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namedSheetViews/namedSheetView1.xml" ContentType="application/vnd.ms-excel.namedsheetviews+xml"/>
  <Override PartName="/xl/tables/table2.xml" ContentType="application/vnd.openxmlformats-officedocument.spreadsheetml.table+xml"/>
  <Override PartName="/xl/tables/table3.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ocumenttasks/documenttask1.xml" ContentType="application/vnd.ms-excel.documenttasks+xml"/>
  <Override PartName="/xl/drawings/drawing1.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ocumenttasks/documenttask2.xml" ContentType="application/vnd.ms-excel.documenttasks+xml"/>
  <Override PartName="/xl/drawings/drawing2.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ocumenttasks/documenttask3.xml" ContentType="application/vnd.ms-excel.documenttask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7.xml" ContentType="application/vnd.openxmlformats-officedocument.spreadsheetml.comments+xml"/>
  <Override PartName="/xl/threadedComments/threadedComment6.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Z:\Doc Apoyo\Seguimiento de planes\2026\PETI\"/>
    </mc:Choice>
  </mc:AlternateContent>
  <xr:revisionPtr revIDLastSave="0" documentId="13_ncr:1_{50DF39AC-97AA-4C60-A45D-E5FB61288153}" xr6:coauthVersionLast="47" xr6:coauthVersionMax="47" xr10:uidLastSave="{00000000-0000-0000-0000-000000000000}"/>
  <bookViews>
    <workbookView xWindow="14295" yWindow="0" windowWidth="14610" windowHeight="15585" firstSheet="2" activeTab="8" xr2:uid="{00000000-000D-0000-FFFF-FFFF00000000}"/>
  </bookViews>
  <sheets>
    <sheet name="INTRODUCCIÓN" sheetId="3" state="hidden" r:id="rId1"/>
    <sheet name="Instructivo" sheetId="2" state="hidden" r:id="rId2"/>
    <sheet name="Versiones PI" sheetId="19" r:id="rId3"/>
    <sheet name="Gantt" sheetId="22" state="hidden" r:id="rId4"/>
    <sheet name="Power BI" sheetId="18" state="hidden" r:id="rId5"/>
    <sheet name="Power BI 2" sheetId="17" state="hidden" r:id="rId6"/>
    <sheet name="PLAN DE ACCIÓN 2026" sheetId="1" state="hidden" r:id="rId7"/>
    <sheet name="P-SST-2026" sheetId="8" state="hidden" r:id="rId8"/>
    <sheet name="PETI 2026" sheetId="15" r:id="rId9"/>
    <sheet name="PINAR2026" sheetId="10" state="hidden" r:id="rId10"/>
    <sheet name="PESI 2026" sheetId="13" state="hidden" r:id="rId11"/>
    <sheet name="PTRSPI 2026" sheetId="11" state="hidden" r:id="rId12"/>
    <sheet name="PTEP 2026" sheetId="12" state="hidden" r:id="rId13"/>
    <sheet name="PIC 2026" sheetId="7" state="hidden" r:id="rId14"/>
    <sheet name="Hoja1" sheetId="4" state="hidden" r:id="rId15"/>
    <sheet name="PBLI - 2026" sheetId="21" state="hidden" r:id="rId16"/>
    <sheet name="PAAMB 2026" sheetId="6" state="hidden" r:id="rId17"/>
    <sheet name="PTD2026" sheetId="14" r:id="rId18"/>
    <sheet name="PPD2026" sheetId="23" state="hidden" r:id="rId19"/>
  </sheets>
  <externalReferences>
    <externalReference r:id="rId20"/>
  </externalReferences>
  <definedNames>
    <definedName name="_xlnm._FilterDatabase" localSheetId="16" hidden="1">'PAAMB 2026'!$B$5:$BJ$124</definedName>
    <definedName name="_xlnm._FilterDatabase" localSheetId="8" hidden="1">'PETI 2026'!$A$7:$BL$33</definedName>
    <definedName name="_xlnm._FilterDatabase" localSheetId="13" hidden="1">'PIC 2026'!$A$7:$BI$34</definedName>
    <definedName name="_xlnm._FilterDatabase" localSheetId="6" hidden="1">'PLAN DE ACCIÓN 2026'!$A$3:$BO$104</definedName>
    <definedName name="_xlnm._FilterDatabase" localSheetId="18" hidden="1">'PPD2026'!$B$8:$BI$8</definedName>
    <definedName name="_xlnm._FilterDatabase" localSheetId="7" hidden="1">'P-SST-2026'!$A$7:$BM$55</definedName>
    <definedName name="_xlnm._FilterDatabase" localSheetId="12" hidden="1">'PTEP 2026'!$A$2:$BT$34</definedName>
    <definedName name="_xlnm.Print_Area" localSheetId="6">'PLAN DE ACCIÓN 2026'!$A$1:$BN$16</definedName>
    <definedName name="_xlnm.Print_Area" localSheetId="7">'P-SST-2026'!$B$6:$W$54</definedName>
    <definedName name="Z_217EB53D_C0E8_40D9_8C01_2E17D6EE3237_.wvu.FilterData" localSheetId="16" hidden="1">'PAAMB 2026'!$T$1:$T$935</definedName>
    <definedName name="Z_217EB53D_C0E8_40D9_8C01_2E17D6EE3237_.wvu.FilterData" localSheetId="7" hidden="1">'P-SST-2026'!$V$3:$V$861</definedName>
    <definedName name="Z_38BAABE7_9EB0_4F9A_BF84_2A0ACFA34C32_.wvu.FilterData" localSheetId="6" hidden="1">'PLAN DE ACCIÓN 2026'!#REF!</definedName>
    <definedName name="Z_BB7FAA85_DA52_47DA_BB1E_B70D42332BB2_.wvu.FilterData" localSheetId="6" hidden="1">'PLAN DE ACCIÓN 2026'!$Z$1:$Z$546</definedName>
  </definedNames>
  <calcPr calcId="191028"/>
  <customWorkbookViews>
    <customWorkbookView name="Filtro 1" guid="{BB7FAA85-DA52-47DA-BB1E-B70D42332BB2}" maximized="1" windowWidth="0" windowHeight="0" activeSheetId="0"/>
    <customWorkbookView name="Filtro 2" guid="{38BAABE7-9EB0-4F9A-BF84-2A0ACFA34C32}" maximized="1" windowWidth="0" windowHeight="0" activeSheetId="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2" i="7" l="1"/>
  <c r="V27" i="21"/>
  <c r="W27" i="21"/>
  <c r="X27" i="21"/>
  <c r="Y27" i="21"/>
  <c r="Z27" i="21"/>
  <c r="AA27" i="21"/>
  <c r="AB27" i="21"/>
  <c r="AC27" i="21"/>
  <c r="AD27" i="21"/>
  <c r="AE27" i="21"/>
  <c r="AF27" i="21"/>
  <c r="AG27" i="21"/>
  <c r="AH7" i="21"/>
  <c r="AI7" i="21"/>
  <c r="AH8" i="21"/>
  <c r="AI8" i="21"/>
  <c r="AH9" i="21"/>
  <c r="AI9" i="21"/>
  <c r="AH10" i="21"/>
  <c r="AI10" i="21"/>
  <c r="AH11" i="21"/>
  <c r="AI11" i="21"/>
  <c r="AH12" i="21"/>
  <c r="AI12" i="21"/>
  <c r="AH13" i="21"/>
  <c r="AI13" i="21"/>
  <c r="AH14" i="21"/>
  <c r="AI14" i="21"/>
  <c r="AH15" i="21"/>
  <c r="AI15" i="21"/>
  <c r="AH16" i="21"/>
  <c r="AI16" i="21"/>
  <c r="AH17" i="21"/>
  <c r="AI17" i="21"/>
  <c r="AH18" i="21"/>
  <c r="AI18" i="21"/>
  <c r="AH19" i="21"/>
  <c r="AI19" i="21"/>
  <c r="AH20" i="21"/>
  <c r="AI20" i="21"/>
  <c r="AH21" i="21"/>
  <c r="AI21" i="21"/>
  <c r="AH22" i="21"/>
  <c r="AI22" i="21"/>
  <c r="AH23" i="21"/>
  <c r="AI23" i="21"/>
  <c r="AH24" i="21"/>
  <c r="AI24" i="21"/>
  <c r="AH25" i="21"/>
  <c r="AI25" i="21"/>
  <c r="AH26" i="21"/>
  <c r="AI26" i="21"/>
  <c r="AH27" i="21"/>
  <c r="AI27" i="21"/>
  <c r="AI6" i="21"/>
  <c r="AH6" i="21"/>
  <c r="AI8" i="7"/>
  <c r="AE18" i="1"/>
  <c r="X40" i="8"/>
  <c r="Y40" i="8"/>
  <c r="Z40" i="8"/>
  <c r="AA40" i="8"/>
  <c r="AB40" i="8"/>
  <c r="AC40" i="8"/>
  <c r="AD40" i="8"/>
  <c r="AE40" i="8"/>
  <c r="AF40" i="8"/>
  <c r="AG40" i="8"/>
  <c r="AH40" i="8"/>
  <c r="AI40" i="8"/>
  <c r="AJ40" i="8"/>
  <c r="X41" i="8"/>
  <c r="Y41" i="8"/>
  <c r="Z41" i="8"/>
  <c r="AA41" i="8"/>
  <c r="AB41" i="8"/>
  <c r="AC41" i="8"/>
  <c r="AD41" i="8"/>
  <c r="AE41" i="8"/>
  <c r="AF41" i="8"/>
  <c r="AG41" i="8"/>
  <c r="AH41" i="8"/>
  <c r="AI41" i="8"/>
  <c r="AJ41" i="8"/>
  <c r="K1320" i="18"/>
  <c r="K1321" i="18"/>
  <c r="AP17" i="12"/>
  <c r="AO17" i="12"/>
  <c r="AN17" i="12"/>
  <c r="AM17" i="12"/>
  <c r="AL17" i="12"/>
  <c r="AK17" i="12"/>
  <c r="AJ17" i="12"/>
  <c r="AI17" i="12"/>
  <c r="AH17" i="12"/>
  <c r="AG17" i="12"/>
  <c r="AF17" i="12"/>
  <c r="AE17" i="12"/>
  <c r="AQ17" i="12" s="1"/>
  <c r="AF20" i="12"/>
  <c r="W36" i="23"/>
  <c r="V36" i="23"/>
  <c r="U36" i="23"/>
  <c r="T36" i="23"/>
  <c r="S36" i="23"/>
  <c r="R36" i="23"/>
  <c r="Q36" i="23"/>
  <c r="P36" i="23"/>
  <c r="O36" i="23"/>
  <c r="N36" i="23"/>
  <c r="M36" i="23"/>
  <c r="L36" i="23"/>
  <c r="X35" i="23"/>
  <c r="X10" i="23"/>
  <c r="X11" i="23"/>
  <c r="X12" i="23"/>
  <c r="X13" i="23"/>
  <c r="X14" i="23"/>
  <c r="X15" i="23"/>
  <c r="X16" i="23"/>
  <c r="X17" i="23"/>
  <c r="X18" i="23"/>
  <c r="X19" i="23"/>
  <c r="X20" i="23"/>
  <c r="X21" i="23"/>
  <c r="X22" i="23"/>
  <c r="X23" i="23"/>
  <c r="X24" i="23"/>
  <c r="X25" i="23"/>
  <c r="X26" i="23"/>
  <c r="X27" i="23"/>
  <c r="X28" i="23"/>
  <c r="X29" i="23"/>
  <c r="X30" i="23"/>
  <c r="X31" i="23"/>
  <c r="X32" i="23"/>
  <c r="X33" i="23"/>
  <c r="X34" i="23"/>
  <c r="X9" i="23"/>
  <c r="AF10" i="23"/>
  <c r="AC10" i="23"/>
  <c r="Z10" i="23"/>
  <c r="Y10" i="23"/>
  <c r="Y9" i="23"/>
  <c r="AD9" i="23"/>
  <c r="AC9" i="23"/>
  <c r="AB9" i="23"/>
  <c r="AA9" i="23"/>
  <c r="Z9" i="23"/>
  <c r="Y11" i="23"/>
  <c r="AA10" i="23"/>
  <c r="AB10" i="23"/>
  <c r="AD10" i="23"/>
  <c r="AE10" i="23"/>
  <c r="AG10" i="23"/>
  <c r="AH10" i="23"/>
  <c r="AI10" i="23"/>
  <c r="AJ10" i="23"/>
  <c r="Z11" i="23"/>
  <c r="AA11" i="23"/>
  <c r="AB11" i="23"/>
  <c r="AC11" i="23"/>
  <c r="AD11" i="23"/>
  <c r="AE11" i="23"/>
  <c r="AF11" i="23"/>
  <c r="AG11" i="23"/>
  <c r="AH11" i="23"/>
  <c r="AI11" i="23"/>
  <c r="AJ11" i="23"/>
  <c r="Y12" i="23"/>
  <c r="Z12" i="23"/>
  <c r="AA12" i="23"/>
  <c r="AB12" i="23"/>
  <c r="AC12" i="23"/>
  <c r="AD12" i="23"/>
  <c r="AE12" i="23"/>
  <c r="AF12" i="23"/>
  <c r="AG12" i="23"/>
  <c r="AH12" i="23"/>
  <c r="AI12" i="23"/>
  <c r="AJ12" i="23"/>
  <c r="Y13" i="23"/>
  <c r="Z13" i="23"/>
  <c r="AA13" i="23"/>
  <c r="AB13" i="23"/>
  <c r="AC13" i="23"/>
  <c r="AD13" i="23"/>
  <c r="AE13" i="23"/>
  <c r="AF13" i="23"/>
  <c r="AG13" i="23"/>
  <c r="AH13" i="23"/>
  <c r="AI13" i="23"/>
  <c r="AJ13" i="23"/>
  <c r="Y14" i="23"/>
  <c r="Z14" i="23"/>
  <c r="AA14" i="23"/>
  <c r="AB14" i="23"/>
  <c r="AC14" i="23"/>
  <c r="AD14" i="23"/>
  <c r="AE14" i="23"/>
  <c r="AF14" i="23"/>
  <c r="AG14" i="23"/>
  <c r="AH14" i="23"/>
  <c r="AI14" i="23"/>
  <c r="AJ14" i="23"/>
  <c r="Y15" i="23"/>
  <c r="Z15" i="23"/>
  <c r="AA15" i="23"/>
  <c r="AB15" i="23"/>
  <c r="AC15" i="23"/>
  <c r="AD15" i="23"/>
  <c r="AE15" i="23"/>
  <c r="AF15" i="23"/>
  <c r="AG15" i="23"/>
  <c r="AH15" i="23"/>
  <c r="AI15" i="23"/>
  <c r="AJ15" i="23"/>
  <c r="Y16" i="23"/>
  <c r="Z16" i="23"/>
  <c r="AA16" i="23"/>
  <c r="AB16" i="23"/>
  <c r="AC16" i="23"/>
  <c r="AD16" i="23"/>
  <c r="AE16" i="23"/>
  <c r="AF16" i="23"/>
  <c r="AG16" i="23"/>
  <c r="AH16" i="23"/>
  <c r="AI16" i="23"/>
  <c r="AJ16" i="23"/>
  <c r="Y17" i="23"/>
  <c r="Z17" i="23"/>
  <c r="AA17" i="23"/>
  <c r="AB17" i="23"/>
  <c r="AC17" i="23"/>
  <c r="AD17" i="23"/>
  <c r="AE17" i="23"/>
  <c r="AF17" i="23"/>
  <c r="AG17" i="23"/>
  <c r="AH17" i="23"/>
  <c r="AI17" i="23"/>
  <c r="AJ17" i="23"/>
  <c r="Y18" i="23"/>
  <c r="Z18" i="23"/>
  <c r="AA18" i="23"/>
  <c r="AB18" i="23"/>
  <c r="AC18" i="23"/>
  <c r="AD18" i="23"/>
  <c r="AE18" i="23"/>
  <c r="AF18" i="23"/>
  <c r="AG18" i="23"/>
  <c r="AH18" i="23"/>
  <c r="AI18" i="23"/>
  <c r="AJ18" i="23"/>
  <c r="Y19" i="23"/>
  <c r="Z19" i="23"/>
  <c r="AA19" i="23"/>
  <c r="AB19" i="23"/>
  <c r="AC19" i="23"/>
  <c r="AD19" i="23"/>
  <c r="AE19" i="23"/>
  <c r="AF19" i="23"/>
  <c r="AG19" i="23"/>
  <c r="AH19" i="23"/>
  <c r="AI19" i="23"/>
  <c r="AJ19" i="23"/>
  <c r="Y20" i="23"/>
  <c r="Z20" i="23"/>
  <c r="AA20" i="23"/>
  <c r="AB20" i="23"/>
  <c r="AC20" i="23"/>
  <c r="AD20" i="23"/>
  <c r="AE20" i="23"/>
  <c r="AF20" i="23"/>
  <c r="AG20" i="23"/>
  <c r="AH20" i="23"/>
  <c r="AI20" i="23"/>
  <c r="AJ20" i="23"/>
  <c r="Y21" i="23"/>
  <c r="Z21" i="23"/>
  <c r="AA21" i="23"/>
  <c r="AB21" i="23"/>
  <c r="AC21" i="23"/>
  <c r="AD21" i="23"/>
  <c r="AE21" i="23"/>
  <c r="AF21" i="23"/>
  <c r="AG21" i="23"/>
  <c r="AH21" i="23"/>
  <c r="AI21" i="23"/>
  <c r="AJ21" i="23"/>
  <c r="Y22" i="23"/>
  <c r="Z22" i="23"/>
  <c r="AA22" i="23"/>
  <c r="AB22" i="23"/>
  <c r="AC22" i="23"/>
  <c r="AD22" i="23"/>
  <c r="AE22" i="23"/>
  <c r="AF22" i="23"/>
  <c r="AG22" i="23"/>
  <c r="AH22" i="23"/>
  <c r="AI22" i="23"/>
  <c r="AJ22" i="23"/>
  <c r="Y23" i="23"/>
  <c r="Z23" i="23"/>
  <c r="AA23" i="23"/>
  <c r="AB23" i="23"/>
  <c r="AC23" i="23"/>
  <c r="AD23" i="23"/>
  <c r="AE23" i="23"/>
  <c r="AF23" i="23"/>
  <c r="AG23" i="23"/>
  <c r="AH23" i="23"/>
  <c r="AI23" i="23"/>
  <c r="AJ23" i="23"/>
  <c r="Y24" i="23"/>
  <c r="Z24" i="23"/>
  <c r="AA24" i="23"/>
  <c r="AB24" i="23"/>
  <c r="AC24" i="23"/>
  <c r="AD24" i="23"/>
  <c r="AE24" i="23"/>
  <c r="AF24" i="23"/>
  <c r="AG24" i="23"/>
  <c r="AH24" i="23"/>
  <c r="AI24" i="23"/>
  <c r="AJ24" i="23"/>
  <c r="Y25" i="23"/>
  <c r="Z25" i="23"/>
  <c r="AA25" i="23"/>
  <c r="AB25" i="23"/>
  <c r="AC25" i="23"/>
  <c r="AD25" i="23"/>
  <c r="AE25" i="23"/>
  <c r="AF25" i="23"/>
  <c r="AG25" i="23"/>
  <c r="AH25" i="23"/>
  <c r="AI25" i="23"/>
  <c r="AJ25" i="23"/>
  <c r="Y26" i="23"/>
  <c r="Z26" i="23"/>
  <c r="AA26" i="23"/>
  <c r="AB26" i="23"/>
  <c r="AC26" i="23"/>
  <c r="AD26" i="23"/>
  <c r="AE26" i="23"/>
  <c r="AF26" i="23"/>
  <c r="AG26" i="23"/>
  <c r="AH26" i="23"/>
  <c r="AI26" i="23"/>
  <c r="AJ26" i="23"/>
  <c r="Y27" i="23"/>
  <c r="Z27" i="23"/>
  <c r="AA27" i="23"/>
  <c r="AB27" i="23"/>
  <c r="AC27" i="23"/>
  <c r="AD27" i="23"/>
  <c r="AE27" i="23"/>
  <c r="AF27" i="23"/>
  <c r="AG27" i="23"/>
  <c r="AH27" i="23"/>
  <c r="AI27" i="23"/>
  <c r="AJ27" i="23"/>
  <c r="Y28" i="23"/>
  <c r="Z28" i="23"/>
  <c r="AA28" i="23"/>
  <c r="AB28" i="23"/>
  <c r="AC28" i="23"/>
  <c r="AD28" i="23"/>
  <c r="AE28" i="23"/>
  <c r="AF28" i="23"/>
  <c r="AG28" i="23"/>
  <c r="AH28" i="23"/>
  <c r="AI28" i="23"/>
  <c r="AJ28" i="23"/>
  <c r="Y29" i="23"/>
  <c r="Z29" i="23"/>
  <c r="AA29" i="23"/>
  <c r="AB29" i="23"/>
  <c r="AC29" i="23"/>
  <c r="AD29" i="23"/>
  <c r="AE29" i="23"/>
  <c r="AF29" i="23"/>
  <c r="AG29" i="23"/>
  <c r="AH29" i="23"/>
  <c r="AI29" i="23"/>
  <c r="AJ29" i="23"/>
  <c r="Y30" i="23"/>
  <c r="Z30" i="23"/>
  <c r="AA30" i="23"/>
  <c r="AB30" i="23"/>
  <c r="AC30" i="23"/>
  <c r="AD30" i="23"/>
  <c r="AE30" i="23"/>
  <c r="AF30" i="23"/>
  <c r="AG30" i="23"/>
  <c r="AH30" i="23"/>
  <c r="AI30" i="23"/>
  <c r="AJ30" i="23"/>
  <c r="Y31" i="23"/>
  <c r="Z31" i="23"/>
  <c r="AA31" i="23"/>
  <c r="AB31" i="23"/>
  <c r="AC31" i="23"/>
  <c r="AD31" i="23"/>
  <c r="AE31" i="23"/>
  <c r="AF31" i="23"/>
  <c r="AG31" i="23"/>
  <c r="AH31" i="23"/>
  <c r="AI31" i="23"/>
  <c r="AJ31" i="23"/>
  <c r="Y32" i="23"/>
  <c r="Z32" i="23"/>
  <c r="AA32" i="23"/>
  <c r="AB32" i="23"/>
  <c r="AC32" i="23"/>
  <c r="AD32" i="23"/>
  <c r="AE32" i="23"/>
  <c r="AF32" i="23"/>
  <c r="AG32" i="23"/>
  <c r="AH32" i="23"/>
  <c r="AI32" i="23"/>
  <c r="AJ32" i="23"/>
  <c r="Y33" i="23"/>
  <c r="Z33" i="23"/>
  <c r="AA33" i="23"/>
  <c r="AB33" i="23"/>
  <c r="AC33" i="23"/>
  <c r="AD33" i="23"/>
  <c r="AE33" i="23"/>
  <c r="AF33" i="23"/>
  <c r="AG33" i="23"/>
  <c r="AH33" i="23"/>
  <c r="AI33" i="23"/>
  <c r="AJ33" i="23"/>
  <c r="Y34" i="23"/>
  <c r="Z34" i="23"/>
  <c r="AA34" i="23"/>
  <c r="AB34" i="23"/>
  <c r="AC34" i="23"/>
  <c r="AD34" i="23"/>
  <c r="AE34" i="23"/>
  <c r="AF34" i="23"/>
  <c r="AG34" i="23"/>
  <c r="AH34" i="23"/>
  <c r="AI34" i="23"/>
  <c r="AJ34" i="23"/>
  <c r="Y35" i="23"/>
  <c r="Z35" i="23"/>
  <c r="AA35" i="23"/>
  <c r="AB35" i="23"/>
  <c r="AC35" i="23"/>
  <c r="AD35" i="23"/>
  <c r="AE35" i="23"/>
  <c r="AF35" i="23"/>
  <c r="AG35" i="23"/>
  <c r="AH35" i="23"/>
  <c r="AI35" i="23"/>
  <c r="AJ35" i="23"/>
  <c r="AJ9" i="23"/>
  <c r="AI9" i="23"/>
  <c r="AH9" i="23"/>
  <c r="AG9" i="23"/>
  <c r="AF9" i="23"/>
  <c r="AE9" i="23"/>
  <c r="X18" i="7"/>
  <c r="W31" i="7"/>
  <c r="N2034" i="18"/>
  <c r="N2035" i="18"/>
  <c r="N2036" i="18"/>
  <c r="N2037" i="18"/>
  <c r="N2038" i="18"/>
  <c r="N2039" i="18"/>
  <c r="N2040" i="18"/>
  <c r="N2041" i="18"/>
  <c r="N2042" i="18"/>
  <c r="N2043" i="18"/>
  <c r="N2044" i="18"/>
  <c r="N2045" i="18"/>
  <c r="N2046" i="18"/>
  <c r="N2047" i="18"/>
  <c r="N2048" i="18"/>
  <c r="N2049" i="18"/>
  <c r="N2050" i="18"/>
  <c r="N2051" i="18"/>
  <c r="N2052" i="18"/>
  <c r="N2053" i="18"/>
  <c r="N2033" i="18"/>
  <c r="J2034" i="18"/>
  <c r="J2035" i="18"/>
  <c r="J2036" i="18"/>
  <c r="J2037" i="18"/>
  <c r="J2038" i="18"/>
  <c r="J2039" i="18"/>
  <c r="J2040" i="18"/>
  <c r="J2041" i="18"/>
  <c r="J2042" i="18"/>
  <c r="J2043" i="18"/>
  <c r="J2044" i="18"/>
  <c r="J2045" i="18"/>
  <c r="J2046" i="18"/>
  <c r="J2047" i="18"/>
  <c r="J2048" i="18"/>
  <c r="J2049" i="18"/>
  <c r="J2050" i="18"/>
  <c r="J2051" i="18"/>
  <c r="J2052" i="18"/>
  <c r="J2053" i="18"/>
  <c r="J2033" i="18"/>
  <c r="N2013" i="18"/>
  <c r="N2014" i="18"/>
  <c r="N2015" i="18"/>
  <c r="N2016" i="18"/>
  <c r="N2017" i="18"/>
  <c r="N2018" i="18"/>
  <c r="N2019" i="18"/>
  <c r="N2020" i="18"/>
  <c r="N2021" i="18"/>
  <c r="N2022" i="18"/>
  <c r="N2023" i="18"/>
  <c r="N2024" i="18"/>
  <c r="N2025" i="18"/>
  <c r="N2026" i="18"/>
  <c r="N2027" i="18"/>
  <c r="N2028" i="18"/>
  <c r="N2029" i="18"/>
  <c r="N2030" i="18"/>
  <c r="N2031" i="18"/>
  <c r="N2032" i="18"/>
  <c r="N2012" i="18"/>
  <c r="J2013" i="18"/>
  <c r="J2014" i="18"/>
  <c r="J2015" i="18"/>
  <c r="J2016" i="18"/>
  <c r="J2017" i="18"/>
  <c r="J2018" i="18"/>
  <c r="J2019" i="18"/>
  <c r="J2020" i="18"/>
  <c r="J2021" i="18"/>
  <c r="J2022" i="18"/>
  <c r="J2023" i="18"/>
  <c r="J2024" i="18"/>
  <c r="J2025" i="18"/>
  <c r="J2026" i="18"/>
  <c r="J2027" i="18"/>
  <c r="J2028" i="18"/>
  <c r="J2029" i="18"/>
  <c r="J2030" i="18"/>
  <c r="J2031" i="18"/>
  <c r="J2032" i="18"/>
  <c r="J2012" i="18"/>
  <c r="N1992" i="18"/>
  <c r="N1993" i="18"/>
  <c r="N1994" i="18"/>
  <c r="N1995" i="18"/>
  <c r="N1996" i="18"/>
  <c r="N1997" i="18"/>
  <c r="N1998" i="18"/>
  <c r="N1999" i="18"/>
  <c r="N2000" i="18"/>
  <c r="N2001" i="18"/>
  <c r="N2002" i="18"/>
  <c r="N2003" i="18"/>
  <c r="N2004" i="18"/>
  <c r="N2005" i="18"/>
  <c r="N2006" i="18"/>
  <c r="N2007" i="18"/>
  <c r="N2008" i="18"/>
  <c r="N2009" i="18"/>
  <c r="N2010" i="18"/>
  <c r="N2011" i="18"/>
  <c r="N1991" i="18"/>
  <c r="J1992" i="18"/>
  <c r="J1993" i="18"/>
  <c r="J1994" i="18"/>
  <c r="J1995" i="18"/>
  <c r="J1996" i="18"/>
  <c r="J1997" i="18"/>
  <c r="J1998" i="18"/>
  <c r="J1999" i="18"/>
  <c r="J2000" i="18"/>
  <c r="J2001" i="18"/>
  <c r="J2002" i="18"/>
  <c r="J2003" i="18"/>
  <c r="J2004" i="18"/>
  <c r="J2005" i="18"/>
  <c r="J2006" i="18"/>
  <c r="J2007" i="18"/>
  <c r="J2008" i="18"/>
  <c r="J2009" i="18"/>
  <c r="J2010" i="18"/>
  <c r="J2011" i="18"/>
  <c r="J1991" i="18"/>
  <c r="N1971" i="18"/>
  <c r="N1972" i="18"/>
  <c r="N1973" i="18"/>
  <c r="N1974" i="18"/>
  <c r="N1975" i="18"/>
  <c r="N1976" i="18"/>
  <c r="N1977" i="18"/>
  <c r="N1978" i="18"/>
  <c r="N1979" i="18"/>
  <c r="N1980" i="18"/>
  <c r="N1981" i="18"/>
  <c r="N1982" i="18"/>
  <c r="N1983" i="18"/>
  <c r="N1984" i="18"/>
  <c r="N1985" i="18"/>
  <c r="N1986" i="18"/>
  <c r="N1987" i="18"/>
  <c r="N1988" i="18"/>
  <c r="N1989" i="18"/>
  <c r="N1990" i="18"/>
  <c r="N1970" i="18"/>
  <c r="J1971" i="18"/>
  <c r="J1972" i="18"/>
  <c r="J1973" i="18"/>
  <c r="J1974" i="18"/>
  <c r="J1975" i="18"/>
  <c r="J1976" i="18"/>
  <c r="J1977" i="18"/>
  <c r="J1978" i="18"/>
  <c r="J1979" i="18"/>
  <c r="J1980" i="18"/>
  <c r="J1981" i="18"/>
  <c r="J1982" i="18"/>
  <c r="J1983" i="18"/>
  <c r="J1984" i="18"/>
  <c r="J1985" i="18"/>
  <c r="J1986" i="18"/>
  <c r="J1987" i="18"/>
  <c r="J1988" i="18"/>
  <c r="J1989" i="18"/>
  <c r="J1990" i="18"/>
  <c r="J1970" i="18"/>
  <c r="I1970" i="18"/>
  <c r="N1950" i="18"/>
  <c r="N1951" i="18"/>
  <c r="N1952" i="18"/>
  <c r="N1953" i="18"/>
  <c r="N1954" i="18"/>
  <c r="N1955" i="18"/>
  <c r="N1956" i="18"/>
  <c r="N1957" i="18"/>
  <c r="N1958" i="18"/>
  <c r="N1959" i="18"/>
  <c r="N1960" i="18"/>
  <c r="N1961" i="18"/>
  <c r="N1962" i="18"/>
  <c r="N1963" i="18"/>
  <c r="N1964" i="18"/>
  <c r="N1965" i="18"/>
  <c r="N1966" i="18"/>
  <c r="N1967" i="18"/>
  <c r="N1968" i="18"/>
  <c r="N1969" i="18"/>
  <c r="N1949" i="18"/>
  <c r="J1950" i="18"/>
  <c r="J1951" i="18"/>
  <c r="J1952" i="18"/>
  <c r="J1953" i="18"/>
  <c r="J1954" i="18"/>
  <c r="J1955" i="18"/>
  <c r="J1956" i="18"/>
  <c r="J1957" i="18"/>
  <c r="J1958" i="18"/>
  <c r="J1959" i="18"/>
  <c r="J1960" i="18"/>
  <c r="J1961" i="18"/>
  <c r="J1962" i="18"/>
  <c r="J1963" i="18"/>
  <c r="J1964" i="18"/>
  <c r="J1965" i="18"/>
  <c r="J1966" i="18"/>
  <c r="J1967" i="18"/>
  <c r="J1968" i="18"/>
  <c r="J1969" i="18"/>
  <c r="J1949" i="18"/>
  <c r="N1929" i="18"/>
  <c r="N1930" i="18"/>
  <c r="N1931" i="18"/>
  <c r="N1932" i="18"/>
  <c r="N1933" i="18"/>
  <c r="N1934" i="18"/>
  <c r="N1935" i="18"/>
  <c r="N1936" i="18"/>
  <c r="N1937" i="18"/>
  <c r="N1938" i="18"/>
  <c r="N1939" i="18"/>
  <c r="N1940" i="18"/>
  <c r="N1941" i="18"/>
  <c r="N1942" i="18"/>
  <c r="N1943" i="18"/>
  <c r="N1944" i="18"/>
  <c r="N1945" i="18"/>
  <c r="N1946" i="18"/>
  <c r="N1947" i="18"/>
  <c r="N1948" i="18"/>
  <c r="N1928" i="18"/>
  <c r="J1929" i="18"/>
  <c r="J1930" i="18"/>
  <c r="J1931" i="18"/>
  <c r="J1932" i="18"/>
  <c r="J1933" i="18"/>
  <c r="J1934" i="18"/>
  <c r="J1935" i="18"/>
  <c r="J1936" i="18"/>
  <c r="J1937" i="18"/>
  <c r="J1938" i="18"/>
  <c r="J1939" i="18"/>
  <c r="J1940" i="18"/>
  <c r="J1941" i="18"/>
  <c r="J1942" i="18"/>
  <c r="J1943" i="18"/>
  <c r="J1944" i="18"/>
  <c r="J1945" i="18"/>
  <c r="J1946" i="18"/>
  <c r="J1947" i="18"/>
  <c r="J1948" i="18"/>
  <c r="J1928" i="18"/>
  <c r="N1908" i="18"/>
  <c r="N1909" i="18"/>
  <c r="N1910" i="18"/>
  <c r="N1911" i="18"/>
  <c r="N1912" i="18"/>
  <c r="N1913" i="18"/>
  <c r="N1914" i="18"/>
  <c r="N1915" i="18"/>
  <c r="N1916" i="18"/>
  <c r="N1917" i="18"/>
  <c r="N1918" i="18"/>
  <c r="N1919" i="18"/>
  <c r="N1920" i="18"/>
  <c r="N1921" i="18"/>
  <c r="N1922" i="18"/>
  <c r="N1923" i="18"/>
  <c r="N1924" i="18"/>
  <c r="N1925" i="18"/>
  <c r="N1926" i="18"/>
  <c r="N1927" i="18"/>
  <c r="N1907" i="18"/>
  <c r="J1908" i="18"/>
  <c r="J1909" i="18"/>
  <c r="J1910" i="18"/>
  <c r="J1911" i="18"/>
  <c r="J1912" i="18"/>
  <c r="J1913" i="18"/>
  <c r="J1914" i="18"/>
  <c r="J1915" i="18"/>
  <c r="J1916" i="18"/>
  <c r="J1917" i="18"/>
  <c r="J1918" i="18"/>
  <c r="J1919" i="18"/>
  <c r="J1920" i="18"/>
  <c r="J1921" i="18"/>
  <c r="J1922" i="18"/>
  <c r="J1923" i="18"/>
  <c r="J1924" i="18"/>
  <c r="J1925" i="18"/>
  <c r="J1926" i="18"/>
  <c r="J1927" i="18"/>
  <c r="J1907" i="18"/>
  <c r="N1887" i="18"/>
  <c r="N1888" i="18"/>
  <c r="N1889" i="18"/>
  <c r="N1890" i="18"/>
  <c r="N1891" i="18"/>
  <c r="N1892" i="18"/>
  <c r="N1893" i="18"/>
  <c r="N1894" i="18"/>
  <c r="N1895" i="18"/>
  <c r="N1896" i="18"/>
  <c r="N1897" i="18"/>
  <c r="N1898" i="18"/>
  <c r="N1899" i="18"/>
  <c r="N1900" i="18"/>
  <c r="N1901" i="18"/>
  <c r="N1902" i="18"/>
  <c r="N1903" i="18"/>
  <c r="N1904" i="18"/>
  <c r="N1905" i="18"/>
  <c r="N1906" i="18"/>
  <c r="N1886" i="18"/>
  <c r="J1887" i="18"/>
  <c r="J1888" i="18"/>
  <c r="J1889" i="18"/>
  <c r="J1890" i="18"/>
  <c r="J1891" i="18"/>
  <c r="J1892" i="18"/>
  <c r="J1893" i="18"/>
  <c r="J1894" i="18"/>
  <c r="J1895" i="18"/>
  <c r="J1896" i="18"/>
  <c r="J1897" i="18"/>
  <c r="J1898" i="18"/>
  <c r="J1899" i="18"/>
  <c r="J1900" i="18"/>
  <c r="J1901" i="18"/>
  <c r="J1902" i="18"/>
  <c r="J1903" i="18"/>
  <c r="J1904" i="18"/>
  <c r="J1905" i="18"/>
  <c r="J1906" i="18"/>
  <c r="J1886" i="18"/>
  <c r="I1886" i="18"/>
  <c r="N1866" i="18"/>
  <c r="N1867" i="18"/>
  <c r="N1868" i="18"/>
  <c r="N1869" i="18"/>
  <c r="N1870" i="18"/>
  <c r="N1871" i="18"/>
  <c r="N1872" i="18"/>
  <c r="N1873" i="18"/>
  <c r="N1874" i="18"/>
  <c r="N1875" i="18"/>
  <c r="N1876" i="18"/>
  <c r="N1877" i="18"/>
  <c r="N1878" i="18"/>
  <c r="N1879" i="18"/>
  <c r="N1880" i="18"/>
  <c r="N1881" i="18"/>
  <c r="N1882" i="18"/>
  <c r="N1883" i="18"/>
  <c r="N1884" i="18"/>
  <c r="N1885" i="18"/>
  <c r="N1865" i="18"/>
  <c r="J1866" i="18"/>
  <c r="J1867" i="18"/>
  <c r="J1868" i="18"/>
  <c r="J1869" i="18"/>
  <c r="J1870" i="18"/>
  <c r="J1871" i="18"/>
  <c r="J1872" i="18"/>
  <c r="J1873" i="18"/>
  <c r="J1874" i="18"/>
  <c r="J1875" i="18"/>
  <c r="J1876" i="18"/>
  <c r="J1877" i="18"/>
  <c r="J1878" i="18"/>
  <c r="J1879" i="18"/>
  <c r="J1880" i="18"/>
  <c r="J1881" i="18"/>
  <c r="J1882" i="18"/>
  <c r="J1883" i="18"/>
  <c r="J1884" i="18"/>
  <c r="J1885" i="18"/>
  <c r="J1865" i="18"/>
  <c r="I1866" i="18"/>
  <c r="I1867" i="18"/>
  <c r="I1868" i="18"/>
  <c r="I1869" i="18"/>
  <c r="I1870" i="18"/>
  <c r="I1871" i="18"/>
  <c r="I1872" i="18"/>
  <c r="I1873" i="18"/>
  <c r="I1874" i="18"/>
  <c r="I1875" i="18"/>
  <c r="I1876" i="18"/>
  <c r="I1877" i="18"/>
  <c r="I1878" i="18"/>
  <c r="I1879" i="18"/>
  <c r="I1880" i="18"/>
  <c r="I1881" i="18"/>
  <c r="I1882" i="18"/>
  <c r="I1883" i="18"/>
  <c r="I1884" i="18"/>
  <c r="I1885" i="18"/>
  <c r="I1865" i="18"/>
  <c r="N1845" i="18"/>
  <c r="N1846" i="18"/>
  <c r="N1847" i="18"/>
  <c r="N1848" i="18"/>
  <c r="N1849" i="18"/>
  <c r="N1850" i="18"/>
  <c r="N1851" i="18"/>
  <c r="N1852" i="18"/>
  <c r="N1853" i="18"/>
  <c r="N1854" i="18"/>
  <c r="N1855" i="18"/>
  <c r="N1856" i="18"/>
  <c r="N1857" i="18"/>
  <c r="N1858" i="18"/>
  <c r="N1859" i="18"/>
  <c r="N1860" i="18"/>
  <c r="N1861" i="18"/>
  <c r="N1862" i="18"/>
  <c r="N1863" i="18"/>
  <c r="N1864" i="18"/>
  <c r="N1844" i="18"/>
  <c r="J1845" i="18"/>
  <c r="J1846" i="18"/>
  <c r="J1847" i="18"/>
  <c r="J1848" i="18"/>
  <c r="J1849" i="18"/>
  <c r="J1850" i="18"/>
  <c r="J1851" i="18"/>
  <c r="J1852" i="18"/>
  <c r="J1853" i="18"/>
  <c r="J1854" i="18"/>
  <c r="J1855" i="18"/>
  <c r="J1856" i="18"/>
  <c r="J1857" i="18"/>
  <c r="J1858" i="18"/>
  <c r="J1859" i="18"/>
  <c r="J1860" i="18"/>
  <c r="J1861" i="18"/>
  <c r="J1862" i="18"/>
  <c r="J1863" i="18"/>
  <c r="J1864" i="18"/>
  <c r="J1844" i="18"/>
  <c r="I1845" i="18"/>
  <c r="I1846" i="18"/>
  <c r="I1847" i="18"/>
  <c r="I1848" i="18"/>
  <c r="I1849" i="18"/>
  <c r="I1850" i="18"/>
  <c r="I1851" i="18"/>
  <c r="I1852" i="18"/>
  <c r="I1853" i="18"/>
  <c r="I1854" i="18"/>
  <c r="I1855" i="18"/>
  <c r="I1856" i="18"/>
  <c r="I1857" i="18"/>
  <c r="I1858" i="18"/>
  <c r="I1859" i="18"/>
  <c r="I1860" i="18"/>
  <c r="I1861" i="18"/>
  <c r="I1862" i="18"/>
  <c r="I1863" i="18"/>
  <c r="I1864" i="18"/>
  <c r="I1844" i="18"/>
  <c r="N1824" i="18"/>
  <c r="N1825" i="18"/>
  <c r="N1826" i="18"/>
  <c r="N1827" i="18"/>
  <c r="N1828" i="18"/>
  <c r="N1829" i="18"/>
  <c r="N1830" i="18"/>
  <c r="N1831" i="18"/>
  <c r="N1832" i="18"/>
  <c r="N1833" i="18"/>
  <c r="N1834" i="18"/>
  <c r="N1835" i="18"/>
  <c r="N1836" i="18"/>
  <c r="N1837" i="18"/>
  <c r="N1838" i="18"/>
  <c r="N1839" i="18"/>
  <c r="N1840" i="18"/>
  <c r="N1841" i="18"/>
  <c r="N1842" i="18"/>
  <c r="N1843" i="18"/>
  <c r="N1823" i="18"/>
  <c r="J1824" i="18"/>
  <c r="J1825" i="18"/>
  <c r="J1826" i="18"/>
  <c r="J1827" i="18"/>
  <c r="J1828" i="18"/>
  <c r="J1829" i="18"/>
  <c r="J1830" i="18"/>
  <c r="J1831" i="18"/>
  <c r="J1832" i="18"/>
  <c r="J1833" i="18"/>
  <c r="J1834" i="18"/>
  <c r="J1835" i="18"/>
  <c r="J1836" i="18"/>
  <c r="J1837" i="18"/>
  <c r="J1838" i="18"/>
  <c r="J1839" i="18"/>
  <c r="J1840" i="18"/>
  <c r="J1841" i="18"/>
  <c r="J1842" i="18"/>
  <c r="J1843" i="18"/>
  <c r="J1823" i="18"/>
  <c r="J1803" i="18"/>
  <c r="J1804" i="18"/>
  <c r="J1805" i="18"/>
  <c r="J1806" i="18"/>
  <c r="J1807" i="18"/>
  <c r="J1808" i="18"/>
  <c r="J1809" i="18"/>
  <c r="J1810" i="18"/>
  <c r="J1811" i="18"/>
  <c r="J1812" i="18"/>
  <c r="J1813" i="18"/>
  <c r="J1814" i="18"/>
  <c r="J1815" i="18"/>
  <c r="J1816" i="18"/>
  <c r="J1817" i="18"/>
  <c r="J1818" i="18"/>
  <c r="J1819" i="18"/>
  <c r="J1820" i="18"/>
  <c r="J1821" i="18"/>
  <c r="J1822" i="18"/>
  <c r="J1802" i="18"/>
  <c r="I2034" i="18"/>
  <c r="I2035" i="18"/>
  <c r="I2036" i="18"/>
  <c r="I2037" i="18"/>
  <c r="I2038" i="18"/>
  <c r="I2039" i="18"/>
  <c r="I2040" i="18"/>
  <c r="I2041" i="18"/>
  <c r="I2042" i="18"/>
  <c r="I2043" i="18"/>
  <c r="I2044" i="18"/>
  <c r="I2045" i="18"/>
  <c r="I2046" i="18"/>
  <c r="I2047" i="18"/>
  <c r="I2048" i="18"/>
  <c r="I2049" i="18"/>
  <c r="I2050" i="18"/>
  <c r="I2051" i="18"/>
  <c r="I2052" i="18"/>
  <c r="I2053" i="18"/>
  <c r="I2033" i="18"/>
  <c r="I2013" i="18"/>
  <c r="I2014" i="18"/>
  <c r="I2015" i="18"/>
  <c r="I2016" i="18"/>
  <c r="I2017" i="18"/>
  <c r="I2018" i="18"/>
  <c r="I2019" i="18"/>
  <c r="I2020" i="18"/>
  <c r="I2021" i="18"/>
  <c r="I2022" i="18"/>
  <c r="I2023" i="18"/>
  <c r="I2024" i="18"/>
  <c r="I2025" i="18"/>
  <c r="I2026" i="18"/>
  <c r="I2027" i="18"/>
  <c r="I2028" i="18"/>
  <c r="I2029" i="18"/>
  <c r="I2030" i="18"/>
  <c r="I2031" i="18"/>
  <c r="I2032" i="18"/>
  <c r="I2012" i="18"/>
  <c r="I1992" i="18"/>
  <c r="I1993" i="18"/>
  <c r="I1994" i="18"/>
  <c r="I1995" i="18"/>
  <c r="I1996" i="18"/>
  <c r="I1997" i="18"/>
  <c r="I1998" i="18"/>
  <c r="I1999" i="18"/>
  <c r="I2000" i="18"/>
  <c r="I2001" i="18"/>
  <c r="I2002" i="18"/>
  <c r="I2003" i="18"/>
  <c r="I2004" i="18"/>
  <c r="I2005" i="18"/>
  <c r="I2006" i="18"/>
  <c r="I2007" i="18"/>
  <c r="I2008" i="18"/>
  <c r="I2009" i="18"/>
  <c r="I2010" i="18"/>
  <c r="I2011" i="18"/>
  <c r="I1991" i="18"/>
  <c r="I1971" i="18"/>
  <c r="I1972" i="18"/>
  <c r="I1973" i="18"/>
  <c r="I1974" i="18"/>
  <c r="I1975" i="18"/>
  <c r="I1976" i="18"/>
  <c r="I1977" i="18"/>
  <c r="I1978" i="18"/>
  <c r="I1979" i="18"/>
  <c r="I1980" i="18"/>
  <c r="I1981" i="18"/>
  <c r="I1982" i="18"/>
  <c r="I1983" i="18"/>
  <c r="I1984" i="18"/>
  <c r="I1985" i="18"/>
  <c r="I1986" i="18"/>
  <c r="I1987" i="18"/>
  <c r="I1988" i="18"/>
  <c r="I1989" i="18"/>
  <c r="I1990" i="18"/>
  <c r="I1950" i="18"/>
  <c r="I1951" i="18"/>
  <c r="I1952" i="18"/>
  <c r="I1953" i="18"/>
  <c r="I1954" i="18"/>
  <c r="I1955" i="18"/>
  <c r="I1956" i="18"/>
  <c r="I1957" i="18"/>
  <c r="I1958" i="18"/>
  <c r="I1959" i="18"/>
  <c r="I1960" i="18"/>
  <c r="I1961" i="18"/>
  <c r="I1962" i="18"/>
  <c r="I1963" i="18"/>
  <c r="I1964" i="18"/>
  <c r="I1965" i="18"/>
  <c r="I1966" i="18"/>
  <c r="I1967" i="18"/>
  <c r="I1968" i="18"/>
  <c r="I1969" i="18"/>
  <c r="I1949" i="18"/>
  <c r="I1929" i="18"/>
  <c r="I1930" i="18"/>
  <c r="I1931" i="18"/>
  <c r="I1932" i="18"/>
  <c r="I1933" i="18"/>
  <c r="I1934" i="18"/>
  <c r="I1935" i="18"/>
  <c r="I1936" i="18"/>
  <c r="I1937" i="18"/>
  <c r="I1938" i="18"/>
  <c r="I1939" i="18"/>
  <c r="I1940" i="18"/>
  <c r="I1941" i="18"/>
  <c r="I1942" i="18"/>
  <c r="I1943" i="18"/>
  <c r="I1944" i="18"/>
  <c r="I1945" i="18"/>
  <c r="I1946" i="18"/>
  <c r="I1947" i="18"/>
  <c r="I1948" i="18"/>
  <c r="I1928" i="18"/>
  <c r="I1908" i="18"/>
  <c r="I1909" i="18"/>
  <c r="I1910" i="18"/>
  <c r="I1911" i="18"/>
  <c r="I1912" i="18"/>
  <c r="I1913" i="18"/>
  <c r="I1914" i="18"/>
  <c r="I1915" i="18"/>
  <c r="I1916" i="18"/>
  <c r="I1917" i="18"/>
  <c r="I1918" i="18"/>
  <c r="I1919" i="18"/>
  <c r="I1920" i="18"/>
  <c r="I1921" i="18"/>
  <c r="I1922" i="18"/>
  <c r="I1923" i="18"/>
  <c r="I1924" i="18"/>
  <c r="I1925" i="18"/>
  <c r="I1926" i="18"/>
  <c r="I1927" i="18"/>
  <c r="I1907" i="18"/>
  <c r="I1887" i="18"/>
  <c r="I1888" i="18"/>
  <c r="I1889" i="18"/>
  <c r="I1890" i="18"/>
  <c r="I1891" i="18"/>
  <c r="I1892" i="18"/>
  <c r="I1893" i="18"/>
  <c r="I1894" i="18"/>
  <c r="I1895" i="18"/>
  <c r="I1896" i="18"/>
  <c r="I1897" i="18"/>
  <c r="I1898" i="18"/>
  <c r="I1899" i="18"/>
  <c r="I1900" i="18"/>
  <c r="I1901" i="18"/>
  <c r="I1902" i="18"/>
  <c r="I1903" i="18"/>
  <c r="I1904" i="18"/>
  <c r="I1905" i="18"/>
  <c r="I1906" i="18"/>
  <c r="I1843" i="18"/>
  <c r="I1824" i="18"/>
  <c r="I1825" i="18"/>
  <c r="I1826" i="18"/>
  <c r="I1827" i="18"/>
  <c r="I1828" i="18"/>
  <c r="I1829" i="18"/>
  <c r="I1830" i="18"/>
  <c r="I1831" i="18"/>
  <c r="I1832" i="18"/>
  <c r="I1833" i="18"/>
  <c r="I1834" i="18"/>
  <c r="I1835" i="18"/>
  <c r="I1836" i="18"/>
  <c r="I1837" i="18"/>
  <c r="I1838" i="18"/>
  <c r="I1839" i="18"/>
  <c r="I1840" i="18"/>
  <c r="I1841" i="18"/>
  <c r="I1842" i="18"/>
  <c r="I1823" i="18"/>
  <c r="I1803" i="18"/>
  <c r="I1804" i="18"/>
  <c r="I1805" i="18"/>
  <c r="I1806" i="18"/>
  <c r="I1807" i="18"/>
  <c r="I1808" i="18"/>
  <c r="I1809" i="18"/>
  <c r="I1810" i="18"/>
  <c r="I1811" i="18"/>
  <c r="I1812" i="18"/>
  <c r="I1813" i="18"/>
  <c r="I1814" i="18"/>
  <c r="I1815" i="18"/>
  <c r="I1816" i="18"/>
  <c r="I1817" i="18"/>
  <c r="I1818" i="18"/>
  <c r="I1819" i="18"/>
  <c r="I1820" i="18"/>
  <c r="I1821" i="18"/>
  <c r="I1822" i="18"/>
  <c r="I1802" i="18"/>
  <c r="F2034" i="18"/>
  <c r="F2035" i="18"/>
  <c r="F2036" i="18"/>
  <c r="F2037" i="18"/>
  <c r="F2038" i="18"/>
  <c r="F2039" i="18"/>
  <c r="F2040" i="18"/>
  <c r="F2041" i="18"/>
  <c r="F2042" i="18"/>
  <c r="F2043" i="18"/>
  <c r="F2044" i="18"/>
  <c r="F2045" i="18"/>
  <c r="F2046" i="18"/>
  <c r="F2047" i="18"/>
  <c r="F2048" i="18"/>
  <c r="F2049" i="18"/>
  <c r="F2050" i="18"/>
  <c r="F2051" i="18"/>
  <c r="F2052" i="18"/>
  <c r="F2053" i="18"/>
  <c r="F2033" i="18"/>
  <c r="F2013" i="18"/>
  <c r="F2014" i="18"/>
  <c r="F2015" i="18"/>
  <c r="F2016" i="18"/>
  <c r="F2017" i="18"/>
  <c r="F2018" i="18"/>
  <c r="F2019" i="18"/>
  <c r="F2020" i="18"/>
  <c r="F2021" i="18"/>
  <c r="F2022" i="18"/>
  <c r="F2023" i="18"/>
  <c r="F2024" i="18"/>
  <c r="F2025" i="18"/>
  <c r="F2026" i="18"/>
  <c r="F2027" i="18"/>
  <c r="F2028" i="18"/>
  <c r="F2029" i="18"/>
  <c r="F2030" i="18"/>
  <c r="F2031" i="18"/>
  <c r="F2032" i="18"/>
  <c r="F2012" i="18"/>
  <c r="F1992" i="18"/>
  <c r="F1993" i="18"/>
  <c r="F1994" i="18"/>
  <c r="F1995" i="18"/>
  <c r="F1996" i="18"/>
  <c r="F1997" i="18"/>
  <c r="F1998" i="18"/>
  <c r="F1999" i="18"/>
  <c r="F2000" i="18"/>
  <c r="F2001" i="18"/>
  <c r="F2002" i="18"/>
  <c r="F2003" i="18"/>
  <c r="F2004" i="18"/>
  <c r="F2005" i="18"/>
  <c r="F2006" i="18"/>
  <c r="F2007" i="18"/>
  <c r="F2008" i="18"/>
  <c r="F2009" i="18"/>
  <c r="F2010" i="18"/>
  <c r="F2011" i="18"/>
  <c r="F1991" i="18"/>
  <c r="F1971" i="18"/>
  <c r="F1972" i="18"/>
  <c r="F1973" i="18"/>
  <c r="F1974" i="18"/>
  <c r="F1975" i="18"/>
  <c r="F1976" i="18"/>
  <c r="F1977" i="18"/>
  <c r="F1978" i="18"/>
  <c r="F1979" i="18"/>
  <c r="F1980" i="18"/>
  <c r="F1981" i="18"/>
  <c r="F1982" i="18"/>
  <c r="F1983" i="18"/>
  <c r="F1984" i="18"/>
  <c r="F1985" i="18"/>
  <c r="F1986" i="18"/>
  <c r="F1987" i="18"/>
  <c r="F1988" i="18"/>
  <c r="F1989" i="18"/>
  <c r="F1990" i="18"/>
  <c r="F1970" i="18"/>
  <c r="F1950" i="18"/>
  <c r="F1951" i="18"/>
  <c r="F1952" i="18"/>
  <c r="F1953" i="18"/>
  <c r="F1954" i="18"/>
  <c r="F1955" i="18"/>
  <c r="F1956" i="18"/>
  <c r="F1957" i="18"/>
  <c r="F1958" i="18"/>
  <c r="F1959" i="18"/>
  <c r="F1960" i="18"/>
  <c r="F1961" i="18"/>
  <c r="F1962" i="18"/>
  <c r="F1963" i="18"/>
  <c r="F1964" i="18"/>
  <c r="F1965" i="18"/>
  <c r="F1966" i="18"/>
  <c r="F1967" i="18"/>
  <c r="F1968" i="18"/>
  <c r="F1969" i="18"/>
  <c r="F1949" i="18"/>
  <c r="F1929" i="18"/>
  <c r="F1930" i="18"/>
  <c r="F1931" i="18"/>
  <c r="F1932" i="18"/>
  <c r="F1933" i="18"/>
  <c r="F1934" i="18"/>
  <c r="F1935" i="18"/>
  <c r="F1936" i="18"/>
  <c r="F1937" i="18"/>
  <c r="F1938" i="18"/>
  <c r="F1939" i="18"/>
  <c r="F1940" i="18"/>
  <c r="F1941" i="18"/>
  <c r="F1942" i="18"/>
  <c r="F1943" i="18"/>
  <c r="F1944" i="18"/>
  <c r="F1945" i="18"/>
  <c r="F1946" i="18"/>
  <c r="F1947" i="18"/>
  <c r="F1948" i="18"/>
  <c r="F1928" i="18"/>
  <c r="F1908" i="18"/>
  <c r="F1909" i="18"/>
  <c r="F1910" i="18"/>
  <c r="F1911" i="18"/>
  <c r="F1912" i="18"/>
  <c r="F1913" i="18"/>
  <c r="F1914" i="18"/>
  <c r="F1915" i="18"/>
  <c r="F1916" i="18"/>
  <c r="F1917" i="18"/>
  <c r="F1918" i="18"/>
  <c r="F1919" i="18"/>
  <c r="F1920" i="18"/>
  <c r="F1921" i="18"/>
  <c r="F1922" i="18"/>
  <c r="F1923" i="18"/>
  <c r="F1924" i="18"/>
  <c r="F1925" i="18"/>
  <c r="F1926" i="18"/>
  <c r="F1927" i="18"/>
  <c r="F1907" i="18"/>
  <c r="F1887" i="18"/>
  <c r="F1888" i="18"/>
  <c r="F1889" i="18"/>
  <c r="F1890" i="18"/>
  <c r="F1891" i="18"/>
  <c r="F1892" i="18"/>
  <c r="F1893" i="18"/>
  <c r="F1894" i="18"/>
  <c r="F1895" i="18"/>
  <c r="F1896" i="18"/>
  <c r="F1897" i="18"/>
  <c r="F1898" i="18"/>
  <c r="F1899" i="18"/>
  <c r="F1900" i="18"/>
  <c r="F1901" i="18"/>
  <c r="F1902" i="18"/>
  <c r="F1903" i="18"/>
  <c r="F1904" i="18"/>
  <c r="F1905" i="18"/>
  <c r="F1906" i="18"/>
  <c r="F1886" i="18"/>
  <c r="F1866" i="18"/>
  <c r="F1867" i="18"/>
  <c r="F1868" i="18"/>
  <c r="F1869" i="18"/>
  <c r="F1870" i="18"/>
  <c r="F1871" i="18"/>
  <c r="F1872" i="18"/>
  <c r="F1873" i="18"/>
  <c r="F1874" i="18"/>
  <c r="F1875" i="18"/>
  <c r="F1876" i="18"/>
  <c r="F1877" i="18"/>
  <c r="F1878" i="18"/>
  <c r="F1879" i="18"/>
  <c r="F1880" i="18"/>
  <c r="F1881" i="18"/>
  <c r="F1882" i="18"/>
  <c r="F1883" i="18"/>
  <c r="F1884" i="18"/>
  <c r="F1885" i="18"/>
  <c r="F1865" i="18"/>
  <c r="F1845" i="18"/>
  <c r="F1846" i="18"/>
  <c r="F1847" i="18"/>
  <c r="F1848" i="18"/>
  <c r="F1849" i="18"/>
  <c r="F1850" i="18"/>
  <c r="F1851" i="18"/>
  <c r="F1852" i="18"/>
  <c r="F1853" i="18"/>
  <c r="F1854" i="18"/>
  <c r="F1855" i="18"/>
  <c r="F1856" i="18"/>
  <c r="F1857" i="18"/>
  <c r="F1858" i="18"/>
  <c r="F1859" i="18"/>
  <c r="F1860" i="18"/>
  <c r="F1861" i="18"/>
  <c r="F1862" i="18"/>
  <c r="F1863" i="18"/>
  <c r="F1864" i="18"/>
  <c r="F1844" i="18"/>
  <c r="F1824" i="18"/>
  <c r="F1825" i="18"/>
  <c r="F1826" i="18"/>
  <c r="F1827" i="18"/>
  <c r="F1828" i="18"/>
  <c r="F1829" i="18"/>
  <c r="F1830" i="18"/>
  <c r="F1831" i="18"/>
  <c r="F1832" i="18"/>
  <c r="F1833" i="18"/>
  <c r="F1834" i="18"/>
  <c r="F1835" i="18"/>
  <c r="F1836" i="18"/>
  <c r="F1837" i="18"/>
  <c r="F1838" i="18"/>
  <c r="F1839" i="18"/>
  <c r="F1840" i="18"/>
  <c r="F1841" i="18"/>
  <c r="F1842" i="18"/>
  <c r="F1843" i="18"/>
  <c r="F1823" i="18"/>
  <c r="F1803" i="18"/>
  <c r="F1804" i="18"/>
  <c r="F1805" i="18"/>
  <c r="F1806" i="18"/>
  <c r="F1807" i="18"/>
  <c r="F1808" i="18"/>
  <c r="F1809" i="18"/>
  <c r="F1810" i="18"/>
  <c r="F1811" i="18"/>
  <c r="F1812" i="18"/>
  <c r="F1813" i="18"/>
  <c r="F1814" i="18"/>
  <c r="F1815" i="18"/>
  <c r="F1816" i="18"/>
  <c r="F1817" i="18"/>
  <c r="F1818" i="18"/>
  <c r="F1819" i="18"/>
  <c r="F1820" i="18"/>
  <c r="F1821" i="18"/>
  <c r="F1822" i="18"/>
  <c r="F1802" i="18"/>
  <c r="AK176" i="22"/>
  <c r="AK177" i="22"/>
  <c r="AK178" i="22"/>
  <c r="AK179" i="22"/>
  <c r="AK180" i="22"/>
  <c r="AK181" i="22"/>
  <c r="AK182" i="22"/>
  <c r="AK183" i="22"/>
  <c r="AK184" i="22"/>
  <c r="AK185" i="22"/>
  <c r="AK186" i="22"/>
  <c r="AK187" i="22"/>
  <c r="AK188" i="22"/>
  <c r="AK189" i="22"/>
  <c r="AK190" i="22"/>
  <c r="AK191" i="22"/>
  <c r="AK192" i="22"/>
  <c r="AK193" i="22"/>
  <c r="AK194" i="22"/>
  <c r="AK195" i="22"/>
  <c r="AK196" i="22"/>
  <c r="AL177" i="22"/>
  <c r="AL178" i="22"/>
  <c r="AL179" i="22"/>
  <c r="AL180" i="22"/>
  <c r="AL181" i="22"/>
  <c r="AL182" i="22"/>
  <c r="AL183" i="22"/>
  <c r="AL184" i="22"/>
  <c r="AL185" i="22"/>
  <c r="AL186" i="22"/>
  <c r="AL187" i="22"/>
  <c r="AL188" i="22"/>
  <c r="AL189" i="22"/>
  <c r="AL190" i="22"/>
  <c r="AL191" i="22"/>
  <c r="AL192" i="22"/>
  <c r="AL193" i="22"/>
  <c r="AL194" i="22"/>
  <c r="AL195" i="22"/>
  <c r="AL196" i="22"/>
  <c r="AL176" i="22"/>
  <c r="U177" i="22"/>
  <c r="U178" i="22"/>
  <c r="U179" i="22"/>
  <c r="U180" i="22"/>
  <c r="U181" i="22"/>
  <c r="U182" i="22"/>
  <c r="U183" i="22"/>
  <c r="U184" i="22"/>
  <c r="U185" i="22"/>
  <c r="U186" i="22"/>
  <c r="U187" i="22"/>
  <c r="U188" i="22"/>
  <c r="U189" i="22"/>
  <c r="U190" i="22"/>
  <c r="U191" i="22"/>
  <c r="U192" i="22"/>
  <c r="U193" i="22"/>
  <c r="U194" i="22"/>
  <c r="U195" i="22"/>
  <c r="U196" i="22"/>
  <c r="U176" i="22"/>
  <c r="T177" i="22"/>
  <c r="T178" i="22"/>
  <c r="T179" i="22"/>
  <c r="T180" i="22"/>
  <c r="T181" i="22"/>
  <c r="T182" i="22"/>
  <c r="T183" i="22"/>
  <c r="T184" i="22"/>
  <c r="T185" i="22"/>
  <c r="T186" i="22"/>
  <c r="T187" i="22"/>
  <c r="T188" i="22"/>
  <c r="T189" i="22"/>
  <c r="T190" i="22"/>
  <c r="T191" i="22"/>
  <c r="T192" i="22"/>
  <c r="T193" i="22"/>
  <c r="T194" i="22"/>
  <c r="T195" i="22"/>
  <c r="T196" i="22"/>
  <c r="T176" i="22"/>
  <c r="F177" i="22"/>
  <c r="G177" i="22"/>
  <c r="H177" i="22"/>
  <c r="I177" i="22"/>
  <c r="J177" i="22"/>
  <c r="K177" i="22"/>
  <c r="L177" i="22"/>
  <c r="M177" i="22"/>
  <c r="N177" i="22"/>
  <c r="O177" i="22"/>
  <c r="P177" i="22"/>
  <c r="Q177" i="22"/>
  <c r="R177" i="22"/>
  <c r="S177" i="22"/>
  <c r="F178" i="22"/>
  <c r="G178" i="22"/>
  <c r="H178" i="22"/>
  <c r="I178" i="22"/>
  <c r="J178" i="22"/>
  <c r="K178" i="22"/>
  <c r="L178" i="22"/>
  <c r="M178" i="22"/>
  <c r="N178" i="22"/>
  <c r="O178" i="22"/>
  <c r="P178" i="22"/>
  <c r="Q178" i="22"/>
  <c r="R178" i="22"/>
  <c r="S178" i="22"/>
  <c r="F179" i="22"/>
  <c r="G179" i="22"/>
  <c r="H179" i="22"/>
  <c r="I179" i="22"/>
  <c r="J179" i="22"/>
  <c r="K179" i="22"/>
  <c r="L179" i="22"/>
  <c r="M179" i="22"/>
  <c r="N179" i="22"/>
  <c r="O179" i="22"/>
  <c r="P179" i="22"/>
  <c r="Q179" i="22"/>
  <c r="R179" i="22"/>
  <c r="S179" i="22"/>
  <c r="F180" i="22"/>
  <c r="G180" i="22"/>
  <c r="H180" i="22"/>
  <c r="I180" i="22"/>
  <c r="J180" i="22"/>
  <c r="K180" i="22"/>
  <c r="L180" i="22"/>
  <c r="M180" i="22"/>
  <c r="N180" i="22"/>
  <c r="O180" i="22"/>
  <c r="P180" i="22"/>
  <c r="Q180" i="22"/>
  <c r="R180" i="22"/>
  <c r="S180" i="22"/>
  <c r="F181" i="22"/>
  <c r="G181" i="22"/>
  <c r="H181" i="22"/>
  <c r="I181" i="22"/>
  <c r="J181" i="22"/>
  <c r="K181" i="22"/>
  <c r="L181" i="22"/>
  <c r="M181" i="22"/>
  <c r="N181" i="22"/>
  <c r="O181" i="22"/>
  <c r="P181" i="22"/>
  <c r="Q181" i="22"/>
  <c r="R181" i="22"/>
  <c r="S181" i="22"/>
  <c r="F182" i="22"/>
  <c r="G182" i="22"/>
  <c r="H182" i="22"/>
  <c r="I182" i="22"/>
  <c r="J182" i="22"/>
  <c r="K182" i="22"/>
  <c r="L182" i="22"/>
  <c r="M182" i="22"/>
  <c r="N182" i="22"/>
  <c r="O182" i="22"/>
  <c r="P182" i="22"/>
  <c r="Q182" i="22"/>
  <c r="R182" i="22"/>
  <c r="S182" i="22"/>
  <c r="F183" i="22"/>
  <c r="G183" i="22"/>
  <c r="H183" i="22"/>
  <c r="I183" i="22"/>
  <c r="J183" i="22"/>
  <c r="K183" i="22"/>
  <c r="L183" i="22"/>
  <c r="M183" i="22"/>
  <c r="N183" i="22"/>
  <c r="O183" i="22"/>
  <c r="P183" i="22"/>
  <c r="Q183" i="22"/>
  <c r="R183" i="22"/>
  <c r="S183" i="22"/>
  <c r="F184" i="22"/>
  <c r="G184" i="22"/>
  <c r="H184" i="22"/>
  <c r="I184" i="22"/>
  <c r="J184" i="22"/>
  <c r="K184" i="22"/>
  <c r="L184" i="22"/>
  <c r="M184" i="22"/>
  <c r="N184" i="22"/>
  <c r="O184" i="22"/>
  <c r="P184" i="22"/>
  <c r="Q184" i="22"/>
  <c r="R184" i="22"/>
  <c r="S184" i="22"/>
  <c r="F185" i="22"/>
  <c r="G185" i="22"/>
  <c r="H185" i="22"/>
  <c r="I185" i="22"/>
  <c r="J185" i="22"/>
  <c r="K185" i="22"/>
  <c r="L185" i="22"/>
  <c r="M185" i="22"/>
  <c r="N185" i="22"/>
  <c r="O185" i="22"/>
  <c r="P185" i="22"/>
  <c r="Q185" i="22"/>
  <c r="R185" i="22"/>
  <c r="S185" i="22"/>
  <c r="F186" i="22"/>
  <c r="G186" i="22"/>
  <c r="H186" i="22"/>
  <c r="I186" i="22"/>
  <c r="J186" i="22"/>
  <c r="K186" i="22"/>
  <c r="L186" i="22"/>
  <c r="M186" i="22"/>
  <c r="N186" i="22"/>
  <c r="O186" i="22"/>
  <c r="P186" i="22"/>
  <c r="Q186" i="22"/>
  <c r="R186" i="22"/>
  <c r="S186" i="22"/>
  <c r="F187" i="22"/>
  <c r="G187" i="22"/>
  <c r="H187" i="22"/>
  <c r="I187" i="22"/>
  <c r="J187" i="22"/>
  <c r="K187" i="22"/>
  <c r="L187" i="22"/>
  <c r="M187" i="22"/>
  <c r="N187" i="22"/>
  <c r="O187" i="22"/>
  <c r="P187" i="22"/>
  <c r="Q187" i="22"/>
  <c r="R187" i="22"/>
  <c r="S187" i="22"/>
  <c r="F188" i="22"/>
  <c r="G188" i="22"/>
  <c r="H188" i="22"/>
  <c r="I188" i="22"/>
  <c r="J188" i="22"/>
  <c r="K188" i="22"/>
  <c r="L188" i="22"/>
  <c r="M188" i="22"/>
  <c r="N188" i="22"/>
  <c r="O188" i="22"/>
  <c r="P188" i="22"/>
  <c r="Q188" i="22"/>
  <c r="R188" i="22"/>
  <c r="S188" i="22"/>
  <c r="F189" i="22"/>
  <c r="G189" i="22"/>
  <c r="H189" i="22"/>
  <c r="I189" i="22"/>
  <c r="J189" i="22"/>
  <c r="K189" i="22"/>
  <c r="L189" i="22"/>
  <c r="M189" i="22"/>
  <c r="N189" i="22"/>
  <c r="O189" i="22"/>
  <c r="P189" i="22"/>
  <c r="Q189" i="22"/>
  <c r="R189" i="22"/>
  <c r="S189" i="22"/>
  <c r="F190" i="22"/>
  <c r="G190" i="22"/>
  <c r="H190" i="22"/>
  <c r="I190" i="22"/>
  <c r="J190" i="22"/>
  <c r="K190" i="22"/>
  <c r="L190" i="22"/>
  <c r="M190" i="22"/>
  <c r="N190" i="22"/>
  <c r="O190" i="22"/>
  <c r="P190" i="22"/>
  <c r="Q190" i="22"/>
  <c r="R190" i="22"/>
  <c r="S190" i="22"/>
  <c r="F191" i="22"/>
  <c r="G191" i="22"/>
  <c r="H191" i="22"/>
  <c r="I191" i="22"/>
  <c r="J191" i="22"/>
  <c r="K191" i="22"/>
  <c r="L191" i="22"/>
  <c r="M191" i="22"/>
  <c r="N191" i="22"/>
  <c r="O191" i="22"/>
  <c r="P191" i="22"/>
  <c r="Q191" i="22"/>
  <c r="R191" i="22"/>
  <c r="S191" i="22"/>
  <c r="F192" i="22"/>
  <c r="G192" i="22"/>
  <c r="H192" i="22"/>
  <c r="I192" i="22"/>
  <c r="J192" i="22"/>
  <c r="K192" i="22"/>
  <c r="L192" i="22"/>
  <c r="M192" i="22"/>
  <c r="N192" i="22"/>
  <c r="O192" i="22"/>
  <c r="P192" i="22"/>
  <c r="Q192" i="22"/>
  <c r="R192" i="22"/>
  <c r="S192" i="22"/>
  <c r="F193" i="22"/>
  <c r="G193" i="22"/>
  <c r="H193" i="22"/>
  <c r="I193" i="22"/>
  <c r="J193" i="22"/>
  <c r="K193" i="22"/>
  <c r="L193" i="22"/>
  <c r="M193" i="22"/>
  <c r="N193" i="22"/>
  <c r="O193" i="22"/>
  <c r="P193" i="22"/>
  <c r="Q193" i="22"/>
  <c r="R193" i="22"/>
  <c r="S193" i="22"/>
  <c r="F194" i="22"/>
  <c r="G194" i="22"/>
  <c r="H194" i="22"/>
  <c r="I194" i="22"/>
  <c r="J194" i="22"/>
  <c r="K194" i="22"/>
  <c r="L194" i="22"/>
  <c r="M194" i="22"/>
  <c r="N194" i="22"/>
  <c r="O194" i="22"/>
  <c r="P194" i="22"/>
  <c r="Q194" i="22"/>
  <c r="R194" i="22"/>
  <c r="S194" i="22"/>
  <c r="F195" i="22"/>
  <c r="G195" i="22"/>
  <c r="H195" i="22"/>
  <c r="I195" i="22"/>
  <c r="J195" i="22"/>
  <c r="K195" i="22"/>
  <c r="L195" i="22"/>
  <c r="M195" i="22"/>
  <c r="N195" i="22"/>
  <c r="O195" i="22"/>
  <c r="P195" i="22"/>
  <c r="Q195" i="22"/>
  <c r="R195" i="22"/>
  <c r="S195" i="22"/>
  <c r="F196" i="22"/>
  <c r="G196" i="22"/>
  <c r="H196" i="22"/>
  <c r="I196" i="22"/>
  <c r="J196" i="22"/>
  <c r="K196" i="22"/>
  <c r="L196" i="22"/>
  <c r="M196" i="22"/>
  <c r="N196" i="22"/>
  <c r="O196" i="22"/>
  <c r="P196" i="22"/>
  <c r="Q196" i="22"/>
  <c r="R196" i="22"/>
  <c r="S196" i="22"/>
  <c r="G176" i="22"/>
  <c r="H176" i="22"/>
  <c r="I176" i="22"/>
  <c r="J176" i="22"/>
  <c r="K176" i="22"/>
  <c r="L176" i="22"/>
  <c r="M176" i="22"/>
  <c r="N176" i="22"/>
  <c r="O176" i="22"/>
  <c r="P176" i="22"/>
  <c r="Q176" i="22"/>
  <c r="R176" i="22"/>
  <c r="S176" i="22"/>
  <c r="D177" i="22"/>
  <c r="E177" i="22"/>
  <c r="D178" i="22"/>
  <c r="E178" i="22"/>
  <c r="D179" i="22"/>
  <c r="E179" i="22"/>
  <c r="D180" i="22"/>
  <c r="E180" i="22"/>
  <c r="D181" i="22"/>
  <c r="E181" i="22"/>
  <c r="D182" i="22"/>
  <c r="E182" i="22"/>
  <c r="D183" i="22"/>
  <c r="E183" i="22"/>
  <c r="D184" i="22"/>
  <c r="E184" i="22"/>
  <c r="D185" i="22"/>
  <c r="E185" i="22"/>
  <c r="D186" i="22"/>
  <c r="E186" i="22"/>
  <c r="D187" i="22"/>
  <c r="E187" i="22"/>
  <c r="D188" i="22"/>
  <c r="E188" i="22"/>
  <c r="D189" i="22"/>
  <c r="E189" i="22"/>
  <c r="D190" i="22"/>
  <c r="E190" i="22"/>
  <c r="D191" i="22"/>
  <c r="E191" i="22"/>
  <c r="D192" i="22"/>
  <c r="E192" i="22"/>
  <c r="D193" i="22"/>
  <c r="E193" i="22"/>
  <c r="D194" i="22"/>
  <c r="E194" i="22"/>
  <c r="D195" i="22"/>
  <c r="E195" i="22"/>
  <c r="D196" i="22"/>
  <c r="E196" i="22"/>
  <c r="E176" i="22"/>
  <c r="F176" i="22"/>
  <c r="D176" i="22"/>
  <c r="V6" i="21"/>
  <c r="AK12" i="13"/>
  <c r="AK11" i="13"/>
  <c r="AL267" i="22"/>
  <c r="Y264" i="22"/>
  <c r="Z264" i="22"/>
  <c r="AB264" i="22"/>
  <c r="AC264" i="22"/>
  <c r="AD264" i="22"/>
  <c r="AE264" i="22"/>
  <c r="AF264" i="22"/>
  <c r="AG264" i="22"/>
  <c r="AH264" i="22"/>
  <c r="AI264" i="22"/>
  <c r="AJ264" i="22"/>
  <c r="Y265" i="22"/>
  <c r="Z265" i="22"/>
  <c r="AB265" i="22"/>
  <c r="AC265" i="22"/>
  <c r="AD265" i="22"/>
  <c r="AE265" i="22"/>
  <c r="AF265" i="22"/>
  <c r="AG265" i="22"/>
  <c r="AH265" i="22"/>
  <c r="AI265" i="22"/>
  <c r="AJ265" i="22"/>
  <c r="Y266" i="22"/>
  <c r="Z266" i="22"/>
  <c r="AA266" i="22"/>
  <c r="AB266" i="22"/>
  <c r="AC266" i="22"/>
  <c r="AD266" i="22"/>
  <c r="AE266" i="22"/>
  <c r="AF266" i="22"/>
  <c r="AG266" i="22"/>
  <c r="AH266" i="22"/>
  <c r="AI266" i="22"/>
  <c r="AJ266" i="22"/>
  <c r="AK266" i="22"/>
  <c r="AL266" i="22"/>
  <c r="Y267" i="22"/>
  <c r="Z267" i="22"/>
  <c r="AA267" i="22"/>
  <c r="AB267" i="22"/>
  <c r="AC267" i="22"/>
  <c r="AD267" i="22"/>
  <c r="AE267" i="22"/>
  <c r="AF267" i="22"/>
  <c r="AG267" i="22"/>
  <c r="AH267" i="22"/>
  <c r="AI267" i="22"/>
  <c r="AJ267" i="22"/>
  <c r="AK267" i="22"/>
  <c r="Y268" i="22"/>
  <c r="Z268" i="22"/>
  <c r="AC268" i="22"/>
  <c r="AD268" i="22"/>
  <c r="AE268" i="22"/>
  <c r="AF268" i="22"/>
  <c r="AG268" i="22"/>
  <c r="AH268" i="22"/>
  <c r="AI268" i="22"/>
  <c r="AJ268" i="22"/>
  <c r="Y269" i="22"/>
  <c r="AB269" i="22"/>
  <c r="AC269" i="22"/>
  <c r="AD269" i="22"/>
  <c r="AE269" i="22"/>
  <c r="AF269" i="22"/>
  <c r="AG269" i="22"/>
  <c r="AH269" i="22"/>
  <c r="AI269" i="22"/>
  <c r="AJ269" i="22"/>
  <c r="Y270" i="22"/>
  <c r="Z270" i="22"/>
  <c r="AA270" i="22"/>
  <c r="AB270" i="22"/>
  <c r="AC270" i="22"/>
  <c r="AD270" i="22"/>
  <c r="AE270" i="22"/>
  <c r="AF270" i="22"/>
  <c r="AG270" i="22"/>
  <c r="AH270" i="22"/>
  <c r="AI270" i="22"/>
  <c r="AJ270" i="22"/>
  <c r="AK270" i="22"/>
  <c r="AL270" i="22"/>
  <c r="Z263" i="22"/>
  <c r="AB263" i="22"/>
  <c r="AC263" i="22"/>
  <c r="AD263" i="22"/>
  <c r="AE263" i="22"/>
  <c r="AF263" i="22"/>
  <c r="AG263" i="22"/>
  <c r="AH263" i="22"/>
  <c r="AI263" i="22"/>
  <c r="AJ263" i="22"/>
  <c r="Y263" i="22"/>
  <c r="U264" i="22"/>
  <c r="U265" i="22"/>
  <c r="U266" i="22"/>
  <c r="U267" i="22"/>
  <c r="U268" i="22"/>
  <c r="U269" i="22"/>
  <c r="U270" i="22"/>
  <c r="U271" i="22"/>
  <c r="U263" i="22"/>
  <c r="T264" i="22"/>
  <c r="T265" i="22"/>
  <c r="T266" i="22"/>
  <c r="T267" i="22"/>
  <c r="T268" i="22"/>
  <c r="T269" i="22"/>
  <c r="T270" i="22"/>
  <c r="T271" i="22"/>
  <c r="T263" i="22"/>
  <c r="H263" i="22"/>
  <c r="I263" i="22"/>
  <c r="J263" i="22"/>
  <c r="K263" i="22"/>
  <c r="L263" i="22"/>
  <c r="M263" i="22"/>
  <c r="N263" i="22"/>
  <c r="O263" i="22"/>
  <c r="P263" i="22"/>
  <c r="Q263" i="22"/>
  <c r="R263" i="22"/>
  <c r="H264" i="22"/>
  <c r="I264" i="22"/>
  <c r="J264" i="22"/>
  <c r="K264" i="22"/>
  <c r="L264" i="22"/>
  <c r="M264" i="22"/>
  <c r="N264" i="22"/>
  <c r="O264" i="22"/>
  <c r="P264" i="22"/>
  <c r="Q264" i="22"/>
  <c r="R264" i="22"/>
  <c r="H265" i="22"/>
  <c r="I265" i="22"/>
  <c r="J265" i="22"/>
  <c r="K265" i="22"/>
  <c r="L265" i="22"/>
  <c r="M265" i="22"/>
  <c r="N265" i="22"/>
  <c r="O265" i="22"/>
  <c r="P265" i="22"/>
  <c r="Q265" i="22"/>
  <c r="R265" i="22"/>
  <c r="H266" i="22"/>
  <c r="I266" i="22"/>
  <c r="J266" i="22"/>
  <c r="K266" i="22"/>
  <c r="L266" i="22"/>
  <c r="M266" i="22"/>
  <c r="N266" i="22"/>
  <c r="O266" i="22"/>
  <c r="P266" i="22"/>
  <c r="Q266" i="22"/>
  <c r="R266" i="22"/>
  <c r="H267" i="22"/>
  <c r="I267" i="22"/>
  <c r="J267" i="22"/>
  <c r="K267" i="22"/>
  <c r="L267" i="22"/>
  <c r="M267" i="22"/>
  <c r="N267" i="22"/>
  <c r="O267" i="22"/>
  <c r="P267" i="22"/>
  <c r="Q267" i="22"/>
  <c r="R267" i="22"/>
  <c r="H268" i="22"/>
  <c r="I268" i="22"/>
  <c r="J268" i="22"/>
  <c r="K268" i="22"/>
  <c r="L268" i="22"/>
  <c r="M268" i="22"/>
  <c r="N268" i="22"/>
  <c r="O268" i="22"/>
  <c r="P268" i="22"/>
  <c r="Q268" i="22"/>
  <c r="R268" i="22"/>
  <c r="H269" i="22"/>
  <c r="I269" i="22"/>
  <c r="J269" i="22"/>
  <c r="K269" i="22"/>
  <c r="L269" i="22"/>
  <c r="M269" i="22"/>
  <c r="N269" i="22"/>
  <c r="O269" i="22"/>
  <c r="P269" i="22"/>
  <c r="Q269" i="22"/>
  <c r="R269" i="22"/>
  <c r="H270" i="22"/>
  <c r="I270" i="22"/>
  <c r="J270" i="22"/>
  <c r="K270" i="22"/>
  <c r="L270" i="22"/>
  <c r="M270" i="22"/>
  <c r="N270" i="22"/>
  <c r="O270" i="22"/>
  <c r="P270" i="22"/>
  <c r="Q270" i="22"/>
  <c r="R270" i="22"/>
  <c r="H271" i="22"/>
  <c r="I271" i="22"/>
  <c r="J271" i="22"/>
  <c r="K271" i="22"/>
  <c r="L271" i="22"/>
  <c r="M271" i="22"/>
  <c r="N271" i="22"/>
  <c r="O271" i="22"/>
  <c r="P271" i="22"/>
  <c r="Q271" i="22"/>
  <c r="R271" i="22"/>
  <c r="G264" i="22"/>
  <c r="G265" i="22"/>
  <c r="G266" i="22"/>
  <c r="G267" i="22"/>
  <c r="G268" i="22"/>
  <c r="G269" i="22"/>
  <c r="G270" i="22"/>
  <c r="G271" i="22"/>
  <c r="G263" i="22"/>
  <c r="E263" i="22"/>
  <c r="F263" i="22"/>
  <c r="E264" i="22"/>
  <c r="F264" i="22"/>
  <c r="E265" i="22"/>
  <c r="F265" i="22"/>
  <c r="E266" i="22"/>
  <c r="F266" i="22"/>
  <c r="E267" i="22"/>
  <c r="F267" i="22"/>
  <c r="E268" i="22"/>
  <c r="F268" i="22"/>
  <c r="E269" i="22"/>
  <c r="F269" i="22"/>
  <c r="E270" i="22"/>
  <c r="F270" i="22"/>
  <c r="E271" i="22"/>
  <c r="F271" i="22"/>
  <c r="D264" i="22"/>
  <c r="D265" i="22"/>
  <c r="D266" i="22"/>
  <c r="D267" i="22"/>
  <c r="D268" i="22"/>
  <c r="D269" i="22"/>
  <c r="D270" i="22"/>
  <c r="D271" i="22"/>
  <c r="D263" i="22"/>
  <c r="AE241" i="22"/>
  <c r="AF241" i="22"/>
  <c r="AG241" i="22"/>
  <c r="AH241" i="22"/>
  <c r="AI241" i="22"/>
  <c r="AJ241" i="22"/>
  <c r="Y242" i="22"/>
  <c r="Z242" i="22"/>
  <c r="AB242" i="22"/>
  <c r="AC242" i="22"/>
  <c r="AD242" i="22"/>
  <c r="AE242" i="22"/>
  <c r="AF242" i="22"/>
  <c r="AG242" i="22"/>
  <c r="AH242" i="22"/>
  <c r="AI242" i="22"/>
  <c r="AJ242" i="22"/>
  <c r="Y243" i="22"/>
  <c r="Z243" i="22"/>
  <c r="AB243" i="22"/>
  <c r="AC243" i="22"/>
  <c r="AD243" i="22"/>
  <c r="AE243" i="22"/>
  <c r="AF243" i="22"/>
  <c r="AG243" i="22"/>
  <c r="AH243" i="22"/>
  <c r="AI243" i="22"/>
  <c r="AJ243" i="22"/>
  <c r="Y244" i="22"/>
  <c r="Z244" i="22"/>
  <c r="AB244" i="22"/>
  <c r="AC244" i="22"/>
  <c r="AD244" i="22"/>
  <c r="AE244" i="22"/>
  <c r="AF244" i="22"/>
  <c r="AG244" i="22"/>
  <c r="AH244" i="22"/>
  <c r="AI244" i="22"/>
  <c r="AJ244" i="22"/>
  <c r="Y245" i="22"/>
  <c r="Z245" i="22"/>
  <c r="AC245" i="22"/>
  <c r="AD245" i="22"/>
  <c r="AE245" i="22"/>
  <c r="AF245" i="22"/>
  <c r="AG245" i="22"/>
  <c r="AH245" i="22"/>
  <c r="AI245" i="22"/>
  <c r="AJ245" i="22"/>
  <c r="AB251" i="22"/>
  <c r="AC251" i="22"/>
  <c r="AD251" i="22"/>
  <c r="AE251" i="22"/>
  <c r="AF251" i="22"/>
  <c r="AG251" i="22"/>
  <c r="AH251" i="22"/>
  <c r="AI251" i="22"/>
  <c r="AJ251" i="22"/>
  <c r="Y252" i="22"/>
  <c r="Z252" i="22"/>
  <c r="AB252" i="22"/>
  <c r="AC252" i="22"/>
  <c r="AD252" i="22"/>
  <c r="AE252" i="22"/>
  <c r="AF252" i="22"/>
  <c r="AG252" i="22"/>
  <c r="AH252" i="22"/>
  <c r="AI252" i="22"/>
  <c r="AJ252" i="22"/>
  <c r="Y253" i="22"/>
  <c r="Z253" i="22"/>
  <c r="AA253" i="22"/>
  <c r="AC253" i="22"/>
  <c r="AD253" i="22"/>
  <c r="AE253" i="22"/>
  <c r="AF253" i="22"/>
  <c r="AG253" i="22"/>
  <c r="AH253" i="22"/>
  <c r="AI253" i="22"/>
  <c r="AJ253" i="22"/>
  <c r="Y254" i="22"/>
  <c r="Z254" i="22"/>
  <c r="AB254" i="22"/>
  <c r="AC254" i="22"/>
  <c r="AD254" i="22"/>
  <c r="AE254" i="22"/>
  <c r="AF254" i="22"/>
  <c r="AG254" i="22"/>
  <c r="AH254" i="22"/>
  <c r="AI254" i="22"/>
  <c r="AJ254" i="22"/>
  <c r="Y255" i="22"/>
  <c r="Z255" i="22"/>
  <c r="AB255" i="22"/>
  <c r="AC255" i="22"/>
  <c r="AD255" i="22"/>
  <c r="AE255" i="22"/>
  <c r="AF255" i="22"/>
  <c r="AG255" i="22"/>
  <c r="AH255" i="22"/>
  <c r="AI255" i="22"/>
  <c r="AJ255" i="22"/>
  <c r="Y256" i="22"/>
  <c r="Z256" i="22"/>
  <c r="AB256" i="22"/>
  <c r="AC256" i="22"/>
  <c r="AD256" i="22"/>
  <c r="AE256" i="22"/>
  <c r="AF256" i="22"/>
  <c r="AG256" i="22"/>
  <c r="AH256" i="22"/>
  <c r="AI256" i="22"/>
  <c r="AJ256" i="22"/>
  <c r="Y257" i="22"/>
  <c r="Z257" i="22"/>
  <c r="AB257" i="22"/>
  <c r="AC257" i="22"/>
  <c r="AD257" i="22"/>
  <c r="AE257" i="22"/>
  <c r="AF257" i="22"/>
  <c r="AG257" i="22"/>
  <c r="AH257" i="22"/>
  <c r="AI257" i="22"/>
  <c r="AJ257" i="22"/>
  <c r="Y258" i="22"/>
  <c r="Z258" i="22"/>
  <c r="AB258" i="22"/>
  <c r="AC258" i="22"/>
  <c r="AD258" i="22"/>
  <c r="AE258" i="22"/>
  <c r="AF258" i="22"/>
  <c r="AG258" i="22"/>
  <c r="AH258" i="22"/>
  <c r="AI258" i="22"/>
  <c r="AJ258" i="22"/>
  <c r="Y259" i="22"/>
  <c r="Z259" i="22"/>
  <c r="AB259" i="22"/>
  <c r="AC259" i="22"/>
  <c r="AD259" i="22"/>
  <c r="AE259" i="22"/>
  <c r="AF259" i="22"/>
  <c r="AG259" i="22"/>
  <c r="AH259" i="22"/>
  <c r="AI259" i="22"/>
  <c r="AJ259" i="22"/>
  <c r="Z260" i="22"/>
  <c r="AB260" i="22"/>
  <c r="AC260" i="22"/>
  <c r="AD260" i="22"/>
  <c r="AE260" i="22"/>
  <c r="AF260" i="22"/>
  <c r="AG260" i="22"/>
  <c r="AH260" i="22"/>
  <c r="AI260" i="22"/>
  <c r="AJ260" i="22"/>
  <c r="Z261" i="22"/>
  <c r="AB261" i="22"/>
  <c r="AC261" i="22"/>
  <c r="AD261" i="22"/>
  <c r="AE261" i="22"/>
  <c r="AF261" i="22"/>
  <c r="AG261" i="22"/>
  <c r="AH261" i="22"/>
  <c r="AI261" i="22"/>
  <c r="AJ261" i="22"/>
  <c r="Z262" i="22"/>
  <c r="AB262" i="22"/>
  <c r="AC262" i="22"/>
  <c r="AD262" i="22"/>
  <c r="AE262" i="22"/>
  <c r="AF262" i="22"/>
  <c r="AG262" i="22"/>
  <c r="AH262" i="22"/>
  <c r="AI262" i="22"/>
  <c r="AJ262" i="22"/>
  <c r="Z239" i="22"/>
  <c r="AB239" i="22"/>
  <c r="AC239" i="22"/>
  <c r="AD239" i="22"/>
  <c r="AE239" i="22"/>
  <c r="AF239" i="22"/>
  <c r="AG239" i="22"/>
  <c r="AH239" i="22"/>
  <c r="AI239" i="22"/>
  <c r="AJ239" i="22"/>
  <c r="Y239" i="22"/>
  <c r="U240" i="22"/>
  <c r="U241" i="22"/>
  <c r="U242" i="22"/>
  <c r="U243" i="22"/>
  <c r="U244" i="22"/>
  <c r="U245" i="22"/>
  <c r="U246" i="22"/>
  <c r="U247" i="22"/>
  <c r="U248" i="22"/>
  <c r="U249" i="22"/>
  <c r="U250" i="22"/>
  <c r="U251" i="22"/>
  <c r="U252" i="22"/>
  <c r="U253" i="22"/>
  <c r="U254" i="22"/>
  <c r="U255" i="22"/>
  <c r="U256" i="22"/>
  <c r="U257" i="22"/>
  <c r="U258" i="22"/>
  <c r="U259" i="22"/>
  <c r="U260" i="22"/>
  <c r="U261" i="22"/>
  <c r="U262" i="22"/>
  <c r="U239" i="22"/>
  <c r="T240" i="22"/>
  <c r="T241" i="22"/>
  <c r="T242" i="22"/>
  <c r="T243" i="22"/>
  <c r="T244" i="22"/>
  <c r="T245" i="22"/>
  <c r="T246" i="22"/>
  <c r="T247" i="22"/>
  <c r="T248" i="22"/>
  <c r="T249" i="22"/>
  <c r="T250" i="22"/>
  <c r="T251" i="22"/>
  <c r="T252" i="22"/>
  <c r="T253" i="22"/>
  <c r="T254" i="22"/>
  <c r="T255" i="22"/>
  <c r="T256" i="22"/>
  <c r="T257" i="22"/>
  <c r="T258" i="22"/>
  <c r="T259" i="22"/>
  <c r="T260" i="22"/>
  <c r="T261" i="22"/>
  <c r="T262" i="22"/>
  <c r="T239" i="22"/>
  <c r="G240" i="22"/>
  <c r="H240" i="22"/>
  <c r="I240" i="22"/>
  <c r="J240" i="22"/>
  <c r="K240" i="22"/>
  <c r="L240" i="22"/>
  <c r="M240" i="22"/>
  <c r="N240" i="22"/>
  <c r="O240" i="22"/>
  <c r="P240" i="22"/>
  <c r="Q240" i="22"/>
  <c r="R240" i="22"/>
  <c r="G241" i="22"/>
  <c r="H241" i="22"/>
  <c r="I241" i="22"/>
  <c r="J241" i="22"/>
  <c r="K241" i="22"/>
  <c r="L241" i="22"/>
  <c r="M241" i="22"/>
  <c r="N241" i="22"/>
  <c r="O241" i="22"/>
  <c r="P241" i="22"/>
  <c r="Q241" i="22"/>
  <c r="R241" i="22"/>
  <c r="G242" i="22"/>
  <c r="H242" i="22"/>
  <c r="I242" i="22"/>
  <c r="J242" i="22"/>
  <c r="K242" i="22"/>
  <c r="L242" i="22"/>
  <c r="M242" i="22"/>
  <c r="N242" i="22"/>
  <c r="O242" i="22"/>
  <c r="P242" i="22"/>
  <c r="Q242" i="22"/>
  <c r="R242" i="22"/>
  <c r="G243" i="22"/>
  <c r="H243" i="22"/>
  <c r="I243" i="22"/>
  <c r="J243" i="22"/>
  <c r="K243" i="22"/>
  <c r="L243" i="22"/>
  <c r="M243" i="22"/>
  <c r="N243" i="22"/>
  <c r="O243" i="22"/>
  <c r="P243" i="22"/>
  <c r="Q243" i="22"/>
  <c r="R243" i="22"/>
  <c r="G244" i="22"/>
  <c r="H244" i="22"/>
  <c r="I244" i="22"/>
  <c r="J244" i="22"/>
  <c r="K244" i="22"/>
  <c r="L244" i="22"/>
  <c r="M244" i="22"/>
  <c r="N244" i="22"/>
  <c r="O244" i="22"/>
  <c r="P244" i="22"/>
  <c r="Q244" i="22"/>
  <c r="R244" i="22"/>
  <c r="G245" i="22"/>
  <c r="H245" i="22"/>
  <c r="I245" i="22"/>
  <c r="J245" i="22"/>
  <c r="K245" i="22"/>
  <c r="L245" i="22"/>
  <c r="M245" i="22"/>
  <c r="N245" i="22"/>
  <c r="O245" i="22"/>
  <c r="P245" i="22"/>
  <c r="Q245" i="22"/>
  <c r="R245" i="22"/>
  <c r="G246" i="22"/>
  <c r="H246" i="22"/>
  <c r="I246" i="22"/>
  <c r="J246" i="22"/>
  <c r="K246" i="22"/>
  <c r="L246" i="22"/>
  <c r="M246" i="22"/>
  <c r="N246" i="22"/>
  <c r="O246" i="22"/>
  <c r="P246" i="22"/>
  <c r="Q246" i="22"/>
  <c r="R246" i="22"/>
  <c r="G247" i="22"/>
  <c r="H247" i="22"/>
  <c r="I247" i="22"/>
  <c r="J247" i="22"/>
  <c r="K247" i="22"/>
  <c r="L247" i="22"/>
  <c r="M247" i="22"/>
  <c r="N247" i="22"/>
  <c r="O247" i="22"/>
  <c r="P247" i="22"/>
  <c r="Q247" i="22"/>
  <c r="R247" i="22"/>
  <c r="G248" i="22"/>
  <c r="H248" i="22"/>
  <c r="I248" i="22"/>
  <c r="J248" i="22"/>
  <c r="K248" i="22"/>
  <c r="L248" i="22"/>
  <c r="M248" i="22"/>
  <c r="N248" i="22"/>
  <c r="O248" i="22"/>
  <c r="P248" i="22"/>
  <c r="Q248" i="22"/>
  <c r="R248" i="22"/>
  <c r="G249" i="22"/>
  <c r="H249" i="22"/>
  <c r="I249" i="22"/>
  <c r="J249" i="22"/>
  <c r="K249" i="22"/>
  <c r="L249" i="22"/>
  <c r="M249" i="22"/>
  <c r="N249" i="22"/>
  <c r="O249" i="22"/>
  <c r="P249" i="22"/>
  <c r="Q249" i="22"/>
  <c r="R249" i="22"/>
  <c r="G250" i="22"/>
  <c r="H250" i="22"/>
  <c r="I250" i="22"/>
  <c r="J250" i="22"/>
  <c r="K250" i="22"/>
  <c r="L250" i="22"/>
  <c r="M250" i="22"/>
  <c r="N250" i="22"/>
  <c r="O250" i="22"/>
  <c r="P250" i="22"/>
  <c r="Q250" i="22"/>
  <c r="R250" i="22"/>
  <c r="G251" i="22"/>
  <c r="H251" i="22"/>
  <c r="I251" i="22"/>
  <c r="J251" i="22"/>
  <c r="K251" i="22"/>
  <c r="L251" i="22"/>
  <c r="M251" i="22"/>
  <c r="N251" i="22"/>
  <c r="O251" i="22"/>
  <c r="P251" i="22"/>
  <c r="Q251" i="22"/>
  <c r="R251" i="22"/>
  <c r="G252" i="22"/>
  <c r="H252" i="22"/>
  <c r="I252" i="22"/>
  <c r="J252" i="22"/>
  <c r="K252" i="22"/>
  <c r="L252" i="22"/>
  <c r="M252" i="22"/>
  <c r="N252" i="22"/>
  <c r="O252" i="22"/>
  <c r="P252" i="22"/>
  <c r="Q252" i="22"/>
  <c r="R252" i="22"/>
  <c r="G253" i="22"/>
  <c r="H253" i="22"/>
  <c r="I253" i="22"/>
  <c r="J253" i="22"/>
  <c r="K253" i="22"/>
  <c r="L253" i="22"/>
  <c r="M253" i="22"/>
  <c r="N253" i="22"/>
  <c r="O253" i="22"/>
  <c r="P253" i="22"/>
  <c r="Q253" i="22"/>
  <c r="R253" i="22"/>
  <c r="G254" i="22"/>
  <c r="H254" i="22"/>
  <c r="I254" i="22"/>
  <c r="J254" i="22"/>
  <c r="K254" i="22"/>
  <c r="L254" i="22"/>
  <c r="M254" i="22"/>
  <c r="N254" i="22"/>
  <c r="O254" i="22"/>
  <c r="P254" i="22"/>
  <c r="Q254" i="22"/>
  <c r="R254" i="22"/>
  <c r="G255" i="22"/>
  <c r="H255" i="22"/>
  <c r="I255" i="22"/>
  <c r="J255" i="22"/>
  <c r="K255" i="22"/>
  <c r="L255" i="22"/>
  <c r="M255" i="22"/>
  <c r="N255" i="22"/>
  <c r="O255" i="22"/>
  <c r="P255" i="22"/>
  <c r="Q255" i="22"/>
  <c r="R255" i="22"/>
  <c r="G256" i="22"/>
  <c r="H256" i="22"/>
  <c r="I256" i="22"/>
  <c r="J256" i="22"/>
  <c r="K256" i="22"/>
  <c r="L256" i="22"/>
  <c r="M256" i="22"/>
  <c r="N256" i="22"/>
  <c r="O256" i="22"/>
  <c r="P256" i="22"/>
  <c r="Q256" i="22"/>
  <c r="R256" i="22"/>
  <c r="G257" i="22"/>
  <c r="H257" i="22"/>
  <c r="I257" i="22"/>
  <c r="J257" i="22"/>
  <c r="K257" i="22"/>
  <c r="L257" i="22"/>
  <c r="M257" i="22"/>
  <c r="N257" i="22"/>
  <c r="O257" i="22"/>
  <c r="P257" i="22"/>
  <c r="Q257" i="22"/>
  <c r="R257" i="22"/>
  <c r="G258" i="22"/>
  <c r="H258" i="22"/>
  <c r="I258" i="22"/>
  <c r="J258" i="22"/>
  <c r="K258" i="22"/>
  <c r="L258" i="22"/>
  <c r="M258" i="22"/>
  <c r="N258" i="22"/>
  <c r="O258" i="22"/>
  <c r="P258" i="22"/>
  <c r="Q258" i="22"/>
  <c r="R258" i="22"/>
  <c r="G259" i="22"/>
  <c r="H259" i="22"/>
  <c r="I259" i="22"/>
  <c r="J259" i="22"/>
  <c r="K259" i="22"/>
  <c r="L259" i="22"/>
  <c r="M259" i="22"/>
  <c r="N259" i="22"/>
  <c r="O259" i="22"/>
  <c r="P259" i="22"/>
  <c r="Q259" i="22"/>
  <c r="R259" i="22"/>
  <c r="G260" i="22"/>
  <c r="H260" i="22"/>
  <c r="I260" i="22"/>
  <c r="J260" i="22"/>
  <c r="K260" i="22"/>
  <c r="L260" i="22"/>
  <c r="M260" i="22"/>
  <c r="N260" i="22"/>
  <c r="O260" i="22"/>
  <c r="P260" i="22"/>
  <c r="Q260" i="22"/>
  <c r="R260" i="22"/>
  <c r="G261" i="22"/>
  <c r="H261" i="22"/>
  <c r="I261" i="22"/>
  <c r="J261" i="22"/>
  <c r="K261" i="22"/>
  <c r="L261" i="22"/>
  <c r="M261" i="22"/>
  <c r="N261" i="22"/>
  <c r="O261" i="22"/>
  <c r="P261" i="22"/>
  <c r="Q261" i="22"/>
  <c r="R261" i="22"/>
  <c r="G262" i="22"/>
  <c r="H262" i="22"/>
  <c r="I262" i="22"/>
  <c r="J262" i="22"/>
  <c r="K262" i="22"/>
  <c r="L262" i="22"/>
  <c r="M262" i="22"/>
  <c r="N262" i="22"/>
  <c r="O262" i="22"/>
  <c r="P262" i="22"/>
  <c r="Q262" i="22"/>
  <c r="R262" i="22"/>
  <c r="H239" i="22"/>
  <c r="I239" i="22"/>
  <c r="J239" i="22"/>
  <c r="K239" i="22"/>
  <c r="L239" i="22"/>
  <c r="M239" i="22"/>
  <c r="N239" i="22"/>
  <c r="O239" i="22"/>
  <c r="P239" i="22"/>
  <c r="Q239" i="22"/>
  <c r="R239" i="22"/>
  <c r="G239" i="22"/>
  <c r="G238" i="22"/>
  <c r="D239" i="22"/>
  <c r="E239" i="22"/>
  <c r="F239" i="22"/>
  <c r="D240" i="22"/>
  <c r="E240" i="22"/>
  <c r="F240" i="22"/>
  <c r="D241" i="22"/>
  <c r="E241" i="22"/>
  <c r="F241" i="22"/>
  <c r="D242" i="22"/>
  <c r="E242" i="22"/>
  <c r="F242" i="22"/>
  <c r="D243" i="22"/>
  <c r="E243" i="22"/>
  <c r="F243" i="22"/>
  <c r="D244" i="22"/>
  <c r="E244" i="22"/>
  <c r="F244" i="22"/>
  <c r="D245" i="22"/>
  <c r="E245" i="22"/>
  <c r="F245" i="22"/>
  <c r="D246" i="22"/>
  <c r="E246" i="22"/>
  <c r="F246" i="22"/>
  <c r="D247" i="22"/>
  <c r="E247" i="22"/>
  <c r="F247" i="22"/>
  <c r="D248" i="22"/>
  <c r="E248" i="22"/>
  <c r="F248" i="22"/>
  <c r="D249" i="22"/>
  <c r="E249" i="22"/>
  <c r="F249" i="22"/>
  <c r="D250" i="22"/>
  <c r="E250" i="22"/>
  <c r="F250" i="22"/>
  <c r="D251" i="22"/>
  <c r="E251" i="22"/>
  <c r="F251" i="22"/>
  <c r="D252" i="22"/>
  <c r="E252" i="22"/>
  <c r="F252" i="22"/>
  <c r="D253" i="22"/>
  <c r="E253" i="22"/>
  <c r="F253" i="22"/>
  <c r="D254" i="22"/>
  <c r="E254" i="22"/>
  <c r="F254" i="22"/>
  <c r="D255" i="22"/>
  <c r="E255" i="22"/>
  <c r="F255" i="22"/>
  <c r="D256" i="22"/>
  <c r="E256" i="22"/>
  <c r="F256" i="22"/>
  <c r="D257" i="22"/>
  <c r="E257" i="22"/>
  <c r="F257" i="22"/>
  <c r="D258" i="22"/>
  <c r="E258" i="22"/>
  <c r="F258" i="22"/>
  <c r="D259" i="22"/>
  <c r="E259" i="22"/>
  <c r="F259" i="22"/>
  <c r="D260" i="22"/>
  <c r="E260" i="22"/>
  <c r="F260" i="22"/>
  <c r="E261" i="22"/>
  <c r="F261" i="22"/>
  <c r="E262" i="22"/>
  <c r="F262" i="22"/>
  <c r="D262" i="22"/>
  <c r="D261" i="22"/>
  <c r="Y231" i="22"/>
  <c r="Z231" i="22"/>
  <c r="AA231" i="22"/>
  <c r="AB231" i="22"/>
  <c r="AC231" i="22"/>
  <c r="AD231" i="22"/>
  <c r="AE231" i="22"/>
  <c r="AF231" i="22"/>
  <c r="AG231" i="22"/>
  <c r="AH231" i="22"/>
  <c r="AI231" i="22"/>
  <c r="AJ231" i="22"/>
  <c r="AK231" i="22"/>
  <c r="AL231" i="22"/>
  <c r="Y232" i="22"/>
  <c r="Z232" i="22"/>
  <c r="AA232" i="22"/>
  <c r="AC232" i="22"/>
  <c r="AD232" i="22"/>
  <c r="AE232" i="22"/>
  <c r="AF232" i="22"/>
  <c r="AG232" i="22"/>
  <c r="AH232" i="22"/>
  <c r="AI232" i="22"/>
  <c r="AJ232" i="22"/>
  <c r="Y233" i="22"/>
  <c r="Z233" i="22"/>
  <c r="AA233" i="22"/>
  <c r="AC233" i="22"/>
  <c r="AD233" i="22"/>
  <c r="AE233" i="22"/>
  <c r="AF233" i="22"/>
  <c r="AG233" i="22"/>
  <c r="AH233" i="22"/>
  <c r="AI233" i="22"/>
  <c r="AJ233" i="22"/>
  <c r="Y234" i="22"/>
  <c r="Z234" i="22"/>
  <c r="AA234" i="22"/>
  <c r="AC234" i="22"/>
  <c r="AD234" i="22"/>
  <c r="AE234" i="22"/>
  <c r="AF234" i="22"/>
  <c r="AG234" i="22"/>
  <c r="AH234" i="22"/>
  <c r="AI234" i="22"/>
  <c r="AJ234" i="22"/>
  <c r="Y235" i="22"/>
  <c r="Z235" i="22"/>
  <c r="AA235" i="22"/>
  <c r="AB235" i="22"/>
  <c r="AC235" i="22"/>
  <c r="AD235" i="22"/>
  <c r="AE235" i="22"/>
  <c r="AF235" i="22"/>
  <c r="AG235" i="22"/>
  <c r="AH235" i="22"/>
  <c r="AI235" i="22"/>
  <c r="AJ235" i="22"/>
  <c r="AK235" i="22"/>
  <c r="AL235" i="22"/>
  <c r="Y236" i="22"/>
  <c r="Z236" i="22"/>
  <c r="AA236" i="22"/>
  <c r="AB236" i="22"/>
  <c r="AC236" i="22"/>
  <c r="AD236" i="22"/>
  <c r="AE236" i="22"/>
  <c r="AF236" i="22"/>
  <c r="AG236" i="22"/>
  <c r="AH236" i="22"/>
  <c r="AI236" i="22"/>
  <c r="AJ236" i="22"/>
  <c r="AK236" i="22"/>
  <c r="AL236" i="22"/>
  <c r="Y237" i="22"/>
  <c r="Z237" i="22"/>
  <c r="AA237" i="22"/>
  <c r="AB237" i="22"/>
  <c r="AC237" i="22"/>
  <c r="AD237" i="22"/>
  <c r="AE237" i="22"/>
  <c r="AF237" i="22"/>
  <c r="AG237" i="22"/>
  <c r="AH237" i="22"/>
  <c r="AI237" i="22"/>
  <c r="AJ237" i="22"/>
  <c r="AK237" i="22"/>
  <c r="AL237" i="22"/>
  <c r="Y238" i="22"/>
  <c r="Z238" i="22"/>
  <c r="AA238" i="22"/>
  <c r="AB238" i="22"/>
  <c r="AC238" i="22"/>
  <c r="AD238" i="22"/>
  <c r="AE238" i="22"/>
  <c r="AF238" i="22"/>
  <c r="AG238" i="22"/>
  <c r="AH238" i="22"/>
  <c r="AI238" i="22"/>
  <c r="AJ238" i="22"/>
  <c r="AK238" i="22"/>
  <c r="AL238" i="22"/>
  <c r="Z230" i="22"/>
  <c r="AB230" i="22"/>
  <c r="AC230" i="22"/>
  <c r="AD230" i="22"/>
  <c r="AE230" i="22"/>
  <c r="AF230" i="22"/>
  <c r="AG230" i="22"/>
  <c r="AH230" i="22"/>
  <c r="AI230" i="22"/>
  <c r="AJ230" i="22"/>
  <c r="Y230" i="22"/>
  <c r="U233" i="22"/>
  <c r="U234" i="22"/>
  <c r="U235" i="22"/>
  <c r="U236" i="22"/>
  <c r="U237" i="22"/>
  <c r="U238" i="22"/>
  <c r="U232" i="22"/>
  <c r="T238" i="22"/>
  <c r="T231" i="22"/>
  <c r="T232" i="22"/>
  <c r="T233" i="22"/>
  <c r="T234" i="22"/>
  <c r="T235" i="22"/>
  <c r="T236" i="22"/>
  <c r="T237" i="22"/>
  <c r="T230" i="22"/>
  <c r="G231" i="22"/>
  <c r="H231" i="22"/>
  <c r="I231" i="22"/>
  <c r="J231" i="22"/>
  <c r="K231" i="22"/>
  <c r="L231" i="22"/>
  <c r="M231" i="22"/>
  <c r="N231" i="22"/>
  <c r="O231" i="22"/>
  <c r="P231" i="22"/>
  <c r="Q231" i="22"/>
  <c r="R231" i="22"/>
  <c r="G232" i="22"/>
  <c r="H232" i="22"/>
  <c r="I232" i="22"/>
  <c r="J232" i="22"/>
  <c r="K232" i="22"/>
  <c r="L232" i="22"/>
  <c r="M232" i="22"/>
  <c r="N232" i="22"/>
  <c r="O232" i="22"/>
  <c r="P232" i="22"/>
  <c r="Q232" i="22"/>
  <c r="R232" i="22"/>
  <c r="G233" i="22"/>
  <c r="H233" i="22"/>
  <c r="I233" i="22"/>
  <c r="J233" i="22"/>
  <c r="K233" i="22"/>
  <c r="L233" i="22"/>
  <c r="M233" i="22"/>
  <c r="N233" i="22"/>
  <c r="O233" i="22"/>
  <c r="P233" i="22"/>
  <c r="Q233" i="22"/>
  <c r="R233" i="22"/>
  <c r="G234" i="22"/>
  <c r="H234" i="22"/>
  <c r="I234" i="22"/>
  <c r="J234" i="22"/>
  <c r="K234" i="22"/>
  <c r="L234" i="22"/>
  <c r="M234" i="22"/>
  <c r="N234" i="22"/>
  <c r="O234" i="22"/>
  <c r="P234" i="22"/>
  <c r="Q234" i="22"/>
  <c r="R234" i="22"/>
  <c r="G235" i="22"/>
  <c r="H235" i="22"/>
  <c r="I235" i="22"/>
  <c r="J235" i="22"/>
  <c r="K235" i="22"/>
  <c r="L235" i="22"/>
  <c r="M235" i="22"/>
  <c r="N235" i="22"/>
  <c r="O235" i="22"/>
  <c r="P235" i="22"/>
  <c r="Q235" i="22"/>
  <c r="R235" i="22"/>
  <c r="G236" i="22"/>
  <c r="H236" i="22"/>
  <c r="I236" i="22"/>
  <c r="J236" i="22"/>
  <c r="K236" i="22"/>
  <c r="L236" i="22"/>
  <c r="M236" i="22"/>
  <c r="N236" i="22"/>
  <c r="O236" i="22"/>
  <c r="P236" i="22"/>
  <c r="Q236" i="22"/>
  <c r="R236" i="22"/>
  <c r="G237" i="22"/>
  <c r="H237" i="22"/>
  <c r="I237" i="22"/>
  <c r="J237" i="22"/>
  <c r="K237" i="22"/>
  <c r="L237" i="22"/>
  <c r="M237" i="22"/>
  <c r="N237" i="22"/>
  <c r="O237" i="22"/>
  <c r="P237" i="22"/>
  <c r="Q237" i="22"/>
  <c r="R237" i="22"/>
  <c r="H238" i="22"/>
  <c r="I238" i="22"/>
  <c r="J238" i="22"/>
  <c r="K238" i="22"/>
  <c r="L238" i="22"/>
  <c r="M238" i="22"/>
  <c r="N238" i="22"/>
  <c r="O238" i="22"/>
  <c r="P238" i="22"/>
  <c r="Q238" i="22"/>
  <c r="R238" i="22"/>
  <c r="H230" i="22"/>
  <c r="I230" i="22"/>
  <c r="J230" i="22"/>
  <c r="K230" i="22"/>
  <c r="L230" i="22"/>
  <c r="M230" i="22"/>
  <c r="N230" i="22"/>
  <c r="O230" i="22"/>
  <c r="P230" i="22"/>
  <c r="Q230" i="22"/>
  <c r="R230" i="22"/>
  <c r="G230" i="22"/>
  <c r="D231" i="22"/>
  <c r="E231" i="22"/>
  <c r="F231" i="22"/>
  <c r="D232" i="22"/>
  <c r="E232" i="22"/>
  <c r="F232" i="22"/>
  <c r="D233" i="22"/>
  <c r="E233" i="22"/>
  <c r="F233" i="22"/>
  <c r="D234" i="22"/>
  <c r="E234" i="22"/>
  <c r="F234" i="22"/>
  <c r="D235" i="22"/>
  <c r="E235" i="22"/>
  <c r="F235" i="22"/>
  <c r="D236" i="22"/>
  <c r="E236" i="22"/>
  <c r="F236" i="22"/>
  <c r="D237" i="22"/>
  <c r="E237" i="22"/>
  <c r="F237" i="22"/>
  <c r="D238" i="22"/>
  <c r="E238" i="22"/>
  <c r="F238" i="22"/>
  <c r="E230" i="22"/>
  <c r="F230" i="22"/>
  <c r="D230" i="22"/>
  <c r="D229" i="22"/>
  <c r="F227" i="22"/>
  <c r="AC223" i="22"/>
  <c r="AD223" i="22"/>
  <c r="AE223" i="22"/>
  <c r="AF223" i="22"/>
  <c r="AG223" i="22"/>
  <c r="AH223" i="22"/>
  <c r="AI223" i="22"/>
  <c r="AJ223" i="22"/>
  <c r="Z224" i="22"/>
  <c r="AB224" i="22"/>
  <c r="AC224" i="22"/>
  <c r="AD224" i="22"/>
  <c r="AE224" i="22"/>
  <c r="AF224" i="22"/>
  <c r="AG224" i="22"/>
  <c r="AH224" i="22"/>
  <c r="AI224" i="22"/>
  <c r="AJ224" i="22"/>
  <c r="Z225" i="22"/>
  <c r="AA225" i="22"/>
  <c r="AB225" i="22"/>
  <c r="AC225" i="22"/>
  <c r="AD225" i="22"/>
  <c r="AE225" i="22"/>
  <c r="AF225" i="22"/>
  <c r="AG225" i="22"/>
  <c r="AH225" i="22"/>
  <c r="AI225" i="22"/>
  <c r="AJ225" i="22"/>
  <c r="AK225" i="22"/>
  <c r="AL225" i="22"/>
  <c r="Z226" i="22"/>
  <c r="AA226" i="22"/>
  <c r="AB226" i="22"/>
  <c r="AC226" i="22"/>
  <c r="AD226" i="22"/>
  <c r="AE226" i="22"/>
  <c r="AF226" i="22"/>
  <c r="AG226" i="22"/>
  <c r="AH226" i="22"/>
  <c r="AI226" i="22"/>
  <c r="AJ226" i="22"/>
  <c r="AK226" i="22"/>
  <c r="AL226" i="22"/>
  <c r="Z227" i="22"/>
  <c r="AA227" i="22"/>
  <c r="AB227" i="22"/>
  <c r="AC227" i="22"/>
  <c r="AD227" i="22"/>
  <c r="AE227" i="22"/>
  <c r="AF227" i="22"/>
  <c r="AG227" i="22"/>
  <c r="AH227" i="22"/>
  <c r="AI227" i="22"/>
  <c r="AJ227" i="22"/>
  <c r="AK227" i="22"/>
  <c r="AL227" i="22"/>
  <c r="Z228" i="22"/>
  <c r="AA228" i="22"/>
  <c r="AB228" i="22"/>
  <c r="AC228" i="22"/>
  <c r="AD228" i="22"/>
  <c r="AE228" i="22"/>
  <c r="AF228" i="22"/>
  <c r="AG228" i="22"/>
  <c r="AH228" i="22"/>
  <c r="AI228" i="22"/>
  <c r="AJ228" i="22"/>
  <c r="AK228" i="22"/>
  <c r="AL228" i="22"/>
  <c r="Z229" i="22"/>
  <c r="AA229" i="22"/>
  <c r="AB229" i="22"/>
  <c r="AC229" i="22"/>
  <c r="AD229" i="22"/>
  <c r="AE229" i="22"/>
  <c r="AF229" i="22"/>
  <c r="AG229" i="22"/>
  <c r="AH229" i="22"/>
  <c r="AI229" i="22"/>
  <c r="AJ229" i="22"/>
  <c r="AK229" i="22"/>
  <c r="AL229" i="22"/>
  <c r="Y224" i="22"/>
  <c r="Y225" i="22"/>
  <c r="Y226" i="22"/>
  <c r="Y227" i="22"/>
  <c r="Y228" i="22"/>
  <c r="Y229" i="22"/>
  <c r="Y223" i="22"/>
  <c r="T224" i="22"/>
  <c r="T225" i="22"/>
  <c r="T226" i="22"/>
  <c r="T227" i="22"/>
  <c r="T228" i="22"/>
  <c r="T229" i="22"/>
  <c r="T223" i="22"/>
  <c r="H223" i="22"/>
  <c r="I223" i="22"/>
  <c r="J223" i="22"/>
  <c r="K223" i="22"/>
  <c r="L223" i="22"/>
  <c r="M223" i="22"/>
  <c r="N223" i="22"/>
  <c r="O223" i="22"/>
  <c r="P223" i="22"/>
  <c r="Q223" i="22"/>
  <c r="R223" i="22"/>
  <c r="S223" i="22"/>
  <c r="H224" i="22"/>
  <c r="I224" i="22"/>
  <c r="J224" i="22"/>
  <c r="K224" i="22"/>
  <c r="L224" i="22"/>
  <c r="M224" i="22"/>
  <c r="N224" i="22"/>
  <c r="O224" i="22"/>
  <c r="P224" i="22"/>
  <c r="Q224" i="22"/>
  <c r="R224" i="22"/>
  <c r="S224" i="22"/>
  <c r="H225" i="22"/>
  <c r="I225" i="22"/>
  <c r="J225" i="22"/>
  <c r="K225" i="22"/>
  <c r="L225" i="22"/>
  <c r="M225" i="22"/>
  <c r="N225" i="22"/>
  <c r="O225" i="22"/>
  <c r="P225" i="22"/>
  <c r="Q225" i="22"/>
  <c r="R225" i="22"/>
  <c r="S225" i="22"/>
  <c r="H226" i="22"/>
  <c r="I226" i="22"/>
  <c r="J226" i="22"/>
  <c r="K226" i="22"/>
  <c r="L226" i="22"/>
  <c r="M226" i="22"/>
  <c r="N226" i="22"/>
  <c r="O226" i="22"/>
  <c r="P226" i="22"/>
  <c r="Q226" i="22"/>
  <c r="R226" i="22"/>
  <c r="S226" i="22"/>
  <c r="H227" i="22"/>
  <c r="I227" i="22"/>
  <c r="J227" i="22"/>
  <c r="K227" i="22"/>
  <c r="L227" i="22"/>
  <c r="M227" i="22"/>
  <c r="N227" i="22"/>
  <c r="O227" i="22"/>
  <c r="P227" i="22"/>
  <c r="Q227" i="22"/>
  <c r="R227" i="22"/>
  <c r="S227" i="22"/>
  <c r="H228" i="22"/>
  <c r="I228" i="22"/>
  <c r="J228" i="22"/>
  <c r="K228" i="22"/>
  <c r="L228" i="22"/>
  <c r="M228" i="22"/>
  <c r="N228" i="22"/>
  <c r="O228" i="22"/>
  <c r="P228" i="22"/>
  <c r="Q228" i="22"/>
  <c r="R228" i="22"/>
  <c r="S228" i="22"/>
  <c r="H229" i="22"/>
  <c r="I229" i="22"/>
  <c r="J229" i="22"/>
  <c r="K229" i="22"/>
  <c r="L229" i="22"/>
  <c r="M229" i="22"/>
  <c r="N229" i="22"/>
  <c r="O229" i="22"/>
  <c r="P229" i="22"/>
  <c r="Q229" i="22"/>
  <c r="R229" i="22"/>
  <c r="S229" i="22"/>
  <c r="G224" i="22"/>
  <c r="G225" i="22"/>
  <c r="G226" i="22"/>
  <c r="G227" i="22"/>
  <c r="G228" i="22"/>
  <c r="G229" i="22"/>
  <c r="G223" i="22"/>
  <c r="F224" i="22"/>
  <c r="F225" i="22"/>
  <c r="F226" i="22"/>
  <c r="F228" i="22"/>
  <c r="F229" i="22"/>
  <c r="F223" i="22"/>
  <c r="E224" i="22"/>
  <c r="E225" i="22"/>
  <c r="E226" i="22"/>
  <c r="E227" i="22"/>
  <c r="E228" i="22"/>
  <c r="E229" i="22"/>
  <c r="D224" i="22"/>
  <c r="D225" i="22"/>
  <c r="D226" i="22"/>
  <c r="D227" i="22"/>
  <c r="D228" i="22"/>
  <c r="E223" i="22"/>
  <c r="D223" i="22"/>
  <c r="AA207" i="22"/>
  <c r="Z197" i="22"/>
  <c r="U198" i="22"/>
  <c r="U199" i="22"/>
  <c r="U200" i="22"/>
  <c r="U201" i="22"/>
  <c r="U202" i="22"/>
  <c r="U203" i="22"/>
  <c r="U204" i="22"/>
  <c r="U205" i="22"/>
  <c r="U206" i="22"/>
  <c r="U207" i="22"/>
  <c r="U208" i="22"/>
  <c r="U209" i="22"/>
  <c r="U210" i="22"/>
  <c r="U211" i="22"/>
  <c r="U212" i="22"/>
  <c r="U213" i="22"/>
  <c r="U214" i="22"/>
  <c r="U215" i="22"/>
  <c r="U216" i="22"/>
  <c r="U217" i="22"/>
  <c r="U218" i="22"/>
  <c r="U219" i="22"/>
  <c r="U220" i="22"/>
  <c r="U221" i="22"/>
  <c r="U222" i="22"/>
  <c r="U197" i="22"/>
  <c r="T197" i="22"/>
  <c r="T198" i="22"/>
  <c r="T199" i="22"/>
  <c r="T200" i="22"/>
  <c r="T201" i="22"/>
  <c r="T202" i="22"/>
  <c r="T203" i="22"/>
  <c r="T204" i="22"/>
  <c r="T205" i="22"/>
  <c r="T206" i="22"/>
  <c r="T207" i="22"/>
  <c r="T208" i="22"/>
  <c r="T209" i="22"/>
  <c r="T210" i="22"/>
  <c r="T211" i="22"/>
  <c r="T212" i="22"/>
  <c r="T213" i="22"/>
  <c r="T214" i="22"/>
  <c r="T215" i="22"/>
  <c r="T216" i="22"/>
  <c r="T217" i="22"/>
  <c r="T218" i="22"/>
  <c r="T219" i="22"/>
  <c r="T220" i="22"/>
  <c r="T221" i="22"/>
  <c r="T222" i="22"/>
  <c r="G198" i="22"/>
  <c r="H198" i="22"/>
  <c r="I198" i="22"/>
  <c r="J198" i="22"/>
  <c r="K198" i="22"/>
  <c r="L198" i="22"/>
  <c r="M198" i="22"/>
  <c r="N198" i="22"/>
  <c r="O198" i="22"/>
  <c r="P198" i="22"/>
  <c r="Q198" i="22"/>
  <c r="R198" i="22"/>
  <c r="G199" i="22"/>
  <c r="H199" i="22"/>
  <c r="I199" i="22"/>
  <c r="J199" i="22"/>
  <c r="K199" i="22"/>
  <c r="L199" i="22"/>
  <c r="M199" i="22"/>
  <c r="N199" i="22"/>
  <c r="O199" i="22"/>
  <c r="P199" i="22"/>
  <c r="Q199" i="22"/>
  <c r="R199" i="22"/>
  <c r="G200" i="22"/>
  <c r="H200" i="22"/>
  <c r="I200" i="22"/>
  <c r="J200" i="22"/>
  <c r="K200" i="22"/>
  <c r="L200" i="22"/>
  <c r="M200" i="22"/>
  <c r="N200" i="22"/>
  <c r="O200" i="22"/>
  <c r="P200" i="22"/>
  <c r="Q200" i="22"/>
  <c r="R200" i="22"/>
  <c r="G201" i="22"/>
  <c r="H201" i="22"/>
  <c r="I201" i="22"/>
  <c r="J201" i="22"/>
  <c r="K201" i="22"/>
  <c r="L201" i="22"/>
  <c r="M201" i="22"/>
  <c r="N201" i="22"/>
  <c r="O201" i="22"/>
  <c r="P201" i="22"/>
  <c r="Q201" i="22"/>
  <c r="R201" i="22"/>
  <c r="G202" i="22"/>
  <c r="H202" i="22"/>
  <c r="I202" i="22"/>
  <c r="J202" i="22"/>
  <c r="K202" i="22"/>
  <c r="L202" i="22"/>
  <c r="M202" i="22"/>
  <c r="N202" i="22"/>
  <c r="O202" i="22"/>
  <c r="P202" i="22"/>
  <c r="Q202" i="22"/>
  <c r="R202" i="22"/>
  <c r="G203" i="22"/>
  <c r="H203" i="22"/>
  <c r="I203" i="22"/>
  <c r="J203" i="22"/>
  <c r="K203" i="22"/>
  <c r="L203" i="22"/>
  <c r="M203" i="22"/>
  <c r="N203" i="22"/>
  <c r="O203" i="22"/>
  <c r="P203" i="22"/>
  <c r="Q203" i="22"/>
  <c r="R203" i="22"/>
  <c r="G204" i="22"/>
  <c r="H204" i="22"/>
  <c r="I204" i="22"/>
  <c r="J204" i="22"/>
  <c r="K204" i="22"/>
  <c r="L204" i="22"/>
  <c r="M204" i="22"/>
  <c r="N204" i="22"/>
  <c r="O204" i="22"/>
  <c r="P204" i="22"/>
  <c r="Q204" i="22"/>
  <c r="R204" i="22"/>
  <c r="G205" i="22"/>
  <c r="H205" i="22"/>
  <c r="I205" i="22"/>
  <c r="J205" i="22"/>
  <c r="K205" i="22"/>
  <c r="L205" i="22"/>
  <c r="M205" i="22"/>
  <c r="N205" i="22"/>
  <c r="O205" i="22"/>
  <c r="P205" i="22"/>
  <c r="Q205" i="22"/>
  <c r="R205" i="22"/>
  <c r="G206" i="22"/>
  <c r="H206" i="22"/>
  <c r="I206" i="22"/>
  <c r="J206" i="22"/>
  <c r="K206" i="22"/>
  <c r="L206" i="22"/>
  <c r="M206" i="22"/>
  <c r="N206" i="22"/>
  <c r="O206" i="22"/>
  <c r="P206" i="22"/>
  <c r="Q206" i="22"/>
  <c r="R206" i="22"/>
  <c r="G207" i="22"/>
  <c r="H207" i="22"/>
  <c r="I207" i="22"/>
  <c r="J207" i="22"/>
  <c r="K207" i="22"/>
  <c r="L207" i="22"/>
  <c r="M207" i="22"/>
  <c r="N207" i="22"/>
  <c r="O207" i="22"/>
  <c r="P207" i="22"/>
  <c r="Q207" i="22"/>
  <c r="R207" i="22"/>
  <c r="G208" i="22"/>
  <c r="H208" i="22"/>
  <c r="I208" i="22"/>
  <c r="J208" i="22"/>
  <c r="K208" i="22"/>
  <c r="L208" i="22"/>
  <c r="M208" i="22"/>
  <c r="N208" i="22"/>
  <c r="O208" i="22"/>
  <c r="P208" i="22"/>
  <c r="Q208" i="22"/>
  <c r="R208" i="22"/>
  <c r="G209" i="22"/>
  <c r="H209" i="22"/>
  <c r="I209" i="22"/>
  <c r="J209" i="22"/>
  <c r="K209" i="22"/>
  <c r="L209" i="22"/>
  <c r="M209" i="22"/>
  <c r="N209" i="22"/>
  <c r="O209" i="22"/>
  <c r="P209" i="22"/>
  <c r="Q209" i="22"/>
  <c r="R209" i="22"/>
  <c r="G210" i="22"/>
  <c r="H210" i="22"/>
  <c r="I210" i="22"/>
  <c r="J210" i="22"/>
  <c r="K210" i="22"/>
  <c r="L210" i="22"/>
  <c r="M210" i="22"/>
  <c r="N210" i="22"/>
  <c r="O210" i="22"/>
  <c r="P210" i="22"/>
  <c r="Q210" i="22"/>
  <c r="R210" i="22"/>
  <c r="G211" i="22"/>
  <c r="H211" i="22"/>
  <c r="I211" i="22"/>
  <c r="J211" i="22"/>
  <c r="K211" i="22"/>
  <c r="L211" i="22"/>
  <c r="M211" i="22"/>
  <c r="N211" i="22"/>
  <c r="O211" i="22"/>
  <c r="P211" i="22"/>
  <c r="Q211" i="22"/>
  <c r="R211" i="22"/>
  <c r="G212" i="22"/>
  <c r="H212" i="22"/>
  <c r="I212" i="22"/>
  <c r="J212" i="22"/>
  <c r="K212" i="22"/>
  <c r="L212" i="22"/>
  <c r="M212" i="22"/>
  <c r="N212" i="22"/>
  <c r="O212" i="22"/>
  <c r="P212" i="22"/>
  <c r="Q212" i="22"/>
  <c r="R212" i="22"/>
  <c r="G213" i="22"/>
  <c r="H213" i="22"/>
  <c r="I213" i="22"/>
  <c r="J213" i="22"/>
  <c r="K213" i="22"/>
  <c r="L213" i="22"/>
  <c r="M213" i="22"/>
  <c r="N213" i="22"/>
  <c r="O213" i="22"/>
  <c r="P213" i="22"/>
  <c r="Q213" i="22"/>
  <c r="R213" i="22"/>
  <c r="G214" i="22"/>
  <c r="H214" i="22"/>
  <c r="I214" i="22"/>
  <c r="J214" i="22"/>
  <c r="K214" i="22"/>
  <c r="L214" i="22"/>
  <c r="M214" i="22"/>
  <c r="N214" i="22"/>
  <c r="O214" i="22"/>
  <c r="P214" i="22"/>
  <c r="Q214" i="22"/>
  <c r="R214" i="22"/>
  <c r="G215" i="22"/>
  <c r="H215" i="22"/>
  <c r="I215" i="22"/>
  <c r="J215" i="22"/>
  <c r="K215" i="22"/>
  <c r="L215" i="22"/>
  <c r="M215" i="22"/>
  <c r="N215" i="22"/>
  <c r="O215" i="22"/>
  <c r="P215" i="22"/>
  <c r="Q215" i="22"/>
  <c r="R215" i="22"/>
  <c r="G216" i="22"/>
  <c r="H216" i="22"/>
  <c r="I216" i="22"/>
  <c r="J216" i="22"/>
  <c r="K216" i="22"/>
  <c r="L216" i="22"/>
  <c r="M216" i="22"/>
  <c r="N216" i="22"/>
  <c r="O216" i="22"/>
  <c r="P216" i="22"/>
  <c r="Q216" i="22"/>
  <c r="R216" i="22"/>
  <c r="G217" i="22"/>
  <c r="H217" i="22"/>
  <c r="I217" i="22"/>
  <c r="J217" i="22"/>
  <c r="K217" i="22"/>
  <c r="L217" i="22"/>
  <c r="M217" i="22"/>
  <c r="N217" i="22"/>
  <c r="O217" i="22"/>
  <c r="P217" i="22"/>
  <c r="Q217" i="22"/>
  <c r="R217" i="22"/>
  <c r="G218" i="22"/>
  <c r="H218" i="22"/>
  <c r="I218" i="22"/>
  <c r="J218" i="22"/>
  <c r="K218" i="22"/>
  <c r="L218" i="22"/>
  <c r="M218" i="22"/>
  <c r="N218" i="22"/>
  <c r="O218" i="22"/>
  <c r="P218" i="22"/>
  <c r="Q218" i="22"/>
  <c r="R218" i="22"/>
  <c r="G219" i="22"/>
  <c r="H219" i="22"/>
  <c r="I219" i="22"/>
  <c r="J219" i="22"/>
  <c r="K219" i="22"/>
  <c r="L219" i="22"/>
  <c r="M219" i="22"/>
  <c r="N219" i="22"/>
  <c r="O219" i="22"/>
  <c r="P219" i="22"/>
  <c r="Q219" i="22"/>
  <c r="R219" i="22"/>
  <c r="G220" i="22"/>
  <c r="H220" i="22"/>
  <c r="I220" i="22"/>
  <c r="J220" i="22"/>
  <c r="K220" i="22"/>
  <c r="L220" i="22"/>
  <c r="M220" i="22"/>
  <c r="N220" i="22"/>
  <c r="O220" i="22"/>
  <c r="P220" i="22"/>
  <c r="Q220" i="22"/>
  <c r="R220" i="22"/>
  <c r="G221" i="22"/>
  <c r="H221" i="22"/>
  <c r="I221" i="22"/>
  <c r="J221" i="22"/>
  <c r="K221" i="22"/>
  <c r="L221" i="22"/>
  <c r="M221" i="22"/>
  <c r="N221" i="22"/>
  <c r="O221" i="22"/>
  <c r="P221" i="22"/>
  <c r="Q221" i="22"/>
  <c r="R221" i="22"/>
  <c r="G222" i="22"/>
  <c r="H222" i="22"/>
  <c r="I222" i="22"/>
  <c r="J222" i="22"/>
  <c r="K222" i="22"/>
  <c r="L222" i="22"/>
  <c r="M222" i="22"/>
  <c r="N222" i="22"/>
  <c r="O222" i="22"/>
  <c r="P222" i="22"/>
  <c r="Q222" i="22"/>
  <c r="R222" i="22"/>
  <c r="H197" i="22"/>
  <c r="I197" i="22"/>
  <c r="J197" i="22"/>
  <c r="K197" i="22"/>
  <c r="L197" i="22"/>
  <c r="M197" i="22"/>
  <c r="N197" i="22"/>
  <c r="O197" i="22"/>
  <c r="P197" i="22"/>
  <c r="Q197" i="22"/>
  <c r="R197" i="22"/>
  <c r="G197" i="22"/>
  <c r="D198" i="22"/>
  <c r="E198" i="22"/>
  <c r="F198" i="22"/>
  <c r="D199" i="22"/>
  <c r="E199" i="22"/>
  <c r="F199" i="22"/>
  <c r="D200" i="22"/>
  <c r="E200" i="22"/>
  <c r="F200" i="22"/>
  <c r="D201" i="22"/>
  <c r="E201" i="22"/>
  <c r="F201" i="22"/>
  <c r="D202" i="22"/>
  <c r="E202" i="22"/>
  <c r="F202" i="22"/>
  <c r="D203" i="22"/>
  <c r="E203" i="22"/>
  <c r="F203" i="22"/>
  <c r="D204" i="22"/>
  <c r="E204" i="22"/>
  <c r="F204" i="22"/>
  <c r="D205" i="22"/>
  <c r="E205" i="22"/>
  <c r="F205" i="22"/>
  <c r="D206" i="22"/>
  <c r="E206" i="22"/>
  <c r="F206" i="22"/>
  <c r="D207" i="22"/>
  <c r="E207" i="22"/>
  <c r="F207" i="22"/>
  <c r="D208" i="22"/>
  <c r="E208" i="22"/>
  <c r="F208" i="22"/>
  <c r="D209" i="22"/>
  <c r="E209" i="22"/>
  <c r="F209" i="22"/>
  <c r="D210" i="22"/>
  <c r="E210" i="22"/>
  <c r="F210" i="22"/>
  <c r="D211" i="22"/>
  <c r="E211" i="22"/>
  <c r="F211" i="22"/>
  <c r="D212" i="22"/>
  <c r="E212" i="22"/>
  <c r="F212" i="22"/>
  <c r="D213" i="22"/>
  <c r="E213" i="22"/>
  <c r="F213" i="22"/>
  <c r="D214" i="22"/>
  <c r="E214" i="22"/>
  <c r="F214" i="22"/>
  <c r="D215" i="22"/>
  <c r="E215" i="22"/>
  <c r="F215" i="22"/>
  <c r="D216" i="22"/>
  <c r="E216" i="22"/>
  <c r="F216" i="22"/>
  <c r="D217" i="22"/>
  <c r="E217" i="22"/>
  <c r="F217" i="22"/>
  <c r="D218" i="22"/>
  <c r="E218" i="22"/>
  <c r="F218" i="22"/>
  <c r="D219" i="22"/>
  <c r="E219" i="22"/>
  <c r="F219" i="22"/>
  <c r="D220" i="22"/>
  <c r="E220" i="22"/>
  <c r="F220" i="22"/>
  <c r="D221" i="22"/>
  <c r="E221" i="22"/>
  <c r="F221" i="22"/>
  <c r="D222" i="22"/>
  <c r="E222" i="22"/>
  <c r="F222" i="22"/>
  <c r="E197" i="22"/>
  <c r="F197" i="22"/>
  <c r="D197" i="22"/>
  <c r="Y160" i="22"/>
  <c r="Z160" i="22"/>
  <c r="AA160" i="22"/>
  <c r="AB160" i="22"/>
  <c r="AC160" i="22"/>
  <c r="AD160" i="22"/>
  <c r="AE160" i="22"/>
  <c r="AF160" i="22"/>
  <c r="AG160" i="22"/>
  <c r="AH160" i="22"/>
  <c r="AI160" i="22"/>
  <c r="AJ160" i="22"/>
  <c r="AK160" i="22"/>
  <c r="AL160" i="22"/>
  <c r="Y161" i="22"/>
  <c r="Z161" i="22"/>
  <c r="AA161" i="22"/>
  <c r="AB161" i="22"/>
  <c r="AC161" i="22"/>
  <c r="AD161" i="22"/>
  <c r="AE161" i="22"/>
  <c r="AF161" i="22"/>
  <c r="AG161" i="22"/>
  <c r="AH161" i="22"/>
  <c r="AI161" i="22"/>
  <c r="AJ161" i="22"/>
  <c r="AK161" i="22"/>
  <c r="Y162" i="22"/>
  <c r="Z162" i="22"/>
  <c r="AA162" i="22"/>
  <c r="AB162" i="22"/>
  <c r="AC162" i="22"/>
  <c r="AD162" i="22"/>
  <c r="AE162" i="22"/>
  <c r="AF162" i="22"/>
  <c r="AG162" i="22"/>
  <c r="AH162" i="22"/>
  <c r="AI162" i="22"/>
  <c r="AJ162" i="22"/>
  <c r="AK162" i="22"/>
  <c r="AL162" i="22"/>
  <c r="Y168" i="22"/>
  <c r="U148" i="22"/>
  <c r="U149" i="22"/>
  <c r="U150" i="22"/>
  <c r="U151" i="22"/>
  <c r="U152" i="22"/>
  <c r="U153" i="22"/>
  <c r="U154" i="22"/>
  <c r="U155" i="22"/>
  <c r="U156" i="22"/>
  <c r="U157" i="22"/>
  <c r="U158" i="22"/>
  <c r="U159" i="22"/>
  <c r="U160" i="22"/>
  <c r="U161" i="22"/>
  <c r="U162" i="22"/>
  <c r="U163" i="22"/>
  <c r="U164" i="22"/>
  <c r="U165" i="22"/>
  <c r="U166" i="22"/>
  <c r="U167" i="22"/>
  <c r="U168" i="22"/>
  <c r="U169" i="22"/>
  <c r="U170" i="22"/>
  <c r="U171" i="22"/>
  <c r="U172" i="22"/>
  <c r="U173" i="22"/>
  <c r="U174" i="22"/>
  <c r="U175" i="22"/>
  <c r="U147" i="22"/>
  <c r="T148" i="22"/>
  <c r="T149" i="22"/>
  <c r="T150" i="22"/>
  <c r="T151" i="22"/>
  <c r="T152" i="22"/>
  <c r="T153" i="22"/>
  <c r="T154" i="22"/>
  <c r="T155" i="22"/>
  <c r="T156" i="22"/>
  <c r="T157" i="22"/>
  <c r="T158" i="22"/>
  <c r="T159" i="22"/>
  <c r="T160" i="22"/>
  <c r="T161" i="22"/>
  <c r="T162" i="22"/>
  <c r="T163" i="22"/>
  <c r="T164" i="22"/>
  <c r="T165" i="22"/>
  <c r="T166" i="22"/>
  <c r="T167" i="22"/>
  <c r="T168" i="22"/>
  <c r="T169" i="22"/>
  <c r="T170" i="22"/>
  <c r="T171" i="22"/>
  <c r="T172" i="22"/>
  <c r="T173" i="22"/>
  <c r="T174" i="22"/>
  <c r="T175" i="22"/>
  <c r="T147" i="22"/>
  <c r="G148" i="22"/>
  <c r="H148" i="22"/>
  <c r="I148" i="22"/>
  <c r="J148" i="22"/>
  <c r="K148" i="22"/>
  <c r="L148" i="22"/>
  <c r="M148" i="22"/>
  <c r="N148" i="22"/>
  <c r="O148" i="22"/>
  <c r="P148" i="22"/>
  <c r="Q148" i="22"/>
  <c r="R148" i="22"/>
  <c r="G149" i="22"/>
  <c r="H149" i="22"/>
  <c r="I149" i="22"/>
  <c r="J149" i="22"/>
  <c r="K149" i="22"/>
  <c r="L149" i="22"/>
  <c r="M149" i="22"/>
  <c r="N149" i="22"/>
  <c r="O149" i="22"/>
  <c r="P149" i="22"/>
  <c r="Q149" i="22"/>
  <c r="R149" i="22"/>
  <c r="G150" i="22"/>
  <c r="H150" i="22"/>
  <c r="I150" i="22"/>
  <c r="J150" i="22"/>
  <c r="K150" i="22"/>
  <c r="L150" i="22"/>
  <c r="M150" i="22"/>
  <c r="N150" i="22"/>
  <c r="O150" i="22"/>
  <c r="P150" i="22"/>
  <c r="Q150" i="22"/>
  <c r="R150" i="22"/>
  <c r="G151" i="22"/>
  <c r="H151" i="22"/>
  <c r="I151" i="22"/>
  <c r="J151" i="22"/>
  <c r="K151" i="22"/>
  <c r="L151" i="22"/>
  <c r="M151" i="22"/>
  <c r="N151" i="22"/>
  <c r="O151" i="22"/>
  <c r="P151" i="22"/>
  <c r="Q151" i="22"/>
  <c r="R151" i="22"/>
  <c r="G152" i="22"/>
  <c r="H152" i="22"/>
  <c r="I152" i="22"/>
  <c r="J152" i="22"/>
  <c r="K152" i="22"/>
  <c r="L152" i="22"/>
  <c r="M152" i="22"/>
  <c r="N152" i="22"/>
  <c r="O152" i="22"/>
  <c r="P152" i="22"/>
  <c r="Q152" i="22"/>
  <c r="R152" i="22"/>
  <c r="G153" i="22"/>
  <c r="H153" i="22"/>
  <c r="I153" i="22"/>
  <c r="J153" i="22"/>
  <c r="K153" i="22"/>
  <c r="L153" i="22"/>
  <c r="M153" i="22"/>
  <c r="N153" i="22"/>
  <c r="O153" i="22"/>
  <c r="P153" i="22"/>
  <c r="Q153" i="22"/>
  <c r="R153" i="22"/>
  <c r="G154" i="22"/>
  <c r="H154" i="22"/>
  <c r="I154" i="22"/>
  <c r="J154" i="22"/>
  <c r="K154" i="22"/>
  <c r="L154" i="22"/>
  <c r="M154" i="22"/>
  <c r="N154" i="22"/>
  <c r="O154" i="22"/>
  <c r="P154" i="22"/>
  <c r="Q154" i="22"/>
  <c r="R154" i="22"/>
  <c r="G155" i="22"/>
  <c r="H155" i="22"/>
  <c r="I155" i="22"/>
  <c r="J155" i="22"/>
  <c r="K155" i="22"/>
  <c r="L155" i="22"/>
  <c r="M155" i="22"/>
  <c r="N155" i="22"/>
  <c r="O155" i="22"/>
  <c r="P155" i="22"/>
  <c r="Q155" i="22"/>
  <c r="R155" i="22"/>
  <c r="G156" i="22"/>
  <c r="H156" i="22"/>
  <c r="I156" i="22"/>
  <c r="J156" i="22"/>
  <c r="K156" i="22"/>
  <c r="L156" i="22"/>
  <c r="M156" i="22"/>
  <c r="N156" i="22"/>
  <c r="O156" i="22"/>
  <c r="P156" i="22"/>
  <c r="Q156" i="22"/>
  <c r="R156" i="22"/>
  <c r="G157" i="22"/>
  <c r="H157" i="22"/>
  <c r="I157" i="22"/>
  <c r="J157" i="22"/>
  <c r="K157" i="22"/>
  <c r="L157" i="22"/>
  <c r="M157" i="22"/>
  <c r="N157" i="22"/>
  <c r="O157" i="22"/>
  <c r="P157" i="22"/>
  <c r="Q157" i="22"/>
  <c r="R157" i="22"/>
  <c r="G158" i="22"/>
  <c r="H158" i="22"/>
  <c r="I158" i="22"/>
  <c r="J158" i="22"/>
  <c r="K158" i="22"/>
  <c r="L158" i="22"/>
  <c r="M158" i="22"/>
  <c r="N158" i="22"/>
  <c r="O158" i="22"/>
  <c r="P158" i="22"/>
  <c r="Q158" i="22"/>
  <c r="R158" i="22"/>
  <c r="G159" i="22"/>
  <c r="H159" i="22"/>
  <c r="I159" i="22"/>
  <c r="J159" i="22"/>
  <c r="K159" i="22"/>
  <c r="L159" i="22"/>
  <c r="M159" i="22"/>
  <c r="N159" i="22"/>
  <c r="O159" i="22"/>
  <c r="P159" i="22"/>
  <c r="Q159" i="22"/>
  <c r="R159" i="22"/>
  <c r="G160" i="22"/>
  <c r="H160" i="22"/>
  <c r="I160" i="22"/>
  <c r="J160" i="22"/>
  <c r="K160" i="22"/>
  <c r="L160" i="22"/>
  <c r="M160" i="22"/>
  <c r="N160" i="22"/>
  <c r="O160" i="22"/>
  <c r="P160" i="22"/>
  <c r="Q160" i="22"/>
  <c r="R160" i="22"/>
  <c r="G161" i="22"/>
  <c r="H161" i="22"/>
  <c r="I161" i="22"/>
  <c r="J161" i="22"/>
  <c r="K161" i="22"/>
  <c r="L161" i="22"/>
  <c r="M161" i="22"/>
  <c r="N161" i="22"/>
  <c r="O161" i="22"/>
  <c r="P161" i="22"/>
  <c r="Q161" i="22"/>
  <c r="R161" i="22"/>
  <c r="G162" i="22"/>
  <c r="H162" i="22"/>
  <c r="I162" i="22"/>
  <c r="J162" i="22"/>
  <c r="K162" i="22"/>
  <c r="L162" i="22"/>
  <c r="M162" i="22"/>
  <c r="N162" i="22"/>
  <c r="O162" i="22"/>
  <c r="P162" i="22"/>
  <c r="Q162" i="22"/>
  <c r="R162" i="22"/>
  <c r="G163" i="22"/>
  <c r="H163" i="22"/>
  <c r="I163" i="22"/>
  <c r="J163" i="22"/>
  <c r="K163" i="22"/>
  <c r="L163" i="22"/>
  <c r="M163" i="22"/>
  <c r="N163" i="22"/>
  <c r="O163" i="22"/>
  <c r="P163" i="22"/>
  <c r="Q163" i="22"/>
  <c r="R163" i="22"/>
  <c r="G164" i="22"/>
  <c r="H164" i="22"/>
  <c r="I164" i="22"/>
  <c r="J164" i="22"/>
  <c r="K164" i="22"/>
  <c r="L164" i="22"/>
  <c r="M164" i="22"/>
  <c r="N164" i="22"/>
  <c r="O164" i="22"/>
  <c r="P164" i="22"/>
  <c r="Q164" i="22"/>
  <c r="R164" i="22"/>
  <c r="G165" i="22"/>
  <c r="H165" i="22"/>
  <c r="I165" i="22"/>
  <c r="J165" i="22"/>
  <c r="K165" i="22"/>
  <c r="L165" i="22"/>
  <c r="M165" i="22"/>
  <c r="N165" i="22"/>
  <c r="O165" i="22"/>
  <c r="P165" i="22"/>
  <c r="Q165" i="22"/>
  <c r="R165" i="22"/>
  <c r="G166" i="22"/>
  <c r="H166" i="22"/>
  <c r="I166" i="22"/>
  <c r="J166" i="22"/>
  <c r="K166" i="22"/>
  <c r="L166" i="22"/>
  <c r="M166" i="22"/>
  <c r="N166" i="22"/>
  <c r="O166" i="22"/>
  <c r="P166" i="22"/>
  <c r="Q166" i="22"/>
  <c r="R166" i="22"/>
  <c r="G167" i="22"/>
  <c r="H167" i="22"/>
  <c r="I167" i="22"/>
  <c r="J167" i="22"/>
  <c r="K167" i="22"/>
  <c r="L167" i="22"/>
  <c r="M167" i="22"/>
  <c r="N167" i="22"/>
  <c r="O167" i="22"/>
  <c r="P167" i="22"/>
  <c r="Q167" i="22"/>
  <c r="R167" i="22"/>
  <c r="G168" i="22"/>
  <c r="H168" i="22"/>
  <c r="I168" i="22"/>
  <c r="J168" i="22"/>
  <c r="K168" i="22"/>
  <c r="L168" i="22"/>
  <c r="M168" i="22"/>
  <c r="N168" i="22"/>
  <c r="O168" i="22"/>
  <c r="P168" i="22"/>
  <c r="Q168" i="22"/>
  <c r="R168" i="22"/>
  <c r="G169" i="22"/>
  <c r="H169" i="22"/>
  <c r="I169" i="22"/>
  <c r="J169" i="22"/>
  <c r="K169" i="22"/>
  <c r="L169" i="22"/>
  <c r="M169" i="22"/>
  <c r="N169" i="22"/>
  <c r="O169" i="22"/>
  <c r="P169" i="22"/>
  <c r="Q169" i="22"/>
  <c r="R169" i="22"/>
  <c r="G170" i="22"/>
  <c r="H170" i="22"/>
  <c r="I170" i="22"/>
  <c r="J170" i="22"/>
  <c r="K170" i="22"/>
  <c r="L170" i="22"/>
  <c r="M170" i="22"/>
  <c r="N170" i="22"/>
  <c r="O170" i="22"/>
  <c r="P170" i="22"/>
  <c r="Q170" i="22"/>
  <c r="R170" i="22"/>
  <c r="G171" i="22"/>
  <c r="H171" i="22"/>
  <c r="I171" i="22"/>
  <c r="J171" i="22"/>
  <c r="K171" i="22"/>
  <c r="L171" i="22"/>
  <c r="M171" i="22"/>
  <c r="N171" i="22"/>
  <c r="O171" i="22"/>
  <c r="P171" i="22"/>
  <c r="Q171" i="22"/>
  <c r="R171" i="22"/>
  <c r="G172" i="22"/>
  <c r="H172" i="22"/>
  <c r="I172" i="22"/>
  <c r="J172" i="22"/>
  <c r="K172" i="22"/>
  <c r="L172" i="22"/>
  <c r="M172" i="22"/>
  <c r="N172" i="22"/>
  <c r="O172" i="22"/>
  <c r="P172" i="22"/>
  <c r="Q172" i="22"/>
  <c r="R172" i="22"/>
  <c r="G173" i="22"/>
  <c r="H173" i="22"/>
  <c r="I173" i="22"/>
  <c r="J173" i="22"/>
  <c r="K173" i="22"/>
  <c r="L173" i="22"/>
  <c r="M173" i="22"/>
  <c r="N173" i="22"/>
  <c r="O173" i="22"/>
  <c r="P173" i="22"/>
  <c r="Q173" i="22"/>
  <c r="R173" i="22"/>
  <c r="G174" i="22"/>
  <c r="H174" i="22"/>
  <c r="I174" i="22"/>
  <c r="J174" i="22"/>
  <c r="K174" i="22"/>
  <c r="L174" i="22"/>
  <c r="M174" i="22"/>
  <c r="N174" i="22"/>
  <c r="O174" i="22"/>
  <c r="P174" i="22"/>
  <c r="Q174" i="22"/>
  <c r="R174" i="22"/>
  <c r="G175" i="22"/>
  <c r="H175" i="22"/>
  <c r="I175" i="22"/>
  <c r="J175" i="22"/>
  <c r="K175" i="22"/>
  <c r="L175" i="22"/>
  <c r="M175" i="22"/>
  <c r="N175" i="22"/>
  <c r="O175" i="22"/>
  <c r="P175" i="22"/>
  <c r="Q175" i="22"/>
  <c r="R175" i="22"/>
  <c r="S175" i="22"/>
  <c r="H147" i="22"/>
  <c r="I147" i="22"/>
  <c r="J147" i="22"/>
  <c r="K147" i="22"/>
  <c r="L147" i="22"/>
  <c r="M147" i="22"/>
  <c r="N147" i="22"/>
  <c r="O147" i="22"/>
  <c r="P147" i="22"/>
  <c r="Q147" i="22"/>
  <c r="R147" i="22"/>
  <c r="G147" i="22"/>
  <c r="E148" i="22"/>
  <c r="E149" i="22"/>
  <c r="E150" i="22"/>
  <c r="E151" i="22"/>
  <c r="E152" i="22"/>
  <c r="E153" i="22"/>
  <c r="E154" i="22"/>
  <c r="E155" i="22"/>
  <c r="E156" i="22"/>
  <c r="E157" i="22"/>
  <c r="E158" i="22"/>
  <c r="E159" i="22"/>
  <c r="E160" i="22"/>
  <c r="E161" i="22"/>
  <c r="E162" i="22"/>
  <c r="E163" i="22"/>
  <c r="E164" i="22"/>
  <c r="E165" i="22"/>
  <c r="E166" i="22"/>
  <c r="E167" i="22"/>
  <c r="E168" i="22"/>
  <c r="E169" i="22"/>
  <c r="E170" i="22"/>
  <c r="E171" i="22"/>
  <c r="E172" i="22"/>
  <c r="E173" i="22"/>
  <c r="E174" i="22"/>
  <c r="E175"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47" i="22"/>
  <c r="E147" i="22"/>
  <c r="D148" i="22"/>
  <c r="D149" i="22"/>
  <c r="D150" i="22"/>
  <c r="D151" i="22"/>
  <c r="D152" i="22"/>
  <c r="D153" i="22"/>
  <c r="D154" i="22"/>
  <c r="D155" i="22"/>
  <c r="D156" i="22"/>
  <c r="D157" i="22"/>
  <c r="D158" i="22"/>
  <c r="D159" i="22"/>
  <c r="D160" i="22"/>
  <c r="D161" i="22"/>
  <c r="D162" i="22"/>
  <c r="D163" i="22"/>
  <c r="D164" i="22"/>
  <c r="D165" i="22"/>
  <c r="D166" i="22"/>
  <c r="D167" i="22"/>
  <c r="D168" i="22"/>
  <c r="D169" i="22"/>
  <c r="D170" i="22"/>
  <c r="D171" i="22"/>
  <c r="D172" i="22"/>
  <c r="D173" i="22"/>
  <c r="D174" i="22"/>
  <c r="D175" i="22"/>
  <c r="D147" i="22"/>
  <c r="U105" i="22"/>
  <c r="U106" i="22"/>
  <c r="U107" i="22"/>
  <c r="U108" i="22"/>
  <c r="U109" i="22"/>
  <c r="U110" i="22"/>
  <c r="U111" i="22"/>
  <c r="U112" i="22"/>
  <c r="U113" i="22"/>
  <c r="U114" i="22"/>
  <c r="U115" i="22"/>
  <c r="U116" i="22"/>
  <c r="U117" i="22"/>
  <c r="U118" i="22"/>
  <c r="U119" i="22"/>
  <c r="U120" i="22"/>
  <c r="U121" i="22"/>
  <c r="U122" i="22"/>
  <c r="U123" i="22"/>
  <c r="U124" i="22"/>
  <c r="U125" i="22"/>
  <c r="U126" i="22"/>
  <c r="U127" i="22"/>
  <c r="U128" i="22"/>
  <c r="U129" i="22"/>
  <c r="U130" i="22"/>
  <c r="U131" i="22"/>
  <c r="U132" i="22"/>
  <c r="U133" i="22"/>
  <c r="U134" i="22"/>
  <c r="U135" i="22"/>
  <c r="U136" i="22"/>
  <c r="U137" i="22"/>
  <c r="U138" i="22"/>
  <c r="U139" i="22"/>
  <c r="U140" i="22"/>
  <c r="U141" i="22"/>
  <c r="U142" i="22"/>
  <c r="U143" i="22"/>
  <c r="U144" i="22"/>
  <c r="U145" i="22"/>
  <c r="U146" i="22"/>
  <c r="U104" i="22"/>
  <c r="T105" i="22"/>
  <c r="T106" i="22"/>
  <c r="T107" i="22"/>
  <c r="T108" i="22"/>
  <c r="T109" i="22"/>
  <c r="T110" i="22"/>
  <c r="T111" i="22"/>
  <c r="T112" i="22"/>
  <c r="T113" i="22"/>
  <c r="T114" i="22"/>
  <c r="T115" i="22"/>
  <c r="T116" i="22"/>
  <c r="T117" i="22"/>
  <c r="T118" i="22"/>
  <c r="T119" i="22"/>
  <c r="T120" i="22"/>
  <c r="T121" i="22"/>
  <c r="T122" i="22"/>
  <c r="T123" i="22"/>
  <c r="T124" i="22"/>
  <c r="T125" i="22"/>
  <c r="T126" i="22"/>
  <c r="T127" i="22"/>
  <c r="T128" i="22"/>
  <c r="T129" i="22"/>
  <c r="T130" i="22"/>
  <c r="T131" i="22"/>
  <c r="T132" i="22"/>
  <c r="T133" i="22"/>
  <c r="T134" i="22"/>
  <c r="T135" i="22"/>
  <c r="T136" i="22"/>
  <c r="T137" i="22"/>
  <c r="T138" i="22"/>
  <c r="T139" i="22"/>
  <c r="T140" i="22"/>
  <c r="T141" i="22"/>
  <c r="T142" i="22"/>
  <c r="T143" i="22"/>
  <c r="T144" i="22"/>
  <c r="T145" i="22"/>
  <c r="T146" i="22"/>
  <c r="T104" i="22"/>
  <c r="T103" i="22"/>
  <c r="G144" i="22"/>
  <c r="H144" i="22"/>
  <c r="I144" i="22"/>
  <c r="J144" i="22"/>
  <c r="K144" i="22"/>
  <c r="L144" i="22"/>
  <c r="M144" i="22"/>
  <c r="N144" i="22"/>
  <c r="O144" i="22"/>
  <c r="P144" i="22"/>
  <c r="Q144" i="22"/>
  <c r="R144" i="22"/>
  <c r="G145" i="22"/>
  <c r="H145" i="22"/>
  <c r="I145" i="22"/>
  <c r="J145" i="22"/>
  <c r="K145" i="22"/>
  <c r="L145" i="22"/>
  <c r="M145" i="22"/>
  <c r="N145" i="22"/>
  <c r="O145" i="22"/>
  <c r="P145" i="22"/>
  <c r="Q145" i="22"/>
  <c r="R145" i="22"/>
  <c r="G146" i="22"/>
  <c r="H146" i="22"/>
  <c r="I146" i="22"/>
  <c r="J146" i="22"/>
  <c r="K146" i="22"/>
  <c r="L146" i="22"/>
  <c r="M146" i="22"/>
  <c r="N146" i="22"/>
  <c r="O146" i="22"/>
  <c r="P146" i="22"/>
  <c r="Q146" i="22"/>
  <c r="R146" i="22"/>
  <c r="G105" i="22"/>
  <c r="H105" i="22"/>
  <c r="I105" i="22"/>
  <c r="J105" i="22"/>
  <c r="K105" i="22"/>
  <c r="L105" i="22"/>
  <c r="M105" i="22"/>
  <c r="N105" i="22"/>
  <c r="O105" i="22"/>
  <c r="P105" i="22"/>
  <c r="Q105" i="22"/>
  <c r="R105" i="22"/>
  <c r="G106" i="22"/>
  <c r="H106" i="22"/>
  <c r="I106" i="22"/>
  <c r="J106" i="22"/>
  <c r="K106" i="22"/>
  <c r="L106" i="22"/>
  <c r="M106" i="22"/>
  <c r="N106" i="22"/>
  <c r="O106" i="22"/>
  <c r="P106" i="22"/>
  <c r="Q106" i="22"/>
  <c r="R106" i="22"/>
  <c r="G107" i="22"/>
  <c r="H107" i="22"/>
  <c r="I107" i="22"/>
  <c r="J107" i="22"/>
  <c r="K107" i="22"/>
  <c r="L107" i="22"/>
  <c r="M107" i="22"/>
  <c r="N107" i="22"/>
  <c r="O107" i="22"/>
  <c r="P107" i="22"/>
  <c r="Q107" i="22"/>
  <c r="R107" i="22"/>
  <c r="G108" i="22"/>
  <c r="H108" i="22"/>
  <c r="I108" i="22"/>
  <c r="J108" i="22"/>
  <c r="K108" i="22"/>
  <c r="L108" i="22"/>
  <c r="M108" i="22"/>
  <c r="N108" i="22"/>
  <c r="O108" i="22"/>
  <c r="P108" i="22"/>
  <c r="Q108" i="22"/>
  <c r="R108" i="22"/>
  <c r="G109" i="22"/>
  <c r="H109" i="22"/>
  <c r="I109" i="22"/>
  <c r="J109" i="22"/>
  <c r="K109" i="22"/>
  <c r="L109" i="22"/>
  <c r="M109" i="22"/>
  <c r="N109" i="22"/>
  <c r="O109" i="22"/>
  <c r="P109" i="22"/>
  <c r="Q109" i="22"/>
  <c r="R109" i="22"/>
  <c r="G110" i="22"/>
  <c r="H110" i="22"/>
  <c r="I110" i="22"/>
  <c r="J110" i="22"/>
  <c r="K110" i="22"/>
  <c r="L110" i="22"/>
  <c r="M110" i="22"/>
  <c r="N110" i="22"/>
  <c r="O110" i="22"/>
  <c r="P110" i="22"/>
  <c r="Q110" i="22"/>
  <c r="R110" i="22"/>
  <c r="G111" i="22"/>
  <c r="H111" i="22"/>
  <c r="I111" i="22"/>
  <c r="J111" i="22"/>
  <c r="K111" i="22"/>
  <c r="L111" i="22"/>
  <c r="M111" i="22"/>
  <c r="N111" i="22"/>
  <c r="O111" i="22"/>
  <c r="P111" i="22"/>
  <c r="Q111" i="22"/>
  <c r="R111" i="22"/>
  <c r="G112" i="22"/>
  <c r="H112" i="22"/>
  <c r="I112" i="22"/>
  <c r="J112" i="22"/>
  <c r="K112" i="22"/>
  <c r="L112" i="22"/>
  <c r="M112" i="22"/>
  <c r="N112" i="22"/>
  <c r="O112" i="22"/>
  <c r="P112" i="22"/>
  <c r="Q112" i="22"/>
  <c r="R112" i="22"/>
  <c r="G113" i="22"/>
  <c r="H113" i="22"/>
  <c r="I113" i="22"/>
  <c r="J113" i="22"/>
  <c r="K113" i="22"/>
  <c r="L113" i="22"/>
  <c r="M113" i="22"/>
  <c r="N113" i="22"/>
  <c r="O113" i="22"/>
  <c r="P113" i="22"/>
  <c r="Q113" i="22"/>
  <c r="R113" i="22"/>
  <c r="G114" i="22"/>
  <c r="H114" i="22"/>
  <c r="I114" i="22"/>
  <c r="J114" i="22"/>
  <c r="K114" i="22"/>
  <c r="L114" i="22"/>
  <c r="M114" i="22"/>
  <c r="N114" i="22"/>
  <c r="O114" i="22"/>
  <c r="P114" i="22"/>
  <c r="Q114" i="22"/>
  <c r="R114" i="22"/>
  <c r="G115" i="22"/>
  <c r="H115" i="22"/>
  <c r="I115" i="22"/>
  <c r="J115" i="22"/>
  <c r="K115" i="22"/>
  <c r="L115" i="22"/>
  <c r="M115" i="22"/>
  <c r="N115" i="22"/>
  <c r="O115" i="22"/>
  <c r="P115" i="22"/>
  <c r="Q115" i="22"/>
  <c r="R115" i="22"/>
  <c r="G116" i="22"/>
  <c r="H116" i="22"/>
  <c r="I116" i="22"/>
  <c r="J116" i="22"/>
  <c r="K116" i="22"/>
  <c r="L116" i="22"/>
  <c r="M116" i="22"/>
  <c r="N116" i="22"/>
  <c r="O116" i="22"/>
  <c r="P116" i="22"/>
  <c r="Q116" i="22"/>
  <c r="R116" i="22"/>
  <c r="G117" i="22"/>
  <c r="H117" i="22"/>
  <c r="I117" i="22"/>
  <c r="J117" i="22"/>
  <c r="K117" i="22"/>
  <c r="L117" i="22"/>
  <c r="M117" i="22"/>
  <c r="N117" i="22"/>
  <c r="O117" i="22"/>
  <c r="P117" i="22"/>
  <c r="Q117" i="22"/>
  <c r="R117" i="22"/>
  <c r="G118" i="22"/>
  <c r="H118" i="22"/>
  <c r="I118" i="22"/>
  <c r="J118" i="22"/>
  <c r="K118" i="22"/>
  <c r="L118" i="22"/>
  <c r="M118" i="22"/>
  <c r="N118" i="22"/>
  <c r="O118" i="22"/>
  <c r="P118" i="22"/>
  <c r="Q118" i="22"/>
  <c r="R118" i="22"/>
  <c r="G119" i="22"/>
  <c r="H119" i="22"/>
  <c r="I119" i="22"/>
  <c r="J119" i="22"/>
  <c r="K119" i="22"/>
  <c r="L119" i="22"/>
  <c r="M119" i="22"/>
  <c r="N119" i="22"/>
  <c r="O119" i="22"/>
  <c r="P119" i="22"/>
  <c r="Q119" i="22"/>
  <c r="R119" i="22"/>
  <c r="G120" i="22"/>
  <c r="H120" i="22"/>
  <c r="I120" i="22"/>
  <c r="J120" i="22"/>
  <c r="K120" i="22"/>
  <c r="L120" i="22"/>
  <c r="M120" i="22"/>
  <c r="N120" i="22"/>
  <c r="O120" i="22"/>
  <c r="P120" i="22"/>
  <c r="Q120" i="22"/>
  <c r="R120" i="22"/>
  <c r="G121" i="22"/>
  <c r="H121" i="22"/>
  <c r="I121" i="22"/>
  <c r="J121" i="22"/>
  <c r="K121" i="22"/>
  <c r="L121" i="22"/>
  <c r="M121" i="22"/>
  <c r="N121" i="22"/>
  <c r="O121" i="22"/>
  <c r="P121" i="22"/>
  <c r="Q121" i="22"/>
  <c r="R121" i="22"/>
  <c r="G122" i="22"/>
  <c r="H122" i="22"/>
  <c r="I122" i="22"/>
  <c r="J122" i="22"/>
  <c r="K122" i="22"/>
  <c r="L122" i="22"/>
  <c r="M122" i="22"/>
  <c r="N122" i="22"/>
  <c r="O122" i="22"/>
  <c r="P122" i="22"/>
  <c r="Q122" i="22"/>
  <c r="R122" i="22"/>
  <c r="G123" i="22"/>
  <c r="H123" i="22"/>
  <c r="I123" i="22"/>
  <c r="J123" i="22"/>
  <c r="K123" i="22"/>
  <c r="L123" i="22"/>
  <c r="M123" i="22"/>
  <c r="N123" i="22"/>
  <c r="O123" i="22"/>
  <c r="P123" i="22"/>
  <c r="Q123" i="22"/>
  <c r="R123" i="22"/>
  <c r="G124" i="22"/>
  <c r="H124" i="22"/>
  <c r="I124" i="22"/>
  <c r="J124" i="22"/>
  <c r="K124" i="22"/>
  <c r="L124" i="22"/>
  <c r="M124" i="22"/>
  <c r="N124" i="22"/>
  <c r="O124" i="22"/>
  <c r="P124" i="22"/>
  <c r="Q124" i="22"/>
  <c r="R124" i="22"/>
  <c r="G125" i="22"/>
  <c r="H125" i="22"/>
  <c r="I125" i="22"/>
  <c r="J125" i="22"/>
  <c r="K125" i="22"/>
  <c r="L125" i="22"/>
  <c r="M125" i="22"/>
  <c r="N125" i="22"/>
  <c r="O125" i="22"/>
  <c r="P125" i="22"/>
  <c r="Q125" i="22"/>
  <c r="R125" i="22"/>
  <c r="G126" i="22"/>
  <c r="H126" i="22"/>
  <c r="I126" i="22"/>
  <c r="J126" i="22"/>
  <c r="K126" i="22"/>
  <c r="L126" i="22"/>
  <c r="M126" i="22"/>
  <c r="N126" i="22"/>
  <c r="O126" i="22"/>
  <c r="P126" i="22"/>
  <c r="Q126" i="22"/>
  <c r="R126" i="22"/>
  <c r="G127" i="22"/>
  <c r="H127" i="22"/>
  <c r="I127" i="22"/>
  <c r="J127" i="22"/>
  <c r="K127" i="22"/>
  <c r="L127" i="22"/>
  <c r="M127" i="22"/>
  <c r="N127" i="22"/>
  <c r="O127" i="22"/>
  <c r="P127" i="22"/>
  <c r="Q127" i="22"/>
  <c r="R127" i="22"/>
  <c r="G128" i="22"/>
  <c r="H128" i="22"/>
  <c r="I128" i="22"/>
  <c r="J128" i="22"/>
  <c r="K128" i="22"/>
  <c r="L128" i="22"/>
  <c r="M128" i="22"/>
  <c r="N128" i="22"/>
  <c r="O128" i="22"/>
  <c r="P128" i="22"/>
  <c r="Q128" i="22"/>
  <c r="R128" i="22"/>
  <c r="G129" i="22"/>
  <c r="H129" i="22"/>
  <c r="I129" i="22"/>
  <c r="J129" i="22"/>
  <c r="K129" i="22"/>
  <c r="L129" i="22"/>
  <c r="M129" i="22"/>
  <c r="N129" i="22"/>
  <c r="O129" i="22"/>
  <c r="P129" i="22"/>
  <c r="Q129" i="22"/>
  <c r="R129" i="22"/>
  <c r="G130" i="22"/>
  <c r="H130" i="22"/>
  <c r="I130" i="22"/>
  <c r="J130" i="22"/>
  <c r="K130" i="22"/>
  <c r="L130" i="22"/>
  <c r="M130" i="22"/>
  <c r="N130" i="22"/>
  <c r="O130" i="22"/>
  <c r="P130" i="22"/>
  <c r="Q130" i="22"/>
  <c r="R130" i="22"/>
  <c r="G131" i="22"/>
  <c r="H131" i="22"/>
  <c r="I131" i="22"/>
  <c r="J131" i="22"/>
  <c r="K131" i="22"/>
  <c r="L131" i="22"/>
  <c r="M131" i="22"/>
  <c r="N131" i="22"/>
  <c r="O131" i="22"/>
  <c r="P131" i="22"/>
  <c r="Q131" i="22"/>
  <c r="R131" i="22"/>
  <c r="G132" i="22"/>
  <c r="H132" i="22"/>
  <c r="I132" i="22"/>
  <c r="J132" i="22"/>
  <c r="K132" i="22"/>
  <c r="L132" i="22"/>
  <c r="M132" i="22"/>
  <c r="N132" i="22"/>
  <c r="O132" i="22"/>
  <c r="P132" i="22"/>
  <c r="Q132" i="22"/>
  <c r="R132" i="22"/>
  <c r="G133" i="22"/>
  <c r="H133" i="22"/>
  <c r="I133" i="22"/>
  <c r="J133" i="22"/>
  <c r="K133" i="22"/>
  <c r="L133" i="22"/>
  <c r="M133" i="22"/>
  <c r="N133" i="22"/>
  <c r="O133" i="22"/>
  <c r="P133" i="22"/>
  <c r="Q133" i="22"/>
  <c r="R133" i="22"/>
  <c r="G134" i="22"/>
  <c r="H134" i="22"/>
  <c r="I134" i="22"/>
  <c r="J134" i="22"/>
  <c r="K134" i="22"/>
  <c r="L134" i="22"/>
  <c r="M134" i="22"/>
  <c r="N134" i="22"/>
  <c r="O134" i="22"/>
  <c r="P134" i="22"/>
  <c r="Q134" i="22"/>
  <c r="R134" i="22"/>
  <c r="G135" i="22"/>
  <c r="H135" i="22"/>
  <c r="I135" i="22"/>
  <c r="J135" i="22"/>
  <c r="K135" i="22"/>
  <c r="L135" i="22"/>
  <c r="M135" i="22"/>
  <c r="N135" i="22"/>
  <c r="O135" i="22"/>
  <c r="P135" i="22"/>
  <c r="Q135" i="22"/>
  <c r="R135" i="22"/>
  <c r="G136" i="22"/>
  <c r="H136" i="22"/>
  <c r="I136" i="22"/>
  <c r="J136" i="22"/>
  <c r="K136" i="22"/>
  <c r="L136" i="22"/>
  <c r="M136" i="22"/>
  <c r="N136" i="22"/>
  <c r="O136" i="22"/>
  <c r="P136" i="22"/>
  <c r="Q136" i="22"/>
  <c r="R136" i="22"/>
  <c r="G137" i="22"/>
  <c r="H137" i="22"/>
  <c r="I137" i="22"/>
  <c r="J137" i="22"/>
  <c r="K137" i="22"/>
  <c r="L137" i="22"/>
  <c r="M137" i="22"/>
  <c r="N137" i="22"/>
  <c r="O137" i="22"/>
  <c r="P137" i="22"/>
  <c r="Q137" i="22"/>
  <c r="R137" i="22"/>
  <c r="G138" i="22"/>
  <c r="H138" i="22"/>
  <c r="I138" i="22"/>
  <c r="J138" i="22"/>
  <c r="K138" i="22"/>
  <c r="L138" i="22"/>
  <c r="M138" i="22"/>
  <c r="N138" i="22"/>
  <c r="O138" i="22"/>
  <c r="P138" i="22"/>
  <c r="Q138" i="22"/>
  <c r="R138" i="22"/>
  <c r="G139" i="22"/>
  <c r="H139" i="22"/>
  <c r="I139" i="22"/>
  <c r="J139" i="22"/>
  <c r="K139" i="22"/>
  <c r="L139" i="22"/>
  <c r="M139" i="22"/>
  <c r="N139" i="22"/>
  <c r="O139" i="22"/>
  <c r="P139" i="22"/>
  <c r="Q139" i="22"/>
  <c r="R139" i="22"/>
  <c r="G140" i="22"/>
  <c r="H140" i="22"/>
  <c r="I140" i="22"/>
  <c r="J140" i="22"/>
  <c r="K140" i="22"/>
  <c r="L140" i="22"/>
  <c r="M140" i="22"/>
  <c r="N140" i="22"/>
  <c r="O140" i="22"/>
  <c r="P140" i="22"/>
  <c r="Q140" i="22"/>
  <c r="R140" i="22"/>
  <c r="G141" i="22"/>
  <c r="H141" i="22"/>
  <c r="I141" i="22"/>
  <c r="J141" i="22"/>
  <c r="K141" i="22"/>
  <c r="L141" i="22"/>
  <c r="M141" i="22"/>
  <c r="N141" i="22"/>
  <c r="O141" i="22"/>
  <c r="P141" i="22"/>
  <c r="Q141" i="22"/>
  <c r="R141" i="22"/>
  <c r="G142" i="22"/>
  <c r="H142" i="22"/>
  <c r="I142" i="22"/>
  <c r="J142" i="22"/>
  <c r="K142" i="22"/>
  <c r="L142" i="22"/>
  <c r="M142" i="22"/>
  <c r="N142" i="22"/>
  <c r="O142" i="22"/>
  <c r="P142" i="22"/>
  <c r="Q142" i="22"/>
  <c r="R142" i="22"/>
  <c r="G143" i="22"/>
  <c r="H143" i="22"/>
  <c r="I143" i="22"/>
  <c r="J143" i="22"/>
  <c r="K143" i="22"/>
  <c r="L143" i="22"/>
  <c r="M143" i="22"/>
  <c r="N143" i="22"/>
  <c r="O143" i="22"/>
  <c r="P143" i="22"/>
  <c r="Q143" i="22"/>
  <c r="R143" i="22"/>
  <c r="H104" i="22"/>
  <c r="I104" i="22"/>
  <c r="J104" i="22"/>
  <c r="K104" i="22"/>
  <c r="L104" i="22"/>
  <c r="M104" i="22"/>
  <c r="N104" i="22"/>
  <c r="O104" i="22"/>
  <c r="P104" i="22"/>
  <c r="Q104" i="22"/>
  <c r="R104" i="22"/>
  <c r="G104" i="22"/>
  <c r="E105" i="22"/>
  <c r="F105" i="22"/>
  <c r="E106" i="22"/>
  <c r="F106" i="22"/>
  <c r="E107" i="22"/>
  <c r="F107" i="22"/>
  <c r="E108" i="22"/>
  <c r="F108" i="22"/>
  <c r="E109" i="22"/>
  <c r="F109" i="22"/>
  <c r="E110" i="22"/>
  <c r="F110" i="22"/>
  <c r="E111" i="22"/>
  <c r="F111" i="22"/>
  <c r="E112" i="22"/>
  <c r="F112" i="22"/>
  <c r="E113" i="22"/>
  <c r="F113" i="22"/>
  <c r="E114" i="22"/>
  <c r="F114" i="22"/>
  <c r="E115" i="22"/>
  <c r="F115" i="22"/>
  <c r="E116" i="22"/>
  <c r="F116" i="22"/>
  <c r="E117" i="22"/>
  <c r="F117" i="22"/>
  <c r="E118" i="22"/>
  <c r="F118" i="22"/>
  <c r="E119" i="22"/>
  <c r="F119" i="22"/>
  <c r="E120" i="22"/>
  <c r="F120" i="22"/>
  <c r="E121" i="22"/>
  <c r="F121" i="22"/>
  <c r="E122" i="22"/>
  <c r="F122" i="22"/>
  <c r="E123" i="22"/>
  <c r="F123" i="22"/>
  <c r="E124" i="22"/>
  <c r="F124" i="22"/>
  <c r="E125" i="22"/>
  <c r="F125" i="22"/>
  <c r="E126" i="22"/>
  <c r="F126" i="22"/>
  <c r="E127" i="22"/>
  <c r="F127" i="22"/>
  <c r="E128" i="22"/>
  <c r="F128" i="22"/>
  <c r="E129" i="22"/>
  <c r="F129" i="22"/>
  <c r="E130" i="22"/>
  <c r="F130" i="22"/>
  <c r="E131" i="22"/>
  <c r="F131" i="22"/>
  <c r="E132" i="22"/>
  <c r="F132" i="22"/>
  <c r="E133" i="22"/>
  <c r="F133" i="22"/>
  <c r="E134" i="22"/>
  <c r="F134" i="22"/>
  <c r="E135" i="22"/>
  <c r="F135" i="22"/>
  <c r="E136" i="22"/>
  <c r="F136" i="22"/>
  <c r="E137" i="22"/>
  <c r="F137" i="22"/>
  <c r="E138" i="22"/>
  <c r="F138" i="22"/>
  <c r="E139" i="22"/>
  <c r="F139" i="22"/>
  <c r="E140" i="22"/>
  <c r="F140" i="22"/>
  <c r="E141" i="22"/>
  <c r="F141" i="22"/>
  <c r="E142" i="22"/>
  <c r="F142" i="22"/>
  <c r="E143" i="22"/>
  <c r="F143" i="22"/>
  <c r="E144" i="22"/>
  <c r="F144" i="22"/>
  <c r="E145" i="22"/>
  <c r="F145" i="22"/>
  <c r="E146" i="22"/>
  <c r="F146" i="22"/>
  <c r="F104" i="22"/>
  <c r="E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04" i="22"/>
  <c r="Y55" i="22"/>
  <c r="Y64" i="22"/>
  <c r="Z64" i="22"/>
  <c r="AA64" i="22"/>
  <c r="AB64" i="22"/>
  <c r="AC64" i="22"/>
  <c r="AD64" i="22"/>
  <c r="AE64" i="22"/>
  <c r="AF64" i="22"/>
  <c r="AG64" i="22"/>
  <c r="AH64" i="22"/>
  <c r="AI64" i="22"/>
  <c r="AJ64" i="22"/>
  <c r="AK64" i="22"/>
  <c r="Y90" i="22"/>
  <c r="Z90" i="22"/>
  <c r="AA90" i="22"/>
  <c r="AB90" i="22"/>
  <c r="AC90" i="22"/>
  <c r="AD90" i="22"/>
  <c r="AE90" i="22"/>
  <c r="AF90" i="22"/>
  <c r="AG90" i="22"/>
  <c r="AH90" i="22"/>
  <c r="AI90" i="22"/>
  <c r="AJ90" i="22"/>
  <c r="AK90" i="22"/>
  <c r="U5" i="22"/>
  <c r="V5" i="22"/>
  <c r="W5" i="22"/>
  <c r="X5" i="22"/>
  <c r="U6" i="22"/>
  <c r="V6" i="22"/>
  <c r="W6" i="22"/>
  <c r="X6" i="22"/>
  <c r="U7" i="22"/>
  <c r="V7" i="22"/>
  <c r="W7" i="22"/>
  <c r="X7" i="22"/>
  <c r="U8" i="22"/>
  <c r="V8" i="22"/>
  <c r="W8" i="22"/>
  <c r="X8" i="22"/>
  <c r="U9" i="22"/>
  <c r="V9" i="22"/>
  <c r="W9" i="22"/>
  <c r="X9" i="22"/>
  <c r="U10" i="22"/>
  <c r="V10" i="22"/>
  <c r="W10" i="22"/>
  <c r="X10" i="22"/>
  <c r="U11" i="22"/>
  <c r="V11" i="22"/>
  <c r="W11" i="22"/>
  <c r="X11" i="22"/>
  <c r="U12" i="22"/>
  <c r="V12" i="22"/>
  <c r="W12" i="22"/>
  <c r="X12" i="22"/>
  <c r="U13" i="22"/>
  <c r="V13" i="22"/>
  <c r="W13" i="22"/>
  <c r="X13" i="22"/>
  <c r="U14" i="22"/>
  <c r="V14" i="22"/>
  <c r="W14" i="22"/>
  <c r="X14" i="22"/>
  <c r="U15" i="22"/>
  <c r="V15" i="22"/>
  <c r="W15" i="22"/>
  <c r="X15" i="22"/>
  <c r="U16" i="22"/>
  <c r="V16" i="22"/>
  <c r="W16" i="22"/>
  <c r="X16" i="22"/>
  <c r="U17" i="22"/>
  <c r="V17" i="22"/>
  <c r="W17" i="22"/>
  <c r="X17" i="22"/>
  <c r="U18" i="22"/>
  <c r="V18" i="22"/>
  <c r="W18" i="22"/>
  <c r="X18" i="22"/>
  <c r="U19" i="22"/>
  <c r="V19" i="22"/>
  <c r="W19" i="22"/>
  <c r="X19" i="22"/>
  <c r="U20" i="22"/>
  <c r="V20" i="22"/>
  <c r="W20" i="22"/>
  <c r="X20" i="22"/>
  <c r="U21" i="22"/>
  <c r="V21" i="22"/>
  <c r="W21" i="22"/>
  <c r="X21" i="22"/>
  <c r="U22" i="22"/>
  <c r="V22" i="22"/>
  <c r="W22" i="22"/>
  <c r="X22" i="22"/>
  <c r="U23" i="22"/>
  <c r="V23" i="22"/>
  <c r="W23" i="22"/>
  <c r="X23" i="22"/>
  <c r="U24" i="22"/>
  <c r="V24" i="22"/>
  <c r="W24" i="22"/>
  <c r="X24" i="22"/>
  <c r="U25" i="22"/>
  <c r="V25" i="22"/>
  <c r="W25" i="22"/>
  <c r="X25" i="22"/>
  <c r="U26" i="22"/>
  <c r="V26" i="22"/>
  <c r="W26" i="22"/>
  <c r="X26" i="22"/>
  <c r="U27" i="22"/>
  <c r="V27" i="22"/>
  <c r="W27" i="22"/>
  <c r="X27" i="22"/>
  <c r="U28" i="22"/>
  <c r="V28" i="22"/>
  <c r="W28" i="22"/>
  <c r="X28" i="22"/>
  <c r="U29" i="22"/>
  <c r="V29" i="22"/>
  <c r="W29" i="22"/>
  <c r="X29" i="22"/>
  <c r="U30" i="22"/>
  <c r="V30" i="22"/>
  <c r="W30" i="22"/>
  <c r="X30" i="22"/>
  <c r="U31" i="22"/>
  <c r="V31" i="22"/>
  <c r="W31" i="22"/>
  <c r="X31" i="22"/>
  <c r="U32" i="22"/>
  <c r="V32" i="22"/>
  <c r="W32" i="22"/>
  <c r="X32" i="22"/>
  <c r="U33" i="22"/>
  <c r="V33" i="22"/>
  <c r="W33" i="22"/>
  <c r="X33" i="22"/>
  <c r="U34" i="22"/>
  <c r="V34" i="22"/>
  <c r="W34" i="22"/>
  <c r="X34" i="22"/>
  <c r="U35" i="22"/>
  <c r="V35" i="22"/>
  <c r="W35" i="22"/>
  <c r="X35" i="22"/>
  <c r="U36" i="22"/>
  <c r="V36" i="22"/>
  <c r="W36" i="22"/>
  <c r="X36" i="22"/>
  <c r="U37" i="22"/>
  <c r="V37" i="22"/>
  <c r="W37" i="22"/>
  <c r="X37" i="22"/>
  <c r="U38" i="22"/>
  <c r="V38" i="22"/>
  <c r="W38" i="22"/>
  <c r="X38" i="22"/>
  <c r="U39" i="22"/>
  <c r="V39" i="22"/>
  <c r="W39" i="22"/>
  <c r="X39" i="22"/>
  <c r="U40" i="22"/>
  <c r="V40" i="22"/>
  <c r="W40" i="22"/>
  <c r="X40" i="22"/>
  <c r="U41" i="22"/>
  <c r="V41" i="22"/>
  <c r="W41" i="22"/>
  <c r="X41" i="22"/>
  <c r="U42" i="22"/>
  <c r="V42" i="22"/>
  <c r="W42" i="22"/>
  <c r="X42" i="22"/>
  <c r="U43" i="22"/>
  <c r="V43" i="22"/>
  <c r="W43" i="22"/>
  <c r="X43" i="22"/>
  <c r="U44" i="22"/>
  <c r="V44" i="22"/>
  <c r="W44" i="22"/>
  <c r="X44" i="22"/>
  <c r="U45" i="22"/>
  <c r="V45" i="22"/>
  <c r="W45" i="22"/>
  <c r="X45" i="22"/>
  <c r="U46" i="22"/>
  <c r="V46" i="22"/>
  <c r="W46" i="22"/>
  <c r="X46" i="22"/>
  <c r="U47" i="22"/>
  <c r="V47" i="22"/>
  <c r="W47" i="22"/>
  <c r="X47" i="22"/>
  <c r="U48" i="22"/>
  <c r="V48" i="22"/>
  <c r="W48" i="22"/>
  <c r="X48" i="22"/>
  <c r="U49" i="22"/>
  <c r="V49" i="22"/>
  <c r="W49" i="22"/>
  <c r="X49" i="22"/>
  <c r="U50" i="22"/>
  <c r="V50" i="22"/>
  <c r="W50" i="22"/>
  <c r="X50" i="22"/>
  <c r="U51" i="22"/>
  <c r="V51" i="22"/>
  <c r="W51" i="22"/>
  <c r="X51" i="22"/>
  <c r="U52" i="22"/>
  <c r="V52" i="22"/>
  <c r="W52" i="22"/>
  <c r="X52" i="22"/>
  <c r="U53" i="22"/>
  <c r="V53" i="22"/>
  <c r="W53" i="22"/>
  <c r="X53" i="22"/>
  <c r="U54" i="22"/>
  <c r="V54" i="22"/>
  <c r="W54" i="22"/>
  <c r="X54" i="22"/>
  <c r="U55" i="22"/>
  <c r="V55" i="22"/>
  <c r="W55" i="22"/>
  <c r="X55" i="22"/>
  <c r="U56" i="22"/>
  <c r="V56" i="22"/>
  <c r="W56" i="22"/>
  <c r="X56" i="22"/>
  <c r="U57" i="22"/>
  <c r="V57" i="22"/>
  <c r="W57" i="22"/>
  <c r="X57" i="22"/>
  <c r="U58" i="22"/>
  <c r="V58" i="22"/>
  <c r="W58" i="22"/>
  <c r="X58" i="22"/>
  <c r="U59" i="22"/>
  <c r="V59" i="22"/>
  <c r="W59" i="22"/>
  <c r="X59" i="22"/>
  <c r="U60" i="22"/>
  <c r="V60" i="22"/>
  <c r="W60" i="22"/>
  <c r="X60" i="22"/>
  <c r="U61" i="22"/>
  <c r="V61" i="22"/>
  <c r="W61" i="22"/>
  <c r="X61" i="22"/>
  <c r="U62" i="22"/>
  <c r="V62" i="22"/>
  <c r="W62" i="22"/>
  <c r="X62" i="22"/>
  <c r="U63" i="22"/>
  <c r="V63" i="22"/>
  <c r="W63" i="22"/>
  <c r="X63" i="22"/>
  <c r="U64" i="22"/>
  <c r="V64" i="22"/>
  <c r="W64" i="22"/>
  <c r="X64" i="22"/>
  <c r="U65" i="22"/>
  <c r="V65" i="22"/>
  <c r="W65" i="22"/>
  <c r="X65" i="22"/>
  <c r="U66" i="22"/>
  <c r="V66" i="22"/>
  <c r="W66" i="22"/>
  <c r="X66" i="22"/>
  <c r="U67" i="22"/>
  <c r="V67" i="22"/>
  <c r="W67" i="22"/>
  <c r="X67" i="22"/>
  <c r="U68" i="22"/>
  <c r="V68" i="22"/>
  <c r="W68" i="22"/>
  <c r="X68" i="22"/>
  <c r="U69" i="22"/>
  <c r="V69" i="22"/>
  <c r="W69" i="22"/>
  <c r="X69" i="22"/>
  <c r="U70" i="22"/>
  <c r="V70" i="22"/>
  <c r="W70" i="22"/>
  <c r="X70" i="22"/>
  <c r="U71" i="22"/>
  <c r="V71" i="22"/>
  <c r="W71" i="22"/>
  <c r="X71" i="22"/>
  <c r="U72" i="22"/>
  <c r="V72" i="22"/>
  <c r="W72" i="22"/>
  <c r="X72" i="22"/>
  <c r="U73" i="22"/>
  <c r="V73" i="22"/>
  <c r="W73" i="22"/>
  <c r="X73" i="22"/>
  <c r="U74" i="22"/>
  <c r="V74" i="22"/>
  <c r="W74" i="22"/>
  <c r="X74" i="22"/>
  <c r="U75" i="22"/>
  <c r="V75" i="22"/>
  <c r="W75" i="22"/>
  <c r="X75" i="22"/>
  <c r="U76" i="22"/>
  <c r="V76" i="22"/>
  <c r="W76" i="22"/>
  <c r="X76" i="22"/>
  <c r="U77" i="22"/>
  <c r="V77" i="22"/>
  <c r="W77" i="22"/>
  <c r="X77" i="22"/>
  <c r="U78" i="22"/>
  <c r="V78" i="22"/>
  <c r="W78" i="22"/>
  <c r="X78" i="22"/>
  <c r="U79" i="22"/>
  <c r="V79" i="22"/>
  <c r="W79" i="22"/>
  <c r="X79" i="22"/>
  <c r="U80" i="22"/>
  <c r="V80" i="22"/>
  <c r="W80" i="22"/>
  <c r="X80" i="22"/>
  <c r="U81" i="22"/>
  <c r="V81" i="22"/>
  <c r="W81" i="22"/>
  <c r="X81" i="22"/>
  <c r="U82" i="22"/>
  <c r="V82" i="22"/>
  <c r="W82" i="22"/>
  <c r="X82" i="22"/>
  <c r="U83" i="22"/>
  <c r="V83" i="22"/>
  <c r="W83" i="22"/>
  <c r="X83" i="22"/>
  <c r="U84" i="22"/>
  <c r="V84" i="22"/>
  <c r="W84" i="22"/>
  <c r="X84" i="22"/>
  <c r="U85" i="22"/>
  <c r="V85" i="22"/>
  <c r="W85" i="22"/>
  <c r="X85" i="22"/>
  <c r="U86" i="22"/>
  <c r="V86" i="22"/>
  <c r="W86" i="22"/>
  <c r="X86" i="22"/>
  <c r="U87" i="22"/>
  <c r="V87" i="22"/>
  <c r="W87" i="22"/>
  <c r="X87" i="22"/>
  <c r="U88" i="22"/>
  <c r="V88" i="22"/>
  <c r="W88" i="22"/>
  <c r="X88" i="22"/>
  <c r="U89" i="22"/>
  <c r="V89" i="22"/>
  <c r="W89" i="22"/>
  <c r="X89" i="22"/>
  <c r="U90" i="22"/>
  <c r="V90" i="22"/>
  <c r="W90" i="22"/>
  <c r="X90" i="22"/>
  <c r="U91" i="22"/>
  <c r="V91" i="22"/>
  <c r="W91" i="22"/>
  <c r="X91" i="22"/>
  <c r="U92" i="22"/>
  <c r="V92" i="22"/>
  <c r="W92" i="22"/>
  <c r="X92" i="22"/>
  <c r="U93" i="22"/>
  <c r="V93" i="22"/>
  <c r="W93" i="22"/>
  <c r="X93" i="22"/>
  <c r="U94" i="22"/>
  <c r="V94" i="22"/>
  <c r="W94" i="22"/>
  <c r="X94" i="22"/>
  <c r="U95" i="22"/>
  <c r="V95" i="22"/>
  <c r="W95" i="22"/>
  <c r="X95" i="22"/>
  <c r="U96" i="22"/>
  <c r="V96" i="22"/>
  <c r="W96" i="22"/>
  <c r="X96" i="22"/>
  <c r="U97" i="22"/>
  <c r="V97" i="22"/>
  <c r="W97" i="22"/>
  <c r="X97" i="22"/>
  <c r="U98" i="22"/>
  <c r="V98" i="22"/>
  <c r="W98" i="22"/>
  <c r="X98" i="22"/>
  <c r="U99" i="22"/>
  <c r="V99" i="22"/>
  <c r="W99" i="22"/>
  <c r="X99" i="22"/>
  <c r="U100" i="22"/>
  <c r="V100" i="22"/>
  <c r="W100" i="22"/>
  <c r="X100" i="22"/>
  <c r="U101" i="22"/>
  <c r="V101" i="22"/>
  <c r="W101" i="22"/>
  <c r="X101" i="22"/>
  <c r="U102" i="22"/>
  <c r="V102" i="22"/>
  <c r="W102" i="22"/>
  <c r="X102" i="22"/>
  <c r="U103" i="22"/>
  <c r="V103" i="22"/>
  <c r="W103" i="22"/>
  <c r="X103" i="22"/>
  <c r="X4" i="22"/>
  <c r="W4" i="22"/>
  <c r="V4" i="22"/>
  <c r="U4" i="22"/>
  <c r="T5" i="22"/>
  <c r="T6" i="22"/>
  <c r="T7" i="22"/>
  <c r="T8" i="22"/>
  <c r="T9" i="22"/>
  <c r="T10" i="22"/>
  <c r="T11" i="22"/>
  <c r="T12" i="22"/>
  <c r="T13" i="22"/>
  <c r="T14" i="22"/>
  <c r="T15" i="22"/>
  <c r="T16" i="22"/>
  <c r="T17" i="22"/>
  <c r="T18" i="22"/>
  <c r="T19" i="22"/>
  <c r="T20" i="22"/>
  <c r="T21" i="22"/>
  <c r="T22" i="22"/>
  <c r="T23" i="22"/>
  <c r="T24" i="22"/>
  <c r="T25" i="22"/>
  <c r="T26" i="22"/>
  <c r="T27" i="22"/>
  <c r="T28" i="22"/>
  <c r="T29" i="22"/>
  <c r="T30" i="22"/>
  <c r="T31" i="22"/>
  <c r="T32" i="22"/>
  <c r="T33" i="22"/>
  <c r="T34" i="22"/>
  <c r="T35" i="22"/>
  <c r="T36" i="22"/>
  <c r="T37" i="22"/>
  <c r="T38" i="22"/>
  <c r="T39" i="22"/>
  <c r="T40" i="22"/>
  <c r="T41" i="22"/>
  <c r="T42" i="22"/>
  <c r="T43" i="22"/>
  <c r="T44" i="22"/>
  <c r="T45" i="22"/>
  <c r="T46" i="22"/>
  <c r="T47" i="22"/>
  <c r="T48" i="22"/>
  <c r="T49" i="22"/>
  <c r="T50" i="22"/>
  <c r="T51" i="22"/>
  <c r="T52" i="22"/>
  <c r="T53" i="22"/>
  <c r="T54" i="22"/>
  <c r="T55" i="22"/>
  <c r="T56" i="22"/>
  <c r="T57" i="22"/>
  <c r="T58" i="22"/>
  <c r="T59" i="22"/>
  <c r="T60" i="22"/>
  <c r="T61" i="22"/>
  <c r="T62" i="22"/>
  <c r="T63" i="22"/>
  <c r="T64" i="22"/>
  <c r="T65" i="22"/>
  <c r="T66" i="22"/>
  <c r="T67" i="22"/>
  <c r="T68" i="22"/>
  <c r="T69" i="22"/>
  <c r="T70" i="22"/>
  <c r="T71" i="22"/>
  <c r="T72" i="22"/>
  <c r="T73" i="22"/>
  <c r="T74" i="22"/>
  <c r="T75" i="22"/>
  <c r="T76" i="22"/>
  <c r="T77" i="22"/>
  <c r="T78" i="22"/>
  <c r="T79" i="22"/>
  <c r="T80" i="22"/>
  <c r="T81" i="22"/>
  <c r="T82" i="22"/>
  <c r="T83" i="22"/>
  <c r="T84" i="22"/>
  <c r="T85" i="22"/>
  <c r="T86" i="22"/>
  <c r="T87" i="22"/>
  <c r="T88" i="22"/>
  <c r="T89" i="22"/>
  <c r="T90" i="22"/>
  <c r="T91" i="22"/>
  <c r="T92" i="22"/>
  <c r="T93" i="22"/>
  <c r="T94" i="22"/>
  <c r="T95" i="22"/>
  <c r="T96" i="22"/>
  <c r="T97" i="22"/>
  <c r="T98" i="22"/>
  <c r="T99" i="22"/>
  <c r="T100" i="22"/>
  <c r="T101" i="22"/>
  <c r="T102" i="22"/>
  <c r="T4" i="22"/>
  <c r="G5" i="22"/>
  <c r="H5" i="22"/>
  <c r="I5" i="22"/>
  <c r="J5" i="22"/>
  <c r="K5" i="22"/>
  <c r="L5" i="22"/>
  <c r="M5" i="22"/>
  <c r="N5" i="22"/>
  <c r="O5" i="22"/>
  <c r="P5" i="22"/>
  <c r="Q5" i="22"/>
  <c r="R5" i="22"/>
  <c r="G6" i="22"/>
  <c r="H6" i="22"/>
  <c r="I6" i="22"/>
  <c r="J6" i="22"/>
  <c r="K6" i="22"/>
  <c r="L6" i="22"/>
  <c r="M6" i="22"/>
  <c r="N6" i="22"/>
  <c r="O6" i="22"/>
  <c r="P6" i="22"/>
  <c r="Q6" i="22"/>
  <c r="R6" i="22"/>
  <c r="G7" i="22"/>
  <c r="H7" i="22"/>
  <c r="I7" i="22"/>
  <c r="J7" i="22"/>
  <c r="K7" i="22"/>
  <c r="L7" i="22"/>
  <c r="M7" i="22"/>
  <c r="N7" i="22"/>
  <c r="O7" i="22"/>
  <c r="P7" i="22"/>
  <c r="Q7" i="22"/>
  <c r="R7" i="22"/>
  <c r="G8" i="22"/>
  <c r="H8" i="22"/>
  <c r="I8" i="22"/>
  <c r="J8" i="22"/>
  <c r="K8" i="22"/>
  <c r="L8" i="22"/>
  <c r="M8" i="22"/>
  <c r="N8" i="22"/>
  <c r="O8" i="22"/>
  <c r="P8" i="22"/>
  <c r="Q8" i="22"/>
  <c r="R8" i="22"/>
  <c r="G9" i="22"/>
  <c r="H9" i="22"/>
  <c r="I9" i="22"/>
  <c r="J9" i="22"/>
  <c r="K9" i="22"/>
  <c r="L9" i="22"/>
  <c r="M9" i="22"/>
  <c r="N9" i="22"/>
  <c r="O9" i="22"/>
  <c r="P9" i="22"/>
  <c r="Q9" i="22"/>
  <c r="R9" i="22"/>
  <c r="G10" i="22"/>
  <c r="H10" i="22"/>
  <c r="I10" i="22"/>
  <c r="J10" i="22"/>
  <c r="K10" i="22"/>
  <c r="L10" i="22"/>
  <c r="M10" i="22"/>
  <c r="N10" i="22"/>
  <c r="O10" i="22"/>
  <c r="P10" i="22"/>
  <c r="Q10" i="22"/>
  <c r="R10" i="22"/>
  <c r="G11" i="22"/>
  <c r="H11" i="22"/>
  <c r="I11" i="22"/>
  <c r="J11" i="22"/>
  <c r="K11" i="22"/>
  <c r="L11" i="22"/>
  <c r="M11" i="22"/>
  <c r="N11" i="22"/>
  <c r="O11" i="22"/>
  <c r="P11" i="22"/>
  <c r="Q11" i="22"/>
  <c r="R11" i="22"/>
  <c r="G12" i="22"/>
  <c r="H12" i="22"/>
  <c r="I12" i="22"/>
  <c r="J12" i="22"/>
  <c r="K12" i="22"/>
  <c r="L12" i="22"/>
  <c r="M12" i="22"/>
  <c r="N12" i="22"/>
  <c r="O12" i="22"/>
  <c r="P12" i="22"/>
  <c r="Q12" i="22"/>
  <c r="R12" i="22"/>
  <c r="G13" i="22"/>
  <c r="H13" i="22"/>
  <c r="I13" i="22"/>
  <c r="J13" i="22"/>
  <c r="K13" i="22"/>
  <c r="L13" i="22"/>
  <c r="M13" i="22"/>
  <c r="N13" i="22"/>
  <c r="O13" i="22"/>
  <c r="P13" i="22"/>
  <c r="Q13" i="22"/>
  <c r="R13" i="22"/>
  <c r="G14" i="22"/>
  <c r="H14" i="22"/>
  <c r="I14" i="22"/>
  <c r="J14" i="22"/>
  <c r="K14" i="22"/>
  <c r="L14" i="22"/>
  <c r="M14" i="22"/>
  <c r="N14" i="22"/>
  <c r="O14" i="22"/>
  <c r="P14" i="22"/>
  <c r="Q14" i="22"/>
  <c r="R14" i="22"/>
  <c r="G15" i="22"/>
  <c r="H15" i="22"/>
  <c r="I15" i="22"/>
  <c r="J15" i="22"/>
  <c r="K15" i="22"/>
  <c r="L15" i="22"/>
  <c r="M15" i="22"/>
  <c r="N15" i="22"/>
  <c r="O15" i="22"/>
  <c r="P15" i="22"/>
  <c r="Q15" i="22"/>
  <c r="R15" i="22"/>
  <c r="G16" i="22"/>
  <c r="H16" i="22"/>
  <c r="I16" i="22"/>
  <c r="J16" i="22"/>
  <c r="K16" i="22"/>
  <c r="L16" i="22"/>
  <c r="M16" i="22"/>
  <c r="N16" i="22"/>
  <c r="O16" i="22"/>
  <c r="P16" i="22"/>
  <c r="Q16" i="22"/>
  <c r="R16" i="22"/>
  <c r="G17" i="22"/>
  <c r="H17" i="22"/>
  <c r="I17" i="22"/>
  <c r="J17" i="22"/>
  <c r="K17" i="22"/>
  <c r="L17" i="22"/>
  <c r="M17" i="22"/>
  <c r="N17" i="22"/>
  <c r="O17" i="22"/>
  <c r="P17" i="22"/>
  <c r="Q17" i="22"/>
  <c r="R17" i="22"/>
  <c r="G18" i="22"/>
  <c r="H18" i="22"/>
  <c r="I18" i="22"/>
  <c r="J18" i="22"/>
  <c r="K18" i="22"/>
  <c r="L18" i="22"/>
  <c r="M18" i="22"/>
  <c r="N18" i="22"/>
  <c r="O18" i="22"/>
  <c r="P18" i="22"/>
  <c r="Q18" i="22"/>
  <c r="R18" i="22"/>
  <c r="G19" i="22"/>
  <c r="H19" i="22"/>
  <c r="I19" i="22"/>
  <c r="J19" i="22"/>
  <c r="K19" i="22"/>
  <c r="L19" i="22"/>
  <c r="M19" i="22"/>
  <c r="N19" i="22"/>
  <c r="O19" i="22"/>
  <c r="P19" i="22"/>
  <c r="Q19" i="22"/>
  <c r="R19" i="22"/>
  <c r="G20" i="22"/>
  <c r="H20" i="22"/>
  <c r="I20" i="22"/>
  <c r="J20" i="22"/>
  <c r="K20" i="22"/>
  <c r="L20" i="22"/>
  <c r="M20" i="22"/>
  <c r="N20" i="22"/>
  <c r="O20" i="22"/>
  <c r="P20" i="22"/>
  <c r="Q20" i="22"/>
  <c r="R20" i="22"/>
  <c r="G21" i="22"/>
  <c r="H21" i="22"/>
  <c r="I21" i="22"/>
  <c r="J21" i="22"/>
  <c r="K21" i="22"/>
  <c r="L21" i="22"/>
  <c r="M21" i="22"/>
  <c r="N21" i="22"/>
  <c r="O21" i="22"/>
  <c r="P21" i="22"/>
  <c r="Q21" i="22"/>
  <c r="R21" i="22"/>
  <c r="G22" i="22"/>
  <c r="H22" i="22"/>
  <c r="I22" i="22"/>
  <c r="J22" i="22"/>
  <c r="K22" i="22"/>
  <c r="L22" i="22"/>
  <c r="M22" i="22"/>
  <c r="N22" i="22"/>
  <c r="O22" i="22"/>
  <c r="P22" i="22"/>
  <c r="Q22" i="22"/>
  <c r="R22" i="22"/>
  <c r="G23" i="22"/>
  <c r="H23" i="22"/>
  <c r="I23" i="22"/>
  <c r="J23" i="22"/>
  <c r="K23" i="22"/>
  <c r="L23" i="22"/>
  <c r="M23" i="22"/>
  <c r="N23" i="22"/>
  <c r="O23" i="22"/>
  <c r="P23" i="22"/>
  <c r="Q23" i="22"/>
  <c r="R23" i="22"/>
  <c r="G24" i="22"/>
  <c r="H24" i="22"/>
  <c r="I24" i="22"/>
  <c r="J24" i="22"/>
  <c r="K24" i="22"/>
  <c r="L24" i="22"/>
  <c r="M24" i="22"/>
  <c r="N24" i="22"/>
  <c r="O24" i="22"/>
  <c r="P24" i="22"/>
  <c r="Q24" i="22"/>
  <c r="R24" i="22"/>
  <c r="G25" i="22"/>
  <c r="H25" i="22"/>
  <c r="I25" i="22"/>
  <c r="J25" i="22"/>
  <c r="K25" i="22"/>
  <c r="L25" i="22"/>
  <c r="M25" i="22"/>
  <c r="N25" i="22"/>
  <c r="O25" i="22"/>
  <c r="P25" i="22"/>
  <c r="Q25" i="22"/>
  <c r="R25" i="22"/>
  <c r="G26" i="22"/>
  <c r="H26" i="22"/>
  <c r="I26" i="22"/>
  <c r="J26" i="22"/>
  <c r="K26" i="22"/>
  <c r="L26" i="22"/>
  <c r="M26" i="22"/>
  <c r="N26" i="22"/>
  <c r="O26" i="22"/>
  <c r="P26" i="22"/>
  <c r="Q26" i="22"/>
  <c r="R26" i="22"/>
  <c r="G27" i="22"/>
  <c r="H27" i="22"/>
  <c r="I27" i="22"/>
  <c r="J27" i="22"/>
  <c r="K27" i="22"/>
  <c r="L27" i="22"/>
  <c r="M27" i="22"/>
  <c r="N27" i="22"/>
  <c r="O27" i="22"/>
  <c r="P27" i="22"/>
  <c r="Q27" i="22"/>
  <c r="R27" i="22"/>
  <c r="G28" i="22"/>
  <c r="H28" i="22"/>
  <c r="I28" i="22"/>
  <c r="J28" i="22"/>
  <c r="K28" i="22"/>
  <c r="L28" i="22"/>
  <c r="M28" i="22"/>
  <c r="N28" i="22"/>
  <c r="O28" i="22"/>
  <c r="P28" i="22"/>
  <c r="Q28" i="22"/>
  <c r="R28" i="22"/>
  <c r="G29" i="22"/>
  <c r="H29" i="22"/>
  <c r="I29" i="22"/>
  <c r="J29" i="22"/>
  <c r="K29" i="22"/>
  <c r="L29" i="22"/>
  <c r="M29" i="22"/>
  <c r="N29" i="22"/>
  <c r="O29" i="22"/>
  <c r="P29" i="22"/>
  <c r="Q29" i="22"/>
  <c r="R29" i="22"/>
  <c r="G30" i="22"/>
  <c r="H30" i="22"/>
  <c r="I30" i="22"/>
  <c r="J30" i="22"/>
  <c r="K30" i="22"/>
  <c r="L30" i="22"/>
  <c r="M30" i="22"/>
  <c r="N30" i="22"/>
  <c r="O30" i="22"/>
  <c r="P30" i="22"/>
  <c r="Q30" i="22"/>
  <c r="R30" i="22"/>
  <c r="G31" i="22"/>
  <c r="H31" i="22"/>
  <c r="I31" i="22"/>
  <c r="J31" i="22"/>
  <c r="K31" i="22"/>
  <c r="L31" i="22"/>
  <c r="M31" i="22"/>
  <c r="N31" i="22"/>
  <c r="O31" i="22"/>
  <c r="P31" i="22"/>
  <c r="Q31" i="22"/>
  <c r="R31" i="22"/>
  <c r="G32" i="22"/>
  <c r="H32" i="22"/>
  <c r="I32" i="22"/>
  <c r="J32" i="22"/>
  <c r="K32" i="22"/>
  <c r="L32" i="22"/>
  <c r="M32" i="22"/>
  <c r="N32" i="22"/>
  <c r="O32" i="22"/>
  <c r="P32" i="22"/>
  <c r="Q32" i="22"/>
  <c r="R32" i="22"/>
  <c r="G33" i="22"/>
  <c r="H33" i="22"/>
  <c r="I33" i="22"/>
  <c r="J33" i="22"/>
  <c r="K33" i="22"/>
  <c r="L33" i="22"/>
  <c r="M33" i="22"/>
  <c r="N33" i="22"/>
  <c r="O33" i="22"/>
  <c r="P33" i="22"/>
  <c r="Q33" i="22"/>
  <c r="R33" i="22"/>
  <c r="G34" i="22"/>
  <c r="H34" i="22"/>
  <c r="I34" i="22"/>
  <c r="J34" i="22"/>
  <c r="K34" i="22"/>
  <c r="L34" i="22"/>
  <c r="M34" i="22"/>
  <c r="N34" i="22"/>
  <c r="O34" i="22"/>
  <c r="P34" i="22"/>
  <c r="Q34" i="22"/>
  <c r="R34" i="22"/>
  <c r="G35" i="22"/>
  <c r="H35" i="22"/>
  <c r="I35" i="22"/>
  <c r="J35" i="22"/>
  <c r="K35" i="22"/>
  <c r="L35" i="22"/>
  <c r="M35" i="22"/>
  <c r="N35" i="22"/>
  <c r="O35" i="22"/>
  <c r="P35" i="22"/>
  <c r="Q35" i="22"/>
  <c r="R35" i="22"/>
  <c r="G36" i="22"/>
  <c r="H36" i="22"/>
  <c r="I36" i="22"/>
  <c r="J36" i="22"/>
  <c r="K36" i="22"/>
  <c r="L36" i="22"/>
  <c r="M36" i="22"/>
  <c r="N36" i="22"/>
  <c r="O36" i="22"/>
  <c r="P36" i="22"/>
  <c r="Q36" i="22"/>
  <c r="R36" i="22"/>
  <c r="G37" i="22"/>
  <c r="H37" i="22"/>
  <c r="I37" i="22"/>
  <c r="J37" i="22"/>
  <c r="K37" i="22"/>
  <c r="L37" i="22"/>
  <c r="M37" i="22"/>
  <c r="N37" i="22"/>
  <c r="O37" i="22"/>
  <c r="P37" i="22"/>
  <c r="Q37" i="22"/>
  <c r="R37" i="22"/>
  <c r="G38" i="22"/>
  <c r="H38" i="22"/>
  <c r="I38" i="22"/>
  <c r="J38" i="22"/>
  <c r="K38" i="22"/>
  <c r="L38" i="22"/>
  <c r="M38" i="22"/>
  <c r="N38" i="22"/>
  <c r="O38" i="22"/>
  <c r="P38" i="22"/>
  <c r="Q38" i="22"/>
  <c r="R38" i="22"/>
  <c r="G39" i="22"/>
  <c r="H39" i="22"/>
  <c r="I39" i="22"/>
  <c r="J39" i="22"/>
  <c r="K39" i="22"/>
  <c r="L39" i="22"/>
  <c r="M39" i="22"/>
  <c r="N39" i="22"/>
  <c r="O39" i="22"/>
  <c r="P39" i="22"/>
  <c r="Q39" i="22"/>
  <c r="R39" i="22"/>
  <c r="G40" i="22"/>
  <c r="H40" i="22"/>
  <c r="I40" i="22"/>
  <c r="J40" i="22"/>
  <c r="K40" i="22"/>
  <c r="L40" i="22"/>
  <c r="M40" i="22"/>
  <c r="N40" i="22"/>
  <c r="O40" i="22"/>
  <c r="P40" i="22"/>
  <c r="Q40" i="22"/>
  <c r="R40" i="22"/>
  <c r="G41" i="22"/>
  <c r="H41" i="22"/>
  <c r="I41" i="22"/>
  <c r="J41" i="22"/>
  <c r="K41" i="22"/>
  <c r="L41" i="22"/>
  <c r="M41" i="22"/>
  <c r="N41" i="22"/>
  <c r="O41" i="22"/>
  <c r="P41" i="22"/>
  <c r="Q41" i="22"/>
  <c r="R41" i="22"/>
  <c r="G42" i="22"/>
  <c r="H42" i="22"/>
  <c r="I42" i="22"/>
  <c r="J42" i="22"/>
  <c r="K42" i="22"/>
  <c r="L42" i="22"/>
  <c r="M42" i="22"/>
  <c r="N42" i="22"/>
  <c r="O42" i="22"/>
  <c r="P42" i="22"/>
  <c r="Q42" i="22"/>
  <c r="R42" i="22"/>
  <c r="G43" i="22"/>
  <c r="H43" i="22"/>
  <c r="I43" i="22"/>
  <c r="J43" i="22"/>
  <c r="K43" i="22"/>
  <c r="L43" i="22"/>
  <c r="M43" i="22"/>
  <c r="N43" i="22"/>
  <c r="O43" i="22"/>
  <c r="P43" i="22"/>
  <c r="Q43" i="22"/>
  <c r="R43" i="22"/>
  <c r="G44" i="22"/>
  <c r="H44" i="22"/>
  <c r="I44" i="22"/>
  <c r="J44" i="22"/>
  <c r="K44" i="22"/>
  <c r="L44" i="22"/>
  <c r="M44" i="22"/>
  <c r="N44" i="22"/>
  <c r="O44" i="22"/>
  <c r="P44" i="22"/>
  <c r="Q44" i="22"/>
  <c r="R44" i="22"/>
  <c r="G45" i="22"/>
  <c r="H45" i="22"/>
  <c r="I45" i="22"/>
  <c r="J45" i="22"/>
  <c r="K45" i="22"/>
  <c r="L45" i="22"/>
  <c r="M45" i="22"/>
  <c r="N45" i="22"/>
  <c r="O45" i="22"/>
  <c r="P45" i="22"/>
  <c r="Q45" i="22"/>
  <c r="R45" i="22"/>
  <c r="G46" i="22"/>
  <c r="H46" i="22"/>
  <c r="I46" i="22"/>
  <c r="J46" i="22"/>
  <c r="K46" i="22"/>
  <c r="L46" i="22"/>
  <c r="M46" i="22"/>
  <c r="N46" i="22"/>
  <c r="O46" i="22"/>
  <c r="P46" i="22"/>
  <c r="Q46" i="22"/>
  <c r="R46" i="22"/>
  <c r="G47" i="22"/>
  <c r="H47" i="22"/>
  <c r="I47" i="22"/>
  <c r="J47" i="22"/>
  <c r="K47" i="22"/>
  <c r="L47" i="22"/>
  <c r="M47" i="22"/>
  <c r="N47" i="22"/>
  <c r="O47" i="22"/>
  <c r="P47" i="22"/>
  <c r="Q47" i="22"/>
  <c r="R47" i="22"/>
  <c r="G48" i="22"/>
  <c r="H48" i="22"/>
  <c r="I48" i="22"/>
  <c r="J48" i="22"/>
  <c r="K48" i="22"/>
  <c r="L48" i="22"/>
  <c r="M48" i="22"/>
  <c r="N48" i="22"/>
  <c r="O48" i="22"/>
  <c r="P48" i="22"/>
  <c r="Q48" i="22"/>
  <c r="R48" i="22"/>
  <c r="G49" i="22"/>
  <c r="H49" i="22"/>
  <c r="I49" i="22"/>
  <c r="J49" i="22"/>
  <c r="K49" i="22"/>
  <c r="L49" i="22"/>
  <c r="M49" i="22"/>
  <c r="N49" i="22"/>
  <c r="O49" i="22"/>
  <c r="P49" i="22"/>
  <c r="Q49" i="22"/>
  <c r="R49" i="22"/>
  <c r="G50" i="22"/>
  <c r="H50" i="22"/>
  <c r="I50" i="22"/>
  <c r="J50" i="22"/>
  <c r="K50" i="22"/>
  <c r="L50" i="22"/>
  <c r="M50" i="22"/>
  <c r="N50" i="22"/>
  <c r="O50" i="22"/>
  <c r="P50" i="22"/>
  <c r="Q50" i="22"/>
  <c r="R50" i="22"/>
  <c r="G51" i="22"/>
  <c r="H51" i="22"/>
  <c r="I51" i="22"/>
  <c r="J51" i="22"/>
  <c r="K51" i="22"/>
  <c r="L51" i="22"/>
  <c r="M51" i="22"/>
  <c r="N51" i="22"/>
  <c r="O51" i="22"/>
  <c r="P51" i="22"/>
  <c r="Q51" i="22"/>
  <c r="R51" i="22"/>
  <c r="G52" i="22"/>
  <c r="H52" i="22"/>
  <c r="I52" i="22"/>
  <c r="J52" i="22"/>
  <c r="K52" i="22"/>
  <c r="L52" i="22"/>
  <c r="M52" i="22"/>
  <c r="N52" i="22"/>
  <c r="O52" i="22"/>
  <c r="P52" i="22"/>
  <c r="Q52" i="22"/>
  <c r="R52" i="22"/>
  <c r="G53" i="22"/>
  <c r="H53" i="22"/>
  <c r="I53" i="22"/>
  <c r="J53" i="22"/>
  <c r="K53" i="22"/>
  <c r="L53" i="22"/>
  <c r="M53" i="22"/>
  <c r="N53" i="22"/>
  <c r="O53" i="22"/>
  <c r="P53" i="22"/>
  <c r="Q53" i="22"/>
  <c r="R53" i="22"/>
  <c r="G54" i="22"/>
  <c r="H54" i="22"/>
  <c r="I54" i="22"/>
  <c r="J54" i="22"/>
  <c r="K54" i="22"/>
  <c r="L54" i="22"/>
  <c r="M54" i="22"/>
  <c r="N54" i="22"/>
  <c r="O54" i="22"/>
  <c r="P54" i="22"/>
  <c r="Q54" i="22"/>
  <c r="R54" i="22"/>
  <c r="G55" i="22"/>
  <c r="H55" i="22"/>
  <c r="I55" i="22"/>
  <c r="J55" i="22"/>
  <c r="K55" i="22"/>
  <c r="L55" i="22"/>
  <c r="M55" i="22"/>
  <c r="N55" i="22"/>
  <c r="O55" i="22"/>
  <c r="P55" i="22"/>
  <c r="Q55" i="22"/>
  <c r="R55" i="22"/>
  <c r="G56" i="22"/>
  <c r="H56" i="22"/>
  <c r="I56" i="22"/>
  <c r="J56" i="22"/>
  <c r="K56" i="22"/>
  <c r="L56" i="22"/>
  <c r="M56" i="22"/>
  <c r="N56" i="22"/>
  <c r="O56" i="22"/>
  <c r="P56" i="22"/>
  <c r="Q56" i="22"/>
  <c r="R56" i="22"/>
  <c r="G57" i="22"/>
  <c r="H57" i="22"/>
  <c r="I57" i="22"/>
  <c r="J57" i="22"/>
  <c r="K57" i="22"/>
  <c r="L57" i="22"/>
  <c r="M57" i="22"/>
  <c r="N57" i="22"/>
  <c r="O57" i="22"/>
  <c r="P57" i="22"/>
  <c r="Q57" i="22"/>
  <c r="R57" i="22"/>
  <c r="G58" i="22"/>
  <c r="H58" i="22"/>
  <c r="I58" i="22"/>
  <c r="J58" i="22"/>
  <c r="K58" i="22"/>
  <c r="L58" i="22"/>
  <c r="M58" i="22"/>
  <c r="N58" i="22"/>
  <c r="O58" i="22"/>
  <c r="P58" i="22"/>
  <c r="Q58" i="22"/>
  <c r="R58" i="22"/>
  <c r="G59" i="22"/>
  <c r="H59" i="22"/>
  <c r="I59" i="22"/>
  <c r="J59" i="22"/>
  <c r="K59" i="22"/>
  <c r="L59" i="22"/>
  <c r="M59" i="22"/>
  <c r="N59" i="22"/>
  <c r="O59" i="22"/>
  <c r="P59" i="22"/>
  <c r="Q59" i="22"/>
  <c r="R59" i="22"/>
  <c r="G60" i="22"/>
  <c r="H60" i="22"/>
  <c r="I60" i="22"/>
  <c r="J60" i="22"/>
  <c r="K60" i="22"/>
  <c r="L60" i="22"/>
  <c r="M60" i="22"/>
  <c r="N60" i="22"/>
  <c r="O60" i="22"/>
  <c r="P60" i="22"/>
  <c r="Q60" i="22"/>
  <c r="R60" i="22"/>
  <c r="G61" i="22"/>
  <c r="H61" i="22"/>
  <c r="I61" i="22"/>
  <c r="J61" i="22"/>
  <c r="K61" i="22"/>
  <c r="L61" i="22"/>
  <c r="M61" i="22"/>
  <c r="N61" i="22"/>
  <c r="O61" i="22"/>
  <c r="P61" i="22"/>
  <c r="Q61" i="22"/>
  <c r="R61" i="22"/>
  <c r="G62" i="22"/>
  <c r="H62" i="22"/>
  <c r="I62" i="22"/>
  <c r="J62" i="22"/>
  <c r="K62" i="22"/>
  <c r="L62" i="22"/>
  <c r="M62" i="22"/>
  <c r="N62" i="22"/>
  <c r="O62" i="22"/>
  <c r="P62" i="22"/>
  <c r="Q62" i="22"/>
  <c r="R62" i="22"/>
  <c r="G63" i="22"/>
  <c r="H63" i="22"/>
  <c r="I63" i="22"/>
  <c r="J63" i="22"/>
  <c r="K63" i="22"/>
  <c r="L63" i="22"/>
  <c r="M63" i="22"/>
  <c r="N63" i="22"/>
  <c r="O63" i="22"/>
  <c r="P63" i="22"/>
  <c r="Q63" i="22"/>
  <c r="R63" i="22"/>
  <c r="G64" i="22"/>
  <c r="H64" i="22"/>
  <c r="I64" i="22"/>
  <c r="J64" i="22"/>
  <c r="K64" i="22"/>
  <c r="L64" i="22"/>
  <c r="M64" i="22"/>
  <c r="N64" i="22"/>
  <c r="O64" i="22"/>
  <c r="P64" i="22"/>
  <c r="Q64" i="22"/>
  <c r="R64" i="22"/>
  <c r="G65" i="22"/>
  <c r="H65" i="22"/>
  <c r="I65" i="22"/>
  <c r="J65" i="22"/>
  <c r="K65" i="22"/>
  <c r="L65" i="22"/>
  <c r="M65" i="22"/>
  <c r="N65" i="22"/>
  <c r="O65" i="22"/>
  <c r="P65" i="22"/>
  <c r="Q65" i="22"/>
  <c r="R65" i="22"/>
  <c r="G66" i="22"/>
  <c r="H66" i="22"/>
  <c r="I66" i="22"/>
  <c r="J66" i="22"/>
  <c r="K66" i="22"/>
  <c r="L66" i="22"/>
  <c r="M66" i="22"/>
  <c r="N66" i="22"/>
  <c r="O66" i="22"/>
  <c r="P66" i="22"/>
  <c r="Q66" i="22"/>
  <c r="R66" i="22"/>
  <c r="G67" i="22"/>
  <c r="H67" i="22"/>
  <c r="I67" i="22"/>
  <c r="J67" i="22"/>
  <c r="K67" i="22"/>
  <c r="L67" i="22"/>
  <c r="M67" i="22"/>
  <c r="N67" i="22"/>
  <c r="O67" i="22"/>
  <c r="P67" i="22"/>
  <c r="Q67" i="22"/>
  <c r="R67" i="22"/>
  <c r="G68" i="22"/>
  <c r="H68" i="22"/>
  <c r="I68" i="22"/>
  <c r="J68" i="22"/>
  <c r="K68" i="22"/>
  <c r="L68" i="22"/>
  <c r="M68" i="22"/>
  <c r="N68" i="22"/>
  <c r="O68" i="22"/>
  <c r="P68" i="22"/>
  <c r="Q68" i="22"/>
  <c r="R68" i="22"/>
  <c r="G69" i="22"/>
  <c r="H69" i="22"/>
  <c r="I69" i="22"/>
  <c r="J69" i="22"/>
  <c r="K69" i="22"/>
  <c r="L69" i="22"/>
  <c r="M69" i="22"/>
  <c r="N69" i="22"/>
  <c r="O69" i="22"/>
  <c r="P69" i="22"/>
  <c r="Q69" i="22"/>
  <c r="R69" i="22"/>
  <c r="G70" i="22"/>
  <c r="H70" i="22"/>
  <c r="I70" i="22"/>
  <c r="J70" i="22"/>
  <c r="K70" i="22"/>
  <c r="L70" i="22"/>
  <c r="M70" i="22"/>
  <c r="N70" i="22"/>
  <c r="O70" i="22"/>
  <c r="P70" i="22"/>
  <c r="Q70" i="22"/>
  <c r="R70" i="22"/>
  <c r="G71" i="22"/>
  <c r="H71" i="22"/>
  <c r="I71" i="22"/>
  <c r="J71" i="22"/>
  <c r="K71" i="22"/>
  <c r="L71" i="22"/>
  <c r="M71" i="22"/>
  <c r="N71" i="22"/>
  <c r="O71" i="22"/>
  <c r="P71" i="22"/>
  <c r="Q71" i="22"/>
  <c r="R71" i="22"/>
  <c r="G72" i="22"/>
  <c r="H72" i="22"/>
  <c r="I72" i="22"/>
  <c r="J72" i="22"/>
  <c r="K72" i="22"/>
  <c r="L72" i="22"/>
  <c r="M72" i="22"/>
  <c r="N72" i="22"/>
  <c r="O72" i="22"/>
  <c r="P72" i="22"/>
  <c r="Q72" i="22"/>
  <c r="R72" i="22"/>
  <c r="G73" i="22"/>
  <c r="H73" i="22"/>
  <c r="I73" i="22"/>
  <c r="J73" i="22"/>
  <c r="K73" i="22"/>
  <c r="L73" i="22"/>
  <c r="M73" i="22"/>
  <c r="N73" i="22"/>
  <c r="O73" i="22"/>
  <c r="P73" i="22"/>
  <c r="Q73" i="22"/>
  <c r="R73" i="22"/>
  <c r="G74" i="22"/>
  <c r="H74" i="22"/>
  <c r="I74" i="22"/>
  <c r="J74" i="22"/>
  <c r="K74" i="22"/>
  <c r="L74" i="22"/>
  <c r="M74" i="22"/>
  <c r="N74" i="22"/>
  <c r="O74" i="22"/>
  <c r="P74" i="22"/>
  <c r="Q74" i="22"/>
  <c r="R74" i="22"/>
  <c r="G75" i="22"/>
  <c r="H75" i="22"/>
  <c r="I75" i="22"/>
  <c r="J75" i="22"/>
  <c r="K75" i="22"/>
  <c r="L75" i="22"/>
  <c r="M75" i="22"/>
  <c r="N75" i="22"/>
  <c r="O75" i="22"/>
  <c r="P75" i="22"/>
  <c r="Q75" i="22"/>
  <c r="R75" i="22"/>
  <c r="G76" i="22"/>
  <c r="H76" i="22"/>
  <c r="I76" i="22"/>
  <c r="J76" i="22"/>
  <c r="K76" i="22"/>
  <c r="L76" i="22"/>
  <c r="M76" i="22"/>
  <c r="N76" i="22"/>
  <c r="O76" i="22"/>
  <c r="P76" i="22"/>
  <c r="Q76" i="22"/>
  <c r="R76" i="22"/>
  <c r="G77" i="22"/>
  <c r="H77" i="22"/>
  <c r="I77" i="22"/>
  <c r="J77" i="22"/>
  <c r="K77" i="22"/>
  <c r="L77" i="22"/>
  <c r="M77" i="22"/>
  <c r="N77" i="22"/>
  <c r="O77" i="22"/>
  <c r="P77" i="22"/>
  <c r="Q77" i="22"/>
  <c r="R77" i="22"/>
  <c r="G78" i="22"/>
  <c r="H78" i="22"/>
  <c r="I78" i="22"/>
  <c r="J78" i="22"/>
  <c r="K78" i="22"/>
  <c r="L78" i="22"/>
  <c r="M78" i="22"/>
  <c r="N78" i="22"/>
  <c r="O78" i="22"/>
  <c r="P78" i="22"/>
  <c r="Q78" i="22"/>
  <c r="R78" i="22"/>
  <c r="G79" i="22"/>
  <c r="H79" i="22"/>
  <c r="I79" i="22"/>
  <c r="J79" i="22"/>
  <c r="K79" i="22"/>
  <c r="L79" i="22"/>
  <c r="M79" i="22"/>
  <c r="N79" i="22"/>
  <c r="O79" i="22"/>
  <c r="P79" i="22"/>
  <c r="Q79" i="22"/>
  <c r="R79" i="22"/>
  <c r="G80" i="22"/>
  <c r="H80" i="22"/>
  <c r="I80" i="22"/>
  <c r="J80" i="22"/>
  <c r="K80" i="22"/>
  <c r="L80" i="22"/>
  <c r="M80" i="22"/>
  <c r="N80" i="22"/>
  <c r="O80" i="22"/>
  <c r="P80" i="22"/>
  <c r="Q80" i="22"/>
  <c r="R80" i="22"/>
  <c r="G81" i="22"/>
  <c r="H81" i="22"/>
  <c r="I81" i="22"/>
  <c r="J81" i="22"/>
  <c r="K81" i="22"/>
  <c r="L81" i="22"/>
  <c r="M81" i="22"/>
  <c r="N81" i="22"/>
  <c r="O81" i="22"/>
  <c r="P81" i="22"/>
  <c r="Q81" i="22"/>
  <c r="R81" i="22"/>
  <c r="G82" i="22"/>
  <c r="H82" i="22"/>
  <c r="I82" i="22"/>
  <c r="J82" i="22"/>
  <c r="K82" i="22"/>
  <c r="L82" i="22"/>
  <c r="M82" i="22"/>
  <c r="N82" i="22"/>
  <c r="O82" i="22"/>
  <c r="P82" i="22"/>
  <c r="Q82" i="22"/>
  <c r="R82" i="22"/>
  <c r="G83" i="22"/>
  <c r="H83" i="22"/>
  <c r="I83" i="22"/>
  <c r="J83" i="22"/>
  <c r="K83" i="22"/>
  <c r="L83" i="22"/>
  <c r="M83" i="22"/>
  <c r="N83" i="22"/>
  <c r="O83" i="22"/>
  <c r="P83" i="22"/>
  <c r="Q83" i="22"/>
  <c r="R83" i="22"/>
  <c r="G84" i="22"/>
  <c r="H84" i="22"/>
  <c r="I84" i="22"/>
  <c r="J84" i="22"/>
  <c r="K84" i="22"/>
  <c r="L84" i="22"/>
  <c r="M84" i="22"/>
  <c r="N84" i="22"/>
  <c r="O84" i="22"/>
  <c r="P84" i="22"/>
  <c r="Q84" i="22"/>
  <c r="R84" i="22"/>
  <c r="G85" i="22"/>
  <c r="H85" i="22"/>
  <c r="I85" i="22"/>
  <c r="J85" i="22"/>
  <c r="K85" i="22"/>
  <c r="L85" i="22"/>
  <c r="M85" i="22"/>
  <c r="N85" i="22"/>
  <c r="O85" i="22"/>
  <c r="P85" i="22"/>
  <c r="Q85" i="22"/>
  <c r="R85" i="22"/>
  <c r="G86" i="22"/>
  <c r="H86" i="22"/>
  <c r="I86" i="22"/>
  <c r="J86" i="22"/>
  <c r="K86" i="22"/>
  <c r="L86" i="22"/>
  <c r="M86" i="22"/>
  <c r="N86" i="22"/>
  <c r="O86" i="22"/>
  <c r="P86" i="22"/>
  <c r="Q86" i="22"/>
  <c r="R86" i="22"/>
  <c r="G87" i="22"/>
  <c r="H87" i="22"/>
  <c r="I87" i="22"/>
  <c r="J87" i="22"/>
  <c r="K87" i="22"/>
  <c r="L87" i="22"/>
  <c r="M87" i="22"/>
  <c r="N87" i="22"/>
  <c r="O87" i="22"/>
  <c r="P87" i="22"/>
  <c r="Q87" i="22"/>
  <c r="R87" i="22"/>
  <c r="G88" i="22"/>
  <c r="H88" i="22"/>
  <c r="I88" i="22"/>
  <c r="J88" i="22"/>
  <c r="K88" i="22"/>
  <c r="L88" i="22"/>
  <c r="M88" i="22"/>
  <c r="N88" i="22"/>
  <c r="O88" i="22"/>
  <c r="P88" i="22"/>
  <c r="Q88" i="22"/>
  <c r="R88" i="22"/>
  <c r="G89" i="22"/>
  <c r="H89" i="22"/>
  <c r="I89" i="22"/>
  <c r="J89" i="22"/>
  <c r="K89" i="22"/>
  <c r="L89" i="22"/>
  <c r="M89" i="22"/>
  <c r="N89" i="22"/>
  <c r="O89" i="22"/>
  <c r="P89" i="22"/>
  <c r="Q89" i="22"/>
  <c r="R89" i="22"/>
  <c r="G90" i="22"/>
  <c r="H90" i="22"/>
  <c r="I90" i="22"/>
  <c r="J90" i="22"/>
  <c r="K90" i="22"/>
  <c r="L90" i="22"/>
  <c r="M90" i="22"/>
  <c r="N90" i="22"/>
  <c r="O90" i="22"/>
  <c r="P90" i="22"/>
  <c r="Q90" i="22"/>
  <c r="R90" i="22"/>
  <c r="G91" i="22"/>
  <c r="H91" i="22"/>
  <c r="I91" i="22"/>
  <c r="J91" i="22"/>
  <c r="K91" i="22"/>
  <c r="L91" i="22"/>
  <c r="M91" i="22"/>
  <c r="N91" i="22"/>
  <c r="O91" i="22"/>
  <c r="P91" i="22"/>
  <c r="Q91" i="22"/>
  <c r="R91" i="22"/>
  <c r="G92" i="22"/>
  <c r="H92" i="22"/>
  <c r="I92" i="22"/>
  <c r="J92" i="22"/>
  <c r="K92" i="22"/>
  <c r="L92" i="22"/>
  <c r="M92" i="22"/>
  <c r="N92" i="22"/>
  <c r="O92" i="22"/>
  <c r="P92" i="22"/>
  <c r="Q92" i="22"/>
  <c r="R92" i="22"/>
  <c r="G93" i="22"/>
  <c r="H93" i="22"/>
  <c r="I93" i="22"/>
  <c r="J93" i="22"/>
  <c r="K93" i="22"/>
  <c r="L93" i="22"/>
  <c r="M93" i="22"/>
  <c r="N93" i="22"/>
  <c r="O93" i="22"/>
  <c r="P93" i="22"/>
  <c r="Q93" i="22"/>
  <c r="R93" i="22"/>
  <c r="G94" i="22"/>
  <c r="H94" i="22"/>
  <c r="I94" i="22"/>
  <c r="J94" i="22"/>
  <c r="K94" i="22"/>
  <c r="L94" i="22"/>
  <c r="M94" i="22"/>
  <c r="N94" i="22"/>
  <c r="O94" i="22"/>
  <c r="P94" i="22"/>
  <c r="Q94" i="22"/>
  <c r="R94" i="22"/>
  <c r="G95" i="22"/>
  <c r="H95" i="22"/>
  <c r="I95" i="22"/>
  <c r="J95" i="22"/>
  <c r="K95" i="22"/>
  <c r="L95" i="22"/>
  <c r="M95" i="22"/>
  <c r="N95" i="22"/>
  <c r="O95" i="22"/>
  <c r="P95" i="22"/>
  <c r="Q95" i="22"/>
  <c r="R95" i="22"/>
  <c r="G96" i="22"/>
  <c r="H96" i="22"/>
  <c r="I96" i="22"/>
  <c r="J96" i="22"/>
  <c r="K96" i="22"/>
  <c r="L96" i="22"/>
  <c r="M96" i="22"/>
  <c r="N96" i="22"/>
  <c r="O96" i="22"/>
  <c r="P96" i="22"/>
  <c r="Q96" i="22"/>
  <c r="R96" i="22"/>
  <c r="G97" i="22"/>
  <c r="H97" i="22"/>
  <c r="I97" i="22"/>
  <c r="J97" i="22"/>
  <c r="K97" i="22"/>
  <c r="L97" i="22"/>
  <c r="M97" i="22"/>
  <c r="N97" i="22"/>
  <c r="O97" i="22"/>
  <c r="P97" i="22"/>
  <c r="Q97" i="22"/>
  <c r="R97" i="22"/>
  <c r="G98" i="22"/>
  <c r="H98" i="22"/>
  <c r="I98" i="22"/>
  <c r="J98" i="22"/>
  <c r="K98" i="22"/>
  <c r="L98" i="22"/>
  <c r="M98" i="22"/>
  <c r="N98" i="22"/>
  <c r="O98" i="22"/>
  <c r="P98" i="22"/>
  <c r="Q98" i="22"/>
  <c r="R98" i="22"/>
  <c r="G99" i="22"/>
  <c r="H99" i="22"/>
  <c r="I99" i="22"/>
  <c r="J99" i="22"/>
  <c r="K99" i="22"/>
  <c r="L99" i="22"/>
  <c r="M99" i="22"/>
  <c r="N99" i="22"/>
  <c r="O99" i="22"/>
  <c r="P99" i="22"/>
  <c r="Q99" i="22"/>
  <c r="R99" i="22"/>
  <c r="G100" i="22"/>
  <c r="H100" i="22"/>
  <c r="I100" i="22"/>
  <c r="J100" i="22"/>
  <c r="K100" i="22"/>
  <c r="L100" i="22"/>
  <c r="M100" i="22"/>
  <c r="N100" i="22"/>
  <c r="O100" i="22"/>
  <c r="P100" i="22"/>
  <c r="Q100" i="22"/>
  <c r="R100" i="22"/>
  <c r="G101" i="22"/>
  <c r="H101" i="22"/>
  <c r="I101" i="22"/>
  <c r="J101" i="22"/>
  <c r="K101" i="22"/>
  <c r="L101" i="22"/>
  <c r="M101" i="22"/>
  <c r="N101" i="22"/>
  <c r="O101" i="22"/>
  <c r="P101" i="22"/>
  <c r="Q101" i="22"/>
  <c r="R101" i="22"/>
  <c r="G102" i="22"/>
  <c r="H102" i="22"/>
  <c r="I102" i="22"/>
  <c r="J102" i="22"/>
  <c r="K102" i="22"/>
  <c r="L102" i="22"/>
  <c r="M102" i="22"/>
  <c r="N102" i="22"/>
  <c r="O102" i="22"/>
  <c r="P102" i="22"/>
  <c r="Q102" i="22"/>
  <c r="R102" i="22"/>
  <c r="G103" i="22"/>
  <c r="H103" i="22"/>
  <c r="I103" i="22"/>
  <c r="J103" i="22"/>
  <c r="K103" i="22"/>
  <c r="L103" i="22"/>
  <c r="M103" i="22"/>
  <c r="N103" i="22"/>
  <c r="O103" i="22"/>
  <c r="P103" i="22"/>
  <c r="Q103" i="22"/>
  <c r="R103" i="22"/>
  <c r="R4" i="22"/>
  <c r="Q4" i="22"/>
  <c r="P4" i="22"/>
  <c r="O4" i="22"/>
  <c r="N4" i="22"/>
  <c r="M4" i="22"/>
  <c r="L4" i="22"/>
  <c r="K4" i="22"/>
  <c r="J4" i="22"/>
  <c r="I4" i="22"/>
  <c r="H4" i="22"/>
  <c r="G4" i="22"/>
  <c r="F103" i="22"/>
  <c r="F5" i="22"/>
  <c r="F6" i="22"/>
  <c r="F7" i="22"/>
  <c r="F8" i="22"/>
  <c r="F9" i="22"/>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4" i="22"/>
  <c r="E5" i="22"/>
  <c r="E6" i="22"/>
  <c r="E7" i="22"/>
  <c r="E8"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76" i="22"/>
  <c r="E77" i="22"/>
  <c r="E78" i="22"/>
  <c r="E79" i="22"/>
  <c r="E80" i="22"/>
  <c r="E81" i="22"/>
  <c r="E82" i="22"/>
  <c r="E83" i="22"/>
  <c r="E84" i="22"/>
  <c r="E85" i="22"/>
  <c r="E86" i="22"/>
  <c r="E87" i="22"/>
  <c r="E88" i="22"/>
  <c r="E89" i="22"/>
  <c r="E90" i="22"/>
  <c r="E91" i="22"/>
  <c r="E92" i="22"/>
  <c r="E93" i="22"/>
  <c r="E94" i="22"/>
  <c r="E95" i="22"/>
  <c r="E96" i="22"/>
  <c r="E97" i="22"/>
  <c r="E98" i="22"/>
  <c r="E99" i="22"/>
  <c r="E100" i="22"/>
  <c r="E101" i="22"/>
  <c r="E102" i="22"/>
  <c r="E103" i="22"/>
  <c r="E4" i="22"/>
  <c r="D5" i="22"/>
  <c r="D6" i="22"/>
  <c r="D7" i="22"/>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4" i="22"/>
  <c r="AZ3" i="22"/>
  <c r="U223" i="22"/>
  <c r="U224" i="22"/>
  <c r="U225" i="22"/>
  <c r="U226" i="22"/>
  <c r="U227" i="22"/>
  <c r="U228" i="22"/>
  <c r="U229" i="22"/>
  <c r="U230" i="22"/>
  <c r="U231" i="22"/>
  <c r="W6" i="21"/>
  <c r="X6" i="21"/>
  <c r="Y6" i="21"/>
  <c r="Z6" i="21"/>
  <c r="AA6" i="21"/>
  <c r="AB6" i="21"/>
  <c r="AC6" i="21"/>
  <c r="AD6" i="21"/>
  <c r="AE6" i="21"/>
  <c r="AF6" i="21"/>
  <c r="AG6" i="21"/>
  <c r="V7" i="21"/>
  <c r="W7" i="21"/>
  <c r="X7" i="21"/>
  <c r="Y7" i="21"/>
  <c r="Z7" i="21"/>
  <c r="AA7" i="21"/>
  <c r="AB7" i="21"/>
  <c r="AC7" i="21"/>
  <c r="AD7" i="21"/>
  <c r="AE7" i="21"/>
  <c r="AF7" i="21"/>
  <c r="AG7" i="21"/>
  <c r="V8" i="21"/>
  <c r="W8" i="21"/>
  <c r="X8" i="21"/>
  <c r="Y8" i="21"/>
  <c r="Z8" i="21"/>
  <c r="AA8" i="21"/>
  <c r="AB8" i="21"/>
  <c r="AC8" i="21"/>
  <c r="AD8" i="21"/>
  <c r="AE8" i="21"/>
  <c r="AF8" i="21"/>
  <c r="AG8" i="21"/>
  <c r="V9" i="21"/>
  <c r="W9" i="21"/>
  <c r="X9" i="21"/>
  <c r="Y9" i="21"/>
  <c r="Z9" i="21"/>
  <c r="AA9" i="21"/>
  <c r="AB9" i="21"/>
  <c r="AC9" i="21"/>
  <c r="AD9" i="21"/>
  <c r="AE9" i="21"/>
  <c r="AF9" i="21"/>
  <c r="AG9" i="21"/>
  <c r="V10" i="21"/>
  <c r="W10" i="21"/>
  <c r="X10" i="21"/>
  <c r="Y10" i="21"/>
  <c r="Z10" i="21"/>
  <c r="AA10" i="21"/>
  <c r="AB10" i="21"/>
  <c r="AC10" i="21"/>
  <c r="AD10" i="21"/>
  <c r="AE10" i="21"/>
  <c r="AF10" i="21"/>
  <c r="AG10" i="21"/>
  <c r="V11" i="21"/>
  <c r="W11" i="21"/>
  <c r="X11" i="21"/>
  <c r="Y11" i="21"/>
  <c r="Z11" i="21"/>
  <c r="AA11" i="21"/>
  <c r="AB11" i="21"/>
  <c r="AC11" i="21"/>
  <c r="AD11" i="21"/>
  <c r="AE11" i="21"/>
  <c r="AF11" i="21"/>
  <c r="AG11" i="21"/>
  <c r="V12" i="21"/>
  <c r="W12" i="21"/>
  <c r="X12" i="21"/>
  <c r="Y12" i="21"/>
  <c r="Z12" i="21"/>
  <c r="AA12" i="21"/>
  <c r="AB12" i="21"/>
  <c r="AC12" i="21"/>
  <c r="AD12" i="21"/>
  <c r="AE12" i="21"/>
  <c r="AF12" i="21"/>
  <c r="AG12" i="21"/>
  <c r="V13" i="21"/>
  <c r="W13" i="21"/>
  <c r="X13" i="21"/>
  <c r="Y13" i="21"/>
  <c r="Z13" i="21"/>
  <c r="AA13" i="21"/>
  <c r="AB13" i="21"/>
  <c r="AC13" i="21"/>
  <c r="AD13" i="21"/>
  <c r="AE13" i="21"/>
  <c r="AF13" i="21"/>
  <c r="AG13" i="21"/>
  <c r="V14" i="21"/>
  <c r="W14" i="21"/>
  <c r="X14" i="21"/>
  <c r="Y14" i="21"/>
  <c r="Z14" i="21"/>
  <c r="AA14" i="21"/>
  <c r="AB14" i="21"/>
  <c r="AC14" i="21"/>
  <c r="AD14" i="21"/>
  <c r="AE14" i="21"/>
  <c r="AF14" i="21"/>
  <c r="AG14" i="21"/>
  <c r="V15" i="21"/>
  <c r="W15" i="21"/>
  <c r="X15" i="21"/>
  <c r="Y15" i="21"/>
  <c r="Z15" i="21"/>
  <c r="AA15" i="21"/>
  <c r="AB15" i="21"/>
  <c r="AC15" i="21"/>
  <c r="AD15" i="21"/>
  <c r="AE15" i="21"/>
  <c r="AF15" i="21"/>
  <c r="AG15" i="21"/>
  <c r="V16" i="21"/>
  <c r="W16" i="21"/>
  <c r="X16" i="21"/>
  <c r="Y16" i="21"/>
  <c r="Z16" i="21"/>
  <c r="AA16" i="21"/>
  <c r="AB16" i="21"/>
  <c r="AC16" i="21"/>
  <c r="AD16" i="21"/>
  <c r="AE16" i="21"/>
  <c r="AF16" i="21"/>
  <c r="AG16" i="21"/>
  <c r="V17" i="21"/>
  <c r="W17" i="21"/>
  <c r="X17" i="21"/>
  <c r="Y17" i="21"/>
  <c r="Z17" i="21"/>
  <c r="AA17" i="21"/>
  <c r="AB17" i="21"/>
  <c r="AC17" i="21"/>
  <c r="AD17" i="21"/>
  <c r="AE17" i="21"/>
  <c r="AF17" i="21"/>
  <c r="AG17" i="21"/>
  <c r="V18" i="21"/>
  <c r="W18" i="21"/>
  <c r="X18" i="21"/>
  <c r="Y18" i="21"/>
  <c r="Z18" i="21"/>
  <c r="AA18" i="21"/>
  <c r="AB18" i="21"/>
  <c r="AC18" i="21"/>
  <c r="AD18" i="21"/>
  <c r="AE18" i="21"/>
  <c r="AF18" i="21"/>
  <c r="AG18" i="21"/>
  <c r="V19" i="21"/>
  <c r="W19" i="21"/>
  <c r="X19" i="21"/>
  <c r="Y19" i="21"/>
  <c r="Z19" i="21"/>
  <c r="AA19" i="21"/>
  <c r="AB19" i="21"/>
  <c r="AC19" i="21"/>
  <c r="AD19" i="21"/>
  <c r="AE19" i="21"/>
  <c r="AF19" i="21"/>
  <c r="AG19" i="21"/>
  <c r="V20" i="21"/>
  <c r="W20" i="21"/>
  <c r="X20" i="21"/>
  <c r="Y20" i="21"/>
  <c r="Z20" i="21"/>
  <c r="AA20" i="21"/>
  <c r="AB20" i="21"/>
  <c r="AC20" i="21"/>
  <c r="AD20" i="21"/>
  <c r="AE20" i="21"/>
  <c r="AF20" i="21"/>
  <c r="AG20" i="21"/>
  <c r="V21" i="21"/>
  <c r="W21" i="21"/>
  <c r="X21" i="21"/>
  <c r="Y21" i="21"/>
  <c r="Z21" i="21"/>
  <c r="AA21" i="21"/>
  <c r="AB21" i="21"/>
  <c r="AC21" i="21"/>
  <c r="AD21" i="21"/>
  <c r="AE21" i="21"/>
  <c r="AF21" i="21"/>
  <c r="AG21" i="21"/>
  <c r="V22" i="21"/>
  <c r="W22" i="21"/>
  <c r="X22" i="21"/>
  <c r="Y22" i="21"/>
  <c r="Z22" i="21"/>
  <c r="AA22" i="21"/>
  <c r="AB22" i="21"/>
  <c r="AC22" i="21"/>
  <c r="AD22" i="21"/>
  <c r="AE22" i="21"/>
  <c r="AF22" i="21"/>
  <c r="AG22" i="21"/>
  <c r="V23" i="21"/>
  <c r="W23" i="21"/>
  <c r="X23" i="21"/>
  <c r="Y23" i="21"/>
  <c r="Z23" i="21"/>
  <c r="AA23" i="21"/>
  <c r="AB23" i="21"/>
  <c r="AC23" i="21"/>
  <c r="AD23" i="21"/>
  <c r="AE23" i="21"/>
  <c r="AF23" i="21"/>
  <c r="AG23" i="21"/>
  <c r="V24" i="21"/>
  <c r="W24" i="21"/>
  <c r="X24" i="21"/>
  <c r="Y24" i="21"/>
  <c r="Z24" i="21"/>
  <c r="AA24" i="21"/>
  <c r="AB24" i="21"/>
  <c r="AC24" i="21"/>
  <c r="AD24" i="21"/>
  <c r="AE24" i="21"/>
  <c r="AF24" i="21"/>
  <c r="AG24" i="21"/>
  <c r="V25" i="21"/>
  <c r="W25" i="21"/>
  <c r="X25" i="21"/>
  <c r="Y25" i="21"/>
  <c r="Z25" i="21"/>
  <c r="AA25" i="21"/>
  <c r="AB25" i="21"/>
  <c r="AC25" i="21"/>
  <c r="AD25" i="21"/>
  <c r="AE25" i="21"/>
  <c r="AF25" i="21"/>
  <c r="AG25" i="21"/>
  <c r="V26" i="21"/>
  <c r="W26" i="21"/>
  <c r="X26" i="21"/>
  <c r="Y26" i="21"/>
  <c r="Z26" i="21"/>
  <c r="AA26" i="21"/>
  <c r="AB26" i="21"/>
  <c r="AC26" i="21"/>
  <c r="AD26" i="21"/>
  <c r="AE26" i="21"/>
  <c r="AF26" i="21"/>
  <c r="AG26" i="21"/>
  <c r="B9" i="18"/>
  <c r="B2" i="18"/>
  <c r="F37" i="18"/>
  <c r="F44" i="18"/>
  <c r="N3146" i="18"/>
  <c r="N3147" i="18"/>
  <c r="N3148" i="18"/>
  <c r="N3149" i="18"/>
  <c r="N3150" i="18"/>
  <c r="N3151" i="18"/>
  <c r="N3152" i="18"/>
  <c r="N3153" i="18"/>
  <c r="N3154" i="18"/>
  <c r="N3155" i="18"/>
  <c r="N3156" i="18"/>
  <c r="N3157" i="18"/>
  <c r="N3158" i="18"/>
  <c r="O3158" i="18"/>
  <c r="N3159" i="18"/>
  <c r="O3159" i="18"/>
  <c r="N3160" i="18"/>
  <c r="O3160" i="18"/>
  <c r="N3161" i="18"/>
  <c r="N3162" i="18"/>
  <c r="N3163" i="18"/>
  <c r="N3164" i="18"/>
  <c r="N3165" i="18"/>
  <c r="N3166" i="18"/>
  <c r="N3167" i="18"/>
  <c r="N3168" i="18"/>
  <c r="N3169" i="18"/>
  <c r="N3145" i="18"/>
  <c r="N3121" i="18"/>
  <c r="N3122" i="18"/>
  <c r="N3123" i="18"/>
  <c r="N3124" i="18"/>
  <c r="N3125" i="18"/>
  <c r="N3126" i="18"/>
  <c r="N3127" i="18"/>
  <c r="N3128" i="18"/>
  <c r="N3129" i="18"/>
  <c r="N3130" i="18"/>
  <c r="N3131" i="18"/>
  <c r="N3132" i="18"/>
  <c r="N3133" i="18"/>
  <c r="O3133" i="18"/>
  <c r="N3134" i="18"/>
  <c r="O3134" i="18"/>
  <c r="N3135" i="18"/>
  <c r="O3135" i="18"/>
  <c r="N3136" i="18"/>
  <c r="N3137" i="18"/>
  <c r="N3138" i="18"/>
  <c r="N3139" i="18"/>
  <c r="N3140" i="18"/>
  <c r="N3141" i="18"/>
  <c r="N3142" i="18"/>
  <c r="N3143" i="18"/>
  <c r="N3144" i="18"/>
  <c r="N3120" i="18"/>
  <c r="N3096" i="18"/>
  <c r="N3097" i="18"/>
  <c r="N3098" i="18"/>
  <c r="N3099" i="18"/>
  <c r="N3100" i="18"/>
  <c r="N3101" i="18"/>
  <c r="N3102" i="18"/>
  <c r="N3103" i="18"/>
  <c r="N3104" i="18"/>
  <c r="N3105" i="18"/>
  <c r="N3106" i="18"/>
  <c r="N3107" i="18"/>
  <c r="N3108" i="18"/>
  <c r="O3108" i="18"/>
  <c r="P3108" i="18" s="1"/>
  <c r="N3109" i="18"/>
  <c r="O3109" i="18"/>
  <c r="N3110" i="18"/>
  <c r="O3110" i="18"/>
  <c r="N3111" i="18"/>
  <c r="N3112" i="18"/>
  <c r="N3113" i="18"/>
  <c r="N3114" i="18"/>
  <c r="N3115" i="18"/>
  <c r="N3116" i="18"/>
  <c r="N3117" i="18"/>
  <c r="N3118" i="18"/>
  <c r="N3119" i="18"/>
  <c r="N3095" i="18"/>
  <c r="K3158" i="18"/>
  <c r="K3159" i="18"/>
  <c r="K3160" i="18"/>
  <c r="K3133" i="18"/>
  <c r="K3134" i="18"/>
  <c r="K3135" i="18"/>
  <c r="K3108" i="18"/>
  <c r="K3109" i="18"/>
  <c r="K3110" i="18"/>
  <c r="J3146" i="18"/>
  <c r="J3147" i="18"/>
  <c r="J3148" i="18"/>
  <c r="J3149" i="18"/>
  <c r="J3150" i="18"/>
  <c r="J3151" i="18"/>
  <c r="J3152" i="18"/>
  <c r="J3153" i="18"/>
  <c r="J3154" i="18"/>
  <c r="J3155" i="18"/>
  <c r="J3156" i="18"/>
  <c r="J3157" i="18"/>
  <c r="J3158" i="18"/>
  <c r="J3159" i="18"/>
  <c r="J3160" i="18"/>
  <c r="J3161" i="18"/>
  <c r="J3162" i="18"/>
  <c r="J3163" i="18"/>
  <c r="J3164" i="18"/>
  <c r="J3165" i="18"/>
  <c r="J3166" i="18"/>
  <c r="J3167" i="18"/>
  <c r="J3168" i="18"/>
  <c r="J3169" i="18"/>
  <c r="J3145" i="18"/>
  <c r="J3121" i="18"/>
  <c r="J3122" i="18"/>
  <c r="J3123" i="18"/>
  <c r="J3124" i="18"/>
  <c r="J3125" i="18"/>
  <c r="J3126" i="18"/>
  <c r="J3127" i="18"/>
  <c r="J3128" i="18"/>
  <c r="J3129" i="18"/>
  <c r="J3130" i="18"/>
  <c r="J3131" i="18"/>
  <c r="J3132" i="18"/>
  <c r="J3133" i="18"/>
  <c r="J3134" i="18"/>
  <c r="R3134" i="18" s="1"/>
  <c r="J3135" i="18"/>
  <c r="R3135" i="18" s="1"/>
  <c r="J3136" i="18"/>
  <c r="J3137" i="18"/>
  <c r="J3138" i="18"/>
  <c r="J3139" i="18"/>
  <c r="J3140" i="18"/>
  <c r="J3141" i="18"/>
  <c r="J3142" i="18"/>
  <c r="J3143" i="18"/>
  <c r="J3144" i="18"/>
  <c r="J3120" i="18"/>
  <c r="J3096" i="18"/>
  <c r="J3097" i="18"/>
  <c r="J3098" i="18"/>
  <c r="J3099" i="18"/>
  <c r="J3100" i="18"/>
  <c r="J3101" i="18"/>
  <c r="J3102" i="18"/>
  <c r="J3103" i="18"/>
  <c r="J3104" i="18"/>
  <c r="J3105" i="18"/>
  <c r="J3106" i="18"/>
  <c r="J3107" i="18"/>
  <c r="J3108" i="18"/>
  <c r="J3109" i="18"/>
  <c r="J3110" i="18"/>
  <c r="J3111" i="18"/>
  <c r="J3112" i="18"/>
  <c r="J3113" i="18"/>
  <c r="J3114" i="18"/>
  <c r="J3115" i="18"/>
  <c r="J3116" i="18"/>
  <c r="J3117" i="18"/>
  <c r="J3118" i="18"/>
  <c r="J3119" i="18"/>
  <c r="J3095" i="18"/>
  <c r="E3146" i="18"/>
  <c r="F3146" i="18"/>
  <c r="E3147" i="18"/>
  <c r="F3147" i="18"/>
  <c r="E3148" i="18"/>
  <c r="F3148" i="18"/>
  <c r="E3149" i="18"/>
  <c r="F3149" i="18"/>
  <c r="E3150" i="18"/>
  <c r="F3150" i="18"/>
  <c r="E3151" i="18"/>
  <c r="F3151" i="18"/>
  <c r="E3152" i="18"/>
  <c r="F3152" i="18"/>
  <c r="E3153" i="18"/>
  <c r="F3153" i="18"/>
  <c r="E3154" i="18"/>
  <c r="F3154" i="18"/>
  <c r="E3155" i="18"/>
  <c r="F3155" i="18"/>
  <c r="E3156" i="18"/>
  <c r="F3156" i="18"/>
  <c r="E3157" i="18"/>
  <c r="F3157" i="18"/>
  <c r="E3158" i="18"/>
  <c r="F3158" i="18"/>
  <c r="E3159" i="18"/>
  <c r="F3159" i="18"/>
  <c r="E3160" i="18"/>
  <c r="F3160" i="18"/>
  <c r="E3161" i="18"/>
  <c r="F3161" i="18"/>
  <c r="E3162" i="18"/>
  <c r="F3162" i="18"/>
  <c r="E3163" i="18"/>
  <c r="F3163" i="18"/>
  <c r="E3164" i="18"/>
  <c r="F3164" i="18"/>
  <c r="E3165" i="18"/>
  <c r="F3165" i="18"/>
  <c r="E3166" i="18"/>
  <c r="F3166" i="18"/>
  <c r="E3167" i="18"/>
  <c r="F3167" i="18"/>
  <c r="E3168" i="18"/>
  <c r="F3168" i="18"/>
  <c r="E3169" i="18"/>
  <c r="F3169" i="18"/>
  <c r="F3145" i="18"/>
  <c r="E3145" i="18"/>
  <c r="E3121" i="18"/>
  <c r="F3121" i="18"/>
  <c r="E3122" i="18"/>
  <c r="F3122" i="18"/>
  <c r="E3123" i="18"/>
  <c r="F3123" i="18"/>
  <c r="E3124" i="18"/>
  <c r="F3124" i="18"/>
  <c r="E3125" i="18"/>
  <c r="F3125" i="18"/>
  <c r="E3126" i="18"/>
  <c r="F3126" i="18"/>
  <c r="E3127" i="18"/>
  <c r="F3127" i="18"/>
  <c r="E3128" i="18"/>
  <c r="F3128" i="18"/>
  <c r="E3129" i="18"/>
  <c r="F3129" i="18"/>
  <c r="E3130" i="18"/>
  <c r="F3130" i="18"/>
  <c r="E3131" i="18"/>
  <c r="F3131" i="18"/>
  <c r="E3132" i="18"/>
  <c r="F3132" i="18"/>
  <c r="E3133" i="18"/>
  <c r="F3133" i="18"/>
  <c r="E3134" i="18"/>
  <c r="F3134" i="18"/>
  <c r="E3135" i="18"/>
  <c r="F3135" i="18"/>
  <c r="E3136" i="18"/>
  <c r="F3136" i="18"/>
  <c r="E3137" i="18"/>
  <c r="F3137" i="18"/>
  <c r="E3138" i="18"/>
  <c r="F3138" i="18"/>
  <c r="E3139" i="18"/>
  <c r="F3139" i="18"/>
  <c r="E3140" i="18"/>
  <c r="F3140" i="18"/>
  <c r="E3141" i="18"/>
  <c r="F3141" i="18"/>
  <c r="E3142" i="18"/>
  <c r="F3142" i="18"/>
  <c r="E3143" i="18"/>
  <c r="F3143" i="18"/>
  <c r="E3144" i="18"/>
  <c r="F3144" i="18"/>
  <c r="F3120" i="18"/>
  <c r="E3120" i="18"/>
  <c r="E3096" i="18"/>
  <c r="F3096" i="18"/>
  <c r="E3097" i="18"/>
  <c r="F3097" i="18"/>
  <c r="E3098" i="18"/>
  <c r="F3098" i="18"/>
  <c r="E3099" i="18"/>
  <c r="F3099" i="18"/>
  <c r="E3100" i="18"/>
  <c r="F3100" i="18"/>
  <c r="E3101" i="18"/>
  <c r="F3101" i="18"/>
  <c r="E3102" i="18"/>
  <c r="F3102" i="18"/>
  <c r="E3103" i="18"/>
  <c r="F3103" i="18"/>
  <c r="E3104" i="18"/>
  <c r="F3104" i="18"/>
  <c r="E3105" i="18"/>
  <c r="F3105" i="18"/>
  <c r="E3106" i="18"/>
  <c r="F3106" i="18"/>
  <c r="E3107" i="18"/>
  <c r="F3107" i="18"/>
  <c r="E3108" i="18"/>
  <c r="F3108" i="18"/>
  <c r="E3109" i="18"/>
  <c r="F3109" i="18"/>
  <c r="E3110" i="18"/>
  <c r="F3110" i="18"/>
  <c r="E3111" i="18"/>
  <c r="F3111" i="18"/>
  <c r="E3112" i="18"/>
  <c r="F3112" i="18"/>
  <c r="E3113" i="18"/>
  <c r="F3113" i="18"/>
  <c r="E3114" i="18"/>
  <c r="F3114" i="18"/>
  <c r="E3115" i="18"/>
  <c r="F3115" i="18"/>
  <c r="E3116" i="18"/>
  <c r="F3116" i="18"/>
  <c r="E3117" i="18"/>
  <c r="F3117" i="18"/>
  <c r="E3118" i="18"/>
  <c r="F3118" i="18"/>
  <c r="E3119" i="18"/>
  <c r="F3119" i="18"/>
  <c r="F3095" i="18"/>
  <c r="E3095" i="18"/>
  <c r="B3146" i="18"/>
  <c r="B3147" i="18"/>
  <c r="B3148" i="18"/>
  <c r="B3149" i="18"/>
  <c r="B3150" i="18"/>
  <c r="B3151" i="18"/>
  <c r="B3152" i="18"/>
  <c r="B3153" i="18"/>
  <c r="B3154" i="18"/>
  <c r="B3155" i="18"/>
  <c r="B3156" i="18"/>
  <c r="B3157" i="18"/>
  <c r="B3158" i="18"/>
  <c r="B3159" i="18"/>
  <c r="B3160" i="18"/>
  <c r="B3161" i="18"/>
  <c r="B3162" i="18"/>
  <c r="B3163" i="18"/>
  <c r="B3164" i="18"/>
  <c r="B3165" i="18"/>
  <c r="B3166" i="18"/>
  <c r="B3167" i="18"/>
  <c r="B3168" i="18"/>
  <c r="B3169" i="18"/>
  <c r="B3145" i="18"/>
  <c r="B3121" i="18"/>
  <c r="B3122" i="18"/>
  <c r="B3123" i="18"/>
  <c r="B3124" i="18"/>
  <c r="B3125" i="18"/>
  <c r="B3126" i="18"/>
  <c r="B3127" i="18"/>
  <c r="B3128" i="18"/>
  <c r="B3129" i="18"/>
  <c r="B3130" i="18"/>
  <c r="B3131" i="18"/>
  <c r="B3132" i="18"/>
  <c r="B3133" i="18"/>
  <c r="B3134" i="18"/>
  <c r="B3135" i="18"/>
  <c r="B3136" i="18"/>
  <c r="B3137" i="18"/>
  <c r="B3138" i="18"/>
  <c r="B3139" i="18"/>
  <c r="B3140" i="18"/>
  <c r="B3141" i="18"/>
  <c r="B3142" i="18"/>
  <c r="B3143" i="18"/>
  <c r="B3144" i="18"/>
  <c r="B3120" i="18"/>
  <c r="B3096" i="18"/>
  <c r="B3097" i="18"/>
  <c r="B3098" i="18"/>
  <c r="B3099" i="18"/>
  <c r="B3100" i="18"/>
  <c r="B3101" i="18"/>
  <c r="B3102" i="18"/>
  <c r="B3103" i="18"/>
  <c r="B3104" i="18"/>
  <c r="B3105" i="18"/>
  <c r="B3106" i="18"/>
  <c r="B3107" i="18"/>
  <c r="B3108" i="18"/>
  <c r="B3109" i="18"/>
  <c r="B3110" i="18"/>
  <c r="B3111" i="18"/>
  <c r="B3112" i="18"/>
  <c r="B3113" i="18"/>
  <c r="B3114" i="18"/>
  <c r="B3115" i="18"/>
  <c r="B3116" i="18"/>
  <c r="B3117" i="18"/>
  <c r="B3118" i="18"/>
  <c r="B3119" i="18"/>
  <c r="B3095" i="18"/>
  <c r="N3071" i="18"/>
  <c r="N3072" i="18"/>
  <c r="N3073" i="18"/>
  <c r="N3074" i="18"/>
  <c r="N3075" i="18"/>
  <c r="N3076" i="18"/>
  <c r="N3077" i="18"/>
  <c r="N3078" i="18"/>
  <c r="N3079" i="18"/>
  <c r="N3080" i="18"/>
  <c r="N3081" i="18"/>
  <c r="N3082" i="18"/>
  <c r="N3083" i="18"/>
  <c r="O3083" i="18"/>
  <c r="N3084" i="18"/>
  <c r="O3084" i="18"/>
  <c r="N3085" i="18"/>
  <c r="O3085" i="18"/>
  <c r="N3086" i="18"/>
  <c r="N3087" i="18"/>
  <c r="N3088" i="18"/>
  <c r="N3089" i="18"/>
  <c r="N3090" i="18"/>
  <c r="N3091" i="18"/>
  <c r="N3092" i="18"/>
  <c r="N3093" i="18"/>
  <c r="N3094" i="18"/>
  <c r="N3070" i="18"/>
  <c r="K3083" i="18"/>
  <c r="K3084" i="18"/>
  <c r="K3085" i="18"/>
  <c r="J3071" i="18"/>
  <c r="J3072" i="18"/>
  <c r="J3073" i="18"/>
  <c r="J3074" i="18"/>
  <c r="J3075" i="18"/>
  <c r="J3076" i="18"/>
  <c r="J3077" i="18"/>
  <c r="J3078" i="18"/>
  <c r="J3079" i="18"/>
  <c r="J3080" i="18"/>
  <c r="J3081" i="18"/>
  <c r="J3082" i="18"/>
  <c r="J3083" i="18"/>
  <c r="J3084" i="18"/>
  <c r="R3084" i="18" s="1"/>
  <c r="J3085" i="18"/>
  <c r="J3086" i="18"/>
  <c r="J3087" i="18"/>
  <c r="J3088" i="18"/>
  <c r="J3089" i="18"/>
  <c r="J3090" i="18"/>
  <c r="J3091" i="18"/>
  <c r="J3092" i="18"/>
  <c r="J3093" i="18"/>
  <c r="J3094" i="18"/>
  <c r="J3070" i="18"/>
  <c r="F3071" i="18"/>
  <c r="F3072" i="18"/>
  <c r="F3073" i="18"/>
  <c r="F3074" i="18"/>
  <c r="F3075" i="18"/>
  <c r="F3076" i="18"/>
  <c r="F3077" i="18"/>
  <c r="F3078" i="18"/>
  <c r="F3079" i="18"/>
  <c r="F3080" i="18"/>
  <c r="F3081" i="18"/>
  <c r="F3082" i="18"/>
  <c r="F3083" i="18"/>
  <c r="F3084" i="18"/>
  <c r="F3085" i="18"/>
  <c r="F3086" i="18"/>
  <c r="F3087" i="18"/>
  <c r="F3088" i="18"/>
  <c r="F3089" i="18"/>
  <c r="F3090" i="18"/>
  <c r="F3091" i="18"/>
  <c r="F3092" i="18"/>
  <c r="F3093" i="18"/>
  <c r="F3094" i="18"/>
  <c r="F3070" i="18"/>
  <c r="E3071" i="18"/>
  <c r="E3072" i="18"/>
  <c r="E3073" i="18"/>
  <c r="E3074" i="18"/>
  <c r="E3075" i="18"/>
  <c r="E3076" i="18"/>
  <c r="E3077" i="18"/>
  <c r="E3078" i="18"/>
  <c r="E3079" i="18"/>
  <c r="E3080" i="18"/>
  <c r="E3081" i="18"/>
  <c r="E3082" i="18"/>
  <c r="E3083" i="18"/>
  <c r="E3084" i="18"/>
  <c r="E3085" i="18"/>
  <c r="E3086" i="18"/>
  <c r="E3087" i="18"/>
  <c r="E3088" i="18"/>
  <c r="E3089" i="18"/>
  <c r="E3090" i="18"/>
  <c r="E3091" i="18"/>
  <c r="E3092" i="18"/>
  <c r="E3093" i="18"/>
  <c r="E3094" i="18"/>
  <c r="E3070" i="18"/>
  <c r="B3071" i="18"/>
  <c r="B3072" i="18"/>
  <c r="B3073" i="18"/>
  <c r="B3074" i="18"/>
  <c r="B3075" i="18"/>
  <c r="B3076" i="18"/>
  <c r="B3077" i="18"/>
  <c r="B3078" i="18"/>
  <c r="B3079" i="18"/>
  <c r="B3080" i="18"/>
  <c r="B3081" i="18"/>
  <c r="B3082" i="18"/>
  <c r="B3083" i="18"/>
  <c r="B3084" i="18"/>
  <c r="B3085" i="18"/>
  <c r="B3086" i="18"/>
  <c r="B3087" i="18"/>
  <c r="B3088" i="18"/>
  <c r="B3089" i="18"/>
  <c r="B3090" i="18"/>
  <c r="B3091" i="18"/>
  <c r="B3092" i="18"/>
  <c r="B3093" i="18"/>
  <c r="B3094" i="18"/>
  <c r="B3070" i="18"/>
  <c r="N3046" i="18"/>
  <c r="N3047" i="18"/>
  <c r="N3048" i="18"/>
  <c r="N3049" i="18"/>
  <c r="N3050" i="18"/>
  <c r="N3051" i="18"/>
  <c r="N3052" i="18"/>
  <c r="N3053" i="18"/>
  <c r="N3054" i="18"/>
  <c r="N3055" i="18"/>
  <c r="N3056" i="18"/>
  <c r="N3057" i="18"/>
  <c r="N3058" i="18"/>
  <c r="O3058" i="18"/>
  <c r="N3059" i="18"/>
  <c r="O3059" i="18"/>
  <c r="N3060" i="18"/>
  <c r="O3060" i="18"/>
  <c r="N3061" i="18"/>
  <c r="N3062" i="18"/>
  <c r="N3063" i="18"/>
  <c r="N3064" i="18"/>
  <c r="N3065" i="18"/>
  <c r="N3066" i="18"/>
  <c r="N3067" i="18"/>
  <c r="N3068" i="18"/>
  <c r="N3069" i="18"/>
  <c r="N3045" i="18"/>
  <c r="J3046" i="18"/>
  <c r="J3047" i="18"/>
  <c r="J3048" i="18"/>
  <c r="J3049" i="18"/>
  <c r="J3050" i="18"/>
  <c r="J3051" i="18"/>
  <c r="J3052" i="18"/>
  <c r="J3053" i="18"/>
  <c r="J3054" i="18"/>
  <c r="J3055" i="18"/>
  <c r="J3056" i="18"/>
  <c r="J3057" i="18"/>
  <c r="J3058" i="18"/>
  <c r="J3059" i="18"/>
  <c r="J3060" i="18"/>
  <c r="J3061" i="18"/>
  <c r="J3062" i="18"/>
  <c r="J3063" i="18"/>
  <c r="J3064" i="18"/>
  <c r="J3065" i="18"/>
  <c r="J3066" i="18"/>
  <c r="J3067" i="18"/>
  <c r="J3068" i="18"/>
  <c r="J3069" i="18"/>
  <c r="J3045" i="18"/>
  <c r="P3158" i="18"/>
  <c r="P3159" i="18"/>
  <c r="P3160" i="18"/>
  <c r="R3158" i="18"/>
  <c r="R3159" i="18"/>
  <c r="R3160" i="18"/>
  <c r="S3158" i="18"/>
  <c r="S3159" i="18"/>
  <c r="S3160" i="18"/>
  <c r="P3133" i="18"/>
  <c r="P3134" i="18"/>
  <c r="P3135" i="18"/>
  <c r="R3133" i="18"/>
  <c r="S3133" i="18"/>
  <c r="S3134" i="18"/>
  <c r="S3135" i="18"/>
  <c r="F3046" i="18"/>
  <c r="F3047" i="18"/>
  <c r="F3048" i="18"/>
  <c r="F3049" i="18"/>
  <c r="F3050" i="18"/>
  <c r="F3051" i="18"/>
  <c r="F3052" i="18"/>
  <c r="F3053" i="18"/>
  <c r="F3054" i="18"/>
  <c r="F3055" i="18"/>
  <c r="F3056" i="18"/>
  <c r="F3057" i="18"/>
  <c r="F3058" i="18"/>
  <c r="F3059" i="18"/>
  <c r="F3060" i="18"/>
  <c r="F3061" i="18"/>
  <c r="F3062" i="18"/>
  <c r="F3063" i="18"/>
  <c r="F3064" i="18"/>
  <c r="F3065" i="18"/>
  <c r="F3066" i="18"/>
  <c r="F3067" i="18"/>
  <c r="F3068" i="18"/>
  <c r="F3069" i="18"/>
  <c r="F3045" i="18"/>
  <c r="E3046" i="18"/>
  <c r="E3047" i="18"/>
  <c r="E3048" i="18"/>
  <c r="E3049" i="18"/>
  <c r="E3050" i="18"/>
  <c r="E3051" i="18"/>
  <c r="E3052" i="18"/>
  <c r="E3053" i="18"/>
  <c r="E3054" i="18"/>
  <c r="E3055" i="18"/>
  <c r="E3056" i="18"/>
  <c r="E3057" i="18"/>
  <c r="E3058" i="18"/>
  <c r="E3059" i="18"/>
  <c r="E3060" i="18"/>
  <c r="E3061" i="18"/>
  <c r="E3062" i="18"/>
  <c r="E3063" i="18"/>
  <c r="E3064" i="18"/>
  <c r="E3065" i="18"/>
  <c r="E3066" i="18"/>
  <c r="E3067" i="18"/>
  <c r="E3068" i="18"/>
  <c r="E3069" i="18"/>
  <c r="E3045" i="18"/>
  <c r="B3046" i="18"/>
  <c r="B3047" i="18"/>
  <c r="B3048" i="18"/>
  <c r="B3049" i="18"/>
  <c r="B3050" i="18"/>
  <c r="B3051" i="18"/>
  <c r="B3052" i="18"/>
  <c r="B3053" i="18"/>
  <c r="B3054" i="18"/>
  <c r="B3055" i="18"/>
  <c r="B3056" i="18"/>
  <c r="B3057" i="18"/>
  <c r="B3058" i="18"/>
  <c r="B3059" i="18"/>
  <c r="B3060" i="18"/>
  <c r="B3061" i="18"/>
  <c r="B3062" i="18"/>
  <c r="B3063" i="18"/>
  <c r="B3064" i="18"/>
  <c r="B3065" i="18"/>
  <c r="B3066" i="18"/>
  <c r="B3067" i="18"/>
  <c r="B3068" i="18"/>
  <c r="B3069" i="18"/>
  <c r="B3045" i="18"/>
  <c r="O3033" i="18"/>
  <c r="O3034" i="18"/>
  <c r="O3035" i="18"/>
  <c r="N3021" i="18"/>
  <c r="N3022" i="18"/>
  <c r="N3023" i="18"/>
  <c r="N3024" i="18"/>
  <c r="N3025" i="18"/>
  <c r="N3026" i="18"/>
  <c r="N3027" i="18"/>
  <c r="N3028" i="18"/>
  <c r="N3029" i="18"/>
  <c r="N3030" i="18"/>
  <c r="N3031" i="18"/>
  <c r="N3032" i="18"/>
  <c r="N3033" i="18"/>
  <c r="N3034" i="18"/>
  <c r="N3035" i="18"/>
  <c r="N3036" i="18"/>
  <c r="N3037" i="18"/>
  <c r="N3038" i="18"/>
  <c r="N3039" i="18"/>
  <c r="N3040" i="18"/>
  <c r="N3041" i="18"/>
  <c r="N3042" i="18"/>
  <c r="N3043" i="18"/>
  <c r="N3044" i="18"/>
  <c r="N3020" i="18"/>
  <c r="K3033" i="18"/>
  <c r="K3034" i="18"/>
  <c r="K3035" i="18"/>
  <c r="J3021" i="18"/>
  <c r="J3022" i="18"/>
  <c r="J3023" i="18"/>
  <c r="J3024" i="18"/>
  <c r="J3025" i="18"/>
  <c r="J3026" i="18"/>
  <c r="J3027" i="18"/>
  <c r="J3028" i="18"/>
  <c r="J3029" i="18"/>
  <c r="J3030" i="18"/>
  <c r="J3031" i="18"/>
  <c r="J3032" i="18"/>
  <c r="J3033" i="18"/>
  <c r="J3034" i="18"/>
  <c r="J3035" i="18"/>
  <c r="J3036" i="18"/>
  <c r="J3037" i="18"/>
  <c r="J3038" i="18"/>
  <c r="J3039" i="18"/>
  <c r="J3040" i="18"/>
  <c r="J3041" i="18"/>
  <c r="J3042" i="18"/>
  <c r="J3043" i="18"/>
  <c r="J3044" i="18"/>
  <c r="J3020" i="18"/>
  <c r="F3021" i="18"/>
  <c r="F3022" i="18"/>
  <c r="F3023" i="18"/>
  <c r="F3024" i="18"/>
  <c r="F3025" i="18"/>
  <c r="F3026" i="18"/>
  <c r="F3027" i="18"/>
  <c r="F3028" i="18"/>
  <c r="F3029" i="18"/>
  <c r="F3030" i="18"/>
  <c r="F3031" i="18"/>
  <c r="F3032" i="18"/>
  <c r="F3033" i="18"/>
  <c r="F3034" i="18"/>
  <c r="F3035" i="18"/>
  <c r="F3036" i="18"/>
  <c r="F3037" i="18"/>
  <c r="F3038" i="18"/>
  <c r="F3039" i="18"/>
  <c r="F3040" i="18"/>
  <c r="F3041" i="18"/>
  <c r="F3042" i="18"/>
  <c r="F3043" i="18"/>
  <c r="F3044" i="18"/>
  <c r="F3020" i="18"/>
  <c r="E3021" i="18"/>
  <c r="E3022" i="18"/>
  <c r="E3023" i="18"/>
  <c r="E3024" i="18"/>
  <c r="E3025" i="18"/>
  <c r="E3026" i="18"/>
  <c r="E3027" i="18"/>
  <c r="E3028" i="18"/>
  <c r="E3029" i="18"/>
  <c r="E3030" i="18"/>
  <c r="E3031" i="18"/>
  <c r="E3032" i="18"/>
  <c r="E3033" i="18"/>
  <c r="E3034" i="18"/>
  <c r="E3035" i="18"/>
  <c r="E3036" i="18"/>
  <c r="E3037" i="18"/>
  <c r="E3038" i="18"/>
  <c r="E3039" i="18"/>
  <c r="E3040" i="18"/>
  <c r="E3041" i="18"/>
  <c r="E3042" i="18"/>
  <c r="E3043" i="18"/>
  <c r="E3044" i="18"/>
  <c r="E3020" i="18"/>
  <c r="B3021" i="18"/>
  <c r="B3022" i="18"/>
  <c r="B3023" i="18"/>
  <c r="B3024" i="18"/>
  <c r="B3025" i="18"/>
  <c r="B3026" i="18"/>
  <c r="B3027" i="18"/>
  <c r="B3028" i="18"/>
  <c r="B3029" i="18"/>
  <c r="B3030" i="18"/>
  <c r="B3031" i="18"/>
  <c r="B3032" i="18"/>
  <c r="B3033" i="18"/>
  <c r="B3034" i="18"/>
  <c r="B3035" i="18"/>
  <c r="B3036" i="18"/>
  <c r="B3037" i="18"/>
  <c r="B3038" i="18"/>
  <c r="B3039" i="18"/>
  <c r="B3040" i="18"/>
  <c r="B3041" i="18"/>
  <c r="B3042" i="18"/>
  <c r="B3043" i="18"/>
  <c r="B3044" i="18"/>
  <c r="B3020" i="18"/>
  <c r="N2996" i="18"/>
  <c r="N2997" i="18"/>
  <c r="N2998" i="18"/>
  <c r="N2999" i="18"/>
  <c r="N3000" i="18"/>
  <c r="N3001" i="18"/>
  <c r="N3002" i="18"/>
  <c r="N3003" i="18"/>
  <c r="N3004" i="18"/>
  <c r="N3005" i="18"/>
  <c r="N3006" i="18"/>
  <c r="N3007" i="18"/>
  <c r="N3008" i="18"/>
  <c r="O3008" i="18"/>
  <c r="N3009" i="18"/>
  <c r="O3009" i="18"/>
  <c r="N3010" i="18"/>
  <c r="O3010" i="18"/>
  <c r="N3011" i="18"/>
  <c r="N3012" i="18"/>
  <c r="N3013" i="18"/>
  <c r="N3014" i="18"/>
  <c r="N3015" i="18"/>
  <c r="N3016" i="18"/>
  <c r="N3017" i="18"/>
  <c r="N3018" i="18"/>
  <c r="N3019" i="18"/>
  <c r="N2995" i="18"/>
  <c r="K3008" i="18"/>
  <c r="K3009" i="18"/>
  <c r="K3010" i="18"/>
  <c r="J2996" i="18"/>
  <c r="J2997" i="18"/>
  <c r="J2998" i="18"/>
  <c r="J2999" i="18"/>
  <c r="J3000" i="18"/>
  <c r="J3001" i="18"/>
  <c r="J3002" i="18"/>
  <c r="J3003" i="18"/>
  <c r="J3004" i="18"/>
  <c r="J3005" i="18"/>
  <c r="J3006" i="18"/>
  <c r="J3007" i="18"/>
  <c r="J3008" i="18"/>
  <c r="J3009" i="18"/>
  <c r="J3010" i="18"/>
  <c r="J3011" i="18"/>
  <c r="J3012" i="18"/>
  <c r="J3013" i="18"/>
  <c r="J3014" i="18"/>
  <c r="J3015" i="18"/>
  <c r="J3016" i="18"/>
  <c r="J3017" i="18"/>
  <c r="J3018" i="18"/>
  <c r="J3019" i="18"/>
  <c r="J2995" i="18"/>
  <c r="F2996" i="18"/>
  <c r="F2997" i="18"/>
  <c r="F2998" i="18"/>
  <c r="F2999" i="18"/>
  <c r="F3000" i="18"/>
  <c r="F3001" i="18"/>
  <c r="F3002" i="18"/>
  <c r="F3003" i="18"/>
  <c r="F3004" i="18"/>
  <c r="F3005" i="18"/>
  <c r="F3006" i="18"/>
  <c r="F3007" i="18"/>
  <c r="F3008" i="18"/>
  <c r="F3009" i="18"/>
  <c r="F3010" i="18"/>
  <c r="F3011" i="18"/>
  <c r="F3012" i="18"/>
  <c r="F3013" i="18"/>
  <c r="F3014" i="18"/>
  <c r="F3015" i="18"/>
  <c r="F3016" i="18"/>
  <c r="F3017" i="18"/>
  <c r="F3018" i="18"/>
  <c r="F3019" i="18"/>
  <c r="F2995" i="18"/>
  <c r="E2996" i="18"/>
  <c r="E2997" i="18"/>
  <c r="E2998" i="18"/>
  <c r="E2999" i="18"/>
  <c r="E3000" i="18"/>
  <c r="E3001" i="18"/>
  <c r="E3002" i="18"/>
  <c r="E3003" i="18"/>
  <c r="E3004" i="18"/>
  <c r="E3005" i="18"/>
  <c r="E3006" i="18"/>
  <c r="E3007" i="18"/>
  <c r="E3008" i="18"/>
  <c r="E3009" i="18"/>
  <c r="E3010" i="18"/>
  <c r="E3011" i="18"/>
  <c r="E3012" i="18"/>
  <c r="E3013" i="18"/>
  <c r="E3014" i="18"/>
  <c r="E3015" i="18"/>
  <c r="E3016" i="18"/>
  <c r="E3017" i="18"/>
  <c r="E3018" i="18"/>
  <c r="E3019" i="18"/>
  <c r="E2995" i="18"/>
  <c r="B2996" i="18"/>
  <c r="B2997" i="18"/>
  <c r="B2998" i="18"/>
  <c r="B2999" i="18"/>
  <c r="B3000" i="18"/>
  <c r="B3001" i="18"/>
  <c r="B3002" i="18"/>
  <c r="B3003" i="18"/>
  <c r="B3004" i="18"/>
  <c r="B3005" i="18"/>
  <c r="B3006" i="18"/>
  <c r="B3007" i="18"/>
  <c r="B3008" i="18"/>
  <c r="B3009" i="18"/>
  <c r="B3010" i="18"/>
  <c r="B3011" i="18"/>
  <c r="B3012" i="18"/>
  <c r="B3013" i="18"/>
  <c r="B3014" i="18"/>
  <c r="B3015" i="18"/>
  <c r="B3016" i="18"/>
  <c r="B3017" i="18"/>
  <c r="B3018" i="18"/>
  <c r="B3019" i="18"/>
  <c r="B2995" i="18"/>
  <c r="N2971" i="18"/>
  <c r="N2972" i="18"/>
  <c r="N2973" i="18"/>
  <c r="N2974" i="18"/>
  <c r="N2975" i="18"/>
  <c r="N2976" i="18"/>
  <c r="N2977" i="18"/>
  <c r="N2978" i="18"/>
  <c r="N2979" i="18"/>
  <c r="N2980" i="18"/>
  <c r="N2981" i="18"/>
  <c r="N2982" i="18"/>
  <c r="N2983" i="18"/>
  <c r="O2983" i="18"/>
  <c r="N2984" i="18"/>
  <c r="O2984" i="18"/>
  <c r="N2985" i="18"/>
  <c r="O2985" i="18"/>
  <c r="N2986" i="18"/>
  <c r="N2987" i="18"/>
  <c r="N2988" i="18"/>
  <c r="N2989" i="18"/>
  <c r="N2990" i="18"/>
  <c r="N2991" i="18"/>
  <c r="N2992" i="18"/>
  <c r="N2993" i="18"/>
  <c r="N2994" i="18"/>
  <c r="N2970" i="18"/>
  <c r="K2983" i="18"/>
  <c r="K2984" i="18"/>
  <c r="K2985" i="18"/>
  <c r="J2971" i="18"/>
  <c r="J2972" i="18"/>
  <c r="J2973" i="18"/>
  <c r="J2974" i="18"/>
  <c r="J2975" i="18"/>
  <c r="J2976" i="18"/>
  <c r="J2977" i="18"/>
  <c r="J2978" i="18"/>
  <c r="J2979" i="18"/>
  <c r="J2980" i="18"/>
  <c r="J2981" i="18"/>
  <c r="J2982" i="18"/>
  <c r="J2983" i="18"/>
  <c r="J2984" i="18"/>
  <c r="J2985" i="18"/>
  <c r="J2986" i="18"/>
  <c r="J2987" i="18"/>
  <c r="J2988" i="18"/>
  <c r="J2989" i="18"/>
  <c r="J2990" i="18"/>
  <c r="J2991" i="18"/>
  <c r="J2992" i="18"/>
  <c r="J2993" i="18"/>
  <c r="J2994" i="18"/>
  <c r="J2970" i="18"/>
  <c r="F2971" i="18"/>
  <c r="F2972" i="18"/>
  <c r="F2973" i="18"/>
  <c r="F2974" i="18"/>
  <c r="F2975" i="18"/>
  <c r="F2976" i="18"/>
  <c r="F2977" i="18"/>
  <c r="F2978" i="18"/>
  <c r="F2979" i="18"/>
  <c r="F2980" i="18"/>
  <c r="F2981" i="18"/>
  <c r="F2982" i="18"/>
  <c r="F2983" i="18"/>
  <c r="F2984" i="18"/>
  <c r="F2985" i="18"/>
  <c r="F2986" i="18"/>
  <c r="F2987" i="18"/>
  <c r="F2988" i="18"/>
  <c r="F2989" i="18"/>
  <c r="F2990" i="18"/>
  <c r="F2991" i="18"/>
  <c r="F2992" i="18"/>
  <c r="F2993" i="18"/>
  <c r="F2994" i="18"/>
  <c r="F2970" i="18"/>
  <c r="E2971" i="18"/>
  <c r="E2972" i="18"/>
  <c r="E2973" i="18"/>
  <c r="E2974" i="18"/>
  <c r="E2975" i="18"/>
  <c r="E2976" i="18"/>
  <c r="E2977" i="18"/>
  <c r="E2978" i="18"/>
  <c r="E2979" i="18"/>
  <c r="E2980" i="18"/>
  <c r="E2981" i="18"/>
  <c r="E2982" i="18"/>
  <c r="E2983" i="18"/>
  <c r="E2984" i="18"/>
  <c r="E2985" i="18"/>
  <c r="E2986" i="18"/>
  <c r="E2987" i="18"/>
  <c r="E2988" i="18"/>
  <c r="E2989" i="18"/>
  <c r="E2990" i="18"/>
  <c r="E2991" i="18"/>
  <c r="E2992" i="18"/>
  <c r="E2993" i="18"/>
  <c r="E2994" i="18"/>
  <c r="E2970" i="18"/>
  <c r="B2971" i="18"/>
  <c r="B2972" i="18"/>
  <c r="B2973" i="18"/>
  <c r="B2974" i="18"/>
  <c r="B2975" i="18"/>
  <c r="B2976" i="18"/>
  <c r="B2977" i="18"/>
  <c r="B2978" i="18"/>
  <c r="B2979" i="18"/>
  <c r="B2980" i="18"/>
  <c r="B2981" i="18"/>
  <c r="B2982" i="18"/>
  <c r="B2983" i="18"/>
  <c r="B2984" i="18"/>
  <c r="B2985" i="18"/>
  <c r="B2986" i="18"/>
  <c r="B2987" i="18"/>
  <c r="B2988" i="18"/>
  <c r="B2989" i="18"/>
  <c r="B2990" i="18"/>
  <c r="B2991" i="18"/>
  <c r="B2992" i="18"/>
  <c r="B2993" i="18"/>
  <c r="B2994" i="18"/>
  <c r="B2970" i="18"/>
  <c r="P3109" i="18"/>
  <c r="P3110" i="18"/>
  <c r="R3108" i="18"/>
  <c r="R3109" i="18"/>
  <c r="R3110" i="18"/>
  <c r="S3109" i="18"/>
  <c r="S3110" i="18"/>
  <c r="P3084" i="18"/>
  <c r="P3085" i="18"/>
  <c r="R3085" i="18"/>
  <c r="S3084" i="18"/>
  <c r="S3085" i="18"/>
  <c r="N2946" i="18"/>
  <c r="N2947" i="18"/>
  <c r="N2948" i="18"/>
  <c r="N2949" i="18"/>
  <c r="N2950" i="18"/>
  <c r="N2951" i="18"/>
  <c r="N2952" i="18"/>
  <c r="N2953" i="18"/>
  <c r="N2954" i="18"/>
  <c r="N2955" i="18"/>
  <c r="N2956" i="18"/>
  <c r="N2957" i="18"/>
  <c r="N2958" i="18"/>
  <c r="O2958" i="18"/>
  <c r="N2959" i="18"/>
  <c r="O2959" i="18"/>
  <c r="N2960" i="18"/>
  <c r="O2960" i="18"/>
  <c r="N2961" i="18"/>
  <c r="N2962" i="18"/>
  <c r="N2963" i="18"/>
  <c r="N2964" i="18"/>
  <c r="N2965" i="18"/>
  <c r="N2966" i="18"/>
  <c r="N2967" i="18"/>
  <c r="N2968" i="18"/>
  <c r="N2969" i="18"/>
  <c r="N2945" i="18"/>
  <c r="K2958" i="18"/>
  <c r="K2959" i="18"/>
  <c r="K2960" i="18"/>
  <c r="J2946" i="18"/>
  <c r="J2947" i="18"/>
  <c r="J2948" i="18"/>
  <c r="J2949" i="18"/>
  <c r="J2950" i="18"/>
  <c r="J2951" i="18"/>
  <c r="J2952" i="18"/>
  <c r="J2953" i="18"/>
  <c r="J2954" i="18"/>
  <c r="J2955" i="18"/>
  <c r="J2956" i="18"/>
  <c r="J2957" i="18"/>
  <c r="J2958" i="18"/>
  <c r="J2959" i="18"/>
  <c r="J2960" i="18"/>
  <c r="J2961" i="18"/>
  <c r="J2962" i="18"/>
  <c r="J2963" i="18"/>
  <c r="J2964" i="18"/>
  <c r="J2965" i="18"/>
  <c r="J2966" i="18"/>
  <c r="J2967" i="18"/>
  <c r="J2968" i="18"/>
  <c r="J2969" i="18"/>
  <c r="J2945" i="18"/>
  <c r="F2946" i="18"/>
  <c r="F2947" i="18"/>
  <c r="F2948" i="18"/>
  <c r="F2949" i="18"/>
  <c r="F2950" i="18"/>
  <c r="F2951" i="18"/>
  <c r="F2952" i="18"/>
  <c r="F2953" i="18"/>
  <c r="F2954" i="18"/>
  <c r="F2955" i="18"/>
  <c r="F2956" i="18"/>
  <c r="F2957" i="18"/>
  <c r="F2958" i="18"/>
  <c r="F2959" i="18"/>
  <c r="F2960" i="18"/>
  <c r="F2961" i="18"/>
  <c r="F2962" i="18"/>
  <c r="F2963" i="18"/>
  <c r="F2964" i="18"/>
  <c r="F2965" i="18"/>
  <c r="F2966" i="18"/>
  <c r="F2967" i="18"/>
  <c r="F2968" i="18"/>
  <c r="F2969" i="18"/>
  <c r="F2945" i="18"/>
  <c r="E2946" i="18"/>
  <c r="E2947" i="18"/>
  <c r="E2948" i="18"/>
  <c r="E2949" i="18"/>
  <c r="E2950" i="18"/>
  <c r="E2951" i="18"/>
  <c r="E2952" i="18"/>
  <c r="E2953" i="18"/>
  <c r="E2954" i="18"/>
  <c r="E2955" i="18"/>
  <c r="E2956" i="18"/>
  <c r="E2957" i="18"/>
  <c r="E2958" i="18"/>
  <c r="E2959" i="18"/>
  <c r="E2960" i="18"/>
  <c r="E2961" i="18"/>
  <c r="E2962" i="18"/>
  <c r="E2963" i="18"/>
  <c r="E2964" i="18"/>
  <c r="E2965" i="18"/>
  <c r="E2966" i="18"/>
  <c r="E2967" i="18"/>
  <c r="E2968" i="18"/>
  <c r="E2969" i="18"/>
  <c r="E2945" i="18"/>
  <c r="B2969" i="18"/>
  <c r="B2946" i="18"/>
  <c r="B2947" i="18"/>
  <c r="B2948" i="18"/>
  <c r="B2949" i="18"/>
  <c r="B2950" i="18"/>
  <c r="B2951" i="18"/>
  <c r="B2952" i="18"/>
  <c r="B2953" i="18"/>
  <c r="B2954" i="18"/>
  <c r="B2955" i="18"/>
  <c r="B2956" i="18"/>
  <c r="B2957" i="18"/>
  <c r="B2958" i="18"/>
  <c r="B2959" i="18"/>
  <c r="B2960" i="18"/>
  <c r="B2961" i="18"/>
  <c r="B2962" i="18"/>
  <c r="B2963" i="18"/>
  <c r="B2964" i="18"/>
  <c r="B2965" i="18"/>
  <c r="B2966" i="18"/>
  <c r="B2967" i="18"/>
  <c r="B2968" i="18"/>
  <c r="B2945" i="18"/>
  <c r="N2921" i="18"/>
  <c r="N2922" i="18"/>
  <c r="N2923" i="18"/>
  <c r="N2924" i="18"/>
  <c r="N2925" i="18"/>
  <c r="N2926" i="18"/>
  <c r="N2927" i="18"/>
  <c r="N2928" i="18"/>
  <c r="N2929" i="18"/>
  <c r="N2930" i="18"/>
  <c r="N2931" i="18"/>
  <c r="N2932" i="18"/>
  <c r="N2933" i="18"/>
  <c r="O2933" i="18"/>
  <c r="N2934" i="18"/>
  <c r="O2934" i="18"/>
  <c r="N2935" i="18"/>
  <c r="O2935" i="18"/>
  <c r="N2936" i="18"/>
  <c r="N2937" i="18"/>
  <c r="N2938" i="18"/>
  <c r="N2939" i="18"/>
  <c r="N2940" i="18"/>
  <c r="N2941" i="18"/>
  <c r="N2942" i="18"/>
  <c r="N2943" i="18"/>
  <c r="N2944" i="18"/>
  <c r="N2920" i="18"/>
  <c r="K2933" i="18"/>
  <c r="K2934" i="18"/>
  <c r="K2935" i="18"/>
  <c r="J2921" i="18"/>
  <c r="J2922" i="18"/>
  <c r="J2923" i="18"/>
  <c r="J2924" i="18"/>
  <c r="J2925" i="18"/>
  <c r="J2926" i="18"/>
  <c r="J2927" i="18"/>
  <c r="J2928" i="18"/>
  <c r="J2929" i="18"/>
  <c r="J2930" i="18"/>
  <c r="J2931" i="18"/>
  <c r="J2932" i="18"/>
  <c r="J2933" i="18"/>
  <c r="J2934" i="18"/>
  <c r="J2935" i="18"/>
  <c r="J2936" i="18"/>
  <c r="J2937" i="18"/>
  <c r="J2938" i="18"/>
  <c r="J2939" i="18"/>
  <c r="J2940" i="18"/>
  <c r="J2941" i="18"/>
  <c r="J2942" i="18"/>
  <c r="J2943" i="18"/>
  <c r="J2944" i="18"/>
  <c r="J2920" i="18"/>
  <c r="F2921" i="18"/>
  <c r="F2922" i="18"/>
  <c r="F2923" i="18"/>
  <c r="F2924" i="18"/>
  <c r="F2925" i="18"/>
  <c r="F2926" i="18"/>
  <c r="F2927" i="18"/>
  <c r="F2928" i="18"/>
  <c r="F2929" i="18"/>
  <c r="F2930" i="18"/>
  <c r="F2931" i="18"/>
  <c r="F2932" i="18"/>
  <c r="F2933" i="18"/>
  <c r="F2934" i="18"/>
  <c r="F2935" i="18"/>
  <c r="F2936" i="18"/>
  <c r="F2937" i="18"/>
  <c r="F2938" i="18"/>
  <c r="F2939" i="18"/>
  <c r="F2940" i="18"/>
  <c r="F2941" i="18"/>
  <c r="F2942" i="18"/>
  <c r="F2943" i="18"/>
  <c r="F2944" i="18"/>
  <c r="F2920" i="18"/>
  <c r="E2921" i="18"/>
  <c r="E2922" i="18"/>
  <c r="E2923" i="18"/>
  <c r="E2924" i="18"/>
  <c r="E2925" i="18"/>
  <c r="E2926" i="18"/>
  <c r="E2927" i="18"/>
  <c r="E2928" i="18"/>
  <c r="E2929" i="18"/>
  <c r="E2930" i="18"/>
  <c r="E2931" i="18"/>
  <c r="E2932" i="18"/>
  <c r="E2933" i="18"/>
  <c r="E2934" i="18"/>
  <c r="E2935" i="18"/>
  <c r="E2936" i="18"/>
  <c r="E2937" i="18"/>
  <c r="E2938" i="18"/>
  <c r="E2939" i="18"/>
  <c r="E2940" i="18"/>
  <c r="E2941" i="18"/>
  <c r="E2942" i="18"/>
  <c r="E2943" i="18"/>
  <c r="E2944" i="18"/>
  <c r="E2920" i="18"/>
  <c r="B2921" i="18"/>
  <c r="B2922" i="18"/>
  <c r="B2923" i="18"/>
  <c r="B2924" i="18"/>
  <c r="B2925" i="18"/>
  <c r="B2926" i="18"/>
  <c r="B2927" i="18"/>
  <c r="B2928" i="18"/>
  <c r="B2929" i="18"/>
  <c r="B2930" i="18"/>
  <c r="B2931" i="18"/>
  <c r="B2932" i="18"/>
  <c r="B2933" i="18"/>
  <c r="B2934" i="18"/>
  <c r="B2935" i="18"/>
  <c r="B2936" i="18"/>
  <c r="B2937" i="18"/>
  <c r="B2938" i="18"/>
  <c r="B2939" i="18"/>
  <c r="B2940" i="18"/>
  <c r="B2941" i="18"/>
  <c r="B2942" i="18"/>
  <c r="B2943" i="18"/>
  <c r="B2944" i="18"/>
  <c r="B2920" i="18"/>
  <c r="N2896" i="18"/>
  <c r="N2897" i="18"/>
  <c r="N2898" i="18"/>
  <c r="N2899" i="18"/>
  <c r="N2900" i="18"/>
  <c r="N2901" i="18"/>
  <c r="N2902" i="18"/>
  <c r="N2903" i="18"/>
  <c r="N2904" i="18"/>
  <c r="N2905" i="18"/>
  <c r="N2906" i="18"/>
  <c r="N2907" i="18"/>
  <c r="N2908" i="18"/>
  <c r="O2908" i="18"/>
  <c r="N2909" i="18"/>
  <c r="O2909" i="18"/>
  <c r="N2910" i="18"/>
  <c r="O2910" i="18"/>
  <c r="N2911" i="18"/>
  <c r="N2912" i="18"/>
  <c r="N2913" i="18"/>
  <c r="N2914" i="18"/>
  <c r="N2915" i="18"/>
  <c r="N2916" i="18"/>
  <c r="N2917" i="18"/>
  <c r="N2918" i="18"/>
  <c r="N2919" i="18"/>
  <c r="N2895" i="18"/>
  <c r="K2908" i="18"/>
  <c r="K2909" i="18"/>
  <c r="K2910" i="18"/>
  <c r="J2896" i="18"/>
  <c r="J2897" i="18"/>
  <c r="J2898" i="18"/>
  <c r="J2899" i="18"/>
  <c r="J2900" i="18"/>
  <c r="J2901" i="18"/>
  <c r="J2902" i="18"/>
  <c r="J2903" i="18"/>
  <c r="J2904" i="18"/>
  <c r="J2905" i="18"/>
  <c r="J2906" i="18"/>
  <c r="J2907" i="18"/>
  <c r="J2908" i="18"/>
  <c r="J2909" i="18"/>
  <c r="J2910" i="18"/>
  <c r="J2911" i="18"/>
  <c r="J2912" i="18"/>
  <c r="J2913" i="18"/>
  <c r="J2914" i="18"/>
  <c r="J2915" i="18"/>
  <c r="J2916" i="18"/>
  <c r="J2917" i="18"/>
  <c r="J2918" i="18"/>
  <c r="J2919" i="18"/>
  <c r="J2895" i="18"/>
  <c r="F2896" i="18"/>
  <c r="F2897" i="18"/>
  <c r="F2898" i="18"/>
  <c r="F2899" i="18"/>
  <c r="F2900" i="18"/>
  <c r="F2901" i="18"/>
  <c r="F2902" i="18"/>
  <c r="F2903" i="18"/>
  <c r="F2904" i="18"/>
  <c r="F2905" i="18"/>
  <c r="F2906" i="18"/>
  <c r="F2907" i="18"/>
  <c r="F2908" i="18"/>
  <c r="F2909" i="18"/>
  <c r="F2910" i="18"/>
  <c r="F2911" i="18"/>
  <c r="F2912" i="18"/>
  <c r="F2913" i="18"/>
  <c r="F2914" i="18"/>
  <c r="F2915" i="18"/>
  <c r="F2916" i="18"/>
  <c r="F2917" i="18"/>
  <c r="F2918" i="18"/>
  <c r="F2919" i="18"/>
  <c r="F2895" i="18"/>
  <c r="E2896" i="18"/>
  <c r="E2897" i="18"/>
  <c r="E2898" i="18"/>
  <c r="E2899" i="18"/>
  <c r="E2900" i="18"/>
  <c r="E2901" i="18"/>
  <c r="E2902" i="18"/>
  <c r="E2903" i="18"/>
  <c r="E2904" i="18"/>
  <c r="E2905" i="18"/>
  <c r="E2906" i="18"/>
  <c r="E2907" i="18"/>
  <c r="E2908" i="18"/>
  <c r="E2909" i="18"/>
  <c r="E2910" i="18"/>
  <c r="E2911" i="18"/>
  <c r="E2912" i="18"/>
  <c r="E2913" i="18"/>
  <c r="E2914" i="18"/>
  <c r="E2915" i="18"/>
  <c r="E2916" i="18"/>
  <c r="E2917" i="18"/>
  <c r="E2918" i="18"/>
  <c r="E2919" i="18"/>
  <c r="E2895" i="18"/>
  <c r="B2896" i="18"/>
  <c r="B2897" i="18"/>
  <c r="B2898" i="18"/>
  <c r="B2899" i="18"/>
  <c r="B2900" i="18"/>
  <c r="B2901" i="18"/>
  <c r="B2902" i="18"/>
  <c r="B2903" i="18"/>
  <c r="B2904" i="18"/>
  <c r="B2905" i="18"/>
  <c r="B2906" i="18"/>
  <c r="B2907" i="18"/>
  <c r="B2908" i="18"/>
  <c r="B2909" i="18"/>
  <c r="B2910" i="18"/>
  <c r="B2911" i="18"/>
  <c r="B2912" i="18"/>
  <c r="B2913" i="18"/>
  <c r="B2914" i="18"/>
  <c r="B2915" i="18"/>
  <c r="B2916" i="18"/>
  <c r="B2917" i="18"/>
  <c r="B2918" i="18"/>
  <c r="B2919" i="18"/>
  <c r="B2895" i="18"/>
  <c r="N2871" i="18"/>
  <c r="N2872" i="18"/>
  <c r="N2873" i="18"/>
  <c r="N2874" i="18"/>
  <c r="N2875" i="18"/>
  <c r="N2876" i="18"/>
  <c r="N2877" i="18"/>
  <c r="N2878" i="18"/>
  <c r="N2879" i="18"/>
  <c r="N2880" i="18"/>
  <c r="N2881" i="18"/>
  <c r="N2882" i="18"/>
  <c r="N2883" i="18"/>
  <c r="O2883" i="18"/>
  <c r="N2884" i="18"/>
  <c r="O2884" i="18"/>
  <c r="N2885" i="18"/>
  <c r="O2885" i="18"/>
  <c r="N2886" i="18"/>
  <c r="N2887" i="18"/>
  <c r="N2888" i="18"/>
  <c r="N2889" i="18"/>
  <c r="N2890" i="18"/>
  <c r="N2891" i="18"/>
  <c r="O2891" i="18"/>
  <c r="N2892" i="18"/>
  <c r="N2893" i="18"/>
  <c r="N2894" i="18"/>
  <c r="N2870" i="18"/>
  <c r="K2883" i="18"/>
  <c r="K2884" i="18"/>
  <c r="K2885" i="18"/>
  <c r="K2891" i="18"/>
  <c r="J2871" i="18"/>
  <c r="J2872" i="18"/>
  <c r="J2873" i="18"/>
  <c r="J2874" i="18"/>
  <c r="J2875" i="18"/>
  <c r="J2876" i="18"/>
  <c r="J2877" i="18"/>
  <c r="J2878" i="18"/>
  <c r="J2879" i="18"/>
  <c r="J2880" i="18"/>
  <c r="J2881" i="18"/>
  <c r="J2882" i="18"/>
  <c r="J2883" i="18"/>
  <c r="J2884" i="18"/>
  <c r="J2885" i="18"/>
  <c r="J2886" i="18"/>
  <c r="J2887" i="18"/>
  <c r="J2888" i="18"/>
  <c r="J2889" i="18"/>
  <c r="J2890" i="18"/>
  <c r="J2891" i="18"/>
  <c r="J2892" i="18"/>
  <c r="J2893" i="18"/>
  <c r="J2894" i="18"/>
  <c r="J2870" i="18"/>
  <c r="F2871" i="18"/>
  <c r="F2872" i="18"/>
  <c r="F2873" i="18"/>
  <c r="F2874" i="18"/>
  <c r="F2875" i="18"/>
  <c r="F2876" i="18"/>
  <c r="F2877" i="18"/>
  <c r="F2878" i="18"/>
  <c r="F2879" i="18"/>
  <c r="F2880" i="18"/>
  <c r="F2881" i="18"/>
  <c r="F2882" i="18"/>
  <c r="F2883" i="18"/>
  <c r="F2884" i="18"/>
  <c r="F2885" i="18"/>
  <c r="F2886" i="18"/>
  <c r="F2887" i="18"/>
  <c r="F2888" i="18"/>
  <c r="F2889" i="18"/>
  <c r="F2890" i="18"/>
  <c r="F2891" i="18"/>
  <c r="F2892" i="18"/>
  <c r="F2893" i="18"/>
  <c r="F2894" i="18"/>
  <c r="F2870" i="18"/>
  <c r="E2871" i="18"/>
  <c r="E2872" i="18"/>
  <c r="E2873" i="18"/>
  <c r="E2874" i="18"/>
  <c r="E2875" i="18"/>
  <c r="E2876" i="18"/>
  <c r="E2877" i="18"/>
  <c r="E2878" i="18"/>
  <c r="E2879" i="18"/>
  <c r="E2880" i="18"/>
  <c r="E2881" i="18"/>
  <c r="E2882" i="18"/>
  <c r="E2883" i="18"/>
  <c r="E2884" i="18"/>
  <c r="E2885" i="18"/>
  <c r="E2886" i="18"/>
  <c r="E2887" i="18"/>
  <c r="E2888" i="18"/>
  <c r="E2889" i="18"/>
  <c r="E2890" i="18"/>
  <c r="E2891" i="18"/>
  <c r="E2892" i="18"/>
  <c r="E2893" i="18"/>
  <c r="E2894" i="18"/>
  <c r="E2870" i="18"/>
  <c r="B2871" i="18"/>
  <c r="B2872" i="18"/>
  <c r="B2873" i="18"/>
  <c r="B2874" i="18"/>
  <c r="B2875" i="18"/>
  <c r="B2876" i="18"/>
  <c r="B2877" i="18"/>
  <c r="B2878" i="18"/>
  <c r="B2879" i="18"/>
  <c r="B2880" i="18"/>
  <c r="B2881" i="18"/>
  <c r="B2882" i="18"/>
  <c r="B2883" i="18"/>
  <c r="B2884" i="18"/>
  <c r="B2885" i="18"/>
  <c r="B2886" i="18"/>
  <c r="B2887" i="18"/>
  <c r="B2888" i="18"/>
  <c r="B2889" i="18"/>
  <c r="B2890" i="18"/>
  <c r="B2891" i="18"/>
  <c r="B2892" i="18"/>
  <c r="B2893" i="18"/>
  <c r="B2894" i="18"/>
  <c r="B2870" i="18"/>
  <c r="P2891" i="18"/>
  <c r="S2891" i="18"/>
  <c r="N2862" i="18"/>
  <c r="N2863" i="18"/>
  <c r="N2864" i="18"/>
  <c r="N2865" i="18"/>
  <c r="N2866" i="18"/>
  <c r="N2867" i="18"/>
  <c r="N2868" i="18"/>
  <c r="N2869" i="18"/>
  <c r="N2861" i="18"/>
  <c r="J2862" i="18"/>
  <c r="J2863" i="18"/>
  <c r="J2864" i="18"/>
  <c r="J2865" i="18"/>
  <c r="J2866" i="18"/>
  <c r="J2867" i="18"/>
  <c r="J2868" i="18"/>
  <c r="J2869" i="18"/>
  <c r="J2861" i="18"/>
  <c r="F2862" i="18"/>
  <c r="F2863" i="18"/>
  <c r="F2864" i="18"/>
  <c r="F2865" i="18"/>
  <c r="F2866" i="18"/>
  <c r="F2867" i="18"/>
  <c r="F2868" i="18"/>
  <c r="F2869" i="18"/>
  <c r="F2861" i="18"/>
  <c r="E2862" i="18"/>
  <c r="E2863" i="18"/>
  <c r="E2864" i="18"/>
  <c r="E2865" i="18"/>
  <c r="E2866" i="18"/>
  <c r="E2867" i="18"/>
  <c r="E2868" i="18"/>
  <c r="E2869" i="18"/>
  <c r="E2861" i="18"/>
  <c r="N2853" i="18"/>
  <c r="N2854" i="18"/>
  <c r="N2855" i="18"/>
  <c r="N2856" i="18"/>
  <c r="N2857" i="18"/>
  <c r="N2858" i="18"/>
  <c r="N2859" i="18"/>
  <c r="N2860" i="18"/>
  <c r="N2852" i="18"/>
  <c r="J2853" i="18"/>
  <c r="J2854" i="18"/>
  <c r="J2855" i="18"/>
  <c r="J2856" i="18"/>
  <c r="J2857" i="18"/>
  <c r="J2858" i="18"/>
  <c r="J2859" i="18"/>
  <c r="J2860" i="18"/>
  <c r="J2852" i="18"/>
  <c r="F2853" i="18"/>
  <c r="F2854" i="18"/>
  <c r="F2855" i="18"/>
  <c r="F2856" i="18"/>
  <c r="F2857" i="18"/>
  <c r="F2858" i="18"/>
  <c r="F2859" i="18"/>
  <c r="F2860" i="18"/>
  <c r="F2852" i="18"/>
  <c r="E2853" i="18"/>
  <c r="E2854" i="18"/>
  <c r="E2855" i="18"/>
  <c r="E2856" i="18"/>
  <c r="E2857" i="18"/>
  <c r="E2858" i="18"/>
  <c r="E2859" i="18"/>
  <c r="E2860" i="18"/>
  <c r="E2852" i="18"/>
  <c r="N2844" i="18"/>
  <c r="N2845" i="18"/>
  <c r="N2846" i="18"/>
  <c r="N2847" i="18"/>
  <c r="N2848" i="18"/>
  <c r="N2849" i="18"/>
  <c r="N2850" i="18"/>
  <c r="N2851" i="18"/>
  <c r="N2843" i="18"/>
  <c r="J2844" i="18"/>
  <c r="J2845" i="18"/>
  <c r="J2846" i="18"/>
  <c r="J2847" i="18"/>
  <c r="J2848" i="18"/>
  <c r="J2849" i="18"/>
  <c r="J2850" i="18"/>
  <c r="J2851" i="18"/>
  <c r="J2843" i="18"/>
  <c r="F2844" i="18"/>
  <c r="F2845" i="18"/>
  <c r="F2846" i="18"/>
  <c r="F2847" i="18"/>
  <c r="F2848" i="18"/>
  <c r="F2849" i="18"/>
  <c r="F2850" i="18"/>
  <c r="F2851" i="18"/>
  <c r="F2843" i="18"/>
  <c r="E2844" i="18"/>
  <c r="E2845" i="18"/>
  <c r="E2846" i="18"/>
  <c r="E2847" i="18"/>
  <c r="E2848" i="18"/>
  <c r="E2849" i="18"/>
  <c r="E2850" i="18"/>
  <c r="E2851" i="18"/>
  <c r="E2843" i="18"/>
  <c r="N2835" i="18"/>
  <c r="N2836" i="18"/>
  <c r="N2837" i="18"/>
  <c r="N2838" i="18"/>
  <c r="N2839" i="18"/>
  <c r="N2840" i="18"/>
  <c r="N2841" i="18"/>
  <c r="N2842" i="18"/>
  <c r="N2834" i="18"/>
  <c r="J2835" i="18"/>
  <c r="J2836" i="18"/>
  <c r="J2837" i="18"/>
  <c r="J2838" i="18"/>
  <c r="J2839" i="18"/>
  <c r="J2840" i="18"/>
  <c r="J2841" i="18"/>
  <c r="J2842" i="18"/>
  <c r="J2834" i="18"/>
  <c r="F2835" i="18"/>
  <c r="F2836" i="18"/>
  <c r="F2837" i="18"/>
  <c r="F2838" i="18"/>
  <c r="F2839" i="18"/>
  <c r="F2840" i="18"/>
  <c r="F2841" i="18"/>
  <c r="F2842" i="18"/>
  <c r="F2834" i="18"/>
  <c r="E2835" i="18"/>
  <c r="E2836" i="18"/>
  <c r="E2837" i="18"/>
  <c r="E2838" i="18"/>
  <c r="E2839" i="18"/>
  <c r="E2840" i="18"/>
  <c r="E2841" i="18"/>
  <c r="E2842" i="18"/>
  <c r="E2834" i="18"/>
  <c r="N2826" i="18"/>
  <c r="N2827" i="18"/>
  <c r="N2828" i="18"/>
  <c r="N2829" i="18"/>
  <c r="N2830" i="18"/>
  <c r="N2831" i="18"/>
  <c r="N2832" i="18"/>
  <c r="N2833" i="18"/>
  <c r="N2825" i="18"/>
  <c r="J2826" i="18"/>
  <c r="J2827" i="18"/>
  <c r="J2828" i="18"/>
  <c r="J2829" i="18"/>
  <c r="J2830" i="18"/>
  <c r="J2831" i="18"/>
  <c r="J2832" i="18"/>
  <c r="J2833" i="18"/>
  <c r="J2825" i="18"/>
  <c r="F2826" i="18"/>
  <c r="F2827" i="18"/>
  <c r="F2828" i="18"/>
  <c r="F2829" i="18"/>
  <c r="F2830" i="18"/>
  <c r="F2831" i="18"/>
  <c r="F2832" i="18"/>
  <c r="F2833" i="18"/>
  <c r="F2825" i="18"/>
  <c r="E2826" i="18"/>
  <c r="E2827" i="18"/>
  <c r="E2828" i="18"/>
  <c r="E2829" i="18"/>
  <c r="E2830" i="18"/>
  <c r="E2831" i="18"/>
  <c r="E2832" i="18"/>
  <c r="E2833" i="18"/>
  <c r="E2825" i="18"/>
  <c r="N2817" i="18"/>
  <c r="N2818" i="18"/>
  <c r="N2819" i="18"/>
  <c r="N2820" i="18"/>
  <c r="N2821" i="18"/>
  <c r="N2822" i="18"/>
  <c r="N2823" i="18"/>
  <c r="N2824" i="18"/>
  <c r="N2816" i="18"/>
  <c r="J2817" i="18"/>
  <c r="J2818" i="18"/>
  <c r="J2819" i="18"/>
  <c r="J2820" i="18"/>
  <c r="J2821" i="18"/>
  <c r="J2822" i="18"/>
  <c r="J2823" i="18"/>
  <c r="J2824" i="18"/>
  <c r="J2816" i="18"/>
  <c r="F2817" i="18"/>
  <c r="F2818" i="18"/>
  <c r="F2819" i="18"/>
  <c r="F2820" i="18"/>
  <c r="F2821" i="18"/>
  <c r="F2822" i="18"/>
  <c r="F2823" i="18"/>
  <c r="F2824" i="18"/>
  <c r="F2816" i="18"/>
  <c r="E2817" i="18"/>
  <c r="E2818" i="18"/>
  <c r="E2819" i="18"/>
  <c r="E2820" i="18"/>
  <c r="E2821" i="18"/>
  <c r="E2822" i="18"/>
  <c r="E2823" i="18"/>
  <c r="E2824" i="18"/>
  <c r="E2816" i="18"/>
  <c r="N2808" i="18"/>
  <c r="N2809" i="18"/>
  <c r="N2810" i="18"/>
  <c r="N2811" i="18"/>
  <c r="N2812" i="18"/>
  <c r="N2813" i="18"/>
  <c r="N2814" i="18"/>
  <c r="N2815" i="18"/>
  <c r="N2807" i="18"/>
  <c r="J2808" i="18"/>
  <c r="J2809" i="18"/>
  <c r="J2810" i="18"/>
  <c r="J2811" i="18"/>
  <c r="J2812" i="18"/>
  <c r="J2813" i="18"/>
  <c r="J2814" i="18"/>
  <c r="J2815" i="18"/>
  <c r="J2807" i="18"/>
  <c r="F2808" i="18"/>
  <c r="F2809" i="18"/>
  <c r="F2810" i="18"/>
  <c r="F2811" i="18"/>
  <c r="F2812" i="18"/>
  <c r="F2813" i="18"/>
  <c r="F2814" i="18"/>
  <c r="F2815" i="18"/>
  <c r="F2807" i="18"/>
  <c r="E2808" i="18"/>
  <c r="E2809" i="18"/>
  <c r="E2810" i="18"/>
  <c r="E2811" i="18"/>
  <c r="E2812" i="18"/>
  <c r="E2813" i="18"/>
  <c r="E2814" i="18"/>
  <c r="E2815" i="18"/>
  <c r="E2807" i="18"/>
  <c r="N2799" i="18"/>
  <c r="N2800" i="18"/>
  <c r="N2801" i="18"/>
  <c r="N2802" i="18"/>
  <c r="N2803" i="18"/>
  <c r="N2804" i="18"/>
  <c r="N2805" i="18"/>
  <c r="N2806" i="18"/>
  <c r="N2798" i="18"/>
  <c r="J2799" i="18"/>
  <c r="J2800" i="18"/>
  <c r="J2801" i="18"/>
  <c r="J2802" i="18"/>
  <c r="J2803" i="18"/>
  <c r="J2804" i="18"/>
  <c r="J2805" i="18"/>
  <c r="J2806" i="18"/>
  <c r="J2798" i="18"/>
  <c r="F2799" i="18"/>
  <c r="F2800" i="18"/>
  <c r="F2801" i="18"/>
  <c r="F2802" i="18"/>
  <c r="F2803" i="18"/>
  <c r="F2804" i="18"/>
  <c r="F2805" i="18"/>
  <c r="F2806" i="18"/>
  <c r="F2798" i="18"/>
  <c r="E2799" i="18"/>
  <c r="E2800" i="18"/>
  <c r="E2801" i="18"/>
  <c r="E2802" i="18"/>
  <c r="E2803" i="18"/>
  <c r="E2804" i="18"/>
  <c r="E2805" i="18"/>
  <c r="E2806" i="18"/>
  <c r="E2798" i="18"/>
  <c r="B2862" i="18"/>
  <c r="B2863" i="18"/>
  <c r="B2864" i="18"/>
  <c r="B2865" i="18"/>
  <c r="B2866" i="18"/>
  <c r="B2867" i="18"/>
  <c r="B2868" i="18"/>
  <c r="B2869" i="18"/>
  <c r="B2861" i="18"/>
  <c r="B2853" i="18"/>
  <c r="B2854" i="18"/>
  <c r="B2855" i="18"/>
  <c r="B2856" i="18"/>
  <c r="B2857" i="18"/>
  <c r="B2858" i="18"/>
  <c r="B2859" i="18"/>
  <c r="B2860" i="18"/>
  <c r="B2852" i="18"/>
  <c r="B2844" i="18"/>
  <c r="B2845" i="18"/>
  <c r="B2846" i="18"/>
  <c r="B2847" i="18"/>
  <c r="B2848" i="18"/>
  <c r="B2849" i="18"/>
  <c r="B2850" i="18"/>
  <c r="B2851" i="18"/>
  <c r="B2843" i="18"/>
  <c r="B2835" i="18"/>
  <c r="B2836" i="18"/>
  <c r="B2837" i="18"/>
  <c r="B2838" i="18"/>
  <c r="B2839" i="18"/>
  <c r="B2840" i="18"/>
  <c r="B2841" i="18"/>
  <c r="B2842" i="18"/>
  <c r="B2834" i="18"/>
  <c r="B2826" i="18"/>
  <c r="B2827" i="18"/>
  <c r="B2828" i="18"/>
  <c r="B2829" i="18"/>
  <c r="B2830" i="18"/>
  <c r="B2831" i="18"/>
  <c r="B2832" i="18"/>
  <c r="B2833" i="18"/>
  <c r="B2825" i="18"/>
  <c r="B2817" i="18"/>
  <c r="B2818" i="18"/>
  <c r="B2819" i="18"/>
  <c r="B2820" i="18"/>
  <c r="B2821" i="18"/>
  <c r="B2822" i="18"/>
  <c r="B2823" i="18"/>
  <c r="B2824" i="18"/>
  <c r="B2816" i="18"/>
  <c r="B2815" i="18"/>
  <c r="B2808" i="18"/>
  <c r="B2809" i="18"/>
  <c r="B2810" i="18"/>
  <c r="B2811" i="18"/>
  <c r="B2812" i="18"/>
  <c r="B2813" i="18"/>
  <c r="B2814" i="18"/>
  <c r="B2807" i="18"/>
  <c r="B2799" i="18"/>
  <c r="B2800" i="18"/>
  <c r="B2801" i="18"/>
  <c r="B2802" i="18"/>
  <c r="B2803" i="18"/>
  <c r="B2804" i="18"/>
  <c r="B2805" i="18"/>
  <c r="B2806" i="18"/>
  <c r="B2798" i="18"/>
  <c r="N2790" i="18"/>
  <c r="N2791" i="18"/>
  <c r="N2792" i="18"/>
  <c r="N2793" i="18"/>
  <c r="N2794" i="18"/>
  <c r="N2795" i="18"/>
  <c r="N2796" i="18"/>
  <c r="N2797" i="18"/>
  <c r="N2789" i="18"/>
  <c r="J2790" i="18"/>
  <c r="J2791" i="18"/>
  <c r="J2792" i="18"/>
  <c r="J2793" i="18"/>
  <c r="J2794" i="18"/>
  <c r="J2795" i="18"/>
  <c r="J2796" i="18"/>
  <c r="J2797" i="18"/>
  <c r="J2789" i="18"/>
  <c r="F2790" i="18"/>
  <c r="F2791" i="18"/>
  <c r="F2792" i="18"/>
  <c r="F2793" i="18"/>
  <c r="F2794" i="18"/>
  <c r="F2795" i="18"/>
  <c r="F2796" i="18"/>
  <c r="F2797" i="18"/>
  <c r="F2789" i="18"/>
  <c r="E2790" i="18"/>
  <c r="E2791" i="18"/>
  <c r="E2792" i="18"/>
  <c r="E2793" i="18"/>
  <c r="E2794" i="18"/>
  <c r="E2795" i="18"/>
  <c r="E2796" i="18"/>
  <c r="E2797" i="18"/>
  <c r="E2789" i="18"/>
  <c r="B2790" i="18"/>
  <c r="B2791" i="18"/>
  <c r="B2792" i="18"/>
  <c r="B2793" i="18"/>
  <c r="B2794" i="18"/>
  <c r="B2795" i="18"/>
  <c r="B2796" i="18"/>
  <c r="B2797" i="18"/>
  <c r="B2789" i="18"/>
  <c r="N2781" i="18"/>
  <c r="N2782" i="18"/>
  <c r="N2783" i="18"/>
  <c r="N2784" i="18"/>
  <c r="N2785" i="18"/>
  <c r="N2786" i="18"/>
  <c r="N2787" i="18"/>
  <c r="N2788" i="18"/>
  <c r="N2780" i="18"/>
  <c r="J2781" i="18"/>
  <c r="J2782" i="18"/>
  <c r="J2783" i="18"/>
  <c r="J2784" i="18"/>
  <c r="J2785" i="18"/>
  <c r="J2786" i="18"/>
  <c r="J2787" i="18"/>
  <c r="J2788" i="18"/>
  <c r="J2780" i="18"/>
  <c r="F2781" i="18"/>
  <c r="F2782" i="18"/>
  <c r="F2783" i="18"/>
  <c r="F2784" i="18"/>
  <c r="F2785" i="18"/>
  <c r="F2786" i="18"/>
  <c r="F2787" i="18"/>
  <c r="F2788" i="18"/>
  <c r="F2780" i="18"/>
  <c r="E2781" i="18"/>
  <c r="E2782" i="18"/>
  <c r="E2783" i="18"/>
  <c r="E2784" i="18"/>
  <c r="E2785" i="18"/>
  <c r="E2786" i="18"/>
  <c r="E2787" i="18"/>
  <c r="E2788" i="18"/>
  <c r="E2780" i="18"/>
  <c r="B2781" i="18"/>
  <c r="B2782" i="18"/>
  <c r="B2783" i="18"/>
  <c r="B2784" i="18"/>
  <c r="B2785" i="18"/>
  <c r="B2786" i="18"/>
  <c r="B2787" i="18"/>
  <c r="B2788" i="18"/>
  <c r="B2780" i="18"/>
  <c r="N2772" i="18"/>
  <c r="N2773" i="18"/>
  <c r="N2774" i="18"/>
  <c r="N2775" i="18"/>
  <c r="N2776" i="18"/>
  <c r="N2777" i="18"/>
  <c r="N2778" i="18"/>
  <c r="N2779" i="18"/>
  <c r="N2771" i="18"/>
  <c r="J2772" i="18"/>
  <c r="J2773" i="18"/>
  <c r="J2774" i="18"/>
  <c r="J2775" i="18"/>
  <c r="J2776" i="18"/>
  <c r="J2777" i="18"/>
  <c r="J2778" i="18"/>
  <c r="J2779" i="18"/>
  <c r="J2771" i="18"/>
  <c r="F2772" i="18"/>
  <c r="F2773" i="18"/>
  <c r="F2774" i="18"/>
  <c r="F2775" i="18"/>
  <c r="F2776" i="18"/>
  <c r="F2777" i="18"/>
  <c r="F2778" i="18"/>
  <c r="F2779" i="18"/>
  <c r="F2771" i="18"/>
  <c r="E2772" i="18"/>
  <c r="E2773" i="18"/>
  <c r="E2774" i="18"/>
  <c r="E2775" i="18"/>
  <c r="E2776" i="18"/>
  <c r="E2777" i="18"/>
  <c r="E2778" i="18"/>
  <c r="E2779" i="18"/>
  <c r="E2771" i="18"/>
  <c r="B2772" i="18"/>
  <c r="B2773" i="18"/>
  <c r="B2774" i="18"/>
  <c r="B2775" i="18"/>
  <c r="B2776" i="18"/>
  <c r="B2777" i="18"/>
  <c r="B2778" i="18"/>
  <c r="B2779" i="18"/>
  <c r="B2771" i="18"/>
  <c r="N2763" i="18"/>
  <c r="N2764" i="18"/>
  <c r="N2765" i="18"/>
  <c r="N2766" i="18"/>
  <c r="N2767" i="18"/>
  <c r="N2768" i="18"/>
  <c r="N2769" i="18"/>
  <c r="N2770" i="18"/>
  <c r="N2762" i="18"/>
  <c r="J2763" i="18"/>
  <c r="J2764" i="18"/>
  <c r="J2765" i="18"/>
  <c r="J2766" i="18"/>
  <c r="J2767" i="18"/>
  <c r="J2768" i="18"/>
  <c r="J2769" i="18"/>
  <c r="J2770" i="18"/>
  <c r="J2762" i="18"/>
  <c r="F2763" i="18"/>
  <c r="F2764" i="18"/>
  <c r="F2765" i="18"/>
  <c r="F2766" i="18"/>
  <c r="F2767" i="18"/>
  <c r="F2768" i="18"/>
  <c r="F2769" i="18"/>
  <c r="F2770" i="18"/>
  <c r="F2762" i="18"/>
  <c r="E2762" i="18"/>
  <c r="E2763" i="18"/>
  <c r="E2764" i="18"/>
  <c r="E2765" i="18"/>
  <c r="E2766" i="18"/>
  <c r="E2767" i="18"/>
  <c r="E2768" i="18"/>
  <c r="E2769" i="18"/>
  <c r="E2770" i="18"/>
  <c r="B2763" i="18"/>
  <c r="B2764" i="18"/>
  <c r="B2765" i="18"/>
  <c r="B2766" i="18"/>
  <c r="B2767" i="18"/>
  <c r="B2768" i="18"/>
  <c r="B2769" i="18"/>
  <c r="B2770" i="18"/>
  <c r="B2762" i="18"/>
  <c r="N2754" i="18"/>
  <c r="N2755" i="18"/>
  <c r="N2756" i="18"/>
  <c r="N2757" i="18"/>
  <c r="N2758" i="18"/>
  <c r="N2759" i="18"/>
  <c r="N2760" i="18"/>
  <c r="N2761" i="18"/>
  <c r="N2753" i="18"/>
  <c r="J2754" i="18"/>
  <c r="J2755" i="18"/>
  <c r="J2756" i="18"/>
  <c r="J2757" i="18"/>
  <c r="J2758" i="18"/>
  <c r="J2759" i="18"/>
  <c r="J2760" i="18"/>
  <c r="J2761" i="18"/>
  <c r="J2753" i="18"/>
  <c r="N2745" i="18"/>
  <c r="N2746" i="18"/>
  <c r="N2747" i="18"/>
  <c r="N2748" i="18"/>
  <c r="N2749" i="18"/>
  <c r="N2750" i="18"/>
  <c r="N2751" i="18"/>
  <c r="N2752" i="18"/>
  <c r="N2744" i="18"/>
  <c r="J2745" i="18"/>
  <c r="J2746" i="18"/>
  <c r="J2747" i="18"/>
  <c r="J2748" i="18"/>
  <c r="J2749" i="18"/>
  <c r="J2750" i="18"/>
  <c r="J2751" i="18"/>
  <c r="J2752" i="18"/>
  <c r="J2744" i="18"/>
  <c r="N2736" i="18"/>
  <c r="N2737" i="18"/>
  <c r="N2738" i="18"/>
  <c r="N2739" i="18"/>
  <c r="N2740" i="18"/>
  <c r="N2741" i="18"/>
  <c r="N2742" i="18"/>
  <c r="N2743" i="18"/>
  <c r="N2735" i="18"/>
  <c r="J2736" i="18"/>
  <c r="J2737" i="18"/>
  <c r="J2738" i="18"/>
  <c r="J2739" i="18"/>
  <c r="J2740" i="18"/>
  <c r="J2741" i="18"/>
  <c r="J2742" i="18"/>
  <c r="J2743" i="18"/>
  <c r="J2735" i="18"/>
  <c r="N2727" i="18"/>
  <c r="N2728" i="18"/>
  <c r="N2729" i="18"/>
  <c r="N2730" i="18"/>
  <c r="N2731" i="18"/>
  <c r="N2732" i="18"/>
  <c r="N2733" i="18"/>
  <c r="N2734" i="18"/>
  <c r="N2726" i="18"/>
  <c r="J2727" i="18"/>
  <c r="J2728" i="18"/>
  <c r="J2729" i="18"/>
  <c r="J2730" i="18"/>
  <c r="J2731" i="18"/>
  <c r="J2732" i="18"/>
  <c r="J2733" i="18"/>
  <c r="J2734" i="18"/>
  <c r="J2726" i="18"/>
  <c r="N2718" i="18"/>
  <c r="N2719" i="18"/>
  <c r="N2720" i="18"/>
  <c r="N2721" i="18"/>
  <c r="N2722" i="18"/>
  <c r="N2723" i="18"/>
  <c r="N2724" i="18"/>
  <c r="N2725" i="18"/>
  <c r="N2717" i="18"/>
  <c r="J2718" i="18"/>
  <c r="J2719" i="18"/>
  <c r="J2720" i="18"/>
  <c r="J2721" i="18"/>
  <c r="J2722" i="18"/>
  <c r="J2723" i="18"/>
  <c r="J2724" i="18"/>
  <c r="J2725" i="18"/>
  <c r="J2717" i="18"/>
  <c r="F2754" i="18"/>
  <c r="F2755" i="18"/>
  <c r="F2756" i="18"/>
  <c r="F2757" i="18"/>
  <c r="F2758" i="18"/>
  <c r="F2759" i="18"/>
  <c r="F2760" i="18"/>
  <c r="F2761" i="18"/>
  <c r="F2753" i="18"/>
  <c r="F2745" i="18"/>
  <c r="F2746" i="18"/>
  <c r="F2747" i="18"/>
  <c r="F2748" i="18"/>
  <c r="F2749" i="18"/>
  <c r="F2750" i="18"/>
  <c r="F2751" i="18"/>
  <c r="F2752" i="18"/>
  <c r="F2744" i="18"/>
  <c r="F2736" i="18"/>
  <c r="F2737" i="18"/>
  <c r="F2738" i="18"/>
  <c r="F2739" i="18"/>
  <c r="F2740" i="18"/>
  <c r="F2741" i="18"/>
  <c r="F2742" i="18"/>
  <c r="F2743" i="18"/>
  <c r="F2735" i="18"/>
  <c r="F2727" i="18"/>
  <c r="F2728" i="18"/>
  <c r="F2729" i="18"/>
  <c r="F2730" i="18"/>
  <c r="F2731" i="18"/>
  <c r="F2732" i="18"/>
  <c r="F2733" i="18"/>
  <c r="F2734" i="18"/>
  <c r="F2726" i="18"/>
  <c r="F2718" i="18"/>
  <c r="F2719" i="18"/>
  <c r="F2720" i="18"/>
  <c r="F2721" i="18"/>
  <c r="F2722" i="18"/>
  <c r="F2723" i="18"/>
  <c r="F2724" i="18"/>
  <c r="F2725" i="18"/>
  <c r="F2717" i="18"/>
  <c r="E2754" i="18"/>
  <c r="E2755" i="18"/>
  <c r="E2756" i="18"/>
  <c r="E2757" i="18"/>
  <c r="E2758" i="18"/>
  <c r="E2759" i="18"/>
  <c r="E2760" i="18"/>
  <c r="E2761" i="18"/>
  <c r="E2753" i="18"/>
  <c r="E2745" i="18"/>
  <c r="E2746" i="18"/>
  <c r="E2747" i="18"/>
  <c r="E2748" i="18"/>
  <c r="E2749" i="18"/>
  <c r="E2750" i="18"/>
  <c r="E2751" i="18"/>
  <c r="E2752" i="18"/>
  <c r="E2744" i="18"/>
  <c r="B2754" i="18"/>
  <c r="B2755" i="18"/>
  <c r="B2756" i="18"/>
  <c r="B2757" i="18"/>
  <c r="B2758" i="18"/>
  <c r="B2759" i="18"/>
  <c r="B2760" i="18"/>
  <c r="B2761" i="18"/>
  <c r="B2753" i="18"/>
  <c r="B2745" i="18"/>
  <c r="B2746" i="18"/>
  <c r="B2747" i="18"/>
  <c r="B2748" i="18"/>
  <c r="B2749" i="18"/>
  <c r="B2750" i="18"/>
  <c r="B2751" i="18"/>
  <c r="B2752" i="18"/>
  <c r="B2744" i="18"/>
  <c r="E2736" i="18"/>
  <c r="E2737" i="18"/>
  <c r="E2738" i="18"/>
  <c r="E2739" i="18"/>
  <c r="E2740" i="18"/>
  <c r="E2741" i="18"/>
  <c r="E2742" i="18"/>
  <c r="E2743" i="18"/>
  <c r="E2735" i="18"/>
  <c r="E2727" i="18"/>
  <c r="E2728" i="18"/>
  <c r="E2729" i="18"/>
  <c r="E2730" i="18"/>
  <c r="E2731" i="18"/>
  <c r="E2732" i="18"/>
  <c r="E2733" i="18"/>
  <c r="E2734" i="18"/>
  <c r="E2726" i="18"/>
  <c r="E2718" i="18"/>
  <c r="E2719" i="18"/>
  <c r="E2720" i="18"/>
  <c r="E2721" i="18"/>
  <c r="E2722" i="18"/>
  <c r="E2723" i="18"/>
  <c r="E2724" i="18"/>
  <c r="E2725" i="18"/>
  <c r="E2717" i="18"/>
  <c r="B2735" i="18"/>
  <c r="B2736" i="18"/>
  <c r="B2737" i="18"/>
  <c r="B2738" i="18"/>
  <c r="B2739" i="18"/>
  <c r="B2740" i="18"/>
  <c r="B2741" i="18"/>
  <c r="B2742" i="18"/>
  <c r="B2743" i="18"/>
  <c r="B2727" i="18"/>
  <c r="B2728" i="18"/>
  <c r="B2729" i="18"/>
  <c r="B2730" i="18"/>
  <c r="B2731" i="18"/>
  <c r="B2732" i="18"/>
  <c r="B2733" i="18"/>
  <c r="B2734" i="18"/>
  <c r="B2726" i="18"/>
  <c r="B2718" i="18"/>
  <c r="B2719" i="18"/>
  <c r="B2720" i="18"/>
  <c r="B2721" i="18"/>
  <c r="B2722" i="18"/>
  <c r="B2723" i="18"/>
  <c r="B2724" i="18"/>
  <c r="B2725" i="18"/>
  <c r="B2717" i="18"/>
  <c r="N2709" i="18"/>
  <c r="N2710" i="18"/>
  <c r="N2711" i="18"/>
  <c r="N2712" i="18"/>
  <c r="N2713" i="18"/>
  <c r="N2714" i="18"/>
  <c r="N2715" i="18"/>
  <c r="N2716" i="18"/>
  <c r="N2708" i="18"/>
  <c r="J2709" i="18"/>
  <c r="J2710" i="18"/>
  <c r="J2711" i="18"/>
  <c r="J2712" i="18"/>
  <c r="J2713" i="18"/>
  <c r="J2714" i="18"/>
  <c r="J2715" i="18"/>
  <c r="J2716" i="18"/>
  <c r="J2708" i="18"/>
  <c r="F2709" i="18"/>
  <c r="F2710" i="18"/>
  <c r="F2711" i="18"/>
  <c r="F2712" i="18"/>
  <c r="F2713" i="18"/>
  <c r="F2714" i="18"/>
  <c r="F2715" i="18"/>
  <c r="F2716" i="18"/>
  <c r="F2708" i="18"/>
  <c r="E2709" i="18"/>
  <c r="E2710" i="18"/>
  <c r="E2711" i="18"/>
  <c r="E2712" i="18"/>
  <c r="E2713" i="18"/>
  <c r="E2714" i="18"/>
  <c r="E2715" i="18"/>
  <c r="E2716" i="18"/>
  <c r="E2708" i="18"/>
  <c r="B2709" i="18"/>
  <c r="B2710" i="18"/>
  <c r="B2711" i="18"/>
  <c r="B2712" i="18"/>
  <c r="B2713" i="18"/>
  <c r="B2714" i="18"/>
  <c r="B2715" i="18"/>
  <c r="B2716" i="18"/>
  <c r="B2708" i="18"/>
  <c r="N2700" i="18"/>
  <c r="N2701" i="18"/>
  <c r="N2702" i="18"/>
  <c r="N2703" i="18"/>
  <c r="N2704" i="18"/>
  <c r="N2705" i="18"/>
  <c r="N2706" i="18"/>
  <c r="N2707" i="18"/>
  <c r="N2699" i="18"/>
  <c r="J2700" i="18"/>
  <c r="J2701" i="18"/>
  <c r="J2702" i="18"/>
  <c r="J2703" i="18"/>
  <c r="J2704" i="18"/>
  <c r="J2705" i="18"/>
  <c r="J2706" i="18"/>
  <c r="J2707" i="18"/>
  <c r="J2699" i="18"/>
  <c r="F2700" i="18"/>
  <c r="F2701" i="18"/>
  <c r="F2702" i="18"/>
  <c r="F2703" i="18"/>
  <c r="F2704" i="18"/>
  <c r="F2705" i="18"/>
  <c r="F2706" i="18"/>
  <c r="F2707" i="18"/>
  <c r="F2699" i="18"/>
  <c r="E2700" i="18"/>
  <c r="E2701" i="18"/>
  <c r="E2702" i="18"/>
  <c r="E2703" i="18"/>
  <c r="E2704" i="18"/>
  <c r="E2705" i="18"/>
  <c r="E2706" i="18"/>
  <c r="E2707" i="18"/>
  <c r="E2699" i="18"/>
  <c r="N2691" i="18"/>
  <c r="N2692" i="18"/>
  <c r="N2693" i="18"/>
  <c r="N2694" i="18"/>
  <c r="N2695" i="18"/>
  <c r="N2696" i="18"/>
  <c r="N2697" i="18"/>
  <c r="N2698" i="18"/>
  <c r="N2690" i="18"/>
  <c r="J2691" i="18"/>
  <c r="J2692" i="18"/>
  <c r="J2693" i="18"/>
  <c r="J2694" i="18"/>
  <c r="J2695" i="18"/>
  <c r="J2696" i="18"/>
  <c r="J2697" i="18"/>
  <c r="J2698" i="18"/>
  <c r="J2690" i="18"/>
  <c r="F2691" i="18"/>
  <c r="F2692" i="18"/>
  <c r="F2693" i="18"/>
  <c r="F2694" i="18"/>
  <c r="F2695" i="18"/>
  <c r="F2696" i="18"/>
  <c r="F2697" i="18"/>
  <c r="F2698" i="18"/>
  <c r="F2690" i="18"/>
  <c r="E2691" i="18"/>
  <c r="E2692" i="18"/>
  <c r="E2693" i="18"/>
  <c r="E2694" i="18"/>
  <c r="E2695" i="18"/>
  <c r="E2696" i="18"/>
  <c r="E2697" i="18"/>
  <c r="E2698" i="18"/>
  <c r="E2690" i="18"/>
  <c r="N2682" i="18"/>
  <c r="N2683" i="18"/>
  <c r="N2684" i="18"/>
  <c r="N2685" i="18"/>
  <c r="N2686" i="18"/>
  <c r="N2687" i="18"/>
  <c r="N2688" i="18"/>
  <c r="N2689" i="18"/>
  <c r="N2681" i="18"/>
  <c r="J2682" i="18"/>
  <c r="J2683" i="18"/>
  <c r="J2684" i="18"/>
  <c r="J2685" i="18"/>
  <c r="J2686" i="18"/>
  <c r="J2687" i="18"/>
  <c r="J2688" i="18"/>
  <c r="J2689" i="18"/>
  <c r="J2681" i="18"/>
  <c r="F2682" i="18"/>
  <c r="F2683" i="18"/>
  <c r="F2684" i="18"/>
  <c r="F2685" i="18"/>
  <c r="F2686" i="18"/>
  <c r="F2687" i="18"/>
  <c r="F2688" i="18"/>
  <c r="F2689" i="18"/>
  <c r="F2681" i="18"/>
  <c r="E2682" i="18"/>
  <c r="E2683" i="18"/>
  <c r="E2684" i="18"/>
  <c r="E2685" i="18"/>
  <c r="E2686" i="18"/>
  <c r="E2687" i="18"/>
  <c r="E2688" i="18"/>
  <c r="E2689" i="18"/>
  <c r="E2681" i="18"/>
  <c r="B2700" i="18"/>
  <c r="B2701" i="18"/>
  <c r="B2702" i="18"/>
  <c r="B2703" i="18"/>
  <c r="B2704" i="18"/>
  <c r="B2705" i="18"/>
  <c r="B2706" i="18"/>
  <c r="B2707" i="18"/>
  <c r="B2699" i="18"/>
  <c r="B2691" i="18"/>
  <c r="B2692" i="18"/>
  <c r="B2693" i="18"/>
  <c r="B2694" i="18"/>
  <c r="B2695" i="18"/>
  <c r="B2696" i="18"/>
  <c r="B2697" i="18"/>
  <c r="B2698" i="18"/>
  <c r="B2690" i="18"/>
  <c r="B2682" i="18"/>
  <c r="B2683" i="18"/>
  <c r="B2684" i="18"/>
  <c r="B2685" i="18"/>
  <c r="B2686" i="18"/>
  <c r="B2687" i="18"/>
  <c r="B2688" i="18"/>
  <c r="B2689" i="18"/>
  <c r="B2681" i="18"/>
  <c r="N2673" i="18"/>
  <c r="N2674" i="18"/>
  <c r="N2675" i="18"/>
  <c r="N2676" i="18"/>
  <c r="N2677" i="18"/>
  <c r="N2678" i="18"/>
  <c r="N2679" i="18"/>
  <c r="N2680" i="18"/>
  <c r="N2672" i="18"/>
  <c r="J2673" i="18"/>
  <c r="J2674" i="18"/>
  <c r="J2675" i="18"/>
  <c r="J2676" i="18"/>
  <c r="J2677" i="18"/>
  <c r="J2678" i="18"/>
  <c r="J2679" i="18"/>
  <c r="J2680" i="18"/>
  <c r="J2672" i="18"/>
  <c r="F2673" i="18"/>
  <c r="F2674" i="18"/>
  <c r="F2675" i="18"/>
  <c r="F2676" i="18"/>
  <c r="F2677" i="18"/>
  <c r="F2678" i="18"/>
  <c r="F2679" i="18"/>
  <c r="F2680" i="18"/>
  <c r="F2672" i="18"/>
  <c r="E2673" i="18"/>
  <c r="E2674" i="18"/>
  <c r="E2675" i="18"/>
  <c r="E2676" i="18"/>
  <c r="E2677" i="18"/>
  <c r="E2678" i="18"/>
  <c r="E2679" i="18"/>
  <c r="E2680" i="18"/>
  <c r="E2672" i="18"/>
  <c r="B2673" i="18"/>
  <c r="B2674" i="18"/>
  <c r="B2675" i="18"/>
  <c r="B2676" i="18"/>
  <c r="B2677" i="18"/>
  <c r="B2678" i="18"/>
  <c r="B2679" i="18"/>
  <c r="B2680" i="18"/>
  <c r="B2672" i="18"/>
  <c r="N2664" i="18"/>
  <c r="N2665" i="18"/>
  <c r="N2666" i="18"/>
  <c r="N2667" i="18"/>
  <c r="N2668" i="18"/>
  <c r="N2669" i="18"/>
  <c r="N2670" i="18"/>
  <c r="N2671" i="18"/>
  <c r="N2663" i="18"/>
  <c r="J2664" i="18"/>
  <c r="J2665" i="18"/>
  <c r="J2666" i="18"/>
  <c r="J2667" i="18"/>
  <c r="J2668" i="18"/>
  <c r="J2669" i="18"/>
  <c r="J2670" i="18"/>
  <c r="J2671" i="18"/>
  <c r="J2663" i="18"/>
  <c r="F2664" i="18"/>
  <c r="F2665" i="18"/>
  <c r="F2666" i="18"/>
  <c r="F2667" i="18"/>
  <c r="F2668" i="18"/>
  <c r="F2669" i="18"/>
  <c r="F2670" i="18"/>
  <c r="F2671" i="18"/>
  <c r="F2663" i="18"/>
  <c r="E2664" i="18"/>
  <c r="E2665" i="18"/>
  <c r="E2666" i="18"/>
  <c r="E2667" i="18"/>
  <c r="E2668" i="18"/>
  <c r="E2669" i="18"/>
  <c r="E2670" i="18"/>
  <c r="E2671" i="18"/>
  <c r="E2663" i="18"/>
  <c r="B2664" i="18"/>
  <c r="B2665" i="18"/>
  <c r="B2666" i="18"/>
  <c r="B2667" i="18"/>
  <c r="B2668" i="18"/>
  <c r="B2669" i="18"/>
  <c r="B2670" i="18"/>
  <c r="B2671" i="18"/>
  <c r="B2663" i="18"/>
  <c r="N2655" i="18"/>
  <c r="N2656" i="18"/>
  <c r="N2657" i="18"/>
  <c r="N2658" i="18"/>
  <c r="N2659" i="18"/>
  <c r="N2660" i="18"/>
  <c r="N2661" i="18"/>
  <c r="N2662" i="18"/>
  <c r="N2654" i="18"/>
  <c r="J2655" i="18"/>
  <c r="J2656" i="18"/>
  <c r="J2657" i="18"/>
  <c r="J2658" i="18"/>
  <c r="J2659" i="18"/>
  <c r="J2660" i="18"/>
  <c r="J2661" i="18"/>
  <c r="J2662" i="18"/>
  <c r="J2654" i="18"/>
  <c r="F2655" i="18"/>
  <c r="F2656" i="18"/>
  <c r="F2657" i="18"/>
  <c r="F2658" i="18"/>
  <c r="F2659" i="18"/>
  <c r="F2660" i="18"/>
  <c r="F2661" i="18"/>
  <c r="F2662" i="18"/>
  <c r="F2654" i="18"/>
  <c r="E2655" i="18"/>
  <c r="E2656" i="18"/>
  <c r="E2657" i="18"/>
  <c r="E2658" i="18"/>
  <c r="E2659" i="18"/>
  <c r="E2660" i="18"/>
  <c r="E2661" i="18"/>
  <c r="E2662" i="18"/>
  <c r="E2654" i="18"/>
  <c r="B2655" i="18"/>
  <c r="B2656" i="18"/>
  <c r="B2657" i="18"/>
  <c r="B2658" i="18"/>
  <c r="B2659" i="18"/>
  <c r="B2660" i="18"/>
  <c r="B2661" i="18"/>
  <c r="B2662" i="18"/>
  <c r="B2654" i="18"/>
  <c r="N2631" i="18"/>
  <c r="N2632" i="18"/>
  <c r="N2633" i="18"/>
  <c r="N2634" i="18"/>
  <c r="N2635" i="18"/>
  <c r="N2636" i="18"/>
  <c r="N2637" i="18"/>
  <c r="N2638" i="18"/>
  <c r="N2639" i="18"/>
  <c r="N2640" i="18"/>
  <c r="N2641" i="18"/>
  <c r="N2642" i="18"/>
  <c r="N2643" i="18"/>
  <c r="N2644" i="18"/>
  <c r="N2645" i="18"/>
  <c r="N2646" i="18"/>
  <c r="N2647" i="18"/>
  <c r="N2648" i="18"/>
  <c r="N2649" i="18"/>
  <c r="N2650" i="18"/>
  <c r="N2651" i="18"/>
  <c r="N2652" i="18"/>
  <c r="N2653" i="18"/>
  <c r="N2630" i="18"/>
  <c r="J2653" i="18"/>
  <c r="J2631" i="18"/>
  <c r="J2632" i="18"/>
  <c r="J2633" i="18"/>
  <c r="J2634" i="18"/>
  <c r="J2635" i="18"/>
  <c r="J2636" i="18"/>
  <c r="J2637" i="18"/>
  <c r="J2638" i="18"/>
  <c r="J2639" i="18"/>
  <c r="J2640" i="18"/>
  <c r="J2641" i="18"/>
  <c r="J2642" i="18"/>
  <c r="J2643" i="18"/>
  <c r="J2644" i="18"/>
  <c r="J2645" i="18"/>
  <c r="J2646" i="18"/>
  <c r="J2647" i="18"/>
  <c r="J2648" i="18"/>
  <c r="J2649" i="18"/>
  <c r="J2650" i="18"/>
  <c r="J2651" i="18"/>
  <c r="J2652" i="18"/>
  <c r="J2630" i="18"/>
  <c r="N2607" i="18"/>
  <c r="N2608" i="18"/>
  <c r="N2609" i="18"/>
  <c r="N2610" i="18"/>
  <c r="N2611" i="18"/>
  <c r="N2612" i="18"/>
  <c r="N2613" i="18"/>
  <c r="N2614" i="18"/>
  <c r="N2615" i="18"/>
  <c r="N2616" i="18"/>
  <c r="N2617" i="18"/>
  <c r="N2618" i="18"/>
  <c r="N2619" i="18"/>
  <c r="N2620" i="18"/>
  <c r="N2621" i="18"/>
  <c r="N2622" i="18"/>
  <c r="N2623" i="18"/>
  <c r="N2624" i="18"/>
  <c r="N2625" i="18"/>
  <c r="N2626" i="18"/>
  <c r="N2627" i="18"/>
  <c r="N2628" i="18"/>
  <c r="N2629" i="18"/>
  <c r="N2606" i="18"/>
  <c r="J2607" i="18"/>
  <c r="J2608" i="18"/>
  <c r="J2609" i="18"/>
  <c r="J2610" i="18"/>
  <c r="J2611" i="18"/>
  <c r="J2612" i="18"/>
  <c r="J2613" i="18"/>
  <c r="J2614" i="18"/>
  <c r="J2615" i="18"/>
  <c r="J2616" i="18"/>
  <c r="J2617" i="18"/>
  <c r="J2618" i="18"/>
  <c r="J2619" i="18"/>
  <c r="J2620" i="18"/>
  <c r="J2621" i="18"/>
  <c r="J2622" i="18"/>
  <c r="J2623" i="18"/>
  <c r="J2624" i="18"/>
  <c r="J2625" i="18"/>
  <c r="J2626" i="18"/>
  <c r="J2627" i="18"/>
  <c r="J2628" i="18"/>
  <c r="J2629" i="18"/>
  <c r="J2606" i="18"/>
  <c r="F2631" i="18"/>
  <c r="F2632" i="18"/>
  <c r="F2633" i="18"/>
  <c r="F2634" i="18"/>
  <c r="F2635" i="18"/>
  <c r="F2636" i="18"/>
  <c r="F2637" i="18"/>
  <c r="F2638" i="18"/>
  <c r="F2639" i="18"/>
  <c r="F2640" i="18"/>
  <c r="F2641" i="18"/>
  <c r="F2642" i="18"/>
  <c r="F2643" i="18"/>
  <c r="F2644" i="18"/>
  <c r="F2645" i="18"/>
  <c r="F2646" i="18"/>
  <c r="F2647" i="18"/>
  <c r="F2648" i="18"/>
  <c r="F2649" i="18"/>
  <c r="F2650" i="18"/>
  <c r="F2651" i="18"/>
  <c r="F2652" i="18"/>
  <c r="F2653" i="18"/>
  <c r="F2630" i="18"/>
  <c r="F2607" i="18"/>
  <c r="F2608" i="18"/>
  <c r="F2609" i="18"/>
  <c r="F2610" i="18"/>
  <c r="F2611" i="18"/>
  <c r="F2612" i="18"/>
  <c r="F2613" i="18"/>
  <c r="F2614" i="18"/>
  <c r="F2615" i="18"/>
  <c r="F2616" i="18"/>
  <c r="F2617" i="18"/>
  <c r="F2618" i="18"/>
  <c r="F2619" i="18"/>
  <c r="F2620" i="18"/>
  <c r="F2621" i="18"/>
  <c r="F2622" i="18"/>
  <c r="F2623" i="18"/>
  <c r="F2624" i="18"/>
  <c r="F2625" i="18"/>
  <c r="F2626" i="18"/>
  <c r="F2627" i="18"/>
  <c r="F2628" i="18"/>
  <c r="F2629" i="18"/>
  <c r="F2606" i="18"/>
  <c r="E2631" i="18"/>
  <c r="E2632" i="18"/>
  <c r="E2633" i="18"/>
  <c r="E2634" i="18"/>
  <c r="E2635" i="18"/>
  <c r="E2636" i="18"/>
  <c r="E2637" i="18"/>
  <c r="E2638" i="18"/>
  <c r="E2639" i="18"/>
  <c r="E2640" i="18"/>
  <c r="E2641" i="18"/>
  <c r="E2642" i="18"/>
  <c r="E2643" i="18"/>
  <c r="E2644" i="18"/>
  <c r="E2645" i="18"/>
  <c r="E2646" i="18"/>
  <c r="E2647" i="18"/>
  <c r="E2648" i="18"/>
  <c r="E2649" i="18"/>
  <c r="E2650" i="18"/>
  <c r="E2651" i="18"/>
  <c r="E2652" i="18"/>
  <c r="E2653" i="18"/>
  <c r="E2630" i="18"/>
  <c r="E2607" i="18"/>
  <c r="E2608" i="18"/>
  <c r="E2609" i="18"/>
  <c r="E2610" i="18"/>
  <c r="E2611" i="18"/>
  <c r="E2612" i="18"/>
  <c r="E2613" i="18"/>
  <c r="E2614" i="18"/>
  <c r="E2615" i="18"/>
  <c r="E2616" i="18"/>
  <c r="E2617" i="18"/>
  <c r="E2618" i="18"/>
  <c r="E2619" i="18"/>
  <c r="E2620" i="18"/>
  <c r="E2621" i="18"/>
  <c r="E2622" i="18"/>
  <c r="E2623" i="18"/>
  <c r="E2624" i="18"/>
  <c r="E2625" i="18"/>
  <c r="E2626" i="18"/>
  <c r="E2627" i="18"/>
  <c r="E2628" i="18"/>
  <c r="E2629" i="18"/>
  <c r="E2606" i="18"/>
  <c r="B2631" i="18"/>
  <c r="B2632" i="18"/>
  <c r="B2633" i="18"/>
  <c r="B2634" i="18"/>
  <c r="B2635" i="18"/>
  <c r="B2636" i="18"/>
  <c r="B2637" i="18"/>
  <c r="B2638" i="18"/>
  <c r="B2639" i="18"/>
  <c r="B2640" i="18"/>
  <c r="B2641" i="18"/>
  <c r="B2642" i="18"/>
  <c r="B2643" i="18"/>
  <c r="B2644" i="18"/>
  <c r="B2645" i="18"/>
  <c r="B2646" i="18"/>
  <c r="B2647" i="18"/>
  <c r="B2648" i="18"/>
  <c r="B2649" i="18"/>
  <c r="B2650" i="18"/>
  <c r="B2651" i="18"/>
  <c r="B2652" i="18"/>
  <c r="B2653" i="18"/>
  <c r="B2630" i="18"/>
  <c r="B2607" i="18"/>
  <c r="B2608" i="18"/>
  <c r="B2609" i="18"/>
  <c r="B2610" i="18"/>
  <c r="B2611" i="18"/>
  <c r="B2612" i="18"/>
  <c r="B2613" i="18"/>
  <c r="B2614" i="18"/>
  <c r="B2615" i="18"/>
  <c r="B2616" i="18"/>
  <c r="B2617" i="18"/>
  <c r="B2618" i="18"/>
  <c r="B2619" i="18"/>
  <c r="B2620" i="18"/>
  <c r="B2621" i="18"/>
  <c r="B2622" i="18"/>
  <c r="B2623" i="18"/>
  <c r="B2624" i="18"/>
  <c r="B2625" i="18"/>
  <c r="B2626" i="18"/>
  <c r="B2627" i="18"/>
  <c r="B2628" i="18"/>
  <c r="B2629" i="18"/>
  <c r="B2606" i="18"/>
  <c r="N2583" i="18"/>
  <c r="N2584" i="18"/>
  <c r="N2585" i="18"/>
  <c r="N2586" i="18"/>
  <c r="N2587" i="18"/>
  <c r="N2588" i="18"/>
  <c r="N2589" i="18"/>
  <c r="N2590" i="18"/>
  <c r="N2591" i="18"/>
  <c r="N2592" i="18"/>
  <c r="N2593" i="18"/>
  <c r="N2594" i="18"/>
  <c r="N2595" i="18"/>
  <c r="N2596" i="18"/>
  <c r="N2597" i="18"/>
  <c r="N2598" i="18"/>
  <c r="N2599" i="18"/>
  <c r="N2600" i="18"/>
  <c r="N2601" i="18"/>
  <c r="N2602" i="18"/>
  <c r="N2603" i="18"/>
  <c r="N2604" i="18"/>
  <c r="N2605" i="18"/>
  <c r="N2582" i="18"/>
  <c r="J2583" i="18"/>
  <c r="J2584" i="18"/>
  <c r="J2585" i="18"/>
  <c r="J2586" i="18"/>
  <c r="J2587" i="18"/>
  <c r="J2588" i="18"/>
  <c r="J2589" i="18"/>
  <c r="J2590" i="18"/>
  <c r="J2591" i="18"/>
  <c r="J2592" i="18"/>
  <c r="J2593" i="18"/>
  <c r="J2594" i="18"/>
  <c r="J2595" i="18"/>
  <c r="J2596" i="18"/>
  <c r="J2597" i="18"/>
  <c r="J2598" i="18"/>
  <c r="J2599" i="18"/>
  <c r="J2600" i="18"/>
  <c r="J2601" i="18"/>
  <c r="J2602" i="18"/>
  <c r="J2603" i="18"/>
  <c r="J2604" i="18"/>
  <c r="J2605" i="18"/>
  <c r="J2582" i="18"/>
  <c r="F2583" i="18"/>
  <c r="F2584" i="18"/>
  <c r="F2585" i="18"/>
  <c r="F2586" i="18"/>
  <c r="F2587" i="18"/>
  <c r="F2588" i="18"/>
  <c r="F2589" i="18"/>
  <c r="F2590" i="18"/>
  <c r="F2591" i="18"/>
  <c r="F2592" i="18"/>
  <c r="F2593" i="18"/>
  <c r="F2594" i="18"/>
  <c r="F2595" i="18"/>
  <c r="F2596" i="18"/>
  <c r="F2597" i="18"/>
  <c r="F2598" i="18"/>
  <c r="F2599" i="18"/>
  <c r="F2600" i="18"/>
  <c r="F2601" i="18"/>
  <c r="F2602" i="18"/>
  <c r="F2603" i="18"/>
  <c r="F2604" i="18"/>
  <c r="F2605" i="18"/>
  <c r="F2582" i="18"/>
  <c r="E2583" i="18"/>
  <c r="E2584" i="18"/>
  <c r="E2585" i="18"/>
  <c r="E2586" i="18"/>
  <c r="E2587" i="18"/>
  <c r="E2588" i="18"/>
  <c r="E2589" i="18"/>
  <c r="E2590" i="18"/>
  <c r="E2591" i="18"/>
  <c r="E2592" i="18"/>
  <c r="E2593" i="18"/>
  <c r="E2594" i="18"/>
  <c r="E2595" i="18"/>
  <c r="E2596" i="18"/>
  <c r="E2597" i="18"/>
  <c r="E2598" i="18"/>
  <c r="E2599" i="18"/>
  <c r="E2600" i="18"/>
  <c r="E2601" i="18"/>
  <c r="E2602" i="18"/>
  <c r="E2603" i="18"/>
  <c r="E2604" i="18"/>
  <c r="E2605" i="18"/>
  <c r="E2582" i="18"/>
  <c r="N2559" i="18"/>
  <c r="N2560" i="18"/>
  <c r="N2561" i="18"/>
  <c r="N2562" i="18"/>
  <c r="N2563" i="18"/>
  <c r="N2564" i="18"/>
  <c r="N2565" i="18"/>
  <c r="N2566" i="18"/>
  <c r="N2567" i="18"/>
  <c r="N2568" i="18"/>
  <c r="N2569" i="18"/>
  <c r="N2570" i="18"/>
  <c r="N2571" i="18"/>
  <c r="N2572" i="18"/>
  <c r="N2573" i="18"/>
  <c r="N2574" i="18"/>
  <c r="N2575" i="18"/>
  <c r="N2576" i="18"/>
  <c r="N2577" i="18"/>
  <c r="N2578" i="18"/>
  <c r="N2579" i="18"/>
  <c r="N2580" i="18"/>
  <c r="N2581" i="18"/>
  <c r="N2558" i="18"/>
  <c r="J2559" i="18"/>
  <c r="J2560" i="18"/>
  <c r="J2561" i="18"/>
  <c r="J2562" i="18"/>
  <c r="J2563" i="18"/>
  <c r="J2564" i="18"/>
  <c r="J2565" i="18"/>
  <c r="J2566" i="18"/>
  <c r="J2567" i="18"/>
  <c r="J2568" i="18"/>
  <c r="J2569" i="18"/>
  <c r="J2570" i="18"/>
  <c r="J2571" i="18"/>
  <c r="J2572" i="18"/>
  <c r="J2573" i="18"/>
  <c r="J2574" i="18"/>
  <c r="J2575" i="18"/>
  <c r="J2576" i="18"/>
  <c r="J2577" i="18"/>
  <c r="J2578" i="18"/>
  <c r="J2579" i="18"/>
  <c r="J2580" i="18"/>
  <c r="J2581" i="18"/>
  <c r="J2558" i="18"/>
  <c r="F2559" i="18"/>
  <c r="F2560" i="18"/>
  <c r="F2561" i="18"/>
  <c r="F2562" i="18"/>
  <c r="F2563" i="18"/>
  <c r="F2564" i="18"/>
  <c r="F2565" i="18"/>
  <c r="F2566" i="18"/>
  <c r="F2567" i="18"/>
  <c r="F2568" i="18"/>
  <c r="F2569" i="18"/>
  <c r="F2570" i="18"/>
  <c r="F2571" i="18"/>
  <c r="F2572" i="18"/>
  <c r="F2573" i="18"/>
  <c r="F2574" i="18"/>
  <c r="F2575" i="18"/>
  <c r="F2576" i="18"/>
  <c r="F2577" i="18"/>
  <c r="F2578" i="18"/>
  <c r="F2579" i="18"/>
  <c r="F2580" i="18"/>
  <c r="F2581" i="18"/>
  <c r="F2558" i="18"/>
  <c r="E2559" i="18"/>
  <c r="E2560" i="18"/>
  <c r="E2561" i="18"/>
  <c r="E2562" i="18"/>
  <c r="E2563" i="18"/>
  <c r="E2564" i="18"/>
  <c r="E2565" i="18"/>
  <c r="E2566" i="18"/>
  <c r="E2567" i="18"/>
  <c r="E2568" i="18"/>
  <c r="E2569" i="18"/>
  <c r="E2570" i="18"/>
  <c r="E2571" i="18"/>
  <c r="E2572" i="18"/>
  <c r="E2573" i="18"/>
  <c r="E2574" i="18"/>
  <c r="E2575" i="18"/>
  <c r="E2576" i="18"/>
  <c r="E2577" i="18"/>
  <c r="E2578" i="18"/>
  <c r="E2579" i="18"/>
  <c r="E2580" i="18"/>
  <c r="E2581" i="18"/>
  <c r="E2558" i="18"/>
  <c r="N2535" i="18"/>
  <c r="N2536" i="18"/>
  <c r="N2537" i="18"/>
  <c r="N2538" i="18"/>
  <c r="N2539" i="18"/>
  <c r="N2540" i="18"/>
  <c r="N2541" i="18"/>
  <c r="N2542" i="18"/>
  <c r="N2543" i="18"/>
  <c r="N2544" i="18"/>
  <c r="N2545" i="18"/>
  <c r="N2546" i="18"/>
  <c r="N2547" i="18"/>
  <c r="N2548" i="18"/>
  <c r="N2549" i="18"/>
  <c r="N2550" i="18"/>
  <c r="N2551" i="18"/>
  <c r="N2552" i="18"/>
  <c r="N2553" i="18"/>
  <c r="N2554" i="18"/>
  <c r="N2555" i="18"/>
  <c r="N2556" i="18"/>
  <c r="N2557" i="18"/>
  <c r="N2534" i="18"/>
  <c r="J2535" i="18"/>
  <c r="J2536" i="18"/>
  <c r="J2537" i="18"/>
  <c r="J2538" i="18"/>
  <c r="J2539" i="18"/>
  <c r="J2540" i="18"/>
  <c r="J2541" i="18"/>
  <c r="J2542" i="18"/>
  <c r="J2543" i="18"/>
  <c r="J2544" i="18"/>
  <c r="J2545" i="18"/>
  <c r="J2546" i="18"/>
  <c r="J2547" i="18"/>
  <c r="J2548" i="18"/>
  <c r="J2549" i="18"/>
  <c r="J2550" i="18"/>
  <c r="J2551" i="18"/>
  <c r="J2552" i="18"/>
  <c r="J2553" i="18"/>
  <c r="J2554" i="18"/>
  <c r="J2555" i="18"/>
  <c r="J2556" i="18"/>
  <c r="J2557" i="18"/>
  <c r="J2534" i="18"/>
  <c r="F2535" i="18"/>
  <c r="F2536" i="18"/>
  <c r="F2537" i="18"/>
  <c r="F2538" i="18"/>
  <c r="F2539" i="18"/>
  <c r="F2540" i="18"/>
  <c r="F2541" i="18"/>
  <c r="F2542" i="18"/>
  <c r="F2543" i="18"/>
  <c r="F2544" i="18"/>
  <c r="F2545" i="18"/>
  <c r="F2546" i="18"/>
  <c r="F2547" i="18"/>
  <c r="F2548" i="18"/>
  <c r="F2549" i="18"/>
  <c r="F2550" i="18"/>
  <c r="F2551" i="18"/>
  <c r="F2552" i="18"/>
  <c r="F2553" i="18"/>
  <c r="F2554" i="18"/>
  <c r="F2555" i="18"/>
  <c r="F2556" i="18"/>
  <c r="F2557" i="18"/>
  <c r="F2534" i="18"/>
  <c r="E2535" i="18"/>
  <c r="E2536" i="18"/>
  <c r="E2537" i="18"/>
  <c r="E2538" i="18"/>
  <c r="E2539" i="18"/>
  <c r="E2540" i="18"/>
  <c r="E2541" i="18"/>
  <c r="E2542" i="18"/>
  <c r="E2543" i="18"/>
  <c r="E2544" i="18"/>
  <c r="E2545" i="18"/>
  <c r="E2546" i="18"/>
  <c r="E2547" i="18"/>
  <c r="E2548" i="18"/>
  <c r="E2549" i="18"/>
  <c r="E2550" i="18"/>
  <c r="E2551" i="18"/>
  <c r="E2552" i="18"/>
  <c r="E2553" i="18"/>
  <c r="E2554" i="18"/>
  <c r="E2555" i="18"/>
  <c r="E2556" i="18"/>
  <c r="E2557" i="18"/>
  <c r="E2534" i="18"/>
  <c r="N2511" i="18"/>
  <c r="N2512" i="18"/>
  <c r="N2513" i="18"/>
  <c r="N2514" i="18"/>
  <c r="N2515" i="18"/>
  <c r="N2516" i="18"/>
  <c r="N2517" i="18"/>
  <c r="N2518" i="18"/>
  <c r="N2519" i="18"/>
  <c r="N2520" i="18"/>
  <c r="N2521" i="18"/>
  <c r="N2522" i="18"/>
  <c r="N2523" i="18"/>
  <c r="N2524" i="18"/>
  <c r="N2525" i="18"/>
  <c r="N2526" i="18"/>
  <c r="N2527" i="18"/>
  <c r="N2528" i="18"/>
  <c r="N2529" i="18"/>
  <c r="N2530" i="18"/>
  <c r="N2531" i="18"/>
  <c r="N2532" i="18"/>
  <c r="N2533" i="18"/>
  <c r="N2510" i="18"/>
  <c r="J2511" i="18"/>
  <c r="J2512" i="18"/>
  <c r="J2513" i="18"/>
  <c r="J2514" i="18"/>
  <c r="J2515" i="18"/>
  <c r="J2516" i="18"/>
  <c r="J2517" i="18"/>
  <c r="J2518" i="18"/>
  <c r="J2519" i="18"/>
  <c r="J2520" i="18"/>
  <c r="J2521" i="18"/>
  <c r="J2522" i="18"/>
  <c r="J2523" i="18"/>
  <c r="J2524" i="18"/>
  <c r="J2525" i="18"/>
  <c r="J2526" i="18"/>
  <c r="J2527" i="18"/>
  <c r="J2528" i="18"/>
  <c r="J2529" i="18"/>
  <c r="J2530" i="18"/>
  <c r="J2531" i="18"/>
  <c r="J2532" i="18"/>
  <c r="J2533" i="18"/>
  <c r="J2510" i="18"/>
  <c r="F2511" i="18"/>
  <c r="F2512" i="18"/>
  <c r="F2513" i="18"/>
  <c r="F2514" i="18"/>
  <c r="F2515" i="18"/>
  <c r="F2516" i="18"/>
  <c r="F2517" i="18"/>
  <c r="F2518" i="18"/>
  <c r="F2519" i="18"/>
  <c r="F2520" i="18"/>
  <c r="F2521" i="18"/>
  <c r="F2522" i="18"/>
  <c r="F2523" i="18"/>
  <c r="F2524" i="18"/>
  <c r="F2525" i="18"/>
  <c r="F2526" i="18"/>
  <c r="F2527" i="18"/>
  <c r="F2528" i="18"/>
  <c r="F2529" i="18"/>
  <c r="F2530" i="18"/>
  <c r="F2531" i="18"/>
  <c r="F2532" i="18"/>
  <c r="F2533" i="18"/>
  <c r="F2510" i="18"/>
  <c r="E2511" i="18"/>
  <c r="E2512" i="18"/>
  <c r="E2513" i="18"/>
  <c r="E2514" i="18"/>
  <c r="E2515" i="18"/>
  <c r="E2516" i="18"/>
  <c r="E2517" i="18"/>
  <c r="E2518" i="18"/>
  <c r="E2519" i="18"/>
  <c r="E2520" i="18"/>
  <c r="E2521" i="18"/>
  <c r="E2522" i="18"/>
  <c r="E2523" i="18"/>
  <c r="E2524" i="18"/>
  <c r="E2525" i="18"/>
  <c r="E2526" i="18"/>
  <c r="E2527" i="18"/>
  <c r="E2528" i="18"/>
  <c r="E2529" i="18"/>
  <c r="E2530" i="18"/>
  <c r="E2531" i="18"/>
  <c r="E2532" i="18"/>
  <c r="E2533" i="18"/>
  <c r="E2510" i="18"/>
  <c r="B2583" i="18"/>
  <c r="B2584" i="18"/>
  <c r="B2585" i="18"/>
  <c r="B2586" i="18"/>
  <c r="B2587" i="18"/>
  <c r="B2588" i="18"/>
  <c r="B2589" i="18"/>
  <c r="B2590" i="18"/>
  <c r="B2591" i="18"/>
  <c r="B2592" i="18"/>
  <c r="B2593" i="18"/>
  <c r="B2594" i="18"/>
  <c r="B2595" i="18"/>
  <c r="B2596" i="18"/>
  <c r="B2597" i="18"/>
  <c r="B2598" i="18"/>
  <c r="B2599" i="18"/>
  <c r="B2600" i="18"/>
  <c r="B2601" i="18"/>
  <c r="B2602" i="18"/>
  <c r="B2603" i="18"/>
  <c r="B2604" i="18"/>
  <c r="B2605" i="18"/>
  <c r="B2582" i="18"/>
  <c r="B2559" i="18"/>
  <c r="B2560" i="18"/>
  <c r="B2561" i="18"/>
  <c r="B2562" i="18"/>
  <c r="B2563" i="18"/>
  <c r="B2564" i="18"/>
  <c r="B2565" i="18"/>
  <c r="B2566" i="18"/>
  <c r="B2567" i="18"/>
  <c r="B2568" i="18"/>
  <c r="B2569" i="18"/>
  <c r="B2570" i="18"/>
  <c r="B2571" i="18"/>
  <c r="B2572" i="18"/>
  <c r="B2573" i="18"/>
  <c r="B2574" i="18"/>
  <c r="B2575" i="18"/>
  <c r="B2576" i="18"/>
  <c r="B2577" i="18"/>
  <c r="B2578" i="18"/>
  <c r="B2579" i="18"/>
  <c r="B2580" i="18"/>
  <c r="B2581" i="18"/>
  <c r="B2558" i="18"/>
  <c r="B2535" i="18"/>
  <c r="B2536" i="18"/>
  <c r="B2537" i="18"/>
  <c r="B2538" i="18"/>
  <c r="B2539" i="18"/>
  <c r="B2540" i="18"/>
  <c r="B2541" i="18"/>
  <c r="B2542" i="18"/>
  <c r="B2543" i="18"/>
  <c r="B2544" i="18"/>
  <c r="B2545" i="18"/>
  <c r="B2546" i="18"/>
  <c r="B2547" i="18"/>
  <c r="B2548" i="18"/>
  <c r="B2549" i="18"/>
  <c r="B2550" i="18"/>
  <c r="B2551" i="18"/>
  <c r="B2552" i="18"/>
  <c r="B2553" i="18"/>
  <c r="B2554" i="18"/>
  <c r="B2555" i="18"/>
  <c r="B2556" i="18"/>
  <c r="B2557" i="18"/>
  <c r="B2534" i="18"/>
  <c r="B2511" i="18"/>
  <c r="B2512" i="18"/>
  <c r="B2513" i="18"/>
  <c r="B2514" i="18"/>
  <c r="B2515" i="18"/>
  <c r="B2516" i="18"/>
  <c r="B2517" i="18"/>
  <c r="B2518" i="18"/>
  <c r="B2519" i="18"/>
  <c r="B2520" i="18"/>
  <c r="B2521" i="18"/>
  <c r="B2522" i="18"/>
  <c r="B2523" i="18"/>
  <c r="B2524" i="18"/>
  <c r="B2525" i="18"/>
  <c r="B2526" i="18"/>
  <c r="B2527" i="18"/>
  <c r="B2528" i="18"/>
  <c r="B2529" i="18"/>
  <c r="B2530" i="18"/>
  <c r="B2531" i="18"/>
  <c r="B2532" i="18"/>
  <c r="B2533" i="18"/>
  <c r="B2510" i="18"/>
  <c r="N2487" i="18"/>
  <c r="N2488" i="18"/>
  <c r="N2489" i="18"/>
  <c r="N2490" i="18"/>
  <c r="N2491" i="18"/>
  <c r="N2492" i="18"/>
  <c r="N2493" i="18"/>
  <c r="N2494" i="18"/>
  <c r="N2495" i="18"/>
  <c r="N2496" i="18"/>
  <c r="N2497" i="18"/>
  <c r="N2498" i="18"/>
  <c r="N2499" i="18"/>
  <c r="N2500" i="18"/>
  <c r="N2501" i="18"/>
  <c r="N2502" i="18"/>
  <c r="N2503" i="18"/>
  <c r="N2504" i="18"/>
  <c r="N2505" i="18"/>
  <c r="N2506" i="18"/>
  <c r="N2507" i="18"/>
  <c r="N2508" i="18"/>
  <c r="N2509" i="18"/>
  <c r="N2486" i="18"/>
  <c r="J2487" i="18"/>
  <c r="J2488" i="18"/>
  <c r="J2489" i="18"/>
  <c r="J2490" i="18"/>
  <c r="J2491" i="18"/>
  <c r="J2492" i="18"/>
  <c r="J2493" i="18"/>
  <c r="J2494" i="18"/>
  <c r="J2495" i="18"/>
  <c r="J2496" i="18"/>
  <c r="J2497" i="18"/>
  <c r="J2498" i="18"/>
  <c r="J2499" i="18"/>
  <c r="J2500" i="18"/>
  <c r="J2501" i="18"/>
  <c r="J2502" i="18"/>
  <c r="J2503" i="18"/>
  <c r="J2504" i="18"/>
  <c r="J2505" i="18"/>
  <c r="J2506" i="18"/>
  <c r="J2507" i="18"/>
  <c r="J2508" i="18"/>
  <c r="J2509" i="18"/>
  <c r="J2486" i="18"/>
  <c r="F2487" i="18"/>
  <c r="F2488" i="18"/>
  <c r="F2489" i="18"/>
  <c r="F2490" i="18"/>
  <c r="F2491" i="18"/>
  <c r="F2492" i="18"/>
  <c r="F2493" i="18"/>
  <c r="F2494" i="18"/>
  <c r="F2495" i="18"/>
  <c r="F2496" i="18"/>
  <c r="F2497" i="18"/>
  <c r="F2498" i="18"/>
  <c r="F2499" i="18"/>
  <c r="F2500" i="18"/>
  <c r="F2501" i="18"/>
  <c r="F2502" i="18"/>
  <c r="F2503" i="18"/>
  <c r="F2504" i="18"/>
  <c r="F2505" i="18"/>
  <c r="F2506" i="18"/>
  <c r="F2507" i="18"/>
  <c r="F2508" i="18"/>
  <c r="F2509" i="18"/>
  <c r="F2486" i="18"/>
  <c r="E2487" i="18"/>
  <c r="E2488" i="18"/>
  <c r="E2489" i="18"/>
  <c r="E2490" i="18"/>
  <c r="E2491" i="18"/>
  <c r="E2492" i="18"/>
  <c r="E2493" i="18"/>
  <c r="E2494" i="18"/>
  <c r="E2495" i="18"/>
  <c r="E2496" i="18"/>
  <c r="E2497" i="18"/>
  <c r="E2498" i="18"/>
  <c r="E2499" i="18"/>
  <c r="E2500" i="18"/>
  <c r="E2501" i="18"/>
  <c r="E2502" i="18"/>
  <c r="E2503" i="18"/>
  <c r="E2504" i="18"/>
  <c r="E2505" i="18"/>
  <c r="E2506" i="18"/>
  <c r="E2507" i="18"/>
  <c r="E2508" i="18"/>
  <c r="E2509" i="18"/>
  <c r="E2486" i="18"/>
  <c r="B2487" i="18"/>
  <c r="B2488" i="18"/>
  <c r="B2489" i="18"/>
  <c r="B2490" i="18"/>
  <c r="B2491" i="18"/>
  <c r="B2492" i="18"/>
  <c r="B2493" i="18"/>
  <c r="B2494" i="18"/>
  <c r="B2495" i="18"/>
  <c r="B2496" i="18"/>
  <c r="B2497" i="18"/>
  <c r="B2498" i="18"/>
  <c r="B2499" i="18"/>
  <c r="B2500" i="18"/>
  <c r="B2501" i="18"/>
  <c r="B2502" i="18"/>
  <c r="B2503" i="18"/>
  <c r="B2504" i="18"/>
  <c r="B2505" i="18"/>
  <c r="B2506" i="18"/>
  <c r="B2507" i="18"/>
  <c r="B2508" i="18"/>
  <c r="B2509" i="18"/>
  <c r="B2486" i="18"/>
  <c r="N2463" i="18"/>
  <c r="N2464" i="18"/>
  <c r="N2465" i="18"/>
  <c r="N2466" i="18"/>
  <c r="N2467" i="18"/>
  <c r="N2468" i="18"/>
  <c r="N2469" i="18"/>
  <c r="N2470" i="18"/>
  <c r="N2471" i="18"/>
  <c r="N2472" i="18"/>
  <c r="N2473" i="18"/>
  <c r="N2474" i="18"/>
  <c r="N2475" i="18"/>
  <c r="N2476" i="18"/>
  <c r="N2477" i="18"/>
  <c r="N2478" i="18"/>
  <c r="N2479" i="18"/>
  <c r="N2480" i="18"/>
  <c r="N2481" i="18"/>
  <c r="N2482" i="18"/>
  <c r="N2483" i="18"/>
  <c r="N2484" i="18"/>
  <c r="N2485" i="18"/>
  <c r="N2462" i="18"/>
  <c r="J2463" i="18"/>
  <c r="J2464" i="18"/>
  <c r="J2465" i="18"/>
  <c r="J2466" i="18"/>
  <c r="J2467" i="18"/>
  <c r="J2468" i="18"/>
  <c r="J2469" i="18"/>
  <c r="J2470" i="18"/>
  <c r="J2471" i="18"/>
  <c r="J2472" i="18"/>
  <c r="J2473" i="18"/>
  <c r="J2474" i="18"/>
  <c r="J2475" i="18"/>
  <c r="J2476" i="18"/>
  <c r="J2477" i="18"/>
  <c r="J2478" i="18"/>
  <c r="J2479" i="18"/>
  <c r="J2480" i="18"/>
  <c r="J2481" i="18"/>
  <c r="J2482" i="18"/>
  <c r="J2483" i="18"/>
  <c r="J2484" i="18"/>
  <c r="J2485" i="18"/>
  <c r="J2462" i="18"/>
  <c r="F2463" i="18"/>
  <c r="F2464" i="18"/>
  <c r="F2465" i="18"/>
  <c r="F2466" i="18"/>
  <c r="F2467" i="18"/>
  <c r="F2468" i="18"/>
  <c r="F2469" i="18"/>
  <c r="F2470" i="18"/>
  <c r="F2471" i="18"/>
  <c r="F2472" i="18"/>
  <c r="F2473" i="18"/>
  <c r="F2474" i="18"/>
  <c r="F2475" i="18"/>
  <c r="F2476" i="18"/>
  <c r="F2477" i="18"/>
  <c r="F2478" i="18"/>
  <c r="F2479" i="18"/>
  <c r="F2480" i="18"/>
  <c r="F2481" i="18"/>
  <c r="F2482" i="18"/>
  <c r="F2483" i="18"/>
  <c r="F2484" i="18"/>
  <c r="F2485" i="18"/>
  <c r="F2462" i="18"/>
  <c r="E2463" i="18"/>
  <c r="E2464" i="18"/>
  <c r="E2465" i="18"/>
  <c r="E2466" i="18"/>
  <c r="E2467" i="18"/>
  <c r="E2468" i="18"/>
  <c r="E2469" i="18"/>
  <c r="E2470" i="18"/>
  <c r="E2471" i="18"/>
  <c r="E2472" i="18"/>
  <c r="E2473" i="18"/>
  <c r="E2474" i="18"/>
  <c r="E2475" i="18"/>
  <c r="E2476" i="18"/>
  <c r="E2477" i="18"/>
  <c r="E2478" i="18"/>
  <c r="E2479" i="18"/>
  <c r="E2480" i="18"/>
  <c r="E2481" i="18"/>
  <c r="E2482" i="18"/>
  <c r="E2483" i="18"/>
  <c r="E2484" i="18"/>
  <c r="E2485" i="18"/>
  <c r="E2462" i="18"/>
  <c r="B2463" i="18"/>
  <c r="B2464" i="18"/>
  <c r="B2465" i="18"/>
  <c r="B2466" i="18"/>
  <c r="B2467" i="18"/>
  <c r="B2468" i="18"/>
  <c r="B2469" i="18"/>
  <c r="B2470" i="18"/>
  <c r="B2471" i="18"/>
  <c r="B2472" i="18"/>
  <c r="B2473" i="18"/>
  <c r="B2474" i="18"/>
  <c r="B2475" i="18"/>
  <c r="B2476" i="18"/>
  <c r="B2477" i="18"/>
  <c r="B2478" i="18"/>
  <c r="B2479" i="18"/>
  <c r="B2480" i="18"/>
  <c r="B2481" i="18"/>
  <c r="B2482" i="18"/>
  <c r="B2483" i="18"/>
  <c r="B2484" i="18"/>
  <c r="B2485" i="18"/>
  <c r="B2462" i="18"/>
  <c r="N2439" i="18"/>
  <c r="N2440" i="18"/>
  <c r="N2441" i="18"/>
  <c r="N2442" i="18"/>
  <c r="N2443" i="18"/>
  <c r="N2444" i="18"/>
  <c r="N2445" i="18"/>
  <c r="N2446" i="18"/>
  <c r="N2447" i="18"/>
  <c r="N2448" i="18"/>
  <c r="N2449" i="18"/>
  <c r="N2450" i="18"/>
  <c r="N2451" i="18"/>
  <c r="N2452" i="18"/>
  <c r="N2453" i="18"/>
  <c r="N2454" i="18"/>
  <c r="N2455" i="18"/>
  <c r="N2456" i="18"/>
  <c r="N2457" i="18"/>
  <c r="N2458" i="18"/>
  <c r="N2459" i="18"/>
  <c r="N2460" i="18"/>
  <c r="N2461" i="18"/>
  <c r="N2438" i="18"/>
  <c r="J2439" i="18"/>
  <c r="J2440" i="18"/>
  <c r="J2441" i="18"/>
  <c r="J2442" i="18"/>
  <c r="J2443" i="18"/>
  <c r="J2444" i="18"/>
  <c r="J2445" i="18"/>
  <c r="J2446" i="18"/>
  <c r="J2447" i="18"/>
  <c r="J2448" i="18"/>
  <c r="J2449" i="18"/>
  <c r="J2450" i="18"/>
  <c r="J2451" i="18"/>
  <c r="J2452" i="18"/>
  <c r="J2453" i="18"/>
  <c r="J2454" i="18"/>
  <c r="J2455" i="18"/>
  <c r="J2456" i="18"/>
  <c r="J2457" i="18"/>
  <c r="J2458" i="18"/>
  <c r="J2459" i="18"/>
  <c r="J2460" i="18"/>
  <c r="J2461" i="18"/>
  <c r="J2438" i="18"/>
  <c r="F2439" i="18"/>
  <c r="F2440" i="18"/>
  <c r="F2441" i="18"/>
  <c r="F2442" i="18"/>
  <c r="F2443" i="18"/>
  <c r="F2444" i="18"/>
  <c r="F2445" i="18"/>
  <c r="F2446" i="18"/>
  <c r="F2447" i="18"/>
  <c r="F2448" i="18"/>
  <c r="F2449" i="18"/>
  <c r="F2450" i="18"/>
  <c r="F2451" i="18"/>
  <c r="F2452" i="18"/>
  <c r="F2453" i="18"/>
  <c r="F2454" i="18"/>
  <c r="F2455" i="18"/>
  <c r="F2456" i="18"/>
  <c r="F2457" i="18"/>
  <c r="F2458" i="18"/>
  <c r="F2459" i="18"/>
  <c r="F2460" i="18"/>
  <c r="F2461" i="18"/>
  <c r="F2438" i="18"/>
  <c r="E2439" i="18"/>
  <c r="E2440" i="18"/>
  <c r="E2441" i="18"/>
  <c r="E2442" i="18"/>
  <c r="E2443" i="18"/>
  <c r="E2444" i="18"/>
  <c r="E2445" i="18"/>
  <c r="E2446" i="18"/>
  <c r="E2447" i="18"/>
  <c r="E2448" i="18"/>
  <c r="E2449" i="18"/>
  <c r="E2450" i="18"/>
  <c r="E2451" i="18"/>
  <c r="E2452" i="18"/>
  <c r="E2453" i="18"/>
  <c r="E2454" i="18"/>
  <c r="E2455" i="18"/>
  <c r="E2456" i="18"/>
  <c r="E2457" i="18"/>
  <c r="E2458" i="18"/>
  <c r="E2459" i="18"/>
  <c r="E2460" i="18"/>
  <c r="E2461" i="18"/>
  <c r="E2438" i="18"/>
  <c r="B2439" i="18"/>
  <c r="B2440" i="18"/>
  <c r="B2441" i="18"/>
  <c r="B2442" i="18"/>
  <c r="B2443" i="18"/>
  <c r="B2444" i="18"/>
  <c r="B2445" i="18"/>
  <c r="B2446" i="18"/>
  <c r="B2447" i="18"/>
  <c r="B2448" i="18"/>
  <c r="B2449" i="18"/>
  <c r="B2450" i="18"/>
  <c r="B2451" i="18"/>
  <c r="B2452" i="18"/>
  <c r="B2453" i="18"/>
  <c r="B2454" i="18"/>
  <c r="B2455" i="18"/>
  <c r="B2456" i="18"/>
  <c r="B2457" i="18"/>
  <c r="B2458" i="18"/>
  <c r="B2459" i="18"/>
  <c r="B2460" i="18"/>
  <c r="B2461" i="18"/>
  <c r="B2438" i="18"/>
  <c r="N2415" i="18"/>
  <c r="N2416" i="18"/>
  <c r="N2417" i="18"/>
  <c r="N2418" i="18"/>
  <c r="N2419" i="18"/>
  <c r="N2420" i="18"/>
  <c r="N2421" i="18"/>
  <c r="N2422" i="18"/>
  <c r="N2423" i="18"/>
  <c r="N2424" i="18"/>
  <c r="N2425" i="18"/>
  <c r="N2426" i="18"/>
  <c r="N2427" i="18"/>
  <c r="N2428" i="18"/>
  <c r="N2429" i="18"/>
  <c r="N2430" i="18"/>
  <c r="N2431" i="18"/>
  <c r="N2432" i="18"/>
  <c r="N2433" i="18"/>
  <c r="N2434" i="18"/>
  <c r="N2435" i="18"/>
  <c r="N2436" i="18"/>
  <c r="N2437" i="18"/>
  <c r="N2414" i="18"/>
  <c r="J2414" i="18"/>
  <c r="J2415" i="18"/>
  <c r="J2416" i="18"/>
  <c r="J2417" i="18"/>
  <c r="J2418" i="18"/>
  <c r="J2419" i="18"/>
  <c r="J2420" i="18"/>
  <c r="J2421" i="18"/>
  <c r="J2422" i="18"/>
  <c r="J2423" i="18"/>
  <c r="J2424" i="18"/>
  <c r="J2425" i="18"/>
  <c r="J2426" i="18"/>
  <c r="J2427" i="18"/>
  <c r="J2428" i="18"/>
  <c r="J2429" i="18"/>
  <c r="J2430" i="18"/>
  <c r="J2431" i="18"/>
  <c r="J2432" i="18"/>
  <c r="J2433" i="18"/>
  <c r="J2434" i="18"/>
  <c r="J2435" i="18"/>
  <c r="J2436" i="18"/>
  <c r="J2437" i="18"/>
  <c r="F2415" i="18"/>
  <c r="F2416" i="18"/>
  <c r="F2417" i="18"/>
  <c r="F2418" i="18"/>
  <c r="F2419" i="18"/>
  <c r="F2420" i="18"/>
  <c r="F2421" i="18"/>
  <c r="F2422" i="18"/>
  <c r="F2423" i="18"/>
  <c r="F2424" i="18"/>
  <c r="F2425" i="18"/>
  <c r="F2426" i="18"/>
  <c r="F2427" i="18"/>
  <c r="F2428" i="18"/>
  <c r="F2429" i="18"/>
  <c r="F2430" i="18"/>
  <c r="F2431" i="18"/>
  <c r="F2432" i="18"/>
  <c r="F2433" i="18"/>
  <c r="F2434" i="18"/>
  <c r="F2435" i="18"/>
  <c r="F2436" i="18"/>
  <c r="F2437" i="18"/>
  <c r="F2414" i="18"/>
  <c r="E2415" i="18"/>
  <c r="E2416" i="18"/>
  <c r="E2417" i="18"/>
  <c r="E2418" i="18"/>
  <c r="E2419" i="18"/>
  <c r="E2420" i="18"/>
  <c r="E2421" i="18"/>
  <c r="E2422" i="18"/>
  <c r="E2423" i="18"/>
  <c r="E2424" i="18"/>
  <c r="E2425" i="18"/>
  <c r="E2426" i="18"/>
  <c r="E2427" i="18"/>
  <c r="E2428" i="18"/>
  <c r="E2429" i="18"/>
  <c r="E2430" i="18"/>
  <c r="E2431" i="18"/>
  <c r="E2432" i="18"/>
  <c r="E2433" i="18"/>
  <c r="E2434" i="18"/>
  <c r="E2435" i="18"/>
  <c r="E2436" i="18"/>
  <c r="E2437" i="18"/>
  <c r="E2414" i="18"/>
  <c r="B2415" i="18"/>
  <c r="B2416" i="18"/>
  <c r="B2417" i="18"/>
  <c r="B2418" i="18"/>
  <c r="B2419" i="18"/>
  <c r="B2420" i="18"/>
  <c r="B2421" i="18"/>
  <c r="B2422" i="18"/>
  <c r="B2423" i="18"/>
  <c r="B2424" i="18"/>
  <c r="B2425" i="18"/>
  <c r="B2426" i="18"/>
  <c r="B2427" i="18"/>
  <c r="B2428" i="18"/>
  <c r="B2429" i="18"/>
  <c r="B2430" i="18"/>
  <c r="B2431" i="18"/>
  <c r="B2432" i="18"/>
  <c r="B2433" i="18"/>
  <c r="B2434" i="18"/>
  <c r="B2435" i="18"/>
  <c r="B2436" i="18"/>
  <c r="B2437" i="18"/>
  <c r="B2414" i="18"/>
  <c r="N2391" i="18"/>
  <c r="N2392" i="18"/>
  <c r="N2393" i="18"/>
  <c r="N2394" i="18"/>
  <c r="N2395" i="18"/>
  <c r="N2396" i="18"/>
  <c r="N2397" i="18"/>
  <c r="N2398" i="18"/>
  <c r="N2399" i="18"/>
  <c r="N2400" i="18"/>
  <c r="N2401" i="18"/>
  <c r="N2402" i="18"/>
  <c r="N2403" i="18"/>
  <c r="N2404" i="18"/>
  <c r="N2405" i="18"/>
  <c r="N2406" i="18"/>
  <c r="N2407" i="18"/>
  <c r="N2408" i="18"/>
  <c r="N2409" i="18"/>
  <c r="N2410" i="18"/>
  <c r="N2411" i="18"/>
  <c r="N2412" i="18"/>
  <c r="N2413" i="18"/>
  <c r="N2390" i="18"/>
  <c r="J2391" i="18"/>
  <c r="J2392" i="18"/>
  <c r="J2393" i="18"/>
  <c r="J2394" i="18"/>
  <c r="J2395" i="18"/>
  <c r="J2396" i="18"/>
  <c r="J2397" i="18"/>
  <c r="J2398" i="18"/>
  <c r="J2399" i="18"/>
  <c r="J2400" i="18"/>
  <c r="J2401" i="18"/>
  <c r="J2402" i="18"/>
  <c r="J2403" i="18"/>
  <c r="J2404" i="18"/>
  <c r="J2405" i="18"/>
  <c r="J2406" i="18"/>
  <c r="J2407" i="18"/>
  <c r="J2408" i="18"/>
  <c r="J2409" i="18"/>
  <c r="J2410" i="18"/>
  <c r="J2411" i="18"/>
  <c r="J2412" i="18"/>
  <c r="J2413" i="18"/>
  <c r="J2390" i="18"/>
  <c r="F2391" i="18"/>
  <c r="F2392" i="18"/>
  <c r="F2393" i="18"/>
  <c r="F2394" i="18"/>
  <c r="F2395" i="18"/>
  <c r="F2396" i="18"/>
  <c r="F2397" i="18"/>
  <c r="F2398" i="18"/>
  <c r="F2399" i="18"/>
  <c r="F2400" i="18"/>
  <c r="F2401" i="18"/>
  <c r="F2402" i="18"/>
  <c r="F2403" i="18"/>
  <c r="F2404" i="18"/>
  <c r="F2405" i="18"/>
  <c r="F2406" i="18"/>
  <c r="F2407" i="18"/>
  <c r="F2408" i="18"/>
  <c r="F2409" i="18"/>
  <c r="F2410" i="18"/>
  <c r="F2411" i="18"/>
  <c r="F2412" i="18"/>
  <c r="F2413" i="18"/>
  <c r="F2390" i="18"/>
  <c r="E2391" i="18"/>
  <c r="E2392" i="18"/>
  <c r="E2393" i="18"/>
  <c r="E2394" i="18"/>
  <c r="E2395" i="18"/>
  <c r="E2396" i="18"/>
  <c r="E2397" i="18"/>
  <c r="E2398" i="18"/>
  <c r="E2399" i="18"/>
  <c r="E2400" i="18"/>
  <c r="E2401" i="18"/>
  <c r="E2402" i="18"/>
  <c r="E2403" i="18"/>
  <c r="E2404" i="18"/>
  <c r="E2405" i="18"/>
  <c r="E2406" i="18"/>
  <c r="E2407" i="18"/>
  <c r="E2408" i="18"/>
  <c r="E2409" i="18"/>
  <c r="E2410" i="18"/>
  <c r="E2411" i="18"/>
  <c r="E2412" i="18"/>
  <c r="E2413" i="18"/>
  <c r="E2390" i="18"/>
  <c r="B2391" i="18"/>
  <c r="B2392" i="18"/>
  <c r="B2393" i="18"/>
  <c r="B2394" i="18"/>
  <c r="B2395" i="18"/>
  <c r="B2396" i="18"/>
  <c r="B2397" i="18"/>
  <c r="B2398" i="18"/>
  <c r="B2399" i="18"/>
  <c r="B2400" i="18"/>
  <c r="B2401" i="18"/>
  <c r="B2402" i="18"/>
  <c r="B2403" i="18"/>
  <c r="B2404" i="18"/>
  <c r="B2405" i="18"/>
  <c r="B2406" i="18"/>
  <c r="B2407" i="18"/>
  <c r="B2408" i="18"/>
  <c r="B2409" i="18"/>
  <c r="B2410" i="18"/>
  <c r="B2411" i="18"/>
  <c r="B2412" i="18"/>
  <c r="B2413" i="18"/>
  <c r="B2390" i="18"/>
  <c r="N2367" i="18"/>
  <c r="N2368" i="18"/>
  <c r="N2369" i="18"/>
  <c r="N2370" i="18"/>
  <c r="N2371" i="18"/>
  <c r="N2372" i="18"/>
  <c r="N2373" i="18"/>
  <c r="N2374" i="18"/>
  <c r="N2375" i="18"/>
  <c r="N2376" i="18"/>
  <c r="N2377" i="18"/>
  <c r="N2378" i="18"/>
  <c r="N2379" i="18"/>
  <c r="N2380" i="18"/>
  <c r="N2381" i="18"/>
  <c r="N2382" i="18"/>
  <c r="N2383" i="18"/>
  <c r="N2384" i="18"/>
  <c r="N2385" i="18"/>
  <c r="N2386" i="18"/>
  <c r="N2387" i="18"/>
  <c r="N2389" i="18"/>
  <c r="N2366" i="18"/>
  <c r="Y31" i="15"/>
  <c r="Y30" i="15"/>
  <c r="Y29" i="15"/>
  <c r="K2387" i="18"/>
  <c r="K2388" i="18"/>
  <c r="R2388" i="18" s="1"/>
  <c r="K2389" i="18"/>
  <c r="J2367" i="18"/>
  <c r="J2368" i="18"/>
  <c r="J2369" i="18"/>
  <c r="J2370" i="18"/>
  <c r="J2371" i="18"/>
  <c r="J2372" i="18"/>
  <c r="J2373" i="18"/>
  <c r="J2374" i="18"/>
  <c r="J2375" i="18"/>
  <c r="J2376" i="18"/>
  <c r="J2377" i="18"/>
  <c r="J2378" i="18"/>
  <c r="J2379" i="18"/>
  <c r="J2380" i="18"/>
  <c r="J2381" i="18"/>
  <c r="J2382" i="18"/>
  <c r="J2383" i="18"/>
  <c r="J2384" i="18"/>
  <c r="J2385" i="18"/>
  <c r="J2386" i="18"/>
  <c r="J2387" i="18"/>
  <c r="J2389" i="18"/>
  <c r="R2389" i="18" s="1"/>
  <c r="J2366" i="18"/>
  <c r="F2367" i="18"/>
  <c r="F2368" i="18"/>
  <c r="F2369" i="18"/>
  <c r="F2370" i="18"/>
  <c r="F2371" i="18"/>
  <c r="F2372" i="18"/>
  <c r="F2373" i="18"/>
  <c r="F2374" i="18"/>
  <c r="F2375" i="18"/>
  <c r="F2376" i="18"/>
  <c r="F2377" i="18"/>
  <c r="F2378" i="18"/>
  <c r="F2379" i="18"/>
  <c r="F2380" i="18"/>
  <c r="F2381" i="18"/>
  <c r="F2382" i="18"/>
  <c r="F2383" i="18"/>
  <c r="F2384" i="18"/>
  <c r="F2385" i="18"/>
  <c r="F2386" i="18"/>
  <c r="F2387" i="18"/>
  <c r="F2388" i="18"/>
  <c r="F2389" i="18"/>
  <c r="F2366" i="18"/>
  <c r="E2367" i="18"/>
  <c r="E2368" i="18"/>
  <c r="E2369" i="18"/>
  <c r="E2370" i="18"/>
  <c r="E2371" i="18"/>
  <c r="E2372" i="18"/>
  <c r="E2373" i="18"/>
  <c r="E2374" i="18"/>
  <c r="E2375" i="18"/>
  <c r="E2376" i="18"/>
  <c r="E2377" i="18"/>
  <c r="E2378" i="18"/>
  <c r="E2379" i="18"/>
  <c r="E2380" i="18"/>
  <c r="E2381" i="18"/>
  <c r="E2382" i="18"/>
  <c r="E2383" i="18"/>
  <c r="E2384" i="18"/>
  <c r="E2385" i="18"/>
  <c r="E2386" i="18"/>
  <c r="E2387" i="18"/>
  <c r="E2388" i="18"/>
  <c r="E2389" i="18"/>
  <c r="E2366" i="18"/>
  <c r="B2367" i="18"/>
  <c r="B2368" i="18"/>
  <c r="B2369" i="18"/>
  <c r="B2370" i="18"/>
  <c r="B2371" i="18"/>
  <c r="B2372" i="18"/>
  <c r="B2373" i="18"/>
  <c r="B2374" i="18"/>
  <c r="B2375" i="18"/>
  <c r="B2376" i="18"/>
  <c r="B2377" i="18"/>
  <c r="B2378" i="18"/>
  <c r="B2379" i="18"/>
  <c r="B2380" i="18"/>
  <c r="B2381" i="18"/>
  <c r="B2382" i="18"/>
  <c r="B2383" i="18"/>
  <c r="B2384" i="18"/>
  <c r="B2385" i="18"/>
  <c r="B2386" i="18"/>
  <c r="B2387" i="18"/>
  <c r="B2388" i="18"/>
  <c r="B2389" i="18"/>
  <c r="B2366" i="18"/>
  <c r="N2341" i="18"/>
  <c r="N2342" i="18"/>
  <c r="N2343" i="18"/>
  <c r="N2344" i="18"/>
  <c r="N2345" i="18"/>
  <c r="N2346" i="18"/>
  <c r="N2347" i="18"/>
  <c r="N2348" i="18"/>
  <c r="N2349" i="18"/>
  <c r="N2350" i="18"/>
  <c r="N2351" i="18"/>
  <c r="N2352" i="18"/>
  <c r="N2353" i="18"/>
  <c r="N2354" i="18"/>
  <c r="N2355" i="18"/>
  <c r="N2356" i="18"/>
  <c r="N2357" i="18"/>
  <c r="N2358" i="18"/>
  <c r="N2359" i="18"/>
  <c r="N2360" i="18"/>
  <c r="N2361" i="18"/>
  <c r="N2362" i="18"/>
  <c r="N2363" i="18"/>
  <c r="N2364" i="18"/>
  <c r="N2365" i="18"/>
  <c r="N2340" i="18"/>
  <c r="J2341" i="18"/>
  <c r="J2342" i="18"/>
  <c r="J2343" i="18"/>
  <c r="J2344" i="18"/>
  <c r="J2345" i="18"/>
  <c r="J2346" i="18"/>
  <c r="J2347" i="18"/>
  <c r="J2348" i="18"/>
  <c r="J2349" i="18"/>
  <c r="J2350" i="18"/>
  <c r="J2351" i="18"/>
  <c r="J2352" i="18"/>
  <c r="J2353" i="18"/>
  <c r="J2354" i="18"/>
  <c r="J2355" i="18"/>
  <c r="J2356" i="18"/>
  <c r="J2357" i="18"/>
  <c r="J2358" i="18"/>
  <c r="J2359" i="18"/>
  <c r="J2360" i="18"/>
  <c r="J2361" i="18"/>
  <c r="J2362" i="18"/>
  <c r="J2363" i="18"/>
  <c r="J2364" i="18"/>
  <c r="J2365" i="18"/>
  <c r="J2340" i="18"/>
  <c r="F2341" i="18"/>
  <c r="F2342" i="18"/>
  <c r="F2343" i="18"/>
  <c r="F2344" i="18"/>
  <c r="F2345" i="18"/>
  <c r="F2346" i="18"/>
  <c r="F2347" i="18"/>
  <c r="F2348" i="18"/>
  <c r="F2349" i="18"/>
  <c r="F2350" i="18"/>
  <c r="F2351" i="18"/>
  <c r="F2352" i="18"/>
  <c r="F2353" i="18"/>
  <c r="F2354" i="18"/>
  <c r="F2355" i="18"/>
  <c r="F2356" i="18"/>
  <c r="F2357" i="18"/>
  <c r="F2358" i="18"/>
  <c r="F2359" i="18"/>
  <c r="F2360" i="18"/>
  <c r="F2361" i="18"/>
  <c r="F2362" i="18"/>
  <c r="F2363" i="18"/>
  <c r="F2364" i="18"/>
  <c r="F2365" i="18"/>
  <c r="F2340" i="18"/>
  <c r="E2341" i="18"/>
  <c r="E2342" i="18"/>
  <c r="E2343" i="18"/>
  <c r="E2344" i="18"/>
  <c r="E2345" i="18"/>
  <c r="E2346" i="18"/>
  <c r="E2347" i="18"/>
  <c r="E2348" i="18"/>
  <c r="E2349" i="18"/>
  <c r="E2350" i="18"/>
  <c r="E2351" i="18"/>
  <c r="E2352" i="18"/>
  <c r="E2353" i="18"/>
  <c r="E2354" i="18"/>
  <c r="E2355" i="18"/>
  <c r="E2356" i="18"/>
  <c r="E2357" i="18"/>
  <c r="E2358" i="18"/>
  <c r="E2359" i="18"/>
  <c r="E2360" i="18"/>
  <c r="E2361" i="18"/>
  <c r="E2362" i="18"/>
  <c r="E2363" i="18"/>
  <c r="E2364" i="18"/>
  <c r="E2365" i="18"/>
  <c r="E2340" i="18"/>
  <c r="B2341" i="18"/>
  <c r="B2342" i="18"/>
  <c r="B2343" i="18"/>
  <c r="B2344" i="18"/>
  <c r="B2345" i="18"/>
  <c r="B2346" i="18"/>
  <c r="B2347" i="18"/>
  <c r="B2348" i="18"/>
  <c r="B2349" i="18"/>
  <c r="B2350" i="18"/>
  <c r="B2351" i="18"/>
  <c r="B2352" i="18"/>
  <c r="B2353" i="18"/>
  <c r="B2354" i="18"/>
  <c r="B2355" i="18"/>
  <c r="B2356" i="18"/>
  <c r="B2357" i="18"/>
  <c r="B2358" i="18"/>
  <c r="B2359" i="18"/>
  <c r="B2360" i="18"/>
  <c r="B2361" i="18"/>
  <c r="B2362" i="18"/>
  <c r="B2363" i="18"/>
  <c r="B2364" i="18"/>
  <c r="B2365" i="18"/>
  <c r="B2340" i="18"/>
  <c r="N2315" i="18"/>
  <c r="N2316" i="18"/>
  <c r="N2317" i="18"/>
  <c r="N2318" i="18"/>
  <c r="N2319" i="18"/>
  <c r="N2320" i="18"/>
  <c r="N2321" i="18"/>
  <c r="N2322" i="18"/>
  <c r="N2323" i="18"/>
  <c r="N2324" i="18"/>
  <c r="N2325" i="18"/>
  <c r="N2326" i="18"/>
  <c r="N2327" i="18"/>
  <c r="N2328" i="18"/>
  <c r="N2329" i="18"/>
  <c r="N2330" i="18"/>
  <c r="N2331" i="18"/>
  <c r="N2332" i="18"/>
  <c r="N2333" i="18"/>
  <c r="N2334" i="18"/>
  <c r="N2335" i="18"/>
  <c r="N2336" i="18"/>
  <c r="N2337" i="18"/>
  <c r="N2338" i="18"/>
  <c r="N2339" i="18"/>
  <c r="N2314" i="18"/>
  <c r="J2339" i="18"/>
  <c r="J2315" i="18"/>
  <c r="J2316" i="18"/>
  <c r="J2317" i="18"/>
  <c r="J2318" i="18"/>
  <c r="J2319" i="18"/>
  <c r="J2320" i="18"/>
  <c r="J2321" i="18"/>
  <c r="J2322" i="18"/>
  <c r="J2323" i="18"/>
  <c r="J2324" i="18"/>
  <c r="J2325" i="18"/>
  <c r="J2326" i="18"/>
  <c r="J2327" i="18"/>
  <c r="J2328" i="18"/>
  <c r="J2329" i="18"/>
  <c r="J2330" i="18"/>
  <c r="J2331" i="18"/>
  <c r="J2332" i="18"/>
  <c r="J2333" i="18"/>
  <c r="J2334" i="18"/>
  <c r="J2335" i="18"/>
  <c r="J2336" i="18"/>
  <c r="J2337" i="18"/>
  <c r="J2338" i="18"/>
  <c r="J2314" i="18"/>
  <c r="F2315" i="18"/>
  <c r="F2316" i="18"/>
  <c r="F2317" i="18"/>
  <c r="F2318" i="18"/>
  <c r="F2319" i="18"/>
  <c r="F2320" i="18"/>
  <c r="F2321" i="18"/>
  <c r="F2322" i="18"/>
  <c r="F2323" i="18"/>
  <c r="F2324" i="18"/>
  <c r="F2325" i="18"/>
  <c r="F2326" i="18"/>
  <c r="F2327" i="18"/>
  <c r="F2328" i="18"/>
  <c r="F2329" i="18"/>
  <c r="F2330" i="18"/>
  <c r="F2331" i="18"/>
  <c r="F2332" i="18"/>
  <c r="F2333" i="18"/>
  <c r="F2334" i="18"/>
  <c r="F2335" i="18"/>
  <c r="F2336" i="18"/>
  <c r="F2337" i="18"/>
  <c r="F2338" i="18"/>
  <c r="F2339" i="18"/>
  <c r="F2314" i="18"/>
  <c r="E2315" i="18"/>
  <c r="E2316" i="18"/>
  <c r="E2317" i="18"/>
  <c r="E2318" i="18"/>
  <c r="E2319" i="18"/>
  <c r="E2320" i="18"/>
  <c r="E2321" i="18"/>
  <c r="E2322" i="18"/>
  <c r="E2323" i="18"/>
  <c r="E2324" i="18"/>
  <c r="E2325" i="18"/>
  <c r="E2326" i="18"/>
  <c r="E2327" i="18"/>
  <c r="E2328" i="18"/>
  <c r="E2329" i="18"/>
  <c r="E2330" i="18"/>
  <c r="E2331" i="18"/>
  <c r="E2332" i="18"/>
  <c r="E2333" i="18"/>
  <c r="E2334" i="18"/>
  <c r="E2335" i="18"/>
  <c r="E2336" i="18"/>
  <c r="E2337" i="18"/>
  <c r="E2338" i="18"/>
  <c r="E2339" i="18"/>
  <c r="E2314" i="18"/>
  <c r="B2315" i="18"/>
  <c r="B2316" i="18"/>
  <c r="B2317" i="18"/>
  <c r="B2318" i="18"/>
  <c r="B2319" i="18"/>
  <c r="B2320" i="18"/>
  <c r="B2321" i="18"/>
  <c r="B2322" i="18"/>
  <c r="B2323" i="18"/>
  <c r="B2324" i="18"/>
  <c r="B2325" i="18"/>
  <c r="B2326" i="18"/>
  <c r="B2327" i="18"/>
  <c r="B2328" i="18"/>
  <c r="B2329" i="18"/>
  <c r="B2330" i="18"/>
  <c r="B2331" i="18"/>
  <c r="B2332" i="18"/>
  <c r="B2333" i="18"/>
  <c r="B2334" i="18"/>
  <c r="B2335" i="18"/>
  <c r="B2336" i="18"/>
  <c r="B2337" i="18"/>
  <c r="B2338" i="18"/>
  <c r="B2339" i="18"/>
  <c r="B2314" i="18"/>
  <c r="N2289" i="18"/>
  <c r="N2290" i="18"/>
  <c r="N2291" i="18"/>
  <c r="N2292" i="18"/>
  <c r="N2293" i="18"/>
  <c r="N2294" i="18"/>
  <c r="N2295" i="18"/>
  <c r="N2296" i="18"/>
  <c r="N2297" i="18"/>
  <c r="N2298" i="18"/>
  <c r="N2299" i="18"/>
  <c r="N2300" i="18"/>
  <c r="N2301" i="18"/>
  <c r="N2302" i="18"/>
  <c r="N2303" i="18"/>
  <c r="N2304" i="18"/>
  <c r="N2305" i="18"/>
  <c r="N2306" i="18"/>
  <c r="N2307" i="18"/>
  <c r="N2308" i="18"/>
  <c r="N2309" i="18"/>
  <c r="N2310" i="18"/>
  <c r="N2311" i="18"/>
  <c r="N2312" i="18"/>
  <c r="N2313" i="18"/>
  <c r="N2288" i="18"/>
  <c r="J2289" i="18"/>
  <c r="J2290" i="18"/>
  <c r="J2291" i="18"/>
  <c r="J2292" i="18"/>
  <c r="J2293" i="18"/>
  <c r="J2294" i="18"/>
  <c r="J2295" i="18"/>
  <c r="J2296" i="18"/>
  <c r="J2297" i="18"/>
  <c r="J2298" i="18"/>
  <c r="J2299" i="18"/>
  <c r="J2300" i="18"/>
  <c r="J2301" i="18"/>
  <c r="J2302" i="18"/>
  <c r="J2303" i="18"/>
  <c r="J2304" i="18"/>
  <c r="J2305" i="18"/>
  <c r="J2306" i="18"/>
  <c r="J2307" i="18"/>
  <c r="J2308" i="18"/>
  <c r="J2309" i="18"/>
  <c r="J2310" i="18"/>
  <c r="J2311" i="18"/>
  <c r="J2312" i="18"/>
  <c r="J2313" i="18"/>
  <c r="J2288" i="18"/>
  <c r="F2289" i="18"/>
  <c r="F2290" i="18"/>
  <c r="F2291" i="18"/>
  <c r="F2292" i="18"/>
  <c r="F2293" i="18"/>
  <c r="F2294" i="18"/>
  <c r="F2295" i="18"/>
  <c r="F2296" i="18"/>
  <c r="F2297" i="18"/>
  <c r="F2298" i="18"/>
  <c r="F2299" i="18"/>
  <c r="F2300" i="18"/>
  <c r="F2301" i="18"/>
  <c r="F2302" i="18"/>
  <c r="F2303" i="18"/>
  <c r="F2304" i="18"/>
  <c r="F2305" i="18"/>
  <c r="F2306" i="18"/>
  <c r="F2307" i="18"/>
  <c r="F2308" i="18"/>
  <c r="F2309" i="18"/>
  <c r="F2310" i="18"/>
  <c r="F2311" i="18"/>
  <c r="F2312" i="18"/>
  <c r="F2313" i="18"/>
  <c r="F2288" i="18"/>
  <c r="E2289" i="18"/>
  <c r="E2290" i="18"/>
  <c r="E2291" i="18"/>
  <c r="E2292" i="18"/>
  <c r="E2293" i="18"/>
  <c r="E2294" i="18"/>
  <c r="E2295" i="18"/>
  <c r="E2296" i="18"/>
  <c r="E2297" i="18"/>
  <c r="E2298" i="18"/>
  <c r="E2299" i="18"/>
  <c r="E2300" i="18"/>
  <c r="E2301" i="18"/>
  <c r="E2302" i="18"/>
  <c r="E2303" i="18"/>
  <c r="E2304" i="18"/>
  <c r="E2305" i="18"/>
  <c r="E2306" i="18"/>
  <c r="E2307" i="18"/>
  <c r="E2308" i="18"/>
  <c r="E2309" i="18"/>
  <c r="E2310" i="18"/>
  <c r="E2311" i="18"/>
  <c r="E2312" i="18"/>
  <c r="E2313" i="18"/>
  <c r="E2288" i="18"/>
  <c r="B2311" i="18"/>
  <c r="B2312" i="18"/>
  <c r="B2313" i="18"/>
  <c r="B2289" i="18"/>
  <c r="B2290" i="18"/>
  <c r="B2291" i="18"/>
  <c r="B2292" i="18"/>
  <c r="B2293" i="18"/>
  <c r="B2294" i="18"/>
  <c r="B2295" i="18"/>
  <c r="B2296" i="18"/>
  <c r="B2297" i="18"/>
  <c r="B2298" i="18"/>
  <c r="B2299" i="18"/>
  <c r="B2300" i="18"/>
  <c r="B2301" i="18"/>
  <c r="B2302" i="18"/>
  <c r="B2303" i="18"/>
  <c r="B2304" i="18"/>
  <c r="B2305" i="18"/>
  <c r="B2306" i="18"/>
  <c r="B2307" i="18"/>
  <c r="B2308" i="18"/>
  <c r="B2309" i="18"/>
  <c r="B2310" i="18"/>
  <c r="B2288" i="18"/>
  <c r="N2263" i="18"/>
  <c r="N2264" i="18"/>
  <c r="N2265" i="18"/>
  <c r="N2266" i="18"/>
  <c r="N2267" i="18"/>
  <c r="N2268" i="18"/>
  <c r="N2269" i="18"/>
  <c r="N2270" i="18"/>
  <c r="N2271" i="18"/>
  <c r="N2272" i="18"/>
  <c r="N2273" i="18"/>
  <c r="N2274" i="18"/>
  <c r="N2275" i="18"/>
  <c r="N2276" i="18"/>
  <c r="N2277" i="18"/>
  <c r="N2278" i="18"/>
  <c r="N2279" i="18"/>
  <c r="N2280" i="18"/>
  <c r="N2281" i="18"/>
  <c r="N2282" i="18"/>
  <c r="N2283" i="18"/>
  <c r="N2284" i="18"/>
  <c r="N2285" i="18"/>
  <c r="N2286" i="18"/>
  <c r="N2287" i="18"/>
  <c r="N2262" i="18"/>
  <c r="N2261" i="18"/>
  <c r="J2263" i="18"/>
  <c r="J2264" i="18"/>
  <c r="J2265" i="18"/>
  <c r="J2266" i="18"/>
  <c r="J2267" i="18"/>
  <c r="J2268" i="18"/>
  <c r="J2269" i="18"/>
  <c r="J2270" i="18"/>
  <c r="J2271" i="18"/>
  <c r="J2272" i="18"/>
  <c r="J2273" i="18"/>
  <c r="J2274" i="18"/>
  <c r="J2275" i="18"/>
  <c r="J2276" i="18"/>
  <c r="J2277" i="18"/>
  <c r="J2278" i="18"/>
  <c r="J2279" i="18"/>
  <c r="J2280" i="18"/>
  <c r="J2281" i="18"/>
  <c r="J2282" i="18"/>
  <c r="J2283" i="18"/>
  <c r="J2284" i="18"/>
  <c r="J2285" i="18"/>
  <c r="J2286" i="18"/>
  <c r="J2287" i="18"/>
  <c r="J2262" i="18"/>
  <c r="F2263" i="18"/>
  <c r="F2264" i="18"/>
  <c r="F2265" i="18"/>
  <c r="F2266" i="18"/>
  <c r="F2267" i="18"/>
  <c r="F2268" i="18"/>
  <c r="F2269" i="18"/>
  <c r="F2270" i="18"/>
  <c r="F2271" i="18"/>
  <c r="F2272" i="18"/>
  <c r="F2273" i="18"/>
  <c r="F2274" i="18"/>
  <c r="F2275" i="18"/>
  <c r="F2276" i="18"/>
  <c r="F2277" i="18"/>
  <c r="F2278" i="18"/>
  <c r="F2279" i="18"/>
  <c r="F2280" i="18"/>
  <c r="F2281" i="18"/>
  <c r="F2282" i="18"/>
  <c r="F2283" i="18"/>
  <c r="F2284" i="18"/>
  <c r="F2285" i="18"/>
  <c r="F2286" i="18"/>
  <c r="F2287" i="18"/>
  <c r="F2262" i="18"/>
  <c r="E2263" i="18"/>
  <c r="E2264" i="18"/>
  <c r="E2265" i="18"/>
  <c r="E2266" i="18"/>
  <c r="E2267" i="18"/>
  <c r="E2268" i="18"/>
  <c r="E2269" i="18"/>
  <c r="E2270" i="18"/>
  <c r="E2271" i="18"/>
  <c r="E2272" i="18"/>
  <c r="E2273" i="18"/>
  <c r="E2274" i="18"/>
  <c r="E2275" i="18"/>
  <c r="E2276" i="18"/>
  <c r="E2277" i="18"/>
  <c r="E2278" i="18"/>
  <c r="E2279" i="18"/>
  <c r="E2280" i="18"/>
  <c r="E2281" i="18"/>
  <c r="E2282" i="18"/>
  <c r="E2283" i="18"/>
  <c r="E2284" i="18"/>
  <c r="E2285" i="18"/>
  <c r="E2286" i="18"/>
  <c r="E2287" i="18"/>
  <c r="E2262" i="18"/>
  <c r="B2263" i="18"/>
  <c r="B2264" i="18"/>
  <c r="B2265" i="18"/>
  <c r="B2266" i="18"/>
  <c r="B2267" i="18"/>
  <c r="B2268" i="18"/>
  <c r="B2269" i="18"/>
  <c r="B2270" i="18"/>
  <c r="B2271" i="18"/>
  <c r="B2272" i="18"/>
  <c r="B2273" i="18"/>
  <c r="B2274" i="18"/>
  <c r="B2275" i="18"/>
  <c r="B2276" i="18"/>
  <c r="B2277" i="18"/>
  <c r="B2278" i="18"/>
  <c r="B2279" i="18"/>
  <c r="B2280" i="18"/>
  <c r="B2281" i="18"/>
  <c r="B2282" i="18"/>
  <c r="B2283" i="18"/>
  <c r="B2284" i="18"/>
  <c r="B2285" i="18"/>
  <c r="B2286" i="18"/>
  <c r="B2287" i="18"/>
  <c r="B2262" i="18"/>
  <c r="N2237" i="18"/>
  <c r="N2238" i="18"/>
  <c r="N2239" i="18"/>
  <c r="N2240" i="18"/>
  <c r="N2241" i="18"/>
  <c r="N2242" i="18"/>
  <c r="N2243" i="18"/>
  <c r="N2244" i="18"/>
  <c r="N2245" i="18"/>
  <c r="N2246" i="18"/>
  <c r="N2247" i="18"/>
  <c r="N2248" i="18"/>
  <c r="N2249" i="18"/>
  <c r="N2250" i="18"/>
  <c r="N2251" i="18"/>
  <c r="N2252" i="18"/>
  <c r="N2253" i="18"/>
  <c r="N2254" i="18"/>
  <c r="N2255" i="18"/>
  <c r="N2256" i="18"/>
  <c r="N2257" i="18"/>
  <c r="N2258" i="18"/>
  <c r="N2259" i="18"/>
  <c r="N2260" i="18"/>
  <c r="N2236" i="18"/>
  <c r="K2238" i="18"/>
  <c r="K2239" i="18"/>
  <c r="K2240" i="18"/>
  <c r="K2241" i="18"/>
  <c r="K2242" i="18"/>
  <c r="K2243" i="18"/>
  <c r="K2244" i="18"/>
  <c r="K2245" i="18"/>
  <c r="K2246" i="18"/>
  <c r="K2247" i="18"/>
  <c r="K2248" i="18"/>
  <c r="K2249" i="18"/>
  <c r="K2250" i="18"/>
  <c r="K2251" i="18"/>
  <c r="K2252" i="18"/>
  <c r="K2253" i="18"/>
  <c r="K2254" i="18"/>
  <c r="K2255" i="18"/>
  <c r="K2256" i="18"/>
  <c r="K2257" i="18"/>
  <c r="K2258" i="18"/>
  <c r="K2259" i="18"/>
  <c r="K2260" i="18"/>
  <c r="K2261" i="18"/>
  <c r="J2236" i="18"/>
  <c r="J2237" i="18"/>
  <c r="J2238" i="18"/>
  <c r="J2239" i="18"/>
  <c r="J2240" i="18"/>
  <c r="J2241" i="18"/>
  <c r="J2242" i="18"/>
  <c r="J2243" i="18"/>
  <c r="J2244" i="18"/>
  <c r="J2245" i="18"/>
  <c r="J2246" i="18"/>
  <c r="J2247" i="18"/>
  <c r="J2248" i="18"/>
  <c r="J2249" i="18"/>
  <c r="J2250" i="18"/>
  <c r="J2251" i="18"/>
  <c r="J2252" i="18"/>
  <c r="J2253" i="18"/>
  <c r="J2254" i="18"/>
  <c r="J2255" i="18"/>
  <c r="J2256" i="18"/>
  <c r="J2257" i="18"/>
  <c r="J2258" i="18"/>
  <c r="J2259" i="18"/>
  <c r="J2260" i="18"/>
  <c r="J2261" i="18"/>
  <c r="F2237" i="18"/>
  <c r="F2238" i="18"/>
  <c r="F2239" i="18"/>
  <c r="F2240" i="18"/>
  <c r="F2241" i="18"/>
  <c r="F2242" i="18"/>
  <c r="F2243" i="18"/>
  <c r="F2244" i="18"/>
  <c r="F2245" i="18"/>
  <c r="F2246" i="18"/>
  <c r="F2247" i="18"/>
  <c r="F2248" i="18"/>
  <c r="F2249" i="18"/>
  <c r="F2250" i="18"/>
  <c r="F2251" i="18"/>
  <c r="F2252" i="18"/>
  <c r="F2253" i="18"/>
  <c r="F2254" i="18"/>
  <c r="F2255" i="18"/>
  <c r="F2256" i="18"/>
  <c r="F2257" i="18"/>
  <c r="F2258" i="18"/>
  <c r="F2259" i="18"/>
  <c r="F2260" i="18"/>
  <c r="F2261" i="18"/>
  <c r="F2236" i="18"/>
  <c r="E2237" i="18"/>
  <c r="E2238" i="18"/>
  <c r="E2239" i="18"/>
  <c r="E2240" i="18"/>
  <c r="E2241" i="18"/>
  <c r="E2242" i="18"/>
  <c r="E2243" i="18"/>
  <c r="E2244" i="18"/>
  <c r="E2245" i="18"/>
  <c r="E2246" i="18"/>
  <c r="E2247" i="18"/>
  <c r="E2248" i="18"/>
  <c r="E2249" i="18"/>
  <c r="E2250" i="18"/>
  <c r="E2251" i="18"/>
  <c r="E2252" i="18"/>
  <c r="E2253" i="18"/>
  <c r="E2254" i="18"/>
  <c r="E2255" i="18"/>
  <c r="E2256" i="18"/>
  <c r="E2257" i="18"/>
  <c r="E2258" i="18"/>
  <c r="E2259" i="18"/>
  <c r="E2260" i="18"/>
  <c r="E2261" i="18"/>
  <c r="E2236" i="18"/>
  <c r="B2237" i="18"/>
  <c r="B2238" i="18"/>
  <c r="B2239" i="18"/>
  <c r="B2240" i="18"/>
  <c r="B2241" i="18"/>
  <c r="B2242" i="18"/>
  <c r="B2243" i="18"/>
  <c r="B2244" i="18"/>
  <c r="B2245" i="18"/>
  <c r="B2246" i="18"/>
  <c r="B2247" i="18"/>
  <c r="B2248" i="18"/>
  <c r="B2249" i="18"/>
  <c r="B2250" i="18"/>
  <c r="B2251" i="18"/>
  <c r="B2252" i="18"/>
  <c r="B2253" i="18"/>
  <c r="B2254" i="18"/>
  <c r="B2255" i="18"/>
  <c r="B2256" i="18"/>
  <c r="B2257" i="18"/>
  <c r="B2258" i="18"/>
  <c r="B2259" i="18"/>
  <c r="B2260" i="18"/>
  <c r="B2261" i="18"/>
  <c r="B2236" i="18"/>
  <c r="N2211" i="18"/>
  <c r="N2212" i="18"/>
  <c r="N2213" i="18"/>
  <c r="N2214" i="18"/>
  <c r="N2215" i="18"/>
  <c r="N2216" i="18"/>
  <c r="N2217" i="18"/>
  <c r="N2218" i="18"/>
  <c r="N2219" i="18"/>
  <c r="N2220" i="18"/>
  <c r="N2221" i="18"/>
  <c r="N2222" i="18"/>
  <c r="N2223" i="18"/>
  <c r="N2224" i="18"/>
  <c r="N2225" i="18"/>
  <c r="N2226" i="18"/>
  <c r="N2227" i="18"/>
  <c r="N2228" i="18"/>
  <c r="N2229" i="18"/>
  <c r="N2230" i="18"/>
  <c r="N2231" i="18"/>
  <c r="N2232" i="18"/>
  <c r="N2233" i="18"/>
  <c r="N2234" i="18"/>
  <c r="N2235" i="18"/>
  <c r="N2210" i="18"/>
  <c r="J2211" i="18"/>
  <c r="J2212" i="18"/>
  <c r="J2213" i="18"/>
  <c r="J2214" i="18"/>
  <c r="J2215" i="18"/>
  <c r="J2216" i="18"/>
  <c r="J2217" i="18"/>
  <c r="J2218" i="18"/>
  <c r="J2219" i="18"/>
  <c r="J2220" i="18"/>
  <c r="J2221" i="18"/>
  <c r="J2222" i="18"/>
  <c r="J2223" i="18"/>
  <c r="J2224" i="18"/>
  <c r="J2225" i="18"/>
  <c r="J2226" i="18"/>
  <c r="J2227" i="18"/>
  <c r="J2228" i="18"/>
  <c r="J2229" i="18"/>
  <c r="J2230" i="18"/>
  <c r="J2231" i="18"/>
  <c r="J2232" i="18"/>
  <c r="J2233" i="18"/>
  <c r="J2234" i="18"/>
  <c r="J2210" i="18"/>
  <c r="F2211" i="18"/>
  <c r="F2212" i="18"/>
  <c r="F2213" i="18"/>
  <c r="F2214" i="18"/>
  <c r="F2215" i="18"/>
  <c r="F2216" i="18"/>
  <c r="F2217" i="18"/>
  <c r="F2218" i="18"/>
  <c r="F2219" i="18"/>
  <c r="F2220" i="18"/>
  <c r="F2221" i="18"/>
  <c r="F2222" i="18"/>
  <c r="F2223" i="18"/>
  <c r="F2224" i="18"/>
  <c r="F2225" i="18"/>
  <c r="F2226" i="18"/>
  <c r="F2227" i="18"/>
  <c r="F2228" i="18"/>
  <c r="F2229" i="18"/>
  <c r="F2230" i="18"/>
  <c r="F2231" i="18"/>
  <c r="F2232" i="18"/>
  <c r="F2233" i="18"/>
  <c r="F2234" i="18"/>
  <c r="F2235" i="18"/>
  <c r="F2210" i="18"/>
  <c r="E2211" i="18"/>
  <c r="E2212" i="18"/>
  <c r="E2213" i="18"/>
  <c r="E2214" i="18"/>
  <c r="E2215" i="18"/>
  <c r="E2216" i="18"/>
  <c r="E2217" i="18"/>
  <c r="E2218" i="18"/>
  <c r="E2219" i="18"/>
  <c r="E2220" i="18"/>
  <c r="E2221" i="18"/>
  <c r="E2222" i="18"/>
  <c r="E2223" i="18"/>
  <c r="E2224" i="18"/>
  <c r="E2225" i="18"/>
  <c r="E2226" i="18"/>
  <c r="E2227" i="18"/>
  <c r="E2228" i="18"/>
  <c r="E2229" i="18"/>
  <c r="E2230" i="18"/>
  <c r="E2231" i="18"/>
  <c r="E2232" i="18"/>
  <c r="E2233" i="18"/>
  <c r="E2234" i="18"/>
  <c r="E2235" i="18"/>
  <c r="E2210" i="18"/>
  <c r="B2211" i="18"/>
  <c r="B2212" i="18"/>
  <c r="B2213" i="18"/>
  <c r="B2214" i="18"/>
  <c r="B2215" i="18"/>
  <c r="B2216" i="18"/>
  <c r="B2217" i="18"/>
  <c r="B2218" i="18"/>
  <c r="B2219" i="18"/>
  <c r="B2220" i="18"/>
  <c r="B2221" i="18"/>
  <c r="B2222" i="18"/>
  <c r="B2223" i="18"/>
  <c r="B2224" i="18"/>
  <c r="B2225" i="18"/>
  <c r="B2226" i="18"/>
  <c r="B2227" i="18"/>
  <c r="B2228" i="18"/>
  <c r="B2229" i="18"/>
  <c r="B2230" i="18"/>
  <c r="B2231" i="18"/>
  <c r="B2232" i="18"/>
  <c r="B2233" i="18"/>
  <c r="B2234" i="18"/>
  <c r="B2235" i="18"/>
  <c r="B2210" i="18"/>
  <c r="N2185" i="18"/>
  <c r="N2186" i="18"/>
  <c r="N2187" i="18"/>
  <c r="N2188" i="18"/>
  <c r="N2189" i="18"/>
  <c r="N2190" i="18"/>
  <c r="N2191" i="18"/>
  <c r="N2192" i="18"/>
  <c r="N2193" i="18"/>
  <c r="N2194" i="18"/>
  <c r="N2195" i="18"/>
  <c r="N2196" i="18"/>
  <c r="N2197" i="18"/>
  <c r="N2198" i="18"/>
  <c r="N2199" i="18"/>
  <c r="N2200" i="18"/>
  <c r="N2201" i="18"/>
  <c r="N2202" i="18"/>
  <c r="N2203" i="18"/>
  <c r="N2204" i="18"/>
  <c r="N2205" i="18"/>
  <c r="N2206" i="18"/>
  <c r="N2207" i="18"/>
  <c r="N2208" i="18"/>
  <c r="N2209" i="18"/>
  <c r="N2184" i="18"/>
  <c r="J2185" i="18"/>
  <c r="J2186" i="18"/>
  <c r="J2187" i="18"/>
  <c r="J2188" i="18"/>
  <c r="J2189" i="18"/>
  <c r="J2190" i="18"/>
  <c r="J2191" i="18"/>
  <c r="J2192" i="18"/>
  <c r="J2193" i="18"/>
  <c r="J2194" i="18"/>
  <c r="J2195" i="18"/>
  <c r="J2196" i="18"/>
  <c r="J2197" i="18"/>
  <c r="J2198" i="18"/>
  <c r="J2199" i="18"/>
  <c r="J2200" i="18"/>
  <c r="J2201" i="18"/>
  <c r="J2202" i="18"/>
  <c r="J2203" i="18"/>
  <c r="J2204" i="18"/>
  <c r="J2205" i="18"/>
  <c r="J2206" i="18"/>
  <c r="J2207" i="18"/>
  <c r="J2208" i="18"/>
  <c r="J2209" i="18"/>
  <c r="J2184" i="18"/>
  <c r="F2185" i="18"/>
  <c r="F2186" i="18"/>
  <c r="F2187" i="18"/>
  <c r="F2188" i="18"/>
  <c r="F2189" i="18"/>
  <c r="F2190" i="18"/>
  <c r="F2191" i="18"/>
  <c r="F2192" i="18"/>
  <c r="F2193" i="18"/>
  <c r="F2194" i="18"/>
  <c r="F2195" i="18"/>
  <c r="F2196" i="18"/>
  <c r="F2197" i="18"/>
  <c r="F2198" i="18"/>
  <c r="F2199" i="18"/>
  <c r="F2200" i="18"/>
  <c r="F2201" i="18"/>
  <c r="F2202" i="18"/>
  <c r="F2203" i="18"/>
  <c r="F2204" i="18"/>
  <c r="F2205" i="18"/>
  <c r="F2206" i="18"/>
  <c r="F2207" i="18"/>
  <c r="F2208" i="18"/>
  <c r="F2209" i="18"/>
  <c r="F2184" i="18"/>
  <c r="E2185" i="18"/>
  <c r="E2186" i="18"/>
  <c r="E2187" i="18"/>
  <c r="E2188" i="18"/>
  <c r="E2189" i="18"/>
  <c r="E2190" i="18"/>
  <c r="E2191" i="18"/>
  <c r="E2192" i="18"/>
  <c r="E2193" i="18"/>
  <c r="E2194" i="18"/>
  <c r="E2195" i="18"/>
  <c r="E2196" i="18"/>
  <c r="E2197" i="18"/>
  <c r="E2198" i="18"/>
  <c r="E2199" i="18"/>
  <c r="E2200" i="18"/>
  <c r="E2201" i="18"/>
  <c r="E2202" i="18"/>
  <c r="E2203" i="18"/>
  <c r="E2204" i="18"/>
  <c r="E2205" i="18"/>
  <c r="E2206" i="18"/>
  <c r="E2207" i="18"/>
  <c r="E2208" i="18"/>
  <c r="E2209" i="18"/>
  <c r="E2184" i="18"/>
  <c r="B2185" i="18"/>
  <c r="B2186" i="18"/>
  <c r="B2187" i="18"/>
  <c r="B2188" i="18"/>
  <c r="B2189" i="18"/>
  <c r="B2190" i="18"/>
  <c r="B2191" i="18"/>
  <c r="B2192" i="18"/>
  <c r="B2193" i="18"/>
  <c r="B2194" i="18"/>
  <c r="B2195" i="18"/>
  <c r="B2196" i="18"/>
  <c r="B2197" i="18"/>
  <c r="B2198" i="18"/>
  <c r="B2199" i="18"/>
  <c r="B2200" i="18"/>
  <c r="B2201" i="18"/>
  <c r="B2202" i="18"/>
  <c r="B2203" i="18"/>
  <c r="B2204" i="18"/>
  <c r="B2205" i="18"/>
  <c r="B2206" i="18"/>
  <c r="B2207" i="18"/>
  <c r="B2208" i="18"/>
  <c r="B2209" i="18"/>
  <c r="B2184" i="18"/>
  <c r="N2159" i="18"/>
  <c r="N2160" i="18"/>
  <c r="N2161" i="18"/>
  <c r="N2162" i="18"/>
  <c r="N2163" i="18"/>
  <c r="N2164" i="18"/>
  <c r="N2165" i="18"/>
  <c r="N2166" i="18"/>
  <c r="N2167" i="18"/>
  <c r="N2168" i="18"/>
  <c r="N2169" i="18"/>
  <c r="N2170" i="18"/>
  <c r="N2171" i="18"/>
  <c r="N2172" i="18"/>
  <c r="N2173" i="18"/>
  <c r="N2174" i="18"/>
  <c r="N2175" i="18"/>
  <c r="N2176" i="18"/>
  <c r="N2177" i="18"/>
  <c r="N2178" i="18"/>
  <c r="N2179" i="18"/>
  <c r="N2180" i="18"/>
  <c r="N2181" i="18"/>
  <c r="N2182" i="18"/>
  <c r="N2183" i="18"/>
  <c r="N2158" i="18"/>
  <c r="J2159" i="18"/>
  <c r="J2160" i="18"/>
  <c r="J2161" i="18"/>
  <c r="J2162" i="18"/>
  <c r="J2163" i="18"/>
  <c r="J2164" i="18"/>
  <c r="J2165" i="18"/>
  <c r="J2166" i="18"/>
  <c r="J2167" i="18"/>
  <c r="J2168" i="18"/>
  <c r="J2169" i="18"/>
  <c r="J2170" i="18"/>
  <c r="J2171" i="18"/>
  <c r="J2172" i="18"/>
  <c r="J2173" i="18"/>
  <c r="J2174" i="18"/>
  <c r="J2175" i="18"/>
  <c r="J2176" i="18"/>
  <c r="J2177" i="18"/>
  <c r="J2178" i="18"/>
  <c r="J2179" i="18"/>
  <c r="J2180" i="18"/>
  <c r="J2181" i="18"/>
  <c r="J2182" i="18"/>
  <c r="J2183" i="18"/>
  <c r="J2158" i="18"/>
  <c r="F2159" i="18"/>
  <c r="F2160" i="18"/>
  <c r="F2161" i="18"/>
  <c r="F2162" i="18"/>
  <c r="F2163" i="18"/>
  <c r="F2164" i="18"/>
  <c r="F2165" i="18"/>
  <c r="F2166" i="18"/>
  <c r="F2167" i="18"/>
  <c r="F2168" i="18"/>
  <c r="F2169" i="18"/>
  <c r="F2170" i="18"/>
  <c r="F2171" i="18"/>
  <c r="F2172" i="18"/>
  <c r="F2173" i="18"/>
  <c r="F2174" i="18"/>
  <c r="F2175" i="18"/>
  <c r="F2176" i="18"/>
  <c r="F2177" i="18"/>
  <c r="F2178" i="18"/>
  <c r="F2179" i="18"/>
  <c r="F2180" i="18"/>
  <c r="F2181" i="18"/>
  <c r="F2182" i="18"/>
  <c r="F2183" i="18"/>
  <c r="F2158" i="18"/>
  <c r="E2159" i="18"/>
  <c r="E2160" i="18"/>
  <c r="E2161" i="18"/>
  <c r="E2162" i="18"/>
  <c r="E2163" i="18"/>
  <c r="E2164" i="18"/>
  <c r="E2165" i="18"/>
  <c r="E2166" i="18"/>
  <c r="E2167" i="18"/>
  <c r="E2168" i="18"/>
  <c r="E2169" i="18"/>
  <c r="E2170" i="18"/>
  <c r="E2171" i="18"/>
  <c r="E2172" i="18"/>
  <c r="E2173" i="18"/>
  <c r="E2174" i="18"/>
  <c r="E2175" i="18"/>
  <c r="E2176" i="18"/>
  <c r="E2177" i="18"/>
  <c r="E2178" i="18"/>
  <c r="E2179" i="18"/>
  <c r="E2180" i="18"/>
  <c r="E2181" i="18"/>
  <c r="E2182" i="18"/>
  <c r="E2183" i="18"/>
  <c r="E2158" i="18"/>
  <c r="B2159" i="18"/>
  <c r="B2160" i="18"/>
  <c r="B2161" i="18"/>
  <c r="B2162" i="18"/>
  <c r="B2163" i="18"/>
  <c r="B2164" i="18"/>
  <c r="B2165" i="18"/>
  <c r="B2166" i="18"/>
  <c r="B2167" i="18"/>
  <c r="B2168" i="18"/>
  <c r="B2169" i="18"/>
  <c r="B2170" i="18"/>
  <c r="B2171" i="18"/>
  <c r="B2172" i="18"/>
  <c r="B2173" i="18"/>
  <c r="B2174" i="18"/>
  <c r="B2175" i="18"/>
  <c r="B2176" i="18"/>
  <c r="B2177" i="18"/>
  <c r="B2178" i="18"/>
  <c r="B2179" i="18"/>
  <c r="B2180" i="18"/>
  <c r="B2181" i="18"/>
  <c r="B2182" i="18"/>
  <c r="B2183" i="18"/>
  <c r="B2158" i="18"/>
  <c r="N2133" i="18"/>
  <c r="N2134" i="18"/>
  <c r="N2135" i="18"/>
  <c r="N2136" i="18"/>
  <c r="N2137" i="18"/>
  <c r="N2138" i="18"/>
  <c r="N2139" i="18"/>
  <c r="N2140" i="18"/>
  <c r="N2141" i="18"/>
  <c r="N2142" i="18"/>
  <c r="N2143" i="18"/>
  <c r="N2144" i="18"/>
  <c r="N2145" i="18"/>
  <c r="N2146" i="18"/>
  <c r="N2147" i="18"/>
  <c r="N2148" i="18"/>
  <c r="N2149" i="18"/>
  <c r="N2150" i="18"/>
  <c r="N2151" i="18"/>
  <c r="N2152" i="18"/>
  <c r="N2153" i="18"/>
  <c r="N2154" i="18"/>
  <c r="N2155" i="18"/>
  <c r="N2156" i="18"/>
  <c r="N2157" i="18"/>
  <c r="N2132" i="18"/>
  <c r="J2133" i="18"/>
  <c r="J2134" i="18"/>
  <c r="J2135" i="18"/>
  <c r="J2136" i="18"/>
  <c r="J2137" i="18"/>
  <c r="J2138" i="18"/>
  <c r="J2139" i="18"/>
  <c r="J2140" i="18"/>
  <c r="J2141" i="18"/>
  <c r="J2142" i="18"/>
  <c r="J2143" i="18"/>
  <c r="J2144" i="18"/>
  <c r="J2145" i="18"/>
  <c r="J2146" i="18"/>
  <c r="J2147" i="18"/>
  <c r="J2148" i="18"/>
  <c r="J2149" i="18"/>
  <c r="J2150" i="18"/>
  <c r="J2151" i="18"/>
  <c r="J2152" i="18"/>
  <c r="J2153" i="18"/>
  <c r="J2154" i="18"/>
  <c r="J2155" i="18"/>
  <c r="J2156" i="18"/>
  <c r="J2157" i="18"/>
  <c r="J2132" i="18"/>
  <c r="F2133" i="18"/>
  <c r="F2134" i="18"/>
  <c r="F2135" i="18"/>
  <c r="F2136" i="18"/>
  <c r="F2137" i="18"/>
  <c r="F2138" i="18"/>
  <c r="F2139" i="18"/>
  <c r="F2140" i="18"/>
  <c r="F2141" i="18"/>
  <c r="F2142" i="18"/>
  <c r="F2143" i="18"/>
  <c r="F2144" i="18"/>
  <c r="F2145" i="18"/>
  <c r="F2146" i="18"/>
  <c r="F2147" i="18"/>
  <c r="F2148" i="18"/>
  <c r="F2149" i="18"/>
  <c r="F2150" i="18"/>
  <c r="F2151" i="18"/>
  <c r="F2152" i="18"/>
  <c r="F2153" i="18"/>
  <c r="F2154" i="18"/>
  <c r="F2155" i="18"/>
  <c r="F2156" i="18"/>
  <c r="F2157" i="18"/>
  <c r="F2132" i="18"/>
  <c r="E2133" i="18"/>
  <c r="E2134" i="18"/>
  <c r="E2135" i="18"/>
  <c r="E2136" i="18"/>
  <c r="E2137" i="18"/>
  <c r="E2138" i="18"/>
  <c r="E2139" i="18"/>
  <c r="E2140" i="18"/>
  <c r="E2141" i="18"/>
  <c r="E2142" i="18"/>
  <c r="E2143" i="18"/>
  <c r="E2144" i="18"/>
  <c r="E2145" i="18"/>
  <c r="E2146" i="18"/>
  <c r="E2147" i="18"/>
  <c r="E2148" i="18"/>
  <c r="E2149" i="18"/>
  <c r="E2150" i="18"/>
  <c r="E2151" i="18"/>
  <c r="E2152" i="18"/>
  <c r="E2153" i="18"/>
  <c r="E2154" i="18"/>
  <c r="E2155" i="18"/>
  <c r="E2156" i="18"/>
  <c r="E2157" i="18"/>
  <c r="E2132" i="18"/>
  <c r="B2133" i="18"/>
  <c r="B2134" i="18"/>
  <c r="B2135" i="18"/>
  <c r="B2136" i="18"/>
  <c r="B2137" i="18"/>
  <c r="B2138" i="18"/>
  <c r="B2139" i="18"/>
  <c r="B2140" i="18"/>
  <c r="B2141" i="18"/>
  <c r="B2142" i="18"/>
  <c r="B2143" i="18"/>
  <c r="B2144" i="18"/>
  <c r="B2145" i="18"/>
  <c r="B2146" i="18"/>
  <c r="B2147" i="18"/>
  <c r="B2148" i="18"/>
  <c r="B2149" i="18"/>
  <c r="B2150" i="18"/>
  <c r="B2151" i="18"/>
  <c r="B2152" i="18"/>
  <c r="B2153" i="18"/>
  <c r="B2154" i="18"/>
  <c r="B2155" i="18"/>
  <c r="B2156" i="18"/>
  <c r="B2157" i="18"/>
  <c r="B2132" i="18"/>
  <c r="N2107" i="18"/>
  <c r="N2108" i="18"/>
  <c r="N2109" i="18"/>
  <c r="N2110" i="18"/>
  <c r="N2111" i="18"/>
  <c r="N2112" i="18"/>
  <c r="N2113" i="18"/>
  <c r="N2114" i="18"/>
  <c r="N2115" i="18"/>
  <c r="N2116" i="18"/>
  <c r="N2117" i="18"/>
  <c r="N2118" i="18"/>
  <c r="N2119" i="18"/>
  <c r="N2120" i="18"/>
  <c r="N2121" i="18"/>
  <c r="N2122" i="18"/>
  <c r="N2123" i="18"/>
  <c r="N2124" i="18"/>
  <c r="N2125" i="18"/>
  <c r="N2126" i="18"/>
  <c r="N2127" i="18"/>
  <c r="N2128" i="18"/>
  <c r="N2129" i="18"/>
  <c r="N2130" i="18"/>
  <c r="N2131" i="18"/>
  <c r="N2106" i="18"/>
  <c r="J2107" i="18"/>
  <c r="J2108" i="18"/>
  <c r="J2109" i="18"/>
  <c r="J2110" i="18"/>
  <c r="J2111" i="18"/>
  <c r="J2112" i="18"/>
  <c r="J2113" i="18"/>
  <c r="J2114" i="18"/>
  <c r="J2115" i="18"/>
  <c r="J2116" i="18"/>
  <c r="J2117" i="18"/>
  <c r="J2118" i="18"/>
  <c r="J2119" i="18"/>
  <c r="J2120" i="18"/>
  <c r="J2121" i="18"/>
  <c r="J2122" i="18"/>
  <c r="J2123" i="18"/>
  <c r="J2124" i="18"/>
  <c r="J2125" i="18"/>
  <c r="J2126" i="18"/>
  <c r="J2127" i="18"/>
  <c r="J2128" i="18"/>
  <c r="J2129" i="18"/>
  <c r="J2130" i="18"/>
  <c r="J2131" i="18"/>
  <c r="J2106" i="18"/>
  <c r="F2107" i="18"/>
  <c r="F2108" i="18"/>
  <c r="F2109" i="18"/>
  <c r="F2110" i="18"/>
  <c r="F2111" i="18"/>
  <c r="F2112" i="18"/>
  <c r="F2113" i="18"/>
  <c r="F2114" i="18"/>
  <c r="F2115" i="18"/>
  <c r="F2116" i="18"/>
  <c r="F2117" i="18"/>
  <c r="F2118" i="18"/>
  <c r="F2119" i="18"/>
  <c r="F2120" i="18"/>
  <c r="F2121" i="18"/>
  <c r="F2122" i="18"/>
  <c r="F2123" i="18"/>
  <c r="F2124" i="18"/>
  <c r="F2125" i="18"/>
  <c r="F2126" i="18"/>
  <c r="F2127" i="18"/>
  <c r="F2128" i="18"/>
  <c r="F2129" i="18"/>
  <c r="F2130" i="18"/>
  <c r="F2131" i="18"/>
  <c r="F2106" i="18"/>
  <c r="E2107" i="18"/>
  <c r="E2108" i="18"/>
  <c r="E2109" i="18"/>
  <c r="E2110" i="18"/>
  <c r="E2111" i="18"/>
  <c r="E2112" i="18"/>
  <c r="E2113" i="18"/>
  <c r="E2114" i="18"/>
  <c r="E2115" i="18"/>
  <c r="E2116" i="18"/>
  <c r="E2117" i="18"/>
  <c r="E2118" i="18"/>
  <c r="E2119" i="18"/>
  <c r="E2120" i="18"/>
  <c r="E2121" i="18"/>
  <c r="E2122" i="18"/>
  <c r="E2123" i="18"/>
  <c r="E2124" i="18"/>
  <c r="E2125" i="18"/>
  <c r="E2126" i="18"/>
  <c r="E2127" i="18"/>
  <c r="E2128" i="18"/>
  <c r="E2129" i="18"/>
  <c r="E2130" i="18"/>
  <c r="E2131" i="18"/>
  <c r="E2106" i="18"/>
  <c r="B2107" i="18"/>
  <c r="B2108" i="18"/>
  <c r="B2109" i="18"/>
  <c r="B2110" i="18"/>
  <c r="B2111" i="18"/>
  <c r="B2112" i="18"/>
  <c r="B2113" i="18"/>
  <c r="B2114" i="18"/>
  <c r="B2115" i="18"/>
  <c r="B2116" i="18"/>
  <c r="B2117" i="18"/>
  <c r="B2118" i="18"/>
  <c r="B2119" i="18"/>
  <c r="B2120" i="18"/>
  <c r="B2121" i="18"/>
  <c r="B2122" i="18"/>
  <c r="B2123" i="18"/>
  <c r="B2124" i="18"/>
  <c r="B2125" i="18"/>
  <c r="B2126" i="18"/>
  <c r="B2127" i="18"/>
  <c r="B2128" i="18"/>
  <c r="B2129" i="18"/>
  <c r="B2130" i="18"/>
  <c r="B2131" i="18"/>
  <c r="B2106" i="18"/>
  <c r="N2081" i="18"/>
  <c r="N2082" i="18"/>
  <c r="N2083" i="18"/>
  <c r="N2084" i="18"/>
  <c r="N2085" i="18"/>
  <c r="N2086" i="18"/>
  <c r="N2087" i="18"/>
  <c r="N2088" i="18"/>
  <c r="N2089" i="18"/>
  <c r="N2090" i="18"/>
  <c r="N2091" i="18"/>
  <c r="N2092" i="18"/>
  <c r="N2093" i="18"/>
  <c r="N2094" i="18"/>
  <c r="N2095" i="18"/>
  <c r="N2096" i="18"/>
  <c r="N2097" i="18"/>
  <c r="N2098" i="18"/>
  <c r="N2099" i="18"/>
  <c r="N2100" i="18"/>
  <c r="N2101" i="18"/>
  <c r="N2102" i="18"/>
  <c r="N2103" i="18"/>
  <c r="N2104" i="18"/>
  <c r="N2105" i="18"/>
  <c r="N2080" i="18"/>
  <c r="J2081" i="18"/>
  <c r="J2082" i="18"/>
  <c r="J2083" i="18"/>
  <c r="J2084" i="18"/>
  <c r="J2085" i="18"/>
  <c r="J2086" i="18"/>
  <c r="J2087" i="18"/>
  <c r="J2088" i="18"/>
  <c r="J2089" i="18"/>
  <c r="J2090" i="18"/>
  <c r="J2091" i="18"/>
  <c r="J2092" i="18"/>
  <c r="J2093" i="18"/>
  <c r="J2094" i="18"/>
  <c r="J2095" i="18"/>
  <c r="J2096" i="18"/>
  <c r="J2097" i="18"/>
  <c r="J2098" i="18"/>
  <c r="J2099" i="18"/>
  <c r="J2100" i="18"/>
  <c r="J2101" i="18"/>
  <c r="J2102" i="18"/>
  <c r="J2103" i="18"/>
  <c r="J2104" i="18"/>
  <c r="J2105" i="18"/>
  <c r="J2080" i="18"/>
  <c r="F2081" i="18"/>
  <c r="F2082" i="18"/>
  <c r="F2083" i="18"/>
  <c r="F2084" i="18"/>
  <c r="F2085" i="18"/>
  <c r="F2086" i="18"/>
  <c r="F2087" i="18"/>
  <c r="F2088" i="18"/>
  <c r="F2089" i="18"/>
  <c r="F2090" i="18"/>
  <c r="F2091" i="18"/>
  <c r="F2092" i="18"/>
  <c r="F2093" i="18"/>
  <c r="F2094" i="18"/>
  <c r="F2095" i="18"/>
  <c r="F2096" i="18"/>
  <c r="F2097" i="18"/>
  <c r="F2098" i="18"/>
  <c r="F2099" i="18"/>
  <c r="F2100" i="18"/>
  <c r="F2101" i="18"/>
  <c r="F2102" i="18"/>
  <c r="F2103" i="18"/>
  <c r="F2104" i="18"/>
  <c r="F2105" i="18"/>
  <c r="F2080" i="18"/>
  <c r="E2081" i="18"/>
  <c r="E2082" i="18"/>
  <c r="E2083" i="18"/>
  <c r="E2084" i="18"/>
  <c r="E2085" i="18"/>
  <c r="E2086" i="18"/>
  <c r="E2087" i="18"/>
  <c r="E2088" i="18"/>
  <c r="E2089" i="18"/>
  <c r="E2090" i="18"/>
  <c r="E2091" i="18"/>
  <c r="E2092" i="18"/>
  <c r="E2093" i="18"/>
  <c r="E2094" i="18"/>
  <c r="E2095" i="18"/>
  <c r="E2096" i="18"/>
  <c r="E2097" i="18"/>
  <c r="E2098" i="18"/>
  <c r="E2099" i="18"/>
  <c r="E2100" i="18"/>
  <c r="E2101" i="18"/>
  <c r="E2102" i="18"/>
  <c r="E2103" i="18"/>
  <c r="E2104" i="18"/>
  <c r="E2105" i="18"/>
  <c r="E2080" i="18"/>
  <c r="B2081" i="18"/>
  <c r="B2082" i="18"/>
  <c r="B2083" i="18"/>
  <c r="B2084" i="18"/>
  <c r="B2085" i="18"/>
  <c r="B2086" i="18"/>
  <c r="B2087" i="18"/>
  <c r="B2088" i="18"/>
  <c r="B2089" i="18"/>
  <c r="B2090" i="18"/>
  <c r="B2091" i="18"/>
  <c r="B2092" i="18"/>
  <c r="B2093" i="18"/>
  <c r="B2094" i="18"/>
  <c r="B2095" i="18"/>
  <c r="B2096" i="18"/>
  <c r="B2097" i="18"/>
  <c r="B2098" i="18"/>
  <c r="B2099" i="18"/>
  <c r="B2100" i="18"/>
  <c r="B2101" i="18"/>
  <c r="B2102" i="18"/>
  <c r="B2103" i="18"/>
  <c r="B2104" i="18"/>
  <c r="B2105" i="18"/>
  <c r="B2080" i="18"/>
  <c r="N2055" i="18"/>
  <c r="N2056" i="18"/>
  <c r="N2057" i="18"/>
  <c r="N2058" i="18"/>
  <c r="N2059" i="18"/>
  <c r="N2060" i="18"/>
  <c r="N2061" i="18"/>
  <c r="N2062" i="18"/>
  <c r="N2063" i="18"/>
  <c r="N2064" i="18"/>
  <c r="N2065" i="18"/>
  <c r="N2066" i="18"/>
  <c r="N2067" i="18"/>
  <c r="N2068" i="18"/>
  <c r="N2069" i="18"/>
  <c r="N2070" i="18"/>
  <c r="N2071" i="18"/>
  <c r="N2072" i="18"/>
  <c r="N2073" i="18"/>
  <c r="N2074" i="18"/>
  <c r="N2075" i="18"/>
  <c r="N2076" i="18"/>
  <c r="N2077" i="18"/>
  <c r="N2078" i="18"/>
  <c r="N2079" i="18"/>
  <c r="N2054" i="18"/>
  <c r="J2055" i="18"/>
  <c r="J2056" i="18"/>
  <c r="J2057" i="18"/>
  <c r="J2058" i="18"/>
  <c r="J2059" i="18"/>
  <c r="J2060" i="18"/>
  <c r="J2061" i="18"/>
  <c r="J2062" i="18"/>
  <c r="J2063" i="18"/>
  <c r="J2064" i="18"/>
  <c r="J2065" i="18"/>
  <c r="J2066" i="18"/>
  <c r="J2067" i="18"/>
  <c r="J2068" i="18"/>
  <c r="J2069" i="18"/>
  <c r="J2070" i="18"/>
  <c r="J2071" i="18"/>
  <c r="J2072" i="18"/>
  <c r="J2073" i="18"/>
  <c r="J2074" i="18"/>
  <c r="J2075" i="18"/>
  <c r="J2076" i="18"/>
  <c r="J2077" i="18"/>
  <c r="J2078" i="18"/>
  <c r="J2079" i="18"/>
  <c r="J2054" i="18"/>
  <c r="F2055" i="18"/>
  <c r="F2056" i="18"/>
  <c r="F2057" i="18"/>
  <c r="F2058" i="18"/>
  <c r="F2059" i="18"/>
  <c r="F2060" i="18"/>
  <c r="F2061" i="18"/>
  <c r="F2062" i="18"/>
  <c r="F2063" i="18"/>
  <c r="F2064" i="18"/>
  <c r="F2065" i="18"/>
  <c r="F2066" i="18"/>
  <c r="F2067" i="18"/>
  <c r="F2068" i="18"/>
  <c r="F2069" i="18"/>
  <c r="F2070" i="18"/>
  <c r="F2071" i="18"/>
  <c r="F2072" i="18"/>
  <c r="F2073" i="18"/>
  <c r="F2074" i="18"/>
  <c r="F2075" i="18"/>
  <c r="F2076" i="18"/>
  <c r="F2077" i="18"/>
  <c r="F2078" i="18"/>
  <c r="F2079" i="18"/>
  <c r="F2054" i="18"/>
  <c r="E2055" i="18"/>
  <c r="E2056" i="18"/>
  <c r="E2057" i="18"/>
  <c r="E2058" i="18"/>
  <c r="E2059" i="18"/>
  <c r="E2060" i="18"/>
  <c r="E2061" i="18"/>
  <c r="E2062" i="18"/>
  <c r="E2063" i="18"/>
  <c r="E2064" i="18"/>
  <c r="E2065" i="18"/>
  <c r="E2066" i="18"/>
  <c r="E2067" i="18"/>
  <c r="E2068" i="18"/>
  <c r="E2069" i="18"/>
  <c r="E2070" i="18"/>
  <c r="E2071" i="18"/>
  <c r="E2072" i="18"/>
  <c r="E2073" i="18"/>
  <c r="E2074" i="18"/>
  <c r="E2075" i="18"/>
  <c r="E2076" i="18"/>
  <c r="E2077" i="18"/>
  <c r="E2078" i="18"/>
  <c r="E2079" i="18"/>
  <c r="E2054" i="18"/>
  <c r="B2055" i="18"/>
  <c r="B2056" i="18"/>
  <c r="B2057" i="18"/>
  <c r="B2058" i="18"/>
  <c r="B2059" i="18"/>
  <c r="B2060" i="18"/>
  <c r="B2061" i="18"/>
  <c r="B2062" i="18"/>
  <c r="B2063" i="18"/>
  <c r="B2064" i="18"/>
  <c r="B2065" i="18"/>
  <c r="B2066" i="18"/>
  <c r="B2067" i="18"/>
  <c r="B2068" i="18"/>
  <c r="B2069" i="18"/>
  <c r="B2070" i="18"/>
  <c r="B2071" i="18"/>
  <c r="B2072" i="18"/>
  <c r="B2073" i="18"/>
  <c r="B2074" i="18"/>
  <c r="B2075" i="18"/>
  <c r="B2076" i="18"/>
  <c r="B2077" i="18"/>
  <c r="B2078" i="18"/>
  <c r="B2079" i="18"/>
  <c r="B2054" i="18"/>
  <c r="N1796" i="18"/>
  <c r="N1797" i="18"/>
  <c r="N1798" i="18"/>
  <c r="N1799" i="18"/>
  <c r="N1800" i="18"/>
  <c r="N1801" i="18"/>
  <c r="N1795" i="18"/>
  <c r="N1788" i="18"/>
  <c r="J1796" i="18"/>
  <c r="J1797" i="18"/>
  <c r="J1798" i="18"/>
  <c r="J1799" i="18"/>
  <c r="J1800" i="18"/>
  <c r="J1801" i="18"/>
  <c r="J1795" i="18"/>
  <c r="F1796" i="18"/>
  <c r="F1797" i="18"/>
  <c r="F1798" i="18"/>
  <c r="F1799" i="18"/>
  <c r="F1800" i="18"/>
  <c r="F1801" i="18"/>
  <c r="F1795" i="18"/>
  <c r="E1796" i="18"/>
  <c r="E1797" i="18"/>
  <c r="E1798" i="18"/>
  <c r="E1799" i="18"/>
  <c r="E1800" i="18"/>
  <c r="E1801" i="18"/>
  <c r="E1795" i="18"/>
  <c r="B1796" i="18"/>
  <c r="B1797" i="18"/>
  <c r="B1798" i="18"/>
  <c r="B1799" i="18"/>
  <c r="B1800" i="18"/>
  <c r="B1801" i="18"/>
  <c r="B1795" i="18"/>
  <c r="N1789" i="18"/>
  <c r="N1790" i="18"/>
  <c r="N1791" i="18"/>
  <c r="N1792" i="18"/>
  <c r="N1793" i="18"/>
  <c r="N1794" i="18"/>
  <c r="J1789" i="18"/>
  <c r="J1790" i="18"/>
  <c r="J1791" i="18"/>
  <c r="J1792" i="18"/>
  <c r="J1793" i="18"/>
  <c r="J1794" i="18"/>
  <c r="J1788" i="18"/>
  <c r="F1789" i="18"/>
  <c r="F1790" i="18"/>
  <c r="F1791" i="18"/>
  <c r="F1792" i="18"/>
  <c r="F1793" i="18"/>
  <c r="F1794" i="18"/>
  <c r="F1788" i="18"/>
  <c r="E1789" i="18"/>
  <c r="E1790" i="18"/>
  <c r="E1791" i="18"/>
  <c r="E1792" i="18"/>
  <c r="E1793" i="18"/>
  <c r="E1794" i="18"/>
  <c r="E1788" i="18"/>
  <c r="B1789" i="18"/>
  <c r="B1790" i="18"/>
  <c r="B1791" i="18"/>
  <c r="B1792" i="18"/>
  <c r="B1793" i="18"/>
  <c r="B1794" i="18"/>
  <c r="B1788" i="18"/>
  <c r="N1782" i="18"/>
  <c r="N1783" i="18"/>
  <c r="N1784" i="18"/>
  <c r="N1785" i="18"/>
  <c r="N1786" i="18"/>
  <c r="N1787" i="18"/>
  <c r="N1781" i="18"/>
  <c r="J1782" i="18"/>
  <c r="J1783" i="18"/>
  <c r="J1784" i="18"/>
  <c r="J1785" i="18"/>
  <c r="J1786" i="18"/>
  <c r="J1787" i="18"/>
  <c r="J1781" i="18"/>
  <c r="F1782" i="18"/>
  <c r="F1783" i="18"/>
  <c r="F1784" i="18"/>
  <c r="F1785" i="18"/>
  <c r="F1786" i="18"/>
  <c r="F1787" i="18"/>
  <c r="F1781" i="18"/>
  <c r="E1782" i="18"/>
  <c r="E1783" i="18"/>
  <c r="E1784" i="18"/>
  <c r="E1785" i="18"/>
  <c r="E1786" i="18"/>
  <c r="E1787" i="18"/>
  <c r="E1781" i="18"/>
  <c r="B1782" i="18"/>
  <c r="B1783" i="18"/>
  <c r="B1784" i="18"/>
  <c r="B1785" i="18"/>
  <c r="B1786" i="18"/>
  <c r="B1787" i="18"/>
  <c r="B1781" i="18"/>
  <c r="N1775" i="18"/>
  <c r="N1776" i="18"/>
  <c r="N1777" i="18"/>
  <c r="N1778" i="18"/>
  <c r="N1779" i="18"/>
  <c r="N1780" i="18"/>
  <c r="N1774" i="18"/>
  <c r="J1775" i="18"/>
  <c r="J1776" i="18"/>
  <c r="J1777" i="18"/>
  <c r="J1778" i="18"/>
  <c r="J1779" i="18"/>
  <c r="J1780" i="18"/>
  <c r="J1774" i="18"/>
  <c r="F1775" i="18"/>
  <c r="F1776" i="18"/>
  <c r="F1777" i="18"/>
  <c r="F1778" i="18"/>
  <c r="F1779" i="18"/>
  <c r="F1780" i="18"/>
  <c r="F1774" i="18"/>
  <c r="E1775" i="18"/>
  <c r="E1776" i="18"/>
  <c r="E1777" i="18"/>
  <c r="E1778" i="18"/>
  <c r="E1779" i="18"/>
  <c r="E1780" i="18"/>
  <c r="E1774" i="18"/>
  <c r="B1775" i="18"/>
  <c r="B1776" i="18"/>
  <c r="B1777" i="18"/>
  <c r="B1778" i="18"/>
  <c r="B1779" i="18"/>
  <c r="B1780" i="18"/>
  <c r="B1774" i="18"/>
  <c r="N1768" i="18"/>
  <c r="N1769" i="18"/>
  <c r="N1770" i="18"/>
  <c r="N1771" i="18"/>
  <c r="N1772" i="18"/>
  <c r="N1773" i="18"/>
  <c r="N1767" i="18"/>
  <c r="J1768" i="18"/>
  <c r="J1769" i="18"/>
  <c r="J1770" i="18"/>
  <c r="J1771" i="18"/>
  <c r="J1772" i="18"/>
  <c r="J1773" i="18"/>
  <c r="J1767" i="18"/>
  <c r="E1768" i="18"/>
  <c r="F1768" i="18"/>
  <c r="E1769" i="18"/>
  <c r="F1769" i="18"/>
  <c r="E1770" i="18"/>
  <c r="F1770" i="18"/>
  <c r="E1771" i="18"/>
  <c r="F1771" i="18"/>
  <c r="E1772" i="18"/>
  <c r="F1772" i="18"/>
  <c r="E1773" i="18"/>
  <c r="F1773" i="18"/>
  <c r="F1767" i="18"/>
  <c r="E1767" i="18"/>
  <c r="B1768" i="18"/>
  <c r="B1769" i="18"/>
  <c r="B1770" i="18"/>
  <c r="B1771" i="18"/>
  <c r="B1772" i="18"/>
  <c r="B1773" i="18"/>
  <c r="B1767" i="18"/>
  <c r="N1761" i="18"/>
  <c r="N1762" i="18"/>
  <c r="N1763" i="18"/>
  <c r="N1764" i="18"/>
  <c r="N1765" i="18"/>
  <c r="N1766" i="18"/>
  <c r="N1760" i="18"/>
  <c r="J1761" i="18"/>
  <c r="J1762" i="18"/>
  <c r="J1763" i="18"/>
  <c r="J1764" i="18"/>
  <c r="J1765" i="18"/>
  <c r="J1766" i="18"/>
  <c r="J1760" i="18"/>
  <c r="F1761" i="18"/>
  <c r="F1762" i="18"/>
  <c r="F1763" i="18"/>
  <c r="F1764" i="18"/>
  <c r="F1765" i="18"/>
  <c r="F1766" i="18"/>
  <c r="F1760" i="18"/>
  <c r="B1761" i="18"/>
  <c r="B1762" i="18"/>
  <c r="B1763" i="18"/>
  <c r="B1764" i="18"/>
  <c r="B1765" i="18"/>
  <c r="B1766" i="18"/>
  <c r="B1760" i="18"/>
  <c r="N1754" i="18"/>
  <c r="N1755" i="18"/>
  <c r="N1756" i="18"/>
  <c r="N1757" i="18"/>
  <c r="N1758" i="18"/>
  <c r="N1759" i="18"/>
  <c r="N1753" i="18"/>
  <c r="J1754" i="18"/>
  <c r="J1755" i="18"/>
  <c r="J1756" i="18"/>
  <c r="J1757" i="18"/>
  <c r="J1758" i="18"/>
  <c r="J1759" i="18"/>
  <c r="J1753" i="18"/>
  <c r="F1754" i="18"/>
  <c r="F1755" i="18"/>
  <c r="F1756" i="18"/>
  <c r="F1757" i="18"/>
  <c r="F1758" i="18"/>
  <c r="F1753" i="18"/>
  <c r="E1754" i="18"/>
  <c r="E1755" i="18"/>
  <c r="E1756" i="18"/>
  <c r="E1757" i="18"/>
  <c r="E1758" i="18"/>
  <c r="E1759" i="18"/>
  <c r="E1753" i="18"/>
  <c r="B1754" i="18"/>
  <c r="B1755" i="18"/>
  <c r="B1756" i="18"/>
  <c r="B1757" i="18"/>
  <c r="B1758" i="18"/>
  <c r="B1759" i="18"/>
  <c r="B1753" i="18"/>
  <c r="N1747" i="18"/>
  <c r="N1748" i="18"/>
  <c r="N1749" i="18"/>
  <c r="N1750" i="18"/>
  <c r="N1751" i="18"/>
  <c r="N1752" i="18"/>
  <c r="N1746" i="18"/>
  <c r="J1747" i="18"/>
  <c r="J1748" i="18"/>
  <c r="J1749" i="18"/>
  <c r="J1750" i="18"/>
  <c r="J1751" i="18"/>
  <c r="J1752" i="18"/>
  <c r="J1746" i="18"/>
  <c r="F1747" i="18"/>
  <c r="F1748" i="18"/>
  <c r="F1749" i="18"/>
  <c r="F1750" i="18"/>
  <c r="F1751" i="18"/>
  <c r="F1752" i="18"/>
  <c r="F1746" i="18"/>
  <c r="E1747" i="18"/>
  <c r="E1748" i="18"/>
  <c r="E1749" i="18"/>
  <c r="E1750" i="18"/>
  <c r="E1751" i="18"/>
  <c r="E1752" i="18"/>
  <c r="E1746" i="18"/>
  <c r="B1747" i="18"/>
  <c r="B1748" i="18"/>
  <c r="B1749" i="18"/>
  <c r="B1750" i="18"/>
  <c r="B1751" i="18"/>
  <c r="B1752" i="18"/>
  <c r="B1746" i="18"/>
  <c r="N1740" i="18"/>
  <c r="N1741" i="18"/>
  <c r="N1742" i="18"/>
  <c r="N1743" i="18"/>
  <c r="N1744" i="18"/>
  <c r="N1745" i="18"/>
  <c r="N1739" i="18"/>
  <c r="J1740" i="18"/>
  <c r="J1741" i="18"/>
  <c r="J1742" i="18"/>
  <c r="J1743" i="18"/>
  <c r="J1744" i="18"/>
  <c r="J1745" i="18"/>
  <c r="J1739" i="18"/>
  <c r="E1740" i="18"/>
  <c r="F1740" i="18"/>
  <c r="E1741" i="18"/>
  <c r="F1741" i="18"/>
  <c r="E1742" i="18"/>
  <c r="F1742" i="18"/>
  <c r="E1743" i="18"/>
  <c r="F1743" i="18"/>
  <c r="E1744" i="18"/>
  <c r="F1744" i="18"/>
  <c r="E1745" i="18"/>
  <c r="F1745" i="18"/>
  <c r="F1739" i="18"/>
  <c r="E1739" i="18"/>
  <c r="B1740" i="18"/>
  <c r="B1741" i="18"/>
  <c r="B1742" i="18"/>
  <c r="B1743" i="18"/>
  <c r="B1744" i="18"/>
  <c r="B1745" i="18"/>
  <c r="B1739" i="18"/>
  <c r="N1733" i="18"/>
  <c r="N1734" i="18"/>
  <c r="N1735" i="18"/>
  <c r="N1736" i="18"/>
  <c r="N1737" i="18"/>
  <c r="N1738" i="18"/>
  <c r="N1732" i="18"/>
  <c r="J1733" i="18"/>
  <c r="J1734" i="18"/>
  <c r="J1735" i="18"/>
  <c r="J1736" i="18"/>
  <c r="J1737" i="18"/>
  <c r="J1738" i="18"/>
  <c r="J1732" i="18"/>
  <c r="F1733" i="18"/>
  <c r="F1734" i="18"/>
  <c r="F1735" i="18"/>
  <c r="F1736" i="18"/>
  <c r="F1737" i="18"/>
  <c r="F1738" i="18"/>
  <c r="F1732" i="18"/>
  <c r="E1733" i="18"/>
  <c r="E1734" i="18"/>
  <c r="E1735" i="18"/>
  <c r="E1736" i="18"/>
  <c r="E1737" i="18"/>
  <c r="E1738" i="18"/>
  <c r="E1732" i="18"/>
  <c r="B1733" i="18"/>
  <c r="B1734" i="18"/>
  <c r="B1735" i="18"/>
  <c r="B1736" i="18"/>
  <c r="B1737" i="18"/>
  <c r="B1738" i="18"/>
  <c r="B1732" i="18"/>
  <c r="N1726" i="18"/>
  <c r="N1727" i="18"/>
  <c r="N1728" i="18"/>
  <c r="N1729" i="18"/>
  <c r="N1730" i="18"/>
  <c r="N1731" i="18"/>
  <c r="N1725" i="18"/>
  <c r="J1726" i="18"/>
  <c r="J1727" i="18"/>
  <c r="J1728" i="18"/>
  <c r="J1729" i="18"/>
  <c r="J1730" i="18"/>
  <c r="J1731" i="18"/>
  <c r="J1725" i="18"/>
  <c r="F1726" i="18"/>
  <c r="F1727" i="18"/>
  <c r="F1728" i="18"/>
  <c r="F1729" i="18"/>
  <c r="F1730" i="18"/>
  <c r="F1731" i="18"/>
  <c r="F1725" i="18"/>
  <c r="E1726" i="18"/>
  <c r="E1727" i="18"/>
  <c r="E1728" i="18"/>
  <c r="E1729" i="18"/>
  <c r="E1730" i="18"/>
  <c r="E1731" i="18"/>
  <c r="E1725" i="18"/>
  <c r="B1731" i="18"/>
  <c r="B1726" i="18"/>
  <c r="B1727" i="18"/>
  <c r="B1728" i="18"/>
  <c r="B1729" i="18"/>
  <c r="B1730" i="18"/>
  <c r="B1725" i="18"/>
  <c r="N1719" i="18"/>
  <c r="N1720" i="18"/>
  <c r="N1721" i="18"/>
  <c r="N1722" i="18"/>
  <c r="N1723" i="18"/>
  <c r="N1724" i="18"/>
  <c r="N1718" i="18"/>
  <c r="J1719" i="18"/>
  <c r="J1720" i="18"/>
  <c r="J1721" i="18"/>
  <c r="J1722" i="18"/>
  <c r="J1723" i="18"/>
  <c r="J1724" i="18"/>
  <c r="J1718" i="18"/>
  <c r="F1723" i="18"/>
  <c r="F1719" i="18"/>
  <c r="F1720" i="18"/>
  <c r="F1721" i="18"/>
  <c r="F1722" i="18"/>
  <c r="F1724" i="18"/>
  <c r="F1718" i="18"/>
  <c r="E1719" i="18"/>
  <c r="E1720" i="18"/>
  <c r="E1721" i="18"/>
  <c r="E1722" i="18"/>
  <c r="E1723" i="18"/>
  <c r="E1724" i="18"/>
  <c r="E1718" i="18"/>
  <c r="B1719" i="18"/>
  <c r="B1720" i="18"/>
  <c r="B1721" i="18"/>
  <c r="B1722" i="18"/>
  <c r="B1723" i="18"/>
  <c r="B1724" i="18"/>
  <c r="B1718" i="18"/>
  <c r="N1676" i="18"/>
  <c r="N1677" i="18"/>
  <c r="N1678" i="18"/>
  <c r="N1679" i="18"/>
  <c r="N1680" i="18"/>
  <c r="N1681" i="18"/>
  <c r="N1682" i="18"/>
  <c r="N1683" i="18"/>
  <c r="N1684" i="18"/>
  <c r="N1685" i="18"/>
  <c r="N1686" i="18"/>
  <c r="N1687" i="18"/>
  <c r="N1688" i="18"/>
  <c r="N1689" i="18"/>
  <c r="N1690" i="18"/>
  <c r="N1691" i="18"/>
  <c r="N1692" i="18"/>
  <c r="N1693" i="18"/>
  <c r="N1694" i="18"/>
  <c r="N1695" i="18"/>
  <c r="N1696" i="18"/>
  <c r="N1697" i="18"/>
  <c r="N1698" i="18"/>
  <c r="N1699" i="18"/>
  <c r="N1700" i="18"/>
  <c r="N1701" i="18"/>
  <c r="N1702" i="18"/>
  <c r="N1703" i="18"/>
  <c r="N1704" i="18"/>
  <c r="N1705" i="18"/>
  <c r="N1706" i="18"/>
  <c r="N1707" i="18"/>
  <c r="N1708" i="18"/>
  <c r="N1709" i="18"/>
  <c r="N1710" i="18"/>
  <c r="N1711" i="18"/>
  <c r="N1712" i="18"/>
  <c r="N1713" i="18"/>
  <c r="N1714" i="18"/>
  <c r="N1715" i="18"/>
  <c r="N1716" i="18"/>
  <c r="N1717" i="18"/>
  <c r="N1675" i="18"/>
  <c r="J1676" i="18"/>
  <c r="J1677" i="18"/>
  <c r="J1678" i="18"/>
  <c r="J1679" i="18"/>
  <c r="J1680" i="18"/>
  <c r="J1681" i="18"/>
  <c r="J1682" i="18"/>
  <c r="J1683" i="18"/>
  <c r="J1684" i="18"/>
  <c r="J1685" i="18"/>
  <c r="J1686" i="18"/>
  <c r="J1687" i="18"/>
  <c r="J1688" i="18"/>
  <c r="J1689" i="18"/>
  <c r="J1690" i="18"/>
  <c r="J1691" i="18"/>
  <c r="J1692" i="18"/>
  <c r="J1693" i="18"/>
  <c r="J1694" i="18"/>
  <c r="J1695" i="18"/>
  <c r="J1696" i="18"/>
  <c r="J1697" i="18"/>
  <c r="J1698" i="18"/>
  <c r="J1699" i="18"/>
  <c r="J1700" i="18"/>
  <c r="J1701" i="18"/>
  <c r="J1702" i="18"/>
  <c r="J1703" i="18"/>
  <c r="J1704" i="18"/>
  <c r="J1705" i="18"/>
  <c r="J1706" i="18"/>
  <c r="J1707" i="18"/>
  <c r="J1708" i="18"/>
  <c r="J1709" i="18"/>
  <c r="J1710" i="18"/>
  <c r="J1711" i="18"/>
  <c r="J1712" i="18"/>
  <c r="J1713" i="18"/>
  <c r="J1714" i="18"/>
  <c r="J1715" i="18"/>
  <c r="J1716" i="18"/>
  <c r="J1717" i="18"/>
  <c r="J1675" i="18"/>
  <c r="N1633" i="18"/>
  <c r="N1634" i="18"/>
  <c r="N1635" i="18"/>
  <c r="N1636" i="18"/>
  <c r="N1637" i="18"/>
  <c r="N1638" i="18"/>
  <c r="N1639" i="18"/>
  <c r="N1640" i="18"/>
  <c r="N1641" i="18"/>
  <c r="N1642" i="18"/>
  <c r="N1643" i="18"/>
  <c r="N1644" i="18"/>
  <c r="N1645" i="18"/>
  <c r="N1646" i="18"/>
  <c r="N1647" i="18"/>
  <c r="N1648" i="18"/>
  <c r="N1649" i="18"/>
  <c r="N1650" i="18"/>
  <c r="N1651" i="18"/>
  <c r="N1652" i="18"/>
  <c r="N1653" i="18"/>
  <c r="N1654" i="18"/>
  <c r="N1655" i="18"/>
  <c r="N1656" i="18"/>
  <c r="N1657" i="18"/>
  <c r="N1658" i="18"/>
  <c r="N1659" i="18"/>
  <c r="N1660" i="18"/>
  <c r="N1661" i="18"/>
  <c r="N1662" i="18"/>
  <c r="N1663" i="18"/>
  <c r="N1664" i="18"/>
  <c r="N1665" i="18"/>
  <c r="N1666" i="18"/>
  <c r="N1667" i="18"/>
  <c r="N1668" i="18"/>
  <c r="N1669" i="18"/>
  <c r="N1670" i="18"/>
  <c r="N1671" i="18"/>
  <c r="N1672" i="18"/>
  <c r="N1673" i="18"/>
  <c r="N1674" i="18"/>
  <c r="N1632" i="18"/>
  <c r="J1633" i="18"/>
  <c r="J1634" i="18"/>
  <c r="J1635" i="18"/>
  <c r="J1636" i="18"/>
  <c r="J1637" i="18"/>
  <c r="J1638" i="18"/>
  <c r="J1639" i="18"/>
  <c r="J1640" i="18"/>
  <c r="J1641" i="18"/>
  <c r="J1642" i="18"/>
  <c r="J1643" i="18"/>
  <c r="J1644" i="18"/>
  <c r="J1645" i="18"/>
  <c r="J1646" i="18"/>
  <c r="J1647" i="18"/>
  <c r="J1648" i="18"/>
  <c r="J1649" i="18"/>
  <c r="J1650" i="18"/>
  <c r="J1651" i="18"/>
  <c r="J1652" i="18"/>
  <c r="J1653" i="18"/>
  <c r="J1654" i="18"/>
  <c r="J1655" i="18"/>
  <c r="J1656" i="18"/>
  <c r="J1657" i="18"/>
  <c r="J1658" i="18"/>
  <c r="J1659" i="18"/>
  <c r="J1660" i="18"/>
  <c r="J1661" i="18"/>
  <c r="J1662" i="18"/>
  <c r="J1663" i="18"/>
  <c r="J1664" i="18"/>
  <c r="J1665" i="18"/>
  <c r="J1666" i="18"/>
  <c r="J1667" i="18"/>
  <c r="J1668" i="18"/>
  <c r="J1669" i="18"/>
  <c r="J1670" i="18"/>
  <c r="J1671" i="18"/>
  <c r="J1672" i="18"/>
  <c r="J1673" i="18"/>
  <c r="J1674" i="18"/>
  <c r="J1632" i="18"/>
  <c r="F1681" i="18"/>
  <c r="E1676" i="18"/>
  <c r="F1676" i="18"/>
  <c r="E1677" i="18"/>
  <c r="F1677" i="18"/>
  <c r="E1678" i="18"/>
  <c r="F1678" i="18"/>
  <c r="E1679" i="18"/>
  <c r="F1679" i="18"/>
  <c r="E1680" i="18"/>
  <c r="F1680" i="18"/>
  <c r="E1681" i="18"/>
  <c r="E1682" i="18"/>
  <c r="F1682" i="18"/>
  <c r="E1683" i="18"/>
  <c r="F1683" i="18"/>
  <c r="E1684" i="18"/>
  <c r="F1684" i="18"/>
  <c r="E1685" i="18"/>
  <c r="F1685" i="18"/>
  <c r="E1686" i="18"/>
  <c r="F1686" i="18"/>
  <c r="E1687" i="18"/>
  <c r="F1687" i="18"/>
  <c r="E1688" i="18"/>
  <c r="F1688" i="18"/>
  <c r="E1689" i="18"/>
  <c r="F1689" i="18"/>
  <c r="E1690" i="18"/>
  <c r="F1690" i="18"/>
  <c r="E1691" i="18"/>
  <c r="F1691" i="18"/>
  <c r="E1692" i="18"/>
  <c r="F1692" i="18"/>
  <c r="E1693" i="18"/>
  <c r="F1693" i="18"/>
  <c r="E1694" i="18"/>
  <c r="F1694" i="18"/>
  <c r="E1695" i="18"/>
  <c r="F1695" i="18"/>
  <c r="E1696" i="18"/>
  <c r="F1696" i="18"/>
  <c r="E1697" i="18"/>
  <c r="F1697" i="18"/>
  <c r="E1698" i="18"/>
  <c r="F1698" i="18"/>
  <c r="E1699" i="18"/>
  <c r="F1699" i="18"/>
  <c r="E1700" i="18"/>
  <c r="F1700" i="18"/>
  <c r="E1701" i="18"/>
  <c r="F1701" i="18"/>
  <c r="E1702" i="18"/>
  <c r="F1702" i="18"/>
  <c r="E1703" i="18"/>
  <c r="F1703" i="18"/>
  <c r="E1704" i="18"/>
  <c r="F1704" i="18"/>
  <c r="E1705" i="18"/>
  <c r="F1705" i="18"/>
  <c r="E1706" i="18"/>
  <c r="F1706" i="18"/>
  <c r="E1707" i="18"/>
  <c r="F1707" i="18"/>
  <c r="E1708" i="18"/>
  <c r="F1708" i="18"/>
  <c r="E1709" i="18"/>
  <c r="F1709" i="18"/>
  <c r="E1710" i="18"/>
  <c r="F1710" i="18"/>
  <c r="E1711" i="18"/>
  <c r="F1711" i="18"/>
  <c r="E1712" i="18"/>
  <c r="F1712" i="18"/>
  <c r="E1713" i="18"/>
  <c r="F1713" i="18"/>
  <c r="E1714" i="18"/>
  <c r="F1714" i="18"/>
  <c r="E1715" i="18"/>
  <c r="F1715" i="18"/>
  <c r="E1716" i="18"/>
  <c r="F1716" i="18"/>
  <c r="E1717" i="18"/>
  <c r="F1717" i="18"/>
  <c r="F1675" i="18"/>
  <c r="E1675" i="18"/>
  <c r="E1633" i="18"/>
  <c r="F1633" i="18"/>
  <c r="E1634" i="18"/>
  <c r="F1634" i="18"/>
  <c r="E1635" i="18"/>
  <c r="F1635" i="18"/>
  <c r="E1636" i="18"/>
  <c r="F1636" i="18"/>
  <c r="E1637" i="18"/>
  <c r="F1637" i="18"/>
  <c r="E1638" i="18"/>
  <c r="F1638" i="18"/>
  <c r="E1639" i="18"/>
  <c r="F1639" i="18"/>
  <c r="E1640" i="18"/>
  <c r="F1640" i="18"/>
  <c r="E1641" i="18"/>
  <c r="F1641" i="18"/>
  <c r="E1642" i="18"/>
  <c r="F1642" i="18"/>
  <c r="E1643" i="18"/>
  <c r="F1643" i="18"/>
  <c r="E1644" i="18"/>
  <c r="F1644" i="18"/>
  <c r="E1645" i="18"/>
  <c r="F1645" i="18"/>
  <c r="E1646" i="18"/>
  <c r="F1646" i="18"/>
  <c r="E1647" i="18"/>
  <c r="F1647" i="18"/>
  <c r="E1648" i="18"/>
  <c r="F1648" i="18"/>
  <c r="E1649" i="18"/>
  <c r="F1649" i="18"/>
  <c r="E1650" i="18"/>
  <c r="F1650" i="18"/>
  <c r="E1651" i="18"/>
  <c r="F1651" i="18"/>
  <c r="E1652" i="18"/>
  <c r="F1652" i="18"/>
  <c r="E1653" i="18"/>
  <c r="F1653" i="18"/>
  <c r="E1654" i="18"/>
  <c r="F1654" i="18"/>
  <c r="E1655" i="18"/>
  <c r="F1655" i="18"/>
  <c r="E1656" i="18"/>
  <c r="F1656" i="18"/>
  <c r="E1657" i="18"/>
  <c r="F1657" i="18"/>
  <c r="E1658" i="18"/>
  <c r="F1658" i="18"/>
  <c r="E1659" i="18"/>
  <c r="F1659" i="18"/>
  <c r="E1660" i="18"/>
  <c r="F1660" i="18"/>
  <c r="E1661" i="18"/>
  <c r="F1661" i="18"/>
  <c r="E1662" i="18"/>
  <c r="F1662" i="18"/>
  <c r="E1663" i="18"/>
  <c r="F1663" i="18"/>
  <c r="E1664" i="18"/>
  <c r="F1664" i="18"/>
  <c r="E1665" i="18"/>
  <c r="F1665" i="18"/>
  <c r="E1666" i="18"/>
  <c r="F1666" i="18"/>
  <c r="E1667" i="18"/>
  <c r="F1667" i="18"/>
  <c r="E1668" i="18"/>
  <c r="F1668" i="18"/>
  <c r="E1669" i="18"/>
  <c r="F1669" i="18"/>
  <c r="E1670" i="18"/>
  <c r="F1670" i="18"/>
  <c r="E1671" i="18"/>
  <c r="F1671" i="18"/>
  <c r="E1672" i="18"/>
  <c r="F1672" i="18"/>
  <c r="E1673" i="18"/>
  <c r="F1673" i="18"/>
  <c r="E1674" i="18"/>
  <c r="F1674" i="18"/>
  <c r="F1632" i="18"/>
  <c r="E1632" i="18"/>
  <c r="B1676" i="18"/>
  <c r="B1677" i="18"/>
  <c r="B1678" i="18"/>
  <c r="B1679" i="18"/>
  <c r="B1680" i="18"/>
  <c r="B1681" i="18"/>
  <c r="B1682" i="18"/>
  <c r="B1683" i="18"/>
  <c r="B1684" i="18"/>
  <c r="B1685" i="18"/>
  <c r="B1686" i="18"/>
  <c r="B1687" i="18"/>
  <c r="B1688" i="18"/>
  <c r="B1689" i="18"/>
  <c r="B1690" i="18"/>
  <c r="B1691" i="18"/>
  <c r="B1692" i="18"/>
  <c r="B1693" i="18"/>
  <c r="B1694" i="18"/>
  <c r="B1695" i="18"/>
  <c r="B1696" i="18"/>
  <c r="B1697" i="18"/>
  <c r="B1698" i="18"/>
  <c r="B1699" i="18"/>
  <c r="B1700" i="18"/>
  <c r="B1701" i="18"/>
  <c r="B1702" i="18"/>
  <c r="B1703" i="18"/>
  <c r="B1704" i="18"/>
  <c r="B1705" i="18"/>
  <c r="B1706" i="18"/>
  <c r="B1707" i="18"/>
  <c r="B1708" i="18"/>
  <c r="B1709" i="18"/>
  <c r="B1710" i="18"/>
  <c r="B1711" i="18"/>
  <c r="B1712" i="18"/>
  <c r="B1713" i="18"/>
  <c r="B1714" i="18"/>
  <c r="B1715" i="18"/>
  <c r="B1716" i="18"/>
  <c r="B1717" i="18"/>
  <c r="B1675" i="18"/>
  <c r="B1633" i="18"/>
  <c r="B1634" i="18"/>
  <c r="B1635" i="18"/>
  <c r="B1636" i="18"/>
  <c r="B1637" i="18"/>
  <c r="B1638" i="18"/>
  <c r="B1639" i="18"/>
  <c r="B1640" i="18"/>
  <c r="B1641" i="18"/>
  <c r="B1642" i="18"/>
  <c r="B1643" i="18"/>
  <c r="B1644" i="18"/>
  <c r="B1645" i="18"/>
  <c r="B1646" i="18"/>
  <c r="B1647" i="18"/>
  <c r="B1648" i="18"/>
  <c r="B1649" i="18"/>
  <c r="B1650" i="18"/>
  <c r="B1651" i="18"/>
  <c r="B1652" i="18"/>
  <c r="B1653" i="18"/>
  <c r="B1654" i="18"/>
  <c r="B1655" i="18"/>
  <c r="B1656" i="18"/>
  <c r="B1657" i="18"/>
  <c r="B1658" i="18"/>
  <c r="B1659" i="18"/>
  <c r="B1660" i="18"/>
  <c r="B1661" i="18"/>
  <c r="B1662" i="18"/>
  <c r="B1663" i="18"/>
  <c r="B1664" i="18"/>
  <c r="B1665" i="18"/>
  <c r="B1666" i="18"/>
  <c r="B1667" i="18"/>
  <c r="B1668" i="18"/>
  <c r="B1669" i="18"/>
  <c r="B1670" i="18"/>
  <c r="B1671" i="18"/>
  <c r="B1672" i="18"/>
  <c r="B1673" i="18"/>
  <c r="B1674" i="18"/>
  <c r="B1632" i="18"/>
  <c r="N1590" i="18"/>
  <c r="N1591" i="18"/>
  <c r="N1592" i="18"/>
  <c r="N1593" i="18"/>
  <c r="N1594" i="18"/>
  <c r="N1595" i="18"/>
  <c r="N1596" i="18"/>
  <c r="N1597" i="18"/>
  <c r="N1598" i="18"/>
  <c r="N1599" i="18"/>
  <c r="N1600" i="18"/>
  <c r="N1601" i="18"/>
  <c r="N1602" i="18"/>
  <c r="N1603" i="18"/>
  <c r="N1604" i="18"/>
  <c r="N1605" i="18"/>
  <c r="N1606" i="18"/>
  <c r="N1607" i="18"/>
  <c r="N1608" i="18"/>
  <c r="N1609" i="18"/>
  <c r="N1610" i="18"/>
  <c r="N1611" i="18"/>
  <c r="N1612" i="18"/>
  <c r="N1613" i="18"/>
  <c r="N1614" i="18"/>
  <c r="N1615" i="18"/>
  <c r="N1616" i="18"/>
  <c r="N1617" i="18"/>
  <c r="N1618" i="18"/>
  <c r="N1619" i="18"/>
  <c r="N1620" i="18"/>
  <c r="N1621" i="18"/>
  <c r="N1622" i="18"/>
  <c r="N1623" i="18"/>
  <c r="N1624" i="18"/>
  <c r="N1625" i="18"/>
  <c r="N1626" i="18"/>
  <c r="N1627" i="18"/>
  <c r="N1628" i="18"/>
  <c r="N1629" i="18"/>
  <c r="N1630" i="18"/>
  <c r="N1631" i="18"/>
  <c r="N1589" i="18"/>
  <c r="J1590" i="18"/>
  <c r="J1591" i="18"/>
  <c r="J1592" i="18"/>
  <c r="J1593" i="18"/>
  <c r="J1594" i="18"/>
  <c r="J1595" i="18"/>
  <c r="J1596" i="18"/>
  <c r="J1597" i="18"/>
  <c r="J1598" i="18"/>
  <c r="J1599" i="18"/>
  <c r="J1600" i="18"/>
  <c r="J1601" i="18"/>
  <c r="J1602" i="18"/>
  <c r="J1603" i="18"/>
  <c r="J1604" i="18"/>
  <c r="J1605" i="18"/>
  <c r="J1606" i="18"/>
  <c r="J1607" i="18"/>
  <c r="J1608" i="18"/>
  <c r="J1609" i="18"/>
  <c r="J1610" i="18"/>
  <c r="J1611" i="18"/>
  <c r="J1612" i="18"/>
  <c r="J1613" i="18"/>
  <c r="J1614" i="18"/>
  <c r="J1615" i="18"/>
  <c r="J1616" i="18"/>
  <c r="J1617" i="18"/>
  <c r="J1618" i="18"/>
  <c r="J1619" i="18"/>
  <c r="J1620" i="18"/>
  <c r="J1621" i="18"/>
  <c r="J1622" i="18"/>
  <c r="J1623" i="18"/>
  <c r="J1624" i="18"/>
  <c r="J1625" i="18"/>
  <c r="J1626" i="18"/>
  <c r="J1627" i="18"/>
  <c r="J1628" i="18"/>
  <c r="J1629" i="18"/>
  <c r="J1630" i="18"/>
  <c r="J1631" i="18"/>
  <c r="J1589" i="18"/>
  <c r="F1590" i="18"/>
  <c r="F1591" i="18"/>
  <c r="F1592" i="18"/>
  <c r="F1593" i="18"/>
  <c r="F1594" i="18"/>
  <c r="F1595" i="18"/>
  <c r="F1596" i="18"/>
  <c r="F1597" i="18"/>
  <c r="F1598" i="18"/>
  <c r="F1599" i="18"/>
  <c r="F1600" i="18"/>
  <c r="F1601" i="18"/>
  <c r="F1602" i="18"/>
  <c r="F1603" i="18"/>
  <c r="F1604" i="18"/>
  <c r="F1605" i="18"/>
  <c r="F1606" i="18"/>
  <c r="F1607" i="18"/>
  <c r="F1608" i="18"/>
  <c r="F1609" i="18"/>
  <c r="F1610" i="18"/>
  <c r="F1611" i="18"/>
  <c r="F1612" i="18"/>
  <c r="F1613" i="18"/>
  <c r="F1614" i="18"/>
  <c r="F1615" i="18"/>
  <c r="F1616" i="18"/>
  <c r="F1617" i="18"/>
  <c r="F1618" i="18"/>
  <c r="F1619" i="18"/>
  <c r="F1620" i="18"/>
  <c r="F1621" i="18"/>
  <c r="F1622" i="18"/>
  <c r="F1623" i="18"/>
  <c r="F1624" i="18"/>
  <c r="F1625" i="18"/>
  <c r="F1626" i="18"/>
  <c r="F1627" i="18"/>
  <c r="F1628" i="18"/>
  <c r="F1629" i="18"/>
  <c r="F1630" i="18"/>
  <c r="F1631" i="18"/>
  <c r="F1589" i="18"/>
  <c r="E1590" i="18"/>
  <c r="E1591" i="18"/>
  <c r="E1592" i="18"/>
  <c r="E1593" i="18"/>
  <c r="E1594" i="18"/>
  <c r="E1595" i="18"/>
  <c r="E1596" i="18"/>
  <c r="E1597" i="18"/>
  <c r="E1598" i="18"/>
  <c r="E1599" i="18"/>
  <c r="E1600" i="18"/>
  <c r="E1601" i="18"/>
  <c r="E1602" i="18"/>
  <c r="E1603" i="18"/>
  <c r="E1604" i="18"/>
  <c r="E1605" i="18"/>
  <c r="E1606" i="18"/>
  <c r="E1607" i="18"/>
  <c r="E1608" i="18"/>
  <c r="E1609" i="18"/>
  <c r="E1610" i="18"/>
  <c r="E1611" i="18"/>
  <c r="E1612" i="18"/>
  <c r="E1613" i="18"/>
  <c r="E1614" i="18"/>
  <c r="E1615" i="18"/>
  <c r="E1616" i="18"/>
  <c r="E1617" i="18"/>
  <c r="E1618" i="18"/>
  <c r="E1619" i="18"/>
  <c r="E1620" i="18"/>
  <c r="E1621" i="18"/>
  <c r="E1622" i="18"/>
  <c r="E1623" i="18"/>
  <c r="E1624" i="18"/>
  <c r="E1625" i="18"/>
  <c r="E1626" i="18"/>
  <c r="E1627" i="18"/>
  <c r="E1628" i="18"/>
  <c r="E1629" i="18"/>
  <c r="E1630" i="18"/>
  <c r="E1631" i="18"/>
  <c r="E1589" i="18"/>
  <c r="B1590" i="18"/>
  <c r="B1591" i="18"/>
  <c r="B1592" i="18"/>
  <c r="B1593" i="18"/>
  <c r="B1594" i="18"/>
  <c r="B1595" i="18"/>
  <c r="B1596" i="18"/>
  <c r="B1597" i="18"/>
  <c r="B1598" i="18"/>
  <c r="B1599" i="18"/>
  <c r="B1600" i="18"/>
  <c r="B1601" i="18"/>
  <c r="B1602" i="18"/>
  <c r="B1603" i="18"/>
  <c r="B1604" i="18"/>
  <c r="B1605" i="18"/>
  <c r="B1606" i="18"/>
  <c r="B1607" i="18"/>
  <c r="B1608" i="18"/>
  <c r="B1609" i="18"/>
  <c r="B1610" i="18"/>
  <c r="B1611" i="18"/>
  <c r="B1612" i="18"/>
  <c r="B1613" i="18"/>
  <c r="B1614" i="18"/>
  <c r="B1615" i="18"/>
  <c r="B1616" i="18"/>
  <c r="B1617" i="18"/>
  <c r="B1618" i="18"/>
  <c r="B1619" i="18"/>
  <c r="B1620" i="18"/>
  <c r="B1621" i="18"/>
  <c r="B1622" i="18"/>
  <c r="B1623" i="18"/>
  <c r="B1624" i="18"/>
  <c r="B1625" i="18"/>
  <c r="B1626" i="18"/>
  <c r="B1627" i="18"/>
  <c r="B1628" i="18"/>
  <c r="B1629" i="18"/>
  <c r="B1630" i="18"/>
  <c r="B1631" i="18"/>
  <c r="B1589" i="18"/>
  <c r="F882" i="18"/>
  <c r="N1547" i="18"/>
  <c r="N1548" i="18"/>
  <c r="N1549" i="18"/>
  <c r="N1550" i="18"/>
  <c r="N1551" i="18"/>
  <c r="N1552" i="18"/>
  <c r="N1553" i="18"/>
  <c r="N1554" i="18"/>
  <c r="N1555" i="18"/>
  <c r="N1556" i="18"/>
  <c r="N1557" i="18"/>
  <c r="N1558" i="18"/>
  <c r="N1559" i="18"/>
  <c r="N1560" i="18"/>
  <c r="N1561" i="18"/>
  <c r="N1562" i="18"/>
  <c r="N1563" i="18"/>
  <c r="N1564" i="18"/>
  <c r="N1565" i="18"/>
  <c r="N1566" i="18"/>
  <c r="N1567" i="18"/>
  <c r="N1568" i="18"/>
  <c r="N1569" i="18"/>
  <c r="N1570" i="18"/>
  <c r="N1571" i="18"/>
  <c r="N1572" i="18"/>
  <c r="N1573" i="18"/>
  <c r="N1574" i="18"/>
  <c r="N1575" i="18"/>
  <c r="N1576" i="18"/>
  <c r="N1577" i="18"/>
  <c r="N1578" i="18"/>
  <c r="N1579" i="18"/>
  <c r="N1580" i="18"/>
  <c r="N1581" i="18"/>
  <c r="N1582" i="18"/>
  <c r="N1583" i="18"/>
  <c r="N1584" i="18"/>
  <c r="N1585" i="18"/>
  <c r="N1586" i="18"/>
  <c r="N1587" i="18"/>
  <c r="N1588" i="18"/>
  <c r="N1546" i="18"/>
  <c r="J1547" i="18"/>
  <c r="J1548" i="18"/>
  <c r="J1549" i="18"/>
  <c r="J1550" i="18"/>
  <c r="J1551" i="18"/>
  <c r="J1552" i="18"/>
  <c r="J1553" i="18"/>
  <c r="J1554" i="18"/>
  <c r="J1555" i="18"/>
  <c r="J1556" i="18"/>
  <c r="J1557" i="18"/>
  <c r="J1558" i="18"/>
  <c r="J1559" i="18"/>
  <c r="J1560" i="18"/>
  <c r="J1561" i="18"/>
  <c r="J1562" i="18"/>
  <c r="J1563" i="18"/>
  <c r="J1564" i="18"/>
  <c r="J1565" i="18"/>
  <c r="J1566" i="18"/>
  <c r="J1567" i="18"/>
  <c r="J1568" i="18"/>
  <c r="J1569" i="18"/>
  <c r="J1570" i="18"/>
  <c r="J1571" i="18"/>
  <c r="J1572" i="18"/>
  <c r="J1573" i="18"/>
  <c r="J1574" i="18"/>
  <c r="J1575" i="18"/>
  <c r="J1576" i="18"/>
  <c r="J1577" i="18"/>
  <c r="J1578" i="18"/>
  <c r="J1579" i="18"/>
  <c r="J1580" i="18"/>
  <c r="J1581" i="18"/>
  <c r="J1582" i="18"/>
  <c r="J1583" i="18"/>
  <c r="J1584" i="18"/>
  <c r="J1585" i="18"/>
  <c r="J1586" i="18"/>
  <c r="J1587" i="18"/>
  <c r="J1588" i="18"/>
  <c r="J1546" i="18"/>
  <c r="E1547" i="18"/>
  <c r="F1547" i="18"/>
  <c r="E1548" i="18"/>
  <c r="F1548" i="18"/>
  <c r="E1549" i="18"/>
  <c r="F1549" i="18"/>
  <c r="E1550" i="18"/>
  <c r="F1550" i="18"/>
  <c r="E1551" i="18"/>
  <c r="F1551" i="18"/>
  <c r="E1552" i="18"/>
  <c r="F1552" i="18"/>
  <c r="E1553" i="18"/>
  <c r="F1553" i="18"/>
  <c r="E1554" i="18"/>
  <c r="F1554" i="18"/>
  <c r="E1555" i="18"/>
  <c r="F1555" i="18"/>
  <c r="E1556" i="18"/>
  <c r="F1556" i="18"/>
  <c r="E1557" i="18"/>
  <c r="F1557" i="18"/>
  <c r="E1558" i="18"/>
  <c r="F1558" i="18"/>
  <c r="E1559" i="18"/>
  <c r="F1559" i="18"/>
  <c r="E1560" i="18"/>
  <c r="F1560" i="18"/>
  <c r="E1561" i="18"/>
  <c r="F1561" i="18"/>
  <c r="E1562" i="18"/>
  <c r="F1562" i="18"/>
  <c r="E1563" i="18"/>
  <c r="F1563" i="18"/>
  <c r="E1564" i="18"/>
  <c r="F1564" i="18"/>
  <c r="E1565" i="18"/>
  <c r="F1565" i="18"/>
  <c r="E1566" i="18"/>
  <c r="F1566" i="18"/>
  <c r="E1567" i="18"/>
  <c r="F1567" i="18"/>
  <c r="E1568" i="18"/>
  <c r="F1568" i="18"/>
  <c r="E1569" i="18"/>
  <c r="F1569" i="18"/>
  <c r="E1570" i="18"/>
  <c r="F1570" i="18"/>
  <c r="E1571" i="18"/>
  <c r="F1571" i="18"/>
  <c r="E1572" i="18"/>
  <c r="F1572" i="18"/>
  <c r="E1573" i="18"/>
  <c r="F1573" i="18"/>
  <c r="E1574" i="18"/>
  <c r="F1574" i="18"/>
  <c r="E1575" i="18"/>
  <c r="F1575" i="18"/>
  <c r="E1576" i="18"/>
  <c r="F1576" i="18"/>
  <c r="E1577" i="18"/>
  <c r="F1577" i="18"/>
  <c r="E1578" i="18"/>
  <c r="F1578" i="18"/>
  <c r="E1579" i="18"/>
  <c r="F1579" i="18"/>
  <c r="E1580" i="18"/>
  <c r="F1580" i="18"/>
  <c r="E1581" i="18"/>
  <c r="F1581" i="18"/>
  <c r="E1582" i="18"/>
  <c r="F1582" i="18"/>
  <c r="E1583" i="18"/>
  <c r="F1583" i="18"/>
  <c r="E1584" i="18"/>
  <c r="F1584" i="18"/>
  <c r="E1585" i="18"/>
  <c r="F1585" i="18"/>
  <c r="E1586" i="18"/>
  <c r="F1586" i="18"/>
  <c r="E1587" i="18"/>
  <c r="F1587" i="18"/>
  <c r="E1588" i="18"/>
  <c r="F1588" i="18"/>
  <c r="F1546" i="18"/>
  <c r="E1546" i="18"/>
  <c r="B1547" i="18"/>
  <c r="B1548" i="18"/>
  <c r="B1549" i="18"/>
  <c r="B1550" i="18"/>
  <c r="B1551" i="18"/>
  <c r="B1552" i="18"/>
  <c r="B1553" i="18"/>
  <c r="B1554" i="18"/>
  <c r="B1555" i="18"/>
  <c r="B1556" i="18"/>
  <c r="B1557" i="18"/>
  <c r="B1558" i="18"/>
  <c r="B1559" i="18"/>
  <c r="B1560" i="18"/>
  <c r="B1561" i="18"/>
  <c r="B1562" i="18"/>
  <c r="B1563" i="18"/>
  <c r="B1564" i="18"/>
  <c r="B1565" i="18"/>
  <c r="B1566" i="18"/>
  <c r="B1567" i="18"/>
  <c r="B1568" i="18"/>
  <c r="B1569" i="18"/>
  <c r="B1570" i="18"/>
  <c r="B1571" i="18"/>
  <c r="B1572" i="18"/>
  <c r="B1573" i="18"/>
  <c r="B1574" i="18"/>
  <c r="B1575" i="18"/>
  <c r="B1576" i="18"/>
  <c r="B1577" i="18"/>
  <c r="B1578" i="18"/>
  <c r="B1579" i="18"/>
  <c r="B1580" i="18"/>
  <c r="B1581" i="18"/>
  <c r="B1582" i="18"/>
  <c r="B1583" i="18"/>
  <c r="B1584" i="18"/>
  <c r="B1585" i="18"/>
  <c r="B1586" i="18"/>
  <c r="B1587" i="18"/>
  <c r="B1588" i="18"/>
  <c r="B1546" i="18"/>
  <c r="N1504" i="18"/>
  <c r="N1505" i="18"/>
  <c r="N1506" i="18"/>
  <c r="N1507" i="18"/>
  <c r="N1508" i="18"/>
  <c r="N1509" i="18"/>
  <c r="N1510" i="18"/>
  <c r="N1511" i="18"/>
  <c r="N1512" i="18"/>
  <c r="N1513" i="18"/>
  <c r="N1514" i="18"/>
  <c r="N1515" i="18"/>
  <c r="N1516" i="18"/>
  <c r="N1517" i="18"/>
  <c r="N1518" i="18"/>
  <c r="N1519" i="18"/>
  <c r="N1520" i="18"/>
  <c r="N1521" i="18"/>
  <c r="N1522" i="18"/>
  <c r="N1523" i="18"/>
  <c r="N1524" i="18"/>
  <c r="N1525" i="18"/>
  <c r="N1526" i="18"/>
  <c r="N1527" i="18"/>
  <c r="N1528" i="18"/>
  <c r="N1529" i="18"/>
  <c r="N1530" i="18"/>
  <c r="N1531" i="18"/>
  <c r="N1532" i="18"/>
  <c r="N1533" i="18"/>
  <c r="N1534" i="18"/>
  <c r="N1535" i="18"/>
  <c r="N1536" i="18"/>
  <c r="N1537" i="18"/>
  <c r="N1538" i="18"/>
  <c r="N1539" i="18"/>
  <c r="N1540" i="18"/>
  <c r="N1541" i="18"/>
  <c r="N1542" i="18"/>
  <c r="N1543" i="18"/>
  <c r="N1544" i="18"/>
  <c r="N1545" i="18"/>
  <c r="N1503" i="18"/>
  <c r="J1504" i="18"/>
  <c r="J1505" i="18"/>
  <c r="J1506" i="18"/>
  <c r="J1507" i="18"/>
  <c r="J1508" i="18"/>
  <c r="J1509" i="18"/>
  <c r="J1510" i="18"/>
  <c r="J1511" i="18"/>
  <c r="J1512" i="18"/>
  <c r="J1513" i="18"/>
  <c r="J1514" i="18"/>
  <c r="J1515" i="18"/>
  <c r="J1516" i="18"/>
  <c r="J1517" i="18"/>
  <c r="J1518" i="18"/>
  <c r="J1519" i="18"/>
  <c r="J1520" i="18"/>
  <c r="J1521" i="18"/>
  <c r="J1522" i="18"/>
  <c r="J1523" i="18"/>
  <c r="J1524" i="18"/>
  <c r="J1525" i="18"/>
  <c r="J1526" i="18"/>
  <c r="J1527" i="18"/>
  <c r="J1528" i="18"/>
  <c r="J1529" i="18"/>
  <c r="J1530" i="18"/>
  <c r="J1531" i="18"/>
  <c r="J1532" i="18"/>
  <c r="J1533" i="18"/>
  <c r="J1534" i="18"/>
  <c r="J1535" i="18"/>
  <c r="J1536" i="18"/>
  <c r="J1537" i="18"/>
  <c r="J1538" i="18"/>
  <c r="J1539" i="18"/>
  <c r="J1540" i="18"/>
  <c r="J1541" i="18"/>
  <c r="J1542" i="18"/>
  <c r="J1543" i="18"/>
  <c r="J1544" i="18"/>
  <c r="J1545" i="18"/>
  <c r="J1503" i="18"/>
  <c r="F1504" i="18"/>
  <c r="F1505" i="18"/>
  <c r="F1506" i="18"/>
  <c r="F1507" i="18"/>
  <c r="F1508" i="18"/>
  <c r="F1509" i="18"/>
  <c r="F1510" i="18"/>
  <c r="F1511" i="18"/>
  <c r="F1512" i="18"/>
  <c r="F1513" i="18"/>
  <c r="F1514" i="18"/>
  <c r="F1515" i="18"/>
  <c r="F1516" i="18"/>
  <c r="F1517" i="18"/>
  <c r="F1518" i="18"/>
  <c r="F1519" i="18"/>
  <c r="F1520" i="18"/>
  <c r="F1521" i="18"/>
  <c r="F1522" i="18"/>
  <c r="F1523" i="18"/>
  <c r="F1524" i="18"/>
  <c r="F1525" i="18"/>
  <c r="F1526" i="18"/>
  <c r="F1527" i="18"/>
  <c r="F1528" i="18"/>
  <c r="F1529" i="18"/>
  <c r="F1530" i="18"/>
  <c r="F1531" i="18"/>
  <c r="F1532" i="18"/>
  <c r="F1533" i="18"/>
  <c r="F1534" i="18"/>
  <c r="F1535" i="18"/>
  <c r="F1536" i="18"/>
  <c r="F1537" i="18"/>
  <c r="F1538" i="18"/>
  <c r="F1539" i="18"/>
  <c r="F1540" i="18"/>
  <c r="F1541" i="18"/>
  <c r="F1542" i="18"/>
  <c r="F1543" i="18"/>
  <c r="F1544" i="18"/>
  <c r="F1545" i="18"/>
  <c r="F1503" i="18"/>
  <c r="E1504" i="18"/>
  <c r="E1505" i="18"/>
  <c r="E1506" i="18"/>
  <c r="E1507" i="18"/>
  <c r="E1508" i="18"/>
  <c r="E1509" i="18"/>
  <c r="E1510" i="18"/>
  <c r="E1511" i="18"/>
  <c r="E1512" i="18"/>
  <c r="E1513" i="18"/>
  <c r="E1514" i="18"/>
  <c r="E1515" i="18"/>
  <c r="E1516" i="18"/>
  <c r="E1517" i="18"/>
  <c r="E1518" i="18"/>
  <c r="E1519" i="18"/>
  <c r="E1520" i="18"/>
  <c r="E1521" i="18"/>
  <c r="E1522" i="18"/>
  <c r="E1523" i="18"/>
  <c r="E1524" i="18"/>
  <c r="E1525" i="18"/>
  <c r="E1526" i="18"/>
  <c r="E1527" i="18"/>
  <c r="E1528" i="18"/>
  <c r="E1529" i="18"/>
  <c r="E1530" i="18"/>
  <c r="E1531" i="18"/>
  <c r="E1532" i="18"/>
  <c r="E1533" i="18"/>
  <c r="E1534" i="18"/>
  <c r="E1535" i="18"/>
  <c r="E1536" i="18"/>
  <c r="E1537" i="18"/>
  <c r="E1538" i="18"/>
  <c r="E1539" i="18"/>
  <c r="E1540" i="18"/>
  <c r="E1541" i="18"/>
  <c r="E1542" i="18"/>
  <c r="E1543" i="18"/>
  <c r="E1544" i="18"/>
  <c r="E1545" i="18"/>
  <c r="E1503" i="18"/>
  <c r="B1504" i="18"/>
  <c r="B1505" i="18"/>
  <c r="B1506" i="18"/>
  <c r="B1507" i="18"/>
  <c r="B1508" i="18"/>
  <c r="B1509" i="18"/>
  <c r="B1510" i="18"/>
  <c r="B1511" i="18"/>
  <c r="B1512" i="18"/>
  <c r="B1513" i="18"/>
  <c r="B1514" i="18"/>
  <c r="B1515" i="18"/>
  <c r="B1516" i="18"/>
  <c r="B1517" i="18"/>
  <c r="B1518" i="18"/>
  <c r="B1519" i="18"/>
  <c r="B1520" i="18"/>
  <c r="B1521" i="18"/>
  <c r="B1522" i="18"/>
  <c r="B1523" i="18"/>
  <c r="B1524" i="18"/>
  <c r="B1525" i="18"/>
  <c r="B1526" i="18"/>
  <c r="B1527" i="18"/>
  <c r="B1528" i="18"/>
  <c r="B1529" i="18"/>
  <c r="B1530" i="18"/>
  <c r="B1531" i="18"/>
  <c r="B1532" i="18"/>
  <c r="B1533" i="18"/>
  <c r="B1534" i="18"/>
  <c r="B1535" i="18"/>
  <c r="B1536" i="18"/>
  <c r="B1537" i="18"/>
  <c r="B1538" i="18"/>
  <c r="B1539" i="18"/>
  <c r="B1540" i="18"/>
  <c r="B1541" i="18"/>
  <c r="B1542" i="18"/>
  <c r="B1543" i="18"/>
  <c r="B1544" i="18"/>
  <c r="B1545" i="18"/>
  <c r="B1503"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1487" i="18"/>
  <c r="N1488" i="18"/>
  <c r="N1489" i="18"/>
  <c r="N1490" i="18"/>
  <c r="N1491" i="18"/>
  <c r="N1492" i="18"/>
  <c r="N1493" i="18"/>
  <c r="N1494" i="18"/>
  <c r="N1495" i="18"/>
  <c r="N1496" i="18"/>
  <c r="N1497" i="18"/>
  <c r="N1498" i="18"/>
  <c r="N1499" i="18"/>
  <c r="N1500" i="18"/>
  <c r="N1501" i="18"/>
  <c r="N1502" i="18"/>
  <c r="N1460" i="18"/>
  <c r="J1461" i="18"/>
  <c r="J1462" i="18"/>
  <c r="J1463" i="18"/>
  <c r="J1464" i="18"/>
  <c r="J1465" i="18"/>
  <c r="J1466" i="18"/>
  <c r="J1467" i="18"/>
  <c r="J1468" i="18"/>
  <c r="J1469" i="18"/>
  <c r="J1470" i="18"/>
  <c r="J1471" i="18"/>
  <c r="J1472" i="18"/>
  <c r="J1473" i="18"/>
  <c r="J1474" i="18"/>
  <c r="J1475" i="18"/>
  <c r="J1476" i="18"/>
  <c r="J1477" i="18"/>
  <c r="J1478" i="18"/>
  <c r="J1479" i="18"/>
  <c r="J1480" i="18"/>
  <c r="J1481" i="18"/>
  <c r="J1482" i="18"/>
  <c r="J1483" i="18"/>
  <c r="J1484" i="18"/>
  <c r="J1485" i="18"/>
  <c r="J1486" i="18"/>
  <c r="J1487" i="18"/>
  <c r="J1488" i="18"/>
  <c r="J1489" i="18"/>
  <c r="J1490" i="18"/>
  <c r="J1491" i="18"/>
  <c r="J1492" i="18"/>
  <c r="J1493" i="18"/>
  <c r="J1494" i="18"/>
  <c r="J1495" i="18"/>
  <c r="J1496" i="18"/>
  <c r="J1497" i="18"/>
  <c r="J1498" i="18"/>
  <c r="J1499" i="18"/>
  <c r="J1500" i="18"/>
  <c r="J1501" i="18"/>
  <c r="J1502" i="18"/>
  <c r="J1460" i="18"/>
  <c r="E1461" i="18"/>
  <c r="F1461" i="18"/>
  <c r="E1462" i="18"/>
  <c r="F1462" i="18"/>
  <c r="E1463" i="18"/>
  <c r="F1463" i="18"/>
  <c r="E1464" i="18"/>
  <c r="F1464" i="18"/>
  <c r="E1465" i="18"/>
  <c r="F1465" i="18"/>
  <c r="E1466" i="18"/>
  <c r="F1466" i="18"/>
  <c r="E1467" i="18"/>
  <c r="F1467" i="18"/>
  <c r="E1468" i="18"/>
  <c r="F1468" i="18"/>
  <c r="E1469" i="18"/>
  <c r="F1469" i="18"/>
  <c r="E1470" i="18"/>
  <c r="F1470" i="18"/>
  <c r="E1471" i="18"/>
  <c r="F1471" i="18"/>
  <c r="E1472" i="18"/>
  <c r="F1472" i="18"/>
  <c r="E1473" i="18"/>
  <c r="F1473" i="18"/>
  <c r="E1474" i="18"/>
  <c r="F1474" i="18"/>
  <c r="E1475" i="18"/>
  <c r="F1475" i="18"/>
  <c r="E1476" i="18"/>
  <c r="F1476" i="18"/>
  <c r="E1477" i="18"/>
  <c r="F1477" i="18"/>
  <c r="E1478" i="18"/>
  <c r="F1478" i="18"/>
  <c r="E1479" i="18"/>
  <c r="F1479" i="18"/>
  <c r="E1480" i="18"/>
  <c r="F1480" i="18"/>
  <c r="E1481" i="18"/>
  <c r="F1481" i="18"/>
  <c r="E1482" i="18"/>
  <c r="F1482" i="18"/>
  <c r="E1483" i="18"/>
  <c r="F1483" i="18"/>
  <c r="E1484" i="18"/>
  <c r="F1484" i="18"/>
  <c r="E1485" i="18"/>
  <c r="F1485" i="18"/>
  <c r="E1486" i="18"/>
  <c r="F1486" i="18"/>
  <c r="E1487" i="18"/>
  <c r="F1487" i="18"/>
  <c r="E1488" i="18"/>
  <c r="F1488" i="18"/>
  <c r="E1489" i="18"/>
  <c r="F1489" i="18"/>
  <c r="E1490" i="18"/>
  <c r="F1490" i="18"/>
  <c r="E1491" i="18"/>
  <c r="F1491" i="18"/>
  <c r="E1492" i="18"/>
  <c r="F1492" i="18"/>
  <c r="E1493" i="18"/>
  <c r="F1493" i="18"/>
  <c r="E1494" i="18"/>
  <c r="F1494" i="18"/>
  <c r="E1495" i="18"/>
  <c r="F1495" i="18"/>
  <c r="E1496" i="18"/>
  <c r="F1496" i="18"/>
  <c r="E1497" i="18"/>
  <c r="F1497" i="18"/>
  <c r="E1498" i="18"/>
  <c r="F1498" i="18"/>
  <c r="E1499" i="18"/>
  <c r="F1499" i="18"/>
  <c r="E1500" i="18"/>
  <c r="F1500" i="18"/>
  <c r="E1501" i="18"/>
  <c r="F1501" i="18"/>
  <c r="E1502" i="18"/>
  <c r="F1502" i="18"/>
  <c r="F1460" i="18"/>
  <c r="E1460" i="18"/>
  <c r="B1461" i="18"/>
  <c r="B1462" i="18"/>
  <c r="B1463" i="18"/>
  <c r="B1464" i="18"/>
  <c r="B1465" i="18"/>
  <c r="B1466" i="18"/>
  <c r="B1467" i="18"/>
  <c r="B1468" i="18"/>
  <c r="B1469" i="18"/>
  <c r="B1470" i="18"/>
  <c r="B1471" i="18"/>
  <c r="B1472" i="18"/>
  <c r="B1473" i="18"/>
  <c r="B1474" i="18"/>
  <c r="B1475" i="18"/>
  <c r="B1476" i="18"/>
  <c r="B1477" i="18"/>
  <c r="B1478" i="18"/>
  <c r="B1479" i="18"/>
  <c r="B1480" i="18"/>
  <c r="B1481" i="18"/>
  <c r="B1482" i="18"/>
  <c r="B1483" i="18"/>
  <c r="B1484" i="18"/>
  <c r="B1485" i="18"/>
  <c r="B1486" i="18"/>
  <c r="B1487" i="18"/>
  <c r="B1488" i="18"/>
  <c r="B1489" i="18"/>
  <c r="B1490" i="18"/>
  <c r="B1491" i="18"/>
  <c r="B1492" i="18"/>
  <c r="B1493" i="18"/>
  <c r="B1494" i="18"/>
  <c r="B1495" i="18"/>
  <c r="B1496" i="18"/>
  <c r="B1497" i="18"/>
  <c r="B1498" i="18"/>
  <c r="B1499" i="18"/>
  <c r="B1500" i="18"/>
  <c r="B1501" i="18"/>
  <c r="B1502" i="18"/>
  <c r="B1460"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17" i="18"/>
  <c r="J1418" i="18"/>
  <c r="J1419" i="18"/>
  <c r="J1420" i="18"/>
  <c r="J1421" i="18"/>
  <c r="J1422" i="18"/>
  <c r="J1423" i="18"/>
  <c r="J1424" i="18"/>
  <c r="J1425" i="18"/>
  <c r="J1426" i="18"/>
  <c r="J1427" i="18"/>
  <c r="J1428" i="18"/>
  <c r="J1429" i="18"/>
  <c r="J1430" i="18"/>
  <c r="J1431" i="18"/>
  <c r="J1432" i="18"/>
  <c r="J1433" i="18"/>
  <c r="J1434" i="18"/>
  <c r="J1435" i="18"/>
  <c r="J1436" i="18"/>
  <c r="J1437" i="18"/>
  <c r="J1438" i="18"/>
  <c r="J1439" i="18"/>
  <c r="J1440" i="18"/>
  <c r="J1441" i="18"/>
  <c r="J1442" i="18"/>
  <c r="J1443" i="18"/>
  <c r="J1444" i="18"/>
  <c r="J1445" i="18"/>
  <c r="J1446" i="18"/>
  <c r="J1447" i="18"/>
  <c r="J1448" i="18"/>
  <c r="J1449" i="18"/>
  <c r="J1450" i="18"/>
  <c r="J1451" i="18"/>
  <c r="J1452" i="18"/>
  <c r="J1453" i="18"/>
  <c r="J1454" i="18"/>
  <c r="J1455" i="18"/>
  <c r="J1456" i="18"/>
  <c r="J1457" i="18"/>
  <c r="J1458" i="18"/>
  <c r="J1459" i="18"/>
  <c r="J1417" i="18"/>
  <c r="F1418" i="18"/>
  <c r="F1419" i="18"/>
  <c r="F1420" i="18"/>
  <c r="F1421" i="18"/>
  <c r="F1422" i="18"/>
  <c r="F1423" i="18"/>
  <c r="F1424" i="18"/>
  <c r="F1425" i="18"/>
  <c r="F1426" i="18"/>
  <c r="F1427" i="18"/>
  <c r="F1428" i="18"/>
  <c r="F1429" i="18"/>
  <c r="F1430" i="18"/>
  <c r="F1431" i="18"/>
  <c r="F1432" i="18"/>
  <c r="F1433" i="18"/>
  <c r="F1434" i="18"/>
  <c r="F1435" i="18"/>
  <c r="F1436" i="18"/>
  <c r="F1437" i="18"/>
  <c r="F1438" i="18"/>
  <c r="F1439" i="18"/>
  <c r="F1440" i="18"/>
  <c r="F1441" i="18"/>
  <c r="F1442" i="18"/>
  <c r="F1443" i="18"/>
  <c r="F1444" i="18"/>
  <c r="F1445" i="18"/>
  <c r="F1446" i="18"/>
  <c r="F1447" i="18"/>
  <c r="F1448" i="18"/>
  <c r="F1449" i="18"/>
  <c r="F1450" i="18"/>
  <c r="F1451" i="18"/>
  <c r="F1452" i="18"/>
  <c r="F1453" i="18"/>
  <c r="F1454" i="18"/>
  <c r="F1455" i="18"/>
  <c r="F1456" i="18"/>
  <c r="F1457" i="18"/>
  <c r="F1458" i="18"/>
  <c r="F1459" i="18"/>
  <c r="F1417" i="18"/>
  <c r="E1418" i="18"/>
  <c r="E1419" i="18"/>
  <c r="E1420" i="18"/>
  <c r="E1421" i="18"/>
  <c r="E1422" i="18"/>
  <c r="E1423" i="18"/>
  <c r="E1424" i="18"/>
  <c r="E1425" i="18"/>
  <c r="E1426" i="18"/>
  <c r="E1427" i="18"/>
  <c r="E1428" i="18"/>
  <c r="E1429" i="18"/>
  <c r="E1430" i="18"/>
  <c r="E1431" i="18"/>
  <c r="E1432" i="18"/>
  <c r="E1433" i="18"/>
  <c r="E1434" i="18"/>
  <c r="E1435" i="18"/>
  <c r="E1436" i="18"/>
  <c r="E1437" i="18"/>
  <c r="E1438" i="18"/>
  <c r="E1439" i="18"/>
  <c r="E1440" i="18"/>
  <c r="E1441" i="18"/>
  <c r="E1442" i="18"/>
  <c r="E1443" i="18"/>
  <c r="E1444" i="18"/>
  <c r="E1445" i="18"/>
  <c r="E1446" i="18"/>
  <c r="E1447" i="18"/>
  <c r="E1448" i="18"/>
  <c r="E1449" i="18"/>
  <c r="E1450" i="18"/>
  <c r="E1451" i="18"/>
  <c r="E1452" i="18"/>
  <c r="E1453" i="18"/>
  <c r="E1454" i="18"/>
  <c r="E1455" i="18"/>
  <c r="E1456" i="18"/>
  <c r="E1457" i="18"/>
  <c r="E1458" i="18"/>
  <c r="E1459" i="18"/>
  <c r="E1417" i="18"/>
  <c r="B1418" i="18"/>
  <c r="B1419" i="18"/>
  <c r="B1420" i="18"/>
  <c r="B1421" i="18"/>
  <c r="B1422" i="18"/>
  <c r="B1423" i="18"/>
  <c r="B1424" i="18"/>
  <c r="B1425" i="18"/>
  <c r="B1426" i="18"/>
  <c r="B1427" i="18"/>
  <c r="B1428" i="18"/>
  <c r="B1429" i="18"/>
  <c r="B1430" i="18"/>
  <c r="B1431" i="18"/>
  <c r="B1432" i="18"/>
  <c r="B1433" i="18"/>
  <c r="B1434" i="18"/>
  <c r="B1435" i="18"/>
  <c r="B1436" i="18"/>
  <c r="B1437" i="18"/>
  <c r="B1438" i="18"/>
  <c r="B1439" i="18"/>
  <c r="B1440" i="18"/>
  <c r="B1441" i="18"/>
  <c r="B1442" i="18"/>
  <c r="B1443" i="18"/>
  <c r="B1444" i="18"/>
  <c r="B1445" i="18"/>
  <c r="B1446" i="18"/>
  <c r="B1447" i="18"/>
  <c r="B1448" i="18"/>
  <c r="B1449" i="18"/>
  <c r="B1450" i="18"/>
  <c r="B1451" i="18"/>
  <c r="B1452" i="18"/>
  <c r="B1453" i="18"/>
  <c r="B1454" i="18"/>
  <c r="B1455" i="18"/>
  <c r="B1456" i="18"/>
  <c r="B1457" i="18"/>
  <c r="B1458" i="18"/>
  <c r="B1459" i="18"/>
  <c r="B1417"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374" i="18"/>
  <c r="J1375" i="18"/>
  <c r="J1376" i="18"/>
  <c r="J1377" i="18"/>
  <c r="J1378" i="18"/>
  <c r="J1379" i="18"/>
  <c r="J1380" i="18"/>
  <c r="J1381" i="18"/>
  <c r="J1382" i="18"/>
  <c r="J1383" i="18"/>
  <c r="J1384" i="18"/>
  <c r="J1385" i="18"/>
  <c r="J1386" i="18"/>
  <c r="J1387" i="18"/>
  <c r="J1388" i="18"/>
  <c r="J1389" i="18"/>
  <c r="J1390" i="18"/>
  <c r="J1391" i="18"/>
  <c r="J1392" i="18"/>
  <c r="J1393" i="18"/>
  <c r="J1394" i="18"/>
  <c r="J1395" i="18"/>
  <c r="J1396" i="18"/>
  <c r="J1397" i="18"/>
  <c r="J1398" i="18"/>
  <c r="J1399" i="18"/>
  <c r="J1400" i="18"/>
  <c r="J1401" i="18"/>
  <c r="J1402" i="18"/>
  <c r="J1403" i="18"/>
  <c r="J1404" i="18"/>
  <c r="J1405" i="18"/>
  <c r="J1406" i="18"/>
  <c r="J1407" i="18"/>
  <c r="J1408" i="18"/>
  <c r="J1409" i="18"/>
  <c r="J1410" i="18"/>
  <c r="J1411" i="18"/>
  <c r="J1412" i="18"/>
  <c r="J1413" i="18"/>
  <c r="J1414" i="18"/>
  <c r="J1415" i="18"/>
  <c r="J1416" i="18"/>
  <c r="J1374" i="18"/>
  <c r="F1375" i="18"/>
  <c r="F1376" i="18"/>
  <c r="F1377" i="18"/>
  <c r="F1378" i="18"/>
  <c r="F1379" i="18"/>
  <c r="F1380" i="18"/>
  <c r="F1381" i="18"/>
  <c r="F1382" i="18"/>
  <c r="F1383" i="18"/>
  <c r="F1384" i="18"/>
  <c r="F1385" i="18"/>
  <c r="F1386" i="18"/>
  <c r="F1387" i="18"/>
  <c r="F1388" i="18"/>
  <c r="F1389" i="18"/>
  <c r="F1390" i="18"/>
  <c r="F1391" i="18"/>
  <c r="F1392" i="18"/>
  <c r="F1393" i="18"/>
  <c r="F1394" i="18"/>
  <c r="F1395" i="18"/>
  <c r="F1396" i="18"/>
  <c r="F1397" i="18"/>
  <c r="F1398" i="18"/>
  <c r="F1399" i="18"/>
  <c r="F1400" i="18"/>
  <c r="F1401" i="18"/>
  <c r="F1402" i="18"/>
  <c r="F1403" i="18"/>
  <c r="F1404" i="18"/>
  <c r="F1405" i="18"/>
  <c r="F1406" i="18"/>
  <c r="F1407" i="18"/>
  <c r="F1408" i="18"/>
  <c r="F1409" i="18"/>
  <c r="F1410" i="18"/>
  <c r="F1411" i="18"/>
  <c r="F1412" i="18"/>
  <c r="F1413" i="18"/>
  <c r="F1414" i="18"/>
  <c r="F1415" i="18"/>
  <c r="F1416" i="18"/>
  <c r="F1374" i="18"/>
  <c r="E1375" i="18"/>
  <c r="E1376" i="18"/>
  <c r="E1377" i="18"/>
  <c r="E1378" i="18"/>
  <c r="E1379" i="18"/>
  <c r="E1380" i="18"/>
  <c r="E1381" i="18"/>
  <c r="E1382" i="18"/>
  <c r="E1383" i="18"/>
  <c r="E1384" i="18"/>
  <c r="E1385" i="18"/>
  <c r="E1386" i="18"/>
  <c r="E1387" i="18"/>
  <c r="E1388" i="18"/>
  <c r="E1389" i="18"/>
  <c r="E1390" i="18"/>
  <c r="E1391" i="18"/>
  <c r="E1392" i="18"/>
  <c r="E1393" i="18"/>
  <c r="E1394" i="18"/>
  <c r="E1395" i="18"/>
  <c r="E1396" i="18"/>
  <c r="E1397" i="18"/>
  <c r="E1398" i="18"/>
  <c r="E1399" i="18"/>
  <c r="E1400" i="18"/>
  <c r="E1401" i="18"/>
  <c r="E1402" i="18"/>
  <c r="E1403" i="18"/>
  <c r="E1404" i="18"/>
  <c r="E1405" i="18"/>
  <c r="E1406" i="18"/>
  <c r="E1407" i="18"/>
  <c r="E1408" i="18"/>
  <c r="E1409" i="18"/>
  <c r="E1410" i="18"/>
  <c r="E1411" i="18"/>
  <c r="E1412" i="18"/>
  <c r="E1413" i="18"/>
  <c r="E1414" i="18"/>
  <c r="E1415" i="18"/>
  <c r="E1416" i="18"/>
  <c r="E1374" i="18"/>
  <c r="B1375" i="18"/>
  <c r="B1376" i="18"/>
  <c r="B1377" i="18"/>
  <c r="B1378" i="18"/>
  <c r="B1379" i="18"/>
  <c r="B1380" i="18"/>
  <c r="B1381" i="18"/>
  <c r="B1382" i="18"/>
  <c r="B1383" i="18"/>
  <c r="B1384" i="18"/>
  <c r="B1385" i="18"/>
  <c r="B1386" i="18"/>
  <c r="B1387" i="18"/>
  <c r="B1388" i="18"/>
  <c r="B1389" i="18"/>
  <c r="B1390" i="18"/>
  <c r="B1391" i="18"/>
  <c r="B1392" i="18"/>
  <c r="B1393" i="18"/>
  <c r="B1394" i="18"/>
  <c r="B1395" i="18"/>
  <c r="B1396" i="18"/>
  <c r="B1397" i="18"/>
  <c r="B1398" i="18"/>
  <c r="B1399" i="18"/>
  <c r="B1400" i="18"/>
  <c r="B1401" i="18"/>
  <c r="B1402" i="18"/>
  <c r="B1403" i="18"/>
  <c r="B1404" i="18"/>
  <c r="B1405" i="18"/>
  <c r="B1406" i="18"/>
  <c r="B1407" i="18"/>
  <c r="B1408" i="18"/>
  <c r="B1409" i="18"/>
  <c r="B1410" i="18"/>
  <c r="B1411" i="18"/>
  <c r="B1412" i="18"/>
  <c r="B1413" i="18"/>
  <c r="B1414" i="18"/>
  <c r="B1415" i="18"/>
  <c r="B1416" i="18"/>
  <c r="B1374"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31" i="18"/>
  <c r="J1332" i="18"/>
  <c r="J1333" i="18"/>
  <c r="J1334" i="18"/>
  <c r="J1335" i="18"/>
  <c r="J1336" i="18"/>
  <c r="J1337" i="18"/>
  <c r="J1338" i="18"/>
  <c r="J1339" i="18"/>
  <c r="J1340" i="18"/>
  <c r="J1341" i="18"/>
  <c r="J1342" i="18"/>
  <c r="J1343" i="18"/>
  <c r="J1344" i="18"/>
  <c r="J1345" i="18"/>
  <c r="J1346" i="18"/>
  <c r="J1347" i="18"/>
  <c r="J1348" i="18"/>
  <c r="J1349" i="18"/>
  <c r="J1350" i="18"/>
  <c r="J1351" i="18"/>
  <c r="J1352" i="18"/>
  <c r="J1353" i="18"/>
  <c r="J1354" i="18"/>
  <c r="J1355" i="18"/>
  <c r="J1356" i="18"/>
  <c r="J1357" i="18"/>
  <c r="J1358" i="18"/>
  <c r="J1359" i="18"/>
  <c r="J1360" i="18"/>
  <c r="J1361" i="18"/>
  <c r="J1362" i="18"/>
  <c r="J1363" i="18"/>
  <c r="J1364" i="18"/>
  <c r="J1365" i="18"/>
  <c r="J1366" i="18"/>
  <c r="J1367" i="18"/>
  <c r="J1368" i="18"/>
  <c r="J1369" i="18"/>
  <c r="J1370" i="18"/>
  <c r="J1371" i="18"/>
  <c r="J1372" i="18"/>
  <c r="J1373" i="18"/>
  <c r="J1331" i="18"/>
  <c r="F1332" i="18"/>
  <c r="F1333" i="18"/>
  <c r="F1334" i="18"/>
  <c r="F1335" i="18"/>
  <c r="F1336" i="18"/>
  <c r="F1337" i="18"/>
  <c r="F1338" i="18"/>
  <c r="F1339" i="18"/>
  <c r="F1340" i="18"/>
  <c r="F1341" i="18"/>
  <c r="F1342" i="18"/>
  <c r="F1343" i="18"/>
  <c r="F1344" i="18"/>
  <c r="F1345" i="18"/>
  <c r="F1346" i="18"/>
  <c r="F1347" i="18"/>
  <c r="F1348" i="18"/>
  <c r="F1349" i="18"/>
  <c r="F1350" i="18"/>
  <c r="F1351" i="18"/>
  <c r="F1352" i="18"/>
  <c r="F1353" i="18"/>
  <c r="F1354" i="18"/>
  <c r="F1355" i="18"/>
  <c r="F1356" i="18"/>
  <c r="F1357" i="18"/>
  <c r="F1358" i="18"/>
  <c r="F1359" i="18"/>
  <c r="F1360" i="18"/>
  <c r="F1361" i="18"/>
  <c r="F1362" i="18"/>
  <c r="F1363" i="18"/>
  <c r="F1364" i="18"/>
  <c r="F1365" i="18"/>
  <c r="F1366" i="18"/>
  <c r="F1367" i="18"/>
  <c r="F1368" i="18"/>
  <c r="F1369" i="18"/>
  <c r="F1370" i="18"/>
  <c r="F1371" i="18"/>
  <c r="F1372" i="18"/>
  <c r="F1373" i="18"/>
  <c r="F1331" i="18"/>
  <c r="E1332" i="18"/>
  <c r="E1333" i="18"/>
  <c r="E1334" i="18"/>
  <c r="E1335" i="18"/>
  <c r="E1336" i="18"/>
  <c r="E1337" i="18"/>
  <c r="E1338" i="18"/>
  <c r="E1339" i="18"/>
  <c r="E1340" i="18"/>
  <c r="E1341" i="18"/>
  <c r="E1342" i="18"/>
  <c r="E1343" i="18"/>
  <c r="E1344" i="18"/>
  <c r="E1345" i="18"/>
  <c r="E1346" i="18"/>
  <c r="E1347" i="18"/>
  <c r="E1348" i="18"/>
  <c r="E1349" i="18"/>
  <c r="E1350" i="18"/>
  <c r="E1351" i="18"/>
  <c r="E1352" i="18"/>
  <c r="E1353" i="18"/>
  <c r="E1354" i="18"/>
  <c r="E1355" i="18"/>
  <c r="E1356" i="18"/>
  <c r="E1357" i="18"/>
  <c r="E1358" i="18"/>
  <c r="E1359" i="18"/>
  <c r="E1360" i="18"/>
  <c r="E1361" i="18"/>
  <c r="E1362" i="18"/>
  <c r="E1363" i="18"/>
  <c r="E1364" i="18"/>
  <c r="E1365" i="18"/>
  <c r="E1366" i="18"/>
  <c r="E1367" i="18"/>
  <c r="E1368" i="18"/>
  <c r="E1369" i="18"/>
  <c r="E1370" i="18"/>
  <c r="E1371" i="18"/>
  <c r="E1372" i="18"/>
  <c r="E1373" i="18"/>
  <c r="E1331" i="18"/>
  <c r="B1332" i="18"/>
  <c r="B1333" i="18"/>
  <c r="B1334" i="18"/>
  <c r="B1335" i="18"/>
  <c r="B1336" i="18"/>
  <c r="B1337" i="18"/>
  <c r="B1338" i="18"/>
  <c r="B1339" i="18"/>
  <c r="B1340" i="18"/>
  <c r="B1341" i="18"/>
  <c r="B1342" i="18"/>
  <c r="B1343" i="18"/>
  <c r="B1344" i="18"/>
  <c r="B1345" i="18"/>
  <c r="B1346" i="18"/>
  <c r="B1347" i="18"/>
  <c r="B1348" i="18"/>
  <c r="B1349" i="18"/>
  <c r="B1350" i="18"/>
  <c r="B1351" i="18"/>
  <c r="B1352" i="18"/>
  <c r="B1353" i="18"/>
  <c r="B1354" i="18"/>
  <c r="B1355" i="18"/>
  <c r="B1356" i="18"/>
  <c r="B1357" i="18"/>
  <c r="B1358" i="18"/>
  <c r="B1359" i="18"/>
  <c r="B1360" i="18"/>
  <c r="B1361" i="18"/>
  <c r="B1362" i="18"/>
  <c r="B1363" i="18"/>
  <c r="B1364" i="18"/>
  <c r="B1365" i="18"/>
  <c r="B1366" i="18"/>
  <c r="B1367" i="18"/>
  <c r="B1368" i="18"/>
  <c r="B1369" i="18"/>
  <c r="B1370" i="18"/>
  <c r="B1371" i="18"/>
  <c r="B1372" i="18"/>
  <c r="B1373" i="18"/>
  <c r="B1331"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288" i="18"/>
  <c r="J1289" i="18"/>
  <c r="J1290" i="18"/>
  <c r="J1291" i="18"/>
  <c r="J1292" i="18"/>
  <c r="J1293" i="18"/>
  <c r="J1294" i="18"/>
  <c r="J1295" i="18"/>
  <c r="J1296" i="18"/>
  <c r="J1297" i="18"/>
  <c r="J1298" i="18"/>
  <c r="J1299" i="18"/>
  <c r="J1300" i="18"/>
  <c r="J1301" i="18"/>
  <c r="J1302" i="18"/>
  <c r="J1303" i="18"/>
  <c r="J1304" i="18"/>
  <c r="J1305" i="18"/>
  <c r="J1306" i="18"/>
  <c r="J1307" i="18"/>
  <c r="J1308" i="18"/>
  <c r="J1309" i="18"/>
  <c r="J1310" i="18"/>
  <c r="J1311" i="18"/>
  <c r="J1312" i="18"/>
  <c r="J1313" i="18"/>
  <c r="J1314" i="18"/>
  <c r="J1315" i="18"/>
  <c r="J1316" i="18"/>
  <c r="J1317" i="18"/>
  <c r="J1318" i="18"/>
  <c r="J1319" i="18"/>
  <c r="J1320" i="18"/>
  <c r="J1321" i="18"/>
  <c r="J1322" i="18"/>
  <c r="J1323" i="18"/>
  <c r="J1324" i="18"/>
  <c r="J1325" i="18"/>
  <c r="J1326" i="18"/>
  <c r="J1327" i="18"/>
  <c r="J1328" i="18"/>
  <c r="J1329" i="18"/>
  <c r="J1330" i="18"/>
  <c r="J1288" i="18"/>
  <c r="J1246" i="18"/>
  <c r="J1247" i="18"/>
  <c r="J1248" i="18"/>
  <c r="J1249" i="18"/>
  <c r="J1250" i="18"/>
  <c r="J1251" i="18"/>
  <c r="J1252" i="18"/>
  <c r="J1253" i="18"/>
  <c r="J1254" i="18"/>
  <c r="J1255" i="18"/>
  <c r="J1256" i="18"/>
  <c r="J1257" i="18"/>
  <c r="J1258" i="18"/>
  <c r="J1259" i="18"/>
  <c r="J1260" i="18"/>
  <c r="J1261" i="18"/>
  <c r="J1262" i="18"/>
  <c r="J1263" i="18"/>
  <c r="J1264" i="18"/>
  <c r="J1265" i="18"/>
  <c r="J1266" i="18"/>
  <c r="J1267" i="18"/>
  <c r="J1268" i="18"/>
  <c r="J1269" i="18"/>
  <c r="J1270" i="18"/>
  <c r="J1271" i="18"/>
  <c r="J1272" i="18"/>
  <c r="J1273" i="18"/>
  <c r="J1274" i="18"/>
  <c r="J1275" i="18"/>
  <c r="J1276" i="18"/>
  <c r="J1277" i="18"/>
  <c r="J1278" i="18"/>
  <c r="J1279" i="18"/>
  <c r="J1280" i="18"/>
  <c r="J1281" i="18"/>
  <c r="J1282" i="18"/>
  <c r="J1283" i="18"/>
  <c r="J1284" i="18"/>
  <c r="J1285" i="18"/>
  <c r="J1286" i="18"/>
  <c r="J1287" i="18"/>
  <c r="J1245" i="18"/>
  <c r="F1289" i="18"/>
  <c r="F1290" i="18"/>
  <c r="F1291" i="18"/>
  <c r="F1292" i="18"/>
  <c r="F1293" i="18"/>
  <c r="F1294" i="18"/>
  <c r="F1295" i="18"/>
  <c r="F1296" i="18"/>
  <c r="F1297" i="18"/>
  <c r="F1298" i="18"/>
  <c r="F1299" i="18"/>
  <c r="F1300" i="18"/>
  <c r="F1301" i="18"/>
  <c r="F1302" i="18"/>
  <c r="F1303" i="18"/>
  <c r="F1304" i="18"/>
  <c r="F1305" i="18"/>
  <c r="F1306" i="18"/>
  <c r="F1307" i="18"/>
  <c r="F1308" i="18"/>
  <c r="F1309" i="18"/>
  <c r="F1310" i="18"/>
  <c r="F1311" i="18"/>
  <c r="F1312" i="18"/>
  <c r="F1313" i="18"/>
  <c r="F1314" i="18"/>
  <c r="F1315" i="18"/>
  <c r="F1316" i="18"/>
  <c r="F1317" i="18"/>
  <c r="F1318" i="18"/>
  <c r="F1319" i="18"/>
  <c r="F1320" i="18"/>
  <c r="F1321" i="18"/>
  <c r="F1322" i="18"/>
  <c r="F1323" i="18"/>
  <c r="F1324" i="18"/>
  <c r="F1325" i="18"/>
  <c r="F1326" i="18"/>
  <c r="F1327" i="18"/>
  <c r="F1328" i="18"/>
  <c r="F1329" i="18"/>
  <c r="F1330" i="18"/>
  <c r="F1288" i="18"/>
  <c r="E1289" i="18"/>
  <c r="E1290" i="18"/>
  <c r="E1291" i="18"/>
  <c r="E1292" i="18"/>
  <c r="E1293" i="18"/>
  <c r="E1294" i="18"/>
  <c r="E1295" i="18"/>
  <c r="E1296" i="18"/>
  <c r="E1297" i="18"/>
  <c r="E1298" i="18"/>
  <c r="E1299" i="18"/>
  <c r="E1300" i="18"/>
  <c r="E1301" i="18"/>
  <c r="E1302" i="18"/>
  <c r="E1303" i="18"/>
  <c r="E1304" i="18"/>
  <c r="E1305" i="18"/>
  <c r="E1306" i="18"/>
  <c r="E1307" i="18"/>
  <c r="E1308" i="18"/>
  <c r="E1309" i="18"/>
  <c r="E1310" i="18"/>
  <c r="E1311" i="18"/>
  <c r="E1312" i="18"/>
  <c r="E1313" i="18"/>
  <c r="E1314" i="18"/>
  <c r="E1315" i="18"/>
  <c r="E1316" i="18"/>
  <c r="E1317" i="18"/>
  <c r="E1318" i="18"/>
  <c r="E1319" i="18"/>
  <c r="E1320" i="18"/>
  <c r="E1321" i="18"/>
  <c r="E1322" i="18"/>
  <c r="E1323" i="18"/>
  <c r="E1324" i="18"/>
  <c r="E1325" i="18"/>
  <c r="E1326" i="18"/>
  <c r="E1327" i="18"/>
  <c r="E1328" i="18"/>
  <c r="E1329" i="18"/>
  <c r="E1330" i="18"/>
  <c r="E1288" i="18"/>
  <c r="B1289" i="18"/>
  <c r="B1290" i="18"/>
  <c r="B1291" i="18"/>
  <c r="B1292" i="18"/>
  <c r="B1293" i="18"/>
  <c r="B1294" i="18"/>
  <c r="B1295" i="18"/>
  <c r="B1296" i="18"/>
  <c r="B1297" i="18"/>
  <c r="B1298" i="18"/>
  <c r="B1299" i="18"/>
  <c r="B1300" i="18"/>
  <c r="B1301" i="18"/>
  <c r="B1302" i="18"/>
  <c r="B1303" i="18"/>
  <c r="B1304" i="18"/>
  <c r="B1305" i="18"/>
  <c r="B1306" i="18"/>
  <c r="B1307" i="18"/>
  <c r="B1308" i="18"/>
  <c r="B1309" i="18"/>
  <c r="B1310" i="18"/>
  <c r="B1311" i="18"/>
  <c r="B1312" i="18"/>
  <c r="B1313" i="18"/>
  <c r="B1314" i="18"/>
  <c r="B1315" i="18"/>
  <c r="B1316" i="18"/>
  <c r="B1317" i="18"/>
  <c r="B1318" i="18"/>
  <c r="B1319" i="18"/>
  <c r="B1320" i="18"/>
  <c r="B1321" i="18"/>
  <c r="B1322" i="18"/>
  <c r="B1323" i="18"/>
  <c r="B1324" i="18"/>
  <c r="B1325" i="18"/>
  <c r="B1326" i="18"/>
  <c r="B1327" i="18"/>
  <c r="B1328" i="18"/>
  <c r="B1329" i="18"/>
  <c r="B1330" i="18"/>
  <c r="B1288"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45" i="18"/>
  <c r="F1246" i="18"/>
  <c r="F1247" i="18"/>
  <c r="F1248" i="18"/>
  <c r="F1249" i="18"/>
  <c r="F1250" i="18"/>
  <c r="F1251" i="18"/>
  <c r="F1252" i="18"/>
  <c r="F1253" i="18"/>
  <c r="F1254" i="18"/>
  <c r="F1255" i="18"/>
  <c r="F1256" i="18"/>
  <c r="F1257" i="18"/>
  <c r="F1258" i="18"/>
  <c r="F1259" i="18"/>
  <c r="F1260" i="18"/>
  <c r="F1261" i="18"/>
  <c r="F1262" i="18"/>
  <c r="F1263" i="18"/>
  <c r="F1264" i="18"/>
  <c r="F1265" i="18"/>
  <c r="F1266" i="18"/>
  <c r="F1267" i="18"/>
  <c r="F1268" i="18"/>
  <c r="F1269" i="18"/>
  <c r="F1270" i="18"/>
  <c r="F1271" i="18"/>
  <c r="F1272" i="18"/>
  <c r="F1273" i="18"/>
  <c r="F1274" i="18"/>
  <c r="F1275" i="18"/>
  <c r="F1276" i="18"/>
  <c r="F1277" i="18"/>
  <c r="F1278" i="18"/>
  <c r="F1279" i="18"/>
  <c r="F1280" i="18"/>
  <c r="F1281" i="18"/>
  <c r="F1282" i="18"/>
  <c r="F1283" i="18"/>
  <c r="F1284" i="18"/>
  <c r="F1285" i="18"/>
  <c r="F1286" i="18"/>
  <c r="F1287" i="18"/>
  <c r="F1245" i="18"/>
  <c r="E1246" i="18"/>
  <c r="E1247" i="18"/>
  <c r="E1248" i="18"/>
  <c r="E1249" i="18"/>
  <c r="E1250" i="18"/>
  <c r="E1251" i="18"/>
  <c r="E1252" i="18"/>
  <c r="E1253" i="18"/>
  <c r="E1254" i="18"/>
  <c r="E1255" i="18"/>
  <c r="E1256" i="18"/>
  <c r="E1257" i="18"/>
  <c r="E1258" i="18"/>
  <c r="E1259" i="18"/>
  <c r="E1260" i="18"/>
  <c r="E1261" i="18"/>
  <c r="E1262" i="18"/>
  <c r="E1263" i="18"/>
  <c r="E1264" i="18"/>
  <c r="E1265" i="18"/>
  <c r="E1266" i="18"/>
  <c r="E1267" i="18"/>
  <c r="E1268" i="18"/>
  <c r="E1269" i="18"/>
  <c r="E1270" i="18"/>
  <c r="E1271" i="18"/>
  <c r="E1272" i="18"/>
  <c r="E1273" i="18"/>
  <c r="E1274" i="18"/>
  <c r="E1275" i="18"/>
  <c r="E1276" i="18"/>
  <c r="E1277" i="18"/>
  <c r="E1278" i="18"/>
  <c r="E1279" i="18"/>
  <c r="E1280" i="18"/>
  <c r="E1281" i="18"/>
  <c r="E1282" i="18"/>
  <c r="E1283" i="18"/>
  <c r="E1284" i="18"/>
  <c r="E1285" i="18"/>
  <c r="E1286" i="18"/>
  <c r="E1287" i="18"/>
  <c r="E1245" i="18"/>
  <c r="B1246" i="18"/>
  <c r="B1247" i="18"/>
  <c r="B1248" i="18"/>
  <c r="B1249" i="18"/>
  <c r="B1250" i="18"/>
  <c r="B1251" i="18"/>
  <c r="B1252" i="18"/>
  <c r="B1253" i="18"/>
  <c r="B1254" i="18"/>
  <c r="B1255" i="18"/>
  <c r="B1256" i="18"/>
  <c r="B1257" i="18"/>
  <c r="B1258" i="18"/>
  <c r="B1259" i="18"/>
  <c r="B1260" i="18"/>
  <c r="B1261" i="18"/>
  <c r="B1262" i="18"/>
  <c r="B1263" i="18"/>
  <c r="B1264" i="18"/>
  <c r="B1265" i="18"/>
  <c r="B1266" i="18"/>
  <c r="B1267" i="18"/>
  <c r="B1268" i="18"/>
  <c r="B1269" i="18"/>
  <c r="B1270" i="18"/>
  <c r="B1271" i="18"/>
  <c r="B1272" i="18"/>
  <c r="B1273" i="18"/>
  <c r="B1274" i="18"/>
  <c r="B1275" i="18"/>
  <c r="B1276" i="18"/>
  <c r="B1277" i="18"/>
  <c r="B1278" i="18"/>
  <c r="B1279" i="18"/>
  <c r="B1280" i="18"/>
  <c r="B1281" i="18"/>
  <c r="B1282" i="18"/>
  <c r="B1283" i="18"/>
  <c r="B1284" i="18"/>
  <c r="B1285" i="18"/>
  <c r="B1286" i="18"/>
  <c r="B1287" i="18"/>
  <c r="B1245" i="18"/>
  <c r="F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02" i="18"/>
  <c r="J1203" i="18"/>
  <c r="J1204" i="18"/>
  <c r="J1205" i="18"/>
  <c r="J1206" i="18"/>
  <c r="J1207" i="18"/>
  <c r="J1208" i="18"/>
  <c r="J1209" i="18"/>
  <c r="J1210" i="18"/>
  <c r="J1211" i="18"/>
  <c r="J1212" i="18"/>
  <c r="J1213" i="18"/>
  <c r="J1214" i="18"/>
  <c r="J1215" i="18"/>
  <c r="J1216" i="18"/>
  <c r="J1217" i="18"/>
  <c r="J1218" i="18"/>
  <c r="J1219" i="18"/>
  <c r="J1220" i="18"/>
  <c r="J1221" i="18"/>
  <c r="J1222" i="18"/>
  <c r="J1223" i="18"/>
  <c r="J1224" i="18"/>
  <c r="J1225" i="18"/>
  <c r="J1226" i="18"/>
  <c r="J1227" i="18"/>
  <c r="J1228" i="18"/>
  <c r="J1229" i="18"/>
  <c r="J1230" i="18"/>
  <c r="J1231" i="18"/>
  <c r="J1232" i="18"/>
  <c r="J1233" i="18"/>
  <c r="J1234" i="18"/>
  <c r="J1235" i="18"/>
  <c r="J1236" i="18"/>
  <c r="J1237" i="18"/>
  <c r="J1238" i="18"/>
  <c r="J1239" i="18"/>
  <c r="J1240" i="18"/>
  <c r="J1241" i="18"/>
  <c r="J1242" i="18"/>
  <c r="J1243" i="18"/>
  <c r="J1244" i="18"/>
  <c r="J1202" i="18"/>
  <c r="F1203" i="18"/>
  <c r="F1204" i="18"/>
  <c r="F1205" i="18"/>
  <c r="F1206" i="18"/>
  <c r="F1207" i="18"/>
  <c r="F1208" i="18"/>
  <c r="F1209" i="18"/>
  <c r="F1210" i="18"/>
  <c r="F1211" i="18"/>
  <c r="F1212" i="18"/>
  <c r="F1213" i="18"/>
  <c r="F1214" i="18"/>
  <c r="F1215" i="18"/>
  <c r="F1216" i="18"/>
  <c r="F1217" i="18"/>
  <c r="F1218" i="18"/>
  <c r="F1219" i="18"/>
  <c r="F1220" i="18"/>
  <c r="F1221" i="18"/>
  <c r="F1222" i="18"/>
  <c r="F1223" i="18"/>
  <c r="F1224" i="18"/>
  <c r="F1225" i="18"/>
  <c r="F1226" i="18"/>
  <c r="F1227" i="18"/>
  <c r="F1228" i="18"/>
  <c r="F1229" i="18"/>
  <c r="F1230" i="18"/>
  <c r="F1231" i="18"/>
  <c r="F1232" i="18"/>
  <c r="F1233" i="18"/>
  <c r="F1234" i="18"/>
  <c r="F1235" i="18"/>
  <c r="F1236" i="18"/>
  <c r="F1237" i="18"/>
  <c r="F1238" i="18"/>
  <c r="F1239" i="18"/>
  <c r="F1240" i="18"/>
  <c r="F1241" i="18"/>
  <c r="F1242" i="18"/>
  <c r="F1243" i="18"/>
  <c r="F1244" i="18"/>
  <c r="E1203" i="18"/>
  <c r="E1204" i="18"/>
  <c r="E1205" i="18"/>
  <c r="E1206" i="18"/>
  <c r="E1207" i="18"/>
  <c r="E1208" i="18"/>
  <c r="E1209" i="18"/>
  <c r="E1210" i="18"/>
  <c r="E1211" i="18"/>
  <c r="E1212" i="18"/>
  <c r="E1213" i="18"/>
  <c r="E1214" i="18"/>
  <c r="E1215" i="18"/>
  <c r="E1216" i="18"/>
  <c r="E1217" i="18"/>
  <c r="E1218" i="18"/>
  <c r="E1219" i="18"/>
  <c r="E1220" i="18"/>
  <c r="E1221" i="18"/>
  <c r="E1222" i="18"/>
  <c r="E1223" i="18"/>
  <c r="E1224" i="18"/>
  <c r="E1225" i="18"/>
  <c r="E1226" i="18"/>
  <c r="E1227" i="18"/>
  <c r="E1228" i="18"/>
  <c r="E1229" i="18"/>
  <c r="E1230" i="18"/>
  <c r="E1231" i="18"/>
  <c r="E1232" i="18"/>
  <c r="E1233" i="18"/>
  <c r="E1234" i="18"/>
  <c r="E1235" i="18"/>
  <c r="E1236" i="18"/>
  <c r="E1237" i="18"/>
  <c r="E1238" i="18"/>
  <c r="E1239" i="18"/>
  <c r="E1240" i="18"/>
  <c r="E1241" i="18"/>
  <c r="E1242" i="18"/>
  <c r="E1243" i="18"/>
  <c r="E1244" i="18"/>
  <c r="E1202" i="18"/>
  <c r="B1203" i="18"/>
  <c r="B1204" i="18"/>
  <c r="B1205" i="18"/>
  <c r="B1206" i="18"/>
  <c r="B1207" i="18"/>
  <c r="B1208" i="18"/>
  <c r="B1209" i="18"/>
  <c r="B1210" i="18"/>
  <c r="B1211" i="18"/>
  <c r="B1212" i="18"/>
  <c r="B1213" i="18"/>
  <c r="B1214" i="18"/>
  <c r="B1215" i="18"/>
  <c r="B1216" i="18"/>
  <c r="B1217" i="18"/>
  <c r="B1218" i="18"/>
  <c r="B1219" i="18"/>
  <c r="B1220" i="18"/>
  <c r="B1221" i="18"/>
  <c r="B1222" i="18"/>
  <c r="B1223" i="18"/>
  <c r="B1224" i="18"/>
  <c r="B1225" i="18"/>
  <c r="B1226" i="18"/>
  <c r="B1227" i="18"/>
  <c r="B1228" i="18"/>
  <c r="B1229" i="18"/>
  <c r="B1230" i="18"/>
  <c r="B1231" i="18"/>
  <c r="B1232" i="18"/>
  <c r="B1233" i="18"/>
  <c r="B1234" i="18"/>
  <c r="B1235" i="18"/>
  <c r="B1236" i="18"/>
  <c r="B1237" i="18"/>
  <c r="B1238" i="18"/>
  <c r="B1239" i="18"/>
  <c r="B1240" i="18"/>
  <c r="B1241" i="18"/>
  <c r="B1242" i="18"/>
  <c r="B1243" i="18"/>
  <c r="B1244" i="18"/>
  <c r="B12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O1162" i="18"/>
  <c r="O1188" i="18"/>
  <c r="N1102" i="18"/>
  <c r="K1162" i="18"/>
  <c r="K1188" i="18"/>
  <c r="J1103" i="18"/>
  <c r="J1104" i="18"/>
  <c r="J1105" i="18"/>
  <c r="J1106" i="18"/>
  <c r="J1107" i="18"/>
  <c r="J1108" i="18"/>
  <c r="J1109" i="18"/>
  <c r="J1110" i="18"/>
  <c r="J1111" i="18"/>
  <c r="J1112" i="18"/>
  <c r="J1113" i="18"/>
  <c r="J1114" i="18"/>
  <c r="J1115" i="18"/>
  <c r="J1116" i="18"/>
  <c r="J1117" i="18"/>
  <c r="J1118" i="18"/>
  <c r="J1119" i="18"/>
  <c r="J1120" i="18"/>
  <c r="J1121" i="18"/>
  <c r="J1122" i="18"/>
  <c r="J1123" i="18"/>
  <c r="J1124" i="18"/>
  <c r="J1125" i="18"/>
  <c r="J1126" i="18"/>
  <c r="J1127" i="18"/>
  <c r="J1128" i="18"/>
  <c r="J1129" i="18"/>
  <c r="J1130" i="18"/>
  <c r="J1131" i="18"/>
  <c r="J1132" i="18"/>
  <c r="J1133" i="18"/>
  <c r="J1134" i="18"/>
  <c r="J1135" i="18"/>
  <c r="J1136" i="18"/>
  <c r="J1137" i="18"/>
  <c r="J1138" i="18"/>
  <c r="J1139" i="18"/>
  <c r="J1140" i="18"/>
  <c r="J1141" i="18"/>
  <c r="J1142" i="18"/>
  <c r="J1143" i="18"/>
  <c r="J1144" i="18"/>
  <c r="J1145" i="18"/>
  <c r="J1146" i="18"/>
  <c r="J1147" i="18"/>
  <c r="J1148" i="18"/>
  <c r="J1149" i="18"/>
  <c r="J1150" i="18"/>
  <c r="J1151" i="18"/>
  <c r="J1152" i="18"/>
  <c r="J1153" i="18"/>
  <c r="J1154" i="18"/>
  <c r="J1155" i="18"/>
  <c r="J1156" i="18"/>
  <c r="J1157" i="18"/>
  <c r="J1158" i="18"/>
  <c r="J1159" i="18"/>
  <c r="J1160" i="18"/>
  <c r="J1161" i="18"/>
  <c r="J1162" i="18"/>
  <c r="J1163" i="18"/>
  <c r="J1164" i="18"/>
  <c r="J1165" i="18"/>
  <c r="J1166" i="18"/>
  <c r="J1167" i="18"/>
  <c r="J1168" i="18"/>
  <c r="J1169" i="18"/>
  <c r="J1170" i="18"/>
  <c r="J1171" i="18"/>
  <c r="J1172" i="18"/>
  <c r="J1173" i="18"/>
  <c r="J1174" i="18"/>
  <c r="J1175" i="18"/>
  <c r="J1176" i="18"/>
  <c r="J1177" i="18"/>
  <c r="J1178" i="18"/>
  <c r="J1179" i="18"/>
  <c r="J1180" i="18"/>
  <c r="J1181" i="18"/>
  <c r="J1182" i="18"/>
  <c r="J1183" i="18"/>
  <c r="J1184" i="18"/>
  <c r="J1185" i="18"/>
  <c r="J1186" i="18"/>
  <c r="J1187" i="18"/>
  <c r="J1188" i="18"/>
  <c r="J1189" i="18"/>
  <c r="J1190" i="18"/>
  <c r="J1191" i="18"/>
  <c r="J1192" i="18"/>
  <c r="J1193" i="18"/>
  <c r="J1194" i="18"/>
  <c r="J1195" i="18"/>
  <c r="J1196" i="18"/>
  <c r="J1197" i="18"/>
  <c r="J1198" i="18"/>
  <c r="J1199" i="18"/>
  <c r="J1200" i="18"/>
  <c r="J1201" i="18"/>
  <c r="J1102" i="18"/>
  <c r="E1103" i="18"/>
  <c r="F1103" i="18"/>
  <c r="E1104" i="18"/>
  <c r="F1104" i="18"/>
  <c r="E1105" i="18"/>
  <c r="F1105" i="18"/>
  <c r="E1106" i="18"/>
  <c r="F1106" i="18"/>
  <c r="E1107" i="18"/>
  <c r="F1107" i="18"/>
  <c r="E1108" i="18"/>
  <c r="F1108" i="18"/>
  <c r="E1109" i="18"/>
  <c r="F1109" i="18"/>
  <c r="E1110" i="18"/>
  <c r="F1110" i="18"/>
  <c r="E1111" i="18"/>
  <c r="F1111" i="18"/>
  <c r="E1112" i="18"/>
  <c r="F1112" i="18"/>
  <c r="E1113" i="18"/>
  <c r="F1113" i="18"/>
  <c r="E1114" i="18"/>
  <c r="F1114" i="18"/>
  <c r="E1115" i="18"/>
  <c r="F1115" i="18"/>
  <c r="E1116" i="18"/>
  <c r="F1116" i="18"/>
  <c r="E1117" i="18"/>
  <c r="F1117" i="18"/>
  <c r="E1118" i="18"/>
  <c r="F1118" i="18"/>
  <c r="E1119" i="18"/>
  <c r="F1119" i="18"/>
  <c r="E1120" i="18"/>
  <c r="F1120" i="18"/>
  <c r="E1121" i="18"/>
  <c r="F1121" i="18"/>
  <c r="E1122" i="18"/>
  <c r="F1122" i="18"/>
  <c r="E1123" i="18"/>
  <c r="F1123" i="18"/>
  <c r="E1124" i="18"/>
  <c r="F1124" i="18"/>
  <c r="E1125" i="18"/>
  <c r="F1125" i="18"/>
  <c r="E1126" i="18"/>
  <c r="F1126" i="18"/>
  <c r="E1127" i="18"/>
  <c r="F1127" i="18"/>
  <c r="E1128" i="18"/>
  <c r="F1128" i="18"/>
  <c r="E1129" i="18"/>
  <c r="F1129" i="18"/>
  <c r="E1130" i="18"/>
  <c r="F1130" i="18"/>
  <c r="E1131" i="18"/>
  <c r="F1131" i="18"/>
  <c r="E1132" i="18"/>
  <c r="F1132" i="18"/>
  <c r="E1133" i="18"/>
  <c r="F1133" i="18"/>
  <c r="E1134" i="18"/>
  <c r="F1134" i="18"/>
  <c r="E1135" i="18"/>
  <c r="F1135" i="18"/>
  <c r="E1136" i="18"/>
  <c r="F1136" i="18"/>
  <c r="E1137" i="18"/>
  <c r="F1137" i="18"/>
  <c r="E1138" i="18"/>
  <c r="F1138" i="18"/>
  <c r="E1139" i="18"/>
  <c r="F1139" i="18"/>
  <c r="E1140" i="18"/>
  <c r="F1140" i="18"/>
  <c r="E1141" i="18"/>
  <c r="F1141" i="18"/>
  <c r="E1142" i="18"/>
  <c r="F1142" i="18"/>
  <c r="E1143" i="18"/>
  <c r="F1143" i="18"/>
  <c r="E1144" i="18"/>
  <c r="F1144" i="18"/>
  <c r="E1145" i="18"/>
  <c r="F1145" i="18"/>
  <c r="E1146" i="18"/>
  <c r="F1146" i="18"/>
  <c r="E1147" i="18"/>
  <c r="F1147" i="18"/>
  <c r="E1148" i="18"/>
  <c r="F1148" i="18"/>
  <c r="E1149" i="18"/>
  <c r="F1149" i="18"/>
  <c r="E1150" i="18"/>
  <c r="F1150" i="18"/>
  <c r="E1151" i="18"/>
  <c r="F1151" i="18"/>
  <c r="E1152" i="18"/>
  <c r="F1152" i="18"/>
  <c r="E1153" i="18"/>
  <c r="F1153" i="18"/>
  <c r="E1154" i="18"/>
  <c r="F1154" i="18"/>
  <c r="E1155" i="18"/>
  <c r="F1155" i="18"/>
  <c r="E1156" i="18"/>
  <c r="F1156" i="18"/>
  <c r="E1157" i="18"/>
  <c r="F1157" i="18"/>
  <c r="E1158" i="18"/>
  <c r="F1158" i="18"/>
  <c r="E1159" i="18"/>
  <c r="F1159" i="18"/>
  <c r="E1160" i="18"/>
  <c r="F1160" i="18"/>
  <c r="E1161" i="18"/>
  <c r="F1161" i="18"/>
  <c r="E1162" i="18"/>
  <c r="F1162" i="18"/>
  <c r="E1163" i="18"/>
  <c r="F1163" i="18"/>
  <c r="E1164" i="18"/>
  <c r="F1164" i="18"/>
  <c r="E1165" i="18"/>
  <c r="F1165" i="18"/>
  <c r="E1166" i="18"/>
  <c r="F1166" i="18"/>
  <c r="E1167" i="18"/>
  <c r="F1167" i="18"/>
  <c r="E1168" i="18"/>
  <c r="F1168" i="18"/>
  <c r="E1169" i="18"/>
  <c r="F1169" i="18"/>
  <c r="E1170" i="18"/>
  <c r="F1170" i="18"/>
  <c r="E1171" i="18"/>
  <c r="F1171" i="18"/>
  <c r="E1172" i="18"/>
  <c r="F1172" i="18"/>
  <c r="E1173" i="18"/>
  <c r="F1173" i="18"/>
  <c r="E1174" i="18"/>
  <c r="F1174" i="18"/>
  <c r="E1175" i="18"/>
  <c r="F1175" i="18"/>
  <c r="E1176" i="18"/>
  <c r="F1176" i="18"/>
  <c r="E1177" i="18"/>
  <c r="F1177" i="18"/>
  <c r="E1178" i="18"/>
  <c r="F1178" i="18"/>
  <c r="E1179" i="18"/>
  <c r="F1179" i="18"/>
  <c r="E1180" i="18"/>
  <c r="F1180" i="18"/>
  <c r="E1181" i="18"/>
  <c r="F1181" i="18"/>
  <c r="E1182" i="18"/>
  <c r="F1182" i="18"/>
  <c r="E1183" i="18"/>
  <c r="F1183" i="18"/>
  <c r="E1184" i="18"/>
  <c r="F1184" i="18"/>
  <c r="E1185" i="18"/>
  <c r="F1185" i="18"/>
  <c r="E1186" i="18"/>
  <c r="F1186" i="18"/>
  <c r="E1187" i="18"/>
  <c r="F1187" i="18"/>
  <c r="E1188" i="18"/>
  <c r="F1188" i="18"/>
  <c r="E1189" i="18"/>
  <c r="F1189" i="18"/>
  <c r="E1190" i="18"/>
  <c r="F1190" i="18"/>
  <c r="E1191" i="18"/>
  <c r="F1191" i="18"/>
  <c r="E1192" i="18"/>
  <c r="F1192" i="18"/>
  <c r="E1193" i="18"/>
  <c r="F1193" i="18"/>
  <c r="E1194" i="18"/>
  <c r="F1194" i="18"/>
  <c r="E1195" i="18"/>
  <c r="F1195" i="18"/>
  <c r="E1196" i="18"/>
  <c r="F1196" i="18"/>
  <c r="E1197" i="18"/>
  <c r="F1197" i="18"/>
  <c r="E1198" i="18"/>
  <c r="F1198" i="18"/>
  <c r="E1199" i="18"/>
  <c r="F1199" i="18"/>
  <c r="E1200" i="18"/>
  <c r="F1200" i="18"/>
  <c r="E1201" i="18"/>
  <c r="F1201" i="18"/>
  <c r="F1102" i="18"/>
  <c r="E1102" i="18"/>
  <c r="B1103" i="18"/>
  <c r="B1104" i="18"/>
  <c r="B1105" i="18"/>
  <c r="B1106" i="18"/>
  <c r="B1107" i="18"/>
  <c r="B1108" i="18"/>
  <c r="B1109" i="18"/>
  <c r="B1110" i="18"/>
  <c r="B1111" i="18"/>
  <c r="B1112" i="18"/>
  <c r="B1113" i="18"/>
  <c r="B1114" i="18"/>
  <c r="B1115" i="18"/>
  <c r="B1116" i="18"/>
  <c r="B1117" i="18"/>
  <c r="B1118" i="18"/>
  <c r="B1119" i="18"/>
  <c r="B1120" i="18"/>
  <c r="B1121" i="18"/>
  <c r="B1122" i="18"/>
  <c r="B1123" i="18"/>
  <c r="B1124" i="18"/>
  <c r="B1125" i="18"/>
  <c r="B1126" i="18"/>
  <c r="B1127" i="18"/>
  <c r="B1128" i="18"/>
  <c r="B1129" i="18"/>
  <c r="B1130" i="18"/>
  <c r="B1131" i="18"/>
  <c r="B1132" i="18"/>
  <c r="B1133" i="18"/>
  <c r="B1134" i="18"/>
  <c r="B1135" i="18"/>
  <c r="B1136" i="18"/>
  <c r="B1137" i="18"/>
  <c r="B1138" i="18"/>
  <c r="B1139" i="18"/>
  <c r="B1140" i="18"/>
  <c r="B1141" i="18"/>
  <c r="B1142" i="18"/>
  <c r="B1143" i="18"/>
  <c r="B1144" i="18"/>
  <c r="B1145" i="18"/>
  <c r="B1146" i="18"/>
  <c r="B1147" i="18"/>
  <c r="B1148" i="18"/>
  <c r="B1149" i="18"/>
  <c r="B1150" i="18"/>
  <c r="B1151" i="18"/>
  <c r="B1152" i="18"/>
  <c r="B1153" i="18"/>
  <c r="B1154" i="18"/>
  <c r="B1155" i="18"/>
  <c r="B1156" i="18"/>
  <c r="B1157" i="18"/>
  <c r="B1158" i="18"/>
  <c r="B1159" i="18"/>
  <c r="B1160" i="18"/>
  <c r="B1161" i="18"/>
  <c r="B1162" i="18"/>
  <c r="B1163" i="18"/>
  <c r="B1164" i="18"/>
  <c r="B1165" i="18"/>
  <c r="B1166" i="18"/>
  <c r="B1167" i="18"/>
  <c r="B1168" i="18"/>
  <c r="B1169" i="18"/>
  <c r="B1170" i="18"/>
  <c r="B1171" i="18"/>
  <c r="B1172" i="18"/>
  <c r="B1173" i="18"/>
  <c r="B1174" i="18"/>
  <c r="B1175" i="18"/>
  <c r="B1176" i="18"/>
  <c r="B1177" i="18"/>
  <c r="B1178" i="18"/>
  <c r="B1179" i="18"/>
  <c r="B1180" i="18"/>
  <c r="B1181" i="18"/>
  <c r="B1182" i="18"/>
  <c r="B1183" i="18"/>
  <c r="B1184" i="18"/>
  <c r="B1185" i="18"/>
  <c r="B1186" i="18"/>
  <c r="B1187" i="18"/>
  <c r="B1188" i="18"/>
  <c r="B1189" i="18"/>
  <c r="B1190" i="18"/>
  <c r="B1191" i="18"/>
  <c r="B1192" i="18"/>
  <c r="B1193" i="18"/>
  <c r="B1194" i="18"/>
  <c r="B1195" i="18"/>
  <c r="B1196" i="18"/>
  <c r="B1197" i="18"/>
  <c r="B1198" i="18"/>
  <c r="B1199" i="18"/>
  <c r="B1200" i="18"/>
  <c r="B1201" i="18"/>
  <c r="B11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O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O1088" i="18"/>
  <c r="N1089" i="18"/>
  <c r="N1090" i="18"/>
  <c r="N1091" i="18"/>
  <c r="N1092" i="18"/>
  <c r="N1093" i="18"/>
  <c r="N1094" i="18"/>
  <c r="N1095" i="18"/>
  <c r="N1096" i="18"/>
  <c r="N1097" i="18"/>
  <c r="N1098" i="18"/>
  <c r="N1099" i="18"/>
  <c r="N1100" i="18"/>
  <c r="N1101" i="18"/>
  <c r="N1002" i="18"/>
  <c r="J1003" i="18"/>
  <c r="J1004" i="18"/>
  <c r="J1005" i="18"/>
  <c r="J1006" i="18"/>
  <c r="J1007" i="18"/>
  <c r="J1008" i="18"/>
  <c r="J1009" i="18"/>
  <c r="J1010" i="18"/>
  <c r="J1011" i="18"/>
  <c r="J1012" i="18"/>
  <c r="J1013" i="18"/>
  <c r="J1014" i="18"/>
  <c r="J1015" i="18"/>
  <c r="J1016" i="18"/>
  <c r="J1017" i="18"/>
  <c r="J1018" i="18"/>
  <c r="J1019" i="18"/>
  <c r="J1020" i="18"/>
  <c r="J1021" i="18"/>
  <c r="J1022" i="18"/>
  <c r="J1023" i="18"/>
  <c r="J1024" i="18"/>
  <c r="J1025" i="18"/>
  <c r="J1026" i="18"/>
  <c r="J1027" i="18"/>
  <c r="J1028" i="18"/>
  <c r="J1029" i="18"/>
  <c r="J1030" i="18"/>
  <c r="J1031" i="18"/>
  <c r="J1032" i="18"/>
  <c r="J1033" i="18"/>
  <c r="J1034" i="18"/>
  <c r="J1035" i="18"/>
  <c r="J1036" i="18"/>
  <c r="J1037" i="18"/>
  <c r="J1038" i="18"/>
  <c r="J1039" i="18"/>
  <c r="J1040" i="18"/>
  <c r="J1041" i="18"/>
  <c r="J1042" i="18"/>
  <c r="J1043" i="18"/>
  <c r="J1044" i="18"/>
  <c r="J1045" i="18"/>
  <c r="J1046" i="18"/>
  <c r="J1047" i="18"/>
  <c r="J1048" i="18"/>
  <c r="J1049" i="18"/>
  <c r="J1050" i="18"/>
  <c r="J1051" i="18"/>
  <c r="J1052" i="18"/>
  <c r="J1053" i="18"/>
  <c r="J1054" i="18"/>
  <c r="J1055" i="18"/>
  <c r="J1056" i="18"/>
  <c r="J1057" i="18"/>
  <c r="J1058" i="18"/>
  <c r="J1059" i="18"/>
  <c r="J1060" i="18"/>
  <c r="J1061" i="18"/>
  <c r="J1062" i="18"/>
  <c r="K1062" i="18"/>
  <c r="J1063" i="18"/>
  <c r="J1064" i="18"/>
  <c r="J1065" i="18"/>
  <c r="J1066" i="18"/>
  <c r="J1067" i="18"/>
  <c r="J1068" i="18"/>
  <c r="J1069" i="18"/>
  <c r="J1070" i="18"/>
  <c r="J1071" i="18"/>
  <c r="J1072" i="18"/>
  <c r="J1073" i="18"/>
  <c r="J1074" i="18"/>
  <c r="J1075" i="18"/>
  <c r="J1076" i="18"/>
  <c r="J1077" i="18"/>
  <c r="J1078" i="18"/>
  <c r="J1079" i="18"/>
  <c r="J1080" i="18"/>
  <c r="J1081" i="18"/>
  <c r="J1082" i="18"/>
  <c r="J1083" i="18"/>
  <c r="J1084" i="18"/>
  <c r="J1085" i="18"/>
  <c r="J1086" i="18"/>
  <c r="J1087" i="18"/>
  <c r="J1088" i="18"/>
  <c r="K1088" i="18"/>
  <c r="J1089" i="18"/>
  <c r="J1090" i="18"/>
  <c r="J1091" i="18"/>
  <c r="J1092" i="18"/>
  <c r="J1093" i="18"/>
  <c r="J1094" i="18"/>
  <c r="J1095" i="18"/>
  <c r="J1096" i="18"/>
  <c r="J1097" i="18"/>
  <c r="J1098" i="18"/>
  <c r="J1099" i="18"/>
  <c r="J1100" i="18"/>
  <c r="J1101" i="18"/>
  <c r="J1002" i="18"/>
  <c r="F1003" i="18"/>
  <c r="F1004" i="18"/>
  <c r="F1005" i="18"/>
  <c r="F1006" i="18"/>
  <c r="F1007" i="18"/>
  <c r="F1008" i="18"/>
  <c r="F1009" i="18"/>
  <c r="F1010" i="18"/>
  <c r="F1011" i="18"/>
  <c r="F1012" i="18"/>
  <c r="F1013" i="18"/>
  <c r="F1014" i="18"/>
  <c r="F1015" i="18"/>
  <c r="F1016" i="18"/>
  <c r="F1017" i="18"/>
  <c r="F1018" i="18"/>
  <c r="F1019" i="18"/>
  <c r="F1020" i="18"/>
  <c r="F1021" i="18"/>
  <c r="F1022" i="18"/>
  <c r="F1023" i="18"/>
  <c r="F1024" i="18"/>
  <c r="F1025" i="18"/>
  <c r="F1026" i="18"/>
  <c r="F1027" i="18"/>
  <c r="F1028" i="18"/>
  <c r="F1029" i="18"/>
  <c r="F1030" i="18"/>
  <c r="F1031" i="18"/>
  <c r="F1032" i="18"/>
  <c r="F1033" i="18"/>
  <c r="F1034" i="18"/>
  <c r="F1035" i="18"/>
  <c r="F1036" i="18"/>
  <c r="F1037" i="18"/>
  <c r="F1038" i="18"/>
  <c r="F1039" i="18"/>
  <c r="F1040" i="18"/>
  <c r="F1041" i="18"/>
  <c r="F1042" i="18"/>
  <c r="F1043" i="18"/>
  <c r="F1044" i="18"/>
  <c r="F1045" i="18"/>
  <c r="F1046" i="18"/>
  <c r="F1047" i="18"/>
  <c r="F1048" i="18"/>
  <c r="F1049" i="18"/>
  <c r="F1050" i="18"/>
  <c r="F1051" i="18"/>
  <c r="F1052" i="18"/>
  <c r="F1053" i="18"/>
  <c r="F1054" i="18"/>
  <c r="F1055" i="18"/>
  <c r="F1056" i="18"/>
  <c r="F1057" i="18"/>
  <c r="F1058" i="18"/>
  <c r="F1059" i="18"/>
  <c r="F1060" i="18"/>
  <c r="F1061" i="18"/>
  <c r="F1062" i="18"/>
  <c r="F1063" i="18"/>
  <c r="F1064" i="18"/>
  <c r="F1065" i="18"/>
  <c r="F1066" i="18"/>
  <c r="F1067" i="18"/>
  <c r="F1068" i="18"/>
  <c r="F1069" i="18"/>
  <c r="F1070" i="18"/>
  <c r="F1071" i="18"/>
  <c r="F1072" i="18"/>
  <c r="F1073" i="18"/>
  <c r="F1074" i="18"/>
  <c r="F1075" i="18"/>
  <c r="F1076" i="18"/>
  <c r="F1077" i="18"/>
  <c r="F1078" i="18"/>
  <c r="F1079" i="18"/>
  <c r="F1080" i="18"/>
  <c r="F1081" i="18"/>
  <c r="F1082" i="18"/>
  <c r="F1083" i="18"/>
  <c r="F1084" i="18"/>
  <c r="F1085" i="18"/>
  <c r="F1086" i="18"/>
  <c r="F1087" i="18"/>
  <c r="F1088" i="18"/>
  <c r="F1089" i="18"/>
  <c r="F1090" i="18"/>
  <c r="F1091" i="18"/>
  <c r="F1092" i="18"/>
  <c r="F1093" i="18"/>
  <c r="F1094" i="18"/>
  <c r="F1095" i="18"/>
  <c r="F1096" i="18"/>
  <c r="F1097" i="18"/>
  <c r="F1098" i="18"/>
  <c r="F1099" i="18"/>
  <c r="F1100" i="18"/>
  <c r="F1101" i="18"/>
  <c r="F1002" i="18"/>
  <c r="E1003" i="18"/>
  <c r="E1004" i="18"/>
  <c r="E1005" i="18"/>
  <c r="E1006" i="18"/>
  <c r="E1007" i="18"/>
  <c r="E1008" i="18"/>
  <c r="E1009" i="18"/>
  <c r="E1010" i="18"/>
  <c r="E1011" i="18"/>
  <c r="E1012" i="18"/>
  <c r="E1013" i="18"/>
  <c r="E1014" i="18"/>
  <c r="E1015" i="18"/>
  <c r="E1016" i="18"/>
  <c r="E1017" i="18"/>
  <c r="E1018" i="18"/>
  <c r="E1019" i="18"/>
  <c r="E1020" i="18"/>
  <c r="E1021" i="18"/>
  <c r="E1022" i="18"/>
  <c r="E1023" i="18"/>
  <c r="E1024" i="18"/>
  <c r="E1025" i="18"/>
  <c r="E1026" i="18"/>
  <c r="E1027" i="18"/>
  <c r="E1028" i="18"/>
  <c r="E1029" i="18"/>
  <c r="E1030" i="18"/>
  <c r="E1031" i="18"/>
  <c r="E1032" i="18"/>
  <c r="E1033" i="18"/>
  <c r="E1034" i="18"/>
  <c r="E1035" i="18"/>
  <c r="E1036" i="18"/>
  <c r="E1037" i="18"/>
  <c r="E1038" i="18"/>
  <c r="E1039" i="18"/>
  <c r="E1040" i="18"/>
  <c r="E1041" i="18"/>
  <c r="E1042" i="18"/>
  <c r="E1043" i="18"/>
  <c r="E1044" i="18"/>
  <c r="E1045" i="18"/>
  <c r="E1046" i="18"/>
  <c r="E1047" i="18"/>
  <c r="E1048" i="18"/>
  <c r="E1049" i="18"/>
  <c r="E1050" i="18"/>
  <c r="E1051" i="18"/>
  <c r="E1052" i="18"/>
  <c r="E1053" i="18"/>
  <c r="E1054" i="18"/>
  <c r="E1055" i="18"/>
  <c r="E1056" i="18"/>
  <c r="E1057" i="18"/>
  <c r="E1058" i="18"/>
  <c r="E1059" i="18"/>
  <c r="E1060" i="18"/>
  <c r="E1061" i="18"/>
  <c r="E1062" i="18"/>
  <c r="E1063" i="18"/>
  <c r="E1064" i="18"/>
  <c r="E1065" i="18"/>
  <c r="E1066" i="18"/>
  <c r="E1067" i="18"/>
  <c r="E1068" i="18"/>
  <c r="E1069" i="18"/>
  <c r="E1070" i="18"/>
  <c r="E1071" i="18"/>
  <c r="E1072" i="18"/>
  <c r="E1073" i="18"/>
  <c r="E1074" i="18"/>
  <c r="E1075" i="18"/>
  <c r="E1076" i="18"/>
  <c r="E1077" i="18"/>
  <c r="E1078" i="18"/>
  <c r="E1079" i="18"/>
  <c r="E1080" i="18"/>
  <c r="E1081" i="18"/>
  <c r="E1082" i="18"/>
  <c r="E1083" i="18"/>
  <c r="E1084" i="18"/>
  <c r="E1085" i="18"/>
  <c r="E1086" i="18"/>
  <c r="E1087" i="18"/>
  <c r="E1088" i="18"/>
  <c r="E1089" i="18"/>
  <c r="E1090" i="18"/>
  <c r="E1091" i="18"/>
  <c r="E1092" i="18"/>
  <c r="E1093" i="18"/>
  <c r="E1094" i="18"/>
  <c r="E1095" i="18"/>
  <c r="E1096" i="18"/>
  <c r="E1097" i="18"/>
  <c r="E1098" i="18"/>
  <c r="E1099" i="18"/>
  <c r="E1100" i="18"/>
  <c r="E1101" i="18"/>
  <c r="E1002" i="18"/>
  <c r="B1003" i="18"/>
  <c r="B1004" i="18"/>
  <c r="B1005" i="18"/>
  <c r="B1006" i="18"/>
  <c r="B1007" i="18"/>
  <c r="B1008" i="18"/>
  <c r="B1009" i="18"/>
  <c r="B1010" i="18"/>
  <c r="B1011" i="18"/>
  <c r="B1012" i="18"/>
  <c r="B1013" i="18"/>
  <c r="B1014" i="18"/>
  <c r="B1015" i="18"/>
  <c r="B1016" i="18"/>
  <c r="B1017" i="18"/>
  <c r="B1018" i="18"/>
  <c r="B1019" i="18"/>
  <c r="B1020" i="18"/>
  <c r="B1021" i="18"/>
  <c r="B1022" i="18"/>
  <c r="B1023" i="18"/>
  <c r="B1024" i="18"/>
  <c r="B1025" i="18"/>
  <c r="B1026" i="18"/>
  <c r="B1027" i="18"/>
  <c r="B1028" i="18"/>
  <c r="B1029" i="18"/>
  <c r="B1030" i="18"/>
  <c r="B1031" i="18"/>
  <c r="B1032" i="18"/>
  <c r="B1033" i="18"/>
  <c r="B1034" i="18"/>
  <c r="B1035" i="18"/>
  <c r="B1036" i="18"/>
  <c r="B1037" i="18"/>
  <c r="B1038" i="18"/>
  <c r="B1039" i="18"/>
  <c r="B1040" i="18"/>
  <c r="B1041" i="18"/>
  <c r="B1042" i="18"/>
  <c r="B1043" i="18"/>
  <c r="B1044" i="18"/>
  <c r="B1045" i="18"/>
  <c r="B1046" i="18"/>
  <c r="B1047" i="18"/>
  <c r="B1048" i="18"/>
  <c r="B1049" i="18"/>
  <c r="B1050" i="18"/>
  <c r="B1051" i="18"/>
  <c r="B1052" i="18"/>
  <c r="B1053" i="18"/>
  <c r="B1054" i="18"/>
  <c r="B1055" i="18"/>
  <c r="B1056" i="18"/>
  <c r="B1057" i="18"/>
  <c r="B1058" i="18"/>
  <c r="B1059" i="18"/>
  <c r="B1060" i="18"/>
  <c r="B1061" i="18"/>
  <c r="B1062" i="18"/>
  <c r="B1063" i="18"/>
  <c r="B1064" i="18"/>
  <c r="B1065" i="18"/>
  <c r="B1066" i="18"/>
  <c r="B1067" i="18"/>
  <c r="B1068" i="18"/>
  <c r="B1069" i="18"/>
  <c r="B1070" i="18"/>
  <c r="B1071" i="18"/>
  <c r="B1072" i="18"/>
  <c r="B1073" i="18"/>
  <c r="B1074" i="18"/>
  <c r="B1075" i="18"/>
  <c r="B1076" i="18"/>
  <c r="B1077" i="18"/>
  <c r="B1078" i="18"/>
  <c r="B1079" i="18"/>
  <c r="B1080" i="18"/>
  <c r="B1081" i="18"/>
  <c r="B1082" i="18"/>
  <c r="B1083" i="18"/>
  <c r="B1084" i="18"/>
  <c r="B1085" i="18"/>
  <c r="B1086" i="18"/>
  <c r="B1087" i="18"/>
  <c r="B1088" i="18"/>
  <c r="B1089" i="18"/>
  <c r="B1090" i="18"/>
  <c r="B1091" i="18"/>
  <c r="B1092" i="18"/>
  <c r="B1093" i="18"/>
  <c r="B1094" i="18"/>
  <c r="B1095" i="18"/>
  <c r="B1096" i="18"/>
  <c r="B1097" i="18"/>
  <c r="B1098" i="18"/>
  <c r="B1099" i="18"/>
  <c r="B1100" i="18"/>
  <c r="B1101" i="18"/>
  <c r="B10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O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O988" i="18"/>
  <c r="N989" i="18"/>
  <c r="N990" i="18"/>
  <c r="N991" i="18"/>
  <c r="N992" i="18"/>
  <c r="N993" i="18"/>
  <c r="N994" i="18"/>
  <c r="N995" i="18"/>
  <c r="N996" i="18"/>
  <c r="N997" i="18"/>
  <c r="N998" i="18"/>
  <c r="N999" i="18"/>
  <c r="N1000" i="18"/>
  <c r="N1001" i="18"/>
  <c r="N902" i="18"/>
  <c r="J903" i="18"/>
  <c r="J904" i="18"/>
  <c r="J905" i="18"/>
  <c r="J906" i="18"/>
  <c r="J907" i="18"/>
  <c r="J908" i="18"/>
  <c r="J909" i="18"/>
  <c r="J910" i="18"/>
  <c r="J911" i="18"/>
  <c r="J912" i="18"/>
  <c r="J913" i="18"/>
  <c r="J914" i="18"/>
  <c r="J915" i="18"/>
  <c r="J916" i="18"/>
  <c r="J917" i="18"/>
  <c r="J918" i="18"/>
  <c r="J919" i="18"/>
  <c r="J920" i="18"/>
  <c r="J921" i="18"/>
  <c r="J922" i="18"/>
  <c r="J923" i="18"/>
  <c r="J924" i="18"/>
  <c r="J925" i="18"/>
  <c r="J926" i="18"/>
  <c r="J927" i="18"/>
  <c r="J928" i="18"/>
  <c r="J929" i="18"/>
  <c r="J930" i="18"/>
  <c r="J931" i="18"/>
  <c r="J932" i="18"/>
  <c r="J933" i="18"/>
  <c r="J934" i="18"/>
  <c r="J935" i="18"/>
  <c r="J936" i="18"/>
  <c r="J937" i="18"/>
  <c r="J938" i="18"/>
  <c r="J939" i="18"/>
  <c r="J940" i="18"/>
  <c r="J941" i="18"/>
  <c r="J942" i="18"/>
  <c r="J943" i="18"/>
  <c r="J944" i="18"/>
  <c r="J945" i="18"/>
  <c r="J946" i="18"/>
  <c r="J947" i="18"/>
  <c r="J948" i="18"/>
  <c r="J949" i="18"/>
  <c r="J950" i="18"/>
  <c r="J951" i="18"/>
  <c r="J952" i="18"/>
  <c r="J953" i="18"/>
  <c r="J954" i="18"/>
  <c r="J955" i="18"/>
  <c r="J956" i="18"/>
  <c r="J957" i="18"/>
  <c r="J958" i="18"/>
  <c r="J959" i="18"/>
  <c r="J960" i="18"/>
  <c r="J961" i="18"/>
  <c r="J962" i="18"/>
  <c r="K962" i="18"/>
  <c r="J963" i="18"/>
  <c r="J964" i="18"/>
  <c r="J965" i="18"/>
  <c r="J966" i="18"/>
  <c r="J967" i="18"/>
  <c r="J968" i="18"/>
  <c r="J969" i="18"/>
  <c r="J970" i="18"/>
  <c r="J971" i="18"/>
  <c r="J972" i="18"/>
  <c r="J973" i="18"/>
  <c r="J974" i="18"/>
  <c r="J975" i="18"/>
  <c r="J976" i="18"/>
  <c r="J977" i="18"/>
  <c r="J978" i="18"/>
  <c r="J979" i="18"/>
  <c r="J980" i="18"/>
  <c r="J981" i="18"/>
  <c r="J982" i="18"/>
  <c r="J983" i="18"/>
  <c r="J984" i="18"/>
  <c r="J985" i="18"/>
  <c r="J986" i="18"/>
  <c r="J987" i="18"/>
  <c r="J988" i="18"/>
  <c r="K988" i="18"/>
  <c r="J989" i="18"/>
  <c r="J990" i="18"/>
  <c r="J991" i="18"/>
  <c r="J992" i="18"/>
  <c r="J993" i="18"/>
  <c r="J994" i="18"/>
  <c r="J995" i="18"/>
  <c r="J996" i="18"/>
  <c r="J997" i="18"/>
  <c r="J998" i="18"/>
  <c r="J999" i="18"/>
  <c r="J1000" i="18"/>
  <c r="J1001" i="18"/>
  <c r="J902" i="18"/>
  <c r="E903" i="18"/>
  <c r="F903" i="18"/>
  <c r="E904" i="18"/>
  <c r="F904" i="18"/>
  <c r="E905" i="18"/>
  <c r="F905" i="18"/>
  <c r="E906" i="18"/>
  <c r="F906" i="18"/>
  <c r="E907" i="18"/>
  <c r="F907" i="18"/>
  <c r="E908" i="18"/>
  <c r="F908" i="18"/>
  <c r="E909" i="18"/>
  <c r="F909" i="18"/>
  <c r="E910" i="18"/>
  <c r="F910" i="18"/>
  <c r="E911" i="18"/>
  <c r="F911" i="18"/>
  <c r="E912" i="18"/>
  <c r="F912" i="18"/>
  <c r="E913" i="18"/>
  <c r="F913" i="18"/>
  <c r="E914" i="18"/>
  <c r="F914" i="18"/>
  <c r="E915" i="18"/>
  <c r="F915" i="18"/>
  <c r="E916" i="18"/>
  <c r="F916" i="18"/>
  <c r="E917" i="18"/>
  <c r="F917" i="18"/>
  <c r="E918" i="18"/>
  <c r="F918" i="18"/>
  <c r="E919" i="18"/>
  <c r="F919" i="18"/>
  <c r="E920" i="18"/>
  <c r="F920" i="18"/>
  <c r="E921" i="18"/>
  <c r="F921" i="18"/>
  <c r="E922" i="18"/>
  <c r="F922" i="18"/>
  <c r="E923" i="18"/>
  <c r="F923" i="18"/>
  <c r="E924" i="18"/>
  <c r="F924" i="18"/>
  <c r="E925" i="18"/>
  <c r="F925" i="18"/>
  <c r="E926" i="18"/>
  <c r="F926" i="18"/>
  <c r="E927" i="18"/>
  <c r="F927" i="18"/>
  <c r="E928" i="18"/>
  <c r="F928" i="18"/>
  <c r="E929" i="18"/>
  <c r="F929" i="18"/>
  <c r="E930" i="18"/>
  <c r="F930" i="18"/>
  <c r="E931" i="18"/>
  <c r="F931" i="18"/>
  <c r="E932" i="18"/>
  <c r="F932" i="18"/>
  <c r="E933" i="18"/>
  <c r="F933" i="18"/>
  <c r="E934" i="18"/>
  <c r="F934" i="18"/>
  <c r="E935" i="18"/>
  <c r="F935" i="18"/>
  <c r="E936" i="18"/>
  <c r="F936" i="18"/>
  <c r="E937" i="18"/>
  <c r="F937" i="18"/>
  <c r="E938" i="18"/>
  <c r="F938" i="18"/>
  <c r="E939" i="18"/>
  <c r="F939" i="18"/>
  <c r="E940" i="18"/>
  <c r="F940" i="18"/>
  <c r="E941" i="18"/>
  <c r="F941" i="18"/>
  <c r="E942" i="18"/>
  <c r="F942" i="18"/>
  <c r="E943" i="18"/>
  <c r="F943" i="18"/>
  <c r="E944" i="18"/>
  <c r="F944" i="18"/>
  <c r="E945" i="18"/>
  <c r="F945" i="18"/>
  <c r="E946" i="18"/>
  <c r="F946" i="18"/>
  <c r="E947" i="18"/>
  <c r="F947" i="18"/>
  <c r="E948" i="18"/>
  <c r="F948" i="18"/>
  <c r="E949" i="18"/>
  <c r="F949" i="18"/>
  <c r="E950" i="18"/>
  <c r="F950" i="18"/>
  <c r="E951" i="18"/>
  <c r="F951" i="18"/>
  <c r="E952" i="18"/>
  <c r="F952" i="18"/>
  <c r="E953" i="18"/>
  <c r="F953" i="18"/>
  <c r="E954" i="18"/>
  <c r="F954" i="18"/>
  <c r="E955" i="18"/>
  <c r="F955" i="18"/>
  <c r="E956" i="18"/>
  <c r="F956" i="18"/>
  <c r="E957" i="18"/>
  <c r="F957" i="18"/>
  <c r="E958" i="18"/>
  <c r="F958" i="18"/>
  <c r="E959" i="18"/>
  <c r="F959" i="18"/>
  <c r="E960" i="18"/>
  <c r="F960" i="18"/>
  <c r="E961" i="18"/>
  <c r="F961" i="18"/>
  <c r="E962" i="18"/>
  <c r="F962" i="18"/>
  <c r="E963" i="18"/>
  <c r="F963" i="18"/>
  <c r="E964" i="18"/>
  <c r="F964" i="18"/>
  <c r="E965" i="18"/>
  <c r="F965" i="18"/>
  <c r="E966" i="18"/>
  <c r="F966" i="18"/>
  <c r="E967" i="18"/>
  <c r="F967" i="18"/>
  <c r="E968" i="18"/>
  <c r="F968" i="18"/>
  <c r="E969" i="18"/>
  <c r="F969" i="18"/>
  <c r="E970" i="18"/>
  <c r="F970" i="18"/>
  <c r="E971" i="18"/>
  <c r="F971" i="18"/>
  <c r="E972" i="18"/>
  <c r="F972" i="18"/>
  <c r="E973" i="18"/>
  <c r="F973" i="18"/>
  <c r="E974" i="18"/>
  <c r="F974" i="18"/>
  <c r="E975" i="18"/>
  <c r="F975" i="18"/>
  <c r="E976" i="18"/>
  <c r="F976" i="18"/>
  <c r="E977" i="18"/>
  <c r="F977" i="18"/>
  <c r="E978" i="18"/>
  <c r="F978" i="18"/>
  <c r="E979" i="18"/>
  <c r="F979" i="18"/>
  <c r="E980" i="18"/>
  <c r="F980" i="18"/>
  <c r="E981" i="18"/>
  <c r="F981" i="18"/>
  <c r="E982" i="18"/>
  <c r="F982" i="18"/>
  <c r="E983" i="18"/>
  <c r="F983" i="18"/>
  <c r="E984" i="18"/>
  <c r="F984" i="18"/>
  <c r="E985" i="18"/>
  <c r="F985" i="18"/>
  <c r="E986" i="18"/>
  <c r="F986" i="18"/>
  <c r="E987" i="18"/>
  <c r="F987" i="18"/>
  <c r="E988" i="18"/>
  <c r="F988" i="18"/>
  <c r="E989" i="18"/>
  <c r="F989" i="18"/>
  <c r="E990" i="18"/>
  <c r="F990" i="18"/>
  <c r="E991" i="18"/>
  <c r="F991" i="18"/>
  <c r="E992" i="18"/>
  <c r="F992" i="18"/>
  <c r="E993" i="18"/>
  <c r="F993" i="18"/>
  <c r="E994" i="18"/>
  <c r="F994" i="18"/>
  <c r="E995" i="18"/>
  <c r="F995" i="18"/>
  <c r="E996" i="18"/>
  <c r="F996" i="18"/>
  <c r="E997" i="18"/>
  <c r="F997" i="18"/>
  <c r="E998" i="18"/>
  <c r="F998" i="18"/>
  <c r="E999" i="18"/>
  <c r="F999" i="18"/>
  <c r="E1000" i="18"/>
  <c r="F1000" i="18"/>
  <c r="E1001" i="18"/>
  <c r="F1001" i="18"/>
  <c r="F902" i="18"/>
  <c r="E902" i="18"/>
  <c r="B903" i="18"/>
  <c r="B904" i="18"/>
  <c r="B905" i="18"/>
  <c r="B906" i="18"/>
  <c r="B907" i="18"/>
  <c r="B908" i="18"/>
  <c r="B909" i="18"/>
  <c r="B910" i="18"/>
  <c r="B911" i="18"/>
  <c r="B912" i="18"/>
  <c r="B913" i="18"/>
  <c r="B914" i="18"/>
  <c r="B915" i="18"/>
  <c r="B916" i="18"/>
  <c r="B917" i="18"/>
  <c r="B918" i="18"/>
  <c r="B919" i="18"/>
  <c r="B920" i="18"/>
  <c r="B921" i="18"/>
  <c r="B922" i="18"/>
  <c r="B923" i="18"/>
  <c r="B924" i="18"/>
  <c r="B925" i="18"/>
  <c r="B926" i="18"/>
  <c r="B927" i="18"/>
  <c r="B928" i="18"/>
  <c r="B929" i="18"/>
  <c r="B930" i="18"/>
  <c r="B931" i="18"/>
  <c r="B932" i="18"/>
  <c r="B933" i="18"/>
  <c r="B934" i="18"/>
  <c r="B935" i="18"/>
  <c r="B936" i="18"/>
  <c r="B937" i="18"/>
  <c r="B938" i="18"/>
  <c r="B939" i="18"/>
  <c r="B940" i="18"/>
  <c r="B941" i="18"/>
  <c r="B942" i="18"/>
  <c r="B943" i="18"/>
  <c r="B944" i="18"/>
  <c r="B945" i="18"/>
  <c r="B946" i="18"/>
  <c r="B947" i="18"/>
  <c r="B948" i="18"/>
  <c r="B949" i="18"/>
  <c r="B950" i="18"/>
  <c r="B951" i="18"/>
  <c r="B952" i="18"/>
  <c r="B953" i="18"/>
  <c r="B954" i="18"/>
  <c r="B955" i="18"/>
  <c r="B956" i="18"/>
  <c r="B957" i="18"/>
  <c r="B958" i="18"/>
  <c r="B959" i="18"/>
  <c r="B960" i="18"/>
  <c r="B961" i="18"/>
  <c r="B962" i="18"/>
  <c r="B963" i="18"/>
  <c r="B964" i="18"/>
  <c r="B965" i="18"/>
  <c r="B966" i="18"/>
  <c r="B967" i="18"/>
  <c r="B968" i="18"/>
  <c r="B969" i="18"/>
  <c r="B970" i="18"/>
  <c r="B971" i="18"/>
  <c r="B972" i="18"/>
  <c r="B973" i="18"/>
  <c r="B974" i="18"/>
  <c r="B975" i="18"/>
  <c r="B976" i="18"/>
  <c r="B977" i="18"/>
  <c r="B978" i="18"/>
  <c r="B979" i="18"/>
  <c r="B980" i="18"/>
  <c r="B981" i="18"/>
  <c r="B982" i="18"/>
  <c r="B983" i="18"/>
  <c r="B984" i="18"/>
  <c r="B985" i="18"/>
  <c r="B986" i="18"/>
  <c r="B987" i="18"/>
  <c r="B988" i="18"/>
  <c r="B989" i="18"/>
  <c r="B990" i="18"/>
  <c r="B991" i="18"/>
  <c r="B992" i="18"/>
  <c r="B993" i="18"/>
  <c r="B994" i="18"/>
  <c r="B995" i="18"/>
  <c r="B996" i="18"/>
  <c r="B997" i="18"/>
  <c r="B998" i="18"/>
  <c r="B999" i="18"/>
  <c r="B1000" i="18"/>
  <c r="B1001" i="18"/>
  <c r="B9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O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O888" i="18"/>
  <c r="N889" i="18"/>
  <c r="N890" i="18"/>
  <c r="N891" i="18"/>
  <c r="N892" i="18"/>
  <c r="N893" i="18"/>
  <c r="N894" i="18"/>
  <c r="N895" i="18"/>
  <c r="N896" i="18"/>
  <c r="N897" i="18"/>
  <c r="N898" i="18"/>
  <c r="N899" i="18"/>
  <c r="N900" i="18"/>
  <c r="N901" i="18"/>
  <c r="N802" i="18"/>
  <c r="J803" i="18"/>
  <c r="J804" i="18"/>
  <c r="J805" i="18"/>
  <c r="J806" i="18"/>
  <c r="J807" i="18"/>
  <c r="J808" i="18"/>
  <c r="J809" i="18"/>
  <c r="J810" i="18"/>
  <c r="J811" i="18"/>
  <c r="J812" i="18"/>
  <c r="J813" i="18"/>
  <c r="J814" i="18"/>
  <c r="J815" i="18"/>
  <c r="J816" i="18"/>
  <c r="J817" i="18"/>
  <c r="J818" i="18"/>
  <c r="J819" i="18"/>
  <c r="J820" i="18"/>
  <c r="J821" i="18"/>
  <c r="J822" i="18"/>
  <c r="J823" i="18"/>
  <c r="J824" i="18"/>
  <c r="J825" i="18"/>
  <c r="J826" i="18"/>
  <c r="J827" i="18"/>
  <c r="J828" i="18"/>
  <c r="J829" i="18"/>
  <c r="J830" i="18"/>
  <c r="J831" i="18"/>
  <c r="J832" i="18"/>
  <c r="J833" i="18"/>
  <c r="J834" i="18"/>
  <c r="J835" i="18"/>
  <c r="J836" i="18"/>
  <c r="J837" i="18"/>
  <c r="J838" i="18"/>
  <c r="J839" i="18"/>
  <c r="J840" i="18"/>
  <c r="J841" i="18"/>
  <c r="J842" i="18"/>
  <c r="J843" i="18"/>
  <c r="J844" i="18"/>
  <c r="J845" i="18"/>
  <c r="J846" i="18"/>
  <c r="J847" i="18"/>
  <c r="J848" i="18"/>
  <c r="J849" i="18"/>
  <c r="J850" i="18"/>
  <c r="J851" i="18"/>
  <c r="J852" i="18"/>
  <c r="J853" i="18"/>
  <c r="J854" i="18"/>
  <c r="J855" i="18"/>
  <c r="J856" i="18"/>
  <c r="J857" i="18"/>
  <c r="J858" i="18"/>
  <c r="J859" i="18"/>
  <c r="J860" i="18"/>
  <c r="J861" i="18"/>
  <c r="J862" i="18"/>
  <c r="K862" i="18"/>
  <c r="J863" i="18"/>
  <c r="J864" i="18"/>
  <c r="J865" i="18"/>
  <c r="J866" i="18"/>
  <c r="J867" i="18"/>
  <c r="J868" i="18"/>
  <c r="J869" i="18"/>
  <c r="J870" i="18"/>
  <c r="J871" i="18"/>
  <c r="J872" i="18"/>
  <c r="J873" i="18"/>
  <c r="J874" i="18"/>
  <c r="J875" i="18"/>
  <c r="J876" i="18"/>
  <c r="J877" i="18"/>
  <c r="J878" i="18"/>
  <c r="J879" i="18"/>
  <c r="J880" i="18"/>
  <c r="J881" i="18"/>
  <c r="J882" i="18"/>
  <c r="J883" i="18"/>
  <c r="J884" i="18"/>
  <c r="J885" i="18"/>
  <c r="J886" i="18"/>
  <c r="J887" i="18"/>
  <c r="J888" i="18"/>
  <c r="K888" i="18"/>
  <c r="J889" i="18"/>
  <c r="J890" i="18"/>
  <c r="J891" i="18"/>
  <c r="J892" i="18"/>
  <c r="J893" i="18"/>
  <c r="J894" i="18"/>
  <c r="J895" i="18"/>
  <c r="J896" i="18"/>
  <c r="J897" i="18"/>
  <c r="J898" i="18"/>
  <c r="J899" i="18"/>
  <c r="J900" i="18"/>
  <c r="J901" i="18"/>
  <c r="J802" i="18"/>
  <c r="E803" i="18"/>
  <c r="F803" i="18"/>
  <c r="E804" i="18"/>
  <c r="F804" i="18"/>
  <c r="E805" i="18"/>
  <c r="F805" i="18"/>
  <c r="E806" i="18"/>
  <c r="F806" i="18"/>
  <c r="E807" i="18"/>
  <c r="F807" i="18"/>
  <c r="E808" i="18"/>
  <c r="F808" i="18"/>
  <c r="E809" i="18"/>
  <c r="F809" i="18"/>
  <c r="E810" i="18"/>
  <c r="F810" i="18"/>
  <c r="E811" i="18"/>
  <c r="F811" i="18"/>
  <c r="E812" i="18"/>
  <c r="F812" i="18"/>
  <c r="E813" i="18"/>
  <c r="F813" i="18"/>
  <c r="E814" i="18"/>
  <c r="F814" i="18"/>
  <c r="E815" i="18"/>
  <c r="F815" i="18"/>
  <c r="E816" i="18"/>
  <c r="F816" i="18"/>
  <c r="E817" i="18"/>
  <c r="F817" i="18"/>
  <c r="E818" i="18"/>
  <c r="F818" i="18"/>
  <c r="E819" i="18"/>
  <c r="F819" i="18"/>
  <c r="E820" i="18"/>
  <c r="F820" i="18"/>
  <c r="E821" i="18"/>
  <c r="F821" i="18"/>
  <c r="E822" i="18"/>
  <c r="F822" i="18"/>
  <c r="E823" i="18"/>
  <c r="F823" i="18"/>
  <c r="E824" i="18"/>
  <c r="F824" i="18"/>
  <c r="E825" i="18"/>
  <c r="F825" i="18"/>
  <c r="E826" i="18"/>
  <c r="F826" i="18"/>
  <c r="E827" i="18"/>
  <c r="F827" i="18"/>
  <c r="E828" i="18"/>
  <c r="F828" i="18"/>
  <c r="E829" i="18"/>
  <c r="F829" i="18"/>
  <c r="E830" i="18"/>
  <c r="F830" i="18"/>
  <c r="E831" i="18"/>
  <c r="F831" i="18"/>
  <c r="E832" i="18"/>
  <c r="F832" i="18"/>
  <c r="E833" i="18"/>
  <c r="F833" i="18"/>
  <c r="E834" i="18"/>
  <c r="F834" i="18"/>
  <c r="E835" i="18"/>
  <c r="F835" i="18"/>
  <c r="E836" i="18"/>
  <c r="F836" i="18"/>
  <c r="E837" i="18"/>
  <c r="F837" i="18"/>
  <c r="E838" i="18"/>
  <c r="F838" i="18"/>
  <c r="E839" i="18"/>
  <c r="F839" i="18"/>
  <c r="E840" i="18"/>
  <c r="F840" i="18"/>
  <c r="E841" i="18"/>
  <c r="F841" i="18"/>
  <c r="E842" i="18"/>
  <c r="F842" i="18"/>
  <c r="E843" i="18"/>
  <c r="F843" i="18"/>
  <c r="E844" i="18"/>
  <c r="F844" i="18"/>
  <c r="E845" i="18"/>
  <c r="F845" i="18"/>
  <c r="E846" i="18"/>
  <c r="F846" i="18"/>
  <c r="E847" i="18"/>
  <c r="F847" i="18"/>
  <c r="E848" i="18"/>
  <c r="F848" i="18"/>
  <c r="E849" i="18"/>
  <c r="F849" i="18"/>
  <c r="E850" i="18"/>
  <c r="F850" i="18"/>
  <c r="E851" i="18"/>
  <c r="F851" i="18"/>
  <c r="E852" i="18"/>
  <c r="F852" i="18"/>
  <c r="E853" i="18"/>
  <c r="F853" i="18"/>
  <c r="E854" i="18"/>
  <c r="F854" i="18"/>
  <c r="E855" i="18"/>
  <c r="F855" i="18"/>
  <c r="E856" i="18"/>
  <c r="F856" i="18"/>
  <c r="E857" i="18"/>
  <c r="F857" i="18"/>
  <c r="E858" i="18"/>
  <c r="F858" i="18"/>
  <c r="E859" i="18"/>
  <c r="F859" i="18"/>
  <c r="E860" i="18"/>
  <c r="F860" i="18"/>
  <c r="E861" i="18"/>
  <c r="F861" i="18"/>
  <c r="E862" i="18"/>
  <c r="F862" i="18"/>
  <c r="E863" i="18"/>
  <c r="F863" i="18"/>
  <c r="E864" i="18"/>
  <c r="F864" i="18"/>
  <c r="E865" i="18"/>
  <c r="F865" i="18"/>
  <c r="E866" i="18"/>
  <c r="F866" i="18"/>
  <c r="E867" i="18"/>
  <c r="F867" i="18"/>
  <c r="E868" i="18"/>
  <c r="F868" i="18"/>
  <c r="E869" i="18"/>
  <c r="F869" i="18"/>
  <c r="E870" i="18"/>
  <c r="F870" i="18"/>
  <c r="E871" i="18"/>
  <c r="F871" i="18"/>
  <c r="E872" i="18"/>
  <c r="F872" i="18"/>
  <c r="E873" i="18"/>
  <c r="F873" i="18"/>
  <c r="E874" i="18"/>
  <c r="F874" i="18"/>
  <c r="E875" i="18"/>
  <c r="F875" i="18"/>
  <c r="E876" i="18"/>
  <c r="F876" i="18"/>
  <c r="E877" i="18"/>
  <c r="F877" i="18"/>
  <c r="E878" i="18"/>
  <c r="F878" i="18"/>
  <c r="E879" i="18"/>
  <c r="F879" i="18"/>
  <c r="E880" i="18"/>
  <c r="F880" i="18"/>
  <c r="E881" i="18"/>
  <c r="F881" i="18"/>
  <c r="E882" i="18"/>
  <c r="E883" i="18"/>
  <c r="F883" i="18"/>
  <c r="E884" i="18"/>
  <c r="F884" i="18"/>
  <c r="E885" i="18"/>
  <c r="F885" i="18"/>
  <c r="E886" i="18"/>
  <c r="F886" i="18"/>
  <c r="E887" i="18"/>
  <c r="F887" i="18"/>
  <c r="E888" i="18"/>
  <c r="F888" i="18"/>
  <c r="E889" i="18"/>
  <c r="F889" i="18"/>
  <c r="E890" i="18"/>
  <c r="F890" i="18"/>
  <c r="E891" i="18"/>
  <c r="F891" i="18"/>
  <c r="E892" i="18"/>
  <c r="F892" i="18"/>
  <c r="E893" i="18"/>
  <c r="F893" i="18"/>
  <c r="E894" i="18"/>
  <c r="F894" i="18"/>
  <c r="E895" i="18"/>
  <c r="F895" i="18"/>
  <c r="E896" i="18"/>
  <c r="F896" i="18"/>
  <c r="E897" i="18"/>
  <c r="F897" i="18"/>
  <c r="E898" i="18"/>
  <c r="F898" i="18"/>
  <c r="E899" i="18"/>
  <c r="F899" i="18"/>
  <c r="E900" i="18"/>
  <c r="F900" i="18"/>
  <c r="E901" i="18"/>
  <c r="F901" i="18"/>
  <c r="F802" i="18"/>
  <c r="E802" i="18"/>
  <c r="B803" i="18"/>
  <c r="B804" i="18"/>
  <c r="B805" i="18"/>
  <c r="B806" i="18"/>
  <c r="B807" i="18"/>
  <c r="B808" i="18"/>
  <c r="B809" i="18"/>
  <c r="B810" i="18"/>
  <c r="B811" i="18"/>
  <c r="B812" i="18"/>
  <c r="B813" i="18"/>
  <c r="B814" i="18"/>
  <c r="B815" i="18"/>
  <c r="B816" i="18"/>
  <c r="B817" i="18"/>
  <c r="B818" i="18"/>
  <c r="B819" i="18"/>
  <c r="B820" i="18"/>
  <c r="B821" i="18"/>
  <c r="B822" i="18"/>
  <c r="B823" i="18"/>
  <c r="B824" i="18"/>
  <c r="B825" i="18"/>
  <c r="B826" i="18"/>
  <c r="B827" i="18"/>
  <c r="B828" i="18"/>
  <c r="B829" i="18"/>
  <c r="B830" i="18"/>
  <c r="B831" i="18"/>
  <c r="B832" i="18"/>
  <c r="B833" i="18"/>
  <c r="B834" i="18"/>
  <c r="B835" i="18"/>
  <c r="B836" i="18"/>
  <c r="B837" i="18"/>
  <c r="B838" i="18"/>
  <c r="B839" i="18"/>
  <c r="B840" i="18"/>
  <c r="B841" i="18"/>
  <c r="B842" i="18"/>
  <c r="B843" i="18"/>
  <c r="B844" i="18"/>
  <c r="B845" i="18"/>
  <c r="B846" i="18"/>
  <c r="B847" i="18"/>
  <c r="B848" i="18"/>
  <c r="B849" i="18"/>
  <c r="B850" i="18"/>
  <c r="B851" i="18"/>
  <c r="B852" i="18"/>
  <c r="B853" i="18"/>
  <c r="B854" i="18"/>
  <c r="B855" i="18"/>
  <c r="B856" i="18"/>
  <c r="B857" i="18"/>
  <c r="B858" i="18"/>
  <c r="B859" i="18"/>
  <c r="B860" i="18"/>
  <c r="B861" i="18"/>
  <c r="B862" i="18"/>
  <c r="B863" i="18"/>
  <c r="B864" i="18"/>
  <c r="B865" i="18"/>
  <c r="B866" i="18"/>
  <c r="B867" i="18"/>
  <c r="B868" i="18"/>
  <c r="B869" i="18"/>
  <c r="B870" i="18"/>
  <c r="B871" i="18"/>
  <c r="B872" i="18"/>
  <c r="B873" i="18"/>
  <c r="B874" i="18"/>
  <c r="B875" i="18"/>
  <c r="B876" i="18"/>
  <c r="B877" i="18"/>
  <c r="B878" i="18"/>
  <c r="B879" i="18"/>
  <c r="B880" i="18"/>
  <c r="B881" i="18"/>
  <c r="B882" i="18"/>
  <c r="B883" i="18"/>
  <c r="B884" i="18"/>
  <c r="B885" i="18"/>
  <c r="B886" i="18"/>
  <c r="B887" i="18"/>
  <c r="B888" i="18"/>
  <c r="B889" i="18"/>
  <c r="B890" i="18"/>
  <c r="B891" i="18"/>
  <c r="B892" i="18"/>
  <c r="B893" i="18"/>
  <c r="B894" i="18"/>
  <c r="B895" i="18"/>
  <c r="B896" i="18"/>
  <c r="B897" i="18"/>
  <c r="B898" i="18"/>
  <c r="B899" i="18"/>
  <c r="B900" i="18"/>
  <c r="B901" i="18"/>
  <c r="B8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O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O788" i="18"/>
  <c r="N789" i="18"/>
  <c r="N790" i="18"/>
  <c r="N791" i="18"/>
  <c r="N792" i="18"/>
  <c r="N793" i="18"/>
  <c r="N794" i="18"/>
  <c r="N795" i="18"/>
  <c r="N796" i="18"/>
  <c r="N797" i="18"/>
  <c r="N798" i="18"/>
  <c r="N799" i="18"/>
  <c r="N800" i="18"/>
  <c r="N801" i="18"/>
  <c r="N702" i="18"/>
  <c r="J703" i="18"/>
  <c r="J704" i="18"/>
  <c r="J705" i="18"/>
  <c r="J706" i="18"/>
  <c r="J707" i="18"/>
  <c r="J708" i="18"/>
  <c r="J709" i="18"/>
  <c r="J710" i="18"/>
  <c r="J711" i="18"/>
  <c r="J712" i="18"/>
  <c r="J713" i="18"/>
  <c r="J714" i="18"/>
  <c r="J715" i="18"/>
  <c r="J716" i="18"/>
  <c r="J717" i="18"/>
  <c r="J718" i="18"/>
  <c r="J719" i="18"/>
  <c r="J720" i="18"/>
  <c r="J721" i="18"/>
  <c r="J722" i="18"/>
  <c r="J723" i="18"/>
  <c r="J724" i="18"/>
  <c r="J725" i="18"/>
  <c r="J726" i="18"/>
  <c r="J727" i="18"/>
  <c r="J728" i="18"/>
  <c r="J729" i="18"/>
  <c r="J730" i="18"/>
  <c r="J731" i="18"/>
  <c r="J732" i="18"/>
  <c r="J733" i="18"/>
  <c r="J734" i="18"/>
  <c r="J735" i="18"/>
  <c r="J736" i="18"/>
  <c r="J737" i="18"/>
  <c r="J738" i="18"/>
  <c r="J739" i="18"/>
  <c r="J740" i="18"/>
  <c r="J741" i="18"/>
  <c r="J742" i="18"/>
  <c r="J743" i="18"/>
  <c r="J744" i="18"/>
  <c r="J745" i="18"/>
  <c r="J746" i="18"/>
  <c r="J747" i="18"/>
  <c r="J748" i="18"/>
  <c r="J749" i="18"/>
  <c r="J750" i="18"/>
  <c r="J751" i="18"/>
  <c r="J752" i="18"/>
  <c r="J753" i="18"/>
  <c r="J754" i="18"/>
  <c r="J755" i="18"/>
  <c r="J756" i="18"/>
  <c r="J757" i="18"/>
  <c r="J758" i="18"/>
  <c r="J759" i="18"/>
  <c r="J760" i="18"/>
  <c r="J761" i="18"/>
  <c r="J762" i="18"/>
  <c r="K762" i="18"/>
  <c r="J763" i="18"/>
  <c r="J764" i="18"/>
  <c r="J765" i="18"/>
  <c r="J766" i="18"/>
  <c r="J767" i="18"/>
  <c r="J768" i="18"/>
  <c r="J769" i="18"/>
  <c r="J770" i="18"/>
  <c r="J771" i="18"/>
  <c r="J772" i="18"/>
  <c r="J773" i="18"/>
  <c r="J774" i="18"/>
  <c r="J775" i="18"/>
  <c r="J776" i="18"/>
  <c r="J777" i="18"/>
  <c r="J778" i="18"/>
  <c r="J779" i="18"/>
  <c r="J780" i="18"/>
  <c r="J781" i="18"/>
  <c r="J782" i="18"/>
  <c r="J783" i="18"/>
  <c r="J784" i="18"/>
  <c r="J785" i="18"/>
  <c r="J786" i="18"/>
  <c r="J787" i="18"/>
  <c r="J788" i="18"/>
  <c r="K788" i="18"/>
  <c r="J789" i="18"/>
  <c r="J790" i="18"/>
  <c r="J791" i="18"/>
  <c r="J792" i="18"/>
  <c r="J793" i="18"/>
  <c r="J794" i="18"/>
  <c r="J795" i="18"/>
  <c r="J796" i="18"/>
  <c r="J797" i="18"/>
  <c r="J798" i="18"/>
  <c r="J799" i="18"/>
  <c r="J800" i="18"/>
  <c r="J801" i="18"/>
  <c r="J702" i="18"/>
  <c r="E703" i="18"/>
  <c r="F703" i="18"/>
  <c r="E704" i="18"/>
  <c r="F704" i="18"/>
  <c r="E705" i="18"/>
  <c r="F705" i="18"/>
  <c r="E706" i="18"/>
  <c r="F706" i="18"/>
  <c r="E707" i="18"/>
  <c r="F707" i="18"/>
  <c r="E708" i="18"/>
  <c r="F708" i="18"/>
  <c r="E709" i="18"/>
  <c r="F709" i="18"/>
  <c r="E710" i="18"/>
  <c r="F710" i="18"/>
  <c r="E711" i="18"/>
  <c r="F711" i="18"/>
  <c r="E712" i="18"/>
  <c r="F712" i="18"/>
  <c r="E713" i="18"/>
  <c r="F713" i="18"/>
  <c r="E714" i="18"/>
  <c r="F714" i="18"/>
  <c r="E715" i="18"/>
  <c r="F715" i="18"/>
  <c r="E716" i="18"/>
  <c r="F716" i="18"/>
  <c r="E717" i="18"/>
  <c r="F717" i="18"/>
  <c r="E718" i="18"/>
  <c r="F718" i="18"/>
  <c r="E719" i="18"/>
  <c r="F719" i="18"/>
  <c r="E720" i="18"/>
  <c r="F720" i="18"/>
  <c r="E721" i="18"/>
  <c r="F721" i="18"/>
  <c r="E722" i="18"/>
  <c r="F722" i="18"/>
  <c r="E723" i="18"/>
  <c r="F723" i="18"/>
  <c r="E724" i="18"/>
  <c r="F724" i="18"/>
  <c r="E725" i="18"/>
  <c r="F725" i="18"/>
  <c r="E726" i="18"/>
  <c r="F726" i="18"/>
  <c r="E727" i="18"/>
  <c r="F727" i="18"/>
  <c r="E728" i="18"/>
  <c r="F728" i="18"/>
  <c r="E729" i="18"/>
  <c r="F729" i="18"/>
  <c r="E730" i="18"/>
  <c r="F730" i="18"/>
  <c r="E731" i="18"/>
  <c r="F731" i="18"/>
  <c r="E732" i="18"/>
  <c r="F732" i="18"/>
  <c r="E733" i="18"/>
  <c r="F733" i="18"/>
  <c r="E734" i="18"/>
  <c r="F734" i="18"/>
  <c r="E735" i="18"/>
  <c r="F735" i="18"/>
  <c r="E736" i="18"/>
  <c r="F736" i="18"/>
  <c r="E737" i="18"/>
  <c r="F737" i="18"/>
  <c r="E738" i="18"/>
  <c r="F738" i="18"/>
  <c r="E739" i="18"/>
  <c r="F739" i="18"/>
  <c r="E740" i="18"/>
  <c r="F740" i="18"/>
  <c r="E741" i="18"/>
  <c r="F741" i="18"/>
  <c r="E742" i="18"/>
  <c r="F742" i="18"/>
  <c r="E743" i="18"/>
  <c r="F743" i="18"/>
  <c r="E744" i="18"/>
  <c r="F744" i="18"/>
  <c r="E745" i="18"/>
  <c r="F745" i="18"/>
  <c r="E746" i="18"/>
  <c r="F746" i="18"/>
  <c r="E747" i="18"/>
  <c r="F747" i="18"/>
  <c r="E748" i="18"/>
  <c r="F748" i="18"/>
  <c r="E749" i="18"/>
  <c r="F749" i="18"/>
  <c r="E750" i="18"/>
  <c r="F750" i="18"/>
  <c r="E751" i="18"/>
  <c r="F751" i="18"/>
  <c r="E752" i="18"/>
  <c r="F752" i="18"/>
  <c r="E753" i="18"/>
  <c r="F753" i="18"/>
  <c r="E754" i="18"/>
  <c r="F754" i="18"/>
  <c r="E755" i="18"/>
  <c r="F755" i="18"/>
  <c r="E756" i="18"/>
  <c r="F756" i="18"/>
  <c r="E757" i="18"/>
  <c r="F757" i="18"/>
  <c r="E758" i="18"/>
  <c r="F758" i="18"/>
  <c r="E759" i="18"/>
  <c r="F759" i="18"/>
  <c r="E760" i="18"/>
  <c r="F760" i="18"/>
  <c r="E761" i="18"/>
  <c r="F761" i="18"/>
  <c r="E762" i="18"/>
  <c r="F762" i="18"/>
  <c r="E763" i="18"/>
  <c r="F763" i="18"/>
  <c r="E764" i="18"/>
  <c r="F764" i="18"/>
  <c r="E765" i="18"/>
  <c r="F765" i="18"/>
  <c r="E766" i="18"/>
  <c r="F766" i="18"/>
  <c r="E767" i="18"/>
  <c r="F767" i="18"/>
  <c r="E768" i="18"/>
  <c r="F768" i="18"/>
  <c r="E769" i="18"/>
  <c r="F769" i="18"/>
  <c r="E770" i="18"/>
  <c r="F770" i="18"/>
  <c r="E771" i="18"/>
  <c r="F771" i="18"/>
  <c r="E772" i="18"/>
  <c r="F772" i="18"/>
  <c r="E773" i="18"/>
  <c r="F773" i="18"/>
  <c r="E774" i="18"/>
  <c r="F774" i="18"/>
  <c r="E775" i="18"/>
  <c r="F775" i="18"/>
  <c r="E776" i="18"/>
  <c r="F776" i="18"/>
  <c r="E777" i="18"/>
  <c r="F777" i="18"/>
  <c r="E778" i="18"/>
  <c r="F778" i="18"/>
  <c r="E779" i="18"/>
  <c r="F779" i="18"/>
  <c r="E780" i="18"/>
  <c r="F780" i="18"/>
  <c r="E781" i="18"/>
  <c r="F781" i="18"/>
  <c r="E782" i="18"/>
  <c r="F782" i="18"/>
  <c r="E783" i="18"/>
  <c r="F783" i="18"/>
  <c r="E784" i="18"/>
  <c r="F784" i="18"/>
  <c r="E785" i="18"/>
  <c r="F785" i="18"/>
  <c r="E786" i="18"/>
  <c r="F786" i="18"/>
  <c r="E787" i="18"/>
  <c r="F787" i="18"/>
  <c r="E788" i="18"/>
  <c r="F788" i="18"/>
  <c r="E789" i="18"/>
  <c r="F789" i="18"/>
  <c r="E790" i="18"/>
  <c r="F790" i="18"/>
  <c r="E791" i="18"/>
  <c r="F791" i="18"/>
  <c r="E792" i="18"/>
  <c r="F792" i="18"/>
  <c r="E793" i="18"/>
  <c r="F793" i="18"/>
  <c r="E794" i="18"/>
  <c r="F794" i="18"/>
  <c r="E795" i="18"/>
  <c r="F795" i="18"/>
  <c r="E796" i="18"/>
  <c r="F796" i="18"/>
  <c r="E797" i="18"/>
  <c r="F797" i="18"/>
  <c r="E798" i="18"/>
  <c r="F798" i="18"/>
  <c r="E799" i="18"/>
  <c r="F799" i="18"/>
  <c r="E800" i="18"/>
  <c r="F800" i="18"/>
  <c r="E801" i="18"/>
  <c r="F801" i="18"/>
  <c r="F702" i="18"/>
  <c r="E702" i="18"/>
  <c r="B703" i="18"/>
  <c r="B704" i="18"/>
  <c r="B705" i="18"/>
  <c r="B706" i="18"/>
  <c r="B707" i="18"/>
  <c r="B708" i="18"/>
  <c r="B709" i="18"/>
  <c r="B710" i="18"/>
  <c r="B711" i="18"/>
  <c r="B712" i="18"/>
  <c r="B713" i="18"/>
  <c r="B714" i="18"/>
  <c r="B715" i="18"/>
  <c r="B716" i="18"/>
  <c r="B717" i="18"/>
  <c r="B718" i="18"/>
  <c r="B719" i="18"/>
  <c r="B720" i="18"/>
  <c r="B721" i="18"/>
  <c r="B722" i="18"/>
  <c r="B723" i="18"/>
  <c r="B724" i="18"/>
  <c r="B725" i="18"/>
  <c r="B726" i="18"/>
  <c r="B727" i="18"/>
  <c r="B728" i="18"/>
  <c r="B729" i="18"/>
  <c r="B730" i="18"/>
  <c r="B731" i="18"/>
  <c r="B732" i="18"/>
  <c r="B733" i="18"/>
  <c r="B734" i="18"/>
  <c r="B735" i="18"/>
  <c r="B736" i="18"/>
  <c r="B737" i="18"/>
  <c r="B738" i="18"/>
  <c r="B739" i="18"/>
  <c r="B740" i="18"/>
  <c r="B741" i="18"/>
  <c r="B742" i="18"/>
  <c r="B743" i="18"/>
  <c r="B744" i="18"/>
  <c r="B745" i="18"/>
  <c r="B746" i="18"/>
  <c r="B747" i="18"/>
  <c r="B748" i="18"/>
  <c r="B749" i="18"/>
  <c r="B750" i="18"/>
  <c r="B751" i="18"/>
  <c r="B752" i="18"/>
  <c r="B753" i="18"/>
  <c r="B754" i="18"/>
  <c r="B755" i="18"/>
  <c r="B756" i="18"/>
  <c r="B757" i="18"/>
  <c r="B758" i="18"/>
  <c r="B759" i="18"/>
  <c r="B760" i="18"/>
  <c r="B761" i="18"/>
  <c r="B762" i="18"/>
  <c r="B763" i="18"/>
  <c r="B764" i="18"/>
  <c r="B765" i="18"/>
  <c r="B766" i="18"/>
  <c r="B767" i="18"/>
  <c r="B768" i="18"/>
  <c r="B769" i="18"/>
  <c r="B770" i="18"/>
  <c r="B771" i="18"/>
  <c r="B772" i="18"/>
  <c r="B773" i="18"/>
  <c r="B774" i="18"/>
  <c r="B775" i="18"/>
  <c r="B776" i="18"/>
  <c r="B777" i="18"/>
  <c r="B778" i="18"/>
  <c r="B779" i="18"/>
  <c r="B780" i="18"/>
  <c r="B781" i="18"/>
  <c r="B782" i="18"/>
  <c r="B783" i="18"/>
  <c r="B784" i="18"/>
  <c r="B785" i="18"/>
  <c r="B786" i="18"/>
  <c r="B787" i="18"/>
  <c r="B788" i="18"/>
  <c r="B789" i="18"/>
  <c r="B790" i="18"/>
  <c r="B791" i="18"/>
  <c r="B792" i="18"/>
  <c r="B793" i="18"/>
  <c r="B794" i="18"/>
  <c r="B795" i="18"/>
  <c r="B796" i="18"/>
  <c r="B797" i="18"/>
  <c r="B798" i="18"/>
  <c r="B799" i="18"/>
  <c r="B800" i="18"/>
  <c r="B801" i="18"/>
  <c r="B7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O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O688" i="18"/>
  <c r="N689" i="18"/>
  <c r="N690" i="18"/>
  <c r="N691" i="18"/>
  <c r="N692" i="18"/>
  <c r="N693" i="18"/>
  <c r="N694" i="18"/>
  <c r="N695" i="18"/>
  <c r="N696" i="18"/>
  <c r="N697" i="18"/>
  <c r="N698" i="18"/>
  <c r="N699" i="18"/>
  <c r="N700" i="18"/>
  <c r="N701" i="18"/>
  <c r="N602" i="18"/>
  <c r="J603" i="18"/>
  <c r="J604" i="18"/>
  <c r="J605" i="18"/>
  <c r="J606" i="18"/>
  <c r="J607" i="18"/>
  <c r="J608" i="18"/>
  <c r="J609" i="18"/>
  <c r="J610" i="18"/>
  <c r="J611" i="18"/>
  <c r="J612" i="18"/>
  <c r="J613" i="18"/>
  <c r="J614" i="18"/>
  <c r="J615" i="18"/>
  <c r="J616" i="18"/>
  <c r="J617" i="18"/>
  <c r="J618" i="18"/>
  <c r="J619" i="18"/>
  <c r="J620" i="18"/>
  <c r="J621" i="18"/>
  <c r="J622" i="18"/>
  <c r="J623" i="18"/>
  <c r="J624" i="18"/>
  <c r="J625" i="18"/>
  <c r="J626" i="18"/>
  <c r="J627" i="18"/>
  <c r="J628" i="18"/>
  <c r="J629" i="18"/>
  <c r="J630" i="18"/>
  <c r="J631" i="18"/>
  <c r="J632" i="18"/>
  <c r="J633" i="18"/>
  <c r="J634" i="18"/>
  <c r="J635" i="18"/>
  <c r="J636" i="18"/>
  <c r="J637" i="18"/>
  <c r="J638" i="18"/>
  <c r="J639" i="18"/>
  <c r="J640" i="18"/>
  <c r="J641" i="18"/>
  <c r="J642" i="18"/>
  <c r="J643" i="18"/>
  <c r="J644" i="18"/>
  <c r="J645" i="18"/>
  <c r="J646" i="18"/>
  <c r="J647" i="18"/>
  <c r="J648" i="18"/>
  <c r="J649" i="18"/>
  <c r="J650" i="18"/>
  <c r="J651" i="18"/>
  <c r="J652" i="18"/>
  <c r="J653" i="18"/>
  <c r="J654" i="18"/>
  <c r="J655" i="18"/>
  <c r="J656" i="18"/>
  <c r="J657" i="18"/>
  <c r="J658" i="18"/>
  <c r="J659" i="18"/>
  <c r="J660" i="18"/>
  <c r="J661" i="18"/>
  <c r="J662" i="18"/>
  <c r="K662" i="18"/>
  <c r="J663" i="18"/>
  <c r="J664" i="18"/>
  <c r="J665" i="18"/>
  <c r="J666" i="18"/>
  <c r="J667" i="18"/>
  <c r="J668" i="18"/>
  <c r="J669" i="18"/>
  <c r="J670" i="18"/>
  <c r="J671" i="18"/>
  <c r="J672" i="18"/>
  <c r="J673" i="18"/>
  <c r="J674" i="18"/>
  <c r="J675" i="18"/>
  <c r="J676" i="18"/>
  <c r="J677" i="18"/>
  <c r="J678" i="18"/>
  <c r="J679" i="18"/>
  <c r="J680" i="18"/>
  <c r="J681" i="18"/>
  <c r="J682" i="18"/>
  <c r="J683" i="18"/>
  <c r="J684" i="18"/>
  <c r="J685" i="18"/>
  <c r="J686" i="18"/>
  <c r="J687" i="18"/>
  <c r="J688" i="18"/>
  <c r="K688" i="18"/>
  <c r="J689" i="18"/>
  <c r="J690" i="18"/>
  <c r="J691" i="18"/>
  <c r="J692" i="18"/>
  <c r="J693" i="18"/>
  <c r="J694" i="18"/>
  <c r="J695" i="18"/>
  <c r="J696" i="18"/>
  <c r="J697" i="18"/>
  <c r="J698" i="18"/>
  <c r="J699" i="18"/>
  <c r="J700" i="18"/>
  <c r="J701" i="18"/>
  <c r="J602" i="18"/>
  <c r="E603" i="18"/>
  <c r="F603" i="18"/>
  <c r="E604" i="18"/>
  <c r="F604" i="18"/>
  <c r="E605" i="18"/>
  <c r="F605" i="18"/>
  <c r="E606" i="18"/>
  <c r="F606" i="18"/>
  <c r="E607" i="18"/>
  <c r="F607" i="18"/>
  <c r="E608" i="18"/>
  <c r="F608" i="18"/>
  <c r="E609" i="18"/>
  <c r="F609" i="18"/>
  <c r="E610" i="18"/>
  <c r="F610" i="18"/>
  <c r="E611" i="18"/>
  <c r="F611" i="18"/>
  <c r="E612" i="18"/>
  <c r="F612" i="18"/>
  <c r="E613" i="18"/>
  <c r="F613" i="18"/>
  <c r="E614" i="18"/>
  <c r="F614" i="18"/>
  <c r="E615" i="18"/>
  <c r="F615" i="18"/>
  <c r="E616" i="18"/>
  <c r="F616" i="18"/>
  <c r="E617" i="18"/>
  <c r="F617" i="18"/>
  <c r="E618" i="18"/>
  <c r="F618" i="18"/>
  <c r="E619" i="18"/>
  <c r="F619" i="18"/>
  <c r="E620" i="18"/>
  <c r="F620" i="18"/>
  <c r="E621" i="18"/>
  <c r="F621" i="18"/>
  <c r="E622" i="18"/>
  <c r="F622" i="18"/>
  <c r="E623" i="18"/>
  <c r="F623" i="18"/>
  <c r="E624" i="18"/>
  <c r="F624" i="18"/>
  <c r="E625" i="18"/>
  <c r="F625" i="18"/>
  <c r="E626" i="18"/>
  <c r="F626" i="18"/>
  <c r="E627" i="18"/>
  <c r="F627" i="18"/>
  <c r="E628" i="18"/>
  <c r="F628" i="18"/>
  <c r="E629" i="18"/>
  <c r="F629" i="18"/>
  <c r="E630" i="18"/>
  <c r="F630" i="18"/>
  <c r="E631" i="18"/>
  <c r="F631" i="18"/>
  <c r="E632" i="18"/>
  <c r="F632" i="18"/>
  <c r="E633" i="18"/>
  <c r="F633" i="18"/>
  <c r="E634" i="18"/>
  <c r="F634" i="18"/>
  <c r="E635" i="18"/>
  <c r="F635" i="18"/>
  <c r="E636" i="18"/>
  <c r="F636" i="18"/>
  <c r="E637" i="18"/>
  <c r="F637" i="18"/>
  <c r="E638" i="18"/>
  <c r="F638" i="18"/>
  <c r="E639" i="18"/>
  <c r="F639" i="18"/>
  <c r="E640" i="18"/>
  <c r="F640" i="18"/>
  <c r="E641" i="18"/>
  <c r="F641" i="18"/>
  <c r="E642" i="18"/>
  <c r="F642" i="18"/>
  <c r="E643" i="18"/>
  <c r="F643" i="18"/>
  <c r="E644" i="18"/>
  <c r="F644" i="18"/>
  <c r="E645" i="18"/>
  <c r="F645" i="18"/>
  <c r="E646" i="18"/>
  <c r="F646" i="18"/>
  <c r="E647" i="18"/>
  <c r="F647" i="18"/>
  <c r="E648" i="18"/>
  <c r="F648" i="18"/>
  <c r="E649" i="18"/>
  <c r="F649" i="18"/>
  <c r="E650" i="18"/>
  <c r="F650" i="18"/>
  <c r="E651" i="18"/>
  <c r="F651" i="18"/>
  <c r="E652" i="18"/>
  <c r="F652" i="18"/>
  <c r="E653" i="18"/>
  <c r="F653" i="18"/>
  <c r="E654" i="18"/>
  <c r="F654" i="18"/>
  <c r="E655" i="18"/>
  <c r="F655" i="18"/>
  <c r="E656" i="18"/>
  <c r="F656" i="18"/>
  <c r="E657" i="18"/>
  <c r="F657" i="18"/>
  <c r="E658" i="18"/>
  <c r="F658" i="18"/>
  <c r="E659" i="18"/>
  <c r="F659" i="18"/>
  <c r="E660" i="18"/>
  <c r="F660" i="18"/>
  <c r="E661" i="18"/>
  <c r="F661" i="18"/>
  <c r="E662" i="18"/>
  <c r="F662" i="18"/>
  <c r="E663" i="18"/>
  <c r="F663" i="18"/>
  <c r="E664" i="18"/>
  <c r="F664" i="18"/>
  <c r="E665" i="18"/>
  <c r="F665" i="18"/>
  <c r="E666" i="18"/>
  <c r="F666" i="18"/>
  <c r="E667" i="18"/>
  <c r="F667" i="18"/>
  <c r="E668" i="18"/>
  <c r="F668" i="18"/>
  <c r="E669" i="18"/>
  <c r="F669" i="18"/>
  <c r="E670" i="18"/>
  <c r="F670" i="18"/>
  <c r="E671" i="18"/>
  <c r="F671" i="18"/>
  <c r="E672" i="18"/>
  <c r="F672" i="18"/>
  <c r="E673" i="18"/>
  <c r="F673" i="18"/>
  <c r="E674" i="18"/>
  <c r="F674" i="18"/>
  <c r="E675" i="18"/>
  <c r="F675" i="18"/>
  <c r="E676" i="18"/>
  <c r="F676" i="18"/>
  <c r="E677" i="18"/>
  <c r="F677" i="18"/>
  <c r="E678" i="18"/>
  <c r="F678" i="18"/>
  <c r="E679" i="18"/>
  <c r="F679" i="18"/>
  <c r="E680" i="18"/>
  <c r="F680" i="18"/>
  <c r="E681" i="18"/>
  <c r="F681" i="18"/>
  <c r="E682" i="18"/>
  <c r="F682" i="18"/>
  <c r="E683" i="18"/>
  <c r="F683" i="18"/>
  <c r="E684" i="18"/>
  <c r="F684" i="18"/>
  <c r="E685" i="18"/>
  <c r="F685" i="18"/>
  <c r="E686" i="18"/>
  <c r="F686" i="18"/>
  <c r="E687" i="18"/>
  <c r="F687" i="18"/>
  <c r="E688" i="18"/>
  <c r="F688" i="18"/>
  <c r="E689" i="18"/>
  <c r="F689" i="18"/>
  <c r="E690" i="18"/>
  <c r="F690" i="18"/>
  <c r="E691" i="18"/>
  <c r="F691" i="18"/>
  <c r="E692" i="18"/>
  <c r="F692" i="18"/>
  <c r="E693" i="18"/>
  <c r="F693" i="18"/>
  <c r="E694" i="18"/>
  <c r="F694" i="18"/>
  <c r="E695" i="18"/>
  <c r="F695" i="18"/>
  <c r="E696" i="18"/>
  <c r="F696" i="18"/>
  <c r="E697" i="18"/>
  <c r="F697" i="18"/>
  <c r="E698" i="18"/>
  <c r="F698" i="18"/>
  <c r="E699" i="18"/>
  <c r="F699" i="18"/>
  <c r="E700" i="18"/>
  <c r="F700" i="18"/>
  <c r="E701" i="18"/>
  <c r="F701" i="18"/>
  <c r="F602" i="18"/>
  <c r="E602" i="18"/>
  <c r="B603" i="18"/>
  <c r="B604" i="18"/>
  <c r="B605" i="18"/>
  <c r="B606" i="18"/>
  <c r="B607" i="18"/>
  <c r="B608" i="18"/>
  <c r="B609" i="18"/>
  <c r="B610" i="18"/>
  <c r="B611" i="18"/>
  <c r="B612" i="18"/>
  <c r="B613" i="18"/>
  <c r="B614" i="18"/>
  <c r="B615" i="18"/>
  <c r="B616" i="18"/>
  <c r="B617" i="18"/>
  <c r="B618" i="18"/>
  <c r="B619" i="18"/>
  <c r="B620" i="18"/>
  <c r="B621" i="18"/>
  <c r="B622" i="18"/>
  <c r="B623" i="18"/>
  <c r="B624" i="18"/>
  <c r="B625" i="18"/>
  <c r="B626" i="18"/>
  <c r="B627" i="18"/>
  <c r="B628" i="18"/>
  <c r="B629" i="18"/>
  <c r="B630" i="18"/>
  <c r="B631" i="18"/>
  <c r="B632" i="18"/>
  <c r="B633" i="18"/>
  <c r="B634" i="18"/>
  <c r="B635" i="18"/>
  <c r="B636" i="18"/>
  <c r="B637" i="18"/>
  <c r="B638" i="18"/>
  <c r="B639" i="18"/>
  <c r="B640" i="18"/>
  <c r="B641" i="18"/>
  <c r="B642" i="18"/>
  <c r="B643" i="18"/>
  <c r="B644" i="18"/>
  <c r="B645" i="18"/>
  <c r="B646" i="18"/>
  <c r="B647" i="18"/>
  <c r="B648" i="18"/>
  <c r="B649" i="18"/>
  <c r="B650" i="18"/>
  <c r="B651" i="18"/>
  <c r="B652" i="18"/>
  <c r="B653" i="18"/>
  <c r="B654" i="18"/>
  <c r="B655" i="18"/>
  <c r="B656" i="18"/>
  <c r="B657" i="18"/>
  <c r="B658" i="18"/>
  <c r="B659" i="18"/>
  <c r="B660" i="18"/>
  <c r="B661" i="18"/>
  <c r="B662" i="18"/>
  <c r="B663" i="18"/>
  <c r="B664" i="18"/>
  <c r="B665" i="18"/>
  <c r="B666" i="18"/>
  <c r="B667" i="18"/>
  <c r="B668" i="18"/>
  <c r="B669" i="18"/>
  <c r="B670" i="18"/>
  <c r="B671" i="18"/>
  <c r="B672" i="18"/>
  <c r="B673" i="18"/>
  <c r="B674" i="18"/>
  <c r="B675" i="18"/>
  <c r="B676" i="18"/>
  <c r="B677" i="18"/>
  <c r="B678" i="18"/>
  <c r="B679" i="18"/>
  <c r="B680" i="18"/>
  <c r="B681" i="18"/>
  <c r="B682" i="18"/>
  <c r="B683" i="18"/>
  <c r="B684" i="18"/>
  <c r="B685" i="18"/>
  <c r="B686" i="18"/>
  <c r="B687" i="18"/>
  <c r="B688" i="18"/>
  <c r="B689" i="18"/>
  <c r="B690" i="18"/>
  <c r="B691" i="18"/>
  <c r="B692" i="18"/>
  <c r="B693" i="18"/>
  <c r="B694" i="18"/>
  <c r="B695" i="18"/>
  <c r="B696" i="18"/>
  <c r="B697" i="18"/>
  <c r="B698" i="18"/>
  <c r="B699" i="18"/>
  <c r="B700" i="18"/>
  <c r="B701" i="18"/>
  <c r="B6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O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O588" i="18"/>
  <c r="N589" i="18"/>
  <c r="N590" i="18"/>
  <c r="N591" i="18"/>
  <c r="N592" i="18"/>
  <c r="N593" i="18"/>
  <c r="N594" i="18"/>
  <c r="N595" i="18"/>
  <c r="N596" i="18"/>
  <c r="N597" i="18"/>
  <c r="N598" i="18"/>
  <c r="N599" i="18"/>
  <c r="N600" i="18"/>
  <c r="N601" i="18"/>
  <c r="N502" i="18"/>
  <c r="K562" i="18"/>
  <c r="K588" i="18"/>
  <c r="J503" i="18"/>
  <c r="J504" i="18"/>
  <c r="J505" i="18"/>
  <c r="J506" i="18"/>
  <c r="J507" i="18"/>
  <c r="J508" i="18"/>
  <c r="J509" i="18"/>
  <c r="J510" i="18"/>
  <c r="J511" i="18"/>
  <c r="J512" i="18"/>
  <c r="J513" i="18"/>
  <c r="J514" i="18"/>
  <c r="J515" i="18"/>
  <c r="J516" i="18"/>
  <c r="J517" i="18"/>
  <c r="J518" i="18"/>
  <c r="J519" i="18"/>
  <c r="J520" i="18"/>
  <c r="J521" i="18"/>
  <c r="J522" i="18"/>
  <c r="J523" i="18"/>
  <c r="J524" i="18"/>
  <c r="J525" i="18"/>
  <c r="J526" i="18"/>
  <c r="J527" i="18"/>
  <c r="J528" i="18"/>
  <c r="J529" i="18"/>
  <c r="J530" i="18"/>
  <c r="J531" i="18"/>
  <c r="J532" i="18"/>
  <c r="J533" i="18"/>
  <c r="J534" i="18"/>
  <c r="J535" i="18"/>
  <c r="J536" i="18"/>
  <c r="J537" i="18"/>
  <c r="J538" i="18"/>
  <c r="J539" i="18"/>
  <c r="J540" i="18"/>
  <c r="J541" i="18"/>
  <c r="J542" i="18"/>
  <c r="J543" i="18"/>
  <c r="J544" i="18"/>
  <c r="J545" i="18"/>
  <c r="J546" i="18"/>
  <c r="J547" i="18"/>
  <c r="J548" i="18"/>
  <c r="J549" i="18"/>
  <c r="J550" i="18"/>
  <c r="J551" i="18"/>
  <c r="J552" i="18"/>
  <c r="J553" i="18"/>
  <c r="J554" i="18"/>
  <c r="J555" i="18"/>
  <c r="J556" i="18"/>
  <c r="J557" i="18"/>
  <c r="J558" i="18"/>
  <c r="J559" i="18"/>
  <c r="J560" i="18"/>
  <c r="J561" i="18"/>
  <c r="J562" i="18"/>
  <c r="J563" i="18"/>
  <c r="J564" i="18"/>
  <c r="J565" i="18"/>
  <c r="J566" i="18"/>
  <c r="J567" i="18"/>
  <c r="J568" i="18"/>
  <c r="J569" i="18"/>
  <c r="J570" i="18"/>
  <c r="J571" i="18"/>
  <c r="J572" i="18"/>
  <c r="J573" i="18"/>
  <c r="J574" i="18"/>
  <c r="J575" i="18"/>
  <c r="J576" i="18"/>
  <c r="J577" i="18"/>
  <c r="J578" i="18"/>
  <c r="J579" i="18"/>
  <c r="J580" i="18"/>
  <c r="J581" i="18"/>
  <c r="J582" i="18"/>
  <c r="J583" i="18"/>
  <c r="J584" i="18"/>
  <c r="J585" i="18"/>
  <c r="J586" i="18"/>
  <c r="J587" i="18"/>
  <c r="J588" i="18"/>
  <c r="J589" i="18"/>
  <c r="J590" i="18"/>
  <c r="J591" i="18"/>
  <c r="J592" i="18"/>
  <c r="J593" i="18"/>
  <c r="J594" i="18"/>
  <c r="J595" i="18"/>
  <c r="J596" i="18"/>
  <c r="J597" i="18"/>
  <c r="J598" i="18"/>
  <c r="J599" i="18"/>
  <c r="J600" i="18"/>
  <c r="J601" i="18"/>
  <c r="J502" i="18"/>
  <c r="E503" i="18"/>
  <c r="F503" i="18"/>
  <c r="E504" i="18"/>
  <c r="F504" i="18"/>
  <c r="E505" i="18"/>
  <c r="F505" i="18"/>
  <c r="E506" i="18"/>
  <c r="F506" i="18"/>
  <c r="E507" i="18"/>
  <c r="F507" i="18"/>
  <c r="E508" i="18"/>
  <c r="F508" i="18"/>
  <c r="E509" i="18"/>
  <c r="F509" i="18"/>
  <c r="E510" i="18"/>
  <c r="F510" i="18"/>
  <c r="E511" i="18"/>
  <c r="F511" i="18"/>
  <c r="E512" i="18"/>
  <c r="F512" i="18"/>
  <c r="E513" i="18"/>
  <c r="F513" i="18"/>
  <c r="E514" i="18"/>
  <c r="F514" i="18"/>
  <c r="E515" i="18"/>
  <c r="F515" i="18"/>
  <c r="E516" i="18"/>
  <c r="F516" i="18"/>
  <c r="E517" i="18"/>
  <c r="F517" i="18"/>
  <c r="E518" i="18"/>
  <c r="F518" i="18"/>
  <c r="E519" i="18"/>
  <c r="F519" i="18"/>
  <c r="E520" i="18"/>
  <c r="F520" i="18"/>
  <c r="E521" i="18"/>
  <c r="F521" i="18"/>
  <c r="E522" i="18"/>
  <c r="F522" i="18"/>
  <c r="E523" i="18"/>
  <c r="F523" i="18"/>
  <c r="E524" i="18"/>
  <c r="F524" i="18"/>
  <c r="E525" i="18"/>
  <c r="F525" i="18"/>
  <c r="E526" i="18"/>
  <c r="F526" i="18"/>
  <c r="E527" i="18"/>
  <c r="F527" i="18"/>
  <c r="E528" i="18"/>
  <c r="F528" i="18"/>
  <c r="E529" i="18"/>
  <c r="F529" i="18"/>
  <c r="E530" i="18"/>
  <c r="F530" i="18"/>
  <c r="E531" i="18"/>
  <c r="F531" i="18"/>
  <c r="E532" i="18"/>
  <c r="F532" i="18"/>
  <c r="E533" i="18"/>
  <c r="F533" i="18"/>
  <c r="E534" i="18"/>
  <c r="F534" i="18"/>
  <c r="E535" i="18"/>
  <c r="F535" i="18"/>
  <c r="E536" i="18"/>
  <c r="F536" i="18"/>
  <c r="E537" i="18"/>
  <c r="F537" i="18"/>
  <c r="E538" i="18"/>
  <c r="F538" i="18"/>
  <c r="E539" i="18"/>
  <c r="F539" i="18"/>
  <c r="E540" i="18"/>
  <c r="F540" i="18"/>
  <c r="E541" i="18"/>
  <c r="F541" i="18"/>
  <c r="E542" i="18"/>
  <c r="F542" i="18"/>
  <c r="E543" i="18"/>
  <c r="F543" i="18"/>
  <c r="E544" i="18"/>
  <c r="F544" i="18"/>
  <c r="E545" i="18"/>
  <c r="F545" i="18"/>
  <c r="E546" i="18"/>
  <c r="F546" i="18"/>
  <c r="E547" i="18"/>
  <c r="F547" i="18"/>
  <c r="E548" i="18"/>
  <c r="F548" i="18"/>
  <c r="E549" i="18"/>
  <c r="F549" i="18"/>
  <c r="E550" i="18"/>
  <c r="F550" i="18"/>
  <c r="E551" i="18"/>
  <c r="F551" i="18"/>
  <c r="E552" i="18"/>
  <c r="F552" i="18"/>
  <c r="E553" i="18"/>
  <c r="F553" i="18"/>
  <c r="E554" i="18"/>
  <c r="F554" i="18"/>
  <c r="E555" i="18"/>
  <c r="F555" i="18"/>
  <c r="E556" i="18"/>
  <c r="F556" i="18"/>
  <c r="E557" i="18"/>
  <c r="F557" i="18"/>
  <c r="E558" i="18"/>
  <c r="F558" i="18"/>
  <c r="E559" i="18"/>
  <c r="F559" i="18"/>
  <c r="E560" i="18"/>
  <c r="F560" i="18"/>
  <c r="E561" i="18"/>
  <c r="F561" i="18"/>
  <c r="E562" i="18"/>
  <c r="F562" i="18"/>
  <c r="E563" i="18"/>
  <c r="F563" i="18"/>
  <c r="E564" i="18"/>
  <c r="F564" i="18"/>
  <c r="E565" i="18"/>
  <c r="F565" i="18"/>
  <c r="E566" i="18"/>
  <c r="F566" i="18"/>
  <c r="E567" i="18"/>
  <c r="F567" i="18"/>
  <c r="E568" i="18"/>
  <c r="F568" i="18"/>
  <c r="E569" i="18"/>
  <c r="F569" i="18"/>
  <c r="E570" i="18"/>
  <c r="F570" i="18"/>
  <c r="E571" i="18"/>
  <c r="F571" i="18"/>
  <c r="E572" i="18"/>
  <c r="F572" i="18"/>
  <c r="E573" i="18"/>
  <c r="F573" i="18"/>
  <c r="E574" i="18"/>
  <c r="F574" i="18"/>
  <c r="E575" i="18"/>
  <c r="F575" i="18"/>
  <c r="E576" i="18"/>
  <c r="F576" i="18"/>
  <c r="E577" i="18"/>
  <c r="F577" i="18"/>
  <c r="E578" i="18"/>
  <c r="F578" i="18"/>
  <c r="E579" i="18"/>
  <c r="F579" i="18"/>
  <c r="E580" i="18"/>
  <c r="F580" i="18"/>
  <c r="E581" i="18"/>
  <c r="F581" i="18"/>
  <c r="E582" i="18"/>
  <c r="F582" i="18"/>
  <c r="E583" i="18"/>
  <c r="F583" i="18"/>
  <c r="E584" i="18"/>
  <c r="F584" i="18"/>
  <c r="E585" i="18"/>
  <c r="F585" i="18"/>
  <c r="E586" i="18"/>
  <c r="F586" i="18"/>
  <c r="E587" i="18"/>
  <c r="F587" i="18"/>
  <c r="E588" i="18"/>
  <c r="F588" i="18"/>
  <c r="E589" i="18"/>
  <c r="F589" i="18"/>
  <c r="E590" i="18"/>
  <c r="F590" i="18"/>
  <c r="E591" i="18"/>
  <c r="F591" i="18"/>
  <c r="E592" i="18"/>
  <c r="F592" i="18"/>
  <c r="E593" i="18"/>
  <c r="F593" i="18"/>
  <c r="E594" i="18"/>
  <c r="F594" i="18"/>
  <c r="E595" i="18"/>
  <c r="F595" i="18"/>
  <c r="E596" i="18"/>
  <c r="F596" i="18"/>
  <c r="E597" i="18"/>
  <c r="F597" i="18"/>
  <c r="E598" i="18"/>
  <c r="F598" i="18"/>
  <c r="E599" i="18"/>
  <c r="F599" i="18"/>
  <c r="E600" i="18"/>
  <c r="F600" i="18"/>
  <c r="E601" i="18"/>
  <c r="F601" i="18"/>
  <c r="F502" i="18"/>
  <c r="E502" i="18"/>
  <c r="B503" i="18"/>
  <c r="B504" i="18"/>
  <c r="B505" i="18"/>
  <c r="B506" i="18"/>
  <c r="B507" i="18"/>
  <c r="B508" i="18"/>
  <c r="B509" i="18"/>
  <c r="B510" i="18"/>
  <c r="B511" i="18"/>
  <c r="B512" i="18"/>
  <c r="B513" i="18"/>
  <c r="B514" i="18"/>
  <c r="B515" i="18"/>
  <c r="B516" i="18"/>
  <c r="B517" i="18"/>
  <c r="B518" i="18"/>
  <c r="B519" i="18"/>
  <c r="B520" i="18"/>
  <c r="B521" i="18"/>
  <c r="B522" i="18"/>
  <c r="B523" i="18"/>
  <c r="B524" i="18"/>
  <c r="B525" i="18"/>
  <c r="B526" i="18"/>
  <c r="B527" i="18"/>
  <c r="B528" i="18"/>
  <c r="B529" i="18"/>
  <c r="B530" i="18"/>
  <c r="B531" i="18"/>
  <c r="B532" i="18"/>
  <c r="B533" i="18"/>
  <c r="B534" i="18"/>
  <c r="B535" i="18"/>
  <c r="B536" i="18"/>
  <c r="B537" i="18"/>
  <c r="B538" i="18"/>
  <c r="B539" i="18"/>
  <c r="B540" i="18"/>
  <c r="B541" i="18"/>
  <c r="B542" i="18"/>
  <c r="B543" i="18"/>
  <c r="B544" i="18"/>
  <c r="B545" i="18"/>
  <c r="B546" i="18"/>
  <c r="B547" i="18"/>
  <c r="B548" i="18"/>
  <c r="B549" i="18"/>
  <c r="B550" i="18"/>
  <c r="B551" i="18"/>
  <c r="B552" i="18"/>
  <c r="B553" i="18"/>
  <c r="B554" i="18"/>
  <c r="B555" i="18"/>
  <c r="B556" i="18"/>
  <c r="B557" i="18"/>
  <c r="B558" i="18"/>
  <c r="B559" i="18"/>
  <c r="B560" i="18"/>
  <c r="B561" i="18"/>
  <c r="B562" i="18"/>
  <c r="B563" i="18"/>
  <c r="B564" i="18"/>
  <c r="B565" i="18"/>
  <c r="B566" i="18"/>
  <c r="B567" i="18"/>
  <c r="B568" i="18"/>
  <c r="B569" i="18"/>
  <c r="B570" i="18"/>
  <c r="B571" i="18"/>
  <c r="B572" i="18"/>
  <c r="B573" i="18"/>
  <c r="B574" i="18"/>
  <c r="B575" i="18"/>
  <c r="B576" i="18"/>
  <c r="B577" i="18"/>
  <c r="B578" i="18"/>
  <c r="B579" i="18"/>
  <c r="B580" i="18"/>
  <c r="B581" i="18"/>
  <c r="B582" i="18"/>
  <c r="B583" i="18"/>
  <c r="B584" i="18"/>
  <c r="B585" i="18"/>
  <c r="B586" i="18"/>
  <c r="B587" i="18"/>
  <c r="B588" i="18"/>
  <c r="B589" i="18"/>
  <c r="B590" i="18"/>
  <c r="B591" i="18"/>
  <c r="B592" i="18"/>
  <c r="B593" i="18"/>
  <c r="B594" i="18"/>
  <c r="B595" i="18"/>
  <c r="B596" i="18"/>
  <c r="B597" i="18"/>
  <c r="B598" i="18"/>
  <c r="B599" i="18"/>
  <c r="B600" i="18"/>
  <c r="B601" i="18"/>
  <c r="B5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O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O488" i="18"/>
  <c r="N489" i="18"/>
  <c r="N490" i="18"/>
  <c r="N491" i="18"/>
  <c r="N492" i="18"/>
  <c r="N493" i="18"/>
  <c r="N494" i="18"/>
  <c r="N495" i="18"/>
  <c r="N496" i="18"/>
  <c r="N497" i="18"/>
  <c r="N498" i="18"/>
  <c r="N499" i="18"/>
  <c r="N500" i="18"/>
  <c r="N501" i="18"/>
  <c r="N402" i="18"/>
  <c r="J403" i="18"/>
  <c r="J404" i="18"/>
  <c r="J405" i="18"/>
  <c r="J406" i="18"/>
  <c r="J407" i="18"/>
  <c r="J408" i="18"/>
  <c r="J409" i="18"/>
  <c r="J410" i="18"/>
  <c r="J411" i="18"/>
  <c r="J412" i="18"/>
  <c r="J413" i="18"/>
  <c r="J414" i="18"/>
  <c r="J415" i="18"/>
  <c r="J416" i="18"/>
  <c r="J417" i="18"/>
  <c r="J418" i="18"/>
  <c r="J419" i="18"/>
  <c r="J420" i="18"/>
  <c r="J421" i="18"/>
  <c r="J422" i="18"/>
  <c r="J423" i="18"/>
  <c r="J424" i="18"/>
  <c r="J425" i="18"/>
  <c r="J426" i="18"/>
  <c r="J427" i="18"/>
  <c r="J428" i="18"/>
  <c r="J429" i="18"/>
  <c r="J430" i="18"/>
  <c r="J431" i="18"/>
  <c r="J432" i="18"/>
  <c r="J433" i="18"/>
  <c r="J434" i="18"/>
  <c r="J435" i="18"/>
  <c r="J436" i="18"/>
  <c r="J437" i="18"/>
  <c r="J438" i="18"/>
  <c r="J439" i="18"/>
  <c r="J440" i="18"/>
  <c r="J441" i="18"/>
  <c r="J442" i="18"/>
  <c r="J443" i="18"/>
  <c r="J444" i="18"/>
  <c r="J445" i="18"/>
  <c r="J446" i="18"/>
  <c r="J447" i="18"/>
  <c r="J448" i="18"/>
  <c r="J449" i="18"/>
  <c r="J450" i="18"/>
  <c r="J451" i="18"/>
  <c r="J452" i="18"/>
  <c r="J453" i="18"/>
  <c r="J454" i="18"/>
  <c r="J455" i="18"/>
  <c r="J456" i="18"/>
  <c r="J457" i="18"/>
  <c r="J458" i="18"/>
  <c r="J459" i="18"/>
  <c r="J460" i="18"/>
  <c r="J461" i="18"/>
  <c r="J462" i="18"/>
  <c r="K462" i="18"/>
  <c r="J463" i="18"/>
  <c r="J464" i="18"/>
  <c r="J465" i="18"/>
  <c r="J466" i="18"/>
  <c r="J467" i="18"/>
  <c r="J468" i="18"/>
  <c r="J469" i="18"/>
  <c r="J470" i="18"/>
  <c r="J471" i="18"/>
  <c r="J472" i="18"/>
  <c r="J473" i="18"/>
  <c r="J474" i="18"/>
  <c r="J475" i="18"/>
  <c r="J476" i="18"/>
  <c r="J477" i="18"/>
  <c r="J478" i="18"/>
  <c r="J479" i="18"/>
  <c r="J480" i="18"/>
  <c r="J481" i="18"/>
  <c r="J482" i="18"/>
  <c r="J483" i="18"/>
  <c r="J484" i="18"/>
  <c r="J485" i="18"/>
  <c r="J486" i="18"/>
  <c r="J487" i="18"/>
  <c r="J488" i="18"/>
  <c r="K488" i="18"/>
  <c r="J489" i="18"/>
  <c r="J490" i="18"/>
  <c r="J491" i="18"/>
  <c r="J492" i="18"/>
  <c r="J493" i="18"/>
  <c r="J494" i="18"/>
  <c r="J495" i="18"/>
  <c r="J496" i="18"/>
  <c r="J497" i="18"/>
  <c r="J498" i="18"/>
  <c r="J499" i="18"/>
  <c r="J500" i="18"/>
  <c r="J501" i="18"/>
  <c r="J402" i="18"/>
  <c r="F403" i="18"/>
  <c r="F404" i="18"/>
  <c r="F405" i="18"/>
  <c r="F406" i="18"/>
  <c r="F407" i="18"/>
  <c r="F408" i="18"/>
  <c r="F409" i="18"/>
  <c r="F410" i="18"/>
  <c r="F411" i="18"/>
  <c r="F412" i="18"/>
  <c r="F413" i="18"/>
  <c r="F414" i="18"/>
  <c r="F415" i="18"/>
  <c r="F416" i="18"/>
  <c r="F417" i="18"/>
  <c r="F418" i="18"/>
  <c r="F419" i="18"/>
  <c r="F420" i="18"/>
  <c r="F421" i="18"/>
  <c r="F422" i="18"/>
  <c r="F423" i="18"/>
  <c r="F424" i="18"/>
  <c r="F425" i="18"/>
  <c r="F426" i="18"/>
  <c r="F427" i="18"/>
  <c r="F428" i="18"/>
  <c r="F429" i="18"/>
  <c r="F430" i="18"/>
  <c r="F431" i="18"/>
  <c r="F432" i="18"/>
  <c r="F433" i="18"/>
  <c r="F434" i="18"/>
  <c r="F435" i="18"/>
  <c r="F436" i="18"/>
  <c r="F437" i="18"/>
  <c r="F438" i="18"/>
  <c r="F439" i="18"/>
  <c r="F440" i="18"/>
  <c r="F441" i="18"/>
  <c r="F442" i="18"/>
  <c r="F443" i="18"/>
  <c r="F444" i="18"/>
  <c r="F445" i="18"/>
  <c r="F446" i="18"/>
  <c r="F447" i="18"/>
  <c r="F448" i="18"/>
  <c r="F449" i="18"/>
  <c r="F450" i="18"/>
  <c r="F451" i="18"/>
  <c r="F452" i="18"/>
  <c r="F453" i="18"/>
  <c r="F454" i="18"/>
  <c r="F455" i="18"/>
  <c r="F456" i="18"/>
  <c r="F457" i="18"/>
  <c r="F458" i="18"/>
  <c r="F459" i="18"/>
  <c r="F460" i="18"/>
  <c r="F461" i="18"/>
  <c r="F462" i="18"/>
  <c r="F463" i="18"/>
  <c r="F464" i="18"/>
  <c r="F465" i="18"/>
  <c r="F466" i="18"/>
  <c r="F467" i="18"/>
  <c r="F468" i="18"/>
  <c r="F469" i="18"/>
  <c r="F470" i="18"/>
  <c r="F471" i="18"/>
  <c r="F472" i="18"/>
  <c r="F473" i="18"/>
  <c r="F474" i="18"/>
  <c r="F475" i="18"/>
  <c r="F476" i="18"/>
  <c r="F477" i="18"/>
  <c r="F478" i="18"/>
  <c r="F479" i="18"/>
  <c r="F480" i="18"/>
  <c r="F481" i="18"/>
  <c r="F482" i="18"/>
  <c r="F483" i="18"/>
  <c r="F484" i="18"/>
  <c r="F485" i="18"/>
  <c r="F486" i="18"/>
  <c r="F487" i="18"/>
  <c r="F488" i="18"/>
  <c r="F489" i="18"/>
  <c r="F490" i="18"/>
  <c r="F491" i="18"/>
  <c r="F492" i="18"/>
  <c r="F493" i="18"/>
  <c r="F494" i="18"/>
  <c r="F495" i="18"/>
  <c r="F496" i="18"/>
  <c r="F497" i="18"/>
  <c r="F498" i="18"/>
  <c r="F499" i="18"/>
  <c r="F500" i="18"/>
  <c r="F501" i="18"/>
  <c r="F402" i="18"/>
  <c r="E403" i="18"/>
  <c r="E404" i="18"/>
  <c r="E405" i="18"/>
  <c r="E406" i="18"/>
  <c r="E407" i="18"/>
  <c r="E408" i="18"/>
  <c r="E409" i="18"/>
  <c r="E410" i="18"/>
  <c r="E411" i="18"/>
  <c r="E412" i="18"/>
  <c r="E413" i="18"/>
  <c r="E414" i="18"/>
  <c r="E415" i="18"/>
  <c r="E416" i="18"/>
  <c r="E417" i="18"/>
  <c r="E418" i="18"/>
  <c r="E419" i="18"/>
  <c r="E420" i="18"/>
  <c r="E421" i="18"/>
  <c r="E422" i="18"/>
  <c r="E423" i="18"/>
  <c r="E424" i="18"/>
  <c r="E425" i="18"/>
  <c r="E426" i="18"/>
  <c r="E427" i="18"/>
  <c r="E428" i="18"/>
  <c r="E429" i="18"/>
  <c r="E430" i="18"/>
  <c r="E431" i="18"/>
  <c r="E432" i="18"/>
  <c r="E433" i="18"/>
  <c r="E434" i="18"/>
  <c r="E435" i="18"/>
  <c r="E436" i="18"/>
  <c r="E437" i="18"/>
  <c r="E438" i="18"/>
  <c r="E439" i="18"/>
  <c r="E440" i="18"/>
  <c r="E441" i="18"/>
  <c r="E442" i="18"/>
  <c r="E443" i="18"/>
  <c r="E444" i="18"/>
  <c r="E445" i="18"/>
  <c r="E446" i="18"/>
  <c r="E447" i="18"/>
  <c r="E448" i="18"/>
  <c r="E449" i="18"/>
  <c r="E450" i="18"/>
  <c r="E451" i="18"/>
  <c r="E452" i="18"/>
  <c r="E453" i="18"/>
  <c r="E454" i="18"/>
  <c r="E455" i="18"/>
  <c r="E456" i="18"/>
  <c r="E457" i="18"/>
  <c r="E458" i="18"/>
  <c r="E459" i="18"/>
  <c r="E460" i="18"/>
  <c r="E461" i="18"/>
  <c r="E462" i="18"/>
  <c r="E463" i="18"/>
  <c r="E464" i="18"/>
  <c r="E465" i="18"/>
  <c r="E466" i="18"/>
  <c r="E467" i="18"/>
  <c r="E468" i="18"/>
  <c r="E469" i="18"/>
  <c r="E470" i="18"/>
  <c r="E471" i="18"/>
  <c r="E472" i="18"/>
  <c r="E473" i="18"/>
  <c r="E474" i="18"/>
  <c r="E475" i="18"/>
  <c r="E476" i="18"/>
  <c r="E477" i="18"/>
  <c r="E478" i="18"/>
  <c r="E479" i="18"/>
  <c r="E480" i="18"/>
  <c r="E481" i="18"/>
  <c r="E482" i="18"/>
  <c r="E483" i="18"/>
  <c r="E484" i="18"/>
  <c r="E485" i="18"/>
  <c r="E486" i="18"/>
  <c r="E487" i="18"/>
  <c r="E488" i="18"/>
  <c r="E489" i="18"/>
  <c r="E490" i="18"/>
  <c r="E491" i="18"/>
  <c r="E492" i="18"/>
  <c r="E493" i="18"/>
  <c r="E494" i="18"/>
  <c r="E495" i="18"/>
  <c r="E496" i="18"/>
  <c r="E497" i="18"/>
  <c r="E498" i="18"/>
  <c r="E499" i="18"/>
  <c r="E500" i="18"/>
  <c r="E501" i="18"/>
  <c r="E402" i="18"/>
  <c r="B403" i="18"/>
  <c r="B404" i="18"/>
  <c r="B405" i="18"/>
  <c r="B406" i="18"/>
  <c r="B407" i="18"/>
  <c r="B408" i="18"/>
  <c r="B409" i="18"/>
  <c r="B410" i="18"/>
  <c r="B411" i="18"/>
  <c r="B412" i="18"/>
  <c r="B413" i="18"/>
  <c r="B414" i="18"/>
  <c r="B415" i="18"/>
  <c r="B416" i="18"/>
  <c r="B417" i="18"/>
  <c r="B418" i="18"/>
  <c r="B419" i="18"/>
  <c r="B420" i="18"/>
  <c r="B421" i="18"/>
  <c r="B422" i="18"/>
  <c r="B423" i="18"/>
  <c r="B424" i="18"/>
  <c r="B425" i="18"/>
  <c r="B426" i="18"/>
  <c r="B427" i="18"/>
  <c r="B428" i="18"/>
  <c r="B429" i="18"/>
  <c r="B430" i="18"/>
  <c r="B431" i="18"/>
  <c r="B432" i="18"/>
  <c r="B433" i="18"/>
  <c r="B434" i="18"/>
  <c r="B435" i="18"/>
  <c r="B436" i="18"/>
  <c r="B437" i="18"/>
  <c r="B438" i="18"/>
  <c r="B439" i="18"/>
  <c r="B440" i="18"/>
  <c r="B441" i="18"/>
  <c r="B442" i="18"/>
  <c r="B443" i="18"/>
  <c r="B444" i="18"/>
  <c r="B445" i="18"/>
  <c r="B446" i="18"/>
  <c r="B447" i="18"/>
  <c r="B448" i="18"/>
  <c r="B449" i="18"/>
  <c r="B450" i="18"/>
  <c r="B451" i="18"/>
  <c r="B452" i="18"/>
  <c r="B453" i="18"/>
  <c r="B454" i="18"/>
  <c r="B455" i="18"/>
  <c r="B456" i="18"/>
  <c r="B457" i="18"/>
  <c r="B458" i="18"/>
  <c r="B459" i="18"/>
  <c r="B460" i="18"/>
  <c r="B461" i="18"/>
  <c r="B462" i="18"/>
  <c r="B463" i="18"/>
  <c r="B464" i="18"/>
  <c r="B465" i="18"/>
  <c r="B466" i="18"/>
  <c r="B467" i="18"/>
  <c r="B468" i="18"/>
  <c r="B469" i="18"/>
  <c r="B470" i="18"/>
  <c r="B471" i="18"/>
  <c r="B472" i="18"/>
  <c r="B473" i="18"/>
  <c r="B474" i="18"/>
  <c r="B475" i="18"/>
  <c r="B476" i="18"/>
  <c r="B477" i="18"/>
  <c r="B478" i="18"/>
  <c r="B479" i="18"/>
  <c r="B480" i="18"/>
  <c r="B481" i="18"/>
  <c r="B482" i="18"/>
  <c r="B483" i="18"/>
  <c r="B484" i="18"/>
  <c r="B485" i="18"/>
  <c r="B486" i="18"/>
  <c r="B487" i="18"/>
  <c r="B488" i="18"/>
  <c r="B489" i="18"/>
  <c r="B490" i="18"/>
  <c r="B491" i="18"/>
  <c r="B492" i="18"/>
  <c r="B493" i="18"/>
  <c r="B494" i="18"/>
  <c r="B495" i="18"/>
  <c r="B496" i="18"/>
  <c r="B497" i="18"/>
  <c r="B498" i="18"/>
  <c r="B499" i="18"/>
  <c r="B500" i="18"/>
  <c r="B501" i="18"/>
  <c r="B4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O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O388" i="18"/>
  <c r="N389" i="18"/>
  <c r="N390" i="18"/>
  <c r="N391" i="18"/>
  <c r="N392" i="18"/>
  <c r="N393" i="18"/>
  <c r="N394" i="18"/>
  <c r="N395" i="18"/>
  <c r="N396" i="18"/>
  <c r="N397" i="18"/>
  <c r="N398" i="18"/>
  <c r="N399" i="18"/>
  <c r="N400" i="18"/>
  <c r="N401" i="18"/>
  <c r="N302" i="18"/>
  <c r="J303" i="18"/>
  <c r="J304" i="18"/>
  <c r="J305" i="18"/>
  <c r="J306" i="18"/>
  <c r="J307" i="18"/>
  <c r="J308" i="18"/>
  <c r="J309" i="18"/>
  <c r="J310" i="18"/>
  <c r="J311" i="18"/>
  <c r="J312" i="18"/>
  <c r="J313" i="18"/>
  <c r="J314" i="18"/>
  <c r="J315" i="18"/>
  <c r="J316" i="18"/>
  <c r="J317" i="18"/>
  <c r="J318" i="18"/>
  <c r="J319" i="18"/>
  <c r="J320" i="18"/>
  <c r="J321" i="18"/>
  <c r="J322" i="18"/>
  <c r="J323" i="18"/>
  <c r="J324" i="18"/>
  <c r="J325" i="18"/>
  <c r="J326" i="18"/>
  <c r="J327" i="18"/>
  <c r="J328" i="18"/>
  <c r="J329" i="18"/>
  <c r="J330" i="18"/>
  <c r="J331" i="18"/>
  <c r="J332" i="18"/>
  <c r="J333" i="18"/>
  <c r="J334" i="18"/>
  <c r="J335" i="18"/>
  <c r="J336" i="18"/>
  <c r="J337" i="18"/>
  <c r="J338" i="18"/>
  <c r="J339" i="18"/>
  <c r="J340" i="18"/>
  <c r="J341" i="18"/>
  <c r="J342" i="18"/>
  <c r="J343" i="18"/>
  <c r="J344" i="18"/>
  <c r="J345" i="18"/>
  <c r="J346" i="18"/>
  <c r="J347" i="18"/>
  <c r="J348" i="18"/>
  <c r="J349" i="18"/>
  <c r="J350" i="18"/>
  <c r="J351" i="18"/>
  <c r="J352" i="18"/>
  <c r="J353" i="18"/>
  <c r="J354" i="18"/>
  <c r="J355" i="18"/>
  <c r="J356" i="18"/>
  <c r="J357" i="18"/>
  <c r="J358" i="18"/>
  <c r="J359" i="18"/>
  <c r="J360" i="18"/>
  <c r="J361" i="18"/>
  <c r="J362" i="18"/>
  <c r="K362" i="18"/>
  <c r="J363" i="18"/>
  <c r="J364" i="18"/>
  <c r="J365" i="18"/>
  <c r="J366" i="18"/>
  <c r="J367" i="18"/>
  <c r="J368" i="18"/>
  <c r="J369" i="18"/>
  <c r="J370" i="18"/>
  <c r="J371" i="18"/>
  <c r="J372" i="18"/>
  <c r="J373" i="18"/>
  <c r="J374" i="18"/>
  <c r="J375" i="18"/>
  <c r="J376" i="18"/>
  <c r="J377" i="18"/>
  <c r="J378" i="18"/>
  <c r="J379" i="18"/>
  <c r="J380" i="18"/>
  <c r="J381" i="18"/>
  <c r="J382" i="18"/>
  <c r="J383" i="18"/>
  <c r="J384" i="18"/>
  <c r="J385" i="18"/>
  <c r="J386" i="18"/>
  <c r="J387" i="18"/>
  <c r="J388" i="18"/>
  <c r="K388" i="18"/>
  <c r="J389" i="18"/>
  <c r="J390" i="18"/>
  <c r="J391" i="18"/>
  <c r="J392" i="18"/>
  <c r="J393" i="18"/>
  <c r="J394" i="18"/>
  <c r="J395" i="18"/>
  <c r="J396" i="18"/>
  <c r="J397" i="18"/>
  <c r="J398" i="18"/>
  <c r="J399" i="18"/>
  <c r="J400" i="18"/>
  <c r="J401" i="18"/>
  <c r="J302" i="18"/>
  <c r="F303" i="18"/>
  <c r="F304" i="18"/>
  <c r="F305" i="18"/>
  <c r="F306" i="18"/>
  <c r="F307" i="18"/>
  <c r="F308" i="18"/>
  <c r="F309" i="18"/>
  <c r="F310" i="18"/>
  <c r="F311" i="18"/>
  <c r="F312" i="18"/>
  <c r="F313" i="18"/>
  <c r="F314" i="18"/>
  <c r="F315" i="18"/>
  <c r="F316" i="18"/>
  <c r="F317" i="18"/>
  <c r="F318" i="18"/>
  <c r="F319" i="18"/>
  <c r="F320" i="18"/>
  <c r="F321" i="18"/>
  <c r="F322" i="18"/>
  <c r="F323" i="18"/>
  <c r="F324" i="18"/>
  <c r="F325" i="18"/>
  <c r="F326" i="18"/>
  <c r="F327" i="18"/>
  <c r="F328" i="18"/>
  <c r="F329" i="18"/>
  <c r="F330" i="18"/>
  <c r="F331" i="18"/>
  <c r="F332" i="18"/>
  <c r="F333" i="18"/>
  <c r="F334" i="18"/>
  <c r="F335" i="18"/>
  <c r="F336" i="18"/>
  <c r="F337" i="18"/>
  <c r="F338" i="18"/>
  <c r="F339" i="18"/>
  <c r="F340" i="18"/>
  <c r="F341" i="18"/>
  <c r="F342" i="18"/>
  <c r="F343" i="18"/>
  <c r="F344" i="18"/>
  <c r="F345" i="18"/>
  <c r="F346" i="18"/>
  <c r="F347" i="18"/>
  <c r="F348" i="18"/>
  <c r="F349" i="18"/>
  <c r="F350" i="18"/>
  <c r="F351" i="18"/>
  <c r="F352" i="18"/>
  <c r="F353" i="18"/>
  <c r="F354" i="18"/>
  <c r="F355" i="18"/>
  <c r="F356" i="18"/>
  <c r="F357" i="18"/>
  <c r="F358" i="18"/>
  <c r="F359" i="18"/>
  <c r="F360" i="18"/>
  <c r="F361" i="18"/>
  <c r="F362" i="18"/>
  <c r="F363" i="18"/>
  <c r="F364" i="18"/>
  <c r="F365" i="18"/>
  <c r="F366" i="18"/>
  <c r="F367" i="18"/>
  <c r="F368" i="18"/>
  <c r="F369" i="18"/>
  <c r="F370" i="18"/>
  <c r="F371" i="18"/>
  <c r="F372" i="18"/>
  <c r="F373" i="18"/>
  <c r="F374" i="18"/>
  <c r="F375" i="18"/>
  <c r="F376" i="18"/>
  <c r="F377" i="18"/>
  <c r="F378" i="18"/>
  <c r="F379" i="18"/>
  <c r="F380" i="18"/>
  <c r="F381" i="18"/>
  <c r="F382" i="18"/>
  <c r="F383" i="18"/>
  <c r="F384" i="18"/>
  <c r="F385" i="18"/>
  <c r="F386" i="18"/>
  <c r="F387" i="18"/>
  <c r="F388" i="18"/>
  <c r="F389" i="18"/>
  <c r="F390" i="18"/>
  <c r="F391" i="18"/>
  <c r="F392" i="18"/>
  <c r="F393" i="18"/>
  <c r="F394" i="18"/>
  <c r="F395" i="18"/>
  <c r="F396" i="18"/>
  <c r="F397" i="18"/>
  <c r="F398" i="18"/>
  <c r="F399" i="18"/>
  <c r="F400" i="18"/>
  <c r="F401" i="18"/>
  <c r="F302" i="18"/>
  <c r="E303" i="18"/>
  <c r="E304" i="18"/>
  <c r="E305" i="18"/>
  <c r="E306" i="18"/>
  <c r="E307" i="18"/>
  <c r="E308" i="18"/>
  <c r="E309" i="18"/>
  <c r="E310" i="18"/>
  <c r="E311" i="18"/>
  <c r="E312" i="18"/>
  <c r="E313" i="18"/>
  <c r="E314" i="18"/>
  <c r="E315" i="18"/>
  <c r="E316" i="18"/>
  <c r="E317" i="18"/>
  <c r="E318" i="18"/>
  <c r="E319" i="18"/>
  <c r="E320" i="18"/>
  <c r="E321" i="18"/>
  <c r="E322" i="18"/>
  <c r="E323" i="18"/>
  <c r="E324" i="18"/>
  <c r="E325" i="18"/>
  <c r="E326" i="18"/>
  <c r="E327" i="18"/>
  <c r="E328" i="18"/>
  <c r="E329" i="18"/>
  <c r="E330" i="18"/>
  <c r="E331" i="18"/>
  <c r="E332" i="18"/>
  <c r="E333" i="18"/>
  <c r="E334" i="18"/>
  <c r="E335" i="18"/>
  <c r="E336" i="18"/>
  <c r="E337" i="18"/>
  <c r="E338" i="18"/>
  <c r="E339" i="18"/>
  <c r="E340" i="18"/>
  <c r="E341" i="18"/>
  <c r="E342" i="18"/>
  <c r="E343" i="18"/>
  <c r="E344" i="18"/>
  <c r="E345" i="18"/>
  <c r="E346" i="18"/>
  <c r="E347" i="18"/>
  <c r="E348" i="18"/>
  <c r="E349" i="18"/>
  <c r="E350" i="18"/>
  <c r="E351" i="18"/>
  <c r="E352" i="18"/>
  <c r="E353" i="18"/>
  <c r="E354" i="18"/>
  <c r="E355" i="18"/>
  <c r="E356" i="18"/>
  <c r="E357" i="18"/>
  <c r="E358" i="18"/>
  <c r="E359" i="18"/>
  <c r="E360" i="18"/>
  <c r="E361" i="18"/>
  <c r="E362" i="18"/>
  <c r="E363" i="18"/>
  <c r="E364" i="18"/>
  <c r="E365" i="18"/>
  <c r="E366" i="18"/>
  <c r="E367" i="18"/>
  <c r="E368" i="18"/>
  <c r="E369" i="18"/>
  <c r="E370" i="18"/>
  <c r="E371" i="18"/>
  <c r="E372" i="18"/>
  <c r="E373" i="18"/>
  <c r="E374" i="18"/>
  <c r="E375" i="18"/>
  <c r="E376" i="18"/>
  <c r="E377" i="18"/>
  <c r="E378" i="18"/>
  <c r="E379" i="18"/>
  <c r="E380" i="18"/>
  <c r="E381" i="18"/>
  <c r="E382" i="18"/>
  <c r="E383" i="18"/>
  <c r="E384" i="18"/>
  <c r="E385" i="18"/>
  <c r="E386" i="18"/>
  <c r="E387" i="18"/>
  <c r="E388" i="18"/>
  <c r="E389" i="18"/>
  <c r="E390" i="18"/>
  <c r="E391" i="18"/>
  <c r="E392" i="18"/>
  <c r="E393" i="18"/>
  <c r="E394" i="18"/>
  <c r="E395" i="18"/>
  <c r="E396" i="18"/>
  <c r="E397" i="18"/>
  <c r="E398" i="18"/>
  <c r="E399" i="18"/>
  <c r="E400" i="18"/>
  <c r="E401" i="18"/>
  <c r="E302" i="18"/>
  <c r="B303" i="18"/>
  <c r="B304" i="18"/>
  <c r="B305" i="18"/>
  <c r="B306" i="18"/>
  <c r="B307" i="18"/>
  <c r="B308" i="18"/>
  <c r="B309" i="18"/>
  <c r="B310" i="18"/>
  <c r="B311" i="18"/>
  <c r="B312" i="18"/>
  <c r="B313" i="18"/>
  <c r="B314" i="18"/>
  <c r="B315" i="18"/>
  <c r="B316" i="18"/>
  <c r="B317" i="18"/>
  <c r="B318" i="18"/>
  <c r="B319" i="18"/>
  <c r="B320" i="18"/>
  <c r="B321" i="18"/>
  <c r="B322" i="18"/>
  <c r="B323" i="18"/>
  <c r="B324" i="18"/>
  <c r="B325" i="18"/>
  <c r="B326" i="18"/>
  <c r="B327" i="18"/>
  <c r="B328" i="18"/>
  <c r="B329" i="18"/>
  <c r="B330" i="18"/>
  <c r="B331" i="18"/>
  <c r="B332" i="18"/>
  <c r="B333" i="18"/>
  <c r="B334" i="18"/>
  <c r="B335" i="18"/>
  <c r="B336" i="18"/>
  <c r="B337" i="18"/>
  <c r="B338" i="18"/>
  <c r="B339" i="18"/>
  <c r="B340" i="18"/>
  <c r="B341" i="18"/>
  <c r="B342" i="18"/>
  <c r="B343" i="18"/>
  <c r="B344" i="18"/>
  <c r="B345" i="18"/>
  <c r="B346" i="18"/>
  <c r="B347" i="18"/>
  <c r="B348" i="18"/>
  <c r="B349" i="18"/>
  <c r="B350" i="18"/>
  <c r="B351" i="18"/>
  <c r="B352" i="18"/>
  <c r="B353" i="18"/>
  <c r="B354" i="18"/>
  <c r="B355" i="18"/>
  <c r="B356" i="18"/>
  <c r="B357" i="18"/>
  <c r="B358" i="18"/>
  <c r="B359" i="18"/>
  <c r="B360" i="18"/>
  <c r="B361" i="18"/>
  <c r="B362" i="18"/>
  <c r="B363" i="18"/>
  <c r="B364" i="18"/>
  <c r="B365" i="18"/>
  <c r="B366" i="18"/>
  <c r="B367" i="18"/>
  <c r="B368" i="18"/>
  <c r="B369" i="18"/>
  <c r="B370" i="18"/>
  <c r="B371" i="18"/>
  <c r="B372" i="18"/>
  <c r="B373" i="18"/>
  <c r="B374" i="18"/>
  <c r="B375" i="18"/>
  <c r="B376" i="18"/>
  <c r="B377" i="18"/>
  <c r="B378" i="18"/>
  <c r="B379" i="18"/>
  <c r="B380" i="18"/>
  <c r="B381" i="18"/>
  <c r="B382" i="18"/>
  <c r="B383" i="18"/>
  <c r="B384" i="18"/>
  <c r="B385" i="18"/>
  <c r="B386" i="18"/>
  <c r="B387" i="18"/>
  <c r="B388" i="18"/>
  <c r="B389" i="18"/>
  <c r="B390" i="18"/>
  <c r="B391" i="18"/>
  <c r="B392" i="18"/>
  <c r="B393" i="18"/>
  <c r="B394" i="18"/>
  <c r="B395" i="18"/>
  <c r="B396" i="18"/>
  <c r="B397" i="18"/>
  <c r="B398" i="18"/>
  <c r="B399" i="18"/>
  <c r="B400" i="18"/>
  <c r="B401" i="18"/>
  <c r="B3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O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O288" i="18"/>
  <c r="N289" i="18"/>
  <c r="N290" i="18"/>
  <c r="N291" i="18"/>
  <c r="N292" i="18"/>
  <c r="N293" i="18"/>
  <c r="N294" i="18"/>
  <c r="N295" i="18"/>
  <c r="N296" i="18"/>
  <c r="N297" i="18"/>
  <c r="N298" i="18"/>
  <c r="N299" i="18"/>
  <c r="N300" i="18"/>
  <c r="N301" i="18"/>
  <c r="N202" i="18"/>
  <c r="J203" i="18"/>
  <c r="J204" i="18"/>
  <c r="J205" i="18"/>
  <c r="J206" i="18"/>
  <c r="J207" i="18"/>
  <c r="J208" i="18"/>
  <c r="J209" i="18"/>
  <c r="J210" i="18"/>
  <c r="J211" i="18"/>
  <c r="J212" i="18"/>
  <c r="J213" i="18"/>
  <c r="J214" i="18"/>
  <c r="J215" i="18"/>
  <c r="J216" i="18"/>
  <c r="J217" i="18"/>
  <c r="J218" i="18"/>
  <c r="J219" i="18"/>
  <c r="J220" i="18"/>
  <c r="J221" i="18"/>
  <c r="J222" i="18"/>
  <c r="J223" i="18"/>
  <c r="J224" i="18"/>
  <c r="J225" i="18"/>
  <c r="J226" i="18"/>
  <c r="J227" i="18"/>
  <c r="J228" i="18"/>
  <c r="J229" i="18"/>
  <c r="J230" i="18"/>
  <c r="J231" i="18"/>
  <c r="J232" i="18"/>
  <c r="J233" i="18"/>
  <c r="J234" i="18"/>
  <c r="J235" i="18"/>
  <c r="J236" i="18"/>
  <c r="J237" i="18"/>
  <c r="J238" i="18"/>
  <c r="J239" i="18"/>
  <c r="J240" i="18"/>
  <c r="J241" i="18"/>
  <c r="J242" i="18"/>
  <c r="J243" i="18"/>
  <c r="J244" i="18"/>
  <c r="J245" i="18"/>
  <c r="J246" i="18"/>
  <c r="J247" i="18"/>
  <c r="J248" i="18"/>
  <c r="J249" i="18"/>
  <c r="J250" i="18"/>
  <c r="J251" i="18"/>
  <c r="J252" i="18"/>
  <c r="J253" i="18"/>
  <c r="J254" i="18"/>
  <c r="J255" i="18"/>
  <c r="J256" i="18"/>
  <c r="J257" i="18"/>
  <c r="J258" i="18"/>
  <c r="J259" i="18"/>
  <c r="J260" i="18"/>
  <c r="J261" i="18"/>
  <c r="J262" i="18"/>
  <c r="K262" i="18"/>
  <c r="J263" i="18"/>
  <c r="J264" i="18"/>
  <c r="J265" i="18"/>
  <c r="J266" i="18"/>
  <c r="J267" i="18"/>
  <c r="J268" i="18"/>
  <c r="J269" i="18"/>
  <c r="J270" i="18"/>
  <c r="J271" i="18"/>
  <c r="J272" i="18"/>
  <c r="J273" i="18"/>
  <c r="J274" i="18"/>
  <c r="J275" i="18"/>
  <c r="J276" i="18"/>
  <c r="J277" i="18"/>
  <c r="J278" i="18"/>
  <c r="J279" i="18"/>
  <c r="J280" i="18"/>
  <c r="J281" i="18"/>
  <c r="J282" i="18"/>
  <c r="J283" i="18"/>
  <c r="J284" i="18"/>
  <c r="J285" i="18"/>
  <c r="J286" i="18"/>
  <c r="J287" i="18"/>
  <c r="J288" i="18"/>
  <c r="K288" i="18"/>
  <c r="J289" i="18"/>
  <c r="J290" i="18"/>
  <c r="J291" i="18"/>
  <c r="J292" i="18"/>
  <c r="J293" i="18"/>
  <c r="J294" i="18"/>
  <c r="J295" i="18"/>
  <c r="J296" i="18"/>
  <c r="J297" i="18"/>
  <c r="J298" i="18"/>
  <c r="J299" i="18"/>
  <c r="J300" i="18"/>
  <c r="J301" i="18"/>
  <c r="J202" i="18"/>
  <c r="F203" i="18"/>
  <c r="F204" i="18"/>
  <c r="F205" i="18"/>
  <c r="F206" i="18"/>
  <c r="F207" i="18"/>
  <c r="F208" i="18"/>
  <c r="F209" i="18"/>
  <c r="F210" i="18"/>
  <c r="F211" i="18"/>
  <c r="F212" i="18"/>
  <c r="F213" i="18"/>
  <c r="F214" i="18"/>
  <c r="F215" i="18"/>
  <c r="F216" i="18"/>
  <c r="F217" i="18"/>
  <c r="F218" i="18"/>
  <c r="F219" i="18"/>
  <c r="F220" i="18"/>
  <c r="F221" i="18"/>
  <c r="F222" i="18"/>
  <c r="F223" i="18"/>
  <c r="F224" i="18"/>
  <c r="F225" i="18"/>
  <c r="F226" i="18"/>
  <c r="F227" i="18"/>
  <c r="F228" i="18"/>
  <c r="F229" i="18"/>
  <c r="F230" i="18"/>
  <c r="F231" i="18"/>
  <c r="F232" i="18"/>
  <c r="F233" i="18"/>
  <c r="F234" i="18"/>
  <c r="F235" i="18"/>
  <c r="F236" i="18"/>
  <c r="F237" i="18"/>
  <c r="F238" i="18"/>
  <c r="F239" i="18"/>
  <c r="F240" i="18"/>
  <c r="F241" i="18"/>
  <c r="F242" i="18"/>
  <c r="F243" i="18"/>
  <c r="F244" i="18"/>
  <c r="F245" i="18"/>
  <c r="F246" i="18"/>
  <c r="F247" i="18"/>
  <c r="F248" i="18"/>
  <c r="F249" i="18"/>
  <c r="F250" i="18"/>
  <c r="F251" i="18"/>
  <c r="F252" i="18"/>
  <c r="F253" i="18"/>
  <c r="F254" i="18"/>
  <c r="F255" i="18"/>
  <c r="F256" i="18"/>
  <c r="F257" i="18"/>
  <c r="F258" i="18"/>
  <c r="F259" i="18"/>
  <c r="F260" i="18"/>
  <c r="F261" i="18"/>
  <c r="F262" i="18"/>
  <c r="F263" i="18"/>
  <c r="F264" i="18"/>
  <c r="F265" i="18"/>
  <c r="F266" i="18"/>
  <c r="F267" i="18"/>
  <c r="F268" i="18"/>
  <c r="F269" i="18"/>
  <c r="F270" i="18"/>
  <c r="F271" i="18"/>
  <c r="F272" i="18"/>
  <c r="F273" i="18"/>
  <c r="F274" i="18"/>
  <c r="F275" i="18"/>
  <c r="F276" i="18"/>
  <c r="F277" i="18"/>
  <c r="F278" i="18"/>
  <c r="F279" i="18"/>
  <c r="F280" i="18"/>
  <c r="F281" i="18"/>
  <c r="F282" i="18"/>
  <c r="F283" i="18"/>
  <c r="F284" i="18"/>
  <c r="F285" i="18"/>
  <c r="F286" i="18"/>
  <c r="F287" i="18"/>
  <c r="F288" i="18"/>
  <c r="F289" i="18"/>
  <c r="F290" i="18"/>
  <c r="F291" i="18"/>
  <c r="F292" i="18"/>
  <c r="F293" i="18"/>
  <c r="F294" i="18"/>
  <c r="F295" i="18"/>
  <c r="F296" i="18"/>
  <c r="F297" i="18"/>
  <c r="F298" i="18"/>
  <c r="F299" i="18"/>
  <c r="F300" i="18"/>
  <c r="F301" i="18"/>
  <c r="F202" i="18"/>
  <c r="E203" i="18"/>
  <c r="E204" i="18"/>
  <c r="E205" i="18"/>
  <c r="E206" i="18"/>
  <c r="E207" i="18"/>
  <c r="E208" i="18"/>
  <c r="E209" i="18"/>
  <c r="E210" i="18"/>
  <c r="E211" i="18"/>
  <c r="E212" i="18"/>
  <c r="E213" i="18"/>
  <c r="E214" i="18"/>
  <c r="E215" i="18"/>
  <c r="E216" i="18"/>
  <c r="E217" i="18"/>
  <c r="E218" i="18"/>
  <c r="E219" i="18"/>
  <c r="E220" i="18"/>
  <c r="E221" i="18"/>
  <c r="E222" i="18"/>
  <c r="E223" i="18"/>
  <c r="E224" i="18"/>
  <c r="E225" i="18"/>
  <c r="E226" i="18"/>
  <c r="E227" i="18"/>
  <c r="E228" i="18"/>
  <c r="E229" i="18"/>
  <c r="E230" i="18"/>
  <c r="E231" i="18"/>
  <c r="E232" i="18"/>
  <c r="E233" i="18"/>
  <c r="E234" i="18"/>
  <c r="E235" i="18"/>
  <c r="E236" i="18"/>
  <c r="E237" i="18"/>
  <c r="E238" i="18"/>
  <c r="E239" i="18"/>
  <c r="E240" i="18"/>
  <c r="E241" i="18"/>
  <c r="E242" i="18"/>
  <c r="E243" i="18"/>
  <c r="E244" i="18"/>
  <c r="E245" i="18"/>
  <c r="E246" i="18"/>
  <c r="E247" i="18"/>
  <c r="E248" i="18"/>
  <c r="E249" i="18"/>
  <c r="E250" i="18"/>
  <c r="E251" i="18"/>
  <c r="E252" i="18"/>
  <c r="E253" i="18"/>
  <c r="E254" i="18"/>
  <c r="E255" i="18"/>
  <c r="E256" i="18"/>
  <c r="E257" i="18"/>
  <c r="E258" i="18"/>
  <c r="E259" i="18"/>
  <c r="E260" i="18"/>
  <c r="E261" i="18"/>
  <c r="E262" i="18"/>
  <c r="E263" i="18"/>
  <c r="E264" i="18"/>
  <c r="E265" i="18"/>
  <c r="E266" i="18"/>
  <c r="E267" i="18"/>
  <c r="E268" i="18"/>
  <c r="E269" i="18"/>
  <c r="E270" i="18"/>
  <c r="E271" i="18"/>
  <c r="E272" i="18"/>
  <c r="E273" i="18"/>
  <c r="E274" i="18"/>
  <c r="E275" i="18"/>
  <c r="E276" i="18"/>
  <c r="E277" i="18"/>
  <c r="E278" i="18"/>
  <c r="E279" i="18"/>
  <c r="E280" i="18"/>
  <c r="E281" i="18"/>
  <c r="E282" i="18"/>
  <c r="E283" i="18"/>
  <c r="E284" i="18"/>
  <c r="E285" i="18"/>
  <c r="E286" i="18"/>
  <c r="E287" i="18"/>
  <c r="E288" i="18"/>
  <c r="E289" i="18"/>
  <c r="E290" i="18"/>
  <c r="E291" i="18"/>
  <c r="E292" i="18"/>
  <c r="E293" i="18"/>
  <c r="E294" i="18"/>
  <c r="E295" i="18"/>
  <c r="E296" i="18"/>
  <c r="E297" i="18"/>
  <c r="E298" i="18"/>
  <c r="E299" i="18"/>
  <c r="E300" i="18"/>
  <c r="E301" i="18"/>
  <c r="E202" i="18"/>
  <c r="B203" i="18"/>
  <c r="B204" i="18"/>
  <c r="B205" i="18"/>
  <c r="B206" i="18"/>
  <c r="B207" i="18"/>
  <c r="B208" i="18"/>
  <c r="B209" i="18"/>
  <c r="B210" i="18"/>
  <c r="B211" i="18"/>
  <c r="B212" i="18"/>
  <c r="B213" i="18"/>
  <c r="B214" i="18"/>
  <c r="B215" i="18"/>
  <c r="B216" i="18"/>
  <c r="B217" i="18"/>
  <c r="B218" i="18"/>
  <c r="B219" i="18"/>
  <c r="B220" i="18"/>
  <c r="B221" i="18"/>
  <c r="B222" i="18"/>
  <c r="B223" i="18"/>
  <c r="B224" i="18"/>
  <c r="B225" i="18"/>
  <c r="B226" i="18"/>
  <c r="B227" i="18"/>
  <c r="B228" i="18"/>
  <c r="B229" i="18"/>
  <c r="B230" i="18"/>
  <c r="B231" i="18"/>
  <c r="B232" i="18"/>
  <c r="B233" i="18"/>
  <c r="B234" i="18"/>
  <c r="B235" i="18"/>
  <c r="B236" i="18"/>
  <c r="B237" i="18"/>
  <c r="B238" i="18"/>
  <c r="B239" i="18"/>
  <c r="B240" i="18"/>
  <c r="B241" i="18"/>
  <c r="B242" i="18"/>
  <c r="B243" i="18"/>
  <c r="B244" i="18"/>
  <c r="B245" i="18"/>
  <c r="B246" i="18"/>
  <c r="B247" i="18"/>
  <c r="B248" i="18"/>
  <c r="B249" i="18"/>
  <c r="B250" i="18"/>
  <c r="B251" i="18"/>
  <c r="B252" i="18"/>
  <c r="B253" i="18"/>
  <c r="B254" i="18"/>
  <c r="B255" i="18"/>
  <c r="B256" i="18"/>
  <c r="B257" i="18"/>
  <c r="B258" i="18"/>
  <c r="B259" i="18"/>
  <c r="B260" i="18"/>
  <c r="B261" i="18"/>
  <c r="B262" i="18"/>
  <c r="B263" i="18"/>
  <c r="B264" i="18"/>
  <c r="B265" i="18"/>
  <c r="B266" i="18"/>
  <c r="B267" i="18"/>
  <c r="B268" i="18"/>
  <c r="B269" i="18"/>
  <c r="B270" i="18"/>
  <c r="B271" i="18"/>
  <c r="B272" i="18"/>
  <c r="B273" i="18"/>
  <c r="B274" i="18"/>
  <c r="B275" i="18"/>
  <c r="B276" i="18"/>
  <c r="B277" i="18"/>
  <c r="B278" i="18"/>
  <c r="B279" i="18"/>
  <c r="B280" i="18"/>
  <c r="B281" i="18"/>
  <c r="B282" i="18"/>
  <c r="B283" i="18"/>
  <c r="B284" i="18"/>
  <c r="B285" i="18"/>
  <c r="B286" i="18"/>
  <c r="B287" i="18"/>
  <c r="B288" i="18"/>
  <c r="B289" i="18"/>
  <c r="B290" i="18"/>
  <c r="B291" i="18"/>
  <c r="B292" i="18"/>
  <c r="B293" i="18"/>
  <c r="B294" i="18"/>
  <c r="B295" i="18"/>
  <c r="B296" i="18"/>
  <c r="B297" i="18"/>
  <c r="B298" i="18"/>
  <c r="B299" i="18"/>
  <c r="B300" i="18"/>
  <c r="B301" i="18"/>
  <c r="B2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O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O188" i="18"/>
  <c r="N189" i="18"/>
  <c r="N190" i="18"/>
  <c r="N191" i="18"/>
  <c r="N192" i="18"/>
  <c r="N193" i="18"/>
  <c r="N194" i="18"/>
  <c r="N195" i="18"/>
  <c r="N196" i="18"/>
  <c r="N197" i="18"/>
  <c r="N198" i="18"/>
  <c r="N199" i="18"/>
  <c r="N200" i="18"/>
  <c r="N201" i="18"/>
  <c r="N102" i="18"/>
  <c r="K162" i="18"/>
  <c r="K188" i="18"/>
  <c r="AC5" i="1"/>
  <c r="AB5" i="1"/>
  <c r="J103" i="18" s="1"/>
  <c r="J162" i="18"/>
  <c r="J188" i="18"/>
  <c r="F103" i="18"/>
  <c r="F104" i="18"/>
  <c r="F105" i="18"/>
  <c r="F106" i="18"/>
  <c r="F107" i="18"/>
  <c r="F108" i="18"/>
  <c r="F109" i="18"/>
  <c r="F110" i="18"/>
  <c r="F111" i="18"/>
  <c r="F112" i="18"/>
  <c r="F113" i="18"/>
  <c r="F114" i="18"/>
  <c r="F115" i="18"/>
  <c r="F116" i="18"/>
  <c r="F117" i="18"/>
  <c r="F118" i="18"/>
  <c r="F119" i="18"/>
  <c r="F120" i="18"/>
  <c r="F121" i="18"/>
  <c r="F122" i="18"/>
  <c r="F123" i="18"/>
  <c r="F124" i="18"/>
  <c r="F125" i="18"/>
  <c r="F126" i="18"/>
  <c r="F127" i="18"/>
  <c r="F128" i="18"/>
  <c r="F129" i="18"/>
  <c r="F130" i="18"/>
  <c r="F131" i="18"/>
  <c r="F132" i="18"/>
  <c r="F133" i="18"/>
  <c r="F134" i="18"/>
  <c r="F135" i="18"/>
  <c r="F136" i="18"/>
  <c r="F137" i="18"/>
  <c r="F138" i="18"/>
  <c r="F139" i="18"/>
  <c r="F140" i="18"/>
  <c r="F141" i="18"/>
  <c r="F142" i="18"/>
  <c r="F143" i="18"/>
  <c r="F144" i="18"/>
  <c r="F145" i="18"/>
  <c r="F146" i="18"/>
  <c r="F147" i="18"/>
  <c r="F148" i="18"/>
  <c r="F149" i="18"/>
  <c r="F150" i="18"/>
  <c r="F151" i="18"/>
  <c r="F152" i="18"/>
  <c r="F153" i="18"/>
  <c r="F154" i="18"/>
  <c r="F155" i="18"/>
  <c r="F156" i="18"/>
  <c r="F157" i="18"/>
  <c r="F158" i="18"/>
  <c r="F159" i="18"/>
  <c r="F160" i="18"/>
  <c r="F161" i="18"/>
  <c r="F162" i="18"/>
  <c r="F163" i="18"/>
  <c r="F164" i="18"/>
  <c r="F165" i="18"/>
  <c r="F166" i="18"/>
  <c r="F167" i="18"/>
  <c r="F168" i="18"/>
  <c r="F169" i="18"/>
  <c r="F170" i="18"/>
  <c r="F171" i="18"/>
  <c r="F172" i="18"/>
  <c r="F173" i="18"/>
  <c r="F174" i="18"/>
  <c r="F175" i="18"/>
  <c r="F176" i="18"/>
  <c r="F177" i="18"/>
  <c r="F178" i="18"/>
  <c r="F179" i="18"/>
  <c r="F180" i="18"/>
  <c r="F181" i="18"/>
  <c r="F182" i="18"/>
  <c r="F183" i="18"/>
  <c r="F184" i="18"/>
  <c r="F185" i="18"/>
  <c r="F186" i="18"/>
  <c r="F187" i="18"/>
  <c r="F188" i="18"/>
  <c r="F189" i="18"/>
  <c r="F190" i="18"/>
  <c r="F191" i="18"/>
  <c r="F192" i="18"/>
  <c r="F193" i="18"/>
  <c r="F194" i="18"/>
  <c r="F195" i="18"/>
  <c r="F196" i="18"/>
  <c r="F197" i="18"/>
  <c r="F198" i="18"/>
  <c r="F199" i="18"/>
  <c r="F200" i="18"/>
  <c r="F201" i="18"/>
  <c r="F102" i="18"/>
  <c r="E103" i="18"/>
  <c r="E104" i="18"/>
  <c r="E105" i="18"/>
  <c r="E106" i="18"/>
  <c r="E107" i="18"/>
  <c r="E108" i="18"/>
  <c r="E109" i="18"/>
  <c r="E110" i="18"/>
  <c r="E111" i="18"/>
  <c r="E112" i="18"/>
  <c r="E113" i="18"/>
  <c r="E114" i="18"/>
  <c r="E115" i="18"/>
  <c r="E116" i="18"/>
  <c r="E117" i="18"/>
  <c r="E118" i="18"/>
  <c r="E119" i="18"/>
  <c r="E120" i="18"/>
  <c r="E121" i="18"/>
  <c r="E122" i="18"/>
  <c r="E123" i="18"/>
  <c r="E124" i="18"/>
  <c r="E125" i="18"/>
  <c r="E126" i="18"/>
  <c r="E127" i="18"/>
  <c r="E128" i="18"/>
  <c r="E129" i="18"/>
  <c r="E130" i="18"/>
  <c r="E131" i="18"/>
  <c r="E132" i="18"/>
  <c r="E133" i="18"/>
  <c r="E134" i="18"/>
  <c r="E135" i="18"/>
  <c r="E136" i="18"/>
  <c r="E137" i="18"/>
  <c r="E138" i="18"/>
  <c r="E139" i="18"/>
  <c r="E140" i="18"/>
  <c r="E141" i="18"/>
  <c r="E142" i="18"/>
  <c r="E143" i="18"/>
  <c r="E144" i="18"/>
  <c r="E145" i="18"/>
  <c r="E146" i="18"/>
  <c r="E147" i="18"/>
  <c r="E148" i="18"/>
  <c r="E149" i="18"/>
  <c r="E150" i="18"/>
  <c r="E151" i="18"/>
  <c r="E152" i="18"/>
  <c r="E153" i="18"/>
  <c r="E154" i="18"/>
  <c r="E155" i="18"/>
  <c r="E156" i="18"/>
  <c r="E157" i="18"/>
  <c r="E158" i="18"/>
  <c r="E159" i="18"/>
  <c r="E160" i="18"/>
  <c r="E161" i="18"/>
  <c r="E162" i="18"/>
  <c r="E163" i="18"/>
  <c r="E164" i="18"/>
  <c r="E165" i="18"/>
  <c r="E166" i="18"/>
  <c r="E167" i="18"/>
  <c r="E168" i="18"/>
  <c r="E169" i="18"/>
  <c r="E170" i="18"/>
  <c r="E171" i="18"/>
  <c r="E172" i="18"/>
  <c r="E173" i="18"/>
  <c r="E174" i="18"/>
  <c r="E175" i="18"/>
  <c r="E176" i="18"/>
  <c r="E177" i="18"/>
  <c r="E178" i="18"/>
  <c r="E179" i="18"/>
  <c r="E180" i="18"/>
  <c r="E181" i="18"/>
  <c r="E182" i="18"/>
  <c r="E183" i="18"/>
  <c r="E184" i="18"/>
  <c r="E185" i="18"/>
  <c r="E186" i="18"/>
  <c r="E187" i="18"/>
  <c r="E188" i="18"/>
  <c r="E189" i="18"/>
  <c r="E190" i="18"/>
  <c r="E191" i="18"/>
  <c r="E192" i="18"/>
  <c r="E193" i="18"/>
  <c r="E194" i="18"/>
  <c r="E195" i="18"/>
  <c r="E196" i="18"/>
  <c r="E197" i="18"/>
  <c r="E198" i="18"/>
  <c r="E199" i="18"/>
  <c r="E200" i="18"/>
  <c r="E201" i="18"/>
  <c r="E102" i="18"/>
  <c r="B103" i="18"/>
  <c r="B104" i="18"/>
  <c r="B105" i="18"/>
  <c r="B106" i="18"/>
  <c r="B107" i="18"/>
  <c r="B108" i="18"/>
  <c r="B109" i="18"/>
  <c r="B110" i="18"/>
  <c r="B111" i="18"/>
  <c r="B112" i="18"/>
  <c r="B113" i="18"/>
  <c r="B114" i="18"/>
  <c r="B115" i="18"/>
  <c r="B116" i="18"/>
  <c r="B117" i="18"/>
  <c r="B118" i="18"/>
  <c r="B119" i="18"/>
  <c r="B120" i="18"/>
  <c r="B121" i="18"/>
  <c r="B122" i="18"/>
  <c r="B123" i="18"/>
  <c r="B124" i="18"/>
  <c r="B125" i="18"/>
  <c r="B126" i="18"/>
  <c r="B127" i="18"/>
  <c r="B128" i="18"/>
  <c r="B129" i="18"/>
  <c r="B130" i="18"/>
  <c r="B131" i="18"/>
  <c r="B132" i="18"/>
  <c r="B133" i="18"/>
  <c r="B134" i="18"/>
  <c r="B135" i="18"/>
  <c r="B136" i="18"/>
  <c r="B137" i="18"/>
  <c r="B138" i="18"/>
  <c r="B139" i="18"/>
  <c r="B140" i="18"/>
  <c r="B141" i="18"/>
  <c r="B142" i="18"/>
  <c r="B143" i="18"/>
  <c r="B144" i="18"/>
  <c r="B145" i="18"/>
  <c r="B146" i="18"/>
  <c r="B147" i="18"/>
  <c r="B148" i="18"/>
  <c r="B149" i="18"/>
  <c r="B150" i="18"/>
  <c r="B151" i="18"/>
  <c r="B152" i="18"/>
  <c r="B153" i="18"/>
  <c r="B154" i="18"/>
  <c r="B155" i="18"/>
  <c r="B156" i="18"/>
  <c r="B157" i="18"/>
  <c r="B158" i="18"/>
  <c r="B159" i="18"/>
  <c r="B160" i="18"/>
  <c r="B161" i="18"/>
  <c r="B162" i="18"/>
  <c r="B163" i="18"/>
  <c r="B164" i="18"/>
  <c r="B165" i="18"/>
  <c r="B166" i="18"/>
  <c r="B167" i="18"/>
  <c r="B168" i="18"/>
  <c r="B169" i="18"/>
  <c r="B170" i="18"/>
  <c r="B171" i="18"/>
  <c r="B172" i="18"/>
  <c r="B173" i="18"/>
  <c r="B174" i="18"/>
  <c r="B175" i="18"/>
  <c r="B176" i="18"/>
  <c r="B177" i="18"/>
  <c r="B178" i="18"/>
  <c r="B179" i="18"/>
  <c r="B180" i="18"/>
  <c r="B181" i="18"/>
  <c r="B182" i="18"/>
  <c r="B183" i="18"/>
  <c r="B184" i="18"/>
  <c r="B185" i="18"/>
  <c r="B186" i="18"/>
  <c r="B187" i="18"/>
  <c r="B188" i="18"/>
  <c r="B189" i="18"/>
  <c r="B190" i="18"/>
  <c r="B191" i="18"/>
  <c r="B192" i="18"/>
  <c r="B193" i="18"/>
  <c r="B194" i="18"/>
  <c r="B195" i="18"/>
  <c r="B196" i="18"/>
  <c r="B197" i="18"/>
  <c r="B198" i="18"/>
  <c r="B199" i="18"/>
  <c r="B200" i="18"/>
  <c r="B201" i="18"/>
  <c r="B102" i="18"/>
  <c r="N3" i="18"/>
  <c r="N4" i="18"/>
  <c r="N5" i="18"/>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O53" i="18"/>
  <c r="N54" i="18"/>
  <c r="N55" i="18"/>
  <c r="N56" i="18"/>
  <c r="N57" i="18"/>
  <c r="N58" i="18"/>
  <c r="N59" i="18"/>
  <c r="N60" i="18"/>
  <c r="N61" i="18"/>
  <c r="N62" i="18"/>
  <c r="O62" i="18"/>
  <c r="S62" i="18" s="1"/>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O88" i="18"/>
  <c r="N89" i="18"/>
  <c r="N90" i="18"/>
  <c r="N91" i="18"/>
  <c r="N92" i="18"/>
  <c r="N93" i="18"/>
  <c r="N94" i="18"/>
  <c r="N95" i="18"/>
  <c r="N96" i="18"/>
  <c r="N97" i="18"/>
  <c r="N98" i="18"/>
  <c r="N99" i="18"/>
  <c r="N100" i="18"/>
  <c r="N101" i="18"/>
  <c r="N2" i="18"/>
  <c r="K53" i="18"/>
  <c r="K62" i="18"/>
  <c r="K88" i="18"/>
  <c r="J3" i="18"/>
  <c r="J4" i="18"/>
  <c r="J5" i="18"/>
  <c r="J6" i="18"/>
  <c r="J7" i="18"/>
  <c r="J8" i="18"/>
  <c r="J9" i="18"/>
  <c r="J10" i="18"/>
  <c r="J11"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88" i="18"/>
  <c r="J89" i="18"/>
  <c r="J90" i="18"/>
  <c r="J91" i="18"/>
  <c r="J92" i="18"/>
  <c r="J93" i="18"/>
  <c r="J94" i="18"/>
  <c r="J95" i="18"/>
  <c r="J96" i="18"/>
  <c r="J97" i="18"/>
  <c r="J98" i="18"/>
  <c r="J99" i="18"/>
  <c r="J100" i="18"/>
  <c r="J101" i="18"/>
  <c r="J2" i="18"/>
  <c r="F3" i="18"/>
  <c r="F4" i="18"/>
  <c r="F5" i="18"/>
  <c r="F6" i="18"/>
  <c r="F7" i="18"/>
  <c r="F8" i="18"/>
  <c r="F9" i="18"/>
  <c r="F10" i="18"/>
  <c r="F11" i="18"/>
  <c r="F12" i="18"/>
  <c r="F13" i="18"/>
  <c r="F14" i="18"/>
  <c r="F15" i="18"/>
  <c r="F16" i="18"/>
  <c r="F17" i="18"/>
  <c r="F18" i="18"/>
  <c r="F19" i="18"/>
  <c r="F20" i="18"/>
  <c r="F21" i="18"/>
  <c r="F22" i="18"/>
  <c r="F23" i="18"/>
  <c r="F24" i="18"/>
  <c r="F25" i="18"/>
  <c r="F26" i="18"/>
  <c r="F27" i="18"/>
  <c r="F28" i="18"/>
  <c r="F29" i="18"/>
  <c r="F30" i="18"/>
  <c r="F31" i="18"/>
  <c r="F32" i="18"/>
  <c r="F33" i="18"/>
  <c r="F34" i="18"/>
  <c r="F35" i="18"/>
  <c r="F36" i="18"/>
  <c r="F38" i="18"/>
  <c r="F39" i="18"/>
  <c r="F40" i="18"/>
  <c r="F41" i="18"/>
  <c r="F42" i="18"/>
  <c r="F43" i="18"/>
  <c r="F45" i="18"/>
  <c r="F46" i="18"/>
  <c r="F47" i="18"/>
  <c r="F48" i="18"/>
  <c r="F49" i="18"/>
  <c r="F50" i="18"/>
  <c r="F51" i="18"/>
  <c r="F52" i="18"/>
  <c r="F53" i="18"/>
  <c r="F54" i="18"/>
  <c r="F55" i="18"/>
  <c r="F56" i="18"/>
  <c r="F57" i="18"/>
  <c r="F58" i="18"/>
  <c r="F59" i="18"/>
  <c r="F60" i="18"/>
  <c r="F61" i="18"/>
  <c r="F62" i="18"/>
  <c r="F63" i="18"/>
  <c r="F64" i="18"/>
  <c r="F65" i="18"/>
  <c r="F66" i="18"/>
  <c r="F67" i="18"/>
  <c r="F68" i="18"/>
  <c r="F69" i="18"/>
  <c r="F70" i="18"/>
  <c r="F71" i="18"/>
  <c r="F72" i="18"/>
  <c r="F73" i="18"/>
  <c r="F74" i="18"/>
  <c r="F75" i="18"/>
  <c r="F76" i="18"/>
  <c r="F77" i="18"/>
  <c r="F78" i="18"/>
  <c r="F79" i="18"/>
  <c r="F80" i="18"/>
  <c r="F81" i="18"/>
  <c r="F82" i="18"/>
  <c r="F83" i="18"/>
  <c r="F84" i="18"/>
  <c r="F85" i="18"/>
  <c r="F86" i="18"/>
  <c r="F87" i="18"/>
  <c r="F88" i="18"/>
  <c r="F89" i="18"/>
  <c r="F90" i="18"/>
  <c r="F91" i="18"/>
  <c r="F92" i="18"/>
  <c r="F93" i="18"/>
  <c r="F94" i="18"/>
  <c r="F95" i="18"/>
  <c r="F96" i="18"/>
  <c r="F97" i="18"/>
  <c r="F98" i="18"/>
  <c r="F99" i="18"/>
  <c r="F100" i="18"/>
  <c r="F101" i="18"/>
  <c r="F2" i="18"/>
  <c r="E3" i="18"/>
  <c r="E4" i="18"/>
  <c r="E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87" i="18"/>
  <c r="E88" i="18"/>
  <c r="E89" i="18"/>
  <c r="E90" i="18"/>
  <c r="E91" i="18"/>
  <c r="E92" i="18"/>
  <c r="E93" i="18"/>
  <c r="E94" i="18"/>
  <c r="E95" i="18"/>
  <c r="E96" i="18"/>
  <c r="E97" i="18"/>
  <c r="E98" i="18"/>
  <c r="E99" i="18"/>
  <c r="E100" i="18"/>
  <c r="E101" i="18"/>
  <c r="E2" i="18"/>
  <c r="B101" i="18"/>
  <c r="B3" i="18"/>
  <c r="B4" i="18"/>
  <c r="B5" i="18"/>
  <c r="B6" i="18"/>
  <c r="B7" i="18"/>
  <c r="B8"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K3069" i="18"/>
  <c r="K3068" i="18"/>
  <c r="K3067" i="18"/>
  <c r="K3066" i="18"/>
  <c r="K3065" i="18"/>
  <c r="K3064" i="18"/>
  <c r="K3063" i="18"/>
  <c r="K3062" i="18"/>
  <c r="K3061" i="18"/>
  <c r="K3060" i="18"/>
  <c r="K3059" i="18"/>
  <c r="K3058" i="18"/>
  <c r="K3057" i="18"/>
  <c r="K3056" i="18"/>
  <c r="K3055" i="18"/>
  <c r="K3054" i="18"/>
  <c r="K3053" i="18"/>
  <c r="K3052" i="18"/>
  <c r="K3051" i="18"/>
  <c r="K3050" i="18"/>
  <c r="K3049" i="18"/>
  <c r="K3048" i="18"/>
  <c r="K3047" i="18"/>
  <c r="K3046" i="18"/>
  <c r="K3045" i="18"/>
  <c r="L3041" i="18"/>
  <c r="L3037" i="18"/>
  <c r="D2920" i="18"/>
  <c r="D2942" i="18" s="1"/>
  <c r="D2964" i="18" s="1"/>
  <c r="D2985" i="18" s="1"/>
  <c r="D3006" i="18" s="1"/>
  <c r="D3027" i="18" s="1"/>
  <c r="D3048" i="18" s="1"/>
  <c r="D3069" i="18" s="1"/>
  <c r="D3090" i="18" s="1"/>
  <c r="D3111" i="18" s="1"/>
  <c r="D3132" i="18" s="1"/>
  <c r="D3153" i="18" s="1"/>
  <c r="C2920" i="18"/>
  <c r="C2942" i="18" s="1"/>
  <c r="C2964" i="18" s="1"/>
  <c r="C2985" i="18" s="1"/>
  <c r="C3006" i="18" s="1"/>
  <c r="C3027" i="18" s="1"/>
  <c r="C3048" i="18" s="1"/>
  <c r="C3069" i="18" s="1"/>
  <c r="C3090" i="18" s="1"/>
  <c r="C3111" i="18" s="1"/>
  <c r="C3132" i="18" s="1"/>
  <c r="C3153" i="18" s="1"/>
  <c r="D2919" i="18"/>
  <c r="D2941" i="18" s="1"/>
  <c r="D2963" i="18" s="1"/>
  <c r="D2984" i="18" s="1"/>
  <c r="D3005" i="18" s="1"/>
  <c r="D3026" i="18" s="1"/>
  <c r="D3047" i="18" s="1"/>
  <c r="D3068" i="18" s="1"/>
  <c r="D3089" i="18" s="1"/>
  <c r="D3110" i="18" s="1"/>
  <c r="D3131" i="18" s="1"/>
  <c r="D3152" i="18" s="1"/>
  <c r="C2919" i="18"/>
  <c r="C2941" i="18" s="1"/>
  <c r="C2963" i="18" s="1"/>
  <c r="C2984" i="18" s="1"/>
  <c r="C3005" i="18" s="1"/>
  <c r="C3026" i="18" s="1"/>
  <c r="C3047" i="18" s="1"/>
  <c r="C3068" i="18" s="1"/>
  <c r="C3089" i="18" s="1"/>
  <c r="C3110" i="18" s="1"/>
  <c r="C3131" i="18" s="1"/>
  <c r="C3152" i="18" s="1"/>
  <c r="D2918" i="18"/>
  <c r="D2940" i="18" s="1"/>
  <c r="D2962" i="18" s="1"/>
  <c r="D2983" i="18" s="1"/>
  <c r="D3004" i="18" s="1"/>
  <c r="D3025" i="18" s="1"/>
  <c r="D3046" i="18" s="1"/>
  <c r="D3067" i="18" s="1"/>
  <c r="D3088" i="18" s="1"/>
  <c r="D3109" i="18" s="1"/>
  <c r="D3130" i="18" s="1"/>
  <c r="D3151" i="18" s="1"/>
  <c r="C2918" i="18"/>
  <c r="C2940" i="18" s="1"/>
  <c r="C2962" i="18" s="1"/>
  <c r="C2983" i="18" s="1"/>
  <c r="C3004" i="18" s="1"/>
  <c r="C3025" i="18" s="1"/>
  <c r="C3046" i="18" s="1"/>
  <c r="C3067" i="18" s="1"/>
  <c r="C3088" i="18" s="1"/>
  <c r="C3109" i="18" s="1"/>
  <c r="C3130" i="18" s="1"/>
  <c r="C3151" i="18" s="1"/>
  <c r="D2917" i="18"/>
  <c r="D2939" i="18" s="1"/>
  <c r="D2961" i="18" s="1"/>
  <c r="D2982" i="18" s="1"/>
  <c r="D3003" i="18" s="1"/>
  <c r="D3024" i="18" s="1"/>
  <c r="D3045" i="18" s="1"/>
  <c r="D3066" i="18" s="1"/>
  <c r="D3087" i="18" s="1"/>
  <c r="D3108" i="18" s="1"/>
  <c r="D3129" i="18" s="1"/>
  <c r="D3150" i="18" s="1"/>
  <c r="C2917" i="18"/>
  <c r="C2939" i="18" s="1"/>
  <c r="C2961" i="18" s="1"/>
  <c r="C2982" i="18" s="1"/>
  <c r="C3003" i="18" s="1"/>
  <c r="C3024" i="18" s="1"/>
  <c r="C3045" i="18" s="1"/>
  <c r="C3066" i="18" s="1"/>
  <c r="C3087" i="18" s="1"/>
  <c r="C3108" i="18" s="1"/>
  <c r="C3129" i="18" s="1"/>
  <c r="C3150" i="18" s="1"/>
  <c r="D2916" i="18"/>
  <c r="D2938" i="18" s="1"/>
  <c r="D2960" i="18" s="1"/>
  <c r="D2981" i="18" s="1"/>
  <c r="D3002" i="18" s="1"/>
  <c r="D3023" i="18" s="1"/>
  <c r="D3044" i="18" s="1"/>
  <c r="D3065" i="18" s="1"/>
  <c r="D3086" i="18" s="1"/>
  <c r="D3107" i="18" s="1"/>
  <c r="D3128" i="18" s="1"/>
  <c r="D3149" i="18" s="1"/>
  <c r="C2916" i="18"/>
  <c r="C2938" i="18" s="1"/>
  <c r="C2960" i="18" s="1"/>
  <c r="C2981" i="18" s="1"/>
  <c r="C3002" i="18" s="1"/>
  <c r="C3023" i="18" s="1"/>
  <c r="C3044" i="18" s="1"/>
  <c r="C3065" i="18" s="1"/>
  <c r="C3086" i="18" s="1"/>
  <c r="C3107" i="18" s="1"/>
  <c r="C3128" i="18" s="1"/>
  <c r="C3149" i="18" s="1"/>
  <c r="D2915" i="18"/>
  <c r="C2915" i="18"/>
  <c r="D2914" i="18"/>
  <c r="D2935" i="18" s="1"/>
  <c r="D2957" i="18" s="1"/>
  <c r="D2978" i="18" s="1"/>
  <c r="D2999" i="18" s="1"/>
  <c r="D3020" i="18" s="1"/>
  <c r="D3041" i="18" s="1"/>
  <c r="D3062" i="18" s="1"/>
  <c r="D3083" i="18" s="1"/>
  <c r="D3104" i="18" s="1"/>
  <c r="D3125" i="18" s="1"/>
  <c r="D3146" i="18" s="1"/>
  <c r="D3167" i="18" s="1"/>
  <c r="C2914" i="18"/>
  <c r="C2935" i="18" s="1"/>
  <c r="C2957" i="18" s="1"/>
  <c r="C2978" i="18" s="1"/>
  <c r="C2999" i="18" s="1"/>
  <c r="C3020" i="18" s="1"/>
  <c r="C3041" i="18" s="1"/>
  <c r="C3062" i="18" s="1"/>
  <c r="C3083" i="18" s="1"/>
  <c r="C3104" i="18" s="1"/>
  <c r="C3125" i="18" s="1"/>
  <c r="C3146" i="18" s="1"/>
  <c r="C3167" i="18" s="1"/>
  <c r="D2913" i="18"/>
  <c r="D2934" i="18" s="1"/>
  <c r="D2956" i="18" s="1"/>
  <c r="D2977" i="18" s="1"/>
  <c r="D2998" i="18" s="1"/>
  <c r="D3019" i="18" s="1"/>
  <c r="D3040" i="18" s="1"/>
  <c r="D3061" i="18" s="1"/>
  <c r="D3082" i="18" s="1"/>
  <c r="D3103" i="18" s="1"/>
  <c r="D3124" i="18" s="1"/>
  <c r="D3145" i="18" s="1"/>
  <c r="D3166" i="18" s="1"/>
  <c r="C2913" i="18"/>
  <c r="C2934" i="18" s="1"/>
  <c r="C2956" i="18" s="1"/>
  <c r="C2977" i="18" s="1"/>
  <c r="C2998" i="18" s="1"/>
  <c r="C3019" i="18" s="1"/>
  <c r="C3040" i="18" s="1"/>
  <c r="C3061" i="18" s="1"/>
  <c r="C3082" i="18" s="1"/>
  <c r="C3103" i="18" s="1"/>
  <c r="C3124" i="18" s="1"/>
  <c r="C3145" i="18" s="1"/>
  <c r="C3166" i="18" s="1"/>
  <c r="D2912" i="18"/>
  <c r="D2933" i="18" s="1"/>
  <c r="D2955" i="18" s="1"/>
  <c r="D2976" i="18" s="1"/>
  <c r="D2997" i="18" s="1"/>
  <c r="D3018" i="18" s="1"/>
  <c r="D3039" i="18" s="1"/>
  <c r="D3060" i="18" s="1"/>
  <c r="D3081" i="18" s="1"/>
  <c r="D3102" i="18" s="1"/>
  <c r="D3123" i="18" s="1"/>
  <c r="D3144" i="18" s="1"/>
  <c r="D3165" i="18" s="1"/>
  <c r="C2912" i="18"/>
  <c r="C2933" i="18" s="1"/>
  <c r="C2955" i="18" s="1"/>
  <c r="C2976" i="18" s="1"/>
  <c r="C2997" i="18" s="1"/>
  <c r="C3018" i="18" s="1"/>
  <c r="C3039" i="18" s="1"/>
  <c r="C3060" i="18" s="1"/>
  <c r="C3081" i="18" s="1"/>
  <c r="C3102" i="18" s="1"/>
  <c r="C3123" i="18" s="1"/>
  <c r="C3144" i="18" s="1"/>
  <c r="C3165" i="18" s="1"/>
  <c r="D2911" i="18"/>
  <c r="D2932" i="18" s="1"/>
  <c r="C2911" i="18"/>
  <c r="C2932" i="18" s="1"/>
  <c r="D2910" i="18"/>
  <c r="C2910" i="18"/>
  <c r="D2909" i="18"/>
  <c r="D2931" i="18" s="1"/>
  <c r="D2952" i="18" s="1"/>
  <c r="D2973" i="18" s="1"/>
  <c r="D2994" i="18" s="1"/>
  <c r="D3015" i="18" s="1"/>
  <c r="D3036" i="18" s="1"/>
  <c r="D3057" i="18" s="1"/>
  <c r="D3078" i="18" s="1"/>
  <c r="D3099" i="18" s="1"/>
  <c r="D3120" i="18" s="1"/>
  <c r="D3141" i="18" s="1"/>
  <c r="D3162" i="18" s="1"/>
  <c r="C2909" i="18"/>
  <c r="C2931" i="18" s="1"/>
  <c r="C2952" i="18" s="1"/>
  <c r="C2973" i="18" s="1"/>
  <c r="C2994" i="18" s="1"/>
  <c r="C3015" i="18" s="1"/>
  <c r="C3036" i="18" s="1"/>
  <c r="C3057" i="18" s="1"/>
  <c r="C3078" i="18" s="1"/>
  <c r="C3099" i="18" s="1"/>
  <c r="C3120" i="18" s="1"/>
  <c r="C3141" i="18" s="1"/>
  <c r="C3162" i="18" s="1"/>
  <c r="D2908" i="18"/>
  <c r="D2930" i="18" s="1"/>
  <c r="D2951" i="18" s="1"/>
  <c r="D2972" i="18" s="1"/>
  <c r="D2993" i="18" s="1"/>
  <c r="D3014" i="18" s="1"/>
  <c r="D3035" i="18" s="1"/>
  <c r="D3056" i="18" s="1"/>
  <c r="D3077" i="18" s="1"/>
  <c r="D3098" i="18" s="1"/>
  <c r="D3119" i="18" s="1"/>
  <c r="D3140" i="18" s="1"/>
  <c r="D3161" i="18" s="1"/>
  <c r="C2908" i="18"/>
  <c r="C2930" i="18" s="1"/>
  <c r="C2951" i="18" s="1"/>
  <c r="C2972" i="18" s="1"/>
  <c r="C2993" i="18" s="1"/>
  <c r="C3014" i="18" s="1"/>
  <c r="C3035" i="18" s="1"/>
  <c r="C3056" i="18" s="1"/>
  <c r="C3077" i="18" s="1"/>
  <c r="C3098" i="18" s="1"/>
  <c r="C3119" i="18" s="1"/>
  <c r="C3140" i="18" s="1"/>
  <c r="C3161" i="18" s="1"/>
  <c r="D2907" i="18"/>
  <c r="D2929" i="18" s="1"/>
  <c r="D2950" i="18" s="1"/>
  <c r="D2971" i="18" s="1"/>
  <c r="D2992" i="18" s="1"/>
  <c r="D3013" i="18" s="1"/>
  <c r="D3034" i="18" s="1"/>
  <c r="D3055" i="18" s="1"/>
  <c r="D3076" i="18" s="1"/>
  <c r="D3097" i="18" s="1"/>
  <c r="D3118" i="18" s="1"/>
  <c r="D3139" i="18" s="1"/>
  <c r="D3160" i="18" s="1"/>
  <c r="C2907" i="18"/>
  <c r="C2929" i="18" s="1"/>
  <c r="C2950" i="18" s="1"/>
  <c r="C2971" i="18" s="1"/>
  <c r="C2992" i="18" s="1"/>
  <c r="C3013" i="18" s="1"/>
  <c r="C3034" i="18" s="1"/>
  <c r="C3055" i="18" s="1"/>
  <c r="C3076" i="18" s="1"/>
  <c r="C3097" i="18" s="1"/>
  <c r="C3118" i="18" s="1"/>
  <c r="C3139" i="18" s="1"/>
  <c r="C3160" i="18" s="1"/>
  <c r="D2928" i="18"/>
  <c r="D2949" i="18" s="1"/>
  <c r="D2970" i="18" s="1"/>
  <c r="D2991" i="18" s="1"/>
  <c r="D3012" i="18" s="1"/>
  <c r="D3033" i="18" s="1"/>
  <c r="D3054" i="18" s="1"/>
  <c r="D3075" i="18" s="1"/>
  <c r="D3096" i="18" s="1"/>
  <c r="D3117" i="18" s="1"/>
  <c r="D3138" i="18" s="1"/>
  <c r="D3159" i="18" s="1"/>
  <c r="C2906" i="18"/>
  <c r="C2928" i="18" s="1"/>
  <c r="C2949" i="18" s="1"/>
  <c r="C2970" i="18" s="1"/>
  <c r="C2991" i="18" s="1"/>
  <c r="C3012" i="18" s="1"/>
  <c r="C3033" i="18" s="1"/>
  <c r="C3054" i="18" s="1"/>
  <c r="C3075" i="18" s="1"/>
  <c r="C3096" i="18" s="1"/>
  <c r="C3117" i="18" s="1"/>
  <c r="C3138" i="18" s="1"/>
  <c r="C3159" i="18" s="1"/>
  <c r="D2927" i="18"/>
  <c r="C2905" i="18"/>
  <c r="C2927" i="18" s="1"/>
  <c r="D2926" i="18"/>
  <c r="D2948" i="18" s="1"/>
  <c r="D2969" i="18" s="1"/>
  <c r="D2990" i="18" s="1"/>
  <c r="D3011" i="18" s="1"/>
  <c r="D3032" i="18" s="1"/>
  <c r="D3053" i="18" s="1"/>
  <c r="D3074" i="18" s="1"/>
  <c r="D3095" i="18" s="1"/>
  <c r="D3116" i="18" s="1"/>
  <c r="D3137" i="18" s="1"/>
  <c r="D3158" i="18" s="1"/>
  <c r="C2904" i="18"/>
  <c r="C2926" i="18" s="1"/>
  <c r="C2948" i="18" s="1"/>
  <c r="C2969" i="18" s="1"/>
  <c r="C2990" i="18" s="1"/>
  <c r="C3011" i="18" s="1"/>
  <c r="C3032" i="18" s="1"/>
  <c r="C3053" i="18" s="1"/>
  <c r="C3074" i="18" s="1"/>
  <c r="C3095" i="18" s="1"/>
  <c r="C3116" i="18" s="1"/>
  <c r="C3137" i="18" s="1"/>
  <c r="C3158" i="18" s="1"/>
  <c r="D2925" i="18"/>
  <c r="D2947" i="18" s="1"/>
  <c r="D2968" i="18" s="1"/>
  <c r="D2989" i="18" s="1"/>
  <c r="D3010" i="18" s="1"/>
  <c r="D3031" i="18" s="1"/>
  <c r="D3052" i="18" s="1"/>
  <c r="D3073" i="18" s="1"/>
  <c r="D3094" i="18" s="1"/>
  <c r="D3115" i="18" s="1"/>
  <c r="D3136" i="18" s="1"/>
  <c r="D3157" i="18" s="1"/>
  <c r="C2903" i="18"/>
  <c r="C2925" i="18" s="1"/>
  <c r="C2947" i="18" s="1"/>
  <c r="C2968" i="18" s="1"/>
  <c r="C2989" i="18" s="1"/>
  <c r="C3010" i="18" s="1"/>
  <c r="C3031" i="18" s="1"/>
  <c r="C3052" i="18" s="1"/>
  <c r="C3073" i="18" s="1"/>
  <c r="C3094" i="18" s="1"/>
  <c r="C3115" i="18" s="1"/>
  <c r="C3136" i="18" s="1"/>
  <c r="C3157" i="18" s="1"/>
  <c r="D2924" i="18"/>
  <c r="D2946" i="18" s="1"/>
  <c r="D2967" i="18" s="1"/>
  <c r="D2988" i="18" s="1"/>
  <c r="D3009" i="18" s="1"/>
  <c r="D3030" i="18" s="1"/>
  <c r="D3051" i="18" s="1"/>
  <c r="D3072" i="18" s="1"/>
  <c r="D3093" i="18" s="1"/>
  <c r="D3114" i="18" s="1"/>
  <c r="D3135" i="18" s="1"/>
  <c r="D3156" i="18" s="1"/>
  <c r="C2902" i="18"/>
  <c r="C2924" i="18" s="1"/>
  <c r="C2946" i="18" s="1"/>
  <c r="C2967" i="18" s="1"/>
  <c r="C2988" i="18" s="1"/>
  <c r="C3009" i="18" s="1"/>
  <c r="C3030" i="18" s="1"/>
  <c r="C3051" i="18" s="1"/>
  <c r="C3072" i="18" s="1"/>
  <c r="C3093" i="18" s="1"/>
  <c r="C3114" i="18" s="1"/>
  <c r="C3135" i="18" s="1"/>
  <c r="C3156" i="18" s="1"/>
  <c r="D2923" i="18"/>
  <c r="D2945" i="18" s="1"/>
  <c r="D2966" i="18" s="1"/>
  <c r="D2987" i="18" s="1"/>
  <c r="D3008" i="18" s="1"/>
  <c r="D3029" i="18" s="1"/>
  <c r="D3050" i="18" s="1"/>
  <c r="D3071" i="18" s="1"/>
  <c r="D3092" i="18" s="1"/>
  <c r="D3113" i="18" s="1"/>
  <c r="D3134" i="18" s="1"/>
  <c r="D3155" i="18" s="1"/>
  <c r="C2901" i="18"/>
  <c r="C2923" i="18" s="1"/>
  <c r="C2945" i="18" s="1"/>
  <c r="C2966" i="18" s="1"/>
  <c r="C2987" i="18" s="1"/>
  <c r="C3008" i="18" s="1"/>
  <c r="C3029" i="18" s="1"/>
  <c r="C3050" i="18" s="1"/>
  <c r="C3071" i="18" s="1"/>
  <c r="C3092" i="18" s="1"/>
  <c r="C3113" i="18" s="1"/>
  <c r="C3134" i="18" s="1"/>
  <c r="C3155" i="18" s="1"/>
  <c r="D2922" i="18"/>
  <c r="D2944" i="18" s="1"/>
  <c r="C2900" i="18"/>
  <c r="C2922" i="18" s="1"/>
  <c r="C2944" i="18" s="1"/>
  <c r="D2921" i="18"/>
  <c r="D2943" i="18" s="1"/>
  <c r="D2965" i="18" s="1"/>
  <c r="D2986" i="18" s="1"/>
  <c r="D3007" i="18" s="1"/>
  <c r="D3028" i="18" s="1"/>
  <c r="D3049" i="18" s="1"/>
  <c r="D3070" i="18" s="1"/>
  <c r="D3091" i="18" s="1"/>
  <c r="D3112" i="18" s="1"/>
  <c r="D3133" i="18" s="1"/>
  <c r="D3154" i="18" s="1"/>
  <c r="C2899" i="18"/>
  <c r="C2921" i="18" s="1"/>
  <c r="C2943" i="18" s="1"/>
  <c r="C2965" i="18" s="1"/>
  <c r="C2986" i="18" s="1"/>
  <c r="C3007" i="18" s="1"/>
  <c r="C3028" i="18" s="1"/>
  <c r="C3049" i="18" s="1"/>
  <c r="C3070" i="18" s="1"/>
  <c r="C3091" i="18" s="1"/>
  <c r="C3112" i="18" s="1"/>
  <c r="C3133" i="18" s="1"/>
  <c r="C3154" i="18" s="1"/>
  <c r="C2432" i="18"/>
  <c r="C2453" i="18" s="1"/>
  <c r="C2474" i="18" s="1"/>
  <c r="C2495" i="18" s="1"/>
  <c r="C2516" i="18" s="1"/>
  <c r="C2537" i="18" s="1"/>
  <c r="C2558" i="18" s="1"/>
  <c r="C2579" i="18" s="1"/>
  <c r="C2600" i="18" s="1"/>
  <c r="C2621" i="18" s="1"/>
  <c r="C2642" i="18" s="1"/>
  <c r="C2431" i="18"/>
  <c r="C2452" i="18" s="1"/>
  <c r="C2473" i="18" s="1"/>
  <c r="C2494" i="18" s="1"/>
  <c r="C2515" i="18" s="1"/>
  <c r="C2536" i="18" s="1"/>
  <c r="C2557" i="18" s="1"/>
  <c r="C2578" i="18" s="1"/>
  <c r="C2599" i="18" s="1"/>
  <c r="C2620" i="18" s="1"/>
  <c r="C2641" i="18" s="1"/>
  <c r="C2430" i="18"/>
  <c r="C2451" i="18" s="1"/>
  <c r="C2472" i="18" s="1"/>
  <c r="C2493" i="18" s="1"/>
  <c r="C2514" i="18" s="1"/>
  <c r="C2535" i="18" s="1"/>
  <c r="C2556" i="18" s="1"/>
  <c r="C2577" i="18" s="1"/>
  <c r="C2598" i="18" s="1"/>
  <c r="C2619" i="18" s="1"/>
  <c r="C2640" i="18" s="1"/>
  <c r="C2429" i="18"/>
  <c r="C2450" i="18" s="1"/>
  <c r="C2471" i="18" s="1"/>
  <c r="C2492" i="18" s="1"/>
  <c r="C2513" i="18" s="1"/>
  <c r="C2534" i="18" s="1"/>
  <c r="C2555" i="18" s="1"/>
  <c r="C2576" i="18" s="1"/>
  <c r="C2597" i="18" s="1"/>
  <c r="C2618" i="18" s="1"/>
  <c r="C2639" i="18" s="1"/>
  <c r="C2428" i="18"/>
  <c r="C2449" i="18" s="1"/>
  <c r="C2470" i="18" s="1"/>
  <c r="C2491" i="18" s="1"/>
  <c r="C2512" i="18" s="1"/>
  <c r="C2533" i="18" s="1"/>
  <c r="C2554" i="18" s="1"/>
  <c r="C2575" i="18" s="1"/>
  <c r="C2596" i="18" s="1"/>
  <c r="C2617" i="18" s="1"/>
  <c r="C2638" i="18" s="1"/>
  <c r="C2427" i="18"/>
  <c r="C2448" i="18" s="1"/>
  <c r="C2469" i="18" s="1"/>
  <c r="C2490" i="18" s="1"/>
  <c r="C2511" i="18" s="1"/>
  <c r="C2532" i="18" s="1"/>
  <c r="C2553" i="18" s="1"/>
  <c r="C2574" i="18" s="1"/>
  <c r="C2595" i="18" s="1"/>
  <c r="C2616" i="18" s="1"/>
  <c r="C2637" i="18" s="1"/>
  <c r="C2426" i="18"/>
  <c r="C2447" i="18" s="1"/>
  <c r="C2468" i="18" s="1"/>
  <c r="C2489" i="18" s="1"/>
  <c r="C2510" i="18" s="1"/>
  <c r="C2531" i="18" s="1"/>
  <c r="C2552" i="18" s="1"/>
  <c r="C2573" i="18" s="1"/>
  <c r="C2594" i="18" s="1"/>
  <c r="C2615" i="18" s="1"/>
  <c r="C2636" i="18" s="1"/>
  <c r="C2425" i="18"/>
  <c r="C2446" i="18" s="1"/>
  <c r="C2467" i="18" s="1"/>
  <c r="C2488" i="18" s="1"/>
  <c r="C2509" i="18" s="1"/>
  <c r="C2530" i="18" s="1"/>
  <c r="C2551" i="18" s="1"/>
  <c r="C2572" i="18" s="1"/>
  <c r="C2593" i="18" s="1"/>
  <c r="C2614" i="18" s="1"/>
  <c r="C2635" i="18" s="1"/>
  <c r="C2424" i="18"/>
  <c r="C2445" i="18" s="1"/>
  <c r="C2466" i="18" s="1"/>
  <c r="C2487" i="18" s="1"/>
  <c r="C2508" i="18" s="1"/>
  <c r="C2529" i="18" s="1"/>
  <c r="C2550" i="18" s="1"/>
  <c r="C2571" i="18" s="1"/>
  <c r="C2592" i="18" s="1"/>
  <c r="C2613" i="18" s="1"/>
  <c r="C2634" i="18" s="1"/>
  <c r="C2423" i="18"/>
  <c r="C2444" i="18" s="1"/>
  <c r="C2465" i="18" s="1"/>
  <c r="C2486" i="18" s="1"/>
  <c r="C2507" i="18" s="1"/>
  <c r="C2528" i="18" s="1"/>
  <c r="C2549" i="18" s="1"/>
  <c r="C2570" i="18" s="1"/>
  <c r="C2591" i="18" s="1"/>
  <c r="C2612" i="18" s="1"/>
  <c r="C2633" i="18" s="1"/>
  <c r="C2422" i="18"/>
  <c r="C2443" i="18" s="1"/>
  <c r="C2464" i="18" s="1"/>
  <c r="C2485" i="18" s="1"/>
  <c r="C2506" i="18" s="1"/>
  <c r="C2527" i="18" s="1"/>
  <c r="C2548" i="18" s="1"/>
  <c r="C2569" i="18" s="1"/>
  <c r="C2590" i="18" s="1"/>
  <c r="C2611" i="18" s="1"/>
  <c r="C2632" i="18" s="1"/>
  <c r="C2653" i="18" s="1"/>
  <c r="C2421" i="18"/>
  <c r="C2442" i="18" s="1"/>
  <c r="C2463" i="18" s="1"/>
  <c r="C2484" i="18" s="1"/>
  <c r="C2505" i="18" s="1"/>
  <c r="C2526" i="18" s="1"/>
  <c r="C2547" i="18" s="1"/>
  <c r="C2568" i="18" s="1"/>
  <c r="C2589" i="18" s="1"/>
  <c r="C2610" i="18" s="1"/>
  <c r="C2631" i="18" s="1"/>
  <c r="C2652" i="18" s="1"/>
  <c r="C2420" i="18"/>
  <c r="C2441" i="18" s="1"/>
  <c r="C2462" i="18" s="1"/>
  <c r="C2483" i="18" s="1"/>
  <c r="C2504" i="18" s="1"/>
  <c r="C2525" i="18" s="1"/>
  <c r="C2546" i="18" s="1"/>
  <c r="C2567" i="18" s="1"/>
  <c r="C2588" i="18" s="1"/>
  <c r="C2609" i="18" s="1"/>
  <c r="C2630" i="18" s="1"/>
  <c r="C2651" i="18" s="1"/>
  <c r="C2419" i="18"/>
  <c r="C2440" i="18" s="1"/>
  <c r="C2461" i="18" s="1"/>
  <c r="C2482" i="18" s="1"/>
  <c r="C2503" i="18" s="1"/>
  <c r="C2524" i="18" s="1"/>
  <c r="C2545" i="18" s="1"/>
  <c r="C2566" i="18" s="1"/>
  <c r="C2587" i="18" s="1"/>
  <c r="C2608" i="18" s="1"/>
  <c r="C2629" i="18" s="1"/>
  <c r="C2650" i="18" s="1"/>
  <c r="C2418" i="18"/>
  <c r="C2439" i="18" s="1"/>
  <c r="C2460" i="18" s="1"/>
  <c r="C2481" i="18" s="1"/>
  <c r="C2502" i="18" s="1"/>
  <c r="C2523" i="18" s="1"/>
  <c r="C2544" i="18" s="1"/>
  <c r="C2565" i="18" s="1"/>
  <c r="C2586" i="18" s="1"/>
  <c r="C2607" i="18" s="1"/>
  <c r="C2628" i="18" s="1"/>
  <c r="C2649" i="18" s="1"/>
  <c r="C2417" i="18"/>
  <c r="C2438" i="18" s="1"/>
  <c r="C2459" i="18" s="1"/>
  <c r="C2480" i="18" s="1"/>
  <c r="C2501" i="18" s="1"/>
  <c r="C2522" i="18" s="1"/>
  <c r="C2543" i="18" s="1"/>
  <c r="C2564" i="18" s="1"/>
  <c r="C2585" i="18" s="1"/>
  <c r="C2606" i="18" s="1"/>
  <c r="C2627" i="18" s="1"/>
  <c r="C2648" i="18" s="1"/>
  <c r="C2416" i="18"/>
  <c r="C2437" i="18" s="1"/>
  <c r="C2458" i="18" s="1"/>
  <c r="C2479" i="18" s="1"/>
  <c r="C2500" i="18" s="1"/>
  <c r="C2521" i="18" s="1"/>
  <c r="C2542" i="18" s="1"/>
  <c r="C2563" i="18" s="1"/>
  <c r="C2584" i="18" s="1"/>
  <c r="C2605" i="18" s="1"/>
  <c r="C2626" i="18" s="1"/>
  <c r="C2647" i="18" s="1"/>
  <c r="C2415" i="18"/>
  <c r="C2436" i="18" s="1"/>
  <c r="C2457" i="18" s="1"/>
  <c r="C2478" i="18" s="1"/>
  <c r="C2499" i="18" s="1"/>
  <c r="C2520" i="18" s="1"/>
  <c r="C2541" i="18" s="1"/>
  <c r="C2562" i="18" s="1"/>
  <c r="C2583" i="18" s="1"/>
  <c r="C2604" i="18" s="1"/>
  <c r="C2625" i="18" s="1"/>
  <c r="C2646" i="18" s="1"/>
  <c r="C2414" i="18"/>
  <c r="C2435" i="18" s="1"/>
  <c r="C2456" i="18" s="1"/>
  <c r="C2477" i="18" s="1"/>
  <c r="C2498" i="18" s="1"/>
  <c r="C2519" i="18" s="1"/>
  <c r="C2540" i="18" s="1"/>
  <c r="C2561" i="18" s="1"/>
  <c r="C2582" i="18" s="1"/>
  <c r="C2603" i="18" s="1"/>
  <c r="C2624" i="18" s="1"/>
  <c r="C2645" i="18" s="1"/>
  <c r="C2434" i="18"/>
  <c r="C2455" i="18" s="1"/>
  <c r="C2476" i="18" s="1"/>
  <c r="C2497" i="18" s="1"/>
  <c r="C2518" i="18" s="1"/>
  <c r="C2539" i="18" s="1"/>
  <c r="C2560" i="18" s="1"/>
  <c r="C2581" i="18" s="1"/>
  <c r="C2602" i="18" s="1"/>
  <c r="C2623" i="18" s="1"/>
  <c r="C2644" i="18" s="1"/>
  <c r="C2433" i="18"/>
  <c r="C2454" i="18" s="1"/>
  <c r="C2475" i="18" s="1"/>
  <c r="C2496" i="18" s="1"/>
  <c r="C2517" i="18" s="1"/>
  <c r="C2538" i="18" s="1"/>
  <c r="C2559" i="18" s="1"/>
  <c r="C2580" i="18" s="1"/>
  <c r="C2601" i="18" s="1"/>
  <c r="C2622" i="18" s="1"/>
  <c r="C2643" i="18" s="1"/>
  <c r="K2237" i="18"/>
  <c r="K2235" i="18"/>
  <c r="J2235" i="18"/>
  <c r="I2235" i="18"/>
  <c r="E2053" i="18"/>
  <c r="B2053" i="18"/>
  <c r="E2052" i="18"/>
  <c r="B2052" i="18"/>
  <c r="E2051" i="18"/>
  <c r="B2051" i="18"/>
  <c r="E2050" i="18"/>
  <c r="B2050" i="18"/>
  <c r="E2049" i="18"/>
  <c r="B2049" i="18"/>
  <c r="E2048" i="18"/>
  <c r="B2048" i="18"/>
  <c r="E2047" i="18"/>
  <c r="B2047" i="18"/>
  <c r="E2046" i="18"/>
  <c r="B2046" i="18"/>
  <c r="E2045" i="18"/>
  <c r="B2045" i="18"/>
  <c r="E2044" i="18"/>
  <c r="B2044" i="18"/>
  <c r="E2043" i="18"/>
  <c r="B2043" i="18"/>
  <c r="E2042" i="18"/>
  <c r="B2042" i="18"/>
  <c r="E2041" i="18"/>
  <c r="B2041" i="18"/>
  <c r="E2040" i="18"/>
  <c r="B2040" i="18"/>
  <c r="E2039" i="18"/>
  <c r="B2039" i="18"/>
  <c r="E2038" i="18"/>
  <c r="B2038" i="18"/>
  <c r="E2037" i="18"/>
  <c r="B2037" i="18"/>
  <c r="E2036" i="18"/>
  <c r="B2036" i="18"/>
  <c r="E2035" i="18"/>
  <c r="B2035" i="18"/>
  <c r="E2034" i="18"/>
  <c r="B2034" i="18"/>
  <c r="E2033" i="18"/>
  <c r="B2033" i="18"/>
  <c r="E2032" i="18"/>
  <c r="B2032" i="18"/>
  <c r="E2031" i="18"/>
  <c r="B2031" i="18"/>
  <c r="E2030" i="18"/>
  <c r="B2030" i="18"/>
  <c r="E2029" i="18"/>
  <c r="B2029" i="18"/>
  <c r="E2028" i="18"/>
  <c r="B2028" i="18"/>
  <c r="E2027" i="18"/>
  <c r="B2027" i="18"/>
  <c r="E2026" i="18"/>
  <c r="B2026" i="18"/>
  <c r="E2025" i="18"/>
  <c r="B2025" i="18"/>
  <c r="E2024" i="18"/>
  <c r="B2024" i="18"/>
  <c r="E2023" i="18"/>
  <c r="B2023" i="18"/>
  <c r="E2022" i="18"/>
  <c r="B2022" i="18"/>
  <c r="E2021" i="18"/>
  <c r="B2021" i="18"/>
  <c r="E2020" i="18"/>
  <c r="B2020" i="18"/>
  <c r="E2019" i="18"/>
  <c r="B2019" i="18"/>
  <c r="E2018" i="18"/>
  <c r="B2018" i="18"/>
  <c r="E2017" i="18"/>
  <c r="B2017" i="18"/>
  <c r="E2016" i="18"/>
  <c r="B2016" i="18"/>
  <c r="E2015" i="18"/>
  <c r="B2015" i="18"/>
  <c r="E2014" i="18"/>
  <c r="B2014" i="18"/>
  <c r="E2013" i="18"/>
  <c r="B2013" i="18"/>
  <c r="E2012" i="18"/>
  <c r="B2012" i="18"/>
  <c r="E2011" i="18"/>
  <c r="B2011" i="18"/>
  <c r="E2010" i="18"/>
  <c r="B2010" i="18"/>
  <c r="E2009" i="18"/>
  <c r="B2009" i="18"/>
  <c r="E2008" i="18"/>
  <c r="B2008" i="18"/>
  <c r="E2007" i="18"/>
  <c r="B2007" i="18"/>
  <c r="E2006" i="18"/>
  <c r="B2006" i="18"/>
  <c r="E2005" i="18"/>
  <c r="B2005" i="18"/>
  <c r="E2004" i="18"/>
  <c r="B2004" i="18"/>
  <c r="E2003" i="18"/>
  <c r="B2003" i="18"/>
  <c r="E2002" i="18"/>
  <c r="B2002" i="18"/>
  <c r="E2001" i="18"/>
  <c r="B2001" i="18"/>
  <c r="E2000" i="18"/>
  <c r="B2000" i="18"/>
  <c r="E1999" i="18"/>
  <c r="B1999" i="18"/>
  <c r="E1998" i="18"/>
  <c r="B1998" i="18"/>
  <c r="E1997" i="18"/>
  <c r="B1997" i="18"/>
  <c r="E1996" i="18"/>
  <c r="B1996" i="18"/>
  <c r="E1995" i="18"/>
  <c r="B1995" i="18"/>
  <c r="E1994" i="18"/>
  <c r="B1994" i="18"/>
  <c r="E1993" i="18"/>
  <c r="B1993" i="18"/>
  <c r="E1992" i="18"/>
  <c r="B1992" i="18"/>
  <c r="E1991" i="18"/>
  <c r="B1991" i="18"/>
  <c r="E1990" i="18"/>
  <c r="B1990" i="18"/>
  <c r="E1989" i="18"/>
  <c r="B1989" i="18"/>
  <c r="E1988" i="18"/>
  <c r="B1988" i="18"/>
  <c r="E1987" i="18"/>
  <c r="B1987" i="18"/>
  <c r="E1986" i="18"/>
  <c r="B1986" i="18"/>
  <c r="E1985" i="18"/>
  <c r="B1985" i="18"/>
  <c r="E1984" i="18"/>
  <c r="B1984" i="18"/>
  <c r="E1983" i="18"/>
  <c r="B1983" i="18"/>
  <c r="E1982" i="18"/>
  <c r="B1982" i="18"/>
  <c r="E1981" i="18"/>
  <c r="B1981" i="18"/>
  <c r="E1980" i="18"/>
  <c r="B1980" i="18"/>
  <c r="E1979" i="18"/>
  <c r="B1979" i="18"/>
  <c r="E1978" i="18"/>
  <c r="B1978" i="18"/>
  <c r="E1977" i="18"/>
  <c r="B1977" i="18"/>
  <c r="E1976" i="18"/>
  <c r="B1976" i="18"/>
  <c r="E1975" i="18"/>
  <c r="B1975" i="18"/>
  <c r="E1974" i="18"/>
  <c r="B1974" i="18"/>
  <c r="E1973" i="18"/>
  <c r="B1973" i="18"/>
  <c r="E1972" i="18"/>
  <c r="B1972" i="18"/>
  <c r="E1971" i="18"/>
  <c r="B1971" i="18"/>
  <c r="E1970" i="18"/>
  <c r="B1970" i="18"/>
  <c r="E1969" i="18"/>
  <c r="B1969" i="18"/>
  <c r="E1968" i="18"/>
  <c r="B1968" i="18"/>
  <c r="E1967" i="18"/>
  <c r="B1967" i="18"/>
  <c r="E1966" i="18"/>
  <c r="B1966" i="18"/>
  <c r="E1965" i="18"/>
  <c r="B1965" i="18"/>
  <c r="E1964" i="18"/>
  <c r="B1964" i="18"/>
  <c r="E1963" i="18"/>
  <c r="B1963" i="18"/>
  <c r="E1962" i="18"/>
  <c r="B1962" i="18"/>
  <c r="E1961" i="18"/>
  <c r="B1961" i="18"/>
  <c r="E1960" i="18"/>
  <c r="B1960" i="18"/>
  <c r="E1959" i="18"/>
  <c r="B1959" i="18"/>
  <c r="E1958" i="18"/>
  <c r="B1958" i="18"/>
  <c r="E1957" i="18"/>
  <c r="B1957" i="18"/>
  <c r="E1956" i="18"/>
  <c r="B1956" i="18"/>
  <c r="E1955" i="18"/>
  <c r="B1955" i="18"/>
  <c r="E1954" i="18"/>
  <c r="B1954" i="18"/>
  <c r="E1953" i="18"/>
  <c r="B1953" i="18"/>
  <c r="E1952" i="18"/>
  <c r="B1952" i="18"/>
  <c r="E1951" i="18"/>
  <c r="B1951" i="18"/>
  <c r="E1950" i="18"/>
  <c r="B1950" i="18"/>
  <c r="E1949" i="18"/>
  <c r="B1949" i="18"/>
  <c r="E1948" i="18"/>
  <c r="B1948" i="18"/>
  <c r="E1947" i="18"/>
  <c r="B1947" i="18"/>
  <c r="E1946" i="18"/>
  <c r="B1946" i="18"/>
  <c r="E1945" i="18"/>
  <c r="B1945" i="18"/>
  <c r="E1944" i="18"/>
  <c r="B1944" i="18"/>
  <c r="E1943" i="18"/>
  <c r="B1943" i="18"/>
  <c r="E1942" i="18"/>
  <c r="B1942" i="18"/>
  <c r="E1941" i="18"/>
  <c r="B1941" i="18"/>
  <c r="E1940" i="18"/>
  <c r="B1940" i="18"/>
  <c r="E1939" i="18"/>
  <c r="B1939" i="18"/>
  <c r="E1938" i="18"/>
  <c r="B1938" i="18"/>
  <c r="E1937" i="18"/>
  <c r="B1937" i="18"/>
  <c r="E1936" i="18"/>
  <c r="B1936" i="18"/>
  <c r="E1935" i="18"/>
  <c r="B1935" i="18"/>
  <c r="E1934" i="18"/>
  <c r="B1934" i="18"/>
  <c r="E1933" i="18"/>
  <c r="B1933" i="18"/>
  <c r="E1932" i="18"/>
  <c r="B1932" i="18"/>
  <c r="E1931" i="18"/>
  <c r="B1931" i="18"/>
  <c r="E1930" i="18"/>
  <c r="B1930" i="18"/>
  <c r="E1929" i="18"/>
  <c r="B1929" i="18"/>
  <c r="E1928" i="18"/>
  <c r="B1928" i="18"/>
  <c r="E1927" i="18"/>
  <c r="B1927" i="18"/>
  <c r="E1926" i="18"/>
  <c r="B1926" i="18"/>
  <c r="E1925" i="18"/>
  <c r="B1925" i="18"/>
  <c r="E1924" i="18"/>
  <c r="B1924" i="18"/>
  <c r="E1923" i="18"/>
  <c r="B1923" i="18"/>
  <c r="E1922" i="18"/>
  <c r="B1922" i="18"/>
  <c r="E1921" i="18"/>
  <c r="B1921" i="18"/>
  <c r="E1920" i="18"/>
  <c r="B1920" i="18"/>
  <c r="E1919" i="18"/>
  <c r="B1919" i="18"/>
  <c r="E1918" i="18"/>
  <c r="B1918" i="18"/>
  <c r="E1917" i="18"/>
  <c r="B1917" i="18"/>
  <c r="E1916" i="18"/>
  <c r="B1916" i="18"/>
  <c r="E1915" i="18"/>
  <c r="B1915" i="18"/>
  <c r="E1914" i="18"/>
  <c r="B1914" i="18"/>
  <c r="E1913" i="18"/>
  <c r="B1913" i="18"/>
  <c r="E1912" i="18"/>
  <c r="B1912" i="18"/>
  <c r="E1911" i="18"/>
  <c r="B1911" i="18"/>
  <c r="E1910" i="18"/>
  <c r="B1910" i="18"/>
  <c r="E1909" i="18"/>
  <c r="B1909" i="18"/>
  <c r="E1908" i="18"/>
  <c r="B1908" i="18"/>
  <c r="E1907" i="18"/>
  <c r="B1907" i="18"/>
  <c r="E1906" i="18"/>
  <c r="B1906" i="18"/>
  <c r="E1905" i="18"/>
  <c r="B1905" i="18"/>
  <c r="E1904" i="18"/>
  <c r="B1904" i="18"/>
  <c r="E1903" i="18"/>
  <c r="B1903" i="18"/>
  <c r="E1902" i="18"/>
  <c r="B1902" i="18"/>
  <c r="E1901" i="18"/>
  <c r="B1901" i="18"/>
  <c r="E1900" i="18"/>
  <c r="B1900" i="18"/>
  <c r="E1899" i="18"/>
  <c r="B1899" i="18"/>
  <c r="E1898" i="18"/>
  <c r="B1898" i="18"/>
  <c r="E1897" i="18"/>
  <c r="B1897" i="18"/>
  <c r="E1896" i="18"/>
  <c r="B1896" i="18"/>
  <c r="E1895" i="18"/>
  <c r="B1895" i="18"/>
  <c r="E1894" i="18"/>
  <c r="B1894" i="18"/>
  <c r="E1893" i="18"/>
  <c r="B1893" i="18"/>
  <c r="E1892" i="18"/>
  <c r="B1892" i="18"/>
  <c r="E1891" i="18"/>
  <c r="B1891" i="18"/>
  <c r="E1890" i="18"/>
  <c r="B1890" i="18"/>
  <c r="E1889" i="18"/>
  <c r="B1889" i="18"/>
  <c r="E1888" i="18"/>
  <c r="B1888" i="18"/>
  <c r="E1887" i="18"/>
  <c r="B1887" i="18"/>
  <c r="E1886" i="18"/>
  <c r="B1886" i="18"/>
  <c r="E1885" i="18"/>
  <c r="B1885" i="18"/>
  <c r="E1884" i="18"/>
  <c r="B1884" i="18"/>
  <c r="E1883" i="18"/>
  <c r="B1883" i="18"/>
  <c r="E1882" i="18"/>
  <c r="B1882" i="18"/>
  <c r="E1881" i="18"/>
  <c r="B1881" i="18"/>
  <c r="E1880" i="18"/>
  <c r="B1880" i="18"/>
  <c r="E1879" i="18"/>
  <c r="B1879" i="18"/>
  <c r="E1878" i="18"/>
  <c r="B1878" i="18"/>
  <c r="E1877" i="18"/>
  <c r="B1877" i="18"/>
  <c r="E1876" i="18"/>
  <c r="B1876" i="18"/>
  <c r="E1875" i="18"/>
  <c r="B1875" i="18"/>
  <c r="E1874" i="18"/>
  <c r="B1874" i="18"/>
  <c r="E1873" i="18"/>
  <c r="B1873" i="18"/>
  <c r="E1872" i="18"/>
  <c r="B1872" i="18"/>
  <c r="E1871" i="18"/>
  <c r="B1871" i="18"/>
  <c r="E1870" i="18"/>
  <c r="B1870" i="18"/>
  <c r="E1869" i="18"/>
  <c r="B1869" i="18"/>
  <c r="E1868" i="18"/>
  <c r="B1868" i="18"/>
  <c r="E1867" i="18"/>
  <c r="B1867" i="18"/>
  <c r="E1866" i="18"/>
  <c r="B1866" i="18"/>
  <c r="E1865" i="18"/>
  <c r="B1865" i="18"/>
  <c r="E1864" i="18"/>
  <c r="B1864" i="18"/>
  <c r="E1863" i="18"/>
  <c r="B1863" i="18"/>
  <c r="E1862" i="18"/>
  <c r="B1862" i="18"/>
  <c r="E1861" i="18"/>
  <c r="B1861" i="18"/>
  <c r="E1860" i="18"/>
  <c r="B1860" i="18"/>
  <c r="E1859" i="18"/>
  <c r="B1859" i="18"/>
  <c r="E1858" i="18"/>
  <c r="B1858" i="18"/>
  <c r="E1857" i="18"/>
  <c r="B1857" i="18"/>
  <c r="E1856" i="18"/>
  <c r="B1856" i="18"/>
  <c r="E1855" i="18"/>
  <c r="B1855" i="18"/>
  <c r="E1854" i="18"/>
  <c r="B1854" i="18"/>
  <c r="E1853" i="18"/>
  <c r="B1853" i="18"/>
  <c r="E1852" i="18"/>
  <c r="B1852" i="18"/>
  <c r="E1851" i="18"/>
  <c r="B1851" i="18"/>
  <c r="E1850" i="18"/>
  <c r="B1850" i="18"/>
  <c r="E1849" i="18"/>
  <c r="B1849" i="18"/>
  <c r="E1848" i="18"/>
  <c r="B1848" i="18"/>
  <c r="E1847" i="18"/>
  <c r="B1847" i="18"/>
  <c r="E1846" i="18"/>
  <c r="B1846" i="18"/>
  <c r="E1845" i="18"/>
  <c r="B1845" i="18"/>
  <c r="E1844" i="18"/>
  <c r="B1844" i="18"/>
  <c r="E1843" i="18"/>
  <c r="B1843" i="18"/>
  <c r="E1842" i="18"/>
  <c r="B1842" i="18"/>
  <c r="E1841" i="18"/>
  <c r="B1841" i="18"/>
  <c r="E1840" i="18"/>
  <c r="B1840" i="18"/>
  <c r="E1839" i="18"/>
  <c r="B1839" i="18"/>
  <c r="E1838" i="18"/>
  <c r="B1838" i="18"/>
  <c r="E1837" i="18"/>
  <c r="B1837" i="18"/>
  <c r="E1836" i="18"/>
  <c r="B1836" i="18"/>
  <c r="E1835" i="18"/>
  <c r="B1835" i="18"/>
  <c r="E1834" i="18"/>
  <c r="B1834" i="18"/>
  <c r="E1833" i="18"/>
  <c r="B1833" i="18"/>
  <c r="E1832" i="18"/>
  <c r="B1832" i="18"/>
  <c r="E1831" i="18"/>
  <c r="B1831" i="18"/>
  <c r="E1830" i="18"/>
  <c r="B1830" i="18"/>
  <c r="E1829" i="18"/>
  <c r="B1829" i="18"/>
  <c r="E1828" i="18"/>
  <c r="B1828" i="18"/>
  <c r="E1827" i="18"/>
  <c r="B1827" i="18"/>
  <c r="E1826" i="18"/>
  <c r="B1826" i="18"/>
  <c r="E1825" i="18"/>
  <c r="B1825" i="18"/>
  <c r="E1824" i="18"/>
  <c r="B1824" i="18"/>
  <c r="E1823" i="18"/>
  <c r="B1823" i="18"/>
  <c r="O1822" i="18"/>
  <c r="N1822" i="18"/>
  <c r="E1822" i="18"/>
  <c r="B1822" i="18"/>
  <c r="O1821" i="18"/>
  <c r="N1821" i="18"/>
  <c r="E1821" i="18"/>
  <c r="B1821" i="18"/>
  <c r="O1820" i="18"/>
  <c r="N1820" i="18"/>
  <c r="E1820" i="18"/>
  <c r="B1820" i="18"/>
  <c r="O1819" i="18"/>
  <c r="N1819" i="18"/>
  <c r="E1819" i="18"/>
  <c r="B1819" i="18"/>
  <c r="O1818" i="18"/>
  <c r="N1818" i="18"/>
  <c r="E1818" i="18"/>
  <c r="B1818" i="18"/>
  <c r="O1817" i="18"/>
  <c r="N1817" i="18"/>
  <c r="E1817" i="18"/>
  <c r="B1817" i="18"/>
  <c r="O1816" i="18"/>
  <c r="N1816" i="18"/>
  <c r="E1816" i="18"/>
  <c r="B1816" i="18"/>
  <c r="O1815" i="18"/>
  <c r="N1815" i="18"/>
  <c r="E1815" i="18"/>
  <c r="B1815" i="18"/>
  <c r="O1814" i="18"/>
  <c r="N1814" i="18"/>
  <c r="E1814" i="18"/>
  <c r="B1814" i="18"/>
  <c r="O1813" i="18"/>
  <c r="N1813" i="18"/>
  <c r="E1813" i="18"/>
  <c r="B1813" i="18"/>
  <c r="O1812" i="18"/>
  <c r="N1812" i="18"/>
  <c r="E1812" i="18"/>
  <c r="B1812" i="18"/>
  <c r="O1811" i="18"/>
  <c r="N1811" i="18"/>
  <c r="E1811" i="18"/>
  <c r="B1811" i="18"/>
  <c r="O1810" i="18"/>
  <c r="N1810" i="18"/>
  <c r="E1810" i="18"/>
  <c r="B1810" i="18"/>
  <c r="O1809" i="18"/>
  <c r="N1809" i="18"/>
  <c r="E1809" i="18"/>
  <c r="B1809" i="18"/>
  <c r="O1808" i="18"/>
  <c r="N1808" i="18"/>
  <c r="E1808" i="18"/>
  <c r="B1808" i="18"/>
  <c r="O1807" i="18"/>
  <c r="N1807" i="18"/>
  <c r="E1807" i="18"/>
  <c r="B1807" i="18"/>
  <c r="O1806" i="18"/>
  <c r="N1806" i="18"/>
  <c r="E1806" i="18"/>
  <c r="B1806" i="18"/>
  <c r="O1805" i="18"/>
  <c r="N1805" i="18"/>
  <c r="E1805" i="18"/>
  <c r="B1805" i="18"/>
  <c r="O1804" i="18"/>
  <c r="N1804" i="18"/>
  <c r="E1804" i="18"/>
  <c r="B1804" i="18"/>
  <c r="O1803" i="18"/>
  <c r="N1803" i="18"/>
  <c r="E1803" i="18"/>
  <c r="B1803" i="18"/>
  <c r="O1802" i="18"/>
  <c r="N1802" i="18"/>
  <c r="E1802" i="18"/>
  <c r="B1802" i="18"/>
  <c r="E1766" i="18"/>
  <c r="E1765" i="18"/>
  <c r="E1764" i="18"/>
  <c r="E1763" i="18"/>
  <c r="E1762" i="18"/>
  <c r="E1761" i="18"/>
  <c r="E1760" i="18"/>
  <c r="F1759" i="18"/>
  <c r="U1" i="17"/>
  <c r="AE15" i="12"/>
  <c r="Y159" i="22" s="1"/>
  <c r="AH15" i="12"/>
  <c r="AI15" i="12"/>
  <c r="AJ15" i="12"/>
  <c r="AK15" i="12"/>
  <c r="AL15" i="12"/>
  <c r="AM15" i="12"/>
  <c r="AN15" i="12"/>
  <c r="AO15" i="12"/>
  <c r="AP15" i="12"/>
  <c r="D65" i="8"/>
  <c r="T10" i="10"/>
  <c r="AM66" i="1"/>
  <c r="AL66" i="1"/>
  <c r="AK66" i="1"/>
  <c r="AJ66" i="1"/>
  <c r="AI66" i="1"/>
  <c r="AH66" i="1"/>
  <c r="AG66" i="1"/>
  <c r="AF66" i="1"/>
  <c r="AE66" i="1"/>
  <c r="AD66" i="1"/>
  <c r="AC66" i="1"/>
  <c r="AB66" i="1"/>
  <c r="AM65" i="1"/>
  <c r="AL65" i="1"/>
  <c r="AK65" i="1"/>
  <c r="AJ65" i="1"/>
  <c r="AI65" i="1"/>
  <c r="AH65" i="1"/>
  <c r="AG65" i="1"/>
  <c r="AF65" i="1"/>
  <c r="AE65" i="1"/>
  <c r="AD65" i="1"/>
  <c r="AC65" i="1"/>
  <c r="AB65" i="1"/>
  <c r="S11" i="14"/>
  <c r="W9" i="14"/>
  <c r="X9" i="14"/>
  <c r="Y9" i="14"/>
  <c r="Z9" i="14"/>
  <c r="AA9" i="14"/>
  <c r="AB9" i="14"/>
  <c r="AC9" i="14"/>
  <c r="AD9" i="14"/>
  <c r="AE9" i="14"/>
  <c r="AF9" i="14"/>
  <c r="AG9" i="14"/>
  <c r="AH9" i="14"/>
  <c r="AI9" i="14"/>
  <c r="W10" i="14"/>
  <c r="X10" i="14"/>
  <c r="Y10" i="14"/>
  <c r="Z10" i="14"/>
  <c r="AA10" i="14"/>
  <c r="AB10" i="14"/>
  <c r="AC10" i="14"/>
  <c r="AD10" i="14"/>
  <c r="AE10" i="14"/>
  <c r="AF10" i="14"/>
  <c r="AG10" i="14"/>
  <c r="AH10" i="14"/>
  <c r="AI10" i="14"/>
  <c r="W11" i="14"/>
  <c r="X11" i="14"/>
  <c r="Y11" i="14"/>
  <c r="Z11" i="14"/>
  <c r="AA11" i="14"/>
  <c r="AB11" i="14"/>
  <c r="AC11" i="14"/>
  <c r="AD11" i="14"/>
  <c r="AE11" i="14"/>
  <c r="AF11" i="14"/>
  <c r="AG11" i="14"/>
  <c r="AH11" i="14"/>
  <c r="AI11" i="14"/>
  <c r="AJ11" i="14" s="1"/>
  <c r="W12" i="14"/>
  <c r="X12" i="14"/>
  <c r="Y12" i="14"/>
  <c r="Z12" i="14"/>
  <c r="AA12" i="14"/>
  <c r="AB12" i="14"/>
  <c r="AC12" i="14"/>
  <c r="AD12" i="14"/>
  <c r="AE12" i="14"/>
  <c r="AF12" i="14"/>
  <c r="AG12" i="14"/>
  <c r="AH12" i="14"/>
  <c r="AI12" i="14"/>
  <c r="X51" i="8"/>
  <c r="AL52" i="8"/>
  <c r="Y51" i="8"/>
  <c r="Q51" i="8"/>
  <c r="P51" i="8"/>
  <c r="O51" i="8"/>
  <c r="N51" i="8"/>
  <c r="M51" i="8"/>
  <c r="L51" i="8"/>
  <c r="K51" i="8"/>
  <c r="J51" i="8"/>
  <c r="I51" i="8"/>
  <c r="H51" i="8"/>
  <c r="G51" i="8"/>
  <c r="X9" i="8"/>
  <c r="Y105" i="22" s="1"/>
  <c r="Y9" i="8"/>
  <c r="Z9" i="8"/>
  <c r="AA9" i="8"/>
  <c r="AB9" i="8"/>
  <c r="AC9" i="8"/>
  <c r="AD9" i="8"/>
  <c r="AE9" i="8"/>
  <c r="AF9" i="8"/>
  <c r="AG9" i="8"/>
  <c r="AH9" i="8"/>
  <c r="AI9" i="8"/>
  <c r="X10" i="8"/>
  <c r="Y106" i="22" s="1"/>
  <c r="Y10" i="8"/>
  <c r="Z10" i="8"/>
  <c r="AA10" i="8"/>
  <c r="AB10" i="8"/>
  <c r="AC10" i="8"/>
  <c r="AD10" i="8"/>
  <c r="AE10" i="8"/>
  <c r="AF10" i="8"/>
  <c r="AG10" i="8"/>
  <c r="AH10" i="8"/>
  <c r="AI10" i="8"/>
  <c r="X11" i="8"/>
  <c r="Y107" i="22" s="1"/>
  <c r="Y11" i="8"/>
  <c r="Z11" i="8"/>
  <c r="AA11" i="8"/>
  <c r="AB11" i="8"/>
  <c r="AC11" i="8"/>
  <c r="AD11" i="8"/>
  <c r="AE11" i="8"/>
  <c r="AF11" i="8"/>
  <c r="AG11" i="8"/>
  <c r="AH11" i="8"/>
  <c r="AI11" i="8"/>
  <c r="X12" i="8"/>
  <c r="Y108" i="22" s="1"/>
  <c r="Y12" i="8"/>
  <c r="Z12" i="8"/>
  <c r="AA12" i="8"/>
  <c r="AB12" i="8"/>
  <c r="AC12" i="8"/>
  <c r="AD12" i="8"/>
  <c r="AE12" i="8"/>
  <c r="AF12" i="8"/>
  <c r="AG12" i="8"/>
  <c r="AH12" i="8"/>
  <c r="AI12" i="8"/>
  <c r="X13" i="8"/>
  <c r="Y109" i="22" s="1"/>
  <c r="Y13" i="8"/>
  <c r="Z13" i="8"/>
  <c r="AA13" i="8"/>
  <c r="AB13" i="8"/>
  <c r="AC13" i="8"/>
  <c r="AD13" i="8"/>
  <c r="AE13" i="8"/>
  <c r="AF13" i="8"/>
  <c r="AG13" i="8"/>
  <c r="AH13" i="8"/>
  <c r="AI13" i="8"/>
  <c r="X14" i="8"/>
  <c r="Y110" i="22" s="1"/>
  <c r="Y14" i="8"/>
  <c r="Z14" i="8"/>
  <c r="AA14" i="8"/>
  <c r="AB14" i="8"/>
  <c r="AC14" i="8"/>
  <c r="AD14" i="8"/>
  <c r="AE14" i="8"/>
  <c r="AF14" i="8"/>
  <c r="AG14" i="8"/>
  <c r="AH14" i="8"/>
  <c r="AI14" i="8"/>
  <c r="X15" i="8"/>
  <c r="Y111" i="22" s="1"/>
  <c r="Y15" i="8"/>
  <c r="Z15" i="8"/>
  <c r="AA15" i="8"/>
  <c r="AB15" i="8"/>
  <c r="AC15" i="8"/>
  <c r="AD15" i="8"/>
  <c r="AE15" i="8"/>
  <c r="AF15" i="8"/>
  <c r="AG15" i="8"/>
  <c r="AH15" i="8"/>
  <c r="AI15" i="8"/>
  <c r="X16" i="8"/>
  <c r="Y112" i="22" s="1"/>
  <c r="Y16" i="8"/>
  <c r="Z16" i="8"/>
  <c r="AA16" i="8"/>
  <c r="AB16" i="8"/>
  <c r="AC16" i="8"/>
  <c r="AD16" i="8"/>
  <c r="AE16" i="8"/>
  <c r="AF16" i="8"/>
  <c r="AG16" i="8"/>
  <c r="AH16" i="8"/>
  <c r="AI16" i="8"/>
  <c r="X17" i="8"/>
  <c r="Y113" i="22" s="1"/>
  <c r="Y17" i="8"/>
  <c r="Z17" i="8"/>
  <c r="AA17" i="8"/>
  <c r="AB17" i="8"/>
  <c r="AC17" i="8"/>
  <c r="AD17" i="8"/>
  <c r="AE17" i="8"/>
  <c r="AF17" i="8"/>
  <c r="AG17" i="8"/>
  <c r="AH17" i="8"/>
  <c r="AI17" i="8"/>
  <c r="X18" i="8"/>
  <c r="Y114" i="22" s="1"/>
  <c r="Y18" i="8"/>
  <c r="Z18" i="8"/>
  <c r="AA18" i="8"/>
  <c r="AB18" i="8"/>
  <c r="AC18" i="8"/>
  <c r="AD18" i="8"/>
  <c r="AE18" i="8"/>
  <c r="AF18" i="8"/>
  <c r="AG18" i="8"/>
  <c r="AH18" i="8"/>
  <c r="AI18" i="8"/>
  <c r="X19" i="8"/>
  <c r="Y115" i="22" s="1"/>
  <c r="Y19" i="8"/>
  <c r="Z19" i="8"/>
  <c r="AA19" i="8"/>
  <c r="AB19" i="8"/>
  <c r="AC19" i="8"/>
  <c r="AD19" i="8"/>
  <c r="AE19" i="8"/>
  <c r="AF19" i="8"/>
  <c r="AG19" i="8"/>
  <c r="AH19" i="8"/>
  <c r="AI19" i="8"/>
  <c r="X20" i="8"/>
  <c r="Y116" i="22" s="1"/>
  <c r="Y20" i="8"/>
  <c r="Z20" i="8"/>
  <c r="AA20" i="8"/>
  <c r="AB20" i="8"/>
  <c r="AC20" i="8"/>
  <c r="AD20" i="8"/>
  <c r="AE20" i="8"/>
  <c r="AF20" i="8"/>
  <c r="AG20" i="8"/>
  <c r="AH20" i="8"/>
  <c r="AI20" i="8"/>
  <c r="X21" i="8"/>
  <c r="Y117" i="22" s="1"/>
  <c r="Y21" i="8"/>
  <c r="Z21" i="8"/>
  <c r="AA21" i="8"/>
  <c r="AB21" i="8"/>
  <c r="AC21" i="8"/>
  <c r="AD21" i="8"/>
  <c r="AE21" i="8"/>
  <c r="AF21" i="8"/>
  <c r="AG21" i="8"/>
  <c r="AH21" i="8"/>
  <c r="AI21" i="8"/>
  <c r="X22" i="8"/>
  <c r="Y118" i="22" s="1"/>
  <c r="Y22" i="8"/>
  <c r="Z22" i="8"/>
  <c r="AA22" i="8"/>
  <c r="AB22" i="8"/>
  <c r="AC22" i="8"/>
  <c r="AD22" i="8"/>
  <c r="AE22" i="8"/>
  <c r="AF22" i="8"/>
  <c r="AG22" i="8"/>
  <c r="AH22" i="8"/>
  <c r="AI22" i="8"/>
  <c r="X23" i="8"/>
  <c r="Y119" i="22" s="1"/>
  <c r="Y23" i="8"/>
  <c r="Z23" i="8"/>
  <c r="AA23" i="8"/>
  <c r="AB23" i="8"/>
  <c r="AC23" i="8"/>
  <c r="AD23" i="8"/>
  <c r="AE23" i="8"/>
  <c r="AF23" i="8"/>
  <c r="AG23" i="8"/>
  <c r="AH23" i="8"/>
  <c r="AI23" i="8"/>
  <c r="X24" i="8"/>
  <c r="Y120" i="22" s="1"/>
  <c r="Y24" i="8"/>
  <c r="Z24" i="8"/>
  <c r="AA24" i="8"/>
  <c r="AB24" i="8"/>
  <c r="AC24" i="8"/>
  <c r="AD24" i="8"/>
  <c r="AE24" i="8"/>
  <c r="AF24" i="8"/>
  <c r="AG24" i="8"/>
  <c r="AH24" i="8"/>
  <c r="AI24" i="8"/>
  <c r="X25" i="8"/>
  <c r="Y121" i="22" s="1"/>
  <c r="Y25" i="8"/>
  <c r="Z25" i="8"/>
  <c r="AA25" i="8"/>
  <c r="AB25" i="8"/>
  <c r="AC25" i="8"/>
  <c r="AD25" i="8"/>
  <c r="AE25" i="8"/>
  <c r="AF25" i="8"/>
  <c r="AG25" i="8"/>
  <c r="AH25" i="8"/>
  <c r="AI25" i="8"/>
  <c r="X26" i="8"/>
  <c r="Y122" i="22" s="1"/>
  <c r="Y26" i="8"/>
  <c r="Z26" i="8"/>
  <c r="AA26" i="8"/>
  <c r="AB26" i="8"/>
  <c r="AC26" i="8"/>
  <c r="AD26" i="8"/>
  <c r="AE26" i="8"/>
  <c r="AF26" i="8"/>
  <c r="AG26" i="8"/>
  <c r="AH26" i="8"/>
  <c r="AI26" i="8"/>
  <c r="X27" i="8"/>
  <c r="Y123" i="22" s="1"/>
  <c r="Y27" i="8"/>
  <c r="Z27" i="8"/>
  <c r="AA27" i="8"/>
  <c r="AB27" i="8"/>
  <c r="AC27" i="8"/>
  <c r="AD27" i="8"/>
  <c r="AE27" i="8"/>
  <c r="AF27" i="8"/>
  <c r="AG27" i="8"/>
  <c r="AH27" i="8"/>
  <c r="AI27" i="8"/>
  <c r="X28" i="8"/>
  <c r="Y124" i="22" s="1"/>
  <c r="Y28" i="8"/>
  <c r="Z28" i="8"/>
  <c r="AA28" i="8"/>
  <c r="AB28" i="8"/>
  <c r="AC28" i="8"/>
  <c r="AD28" i="8"/>
  <c r="AE28" i="8"/>
  <c r="AF28" i="8"/>
  <c r="AG28" i="8"/>
  <c r="AH28" i="8"/>
  <c r="AI28" i="8"/>
  <c r="X29" i="8"/>
  <c r="Y125" i="22" s="1"/>
  <c r="Y29" i="8"/>
  <c r="Z29" i="8"/>
  <c r="AA29" i="8"/>
  <c r="AB29" i="8"/>
  <c r="AC29" i="8"/>
  <c r="AD29" i="8"/>
  <c r="AE29" i="8"/>
  <c r="AF29" i="8"/>
  <c r="AG29" i="8"/>
  <c r="AH29" i="8"/>
  <c r="AI29" i="8"/>
  <c r="X30" i="8"/>
  <c r="Y126" i="22" s="1"/>
  <c r="Y30" i="8"/>
  <c r="Z30" i="8"/>
  <c r="AA30" i="8"/>
  <c r="AB30" i="8"/>
  <c r="AC30" i="8"/>
  <c r="AD30" i="8"/>
  <c r="AE30" i="8"/>
  <c r="AF30" i="8"/>
  <c r="AG30" i="8"/>
  <c r="AH30" i="8"/>
  <c r="AI30" i="8"/>
  <c r="X31" i="8"/>
  <c r="Y127" i="22" s="1"/>
  <c r="Y31" i="8"/>
  <c r="Z31" i="8"/>
  <c r="AA31" i="8"/>
  <c r="AB31" i="8"/>
  <c r="AC31" i="8"/>
  <c r="AD31" i="8"/>
  <c r="AE31" i="8"/>
  <c r="AF31" i="8"/>
  <c r="AG31" i="8"/>
  <c r="AH31" i="8"/>
  <c r="AI31" i="8"/>
  <c r="X32" i="8"/>
  <c r="Y128" i="22" s="1"/>
  <c r="Y32" i="8"/>
  <c r="Z32" i="8"/>
  <c r="AA32" i="8"/>
  <c r="AB32" i="8"/>
  <c r="AC32" i="8"/>
  <c r="AD32" i="8"/>
  <c r="AE32" i="8"/>
  <c r="AF32" i="8"/>
  <c r="AG32" i="8"/>
  <c r="AH32" i="8"/>
  <c r="AI32" i="8"/>
  <c r="X33" i="8"/>
  <c r="Y129" i="22" s="1"/>
  <c r="Y33" i="8"/>
  <c r="Z33" i="8"/>
  <c r="AA33" i="8"/>
  <c r="AB33" i="8"/>
  <c r="AC33" i="8"/>
  <c r="AD33" i="8"/>
  <c r="AE33" i="8"/>
  <c r="AF33" i="8"/>
  <c r="AG33" i="8"/>
  <c r="AH33" i="8"/>
  <c r="AI33" i="8"/>
  <c r="X34" i="8"/>
  <c r="Y130" i="22" s="1"/>
  <c r="Y34" i="8"/>
  <c r="Z34" i="8"/>
  <c r="AA34" i="8"/>
  <c r="AB34" i="8"/>
  <c r="AC34" i="8"/>
  <c r="AD34" i="8"/>
  <c r="AE34" i="8"/>
  <c r="AF34" i="8"/>
  <c r="AG34" i="8"/>
  <c r="AH34" i="8"/>
  <c r="AI34" i="8"/>
  <c r="X35" i="8"/>
  <c r="Y131" i="22" s="1"/>
  <c r="Y35" i="8"/>
  <c r="Z35" i="8"/>
  <c r="AA35" i="8"/>
  <c r="AB35" i="8"/>
  <c r="AC35" i="8"/>
  <c r="AD35" i="8"/>
  <c r="AE35" i="8"/>
  <c r="AF35" i="8"/>
  <c r="AG35" i="8"/>
  <c r="AH35" i="8"/>
  <c r="AI35" i="8"/>
  <c r="X36" i="8"/>
  <c r="Y132" i="22" s="1"/>
  <c r="Y36" i="8"/>
  <c r="Z36" i="8"/>
  <c r="AA36" i="8"/>
  <c r="AB36" i="8"/>
  <c r="AC36" i="8"/>
  <c r="AD36" i="8"/>
  <c r="AE36" i="8"/>
  <c r="AF36" i="8"/>
  <c r="AG36" i="8"/>
  <c r="AH36" i="8"/>
  <c r="AI36" i="8"/>
  <c r="X37" i="8"/>
  <c r="Y37" i="8"/>
  <c r="Z37" i="8"/>
  <c r="AA37" i="8"/>
  <c r="AB37" i="8"/>
  <c r="AC37" i="8"/>
  <c r="AD37" i="8"/>
  <c r="AE37" i="8"/>
  <c r="AF37" i="8"/>
  <c r="AG37" i="8"/>
  <c r="AH37" i="8"/>
  <c r="AI37" i="8"/>
  <c r="X38" i="8"/>
  <c r="Y38" i="8"/>
  <c r="Z38" i="8"/>
  <c r="AA38" i="8"/>
  <c r="AB38" i="8"/>
  <c r="AC38" i="8"/>
  <c r="AD38" i="8"/>
  <c r="AE38" i="8"/>
  <c r="AF38" i="8"/>
  <c r="AG38" i="8"/>
  <c r="AH38" i="8"/>
  <c r="AI38" i="8"/>
  <c r="X39" i="8"/>
  <c r="Y39" i="8"/>
  <c r="Z39" i="8"/>
  <c r="AA39" i="8"/>
  <c r="AB39" i="8"/>
  <c r="AC39" i="8"/>
  <c r="AD39" i="8"/>
  <c r="AE39" i="8"/>
  <c r="AF39" i="8"/>
  <c r="AG39" i="8"/>
  <c r="AH39" i="8"/>
  <c r="AI39" i="8"/>
  <c r="Y136" i="22"/>
  <c r="Y137" i="22"/>
  <c r="X42" i="8"/>
  <c r="Y42" i="8"/>
  <c r="Z42" i="8"/>
  <c r="AA42" i="8"/>
  <c r="AB42" i="8"/>
  <c r="AC42" i="8"/>
  <c r="AD42" i="8"/>
  <c r="AE42" i="8"/>
  <c r="AF42" i="8"/>
  <c r="AG42" i="8"/>
  <c r="AH42" i="8"/>
  <c r="AI42" i="8"/>
  <c r="X43" i="8"/>
  <c r="Y43" i="8"/>
  <c r="Z43" i="8"/>
  <c r="AA43" i="8"/>
  <c r="AB43" i="8"/>
  <c r="AC43" i="8"/>
  <c r="AD43" i="8"/>
  <c r="AE43" i="8"/>
  <c r="AF43" i="8"/>
  <c r="AG43" i="8"/>
  <c r="AH43" i="8"/>
  <c r="AI43" i="8"/>
  <c r="X44" i="8"/>
  <c r="Y140" i="22" s="1"/>
  <c r="Y44" i="8"/>
  <c r="Z44" i="8"/>
  <c r="AA44" i="8"/>
  <c r="AB44" i="8"/>
  <c r="AC44" i="8"/>
  <c r="AD44" i="8"/>
  <c r="AE44" i="8"/>
  <c r="AF44" i="8"/>
  <c r="AG44" i="8"/>
  <c r="AH44" i="8"/>
  <c r="AI44" i="8"/>
  <c r="X45" i="8"/>
  <c r="Y141" i="22" s="1"/>
  <c r="Y45" i="8"/>
  <c r="Z45" i="8"/>
  <c r="AA45" i="8"/>
  <c r="AB45" i="8"/>
  <c r="AC45" i="8"/>
  <c r="AD45" i="8"/>
  <c r="AE45" i="8"/>
  <c r="AF45" i="8"/>
  <c r="AG45" i="8"/>
  <c r="AH45" i="8"/>
  <c r="AI45" i="8"/>
  <c r="X46" i="8"/>
  <c r="Y142" i="22" s="1"/>
  <c r="Y46" i="8"/>
  <c r="Z46" i="8"/>
  <c r="AA46" i="8"/>
  <c r="AB46" i="8"/>
  <c r="AC46" i="8"/>
  <c r="AD46" i="8"/>
  <c r="AE46" i="8"/>
  <c r="AF46" i="8"/>
  <c r="AG46" i="8"/>
  <c r="AH46" i="8"/>
  <c r="AI46" i="8"/>
  <c r="X47" i="8"/>
  <c r="Y143" i="22" s="1"/>
  <c r="Y47" i="8"/>
  <c r="Z47" i="8"/>
  <c r="AA47" i="8"/>
  <c r="AB47" i="8"/>
  <c r="AC47" i="8"/>
  <c r="AD47" i="8"/>
  <c r="AE47" i="8"/>
  <c r="AF47" i="8"/>
  <c r="AG47" i="8"/>
  <c r="AH47" i="8"/>
  <c r="AI47" i="8"/>
  <c r="X48" i="8"/>
  <c r="Y144" i="22" s="1"/>
  <c r="Y48" i="8"/>
  <c r="Z48" i="8"/>
  <c r="AA48" i="8"/>
  <c r="AB48" i="8"/>
  <c r="AC48" i="8"/>
  <c r="AD48" i="8"/>
  <c r="AE48" i="8"/>
  <c r="AF48" i="8"/>
  <c r="AG48" i="8"/>
  <c r="AH48" i="8"/>
  <c r="AI48" i="8"/>
  <c r="X49" i="8"/>
  <c r="Y145" i="22" s="1"/>
  <c r="Y49" i="8"/>
  <c r="Z49" i="8"/>
  <c r="AA49" i="8"/>
  <c r="AB49" i="8"/>
  <c r="AC49" i="8"/>
  <c r="AD49" i="8"/>
  <c r="AE49" i="8"/>
  <c r="AF49" i="8"/>
  <c r="AG49" i="8"/>
  <c r="AH49" i="8"/>
  <c r="AI49" i="8"/>
  <c r="X50" i="8"/>
  <c r="Y146" i="22" s="1"/>
  <c r="Y50" i="8"/>
  <c r="Z50" i="8"/>
  <c r="AA50" i="8"/>
  <c r="AB50" i="8"/>
  <c r="AC50" i="8"/>
  <c r="AD50" i="8"/>
  <c r="AE50" i="8"/>
  <c r="AF50" i="8"/>
  <c r="AG50" i="8"/>
  <c r="AH50" i="8"/>
  <c r="AI50" i="8"/>
  <c r="Z51" i="8"/>
  <c r="AA51" i="8"/>
  <c r="AB51" i="8"/>
  <c r="AC51" i="8"/>
  <c r="AD51" i="8"/>
  <c r="AE51" i="8"/>
  <c r="AF51" i="8"/>
  <c r="AG51" i="8"/>
  <c r="AH51" i="8"/>
  <c r="AI51" i="8"/>
  <c r="AI8" i="8"/>
  <c r="AJ104" i="22" s="1"/>
  <c r="AH8" i="8"/>
  <c r="AI104" i="22" s="1"/>
  <c r="AG8" i="8"/>
  <c r="AH104" i="22" s="1"/>
  <c r="AF8" i="8"/>
  <c r="AG104" i="22" s="1"/>
  <c r="AE8" i="8"/>
  <c r="AF104" i="22" s="1"/>
  <c r="AD8" i="8"/>
  <c r="AE104" i="22" s="1"/>
  <c r="AC8" i="8"/>
  <c r="AD104" i="22" s="1"/>
  <c r="AB8" i="8"/>
  <c r="AC104" i="22" s="1"/>
  <c r="AA8" i="8"/>
  <c r="AB104" i="22" s="1"/>
  <c r="Z8" i="8"/>
  <c r="AA104" i="22" s="1"/>
  <c r="Y8" i="8"/>
  <c r="Z104" i="22" s="1"/>
  <c r="X8" i="8"/>
  <c r="Y104" i="22" s="1"/>
  <c r="AJ34" i="8"/>
  <c r="AK130" i="22" s="1"/>
  <c r="S34" i="8"/>
  <c r="R13" i="14"/>
  <c r="Q13" i="14"/>
  <c r="P13" i="14"/>
  <c r="O13" i="14"/>
  <c r="N13" i="14"/>
  <c r="M13" i="14"/>
  <c r="L13" i="14"/>
  <c r="K13" i="14"/>
  <c r="J13" i="14"/>
  <c r="I13" i="14"/>
  <c r="H13" i="14"/>
  <c r="G13" i="14"/>
  <c r="Z18" i="12"/>
  <c r="S12" i="14"/>
  <c r="AJ12" i="14" s="1"/>
  <c r="Z17" i="12"/>
  <c r="Z16" i="12"/>
  <c r="Z15" i="12"/>
  <c r="Z14" i="12"/>
  <c r="S32" i="15"/>
  <c r="R32" i="15"/>
  <c r="Q32" i="15"/>
  <c r="P32" i="15"/>
  <c r="O32" i="15"/>
  <c r="N32" i="15"/>
  <c r="M32" i="15"/>
  <c r="L32" i="15"/>
  <c r="K32" i="15"/>
  <c r="J32" i="15"/>
  <c r="I32" i="15"/>
  <c r="H32" i="15"/>
  <c r="T30" i="15"/>
  <c r="AJ31" i="15"/>
  <c r="O2653" i="18" s="1"/>
  <c r="AI31" i="15"/>
  <c r="O2629" i="18" s="1"/>
  <c r="AH31" i="15"/>
  <c r="O2605" i="18" s="1"/>
  <c r="AG31" i="15"/>
  <c r="O2581" i="18" s="1"/>
  <c r="AF31" i="15"/>
  <c r="O2557" i="18" s="1"/>
  <c r="AE31" i="15"/>
  <c r="O2533" i="18" s="1"/>
  <c r="AD31" i="15"/>
  <c r="O2509" i="18" s="1"/>
  <c r="AC31" i="15"/>
  <c r="O2485" i="18" s="1"/>
  <c r="AB31" i="15"/>
  <c r="O2461" i="18" s="1"/>
  <c r="AA31" i="15"/>
  <c r="Z31" i="15"/>
  <c r="O2413" i="18" s="1"/>
  <c r="AJ30" i="15"/>
  <c r="O2652" i="18" s="1"/>
  <c r="AI30" i="15"/>
  <c r="O2628" i="18" s="1"/>
  <c r="AH30" i="15"/>
  <c r="O2604" i="18" s="1"/>
  <c r="AG30" i="15"/>
  <c r="O2580" i="18" s="1"/>
  <c r="AF30" i="15"/>
  <c r="O2556" i="18" s="1"/>
  <c r="AE30" i="15"/>
  <c r="O2532" i="18" s="1"/>
  <c r="AD30" i="15"/>
  <c r="O2508" i="18" s="1"/>
  <c r="AC30" i="15"/>
  <c r="O2484" i="18" s="1"/>
  <c r="AB30" i="15"/>
  <c r="O2460" i="18" s="1"/>
  <c r="AA30" i="15"/>
  <c r="Z30" i="15"/>
  <c r="O2412" i="18" s="1"/>
  <c r="AJ29" i="15"/>
  <c r="O2651" i="18" s="1"/>
  <c r="AI29" i="15"/>
  <c r="O2627" i="18" s="1"/>
  <c r="AH29" i="15"/>
  <c r="O2603" i="18" s="1"/>
  <c r="AG29" i="15"/>
  <c r="O2579" i="18" s="1"/>
  <c r="AF29" i="15"/>
  <c r="O2555" i="18" s="1"/>
  <c r="AE29" i="15"/>
  <c r="O2531" i="18" s="1"/>
  <c r="AD29" i="15"/>
  <c r="O2507" i="18" s="1"/>
  <c r="AC29" i="15"/>
  <c r="O2483" i="18" s="1"/>
  <c r="AB29" i="15"/>
  <c r="O2459" i="18" s="1"/>
  <c r="AA29" i="15"/>
  <c r="Z29" i="15"/>
  <c r="O2411" i="18" s="1"/>
  <c r="AJ28" i="15"/>
  <c r="O2650" i="18" s="1"/>
  <c r="AI28" i="15"/>
  <c r="O2626" i="18" s="1"/>
  <c r="AH28" i="15"/>
  <c r="O2602" i="18" s="1"/>
  <c r="AG28" i="15"/>
  <c r="O2578" i="18" s="1"/>
  <c r="AF28" i="15"/>
  <c r="O2554" i="18" s="1"/>
  <c r="AE28" i="15"/>
  <c r="O2530" i="18" s="1"/>
  <c r="AD28" i="15"/>
  <c r="O2506" i="18" s="1"/>
  <c r="AC28" i="15"/>
  <c r="O2482" i="18" s="1"/>
  <c r="AB28" i="15"/>
  <c r="O2458" i="18" s="1"/>
  <c r="AA28" i="15"/>
  <c r="Z28" i="15"/>
  <c r="O2410" i="18" s="1"/>
  <c r="Y28" i="15"/>
  <c r="AJ27" i="15"/>
  <c r="O2649" i="18" s="1"/>
  <c r="AI27" i="15"/>
  <c r="O2625" i="18" s="1"/>
  <c r="AH27" i="15"/>
  <c r="O2601" i="18" s="1"/>
  <c r="AG27" i="15"/>
  <c r="O2577" i="18" s="1"/>
  <c r="AF27" i="15"/>
  <c r="O2553" i="18" s="1"/>
  <c r="AE27" i="15"/>
  <c r="O2529" i="18" s="1"/>
  <c r="AD27" i="15"/>
  <c r="O2505" i="18" s="1"/>
  <c r="AC27" i="15"/>
  <c r="O2481" i="18" s="1"/>
  <c r="AB27" i="15"/>
  <c r="O2457" i="18" s="1"/>
  <c r="AA27" i="15"/>
  <c r="Z27" i="15"/>
  <c r="O2409" i="18" s="1"/>
  <c r="Y27" i="15"/>
  <c r="AJ26" i="15"/>
  <c r="O2648" i="18" s="1"/>
  <c r="AI26" i="15"/>
  <c r="O2624" i="18" s="1"/>
  <c r="AH26" i="15"/>
  <c r="O2600" i="18" s="1"/>
  <c r="AG26" i="15"/>
  <c r="O2576" i="18" s="1"/>
  <c r="AF26" i="15"/>
  <c r="O2552" i="18" s="1"/>
  <c r="AE26" i="15"/>
  <c r="O2528" i="18" s="1"/>
  <c r="AD26" i="15"/>
  <c r="O2504" i="18" s="1"/>
  <c r="AC26" i="15"/>
  <c r="O2480" i="18" s="1"/>
  <c r="AB26" i="15"/>
  <c r="O2456" i="18" s="1"/>
  <c r="AA26" i="15"/>
  <c r="Z26" i="15"/>
  <c r="O2408" i="18" s="1"/>
  <c r="Y26" i="15"/>
  <c r="AJ25" i="15"/>
  <c r="O2647" i="18" s="1"/>
  <c r="AI25" i="15"/>
  <c r="O2623" i="18" s="1"/>
  <c r="AH25" i="15"/>
  <c r="O2599" i="18" s="1"/>
  <c r="AG25" i="15"/>
  <c r="O2575" i="18" s="1"/>
  <c r="AF25" i="15"/>
  <c r="O2551" i="18" s="1"/>
  <c r="AE25" i="15"/>
  <c r="O2527" i="18" s="1"/>
  <c r="AD25" i="15"/>
  <c r="O2503" i="18" s="1"/>
  <c r="AC25" i="15"/>
  <c r="O2479" i="18" s="1"/>
  <c r="AB25" i="15"/>
  <c r="O2455" i="18" s="1"/>
  <c r="AA25" i="15"/>
  <c r="Z25" i="15"/>
  <c r="O2407" i="18" s="1"/>
  <c r="Y25" i="15"/>
  <c r="AJ24" i="15"/>
  <c r="O2646" i="18" s="1"/>
  <c r="AI24" i="15"/>
  <c r="O2622" i="18" s="1"/>
  <c r="AH24" i="15"/>
  <c r="O2598" i="18" s="1"/>
  <c r="AG24" i="15"/>
  <c r="O2574" i="18" s="1"/>
  <c r="AF24" i="15"/>
  <c r="O2550" i="18" s="1"/>
  <c r="AE24" i="15"/>
  <c r="O2526" i="18" s="1"/>
  <c r="AD24" i="15"/>
  <c r="O2502" i="18" s="1"/>
  <c r="AC24" i="15"/>
  <c r="O2478" i="18" s="1"/>
  <c r="AB24" i="15"/>
  <c r="O2454" i="18" s="1"/>
  <c r="AA24" i="15"/>
  <c r="Z24" i="15"/>
  <c r="O2406" i="18" s="1"/>
  <c r="Y24" i="15"/>
  <c r="AJ23" i="15"/>
  <c r="O2645" i="18" s="1"/>
  <c r="AI23" i="15"/>
  <c r="O2621" i="18" s="1"/>
  <c r="AH23" i="15"/>
  <c r="O2597" i="18" s="1"/>
  <c r="AG23" i="15"/>
  <c r="O2573" i="18" s="1"/>
  <c r="AF23" i="15"/>
  <c r="O2549" i="18" s="1"/>
  <c r="AE23" i="15"/>
  <c r="O2525" i="18" s="1"/>
  <c r="AD23" i="15"/>
  <c r="O2501" i="18" s="1"/>
  <c r="AC23" i="15"/>
  <c r="O2477" i="18" s="1"/>
  <c r="AB23" i="15"/>
  <c r="O2453" i="18" s="1"/>
  <c r="AA23" i="15"/>
  <c r="Z23" i="15"/>
  <c r="O2405" i="18" s="1"/>
  <c r="Y23" i="15"/>
  <c r="AJ22" i="15"/>
  <c r="O2644" i="18" s="1"/>
  <c r="AI22" i="15"/>
  <c r="O2620" i="18" s="1"/>
  <c r="AH22" i="15"/>
  <c r="O2596" i="18" s="1"/>
  <c r="AG22" i="15"/>
  <c r="O2572" i="18" s="1"/>
  <c r="AF22" i="15"/>
  <c r="O2548" i="18" s="1"/>
  <c r="AE22" i="15"/>
  <c r="O2524" i="18" s="1"/>
  <c r="AD22" i="15"/>
  <c r="O2500" i="18" s="1"/>
  <c r="AC22" i="15"/>
  <c r="O2476" i="18" s="1"/>
  <c r="AB22" i="15"/>
  <c r="AA22" i="15"/>
  <c r="O2428" i="18" s="1"/>
  <c r="Z22" i="15"/>
  <c r="O2404" i="18" s="1"/>
  <c r="Y22" i="15"/>
  <c r="AJ21" i="15"/>
  <c r="O2643" i="18" s="1"/>
  <c r="AI21" i="15"/>
  <c r="O2619" i="18" s="1"/>
  <c r="AH21" i="15"/>
  <c r="O2595" i="18" s="1"/>
  <c r="AG21" i="15"/>
  <c r="O2571" i="18" s="1"/>
  <c r="AF21" i="15"/>
  <c r="O2547" i="18" s="1"/>
  <c r="AE21" i="15"/>
  <c r="O2523" i="18" s="1"/>
  <c r="AD21" i="15"/>
  <c r="O2499" i="18" s="1"/>
  <c r="AC21" i="15"/>
  <c r="O2475" i="18" s="1"/>
  <c r="AB21" i="15"/>
  <c r="O2451" i="18" s="1"/>
  <c r="AA21" i="15"/>
  <c r="Z21" i="15"/>
  <c r="O2403" i="18" s="1"/>
  <c r="Y21" i="15"/>
  <c r="AJ20" i="15"/>
  <c r="O2642" i="18" s="1"/>
  <c r="AI20" i="15"/>
  <c r="O2618" i="18" s="1"/>
  <c r="AH20" i="15"/>
  <c r="O2594" i="18" s="1"/>
  <c r="AG20" i="15"/>
  <c r="O2570" i="18" s="1"/>
  <c r="AF20" i="15"/>
  <c r="O2546" i="18" s="1"/>
  <c r="AE20" i="15"/>
  <c r="O2522" i="18" s="1"/>
  <c r="AD20" i="15"/>
  <c r="O2498" i="18" s="1"/>
  <c r="AC20" i="15"/>
  <c r="O2474" i="18" s="1"/>
  <c r="AB20" i="15"/>
  <c r="O2450" i="18" s="1"/>
  <c r="AA20" i="15"/>
  <c r="Z20" i="15"/>
  <c r="O2402" i="18" s="1"/>
  <c r="Y20" i="15"/>
  <c r="AJ19" i="15"/>
  <c r="O2641" i="18" s="1"/>
  <c r="AI19" i="15"/>
  <c r="O2617" i="18" s="1"/>
  <c r="AH19" i="15"/>
  <c r="O2593" i="18" s="1"/>
  <c r="AG19" i="15"/>
  <c r="O2569" i="18" s="1"/>
  <c r="AF19" i="15"/>
  <c r="O2545" i="18" s="1"/>
  <c r="AE19" i="15"/>
  <c r="O2521" i="18" s="1"/>
  <c r="AD19" i="15"/>
  <c r="O2497" i="18" s="1"/>
  <c r="AC19" i="15"/>
  <c r="O2473" i="18" s="1"/>
  <c r="AB19" i="15"/>
  <c r="O2449" i="18" s="1"/>
  <c r="AA19" i="15"/>
  <c r="Z19" i="15"/>
  <c r="O2401" i="18" s="1"/>
  <c r="Y19" i="15"/>
  <c r="AJ18" i="15"/>
  <c r="O2640" i="18" s="1"/>
  <c r="AI18" i="15"/>
  <c r="O2616" i="18" s="1"/>
  <c r="AH18" i="15"/>
  <c r="O2592" i="18" s="1"/>
  <c r="AG18" i="15"/>
  <c r="O2568" i="18" s="1"/>
  <c r="AF18" i="15"/>
  <c r="O2544" i="18" s="1"/>
  <c r="AE18" i="15"/>
  <c r="O2520" i="18" s="1"/>
  <c r="AD18" i="15"/>
  <c r="O2496" i="18" s="1"/>
  <c r="AC18" i="15"/>
  <c r="O2472" i="18" s="1"/>
  <c r="AB18" i="15"/>
  <c r="O2448" i="18" s="1"/>
  <c r="AA18" i="15"/>
  <c r="Z18" i="15"/>
  <c r="O2400" i="18" s="1"/>
  <c r="Y18" i="15"/>
  <c r="AJ17" i="15"/>
  <c r="O2639" i="18" s="1"/>
  <c r="AI17" i="15"/>
  <c r="O2615" i="18" s="1"/>
  <c r="AH17" i="15"/>
  <c r="O2591" i="18" s="1"/>
  <c r="AG17" i="15"/>
  <c r="O2567" i="18" s="1"/>
  <c r="AF17" i="15"/>
  <c r="O2543" i="18" s="1"/>
  <c r="AE17" i="15"/>
  <c r="O2519" i="18" s="1"/>
  <c r="AD17" i="15"/>
  <c r="O2495" i="18" s="1"/>
  <c r="AC17" i="15"/>
  <c r="O2471" i="18" s="1"/>
  <c r="AB17" i="15"/>
  <c r="AA17" i="15"/>
  <c r="O2423" i="18" s="1"/>
  <c r="Z17" i="15"/>
  <c r="O2399" i="18" s="1"/>
  <c r="Y17" i="15"/>
  <c r="AJ16" i="15"/>
  <c r="O2638" i="18" s="1"/>
  <c r="AI16" i="15"/>
  <c r="O2614" i="18" s="1"/>
  <c r="AH16" i="15"/>
  <c r="O2590" i="18" s="1"/>
  <c r="AG16" i="15"/>
  <c r="O2566" i="18" s="1"/>
  <c r="AF16" i="15"/>
  <c r="O2542" i="18" s="1"/>
  <c r="AE16" i="15"/>
  <c r="O2518" i="18" s="1"/>
  <c r="AD16" i="15"/>
  <c r="O2494" i="18" s="1"/>
  <c r="AC16" i="15"/>
  <c r="O2470" i="18" s="1"/>
  <c r="AB16" i="15"/>
  <c r="AA16" i="15"/>
  <c r="O2422" i="18" s="1"/>
  <c r="Z16" i="15"/>
  <c r="O2398" i="18" s="1"/>
  <c r="Y16" i="15"/>
  <c r="AJ15" i="15"/>
  <c r="O2637" i="18" s="1"/>
  <c r="AI15" i="15"/>
  <c r="O2613" i="18" s="1"/>
  <c r="AH15" i="15"/>
  <c r="O2589" i="18" s="1"/>
  <c r="AG15" i="15"/>
  <c r="O2565" i="18" s="1"/>
  <c r="AF15" i="15"/>
  <c r="O2541" i="18" s="1"/>
  <c r="AE15" i="15"/>
  <c r="O2517" i="18" s="1"/>
  <c r="AD15" i="15"/>
  <c r="O2493" i="18" s="1"/>
  <c r="AC15" i="15"/>
  <c r="O2469" i="18" s="1"/>
  <c r="AB15" i="15"/>
  <c r="AA15" i="15"/>
  <c r="O2421" i="18" s="1"/>
  <c r="Z15" i="15"/>
  <c r="O2397" i="18" s="1"/>
  <c r="Y15" i="15"/>
  <c r="T31" i="15"/>
  <c r="T29" i="15"/>
  <c r="T28" i="15"/>
  <c r="T27" i="15"/>
  <c r="T26" i="15"/>
  <c r="T25" i="15"/>
  <c r="T24" i="15"/>
  <c r="T23" i="15"/>
  <c r="T22" i="15"/>
  <c r="T21" i="15"/>
  <c r="T20" i="15"/>
  <c r="T19" i="15"/>
  <c r="T18" i="15"/>
  <c r="T17" i="15"/>
  <c r="T16" i="15"/>
  <c r="T15" i="15"/>
  <c r="T14" i="15"/>
  <c r="T13" i="15"/>
  <c r="T12" i="15"/>
  <c r="T11" i="15"/>
  <c r="T10" i="15"/>
  <c r="T9" i="15"/>
  <c r="T8" i="15"/>
  <c r="X16" i="13"/>
  <c r="Y271" i="22" s="1"/>
  <c r="Y16" i="13"/>
  <c r="Z16" i="13"/>
  <c r="AA16" i="13"/>
  <c r="AB16" i="13"/>
  <c r="AC16" i="13"/>
  <c r="AD16" i="13"/>
  <c r="AE16" i="13"/>
  <c r="AF16" i="13"/>
  <c r="AG16" i="13"/>
  <c r="AH16" i="13"/>
  <c r="AI16" i="13"/>
  <c r="AJ16" i="13"/>
  <c r="AK271" i="22" s="1"/>
  <c r="Q17" i="13"/>
  <c r="R17" i="13"/>
  <c r="P17" i="13"/>
  <c r="O17" i="13"/>
  <c r="N17" i="13"/>
  <c r="M17" i="13"/>
  <c r="L17" i="13"/>
  <c r="K17" i="13"/>
  <c r="J17" i="13"/>
  <c r="I17" i="13"/>
  <c r="H17" i="13"/>
  <c r="G17" i="13"/>
  <c r="S16" i="13"/>
  <c r="Z26" i="12"/>
  <c r="Z24" i="12"/>
  <c r="S8" i="13"/>
  <c r="X8" i="13"/>
  <c r="Y8" i="13"/>
  <c r="O2771" i="18" s="1"/>
  <c r="Z8" i="13"/>
  <c r="AA8" i="13"/>
  <c r="O2789" i="18" s="1"/>
  <c r="AB8" i="13"/>
  <c r="O2798" i="18" s="1"/>
  <c r="AC8" i="13"/>
  <c r="O2807" i="18" s="1"/>
  <c r="AD8" i="13"/>
  <c r="O2816" i="18" s="1"/>
  <c r="AE8" i="13"/>
  <c r="O2825" i="18" s="1"/>
  <c r="AF8" i="13"/>
  <c r="O2834" i="18" s="1"/>
  <c r="AG8" i="13"/>
  <c r="O2843" i="18" s="1"/>
  <c r="AH8" i="13"/>
  <c r="O2852" i="18" s="1"/>
  <c r="AI8" i="13"/>
  <c r="O2861" i="18" s="1"/>
  <c r="AJ8" i="13"/>
  <c r="AK263" i="22" s="1"/>
  <c r="AK8" i="13"/>
  <c r="AL263" i="22" s="1"/>
  <c r="V90" i="1"/>
  <c r="V64" i="1"/>
  <c r="AB82" i="1"/>
  <c r="AC82" i="1"/>
  <c r="AD82" i="1"/>
  <c r="AE82" i="1"/>
  <c r="AF82" i="1"/>
  <c r="AG82" i="1"/>
  <c r="AH82" i="1"/>
  <c r="AI82" i="1"/>
  <c r="AJ82" i="1"/>
  <c r="AK82" i="1"/>
  <c r="AL82" i="1"/>
  <c r="AM82" i="1"/>
  <c r="AB78" i="1"/>
  <c r="AC78" i="1"/>
  <c r="AD78" i="1"/>
  <c r="AE78" i="1"/>
  <c r="AF78" i="1"/>
  <c r="AG78" i="1"/>
  <c r="AH78" i="1"/>
  <c r="AI78" i="1"/>
  <c r="AJ78" i="1"/>
  <c r="AK78" i="1"/>
  <c r="AL78" i="1"/>
  <c r="AM78" i="1"/>
  <c r="V103" i="1"/>
  <c r="AC103" i="1"/>
  <c r="AD103" i="1"/>
  <c r="AE103" i="1"/>
  <c r="AF103" i="1"/>
  <c r="AG103" i="1"/>
  <c r="AH103" i="1"/>
  <c r="AI103" i="1"/>
  <c r="AJ103" i="1"/>
  <c r="AK103" i="1"/>
  <c r="AL103" i="1"/>
  <c r="AM103" i="1"/>
  <c r="AB103" i="1"/>
  <c r="AC102" i="1"/>
  <c r="AD102" i="1"/>
  <c r="AE102" i="1"/>
  <c r="AF102" i="1"/>
  <c r="AG102" i="1"/>
  <c r="AH102" i="1"/>
  <c r="AI102" i="1"/>
  <c r="AJ102" i="1"/>
  <c r="AK102" i="1"/>
  <c r="AL102" i="1"/>
  <c r="AM102" i="1"/>
  <c r="AB102" i="1"/>
  <c r="V102" i="1"/>
  <c r="AB101" i="1"/>
  <c r="AC101" i="1"/>
  <c r="AD101" i="1"/>
  <c r="AE101" i="1"/>
  <c r="AF101" i="1"/>
  <c r="AG101" i="1"/>
  <c r="AH101" i="1"/>
  <c r="AI101" i="1"/>
  <c r="AJ101" i="1"/>
  <c r="AK101" i="1"/>
  <c r="AL101" i="1"/>
  <c r="AM101" i="1"/>
  <c r="AJ14" i="15"/>
  <c r="O2636" i="18" s="1"/>
  <c r="AI14" i="15"/>
  <c r="O2612" i="18" s="1"/>
  <c r="AH14" i="15"/>
  <c r="O2588" i="18" s="1"/>
  <c r="AG14" i="15"/>
  <c r="O2564" i="18" s="1"/>
  <c r="AF14" i="15"/>
  <c r="O2540" i="18" s="1"/>
  <c r="AE14" i="15"/>
  <c r="O2516" i="18" s="1"/>
  <c r="AD14" i="15"/>
  <c r="O2492" i="18" s="1"/>
  <c r="AC14" i="15"/>
  <c r="O2468" i="18" s="1"/>
  <c r="AB14" i="15"/>
  <c r="AA14" i="15"/>
  <c r="Z14" i="15"/>
  <c r="O2396" i="18" s="1"/>
  <c r="Y14" i="15"/>
  <c r="AJ13" i="15"/>
  <c r="O2635" i="18" s="1"/>
  <c r="AI13" i="15"/>
  <c r="O2611" i="18" s="1"/>
  <c r="AH13" i="15"/>
  <c r="O2587" i="18" s="1"/>
  <c r="AG13" i="15"/>
  <c r="O2563" i="18" s="1"/>
  <c r="AF13" i="15"/>
  <c r="O2539" i="18" s="1"/>
  <c r="AE13" i="15"/>
  <c r="O2515" i="18" s="1"/>
  <c r="AD13" i="15"/>
  <c r="O2491" i="18" s="1"/>
  <c r="AC13" i="15"/>
  <c r="O2467" i="18" s="1"/>
  <c r="AB13" i="15"/>
  <c r="O2443" i="18" s="1"/>
  <c r="AA13" i="15"/>
  <c r="Z13" i="15"/>
  <c r="O2395" i="18" s="1"/>
  <c r="Y13" i="15"/>
  <c r="AJ12" i="15"/>
  <c r="O2634" i="18" s="1"/>
  <c r="AI12" i="15"/>
  <c r="O2610" i="18" s="1"/>
  <c r="AH12" i="15"/>
  <c r="O2586" i="18" s="1"/>
  <c r="AG12" i="15"/>
  <c r="O2562" i="18" s="1"/>
  <c r="AF12" i="15"/>
  <c r="O2538" i="18" s="1"/>
  <c r="AE12" i="15"/>
  <c r="O2514" i="18" s="1"/>
  <c r="AD12" i="15"/>
  <c r="O2490" i="18" s="1"/>
  <c r="AC12" i="15"/>
  <c r="O2466" i="18" s="1"/>
  <c r="AB12" i="15"/>
  <c r="O2442" i="18" s="1"/>
  <c r="AA12" i="15"/>
  <c r="Z12" i="15"/>
  <c r="O2394" i="18" s="1"/>
  <c r="Y12" i="15"/>
  <c r="AJ11" i="15"/>
  <c r="O2633" i="18" s="1"/>
  <c r="AI11" i="15"/>
  <c r="O2609" i="18" s="1"/>
  <c r="AH11" i="15"/>
  <c r="O2585" i="18" s="1"/>
  <c r="AG11" i="15"/>
  <c r="O2561" i="18" s="1"/>
  <c r="AF11" i="15"/>
  <c r="O2537" i="18" s="1"/>
  <c r="AE11" i="15"/>
  <c r="O2513" i="18" s="1"/>
  <c r="AD11" i="15"/>
  <c r="O2489" i="18" s="1"/>
  <c r="AC11" i="15"/>
  <c r="O2465" i="18" s="1"/>
  <c r="AB11" i="15"/>
  <c r="O2441" i="18" s="1"/>
  <c r="AA11" i="15"/>
  <c r="Z11" i="15"/>
  <c r="O2393" i="18" s="1"/>
  <c r="Y11" i="15"/>
  <c r="AJ10" i="15"/>
  <c r="O2632" i="18" s="1"/>
  <c r="AI10" i="15"/>
  <c r="O2608" i="18" s="1"/>
  <c r="AH10" i="15"/>
  <c r="O2584" i="18" s="1"/>
  <c r="AG10" i="15"/>
  <c r="O2560" i="18" s="1"/>
  <c r="AF10" i="15"/>
  <c r="O2536" i="18" s="1"/>
  <c r="AE10" i="15"/>
  <c r="O2512" i="18" s="1"/>
  <c r="AD10" i="15"/>
  <c r="O2488" i="18" s="1"/>
  <c r="AC10" i="15"/>
  <c r="O2464" i="18" s="1"/>
  <c r="AB10" i="15"/>
  <c r="O2440" i="18" s="1"/>
  <c r="AA10" i="15"/>
  <c r="Z10" i="15"/>
  <c r="O2392" i="18" s="1"/>
  <c r="Y10" i="15"/>
  <c r="AJ9" i="15"/>
  <c r="O2631" i="18" s="1"/>
  <c r="AI9" i="15"/>
  <c r="O2607" i="18" s="1"/>
  <c r="AH9" i="15"/>
  <c r="O2583" i="18" s="1"/>
  <c r="AG9" i="15"/>
  <c r="O2559" i="18" s="1"/>
  <c r="AF9" i="15"/>
  <c r="O2535" i="18" s="1"/>
  <c r="AE9" i="15"/>
  <c r="O2511" i="18" s="1"/>
  <c r="AD9" i="15"/>
  <c r="O2487" i="18" s="1"/>
  <c r="AC9" i="15"/>
  <c r="O2463" i="18" s="1"/>
  <c r="AB9" i="15"/>
  <c r="AA9" i="15"/>
  <c r="Z9" i="15"/>
  <c r="O2391" i="18" s="1"/>
  <c r="Y9" i="15"/>
  <c r="AJ8" i="15"/>
  <c r="AI8" i="15"/>
  <c r="AH8" i="15"/>
  <c r="AG8" i="15"/>
  <c r="AF8" i="15"/>
  <c r="AE8" i="15"/>
  <c r="AD8" i="15"/>
  <c r="AC8" i="15"/>
  <c r="AB8" i="15"/>
  <c r="AA8" i="15"/>
  <c r="AA239" i="22" s="1"/>
  <c r="Z8" i="15"/>
  <c r="Y8" i="15"/>
  <c r="V5" i="1"/>
  <c r="V4" i="1"/>
  <c r="S10" i="14"/>
  <c r="AJ10" i="14" s="1"/>
  <c r="S9" i="14"/>
  <c r="AJ9" i="14" s="1"/>
  <c r="AH8" i="14"/>
  <c r="AH13" i="14" s="1"/>
  <c r="AG8" i="14"/>
  <c r="AG13" i="14" s="1"/>
  <c r="AF8" i="14"/>
  <c r="AF13" i="14" s="1"/>
  <c r="AE8" i="14"/>
  <c r="AE13" i="14" s="1"/>
  <c r="AD8" i="14"/>
  <c r="AD13" i="14" s="1"/>
  <c r="AC8" i="14"/>
  <c r="AC13" i="14" s="1"/>
  <c r="AB8" i="14"/>
  <c r="AB13" i="14" s="1"/>
  <c r="AA8" i="14"/>
  <c r="AA13" i="14" s="1"/>
  <c r="Z8" i="14"/>
  <c r="Z13" i="14" s="1"/>
  <c r="Y8" i="14"/>
  <c r="Y13" i="14" s="1"/>
  <c r="X8" i="14"/>
  <c r="X13" i="14" s="1"/>
  <c r="W8" i="14"/>
  <c r="W13" i="14" s="1"/>
  <c r="S8" i="14"/>
  <c r="S13" i="14" s="1"/>
  <c r="AI14" i="13"/>
  <c r="O2867" i="18" s="1"/>
  <c r="AH14" i="13"/>
  <c r="O2858" i="18" s="1"/>
  <c r="AG14" i="13"/>
  <c r="O2849" i="18" s="1"/>
  <c r="AF14" i="13"/>
  <c r="O2840" i="18" s="1"/>
  <c r="AE14" i="13"/>
  <c r="O2831" i="18" s="1"/>
  <c r="AD14" i="13"/>
  <c r="O2822" i="18" s="1"/>
  <c r="AC14" i="13"/>
  <c r="O2813" i="18" s="1"/>
  <c r="AB14" i="13"/>
  <c r="O2804" i="18" s="1"/>
  <c r="AA14" i="13"/>
  <c r="O2795" i="18" s="1"/>
  <c r="Z14" i="13"/>
  <c r="Y14" i="13"/>
  <c r="X14" i="13"/>
  <c r="AI13" i="13"/>
  <c r="O2866" i="18" s="1"/>
  <c r="AH13" i="13"/>
  <c r="O2857" i="18" s="1"/>
  <c r="AG13" i="13"/>
  <c r="O2848" i="18" s="1"/>
  <c r="AF13" i="13"/>
  <c r="O2839" i="18" s="1"/>
  <c r="AE13" i="13"/>
  <c r="O2830" i="18" s="1"/>
  <c r="AD13" i="13"/>
  <c r="O2821" i="18" s="1"/>
  <c r="AC13" i="13"/>
  <c r="O2812" i="18" s="1"/>
  <c r="AB13" i="13"/>
  <c r="O2803" i="18" s="1"/>
  <c r="AA13" i="13"/>
  <c r="Z13" i="13"/>
  <c r="Y13" i="13"/>
  <c r="O2776" i="18" s="1"/>
  <c r="X13" i="13"/>
  <c r="AI12" i="13"/>
  <c r="O2865" i="18" s="1"/>
  <c r="AH12" i="13"/>
  <c r="O2856" i="18" s="1"/>
  <c r="AG12" i="13"/>
  <c r="O2847" i="18" s="1"/>
  <c r="AF12" i="13"/>
  <c r="O2838" i="18" s="1"/>
  <c r="AE12" i="13"/>
  <c r="O2829" i="18" s="1"/>
  <c r="AD12" i="13"/>
  <c r="O2820" i="18" s="1"/>
  <c r="AC12" i="13"/>
  <c r="O2811" i="18" s="1"/>
  <c r="AB12" i="13"/>
  <c r="O2802" i="18" s="1"/>
  <c r="AA12" i="13"/>
  <c r="O2793" i="18" s="1"/>
  <c r="Z12" i="13"/>
  <c r="O2784" i="18" s="1"/>
  <c r="Y12" i="13"/>
  <c r="O2775" i="18" s="1"/>
  <c r="X12" i="13"/>
  <c r="AI11" i="13"/>
  <c r="O2864" i="18" s="1"/>
  <c r="AH11" i="13"/>
  <c r="O2855" i="18" s="1"/>
  <c r="AG11" i="13"/>
  <c r="O2846" i="18" s="1"/>
  <c r="AF11" i="13"/>
  <c r="O2837" i="18" s="1"/>
  <c r="AE11" i="13"/>
  <c r="O2828" i="18" s="1"/>
  <c r="AD11" i="13"/>
  <c r="O2819" i="18" s="1"/>
  <c r="AC11" i="13"/>
  <c r="O2810" i="18" s="1"/>
  <c r="AB11" i="13"/>
  <c r="O2801" i="18" s="1"/>
  <c r="AA11" i="13"/>
  <c r="O2792" i="18" s="1"/>
  <c r="Z11" i="13"/>
  <c r="O2783" i="18" s="1"/>
  <c r="Y11" i="13"/>
  <c r="O2774" i="18" s="1"/>
  <c r="X11" i="13"/>
  <c r="AI10" i="13"/>
  <c r="O2863" i="18" s="1"/>
  <c r="AH10" i="13"/>
  <c r="O2854" i="18" s="1"/>
  <c r="AG10" i="13"/>
  <c r="O2845" i="18" s="1"/>
  <c r="AF10" i="13"/>
  <c r="O2836" i="18" s="1"/>
  <c r="AE10" i="13"/>
  <c r="O2827" i="18" s="1"/>
  <c r="AD10" i="13"/>
  <c r="O2818" i="18" s="1"/>
  <c r="AC10" i="13"/>
  <c r="O2809" i="18" s="1"/>
  <c r="AB10" i="13"/>
  <c r="O2800" i="18" s="1"/>
  <c r="AA10" i="13"/>
  <c r="O2791" i="18" s="1"/>
  <c r="Z10" i="13"/>
  <c r="Y10" i="13"/>
  <c r="O2773" i="18" s="1"/>
  <c r="X10" i="13"/>
  <c r="S14" i="13"/>
  <c r="S13" i="13"/>
  <c r="S12" i="13"/>
  <c r="S11" i="13"/>
  <c r="S10" i="13"/>
  <c r="AI15" i="13"/>
  <c r="O2868" i="18" s="1"/>
  <c r="AH15" i="13"/>
  <c r="O2859" i="18" s="1"/>
  <c r="AG15" i="13"/>
  <c r="O2850" i="18" s="1"/>
  <c r="AF15" i="13"/>
  <c r="O2841" i="18" s="1"/>
  <c r="AE15" i="13"/>
  <c r="O2832" i="18" s="1"/>
  <c r="AD15" i="13"/>
  <c r="O2823" i="18" s="1"/>
  <c r="AC15" i="13"/>
  <c r="O2814" i="18" s="1"/>
  <c r="AB15" i="13"/>
  <c r="O2805" i="18" s="1"/>
  <c r="AA15" i="13"/>
  <c r="O2796" i="18" s="1"/>
  <c r="Z15" i="13"/>
  <c r="O2787" i="18" s="1"/>
  <c r="Y15" i="13"/>
  <c r="O2778" i="18" s="1"/>
  <c r="X15" i="13"/>
  <c r="S15" i="13"/>
  <c r="AI9" i="13"/>
  <c r="O2862" i="18" s="1"/>
  <c r="AH9" i="13"/>
  <c r="O2853" i="18" s="1"/>
  <c r="AG9" i="13"/>
  <c r="O2844" i="18" s="1"/>
  <c r="AF9" i="13"/>
  <c r="O2835" i="18" s="1"/>
  <c r="AE9" i="13"/>
  <c r="O2826" i="18" s="1"/>
  <c r="AD9" i="13"/>
  <c r="O2817" i="18" s="1"/>
  <c r="AC9" i="13"/>
  <c r="O2808" i="18" s="1"/>
  <c r="AB9" i="13"/>
  <c r="O2799" i="18" s="1"/>
  <c r="AA9" i="13"/>
  <c r="O2790" i="18" s="1"/>
  <c r="Z9" i="13"/>
  <c r="Y9" i="13"/>
  <c r="O2772" i="18" s="1"/>
  <c r="X9" i="13"/>
  <c r="S9" i="13"/>
  <c r="AI17" i="13"/>
  <c r="AH17" i="13"/>
  <c r="AG17" i="13"/>
  <c r="AF17" i="13"/>
  <c r="AE17" i="13"/>
  <c r="AD17" i="13"/>
  <c r="AC17" i="13"/>
  <c r="AB17" i="13"/>
  <c r="AA17" i="13"/>
  <c r="Z17" i="13"/>
  <c r="Y17" i="13"/>
  <c r="S16" i="11"/>
  <c r="X16" i="11"/>
  <c r="Y16" i="11"/>
  <c r="O2671" i="18" s="1"/>
  <c r="Z16" i="11"/>
  <c r="O2680" i="18" s="1"/>
  <c r="AA16" i="11"/>
  <c r="O2689" i="18" s="1"/>
  <c r="AB16" i="11"/>
  <c r="O2698" i="18" s="1"/>
  <c r="AC16" i="11"/>
  <c r="O2707" i="18" s="1"/>
  <c r="AD16" i="11"/>
  <c r="O2716" i="18" s="1"/>
  <c r="AE16" i="11"/>
  <c r="O2725" i="18" s="1"/>
  <c r="AF16" i="11"/>
  <c r="O2734" i="18" s="1"/>
  <c r="AG16" i="11"/>
  <c r="O2743" i="18" s="1"/>
  <c r="AH16" i="11"/>
  <c r="O2752" i="18" s="1"/>
  <c r="AI16" i="11"/>
  <c r="O2761" i="18" s="1"/>
  <c r="AJ16" i="11"/>
  <c r="AK16" i="11"/>
  <c r="S15" i="11"/>
  <c r="X15" i="11"/>
  <c r="Y15" i="11"/>
  <c r="O2670" i="18" s="1"/>
  <c r="Z15" i="11"/>
  <c r="O2679" i="18" s="1"/>
  <c r="AA15" i="11"/>
  <c r="O2688" i="18" s="1"/>
  <c r="AB15" i="11"/>
  <c r="O2697" i="18" s="1"/>
  <c r="AC15" i="11"/>
  <c r="O2706" i="18" s="1"/>
  <c r="AD15" i="11"/>
  <c r="O2715" i="18" s="1"/>
  <c r="AE15" i="11"/>
  <c r="O2724" i="18" s="1"/>
  <c r="AF15" i="11"/>
  <c r="O2733" i="18" s="1"/>
  <c r="AG15" i="11"/>
  <c r="O2742" i="18" s="1"/>
  <c r="AH15" i="11"/>
  <c r="O2751" i="18" s="1"/>
  <c r="AI15" i="11"/>
  <c r="O2760" i="18" s="1"/>
  <c r="AJ15" i="11"/>
  <c r="AK15" i="11"/>
  <c r="S9" i="8"/>
  <c r="S10" i="8"/>
  <c r="S11" i="8"/>
  <c r="S12" i="8"/>
  <c r="S13" i="8"/>
  <c r="S14" i="8"/>
  <c r="S15" i="8"/>
  <c r="S16" i="8"/>
  <c r="S17" i="8"/>
  <c r="S18" i="8"/>
  <c r="S19" i="8"/>
  <c r="S20" i="8"/>
  <c r="S21" i="8"/>
  <c r="S22" i="8"/>
  <c r="S23" i="8"/>
  <c r="S24" i="8"/>
  <c r="S25" i="8"/>
  <c r="S26" i="8"/>
  <c r="S27" i="8"/>
  <c r="S28" i="8"/>
  <c r="S29" i="8"/>
  <c r="S30" i="8"/>
  <c r="S31" i="8"/>
  <c r="S32" i="8"/>
  <c r="S33" i="8"/>
  <c r="S35" i="8"/>
  <c r="S36" i="8"/>
  <c r="S37" i="8"/>
  <c r="S38" i="8"/>
  <c r="S39" i="8"/>
  <c r="S40" i="8"/>
  <c r="S41" i="8"/>
  <c r="S42" i="8"/>
  <c r="S43" i="8"/>
  <c r="S44" i="8"/>
  <c r="S45" i="8"/>
  <c r="S46" i="8"/>
  <c r="S47" i="8"/>
  <c r="S48" i="8"/>
  <c r="S49" i="8"/>
  <c r="S50" i="8"/>
  <c r="S8" i="8"/>
  <c r="Y6" i="10"/>
  <c r="Z6" i="10"/>
  <c r="O1726" i="18" s="1"/>
  <c r="AA6" i="10"/>
  <c r="AB6" i="10"/>
  <c r="O1740" i="18" s="1"/>
  <c r="AC6" i="10"/>
  <c r="O1747" i="18" s="1"/>
  <c r="AD6" i="10"/>
  <c r="O1754" i="18" s="1"/>
  <c r="AE6" i="10"/>
  <c r="O1761" i="18" s="1"/>
  <c r="AF6" i="10"/>
  <c r="O1768" i="18" s="1"/>
  <c r="AG6" i="10"/>
  <c r="O1775" i="18" s="1"/>
  <c r="AH6" i="10"/>
  <c r="O1782" i="18" s="1"/>
  <c r="AI6" i="10"/>
  <c r="O1789" i="18" s="1"/>
  <c r="AJ6" i="10"/>
  <c r="O1796" i="18" s="1"/>
  <c r="AK6" i="10"/>
  <c r="AK224" i="22" s="1"/>
  <c r="Y7" i="10"/>
  <c r="Z7" i="10"/>
  <c r="O1727" i="18" s="1"/>
  <c r="AA7" i="10"/>
  <c r="O1734" i="18" s="1"/>
  <c r="AB7" i="10"/>
  <c r="O1741" i="18" s="1"/>
  <c r="AC7" i="10"/>
  <c r="O1748" i="18" s="1"/>
  <c r="AD7" i="10"/>
  <c r="O1755" i="18" s="1"/>
  <c r="AE7" i="10"/>
  <c r="O1762" i="18" s="1"/>
  <c r="AF7" i="10"/>
  <c r="O1769" i="18" s="1"/>
  <c r="AG7" i="10"/>
  <c r="O1776" i="18" s="1"/>
  <c r="AH7" i="10"/>
  <c r="O1783" i="18" s="1"/>
  <c r="AI7" i="10"/>
  <c r="O1790" i="18" s="1"/>
  <c r="AJ7" i="10"/>
  <c r="O1797" i="18" s="1"/>
  <c r="AK7" i="10"/>
  <c r="Y8" i="10"/>
  <c r="Z8" i="10"/>
  <c r="O1728" i="18" s="1"/>
  <c r="AA8" i="10"/>
  <c r="O1735" i="18" s="1"/>
  <c r="AB8" i="10"/>
  <c r="O1742" i="18" s="1"/>
  <c r="AC8" i="10"/>
  <c r="O1749" i="18" s="1"/>
  <c r="AD8" i="10"/>
  <c r="O1756" i="18" s="1"/>
  <c r="AE8" i="10"/>
  <c r="O1763" i="18" s="1"/>
  <c r="AF8" i="10"/>
  <c r="O1770" i="18" s="1"/>
  <c r="AG8" i="10"/>
  <c r="O1777" i="18" s="1"/>
  <c r="AH8" i="10"/>
  <c r="O1784" i="18" s="1"/>
  <c r="AI8" i="10"/>
  <c r="O1791" i="18" s="1"/>
  <c r="AJ8" i="10"/>
  <c r="O1798" i="18" s="1"/>
  <c r="AK8" i="10"/>
  <c r="Y9" i="10"/>
  <c r="Z9" i="10"/>
  <c r="O1729" i="18" s="1"/>
  <c r="AA9" i="10"/>
  <c r="O1736" i="18" s="1"/>
  <c r="AB9" i="10"/>
  <c r="O1743" i="18" s="1"/>
  <c r="AC9" i="10"/>
  <c r="O1750" i="18" s="1"/>
  <c r="AD9" i="10"/>
  <c r="O1757" i="18" s="1"/>
  <c r="AE9" i="10"/>
  <c r="O1764" i="18" s="1"/>
  <c r="AF9" i="10"/>
  <c r="O1771" i="18" s="1"/>
  <c r="AG9" i="10"/>
  <c r="O1778" i="18" s="1"/>
  <c r="AH9" i="10"/>
  <c r="O1785" i="18" s="1"/>
  <c r="AI9" i="10"/>
  <c r="O1792" i="18" s="1"/>
  <c r="AJ9" i="10"/>
  <c r="O1799" i="18" s="1"/>
  <c r="AK9" i="10"/>
  <c r="Y10" i="10"/>
  <c r="Z10" i="10"/>
  <c r="O1730" i="18" s="1"/>
  <c r="AA10" i="10"/>
  <c r="O1737" i="18" s="1"/>
  <c r="AB10" i="10"/>
  <c r="O1744" i="18" s="1"/>
  <c r="AC10" i="10"/>
  <c r="O1751" i="18" s="1"/>
  <c r="AD10" i="10"/>
  <c r="O1758" i="18" s="1"/>
  <c r="AE10" i="10"/>
  <c r="O1765" i="18" s="1"/>
  <c r="AF10" i="10"/>
  <c r="O1772" i="18" s="1"/>
  <c r="AG10" i="10"/>
  <c r="O1779" i="18" s="1"/>
  <c r="AH10" i="10"/>
  <c r="O1786" i="18" s="1"/>
  <c r="AI10" i="10"/>
  <c r="O1793" i="18" s="1"/>
  <c r="AJ10" i="10"/>
  <c r="O1800" i="18" s="1"/>
  <c r="AK10" i="10"/>
  <c r="Y11" i="10"/>
  <c r="Z11" i="10"/>
  <c r="O1731" i="18" s="1"/>
  <c r="AA11" i="10"/>
  <c r="O1738" i="18" s="1"/>
  <c r="AB11" i="10"/>
  <c r="O1745" i="18" s="1"/>
  <c r="AC11" i="10"/>
  <c r="O1752" i="18" s="1"/>
  <c r="AD11" i="10"/>
  <c r="O1759" i="18" s="1"/>
  <c r="AE11" i="10"/>
  <c r="O1766" i="18" s="1"/>
  <c r="AF11" i="10"/>
  <c r="O1773" i="18" s="1"/>
  <c r="AG11" i="10"/>
  <c r="O1780" i="18" s="1"/>
  <c r="AH11" i="10"/>
  <c r="O1787" i="18" s="1"/>
  <c r="AI11" i="10"/>
  <c r="O1794" i="18" s="1"/>
  <c r="AJ11" i="10"/>
  <c r="O1801" i="18" s="1"/>
  <c r="AK11" i="10"/>
  <c r="AJ5" i="10"/>
  <c r="O1795" i="18" s="1"/>
  <c r="AI5" i="10"/>
  <c r="O1788" i="18" s="1"/>
  <c r="AH5" i="10"/>
  <c r="O1781" i="18" s="1"/>
  <c r="AG5" i="10"/>
  <c r="O1774" i="18" s="1"/>
  <c r="AF5" i="10"/>
  <c r="O1767" i="18" s="1"/>
  <c r="AE5" i="10"/>
  <c r="O1760" i="18" s="1"/>
  <c r="AD5" i="10"/>
  <c r="O1753" i="18" s="1"/>
  <c r="AC5" i="10"/>
  <c r="O1746" i="18" s="1"/>
  <c r="AB5" i="10"/>
  <c r="AA5" i="10"/>
  <c r="Z5" i="10"/>
  <c r="Y5" i="10"/>
  <c r="AJ9" i="8"/>
  <c r="AJ10" i="8"/>
  <c r="AJ11" i="8"/>
  <c r="AK107" i="22" s="1"/>
  <c r="AK11" i="8"/>
  <c r="AL107" i="22" s="1"/>
  <c r="AJ12" i="8"/>
  <c r="AK108" i="22" s="1"/>
  <c r="AK12" i="8"/>
  <c r="AL108" i="22" s="1"/>
  <c r="AJ13" i="8"/>
  <c r="AK109" i="22" s="1"/>
  <c r="AK13" i="8"/>
  <c r="AL109" i="22" s="1"/>
  <c r="AJ14" i="8"/>
  <c r="AK110" i="22" s="1"/>
  <c r="AK14" i="8"/>
  <c r="AL110" i="22" s="1"/>
  <c r="AJ15" i="8"/>
  <c r="AK111" i="22" s="1"/>
  <c r="AK15" i="8"/>
  <c r="AL111" i="22" s="1"/>
  <c r="AJ16" i="8"/>
  <c r="AK112" i="22" s="1"/>
  <c r="AK16" i="8"/>
  <c r="AL112" i="22" s="1"/>
  <c r="AJ17" i="8"/>
  <c r="AK113" i="22" s="1"/>
  <c r="AK17" i="8"/>
  <c r="AL113" i="22" s="1"/>
  <c r="AJ18" i="8"/>
  <c r="AK114" i="22" s="1"/>
  <c r="AK18" i="8"/>
  <c r="AL114" i="22" s="1"/>
  <c r="AJ19" i="8"/>
  <c r="AK115" i="22" s="1"/>
  <c r="AK19" i="8"/>
  <c r="AL115" i="22" s="1"/>
  <c r="AJ20" i="8"/>
  <c r="AK116" i="22" s="1"/>
  <c r="AK20" i="8"/>
  <c r="AL116" i="22" s="1"/>
  <c r="AJ21" i="8"/>
  <c r="AK117" i="22" s="1"/>
  <c r="AK21" i="8"/>
  <c r="AL117" i="22" s="1"/>
  <c r="AJ22" i="8"/>
  <c r="AK118" i="22" s="1"/>
  <c r="AK22" i="8"/>
  <c r="AL118" i="22" s="1"/>
  <c r="AJ23" i="8"/>
  <c r="AK119" i="22" s="1"/>
  <c r="AK23" i="8"/>
  <c r="AL119" i="22" s="1"/>
  <c r="AJ24" i="8"/>
  <c r="AK120" i="22" s="1"/>
  <c r="AK24" i="8"/>
  <c r="AL120" i="22" s="1"/>
  <c r="AJ25" i="8"/>
  <c r="AK121" i="22" s="1"/>
  <c r="AK25" i="8"/>
  <c r="AL121" i="22" s="1"/>
  <c r="AJ26" i="8"/>
  <c r="AK122" i="22" s="1"/>
  <c r="AK26" i="8"/>
  <c r="AL122" i="22" s="1"/>
  <c r="AJ27" i="8"/>
  <c r="AK123" i="22" s="1"/>
  <c r="AK27" i="8"/>
  <c r="AL123" i="22" s="1"/>
  <c r="AJ28" i="8"/>
  <c r="AK124" i="22" s="1"/>
  <c r="AK28" i="8"/>
  <c r="AL124" i="22" s="1"/>
  <c r="AJ29" i="8"/>
  <c r="AK125" i="22" s="1"/>
  <c r="AK29" i="8"/>
  <c r="AL125" i="22" s="1"/>
  <c r="AJ30" i="8"/>
  <c r="AK126" i="22" s="1"/>
  <c r="AK30" i="8"/>
  <c r="AL126" i="22" s="1"/>
  <c r="AJ31" i="8"/>
  <c r="AK127" i="22" s="1"/>
  <c r="AK31" i="8"/>
  <c r="AL127" i="22" s="1"/>
  <c r="AJ32" i="8"/>
  <c r="AK128" i="22" s="1"/>
  <c r="AK32" i="8"/>
  <c r="AL128" i="22" s="1"/>
  <c r="AJ33" i="8"/>
  <c r="AK129" i="22" s="1"/>
  <c r="AK33" i="8"/>
  <c r="AL129" i="22" s="1"/>
  <c r="AJ35" i="8"/>
  <c r="AK131" i="22" s="1"/>
  <c r="AK35" i="8"/>
  <c r="AL131" i="22" s="1"/>
  <c r="AJ36" i="8"/>
  <c r="AK132" i="22" s="1"/>
  <c r="AK36" i="8"/>
  <c r="AL132" i="22" s="1"/>
  <c r="AJ37" i="8"/>
  <c r="AK133" i="22" s="1"/>
  <c r="AK37" i="8"/>
  <c r="AL133" i="22" s="1"/>
  <c r="AJ38" i="8"/>
  <c r="AK134" i="22" s="1"/>
  <c r="AK38" i="8"/>
  <c r="AL134" i="22" s="1"/>
  <c r="AJ39" i="8"/>
  <c r="AK135" i="22" s="1"/>
  <c r="AK39" i="8"/>
  <c r="AL135" i="22" s="1"/>
  <c r="AK136" i="22"/>
  <c r="AK40" i="8"/>
  <c r="AL136" i="22" s="1"/>
  <c r="AK137" i="22"/>
  <c r="AK41" i="8"/>
  <c r="AL137" i="22" s="1"/>
  <c r="AJ42" i="8"/>
  <c r="AK138" i="22" s="1"/>
  <c r="AK42" i="8"/>
  <c r="AL138" i="22" s="1"/>
  <c r="AJ43" i="8"/>
  <c r="AK139" i="22" s="1"/>
  <c r="AK43" i="8"/>
  <c r="AL139" i="22" s="1"/>
  <c r="AJ44" i="8"/>
  <c r="AK140" i="22" s="1"/>
  <c r="AK44" i="8"/>
  <c r="AL140" i="22" s="1"/>
  <c r="AJ45" i="8"/>
  <c r="AK141" i="22" s="1"/>
  <c r="AK45" i="8"/>
  <c r="AL141" i="22" s="1"/>
  <c r="AJ46" i="8"/>
  <c r="AK142" i="22" s="1"/>
  <c r="AK46" i="8"/>
  <c r="AL142" i="22" s="1"/>
  <c r="AJ47" i="8"/>
  <c r="AK143" i="22" s="1"/>
  <c r="AK47" i="8"/>
  <c r="AL143" i="22" s="1"/>
  <c r="AJ48" i="8"/>
  <c r="AK144" i="22" s="1"/>
  <c r="AK48" i="8"/>
  <c r="AL144" i="22" s="1"/>
  <c r="AJ49" i="8"/>
  <c r="AK145" i="22" s="1"/>
  <c r="AK49" i="8"/>
  <c r="AL145" i="22" s="1"/>
  <c r="AJ50" i="8"/>
  <c r="AK146" i="22" s="1"/>
  <c r="AK50" i="8"/>
  <c r="AL146" i="22" s="1"/>
  <c r="AJ51" i="8"/>
  <c r="AP31" i="12"/>
  <c r="AJ175" i="22" s="1"/>
  <c r="AO31" i="12"/>
  <c r="AI175" i="22" s="1"/>
  <c r="AN31" i="12"/>
  <c r="AH175" i="22" s="1"/>
  <c r="AM31" i="12"/>
  <c r="AG175" i="22" s="1"/>
  <c r="AL31" i="12"/>
  <c r="AF175" i="22" s="1"/>
  <c r="AK31" i="12"/>
  <c r="AE175" i="22" s="1"/>
  <c r="AJ31" i="12"/>
  <c r="AD175" i="22" s="1"/>
  <c r="AI31" i="12"/>
  <c r="AC175" i="22" s="1"/>
  <c r="AH31" i="12"/>
  <c r="AB175" i="22" s="1"/>
  <c r="AG31" i="12"/>
  <c r="AA175" i="22" s="1"/>
  <c r="AF31" i="12"/>
  <c r="Z175" i="22" s="1"/>
  <c r="AE31" i="12"/>
  <c r="Y175" i="22" s="1"/>
  <c r="AP30" i="12"/>
  <c r="AJ174" i="22" s="1"/>
  <c r="AO30" i="12"/>
  <c r="AI174" i="22" s="1"/>
  <c r="AN30" i="12"/>
  <c r="AH174" i="22" s="1"/>
  <c r="AM30" i="12"/>
  <c r="AG174" i="22" s="1"/>
  <c r="AL30" i="12"/>
  <c r="AF174" i="22" s="1"/>
  <c r="AK30" i="12"/>
  <c r="AE174" i="22" s="1"/>
  <c r="AJ30" i="12"/>
  <c r="AD174" i="22" s="1"/>
  <c r="AI30" i="12"/>
  <c r="AC174" i="22" s="1"/>
  <c r="AH30" i="12"/>
  <c r="AB174" i="22" s="1"/>
  <c r="AG30" i="12"/>
  <c r="AA174" i="22" s="1"/>
  <c r="AF30" i="12"/>
  <c r="Z174" i="22" s="1"/>
  <c r="AE30" i="12"/>
  <c r="Y174" i="22" s="1"/>
  <c r="Z30" i="12"/>
  <c r="S174" i="22" s="1"/>
  <c r="AP29" i="12"/>
  <c r="AJ173" i="22" s="1"/>
  <c r="AO29" i="12"/>
  <c r="AI173" i="22" s="1"/>
  <c r="AN29" i="12"/>
  <c r="AH173" i="22" s="1"/>
  <c r="AM29" i="12"/>
  <c r="AG173" i="22" s="1"/>
  <c r="AL29" i="12"/>
  <c r="AF173" i="22" s="1"/>
  <c r="AK29" i="12"/>
  <c r="AE173" i="22" s="1"/>
  <c r="AJ29" i="12"/>
  <c r="AD173" i="22" s="1"/>
  <c r="AI29" i="12"/>
  <c r="AC173" i="22" s="1"/>
  <c r="AH29" i="12"/>
  <c r="AB173" i="22" s="1"/>
  <c r="AG29" i="12"/>
  <c r="AA173" i="22" s="1"/>
  <c r="AF29" i="12"/>
  <c r="Z173" i="22" s="1"/>
  <c r="AE29" i="12"/>
  <c r="Z29" i="12"/>
  <c r="S173" i="22" s="1"/>
  <c r="AP28" i="12"/>
  <c r="AJ172" i="22" s="1"/>
  <c r="AO28" i="12"/>
  <c r="AI172" i="22" s="1"/>
  <c r="AN28" i="12"/>
  <c r="AH172" i="22" s="1"/>
  <c r="AM28" i="12"/>
  <c r="AG172" i="22" s="1"/>
  <c r="AL28" i="12"/>
  <c r="AF172" i="22" s="1"/>
  <c r="AK28" i="12"/>
  <c r="AE172" i="22" s="1"/>
  <c r="AJ28" i="12"/>
  <c r="AD172" i="22" s="1"/>
  <c r="AI28" i="12"/>
  <c r="AC172" i="22" s="1"/>
  <c r="AH28" i="12"/>
  <c r="AB172" i="22" s="1"/>
  <c r="AG28" i="12"/>
  <c r="AA172" i="22" s="1"/>
  <c r="AF28" i="12"/>
  <c r="Z172" i="22" s="1"/>
  <c r="AE28" i="12"/>
  <c r="Y172" i="22" s="1"/>
  <c r="Z28" i="12"/>
  <c r="S172" i="22" s="1"/>
  <c r="AP27" i="12"/>
  <c r="AO27" i="12"/>
  <c r="AN27" i="12"/>
  <c r="AM27" i="12"/>
  <c r="AL27" i="12"/>
  <c r="AK27" i="12"/>
  <c r="AJ27" i="12"/>
  <c r="AI27" i="12"/>
  <c r="AH27" i="12"/>
  <c r="AG27" i="12"/>
  <c r="AF27" i="12"/>
  <c r="AE27" i="12"/>
  <c r="Z27" i="12"/>
  <c r="AP26" i="12"/>
  <c r="AO26" i="12"/>
  <c r="AN26" i="12"/>
  <c r="AM26" i="12"/>
  <c r="AL26" i="12"/>
  <c r="AK26" i="12"/>
  <c r="AJ26" i="12"/>
  <c r="AI26" i="12"/>
  <c r="AH26" i="12"/>
  <c r="AG26" i="12"/>
  <c r="AF26" i="12"/>
  <c r="AE26" i="12"/>
  <c r="Y170" i="22" s="1"/>
  <c r="AP25" i="12"/>
  <c r="AO25" i="12"/>
  <c r="AN25" i="12"/>
  <c r="AM25" i="12"/>
  <c r="AL25" i="12"/>
  <c r="AK25" i="12"/>
  <c r="AJ25" i="12"/>
  <c r="AI25" i="12"/>
  <c r="AH25" i="12"/>
  <c r="AG25" i="12"/>
  <c r="AF25" i="12"/>
  <c r="AE25" i="12"/>
  <c r="Y169" i="22" s="1"/>
  <c r="AP24" i="12"/>
  <c r="AO24" i="12"/>
  <c r="AN24" i="12"/>
  <c r="AM24" i="12"/>
  <c r="AL24" i="12"/>
  <c r="AK24" i="12"/>
  <c r="AJ24" i="12"/>
  <c r="AI24" i="12"/>
  <c r="AH24" i="12"/>
  <c r="AG24" i="12"/>
  <c r="AF24" i="12"/>
  <c r="Z168" i="22" s="1"/>
  <c r="AP23" i="12"/>
  <c r="AO23" i="12"/>
  <c r="AN23" i="12"/>
  <c r="AM23" i="12"/>
  <c r="AL23" i="12"/>
  <c r="AK23" i="12"/>
  <c r="AJ23" i="12"/>
  <c r="AI23" i="12"/>
  <c r="AH23" i="12"/>
  <c r="AG23" i="12"/>
  <c r="AF23" i="12"/>
  <c r="AE23" i="12"/>
  <c r="Y167" i="22" s="1"/>
  <c r="Z23" i="12"/>
  <c r="AP22" i="12"/>
  <c r="AO22" i="12"/>
  <c r="AN22" i="12"/>
  <c r="AM22" i="12"/>
  <c r="AL22" i="12"/>
  <c r="AK22" i="12"/>
  <c r="AJ22" i="12"/>
  <c r="AI22" i="12"/>
  <c r="AH22" i="12"/>
  <c r="AG22" i="12"/>
  <c r="AF22" i="12"/>
  <c r="AE22" i="12"/>
  <c r="Y166" i="22" s="1"/>
  <c r="Z22" i="12"/>
  <c r="AP21" i="12"/>
  <c r="AO21" i="12"/>
  <c r="AN21" i="12"/>
  <c r="AM21" i="12"/>
  <c r="AL21" i="12"/>
  <c r="AK21" i="12"/>
  <c r="AJ21" i="12"/>
  <c r="AI21" i="12"/>
  <c r="AH21" i="12"/>
  <c r="AG21" i="12"/>
  <c r="AF21" i="12"/>
  <c r="AE21" i="12"/>
  <c r="Y165" i="22" s="1"/>
  <c r="Z21" i="12"/>
  <c r="AP20" i="12"/>
  <c r="AO20" i="12"/>
  <c r="AN20" i="12"/>
  <c r="AM20" i="12"/>
  <c r="AL20" i="12"/>
  <c r="AK20" i="12"/>
  <c r="AJ20" i="12"/>
  <c r="AI20" i="12"/>
  <c r="AH20" i="12"/>
  <c r="AG20" i="12"/>
  <c r="AE20" i="12"/>
  <c r="Z20" i="12"/>
  <c r="AP19" i="12"/>
  <c r="AO19" i="12"/>
  <c r="AN19" i="12"/>
  <c r="AM19" i="12"/>
  <c r="AL19" i="12"/>
  <c r="AK19" i="12"/>
  <c r="AJ19" i="12"/>
  <c r="AI19" i="12"/>
  <c r="AH19" i="12"/>
  <c r="AG19" i="12"/>
  <c r="AF19" i="12"/>
  <c r="AE19" i="12"/>
  <c r="Y163" i="22" s="1"/>
  <c r="Z19" i="12"/>
  <c r="AP14" i="12"/>
  <c r="AO14" i="12"/>
  <c r="AN14" i="12"/>
  <c r="AM14" i="12"/>
  <c r="AL14" i="12"/>
  <c r="AK14" i="12"/>
  <c r="AJ14" i="12"/>
  <c r="AI14" i="12"/>
  <c r="AH14" i="12"/>
  <c r="AG14" i="12"/>
  <c r="AF14" i="12"/>
  <c r="AE14" i="12"/>
  <c r="Y158" i="22" s="1"/>
  <c r="AP13" i="12"/>
  <c r="AO13" i="12"/>
  <c r="AN13" i="12"/>
  <c r="AM13" i="12"/>
  <c r="AL13" i="12"/>
  <c r="AK13" i="12"/>
  <c r="AJ13" i="12"/>
  <c r="AI13" i="12"/>
  <c r="AH13" i="12"/>
  <c r="AG13" i="12"/>
  <c r="AF13" i="12"/>
  <c r="AE13" i="12"/>
  <c r="Y157" i="22" s="1"/>
  <c r="Z13" i="12"/>
  <c r="AP12" i="12"/>
  <c r="AO12" i="12"/>
  <c r="AN12" i="12"/>
  <c r="AM12" i="12"/>
  <c r="AL12" i="12"/>
  <c r="AK12" i="12"/>
  <c r="AJ12" i="12"/>
  <c r="AI12" i="12"/>
  <c r="AH12" i="12"/>
  <c r="AG12" i="12"/>
  <c r="AF12" i="12"/>
  <c r="AE12" i="12"/>
  <c r="Y156" i="22" s="1"/>
  <c r="Z12" i="12"/>
  <c r="AP11" i="12"/>
  <c r="AO11" i="12"/>
  <c r="AN11" i="12"/>
  <c r="AM11" i="12"/>
  <c r="AL11" i="12"/>
  <c r="AK11" i="12"/>
  <c r="AJ11" i="12"/>
  <c r="AI11" i="12"/>
  <c r="AH11" i="12"/>
  <c r="AG11" i="12"/>
  <c r="AF11" i="12"/>
  <c r="AE11" i="12"/>
  <c r="Y155" i="22" s="1"/>
  <c r="Z11" i="12"/>
  <c r="AP10" i="12"/>
  <c r="AO10" i="12"/>
  <c r="AN10" i="12"/>
  <c r="AM10" i="12"/>
  <c r="AL10" i="12"/>
  <c r="AK10" i="12"/>
  <c r="AJ10" i="12"/>
  <c r="AI10" i="12"/>
  <c r="AH10" i="12"/>
  <c r="AG10" i="12"/>
  <c r="AF10" i="12"/>
  <c r="AE10" i="12"/>
  <c r="Y154" i="22" s="1"/>
  <c r="Z10" i="12"/>
  <c r="AP9" i="12"/>
  <c r="AO9" i="12"/>
  <c r="AN9" i="12"/>
  <c r="AM9" i="12"/>
  <c r="AL9" i="12"/>
  <c r="AK9" i="12"/>
  <c r="AJ9" i="12"/>
  <c r="AI9" i="12"/>
  <c r="AH9" i="12"/>
  <c r="AG9" i="12"/>
  <c r="AF9" i="12"/>
  <c r="AE9" i="12"/>
  <c r="Y153" i="22" s="1"/>
  <c r="Z9" i="12"/>
  <c r="AP8" i="12"/>
  <c r="AO8" i="12"/>
  <c r="AN8" i="12"/>
  <c r="AM8" i="12"/>
  <c r="AL8" i="12"/>
  <c r="AK8" i="12"/>
  <c r="AJ8" i="12"/>
  <c r="AI8" i="12"/>
  <c r="AH8" i="12"/>
  <c r="AG8" i="12"/>
  <c r="AF8" i="12"/>
  <c r="AE8" i="12"/>
  <c r="Y152" i="22" s="1"/>
  <c r="Z8" i="12"/>
  <c r="AP7" i="12"/>
  <c r="AO7" i="12"/>
  <c r="AN7" i="12"/>
  <c r="AM7" i="12"/>
  <c r="AL7" i="12"/>
  <c r="AK7" i="12"/>
  <c r="AJ7" i="12"/>
  <c r="AI7" i="12"/>
  <c r="AH7" i="12"/>
  <c r="AG7" i="12"/>
  <c r="AF7" i="12"/>
  <c r="AE7" i="12"/>
  <c r="Y151" i="22" s="1"/>
  <c r="Z7" i="12"/>
  <c r="AP6" i="12"/>
  <c r="AO6" i="12"/>
  <c r="AN6" i="12"/>
  <c r="AM6" i="12"/>
  <c r="AL6" i="12"/>
  <c r="AK6" i="12"/>
  <c r="AJ6" i="12"/>
  <c r="AI6" i="12"/>
  <c r="AH6" i="12"/>
  <c r="AG6" i="12"/>
  <c r="AF6" i="12"/>
  <c r="AE6" i="12"/>
  <c r="Y150" i="22" s="1"/>
  <c r="Z6" i="12"/>
  <c r="AP5" i="12"/>
  <c r="AO5" i="12"/>
  <c r="AN5" i="12"/>
  <c r="AM5" i="12"/>
  <c r="AL5" i="12"/>
  <c r="AK5" i="12"/>
  <c r="AJ5" i="12"/>
  <c r="AI5" i="12"/>
  <c r="AH5" i="12"/>
  <c r="AG5" i="12"/>
  <c r="AF5" i="12"/>
  <c r="AE5" i="12"/>
  <c r="Y149" i="22" s="1"/>
  <c r="Z5" i="12"/>
  <c r="AP4" i="12"/>
  <c r="AO4" i="12"/>
  <c r="AN4" i="12"/>
  <c r="AM4" i="12"/>
  <c r="AL4" i="12"/>
  <c r="AK4" i="12"/>
  <c r="AJ4" i="12"/>
  <c r="AI4" i="12"/>
  <c r="AH4" i="12"/>
  <c r="AG4" i="12"/>
  <c r="AF4" i="12"/>
  <c r="AE4" i="12"/>
  <c r="Y148" i="22" s="1"/>
  <c r="Z4" i="12"/>
  <c r="AP3" i="12"/>
  <c r="AO3" i="12"/>
  <c r="AN3" i="12"/>
  <c r="AM3" i="12"/>
  <c r="AL3" i="12"/>
  <c r="AK3" i="12"/>
  <c r="AJ3" i="12"/>
  <c r="AI3" i="12"/>
  <c r="AH3" i="12"/>
  <c r="AG3" i="12"/>
  <c r="AF3" i="12"/>
  <c r="AE3" i="12"/>
  <c r="Y147" i="22" s="1"/>
  <c r="Z3" i="12"/>
  <c r="V81" i="1"/>
  <c r="V82" i="1"/>
  <c r="R17" i="11"/>
  <c r="Q17" i="11"/>
  <c r="P17" i="11"/>
  <c r="O17" i="11"/>
  <c r="N17" i="11"/>
  <c r="M17" i="11"/>
  <c r="L17" i="11"/>
  <c r="K17" i="11"/>
  <c r="J17" i="11"/>
  <c r="I17" i="11"/>
  <c r="H17" i="11"/>
  <c r="G17" i="11"/>
  <c r="AI14" i="11"/>
  <c r="O2759" i="18" s="1"/>
  <c r="AH14" i="11"/>
  <c r="O2750" i="18" s="1"/>
  <c r="AG14" i="11"/>
  <c r="O2741" i="18" s="1"/>
  <c r="AF14" i="11"/>
  <c r="O2732" i="18" s="1"/>
  <c r="AE14" i="11"/>
  <c r="O2723" i="18" s="1"/>
  <c r="AD14" i="11"/>
  <c r="O2714" i="18" s="1"/>
  <c r="AC14" i="11"/>
  <c r="O2705" i="18" s="1"/>
  <c r="AB14" i="11"/>
  <c r="O2696" i="18" s="1"/>
  <c r="AA14" i="11"/>
  <c r="O2687" i="18" s="1"/>
  <c r="Z14" i="11"/>
  <c r="O2678" i="18" s="1"/>
  <c r="Y14" i="11"/>
  <c r="O2669" i="18" s="1"/>
  <c r="X14" i="11"/>
  <c r="S14" i="11"/>
  <c r="AI13" i="11"/>
  <c r="O2758" i="18" s="1"/>
  <c r="AH13" i="11"/>
  <c r="O2749" i="18" s="1"/>
  <c r="AG13" i="11"/>
  <c r="O2740" i="18" s="1"/>
  <c r="AF13" i="11"/>
  <c r="O2731" i="18" s="1"/>
  <c r="AE13" i="11"/>
  <c r="O2722" i="18" s="1"/>
  <c r="AD13" i="11"/>
  <c r="O2713" i="18" s="1"/>
  <c r="AC13" i="11"/>
  <c r="O2704" i="18" s="1"/>
  <c r="AB13" i="11"/>
  <c r="O2695" i="18" s="1"/>
  <c r="AA13" i="11"/>
  <c r="O2686" i="18" s="1"/>
  <c r="Z13" i="11"/>
  <c r="O2677" i="18" s="1"/>
  <c r="Y13" i="11"/>
  <c r="O2668" i="18" s="1"/>
  <c r="X13" i="11"/>
  <c r="S13" i="11"/>
  <c r="AI12" i="11"/>
  <c r="O2757" i="18" s="1"/>
  <c r="AH12" i="11"/>
  <c r="O2748" i="18" s="1"/>
  <c r="AG12" i="11"/>
  <c r="O2739" i="18" s="1"/>
  <c r="AF12" i="11"/>
  <c r="O2730" i="18" s="1"/>
  <c r="AE12" i="11"/>
  <c r="O2721" i="18" s="1"/>
  <c r="AD12" i="11"/>
  <c r="O2712" i="18" s="1"/>
  <c r="AC12" i="11"/>
  <c r="O2703" i="18" s="1"/>
  <c r="AB12" i="11"/>
  <c r="O2694" i="18" s="1"/>
  <c r="AA12" i="11"/>
  <c r="Z12" i="11"/>
  <c r="O2676" i="18" s="1"/>
  <c r="Y12" i="11"/>
  <c r="O2667" i="18" s="1"/>
  <c r="X12" i="11"/>
  <c r="S12" i="11"/>
  <c r="AI11" i="11"/>
  <c r="O2756" i="18" s="1"/>
  <c r="AH11" i="11"/>
  <c r="O2747" i="18" s="1"/>
  <c r="AG11" i="11"/>
  <c r="O2738" i="18" s="1"/>
  <c r="AF11" i="11"/>
  <c r="O2729" i="18" s="1"/>
  <c r="AE11" i="11"/>
  <c r="O2720" i="18" s="1"/>
  <c r="AD11" i="11"/>
  <c r="O2711" i="18" s="1"/>
  <c r="AC11" i="11"/>
  <c r="O2702" i="18" s="1"/>
  <c r="AB11" i="11"/>
  <c r="O2693" i="18" s="1"/>
  <c r="AA11" i="11"/>
  <c r="Z11" i="11"/>
  <c r="O2675" i="18" s="1"/>
  <c r="Y11" i="11"/>
  <c r="O2666" i="18" s="1"/>
  <c r="X11" i="11"/>
  <c r="S11" i="11"/>
  <c r="AI10" i="11"/>
  <c r="O2755" i="18" s="1"/>
  <c r="AH10" i="11"/>
  <c r="O2746" i="18" s="1"/>
  <c r="AG10" i="11"/>
  <c r="O2737" i="18" s="1"/>
  <c r="AF10" i="11"/>
  <c r="O2728" i="18" s="1"/>
  <c r="AE10" i="11"/>
  <c r="O2719" i="18" s="1"/>
  <c r="AD10" i="11"/>
  <c r="O2710" i="18" s="1"/>
  <c r="AC10" i="11"/>
  <c r="O2701" i="18" s="1"/>
  <c r="AB10" i="11"/>
  <c r="O2692" i="18" s="1"/>
  <c r="AA10" i="11"/>
  <c r="Z10" i="11"/>
  <c r="O2674" i="18" s="1"/>
  <c r="Y10" i="11"/>
  <c r="O2665" i="18" s="1"/>
  <c r="X10" i="11"/>
  <c r="S10" i="11"/>
  <c r="AI9" i="11"/>
  <c r="O2754" i="18" s="1"/>
  <c r="AH9" i="11"/>
  <c r="O2745" i="18" s="1"/>
  <c r="AG9" i="11"/>
  <c r="O2736" i="18" s="1"/>
  <c r="AF9" i="11"/>
  <c r="O2727" i="18" s="1"/>
  <c r="AE9" i="11"/>
  <c r="O2718" i="18" s="1"/>
  <c r="AD9" i="11"/>
  <c r="O2709" i="18" s="1"/>
  <c r="AC9" i="11"/>
  <c r="O2700" i="18" s="1"/>
  <c r="AB9" i="11"/>
  <c r="O2691" i="18" s="1"/>
  <c r="AA9" i="11"/>
  <c r="O2682" i="18" s="1"/>
  <c r="Z9" i="11"/>
  <c r="O2673" i="18" s="1"/>
  <c r="Y9" i="11"/>
  <c r="O2664" i="18" s="1"/>
  <c r="X9" i="11"/>
  <c r="S9" i="11"/>
  <c r="AI8" i="11"/>
  <c r="AH8" i="11"/>
  <c r="AG8" i="11"/>
  <c r="AF8" i="11"/>
  <c r="AE8" i="11"/>
  <c r="AD8" i="11"/>
  <c r="AC8" i="11"/>
  <c r="AB8" i="11"/>
  <c r="AA8" i="11"/>
  <c r="Z8" i="11"/>
  <c r="AA230" i="22" s="1"/>
  <c r="Y8" i="11"/>
  <c r="X8" i="11"/>
  <c r="S8" i="11"/>
  <c r="V101" i="1"/>
  <c r="AD8" i="7"/>
  <c r="AG197" i="22" s="1"/>
  <c r="V9" i="7"/>
  <c r="Y198" i="22" s="1"/>
  <c r="W9" i="7"/>
  <c r="X9" i="7"/>
  <c r="Y9" i="7"/>
  <c r="Z9" i="7"/>
  <c r="AA9" i="7"/>
  <c r="AB9" i="7"/>
  <c r="AC9" i="7"/>
  <c r="AD9" i="7"/>
  <c r="AE9" i="7"/>
  <c r="AF9" i="7"/>
  <c r="AG9" i="7"/>
  <c r="V10" i="7"/>
  <c r="Y199" i="22" s="1"/>
  <c r="W10" i="7"/>
  <c r="X10" i="7"/>
  <c r="Y10" i="7"/>
  <c r="Z10" i="7"/>
  <c r="AA10" i="7"/>
  <c r="AB10" i="7"/>
  <c r="AC10" i="7"/>
  <c r="AD10" i="7"/>
  <c r="AE10" i="7"/>
  <c r="AF10" i="7"/>
  <c r="AG10" i="7"/>
  <c r="V11" i="7"/>
  <c r="Y200" i="22" s="1"/>
  <c r="W11" i="7"/>
  <c r="X11" i="7"/>
  <c r="Y11" i="7"/>
  <c r="Z11" i="7"/>
  <c r="AA11" i="7"/>
  <c r="AB11" i="7"/>
  <c r="AC11" i="7"/>
  <c r="AD11" i="7"/>
  <c r="AE11" i="7"/>
  <c r="AF11" i="7"/>
  <c r="AG11" i="7"/>
  <c r="V12" i="7"/>
  <c r="Y201" i="22" s="1"/>
  <c r="W12" i="7"/>
  <c r="X12" i="7"/>
  <c r="Y12" i="7"/>
  <c r="Z12" i="7"/>
  <c r="AA12" i="7"/>
  <c r="AB12" i="7"/>
  <c r="AC12" i="7"/>
  <c r="AD12" i="7"/>
  <c r="AE12" i="7"/>
  <c r="AF12" i="7"/>
  <c r="AG12" i="7"/>
  <c r="V13" i="7"/>
  <c r="Y202" i="22" s="1"/>
  <c r="W13" i="7"/>
  <c r="X13" i="7"/>
  <c r="Y13" i="7"/>
  <c r="Z13" i="7"/>
  <c r="AA13" i="7"/>
  <c r="AB13" i="7"/>
  <c r="AC13" i="7"/>
  <c r="AD13" i="7"/>
  <c r="AE13" i="7"/>
  <c r="AF13" i="7"/>
  <c r="AG13" i="7"/>
  <c r="V14" i="7"/>
  <c r="Y203" i="22" s="1"/>
  <c r="W14" i="7"/>
  <c r="X14" i="7"/>
  <c r="Y14" i="7"/>
  <c r="Z14" i="7"/>
  <c r="AA14" i="7"/>
  <c r="AB14" i="7"/>
  <c r="AC14" i="7"/>
  <c r="AD14" i="7"/>
  <c r="AE14" i="7"/>
  <c r="AF14" i="7"/>
  <c r="AG14" i="7"/>
  <c r="V15" i="7"/>
  <c r="Y204" i="22" s="1"/>
  <c r="W15" i="7"/>
  <c r="X15" i="7"/>
  <c r="Y15" i="7"/>
  <c r="Z15" i="7"/>
  <c r="AA15" i="7"/>
  <c r="AB15" i="7"/>
  <c r="AC15" i="7"/>
  <c r="AD15" i="7"/>
  <c r="AE15" i="7"/>
  <c r="AF15" i="7"/>
  <c r="AG15" i="7"/>
  <c r="V16" i="7"/>
  <c r="Y205" i="22" s="1"/>
  <c r="W16" i="7"/>
  <c r="X16" i="7"/>
  <c r="Y16" i="7"/>
  <c r="Z16" i="7"/>
  <c r="AA16" i="7"/>
  <c r="AB16" i="7"/>
  <c r="AC16" i="7"/>
  <c r="AD16" i="7"/>
  <c r="AE16" i="7"/>
  <c r="AF16" i="7"/>
  <c r="AG16" i="7"/>
  <c r="V17" i="7"/>
  <c r="Y206" i="22" s="1"/>
  <c r="W17" i="7"/>
  <c r="X17" i="7"/>
  <c r="Y17" i="7"/>
  <c r="Z17" i="7"/>
  <c r="AA17" i="7"/>
  <c r="AB17" i="7"/>
  <c r="AC17" i="7"/>
  <c r="AD17" i="7"/>
  <c r="AE17" i="7"/>
  <c r="AF17" i="7"/>
  <c r="AG17" i="7"/>
  <c r="V18" i="7"/>
  <c r="Y207" i="22" s="1"/>
  <c r="W18" i="7"/>
  <c r="O2116" i="18"/>
  <c r="Y18" i="7"/>
  <c r="Z18" i="7"/>
  <c r="AA18" i="7"/>
  <c r="AB18" i="7"/>
  <c r="AC18" i="7"/>
  <c r="AD18" i="7"/>
  <c r="AE18" i="7"/>
  <c r="AF18" i="7"/>
  <c r="AG18" i="7"/>
  <c r="V19" i="7"/>
  <c r="Y208" i="22" s="1"/>
  <c r="W19" i="7"/>
  <c r="X19" i="7"/>
  <c r="Y19" i="7"/>
  <c r="Z19" i="7"/>
  <c r="AA19" i="7"/>
  <c r="AB19" i="7"/>
  <c r="AC19" i="7"/>
  <c r="AD19" i="7"/>
  <c r="AE19" i="7"/>
  <c r="AF19" i="7"/>
  <c r="AG19" i="7"/>
  <c r="V20" i="7"/>
  <c r="Y209" i="22" s="1"/>
  <c r="X20" i="7"/>
  <c r="Y20" i="7"/>
  <c r="Z20" i="7"/>
  <c r="AA20" i="7"/>
  <c r="AB20" i="7"/>
  <c r="AC20" i="7"/>
  <c r="AD20" i="7"/>
  <c r="AE20" i="7"/>
  <c r="AF20" i="7"/>
  <c r="AG20" i="7"/>
  <c r="V21" i="7"/>
  <c r="Y210" i="22" s="1"/>
  <c r="X21" i="7"/>
  <c r="Y21" i="7"/>
  <c r="Z21" i="7"/>
  <c r="AA21" i="7"/>
  <c r="AB21" i="7"/>
  <c r="AC21" i="7"/>
  <c r="AD21" i="7"/>
  <c r="AE21" i="7"/>
  <c r="AF21" i="7"/>
  <c r="AG21" i="7"/>
  <c r="V22" i="7"/>
  <c r="Y211" i="22" s="1"/>
  <c r="W22" i="7"/>
  <c r="X22" i="7"/>
  <c r="Y22" i="7"/>
  <c r="Z22" i="7"/>
  <c r="AA22" i="7"/>
  <c r="AB22" i="7"/>
  <c r="AC22" i="7"/>
  <c r="AD22" i="7"/>
  <c r="AE22" i="7"/>
  <c r="AF22" i="7"/>
  <c r="AG22" i="7"/>
  <c r="V23" i="7"/>
  <c r="Y212" i="22" s="1"/>
  <c r="W23" i="7"/>
  <c r="X23" i="7"/>
  <c r="Y23" i="7"/>
  <c r="Z23" i="7"/>
  <c r="AA23" i="7"/>
  <c r="AB23" i="7"/>
  <c r="AC23" i="7"/>
  <c r="AD23" i="7"/>
  <c r="AE23" i="7"/>
  <c r="AF23" i="7"/>
  <c r="AG23" i="7"/>
  <c r="V24" i="7"/>
  <c r="Y213" i="22" s="1"/>
  <c r="W24" i="7"/>
  <c r="X24" i="7"/>
  <c r="Y24" i="7"/>
  <c r="Z24" i="7"/>
  <c r="AA24" i="7"/>
  <c r="AB24" i="7"/>
  <c r="AC24" i="7"/>
  <c r="AD24" i="7"/>
  <c r="AE24" i="7"/>
  <c r="AF24" i="7"/>
  <c r="AG24" i="7"/>
  <c r="V25" i="7"/>
  <c r="Y214" i="22" s="1"/>
  <c r="W25" i="7"/>
  <c r="X25" i="7"/>
  <c r="Y25" i="7"/>
  <c r="Z25" i="7"/>
  <c r="AA25" i="7"/>
  <c r="AB25" i="7"/>
  <c r="AC25" i="7"/>
  <c r="AD25" i="7"/>
  <c r="AE25" i="7"/>
  <c r="AF25" i="7"/>
  <c r="AG25" i="7"/>
  <c r="V26" i="7"/>
  <c r="Y215" i="22" s="1"/>
  <c r="W26" i="7"/>
  <c r="X26" i="7"/>
  <c r="Y26" i="7"/>
  <c r="Z26" i="7"/>
  <c r="AA26" i="7"/>
  <c r="AB26" i="7"/>
  <c r="AC26" i="7"/>
  <c r="AD26" i="7"/>
  <c r="AE26" i="7"/>
  <c r="AF26" i="7"/>
  <c r="AG26" i="7"/>
  <c r="V27" i="7"/>
  <c r="Y216" i="22" s="1"/>
  <c r="W27" i="7"/>
  <c r="X27" i="7"/>
  <c r="Y27" i="7"/>
  <c r="Z27" i="7"/>
  <c r="AA27" i="7"/>
  <c r="AB27" i="7"/>
  <c r="AC27" i="7"/>
  <c r="AD27" i="7"/>
  <c r="AE27" i="7"/>
  <c r="AF27" i="7"/>
  <c r="AG27" i="7"/>
  <c r="V28" i="7"/>
  <c r="Y217" i="22" s="1"/>
  <c r="W28" i="7"/>
  <c r="X28" i="7"/>
  <c r="Y28" i="7"/>
  <c r="Z28" i="7"/>
  <c r="AA28" i="7"/>
  <c r="AB28" i="7"/>
  <c r="AC28" i="7"/>
  <c r="AD28" i="7"/>
  <c r="AE28" i="7"/>
  <c r="AF28" i="7"/>
  <c r="AG28" i="7"/>
  <c r="V29" i="7"/>
  <c r="Y218" i="22" s="1"/>
  <c r="W29" i="7"/>
  <c r="X29" i="7"/>
  <c r="Y29" i="7"/>
  <c r="Z29" i="7"/>
  <c r="AA29" i="7"/>
  <c r="AB29" i="7"/>
  <c r="AC29" i="7"/>
  <c r="AD29" i="7"/>
  <c r="AE29" i="7"/>
  <c r="AF29" i="7"/>
  <c r="AG29" i="7"/>
  <c r="V30" i="7"/>
  <c r="Y219" i="22" s="1"/>
  <c r="W30" i="7"/>
  <c r="X30" i="7"/>
  <c r="Y30" i="7"/>
  <c r="Z30" i="7"/>
  <c r="AA30" i="7"/>
  <c r="AB30" i="7"/>
  <c r="AC30" i="7"/>
  <c r="AD30" i="7"/>
  <c r="AE30" i="7"/>
  <c r="AF30" i="7"/>
  <c r="AG30" i="7"/>
  <c r="V31" i="7"/>
  <c r="Y220" i="22" s="1"/>
  <c r="X31" i="7"/>
  <c r="Y31" i="7"/>
  <c r="Z31" i="7"/>
  <c r="AA31" i="7"/>
  <c r="AB31" i="7"/>
  <c r="AC31" i="7"/>
  <c r="AD31" i="7"/>
  <c r="AE31" i="7"/>
  <c r="AF31" i="7"/>
  <c r="AG31" i="7"/>
  <c r="V32" i="7"/>
  <c r="Y221" i="22" s="1"/>
  <c r="W32" i="7"/>
  <c r="X32" i="7"/>
  <c r="Y32" i="7"/>
  <c r="Z32" i="7"/>
  <c r="AA32" i="7"/>
  <c r="AB32" i="7"/>
  <c r="AC32" i="7"/>
  <c r="AD32" i="7"/>
  <c r="AE32" i="7"/>
  <c r="AF32" i="7"/>
  <c r="AG32" i="7"/>
  <c r="V33" i="7"/>
  <c r="Y222" i="22" s="1"/>
  <c r="W33" i="7"/>
  <c r="X33" i="7"/>
  <c r="Y33" i="7"/>
  <c r="Z33" i="7"/>
  <c r="AA33" i="7"/>
  <c r="AB33" i="7"/>
  <c r="AC33" i="7"/>
  <c r="AD33" i="7"/>
  <c r="AE33" i="7"/>
  <c r="AF33" i="7"/>
  <c r="AG33" i="7"/>
  <c r="AG8" i="7"/>
  <c r="AJ197" i="22" s="1"/>
  <c r="AF8" i="7"/>
  <c r="AI197" i="22" s="1"/>
  <c r="AE8" i="7"/>
  <c r="AH197" i="22" s="1"/>
  <c r="AC8" i="7"/>
  <c r="AF197" i="22" s="1"/>
  <c r="AB8" i="7"/>
  <c r="AE197" i="22" s="1"/>
  <c r="AA8" i="7"/>
  <c r="AD197" i="22" s="1"/>
  <c r="Z8" i="7"/>
  <c r="AC197" i="22" s="1"/>
  <c r="Y8" i="7"/>
  <c r="AB197" i="22" s="1"/>
  <c r="X8" i="7"/>
  <c r="AA197" i="22" s="1"/>
  <c r="V8" i="7"/>
  <c r="Y197" i="22" s="1"/>
  <c r="F34" i="7"/>
  <c r="G34" i="7"/>
  <c r="H34" i="7"/>
  <c r="I34" i="7"/>
  <c r="J34" i="7"/>
  <c r="K34" i="7"/>
  <c r="L34" i="7"/>
  <c r="M34" i="7"/>
  <c r="N34" i="7"/>
  <c r="O34" i="7"/>
  <c r="P34" i="7"/>
  <c r="E34" i="7"/>
  <c r="Q9" i="7"/>
  <c r="Q10" i="7"/>
  <c r="Q11" i="7"/>
  <c r="Q13" i="7"/>
  <c r="Q14" i="7"/>
  <c r="Q15" i="7"/>
  <c r="Q16" i="7"/>
  <c r="Q17" i="7"/>
  <c r="Q18" i="7"/>
  <c r="Q19" i="7"/>
  <c r="Q20" i="7"/>
  <c r="Q21" i="7"/>
  <c r="Q22" i="7"/>
  <c r="Q23" i="7"/>
  <c r="Q24" i="7"/>
  <c r="Q25" i="7"/>
  <c r="Q26" i="7"/>
  <c r="Q27" i="7"/>
  <c r="Q28" i="7"/>
  <c r="Q29" i="7"/>
  <c r="Q30" i="7"/>
  <c r="Q31" i="7"/>
  <c r="Q32" i="7"/>
  <c r="S221" i="22" s="1"/>
  <c r="Q33" i="7"/>
  <c r="Q8" i="7"/>
  <c r="V79" i="1"/>
  <c r="AB79" i="1"/>
  <c r="AC79" i="1"/>
  <c r="AD79" i="1"/>
  <c r="AE79" i="1"/>
  <c r="AF79" i="1"/>
  <c r="AG79" i="1"/>
  <c r="AH79" i="1"/>
  <c r="AI79" i="1"/>
  <c r="AJ79" i="1"/>
  <c r="AK79" i="1"/>
  <c r="AL79" i="1"/>
  <c r="AM79" i="1"/>
  <c r="V80" i="1"/>
  <c r="AB80" i="1"/>
  <c r="AC80" i="1"/>
  <c r="AD80" i="1"/>
  <c r="AE80" i="1"/>
  <c r="AF80" i="1"/>
  <c r="AG80" i="1"/>
  <c r="AH80" i="1"/>
  <c r="AI80" i="1"/>
  <c r="AJ80" i="1"/>
  <c r="AK80" i="1"/>
  <c r="AL80" i="1"/>
  <c r="AM80" i="1"/>
  <c r="AB81" i="1"/>
  <c r="AC81" i="1"/>
  <c r="AD81" i="1"/>
  <c r="AE81" i="1"/>
  <c r="AF81" i="1"/>
  <c r="AG81" i="1"/>
  <c r="AH81" i="1"/>
  <c r="AI81" i="1"/>
  <c r="AJ81" i="1"/>
  <c r="AK81" i="1"/>
  <c r="AL81" i="1"/>
  <c r="AM81" i="1"/>
  <c r="T11" i="10"/>
  <c r="T9" i="10"/>
  <c r="T8" i="10"/>
  <c r="T7" i="10"/>
  <c r="T6" i="10"/>
  <c r="T5" i="10"/>
  <c r="R51" i="8"/>
  <c r="S51" i="8" s="1"/>
  <c r="AN52" i="8"/>
  <c r="AP52" i="8"/>
  <c r="AR52" i="8"/>
  <c r="AT52" i="8"/>
  <c r="AV52" i="8"/>
  <c r="AX52" i="8"/>
  <c r="AZ52" i="8"/>
  <c r="BB52" i="8"/>
  <c r="BD52" i="8"/>
  <c r="BF52" i="8"/>
  <c r="BH52" i="8"/>
  <c r="AJ5" i="1"/>
  <c r="AK5" i="1"/>
  <c r="AL5" i="1"/>
  <c r="AM5" i="1"/>
  <c r="AK77" i="1"/>
  <c r="AL77" i="1"/>
  <c r="AM77" i="1"/>
  <c r="AJ76" i="1"/>
  <c r="AB67" i="1"/>
  <c r="AC67" i="1"/>
  <c r="AD67" i="1"/>
  <c r="AE67" i="1"/>
  <c r="AF67" i="1"/>
  <c r="AG67" i="1"/>
  <c r="AH67" i="1"/>
  <c r="AI67" i="1"/>
  <c r="AJ67" i="1"/>
  <c r="AK67" i="1"/>
  <c r="AL67" i="1"/>
  <c r="AM67" i="1"/>
  <c r="AB68" i="1"/>
  <c r="AC68" i="1"/>
  <c r="AD68" i="1"/>
  <c r="AE68" i="1"/>
  <c r="AF68" i="1"/>
  <c r="AG68" i="1"/>
  <c r="AH68" i="1"/>
  <c r="AI68" i="1"/>
  <c r="AJ68" i="1"/>
  <c r="AK68" i="1"/>
  <c r="AL68" i="1"/>
  <c r="AM68" i="1"/>
  <c r="AB69" i="1"/>
  <c r="AC69" i="1"/>
  <c r="AD69" i="1"/>
  <c r="AE69" i="1"/>
  <c r="AF69" i="1"/>
  <c r="AG69" i="1"/>
  <c r="AH69" i="1"/>
  <c r="AI69" i="1"/>
  <c r="AJ69" i="1"/>
  <c r="AK69" i="1"/>
  <c r="AL69" i="1"/>
  <c r="AM69" i="1"/>
  <c r="AB70" i="1"/>
  <c r="AC70" i="1"/>
  <c r="AD70" i="1"/>
  <c r="AE70" i="1"/>
  <c r="AF70" i="1"/>
  <c r="AG70" i="1"/>
  <c r="AH70" i="1"/>
  <c r="AI70" i="1"/>
  <c r="AJ70" i="1"/>
  <c r="AK70" i="1"/>
  <c r="AL70" i="1"/>
  <c r="AM70" i="1"/>
  <c r="AB71" i="1"/>
  <c r="AC71" i="1"/>
  <c r="AD71" i="1"/>
  <c r="AE71" i="1"/>
  <c r="AF71" i="1"/>
  <c r="AG71" i="1"/>
  <c r="AH71" i="1"/>
  <c r="AI71" i="1"/>
  <c r="AJ71" i="1"/>
  <c r="AK71" i="1"/>
  <c r="AL71" i="1"/>
  <c r="AM71" i="1"/>
  <c r="AB72" i="1"/>
  <c r="AC72" i="1"/>
  <c r="AD72" i="1"/>
  <c r="AE72" i="1"/>
  <c r="AF72" i="1"/>
  <c r="AG72" i="1"/>
  <c r="AH72" i="1"/>
  <c r="AI72" i="1"/>
  <c r="AJ72" i="1"/>
  <c r="AK72" i="1"/>
  <c r="AL72" i="1"/>
  <c r="AM72" i="1"/>
  <c r="AB73" i="1"/>
  <c r="AC73" i="1"/>
  <c r="AD73" i="1"/>
  <c r="AE73" i="1"/>
  <c r="AF73" i="1"/>
  <c r="AG73" i="1"/>
  <c r="AH73" i="1"/>
  <c r="AI73" i="1"/>
  <c r="AJ73" i="1"/>
  <c r="AK73" i="1"/>
  <c r="AL73" i="1"/>
  <c r="AM73" i="1"/>
  <c r="AB74" i="1"/>
  <c r="AC74" i="1"/>
  <c r="AD74" i="1"/>
  <c r="AE74" i="1"/>
  <c r="AF74" i="1"/>
  <c r="AG74" i="1"/>
  <c r="AH74" i="1"/>
  <c r="AI74" i="1"/>
  <c r="AJ74" i="1"/>
  <c r="AK74" i="1"/>
  <c r="AL74" i="1"/>
  <c r="AM74" i="1"/>
  <c r="AB75" i="1"/>
  <c r="AC75" i="1"/>
  <c r="AD75" i="1"/>
  <c r="AE75" i="1"/>
  <c r="AF75" i="1"/>
  <c r="AG75" i="1"/>
  <c r="AH75" i="1"/>
  <c r="AI75" i="1"/>
  <c r="AJ75" i="1"/>
  <c r="AK75" i="1"/>
  <c r="AL75" i="1"/>
  <c r="AM75" i="1"/>
  <c r="AB76" i="1"/>
  <c r="AC76" i="1"/>
  <c r="AD76" i="1"/>
  <c r="AE76" i="1"/>
  <c r="AF76" i="1"/>
  <c r="AG76" i="1"/>
  <c r="AH76" i="1"/>
  <c r="AI76" i="1"/>
  <c r="AK76" i="1"/>
  <c r="AL76" i="1"/>
  <c r="AM76" i="1"/>
  <c r="AB77" i="1"/>
  <c r="AC77" i="1"/>
  <c r="AD77" i="1"/>
  <c r="AE77" i="1"/>
  <c r="AF77" i="1"/>
  <c r="AG77" i="1"/>
  <c r="AH77" i="1"/>
  <c r="AI77" i="1"/>
  <c r="AJ77" i="1"/>
  <c r="AB83" i="1"/>
  <c r="AC83" i="1"/>
  <c r="AD83" i="1"/>
  <c r="AE83" i="1"/>
  <c r="AF83" i="1"/>
  <c r="AG83" i="1"/>
  <c r="AH83" i="1"/>
  <c r="AI83" i="1"/>
  <c r="AJ83" i="1"/>
  <c r="AK83" i="1"/>
  <c r="AL83" i="1"/>
  <c r="AM83" i="1"/>
  <c r="AB84" i="1"/>
  <c r="AC84" i="1"/>
  <c r="AD84" i="1"/>
  <c r="AE84" i="1"/>
  <c r="AF84" i="1"/>
  <c r="AG84" i="1"/>
  <c r="AH84" i="1"/>
  <c r="AI84" i="1"/>
  <c r="AJ84" i="1"/>
  <c r="AK84" i="1"/>
  <c r="AL84" i="1"/>
  <c r="AM84" i="1"/>
  <c r="AB85" i="1"/>
  <c r="AC85" i="1"/>
  <c r="AD85" i="1"/>
  <c r="AE85" i="1"/>
  <c r="AF85" i="1"/>
  <c r="AG85" i="1"/>
  <c r="AH85" i="1"/>
  <c r="AI85" i="1"/>
  <c r="AJ85" i="1"/>
  <c r="AK85" i="1"/>
  <c r="AL85" i="1"/>
  <c r="AM85" i="1"/>
  <c r="AB86" i="1"/>
  <c r="AC86" i="1"/>
  <c r="AD86" i="1"/>
  <c r="AE86" i="1"/>
  <c r="AF86" i="1"/>
  <c r="AG86" i="1"/>
  <c r="AH86" i="1"/>
  <c r="AI86" i="1"/>
  <c r="AJ86" i="1"/>
  <c r="AK86" i="1"/>
  <c r="AL86" i="1"/>
  <c r="AM86" i="1"/>
  <c r="AB87" i="1"/>
  <c r="AC87" i="1"/>
  <c r="AD87" i="1"/>
  <c r="AE87" i="1"/>
  <c r="AF87" i="1"/>
  <c r="AG87" i="1"/>
  <c r="AH87" i="1"/>
  <c r="AI87" i="1"/>
  <c r="AJ87" i="1"/>
  <c r="AK87" i="1"/>
  <c r="AL87" i="1"/>
  <c r="AM87" i="1"/>
  <c r="AB88" i="1"/>
  <c r="AC88" i="1"/>
  <c r="AD88" i="1"/>
  <c r="AE88" i="1"/>
  <c r="AF88" i="1"/>
  <c r="AG88" i="1"/>
  <c r="AH88" i="1"/>
  <c r="AI88" i="1"/>
  <c r="AJ88" i="1"/>
  <c r="AK88" i="1"/>
  <c r="AL88" i="1"/>
  <c r="AM88" i="1"/>
  <c r="AB89" i="1"/>
  <c r="AC89" i="1"/>
  <c r="AD89" i="1"/>
  <c r="AE89" i="1"/>
  <c r="AF89" i="1"/>
  <c r="AG89" i="1"/>
  <c r="AH89" i="1"/>
  <c r="AI89" i="1"/>
  <c r="AJ89" i="1"/>
  <c r="AK89" i="1"/>
  <c r="AL89" i="1"/>
  <c r="AM89" i="1"/>
  <c r="AD100" i="1"/>
  <c r="AB100" i="1"/>
  <c r="AD5" i="1"/>
  <c r="AE5" i="1"/>
  <c r="AF5" i="1"/>
  <c r="AG5" i="1"/>
  <c r="AH5" i="1"/>
  <c r="AI5" i="1"/>
  <c r="AB6" i="1"/>
  <c r="AC6" i="1"/>
  <c r="AD6" i="1"/>
  <c r="AE6" i="1"/>
  <c r="AF6" i="1"/>
  <c r="AG6" i="1"/>
  <c r="AH6" i="1"/>
  <c r="AI6" i="1"/>
  <c r="AJ6" i="1"/>
  <c r="AK6" i="1"/>
  <c r="AL6" i="1"/>
  <c r="AM6" i="1"/>
  <c r="AB7" i="1"/>
  <c r="AC7" i="1"/>
  <c r="AD7" i="1"/>
  <c r="AE7" i="1"/>
  <c r="AF7" i="1"/>
  <c r="AG7" i="1"/>
  <c r="AH7" i="1"/>
  <c r="AI7" i="1"/>
  <c r="AJ7" i="1"/>
  <c r="AK7" i="1"/>
  <c r="AL7" i="1"/>
  <c r="AM7" i="1"/>
  <c r="AB8" i="1"/>
  <c r="AC8" i="1"/>
  <c r="AD8" i="1"/>
  <c r="AE8" i="1"/>
  <c r="AF8" i="1"/>
  <c r="AG8" i="1"/>
  <c r="AH8" i="1"/>
  <c r="AI8" i="1"/>
  <c r="AJ8" i="1"/>
  <c r="AK8" i="1"/>
  <c r="AL8" i="1"/>
  <c r="AM8" i="1"/>
  <c r="AB9" i="1"/>
  <c r="AC9" i="1"/>
  <c r="AD9" i="1"/>
  <c r="AE9" i="1"/>
  <c r="AF9" i="1"/>
  <c r="AG9" i="1"/>
  <c r="AH9" i="1"/>
  <c r="AI9" i="1"/>
  <c r="AJ9" i="1"/>
  <c r="AK9" i="1"/>
  <c r="AL9" i="1"/>
  <c r="AM9" i="1"/>
  <c r="AB10" i="1"/>
  <c r="AC10" i="1"/>
  <c r="AD10" i="1"/>
  <c r="AE10" i="1"/>
  <c r="AF10" i="1"/>
  <c r="AG10" i="1"/>
  <c r="AH10" i="1"/>
  <c r="AI10" i="1"/>
  <c r="AJ10" i="1"/>
  <c r="AK10" i="1"/>
  <c r="AL10" i="1"/>
  <c r="AM10" i="1"/>
  <c r="AB11" i="1"/>
  <c r="AC11" i="1"/>
  <c r="AD11" i="1"/>
  <c r="AE11" i="1"/>
  <c r="AF11" i="1"/>
  <c r="AG11" i="1"/>
  <c r="AH11" i="1"/>
  <c r="AI11" i="1"/>
  <c r="AJ11" i="1"/>
  <c r="AK11" i="1"/>
  <c r="AL11" i="1"/>
  <c r="AM11" i="1"/>
  <c r="AB12" i="1"/>
  <c r="AC12" i="1"/>
  <c r="AD12" i="1"/>
  <c r="AE12" i="1"/>
  <c r="AF12" i="1"/>
  <c r="AG12" i="1"/>
  <c r="AH12" i="1"/>
  <c r="AI12" i="1"/>
  <c r="AJ12" i="1"/>
  <c r="AK12" i="1"/>
  <c r="AL12" i="1"/>
  <c r="AM12" i="1"/>
  <c r="AB13" i="1"/>
  <c r="AC13" i="1"/>
  <c r="AD13" i="1"/>
  <c r="AE13" i="1"/>
  <c r="AF13" i="1"/>
  <c r="AG13" i="1"/>
  <c r="AH13" i="1"/>
  <c r="AI13" i="1"/>
  <c r="AJ13" i="1"/>
  <c r="AK13" i="1"/>
  <c r="AL13" i="1"/>
  <c r="AM13" i="1"/>
  <c r="AB14" i="1"/>
  <c r="AC14" i="1"/>
  <c r="AD14" i="1"/>
  <c r="AE14" i="1"/>
  <c r="AF14" i="1"/>
  <c r="AG14" i="1"/>
  <c r="AH14" i="1"/>
  <c r="AI14" i="1"/>
  <c r="AJ14" i="1"/>
  <c r="AK14" i="1"/>
  <c r="AL14" i="1"/>
  <c r="AM14" i="1"/>
  <c r="AB15" i="1"/>
  <c r="AC15" i="1"/>
  <c r="AD15" i="1"/>
  <c r="AE15" i="1"/>
  <c r="AF15" i="1"/>
  <c r="AG15" i="1"/>
  <c r="AH15" i="1"/>
  <c r="AI15" i="1"/>
  <c r="AJ15" i="1"/>
  <c r="AK15" i="1"/>
  <c r="AL15" i="1"/>
  <c r="AM15" i="1"/>
  <c r="AB16" i="1"/>
  <c r="AC16" i="1"/>
  <c r="AD16" i="1"/>
  <c r="AE16" i="1"/>
  <c r="AF16" i="1"/>
  <c r="AG16" i="1"/>
  <c r="AH16" i="1"/>
  <c r="AI16" i="1"/>
  <c r="AJ16" i="1"/>
  <c r="AK16" i="1"/>
  <c r="AL16" i="1"/>
  <c r="AM16" i="1"/>
  <c r="AB17" i="1"/>
  <c r="AC17" i="1"/>
  <c r="AD17" i="1"/>
  <c r="AE17" i="1"/>
  <c r="AF17" i="1"/>
  <c r="AG17" i="1"/>
  <c r="AH17" i="1"/>
  <c r="AI17" i="1"/>
  <c r="AJ17" i="1"/>
  <c r="AK17" i="1"/>
  <c r="AL17" i="1"/>
  <c r="AM17" i="1"/>
  <c r="AB18" i="1"/>
  <c r="AC18" i="1"/>
  <c r="AD18" i="1"/>
  <c r="AF18" i="1"/>
  <c r="AG18" i="1"/>
  <c r="AH18" i="1"/>
  <c r="AI18" i="1"/>
  <c r="AJ18" i="1"/>
  <c r="AK18" i="1"/>
  <c r="AL18" i="1"/>
  <c r="AM18" i="1"/>
  <c r="AB19" i="1"/>
  <c r="AC19" i="1"/>
  <c r="AD19" i="1"/>
  <c r="AE19" i="1"/>
  <c r="AF19" i="1"/>
  <c r="AG19" i="1"/>
  <c r="AH19" i="1"/>
  <c r="AI19" i="1"/>
  <c r="AJ19" i="1"/>
  <c r="AK19" i="1"/>
  <c r="AL19" i="1"/>
  <c r="AM19" i="1"/>
  <c r="AB20" i="1"/>
  <c r="AC20" i="1"/>
  <c r="AD20" i="1"/>
  <c r="AE20" i="1"/>
  <c r="AF20" i="1"/>
  <c r="AG20" i="1"/>
  <c r="AH20" i="1"/>
  <c r="AI20" i="1"/>
  <c r="AJ20" i="1"/>
  <c r="AK20" i="1"/>
  <c r="AL20" i="1"/>
  <c r="AM20" i="1"/>
  <c r="AB21" i="1"/>
  <c r="AC21" i="1"/>
  <c r="AD21" i="1"/>
  <c r="AE21" i="1"/>
  <c r="AF21" i="1"/>
  <c r="AG21" i="1"/>
  <c r="AH21" i="1"/>
  <c r="AI21" i="1"/>
  <c r="AJ21" i="1"/>
  <c r="AK21" i="1"/>
  <c r="AL21" i="1"/>
  <c r="AM21" i="1"/>
  <c r="AB22" i="1"/>
  <c r="AC22" i="1"/>
  <c r="AD22" i="1"/>
  <c r="AE22" i="1"/>
  <c r="AF22" i="1"/>
  <c r="AG22" i="1"/>
  <c r="AH22" i="1"/>
  <c r="AI22" i="1"/>
  <c r="AJ22" i="1"/>
  <c r="AK22" i="1"/>
  <c r="AL22" i="1"/>
  <c r="AM22" i="1"/>
  <c r="AB23" i="1"/>
  <c r="AC23" i="1"/>
  <c r="AD23" i="1"/>
  <c r="AE23" i="1"/>
  <c r="AF23" i="1"/>
  <c r="AG23" i="1"/>
  <c r="AH23" i="1"/>
  <c r="AI23" i="1"/>
  <c r="AJ23" i="1"/>
  <c r="AK23" i="1"/>
  <c r="AL23" i="1"/>
  <c r="AM23" i="1"/>
  <c r="AB24" i="1"/>
  <c r="AC24" i="1"/>
  <c r="AD24" i="1"/>
  <c r="AE24" i="1"/>
  <c r="AF24" i="1"/>
  <c r="AG24" i="1"/>
  <c r="AH24" i="1"/>
  <c r="AI24" i="1"/>
  <c r="AJ24" i="1"/>
  <c r="AK24" i="1"/>
  <c r="AL24" i="1"/>
  <c r="AM24" i="1"/>
  <c r="AB25" i="1"/>
  <c r="AC25" i="1"/>
  <c r="AD25" i="1"/>
  <c r="AE25" i="1"/>
  <c r="AF25" i="1"/>
  <c r="AG25" i="1"/>
  <c r="AH25" i="1"/>
  <c r="AI25" i="1"/>
  <c r="AJ25" i="1"/>
  <c r="AK25" i="1"/>
  <c r="AL25" i="1"/>
  <c r="AM25" i="1"/>
  <c r="AB26" i="1"/>
  <c r="AC26" i="1"/>
  <c r="AD26" i="1"/>
  <c r="AE26" i="1"/>
  <c r="AF26" i="1"/>
  <c r="AG26" i="1"/>
  <c r="AH26" i="1"/>
  <c r="AI26" i="1"/>
  <c r="AJ26" i="1"/>
  <c r="AK26" i="1"/>
  <c r="AL26" i="1"/>
  <c r="AM26" i="1"/>
  <c r="AB27" i="1"/>
  <c r="AC27" i="1"/>
  <c r="AD27" i="1"/>
  <c r="AE27" i="1"/>
  <c r="AF27" i="1"/>
  <c r="AG27" i="1"/>
  <c r="AH27" i="1"/>
  <c r="AI27" i="1"/>
  <c r="AJ27" i="1"/>
  <c r="AK27" i="1"/>
  <c r="AL27" i="1"/>
  <c r="AM27" i="1"/>
  <c r="AB28" i="1"/>
  <c r="AC28" i="1"/>
  <c r="AD28" i="1"/>
  <c r="AE28" i="1"/>
  <c r="AF28" i="1"/>
  <c r="AG28" i="1"/>
  <c r="AH28" i="1"/>
  <c r="AI28" i="1"/>
  <c r="AJ28" i="1"/>
  <c r="AK28" i="1"/>
  <c r="AL28" i="1"/>
  <c r="AM28" i="1"/>
  <c r="AB29" i="1"/>
  <c r="AC29" i="1"/>
  <c r="AD29" i="1"/>
  <c r="AE29" i="1"/>
  <c r="AF29" i="1"/>
  <c r="AG29" i="1"/>
  <c r="AH29" i="1"/>
  <c r="AI29" i="1"/>
  <c r="AJ29" i="1"/>
  <c r="AK29" i="1"/>
  <c r="AL29" i="1"/>
  <c r="AM29" i="1"/>
  <c r="AB30" i="1"/>
  <c r="AC30" i="1"/>
  <c r="AD30" i="1"/>
  <c r="AE30" i="1"/>
  <c r="AF30" i="1"/>
  <c r="AG30" i="1"/>
  <c r="AH30" i="1"/>
  <c r="AI30" i="1"/>
  <c r="AJ30" i="1"/>
  <c r="AK30" i="1"/>
  <c r="AL30" i="1"/>
  <c r="AM30" i="1"/>
  <c r="AB31" i="1"/>
  <c r="AC31" i="1"/>
  <c r="AD31" i="1"/>
  <c r="AE31" i="1"/>
  <c r="AF31" i="1"/>
  <c r="AG31" i="1"/>
  <c r="AH31" i="1"/>
  <c r="AI31" i="1"/>
  <c r="AJ31" i="1"/>
  <c r="AK31" i="1"/>
  <c r="AL31" i="1"/>
  <c r="AM31" i="1"/>
  <c r="AB32" i="1"/>
  <c r="AC32" i="1"/>
  <c r="AD32" i="1"/>
  <c r="AE32" i="1"/>
  <c r="AF32" i="1"/>
  <c r="AG32" i="1"/>
  <c r="AH32" i="1"/>
  <c r="AI32" i="1"/>
  <c r="AJ32" i="1"/>
  <c r="AK32" i="1"/>
  <c r="AL32" i="1"/>
  <c r="AM32" i="1"/>
  <c r="AB33" i="1"/>
  <c r="AC33" i="1"/>
  <c r="AD33" i="1"/>
  <c r="AE33" i="1"/>
  <c r="AF33" i="1"/>
  <c r="AG33" i="1"/>
  <c r="AH33" i="1"/>
  <c r="AI33" i="1"/>
  <c r="AJ33" i="1"/>
  <c r="AK33" i="1"/>
  <c r="AL33" i="1"/>
  <c r="AM33" i="1"/>
  <c r="AB34" i="1"/>
  <c r="AC34" i="1"/>
  <c r="AD34" i="1"/>
  <c r="AE34" i="1"/>
  <c r="AF34" i="1"/>
  <c r="AG34" i="1"/>
  <c r="AH34" i="1"/>
  <c r="AI34" i="1"/>
  <c r="AJ34" i="1"/>
  <c r="AK34" i="1"/>
  <c r="AL34" i="1"/>
  <c r="AM34" i="1"/>
  <c r="AB35" i="1"/>
  <c r="AC35" i="1"/>
  <c r="AD35" i="1"/>
  <c r="AE35" i="1"/>
  <c r="AF35" i="1"/>
  <c r="AG35" i="1"/>
  <c r="AH35" i="1"/>
  <c r="AI35" i="1"/>
  <c r="AJ35" i="1"/>
  <c r="AK35" i="1"/>
  <c r="AL35" i="1"/>
  <c r="AM35" i="1"/>
  <c r="AB36" i="1"/>
  <c r="AC36" i="1"/>
  <c r="AD36" i="1"/>
  <c r="AE36" i="1"/>
  <c r="AF36" i="1"/>
  <c r="AG36" i="1"/>
  <c r="AH36" i="1"/>
  <c r="AI36" i="1"/>
  <c r="AJ36" i="1"/>
  <c r="AK36" i="1"/>
  <c r="AL36" i="1"/>
  <c r="AM36" i="1"/>
  <c r="AB37" i="1"/>
  <c r="AC37" i="1"/>
  <c r="AD37" i="1"/>
  <c r="AE37" i="1"/>
  <c r="AF37" i="1"/>
  <c r="AG37" i="1"/>
  <c r="AH37" i="1"/>
  <c r="AI37" i="1"/>
  <c r="AJ37" i="1"/>
  <c r="AK37" i="1"/>
  <c r="AL37" i="1"/>
  <c r="AM37" i="1"/>
  <c r="AB38" i="1"/>
  <c r="AC38" i="1"/>
  <c r="AD38" i="1"/>
  <c r="AE38" i="1"/>
  <c r="AF38" i="1"/>
  <c r="AG38" i="1"/>
  <c r="AH38" i="1"/>
  <c r="AI38" i="1"/>
  <c r="AJ38" i="1"/>
  <c r="AK38" i="1"/>
  <c r="AL38" i="1"/>
  <c r="AM38" i="1"/>
  <c r="AB39" i="1"/>
  <c r="AC39" i="1"/>
  <c r="AD39" i="1"/>
  <c r="AE39" i="1"/>
  <c r="AF39" i="1"/>
  <c r="AG39" i="1"/>
  <c r="AH39" i="1"/>
  <c r="AI39" i="1"/>
  <c r="AJ39" i="1"/>
  <c r="AK39" i="1"/>
  <c r="AL39" i="1"/>
  <c r="AM39" i="1"/>
  <c r="AB40" i="1"/>
  <c r="AC40" i="1"/>
  <c r="AD40" i="1"/>
  <c r="AE40" i="1"/>
  <c r="AF40" i="1"/>
  <c r="AG40" i="1"/>
  <c r="AH40" i="1"/>
  <c r="AI40" i="1"/>
  <c r="AJ40" i="1"/>
  <c r="AK40" i="1"/>
  <c r="AL40" i="1"/>
  <c r="AM40" i="1"/>
  <c r="AB41" i="1"/>
  <c r="AC41" i="1"/>
  <c r="AD41" i="1"/>
  <c r="AE41" i="1"/>
  <c r="AF41" i="1"/>
  <c r="AG41" i="1"/>
  <c r="AH41" i="1"/>
  <c r="AI41" i="1"/>
  <c r="AJ41" i="1"/>
  <c r="AK41" i="1"/>
  <c r="AL41" i="1"/>
  <c r="AM41" i="1"/>
  <c r="AB42" i="1"/>
  <c r="AC42" i="1"/>
  <c r="AD42" i="1"/>
  <c r="AE42" i="1"/>
  <c r="AF42" i="1"/>
  <c r="AG42" i="1"/>
  <c r="AH42" i="1"/>
  <c r="AI42" i="1"/>
  <c r="AJ42" i="1"/>
  <c r="AK42" i="1"/>
  <c r="AL42" i="1"/>
  <c r="AM42" i="1"/>
  <c r="AB43" i="1"/>
  <c r="AC43" i="1"/>
  <c r="AD43" i="1"/>
  <c r="AE43" i="1"/>
  <c r="AF43" i="1"/>
  <c r="AG43" i="1"/>
  <c r="AH43" i="1"/>
  <c r="AI43" i="1"/>
  <c r="AJ43" i="1"/>
  <c r="AK43" i="1"/>
  <c r="AL43" i="1"/>
  <c r="AM43" i="1"/>
  <c r="AB44" i="1"/>
  <c r="AC44" i="1"/>
  <c r="AD44" i="1"/>
  <c r="AE44" i="1"/>
  <c r="AF44" i="1"/>
  <c r="AG44" i="1"/>
  <c r="AH44" i="1"/>
  <c r="AI44" i="1"/>
  <c r="AJ44" i="1"/>
  <c r="AK44" i="1"/>
  <c r="AL44" i="1"/>
  <c r="AM44" i="1"/>
  <c r="AB45" i="1"/>
  <c r="AC45" i="1"/>
  <c r="AD45" i="1"/>
  <c r="AE45" i="1"/>
  <c r="AF45" i="1"/>
  <c r="AG45" i="1"/>
  <c r="AH45" i="1"/>
  <c r="AI45" i="1"/>
  <c r="AJ45" i="1"/>
  <c r="AK45" i="1"/>
  <c r="AL45" i="1"/>
  <c r="AM45" i="1"/>
  <c r="AB46" i="1"/>
  <c r="AC46" i="1"/>
  <c r="AD46" i="1"/>
  <c r="AE46" i="1"/>
  <c r="AF46" i="1"/>
  <c r="AG46" i="1"/>
  <c r="AH46" i="1"/>
  <c r="AI46" i="1"/>
  <c r="AJ46" i="1"/>
  <c r="AK46" i="1"/>
  <c r="AL46" i="1"/>
  <c r="AM46" i="1"/>
  <c r="AB47" i="1"/>
  <c r="AC47" i="1"/>
  <c r="AD47" i="1"/>
  <c r="AE47" i="1"/>
  <c r="AF47" i="1"/>
  <c r="AG47" i="1"/>
  <c r="AH47" i="1"/>
  <c r="AI47" i="1"/>
  <c r="AJ47" i="1"/>
  <c r="AK47" i="1"/>
  <c r="AL47" i="1"/>
  <c r="AM47" i="1"/>
  <c r="AB48" i="1"/>
  <c r="AC48" i="1"/>
  <c r="AD48" i="1"/>
  <c r="AE48" i="1"/>
  <c r="AF48" i="1"/>
  <c r="AG48" i="1"/>
  <c r="AH48" i="1"/>
  <c r="AI48" i="1"/>
  <c r="AJ48" i="1"/>
  <c r="AK48" i="1"/>
  <c r="AL48" i="1"/>
  <c r="AM48" i="1"/>
  <c r="AB49" i="1"/>
  <c r="AC49" i="1"/>
  <c r="AD49" i="1"/>
  <c r="AE49" i="1"/>
  <c r="AF49" i="1"/>
  <c r="AG49" i="1"/>
  <c r="AH49" i="1"/>
  <c r="AI49" i="1"/>
  <c r="AJ49" i="1"/>
  <c r="AK49" i="1"/>
  <c r="AL49" i="1"/>
  <c r="AM49" i="1"/>
  <c r="AB50" i="1"/>
  <c r="AC50" i="1"/>
  <c r="AD50" i="1"/>
  <c r="AE50" i="1"/>
  <c r="AF50" i="1"/>
  <c r="AG50" i="1"/>
  <c r="AH50" i="1"/>
  <c r="AI50" i="1"/>
  <c r="AJ50" i="1"/>
  <c r="AK50" i="1"/>
  <c r="AL50" i="1"/>
  <c r="AM50" i="1"/>
  <c r="AB51" i="1"/>
  <c r="AC51" i="1"/>
  <c r="AD51" i="1"/>
  <c r="AE51" i="1"/>
  <c r="AF51" i="1"/>
  <c r="AG51" i="1"/>
  <c r="AH51" i="1"/>
  <c r="AI51" i="1"/>
  <c r="AJ51" i="1"/>
  <c r="AK51" i="1"/>
  <c r="AL51" i="1"/>
  <c r="AM51" i="1"/>
  <c r="AB52" i="1"/>
  <c r="AC52" i="1"/>
  <c r="AD52" i="1"/>
  <c r="AE52" i="1"/>
  <c r="AF52" i="1"/>
  <c r="AG52" i="1"/>
  <c r="AH52" i="1"/>
  <c r="AI52" i="1"/>
  <c r="AJ52" i="1"/>
  <c r="AK52" i="1"/>
  <c r="AL52" i="1"/>
  <c r="AM52" i="1"/>
  <c r="AB53" i="1"/>
  <c r="AC53" i="1"/>
  <c r="AD53" i="1"/>
  <c r="AE53" i="1"/>
  <c r="AF53" i="1"/>
  <c r="AG53" i="1"/>
  <c r="AH53" i="1"/>
  <c r="AI53" i="1"/>
  <c r="AJ53" i="1"/>
  <c r="AK53" i="1"/>
  <c r="AL53" i="1"/>
  <c r="AM53" i="1"/>
  <c r="AB54" i="1"/>
  <c r="AC54" i="1"/>
  <c r="AD54" i="1"/>
  <c r="AE54" i="1"/>
  <c r="AF54" i="1"/>
  <c r="AG54" i="1"/>
  <c r="AH54" i="1"/>
  <c r="AI54" i="1"/>
  <c r="AJ54" i="1"/>
  <c r="AK54" i="1"/>
  <c r="AL54" i="1"/>
  <c r="AM54" i="1"/>
  <c r="AC55" i="1"/>
  <c r="AD55" i="1"/>
  <c r="AE55" i="1"/>
  <c r="AF55" i="1"/>
  <c r="AG55" i="1"/>
  <c r="AH55" i="1"/>
  <c r="AI55" i="1"/>
  <c r="AJ55" i="1"/>
  <c r="AK55" i="1"/>
  <c r="AL55" i="1"/>
  <c r="AM55" i="1"/>
  <c r="AB56" i="1"/>
  <c r="AC56" i="1"/>
  <c r="AD56" i="1"/>
  <c r="AE56" i="1"/>
  <c r="AF56" i="1"/>
  <c r="AG56" i="1"/>
  <c r="AH56" i="1"/>
  <c r="AI56" i="1"/>
  <c r="AJ56" i="1"/>
  <c r="AK56" i="1"/>
  <c r="AL56" i="1"/>
  <c r="AM56" i="1"/>
  <c r="AB57" i="1"/>
  <c r="AC57" i="1"/>
  <c r="AD57" i="1"/>
  <c r="AE57" i="1"/>
  <c r="AF57" i="1"/>
  <c r="AG57" i="1"/>
  <c r="AH57" i="1"/>
  <c r="AI57" i="1"/>
  <c r="AJ57" i="1"/>
  <c r="AK57" i="1"/>
  <c r="AL57" i="1"/>
  <c r="AM57" i="1"/>
  <c r="AB58" i="1"/>
  <c r="AC58" i="1"/>
  <c r="AD58" i="1"/>
  <c r="AE58" i="1"/>
  <c r="AF58" i="1"/>
  <c r="AG58" i="1"/>
  <c r="AH58" i="1"/>
  <c r="AI58" i="1"/>
  <c r="AJ58" i="1"/>
  <c r="AK58" i="1"/>
  <c r="AL58" i="1"/>
  <c r="AM58" i="1"/>
  <c r="AB59" i="1"/>
  <c r="AC59" i="1"/>
  <c r="AD59" i="1"/>
  <c r="AE59" i="1"/>
  <c r="AF59" i="1"/>
  <c r="AG59" i="1"/>
  <c r="AH59" i="1"/>
  <c r="AI59" i="1"/>
  <c r="AJ59" i="1"/>
  <c r="AK59" i="1"/>
  <c r="AL59" i="1"/>
  <c r="AM59" i="1"/>
  <c r="AB60" i="1"/>
  <c r="AC60" i="1"/>
  <c r="AD60" i="1"/>
  <c r="AE60" i="1"/>
  <c r="AF60" i="1"/>
  <c r="AG60" i="1"/>
  <c r="AH60" i="1"/>
  <c r="AI60" i="1"/>
  <c r="AJ60" i="1"/>
  <c r="AK60" i="1"/>
  <c r="AL60" i="1"/>
  <c r="AM60" i="1"/>
  <c r="AB61" i="1"/>
  <c r="AC61" i="1"/>
  <c r="AD61" i="1"/>
  <c r="AE61" i="1"/>
  <c r="AF61" i="1"/>
  <c r="AG61" i="1"/>
  <c r="AH61" i="1"/>
  <c r="AI61" i="1"/>
  <c r="AJ61" i="1"/>
  <c r="AK61" i="1"/>
  <c r="AL61" i="1"/>
  <c r="AM61" i="1"/>
  <c r="AB62" i="1"/>
  <c r="AC62" i="1"/>
  <c r="AD62" i="1"/>
  <c r="AE62" i="1"/>
  <c r="AF62" i="1"/>
  <c r="AG62" i="1"/>
  <c r="AH62" i="1"/>
  <c r="AI62" i="1"/>
  <c r="AJ62" i="1"/>
  <c r="AK62" i="1"/>
  <c r="AL62" i="1"/>
  <c r="AM62" i="1"/>
  <c r="AB63" i="1"/>
  <c r="AC63" i="1"/>
  <c r="AD63" i="1"/>
  <c r="AE63" i="1"/>
  <c r="AF63" i="1"/>
  <c r="AG63" i="1"/>
  <c r="AH63" i="1"/>
  <c r="AI63" i="1"/>
  <c r="AJ63" i="1"/>
  <c r="AK63" i="1"/>
  <c r="AL63" i="1"/>
  <c r="AM63" i="1"/>
  <c r="AB91" i="1"/>
  <c r="AC91" i="1"/>
  <c r="AD91" i="1"/>
  <c r="AE91" i="1"/>
  <c r="AF91" i="1"/>
  <c r="AG91" i="1"/>
  <c r="AH91" i="1"/>
  <c r="AI91" i="1"/>
  <c r="AJ91" i="1"/>
  <c r="AK91" i="1"/>
  <c r="AL91" i="1"/>
  <c r="AM91" i="1"/>
  <c r="AB92" i="1"/>
  <c r="AC92" i="1"/>
  <c r="AD92" i="1"/>
  <c r="AE92" i="1"/>
  <c r="AF92" i="1"/>
  <c r="AG92" i="1"/>
  <c r="AH92" i="1"/>
  <c r="AI92" i="1"/>
  <c r="AJ92" i="1"/>
  <c r="AK92" i="1"/>
  <c r="AL92" i="1"/>
  <c r="AM92" i="1"/>
  <c r="AB93" i="1"/>
  <c r="AC93" i="1"/>
  <c r="AD93" i="1"/>
  <c r="AE93" i="1"/>
  <c r="AF93" i="1"/>
  <c r="AG93" i="1"/>
  <c r="AH93" i="1"/>
  <c r="AI93" i="1"/>
  <c r="AJ93" i="1"/>
  <c r="AK93" i="1"/>
  <c r="AL93" i="1"/>
  <c r="AM93" i="1"/>
  <c r="AB94" i="1"/>
  <c r="AC94" i="1"/>
  <c r="AD94" i="1"/>
  <c r="AE94" i="1"/>
  <c r="AF94" i="1"/>
  <c r="AG94" i="1"/>
  <c r="AH94" i="1"/>
  <c r="AI94" i="1"/>
  <c r="AJ94" i="1"/>
  <c r="AK94" i="1"/>
  <c r="AL94" i="1"/>
  <c r="AM94" i="1"/>
  <c r="AB95" i="1"/>
  <c r="AC95" i="1"/>
  <c r="AD95" i="1"/>
  <c r="AE95" i="1"/>
  <c r="AF95" i="1"/>
  <c r="AG95" i="1"/>
  <c r="AH95" i="1"/>
  <c r="AI95" i="1"/>
  <c r="AJ95" i="1"/>
  <c r="AK95" i="1"/>
  <c r="AL95" i="1"/>
  <c r="AM95" i="1"/>
  <c r="AB96" i="1"/>
  <c r="AC96" i="1"/>
  <c r="AD96" i="1"/>
  <c r="AE96" i="1"/>
  <c r="AF96" i="1"/>
  <c r="AG96" i="1"/>
  <c r="AH96" i="1"/>
  <c r="AI96" i="1"/>
  <c r="AJ96" i="1"/>
  <c r="AK96" i="1"/>
  <c r="AL96" i="1"/>
  <c r="AM96" i="1"/>
  <c r="AB97" i="1"/>
  <c r="AC97" i="1"/>
  <c r="AD97" i="1"/>
  <c r="AE97" i="1"/>
  <c r="AF97" i="1"/>
  <c r="AG97" i="1"/>
  <c r="AH97" i="1"/>
  <c r="AI97" i="1"/>
  <c r="AJ97" i="1"/>
  <c r="AK97" i="1"/>
  <c r="AL97" i="1"/>
  <c r="AM97" i="1"/>
  <c r="AB98" i="1"/>
  <c r="AC98" i="1"/>
  <c r="AD98" i="1"/>
  <c r="AE98" i="1"/>
  <c r="AF98" i="1"/>
  <c r="AG98" i="1"/>
  <c r="AH98" i="1"/>
  <c r="AI98" i="1"/>
  <c r="AJ98" i="1"/>
  <c r="AK98" i="1"/>
  <c r="AL98" i="1"/>
  <c r="AM98" i="1"/>
  <c r="AB99" i="1"/>
  <c r="AC99" i="1"/>
  <c r="AD99" i="1"/>
  <c r="AE99" i="1"/>
  <c r="AF99" i="1"/>
  <c r="AG99" i="1"/>
  <c r="AH99" i="1"/>
  <c r="AI99" i="1"/>
  <c r="AJ99" i="1"/>
  <c r="AK99" i="1"/>
  <c r="AL99" i="1"/>
  <c r="AM99" i="1"/>
  <c r="AC100" i="1"/>
  <c r="AE100" i="1"/>
  <c r="AF100" i="1"/>
  <c r="AG100" i="1"/>
  <c r="AH100" i="1"/>
  <c r="AI100" i="1"/>
  <c r="AJ100" i="1"/>
  <c r="AK100" i="1"/>
  <c r="AL100" i="1"/>
  <c r="AM100" i="1"/>
  <c r="V98" i="1"/>
  <c r="V99" i="1"/>
  <c r="V100"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6" i="1"/>
  <c r="V67" i="1"/>
  <c r="V68" i="1"/>
  <c r="V69" i="1"/>
  <c r="V70" i="1"/>
  <c r="V71" i="1"/>
  <c r="V72" i="1"/>
  <c r="V73" i="1"/>
  <c r="V74" i="1"/>
  <c r="V75" i="1"/>
  <c r="V76" i="1"/>
  <c r="V77" i="1"/>
  <c r="V78" i="1"/>
  <c r="V83" i="1"/>
  <c r="V84" i="1"/>
  <c r="V85" i="1"/>
  <c r="V86" i="1"/>
  <c r="V87" i="1"/>
  <c r="V88" i="1"/>
  <c r="V89" i="1"/>
  <c r="V65" i="1"/>
  <c r="V91" i="1"/>
  <c r="V92" i="1"/>
  <c r="V93" i="1"/>
  <c r="V94" i="1"/>
  <c r="V95" i="1"/>
  <c r="V96" i="1"/>
  <c r="V97" i="1"/>
  <c r="AG114" i="6"/>
  <c r="AF114" i="6"/>
  <c r="AE114" i="6"/>
  <c r="AD114" i="6"/>
  <c r="AC114" i="6"/>
  <c r="AB114" i="6"/>
  <c r="AA114" i="6"/>
  <c r="Z114" i="6"/>
  <c r="Y114" i="6"/>
  <c r="X114" i="6"/>
  <c r="W114" i="6"/>
  <c r="V114" i="6"/>
  <c r="AH114" i="6" s="1"/>
  <c r="AI114" i="6" s="1"/>
  <c r="AG124" i="6"/>
  <c r="AF124" i="6"/>
  <c r="AE124" i="6"/>
  <c r="AD124" i="6"/>
  <c r="AC124" i="6"/>
  <c r="AB124" i="6"/>
  <c r="AA124" i="6"/>
  <c r="Z124" i="6"/>
  <c r="Y124" i="6"/>
  <c r="X124" i="6"/>
  <c r="W124" i="6"/>
  <c r="V124" i="6"/>
  <c r="AG123" i="6"/>
  <c r="AF123" i="6"/>
  <c r="AE123" i="6"/>
  <c r="AD123" i="6"/>
  <c r="AC123" i="6"/>
  <c r="AB123" i="6"/>
  <c r="AA123" i="6"/>
  <c r="Z123" i="6"/>
  <c r="Y123" i="6"/>
  <c r="X123" i="6"/>
  <c r="W123" i="6"/>
  <c r="V123" i="6"/>
  <c r="AH123" i="6" s="1"/>
  <c r="AI123" i="6" s="1"/>
  <c r="AG122" i="6"/>
  <c r="AF122" i="6"/>
  <c r="AE122" i="6"/>
  <c r="AD122" i="6"/>
  <c r="AC122" i="6"/>
  <c r="AB122" i="6"/>
  <c r="AA122" i="6"/>
  <c r="Z122" i="6"/>
  <c r="Y122" i="6"/>
  <c r="X122" i="6"/>
  <c r="W122" i="6"/>
  <c r="V122" i="6"/>
  <c r="AG121" i="6"/>
  <c r="AF121" i="6"/>
  <c r="AE121" i="6"/>
  <c r="AD121" i="6"/>
  <c r="AC121" i="6"/>
  <c r="AB121" i="6"/>
  <c r="AA121" i="6"/>
  <c r="Z121" i="6"/>
  <c r="Y121" i="6"/>
  <c r="X121" i="6"/>
  <c r="W121" i="6"/>
  <c r="V121" i="6"/>
  <c r="AG120" i="6"/>
  <c r="AF120" i="6"/>
  <c r="AE120" i="6"/>
  <c r="AD120" i="6"/>
  <c r="AC120" i="6"/>
  <c r="AB120" i="6"/>
  <c r="AA120" i="6"/>
  <c r="Z120" i="6"/>
  <c r="Y120" i="6"/>
  <c r="X120" i="6"/>
  <c r="W120" i="6"/>
  <c r="V120" i="6"/>
  <c r="AG119" i="6"/>
  <c r="AF119" i="6"/>
  <c r="AE119" i="6"/>
  <c r="AD119" i="6"/>
  <c r="AC119" i="6"/>
  <c r="AB119" i="6"/>
  <c r="AA119" i="6"/>
  <c r="Z119" i="6"/>
  <c r="Y119" i="6"/>
  <c r="X119" i="6"/>
  <c r="W119" i="6"/>
  <c r="V119" i="6"/>
  <c r="AG113" i="6"/>
  <c r="AF113" i="6"/>
  <c r="AE113" i="6"/>
  <c r="AD113" i="6"/>
  <c r="AC113" i="6"/>
  <c r="AB113" i="6"/>
  <c r="AA113" i="6"/>
  <c r="Z113" i="6"/>
  <c r="Y113" i="6"/>
  <c r="X113" i="6"/>
  <c r="W113" i="6"/>
  <c r="V113" i="6"/>
  <c r="AH113" i="6" s="1"/>
  <c r="AI113" i="6" s="1"/>
  <c r="AG112" i="6"/>
  <c r="AF112" i="6"/>
  <c r="AE112" i="6"/>
  <c r="AD112" i="6"/>
  <c r="AC112" i="6"/>
  <c r="AB112" i="6"/>
  <c r="AA112" i="6"/>
  <c r="Z112" i="6"/>
  <c r="Y112" i="6"/>
  <c r="X112" i="6"/>
  <c r="W112" i="6"/>
  <c r="V112" i="6"/>
  <c r="AG111" i="6"/>
  <c r="AF111" i="6"/>
  <c r="AE111" i="6"/>
  <c r="AD111" i="6"/>
  <c r="AC111" i="6"/>
  <c r="AB111" i="6"/>
  <c r="AA111" i="6"/>
  <c r="Z111" i="6"/>
  <c r="Y111" i="6"/>
  <c r="X111" i="6"/>
  <c r="W111" i="6"/>
  <c r="V111" i="6"/>
  <c r="AH111" i="6" s="1"/>
  <c r="AI111" i="6" s="1"/>
  <c r="AG110" i="6"/>
  <c r="AF110" i="6"/>
  <c r="AE110" i="6"/>
  <c r="AD110" i="6"/>
  <c r="AC110" i="6"/>
  <c r="AB110" i="6"/>
  <c r="AA110" i="6"/>
  <c r="Z110" i="6"/>
  <c r="Y110" i="6"/>
  <c r="X110" i="6"/>
  <c r="W110" i="6"/>
  <c r="V110" i="6"/>
  <c r="AH110" i="6" s="1"/>
  <c r="AI110" i="6" s="1"/>
  <c r="AG109" i="6"/>
  <c r="AF109" i="6"/>
  <c r="AE109" i="6"/>
  <c r="AD109" i="6"/>
  <c r="AC109" i="6"/>
  <c r="AB109" i="6"/>
  <c r="AA109" i="6"/>
  <c r="Z109" i="6"/>
  <c r="Y109" i="6"/>
  <c r="X109" i="6"/>
  <c r="W109" i="6"/>
  <c r="V109" i="6"/>
  <c r="AH109" i="6" s="1"/>
  <c r="AI109" i="6" s="1"/>
  <c r="AG108" i="6"/>
  <c r="AF108" i="6"/>
  <c r="AE108" i="6"/>
  <c r="AD108" i="6"/>
  <c r="AC108" i="6"/>
  <c r="AB108" i="6"/>
  <c r="AA108" i="6"/>
  <c r="Z108" i="6"/>
  <c r="Y108" i="6"/>
  <c r="X108" i="6"/>
  <c r="W108" i="6"/>
  <c r="V108" i="6"/>
  <c r="AH108" i="6" s="1"/>
  <c r="AI108" i="6" s="1"/>
  <c r="AG107" i="6"/>
  <c r="AF107" i="6"/>
  <c r="AE107" i="6"/>
  <c r="AD107" i="6"/>
  <c r="AC107" i="6"/>
  <c r="AB107" i="6"/>
  <c r="AA107" i="6"/>
  <c r="Z107" i="6"/>
  <c r="Y107" i="6"/>
  <c r="X107" i="6"/>
  <c r="W107" i="6"/>
  <c r="V107" i="6"/>
  <c r="AH107" i="6" s="1"/>
  <c r="AI107" i="6" s="1"/>
  <c r="AG106" i="6"/>
  <c r="AF106" i="6"/>
  <c r="AE106" i="6"/>
  <c r="AD106" i="6"/>
  <c r="AC106" i="6"/>
  <c r="AB106" i="6"/>
  <c r="AA106" i="6"/>
  <c r="Z106" i="6"/>
  <c r="Y106" i="6"/>
  <c r="X106" i="6"/>
  <c r="W106" i="6"/>
  <c r="V106" i="6"/>
  <c r="AH106" i="6" s="1"/>
  <c r="AI106" i="6" s="1"/>
  <c r="AG105" i="6"/>
  <c r="AF105" i="6"/>
  <c r="AE105" i="6"/>
  <c r="AD105" i="6"/>
  <c r="AC105" i="6"/>
  <c r="AB105" i="6"/>
  <c r="AA105" i="6"/>
  <c r="Z105" i="6"/>
  <c r="Y105" i="6"/>
  <c r="X105" i="6"/>
  <c r="W105" i="6"/>
  <c r="V105" i="6"/>
  <c r="AH105" i="6" s="1"/>
  <c r="AI105" i="6" s="1"/>
  <c r="AG104" i="6"/>
  <c r="AF104" i="6"/>
  <c r="AE104" i="6"/>
  <c r="AD104" i="6"/>
  <c r="AC104" i="6"/>
  <c r="AB104" i="6"/>
  <c r="AA104" i="6"/>
  <c r="Z104" i="6"/>
  <c r="Y104" i="6"/>
  <c r="X104" i="6"/>
  <c r="W104" i="6"/>
  <c r="V104" i="6"/>
  <c r="AH104" i="6" s="1"/>
  <c r="AI104" i="6" s="1"/>
  <c r="AG103" i="6"/>
  <c r="AF103" i="6"/>
  <c r="AE103" i="6"/>
  <c r="AD103" i="6"/>
  <c r="AC103" i="6"/>
  <c r="AB103" i="6"/>
  <c r="AA103" i="6"/>
  <c r="Z103" i="6"/>
  <c r="Y103" i="6"/>
  <c r="X103" i="6"/>
  <c r="W103" i="6"/>
  <c r="V103" i="6"/>
  <c r="V79" i="6"/>
  <c r="W79" i="6"/>
  <c r="X79" i="6"/>
  <c r="Y79" i="6"/>
  <c r="Z79" i="6"/>
  <c r="AA79" i="6"/>
  <c r="AB79" i="6"/>
  <c r="AC79" i="6"/>
  <c r="AD79" i="6"/>
  <c r="AE79" i="6"/>
  <c r="AF79" i="6"/>
  <c r="AG79" i="6"/>
  <c r="V80" i="6"/>
  <c r="W80" i="6"/>
  <c r="X80" i="6"/>
  <c r="Y80" i="6"/>
  <c r="Z80" i="6"/>
  <c r="AA80" i="6"/>
  <c r="AB80" i="6"/>
  <c r="AC80" i="6"/>
  <c r="AD80" i="6"/>
  <c r="AE80" i="6"/>
  <c r="AF80" i="6"/>
  <c r="AG80" i="6"/>
  <c r="V81" i="6"/>
  <c r="W81" i="6"/>
  <c r="X81" i="6"/>
  <c r="Y81" i="6"/>
  <c r="Z81" i="6"/>
  <c r="AA81" i="6"/>
  <c r="AB81" i="6"/>
  <c r="AC81" i="6"/>
  <c r="AD81" i="6"/>
  <c r="AE81" i="6"/>
  <c r="AF81" i="6"/>
  <c r="AG81" i="6"/>
  <c r="V82" i="6"/>
  <c r="W82" i="6"/>
  <c r="X82" i="6"/>
  <c r="Y82" i="6"/>
  <c r="Z82" i="6"/>
  <c r="AA82" i="6"/>
  <c r="AB82" i="6"/>
  <c r="AC82" i="6"/>
  <c r="AD82" i="6"/>
  <c r="AE82" i="6"/>
  <c r="AF82" i="6"/>
  <c r="AG82" i="6"/>
  <c r="V83" i="6"/>
  <c r="W83" i="6"/>
  <c r="X83" i="6"/>
  <c r="Y83" i="6"/>
  <c r="Z83" i="6"/>
  <c r="AA83" i="6"/>
  <c r="AB83" i="6"/>
  <c r="AC83" i="6"/>
  <c r="AD83" i="6"/>
  <c r="AE83" i="6"/>
  <c r="AF83" i="6"/>
  <c r="AG83" i="6"/>
  <c r="V84" i="6"/>
  <c r="W84" i="6"/>
  <c r="X84" i="6"/>
  <c r="Y84" i="6"/>
  <c r="Z84" i="6"/>
  <c r="AA84" i="6"/>
  <c r="AB84" i="6"/>
  <c r="AC84" i="6"/>
  <c r="AD84" i="6"/>
  <c r="AE84" i="6"/>
  <c r="AF84" i="6"/>
  <c r="AG84" i="6"/>
  <c r="V85" i="6"/>
  <c r="W85" i="6"/>
  <c r="X85" i="6"/>
  <c r="Y85" i="6"/>
  <c r="Z85" i="6"/>
  <c r="AA85" i="6"/>
  <c r="AB85" i="6"/>
  <c r="AC85" i="6"/>
  <c r="AD85" i="6"/>
  <c r="AE85" i="6"/>
  <c r="AF85" i="6"/>
  <c r="AG85" i="6"/>
  <c r="V86" i="6"/>
  <c r="W86" i="6"/>
  <c r="X86" i="6"/>
  <c r="Y86" i="6"/>
  <c r="Z86" i="6"/>
  <c r="AA86" i="6"/>
  <c r="AB86" i="6"/>
  <c r="AC86" i="6"/>
  <c r="AD86" i="6"/>
  <c r="AE86" i="6"/>
  <c r="AF86" i="6"/>
  <c r="AG86" i="6"/>
  <c r="V87" i="6"/>
  <c r="W87" i="6"/>
  <c r="X87" i="6"/>
  <c r="Y87" i="6"/>
  <c r="Z87" i="6"/>
  <c r="AA87" i="6"/>
  <c r="AB87" i="6"/>
  <c r="AC87" i="6"/>
  <c r="AD87" i="6"/>
  <c r="AE87" i="6"/>
  <c r="AF87" i="6"/>
  <c r="AG87" i="6"/>
  <c r="V88" i="6"/>
  <c r="W88" i="6"/>
  <c r="X88" i="6"/>
  <c r="Y88" i="6"/>
  <c r="Z88" i="6"/>
  <c r="AA88" i="6"/>
  <c r="AB88" i="6"/>
  <c r="AC88" i="6"/>
  <c r="AD88" i="6"/>
  <c r="AE88" i="6"/>
  <c r="AF88" i="6"/>
  <c r="AG88" i="6"/>
  <c r="V89" i="6"/>
  <c r="W89" i="6"/>
  <c r="X89" i="6"/>
  <c r="Y89" i="6"/>
  <c r="Z89" i="6"/>
  <c r="AA89" i="6"/>
  <c r="AB89" i="6"/>
  <c r="AC89" i="6"/>
  <c r="AD89" i="6"/>
  <c r="AE89" i="6"/>
  <c r="AF89" i="6"/>
  <c r="AG89" i="6"/>
  <c r="V90" i="6"/>
  <c r="W90" i="6"/>
  <c r="X90" i="6"/>
  <c r="Y90" i="6"/>
  <c r="Z90" i="6"/>
  <c r="AA90" i="6"/>
  <c r="AB90" i="6"/>
  <c r="AC90" i="6"/>
  <c r="AD90" i="6"/>
  <c r="AE90" i="6"/>
  <c r="AF90" i="6"/>
  <c r="AG90" i="6"/>
  <c r="V91" i="6"/>
  <c r="W91" i="6"/>
  <c r="X91" i="6"/>
  <c r="Y91" i="6"/>
  <c r="Z91" i="6"/>
  <c r="AA91" i="6"/>
  <c r="AB91" i="6"/>
  <c r="AC91" i="6"/>
  <c r="AD91" i="6"/>
  <c r="AE91" i="6"/>
  <c r="AF91" i="6"/>
  <c r="AG91" i="6"/>
  <c r="V92" i="6"/>
  <c r="W92" i="6"/>
  <c r="X92" i="6"/>
  <c r="Y92" i="6"/>
  <c r="Z92" i="6"/>
  <c r="AA92" i="6"/>
  <c r="AB92" i="6"/>
  <c r="AC92" i="6"/>
  <c r="AD92" i="6"/>
  <c r="AE92" i="6"/>
  <c r="AF92" i="6"/>
  <c r="AG92" i="6"/>
  <c r="V93" i="6"/>
  <c r="W93" i="6"/>
  <c r="X93" i="6"/>
  <c r="Y93" i="6"/>
  <c r="Z93" i="6"/>
  <c r="AA93" i="6"/>
  <c r="AB93" i="6"/>
  <c r="AC93" i="6"/>
  <c r="AD93" i="6"/>
  <c r="AE93" i="6"/>
  <c r="AF93" i="6"/>
  <c r="AG93" i="6"/>
  <c r="V94" i="6"/>
  <c r="W94" i="6"/>
  <c r="X94" i="6"/>
  <c r="Y94" i="6"/>
  <c r="Z94" i="6"/>
  <c r="AA94" i="6"/>
  <c r="AB94" i="6"/>
  <c r="AC94" i="6"/>
  <c r="AD94" i="6"/>
  <c r="AE94" i="6"/>
  <c r="AF94" i="6"/>
  <c r="AG94" i="6"/>
  <c r="V95" i="6"/>
  <c r="W95" i="6"/>
  <c r="X95" i="6"/>
  <c r="Y95" i="6"/>
  <c r="Z95" i="6"/>
  <c r="AA95" i="6"/>
  <c r="AB95" i="6"/>
  <c r="AC95" i="6"/>
  <c r="AD95" i="6"/>
  <c r="AE95" i="6"/>
  <c r="AF95" i="6"/>
  <c r="AG95" i="6"/>
  <c r="V96" i="6"/>
  <c r="W96" i="6"/>
  <c r="X96" i="6"/>
  <c r="Y96" i="6"/>
  <c r="Z96" i="6"/>
  <c r="AA96" i="6"/>
  <c r="AB96" i="6"/>
  <c r="AC96" i="6"/>
  <c r="AD96" i="6"/>
  <c r="AE96" i="6"/>
  <c r="AF96" i="6"/>
  <c r="AG96" i="6"/>
  <c r="V97" i="6"/>
  <c r="W97" i="6"/>
  <c r="X97" i="6"/>
  <c r="Y97" i="6"/>
  <c r="Z97" i="6"/>
  <c r="AA97" i="6"/>
  <c r="AB97" i="6"/>
  <c r="AC97" i="6"/>
  <c r="AD97" i="6"/>
  <c r="AE97" i="6"/>
  <c r="AF97" i="6"/>
  <c r="AG97" i="6"/>
  <c r="V98" i="6"/>
  <c r="W98" i="6"/>
  <c r="X98" i="6"/>
  <c r="Y98" i="6"/>
  <c r="Z98" i="6"/>
  <c r="AA98" i="6"/>
  <c r="AB98" i="6"/>
  <c r="AC98" i="6"/>
  <c r="AD98" i="6"/>
  <c r="AE98" i="6"/>
  <c r="AF98" i="6"/>
  <c r="AG98" i="6"/>
  <c r="V99" i="6"/>
  <c r="W99" i="6"/>
  <c r="X99" i="6"/>
  <c r="Y99" i="6"/>
  <c r="Z99" i="6"/>
  <c r="AA99" i="6"/>
  <c r="AB99" i="6"/>
  <c r="AC99" i="6"/>
  <c r="AD99" i="6"/>
  <c r="AE99" i="6"/>
  <c r="AF99" i="6"/>
  <c r="AG99" i="6"/>
  <c r="AG78" i="6"/>
  <c r="AF78" i="6"/>
  <c r="AE78" i="6"/>
  <c r="AD78" i="6"/>
  <c r="AC78" i="6"/>
  <c r="AB78" i="6"/>
  <c r="AA78" i="6"/>
  <c r="Z78" i="6"/>
  <c r="Y78" i="6"/>
  <c r="X78" i="6"/>
  <c r="W78" i="6"/>
  <c r="V78" i="6"/>
  <c r="AB43" i="6"/>
  <c r="AB44" i="6"/>
  <c r="Z11" i="6"/>
  <c r="AA12" i="6"/>
  <c r="AA13" i="6"/>
  <c r="AA14" i="6"/>
  <c r="Z14" i="6"/>
  <c r="AM4" i="1"/>
  <c r="AL4" i="1"/>
  <c r="AK4" i="1"/>
  <c r="AJ4" i="1"/>
  <c r="AI4" i="1"/>
  <c r="AH4" i="1"/>
  <c r="AG4" i="1"/>
  <c r="AF4" i="1"/>
  <c r="AE4" i="1"/>
  <c r="AD4" i="1"/>
  <c r="AC4" i="1"/>
  <c r="AB4" i="1"/>
  <c r="Y21" i="6"/>
  <c r="Z21" i="6"/>
  <c r="AA21" i="6"/>
  <c r="AB21" i="6"/>
  <c r="AD21" i="6"/>
  <c r="AE21" i="6"/>
  <c r="AF21" i="6"/>
  <c r="X21" i="6"/>
  <c r="W21" i="6"/>
  <c r="V21" i="6"/>
  <c r="AE17" i="6"/>
  <c r="AF17" i="6"/>
  <c r="Q129" i="6"/>
  <c r="P129" i="6"/>
  <c r="O129" i="6"/>
  <c r="Q130" i="6" s="1"/>
  <c r="N129" i="6"/>
  <c r="M129" i="6"/>
  <c r="L129" i="6"/>
  <c r="K129" i="6"/>
  <c r="J129" i="6"/>
  <c r="I129" i="6"/>
  <c r="H129" i="6"/>
  <c r="G129" i="6"/>
  <c r="F129" i="6"/>
  <c r="F132" i="6" s="1"/>
  <c r="R99" i="6"/>
  <c r="R98" i="6"/>
  <c r="R97" i="6"/>
  <c r="R96" i="6"/>
  <c r="R95" i="6"/>
  <c r="R94" i="6"/>
  <c r="R93" i="6"/>
  <c r="R92" i="6"/>
  <c r="R91" i="6"/>
  <c r="R90" i="6"/>
  <c r="R89" i="6"/>
  <c r="R88" i="6"/>
  <c r="R87" i="6"/>
  <c r="R86" i="6"/>
  <c r="R85" i="6"/>
  <c r="R84" i="6"/>
  <c r="R83" i="6"/>
  <c r="R82" i="6"/>
  <c r="R81" i="6"/>
  <c r="R80" i="6"/>
  <c r="R79" i="6"/>
  <c r="R78" i="6"/>
  <c r="AG70" i="6"/>
  <c r="AF70" i="6"/>
  <c r="AE70" i="6"/>
  <c r="AD70" i="6"/>
  <c r="AC70" i="6"/>
  <c r="AB70" i="6"/>
  <c r="AA70" i="6"/>
  <c r="Z70" i="6"/>
  <c r="Y70" i="6"/>
  <c r="X70" i="6"/>
  <c r="W70" i="6"/>
  <c r="V70" i="6"/>
  <c r="R70" i="6"/>
  <c r="AG69" i="6"/>
  <c r="AF69" i="6"/>
  <c r="AE69" i="6"/>
  <c r="AD69" i="6"/>
  <c r="AC69" i="6"/>
  <c r="AB69" i="6"/>
  <c r="AA69" i="6"/>
  <c r="Z69" i="6"/>
  <c r="Y69" i="6"/>
  <c r="X69" i="6"/>
  <c r="W69" i="6"/>
  <c r="V69" i="6"/>
  <c r="R69" i="6"/>
  <c r="AG68" i="6"/>
  <c r="AF68" i="6"/>
  <c r="AE68" i="6"/>
  <c r="AD68" i="6"/>
  <c r="AC68" i="6"/>
  <c r="AB68" i="6"/>
  <c r="AA68" i="6"/>
  <c r="Z68" i="6"/>
  <c r="Y68" i="6"/>
  <c r="X68" i="6"/>
  <c r="W68" i="6"/>
  <c r="V68" i="6"/>
  <c r="R68" i="6"/>
  <c r="AG67" i="6"/>
  <c r="AF67" i="6"/>
  <c r="AE67" i="6"/>
  <c r="AD67" i="6"/>
  <c r="AC67" i="6"/>
  <c r="AB67" i="6"/>
  <c r="AA67" i="6"/>
  <c r="Z67" i="6"/>
  <c r="Y67" i="6"/>
  <c r="X67" i="6"/>
  <c r="W67" i="6"/>
  <c r="V67" i="6"/>
  <c r="R67" i="6"/>
  <c r="AG66" i="6"/>
  <c r="AF66" i="6"/>
  <c r="AE66" i="6"/>
  <c r="AD66" i="6"/>
  <c r="AC66" i="6"/>
  <c r="AB66" i="6"/>
  <c r="AA66" i="6"/>
  <c r="Z66" i="6"/>
  <c r="Y66" i="6"/>
  <c r="X66" i="6"/>
  <c r="W66" i="6"/>
  <c r="V66" i="6"/>
  <c r="R66" i="6"/>
  <c r="AG65" i="6"/>
  <c r="AF65" i="6"/>
  <c r="AE65" i="6"/>
  <c r="AD65" i="6"/>
  <c r="AC65" i="6"/>
  <c r="AB65" i="6"/>
  <c r="AA65" i="6"/>
  <c r="Z65" i="6"/>
  <c r="Y65" i="6"/>
  <c r="X65" i="6"/>
  <c r="W65" i="6"/>
  <c r="V65" i="6"/>
  <c r="R65" i="6"/>
  <c r="AG64" i="6"/>
  <c r="AF64" i="6"/>
  <c r="AE64" i="6"/>
  <c r="AD64" i="6"/>
  <c r="AC64" i="6"/>
  <c r="AB64" i="6"/>
  <c r="AA64" i="6"/>
  <c r="Z64" i="6"/>
  <c r="Y64" i="6"/>
  <c r="X64" i="6"/>
  <c r="W64" i="6"/>
  <c r="V64" i="6"/>
  <c r="R64" i="6"/>
  <c r="AG63" i="6"/>
  <c r="AF63" i="6"/>
  <c r="AE63" i="6"/>
  <c r="AD63" i="6"/>
  <c r="AC63" i="6"/>
  <c r="AB63" i="6"/>
  <c r="AA63" i="6"/>
  <c r="Z63" i="6"/>
  <c r="Y63" i="6"/>
  <c r="X63" i="6"/>
  <c r="W63" i="6"/>
  <c r="V63" i="6"/>
  <c r="R63" i="6"/>
  <c r="AG62" i="6"/>
  <c r="AF62" i="6"/>
  <c r="AE62" i="6"/>
  <c r="AD62" i="6"/>
  <c r="AC62" i="6"/>
  <c r="AB62" i="6"/>
  <c r="AA62" i="6"/>
  <c r="Z62" i="6"/>
  <c r="Y62" i="6"/>
  <c r="X62" i="6"/>
  <c r="W62" i="6"/>
  <c r="V62" i="6"/>
  <c r="R62" i="6"/>
  <c r="AG61" i="6"/>
  <c r="AF61" i="6"/>
  <c r="AE61" i="6"/>
  <c r="AD61" i="6"/>
  <c r="AC61" i="6"/>
  <c r="AB61" i="6"/>
  <c r="AA61" i="6"/>
  <c r="Z61" i="6"/>
  <c r="Y61" i="6"/>
  <c r="X61" i="6"/>
  <c r="W61" i="6"/>
  <c r="V61" i="6"/>
  <c r="R61" i="6"/>
  <c r="AG60" i="6"/>
  <c r="AF60" i="6"/>
  <c r="AE60" i="6"/>
  <c r="AD60" i="6"/>
  <c r="AC60" i="6"/>
  <c r="AB60" i="6"/>
  <c r="AA60" i="6"/>
  <c r="Z60" i="6"/>
  <c r="Y60" i="6"/>
  <c r="X60" i="6"/>
  <c r="W60" i="6"/>
  <c r="V60" i="6"/>
  <c r="R60" i="6"/>
  <c r="AG59" i="6"/>
  <c r="AF59" i="6"/>
  <c r="AE59" i="6"/>
  <c r="AD59" i="6"/>
  <c r="AC59" i="6"/>
  <c r="AB59" i="6"/>
  <c r="AA59" i="6"/>
  <c r="Z59" i="6"/>
  <c r="Y59" i="6"/>
  <c r="X59" i="6"/>
  <c r="W59" i="6"/>
  <c r="V59" i="6"/>
  <c r="R59" i="6"/>
  <c r="AG58" i="6"/>
  <c r="AF58" i="6"/>
  <c r="AE58" i="6"/>
  <c r="AD58" i="6"/>
  <c r="AC58" i="6"/>
  <c r="AB58" i="6"/>
  <c r="AA58" i="6"/>
  <c r="Z58" i="6"/>
  <c r="Y58" i="6"/>
  <c r="X58" i="6"/>
  <c r="W58" i="6"/>
  <c r="V58" i="6"/>
  <c r="R58" i="6"/>
  <c r="AG57" i="6"/>
  <c r="AF57" i="6"/>
  <c r="AE57" i="6"/>
  <c r="AD57" i="6"/>
  <c r="AC57" i="6"/>
  <c r="AB57" i="6"/>
  <c r="AA57" i="6"/>
  <c r="Z57" i="6"/>
  <c r="Y57" i="6"/>
  <c r="X57" i="6"/>
  <c r="W57" i="6"/>
  <c r="V57" i="6"/>
  <c r="R57" i="6"/>
  <c r="AG56" i="6"/>
  <c r="AF56" i="6"/>
  <c r="AE56" i="6"/>
  <c r="AD56" i="6"/>
  <c r="AC56" i="6"/>
  <c r="AB56" i="6"/>
  <c r="AA56" i="6"/>
  <c r="Z56" i="6"/>
  <c r="Y56" i="6"/>
  <c r="X56" i="6"/>
  <c r="W56" i="6"/>
  <c r="V56" i="6"/>
  <c r="R56" i="6"/>
  <c r="AG55" i="6"/>
  <c r="AF55" i="6"/>
  <c r="AE55" i="6"/>
  <c r="AD55" i="6"/>
  <c r="AC55" i="6"/>
  <c r="AB55" i="6"/>
  <c r="AA55" i="6"/>
  <c r="Z55" i="6"/>
  <c r="Y55" i="6"/>
  <c r="X55" i="6"/>
  <c r="W55" i="6"/>
  <c r="V55" i="6"/>
  <c r="R55" i="6"/>
  <c r="AG54" i="6"/>
  <c r="AF54" i="6"/>
  <c r="AE54" i="6"/>
  <c r="AD54" i="6"/>
  <c r="AC54" i="6"/>
  <c r="AB54" i="6"/>
  <c r="AA54" i="6"/>
  <c r="Z54" i="6"/>
  <c r="Y54" i="6"/>
  <c r="X54" i="6"/>
  <c r="W54" i="6"/>
  <c r="V54" i="6"/>
  <c r="R54" i="6"/>
  <c r="AG53" i="6"/>
  <c r="AF53" i="6"/>
  <c r="AE53" i="6"/>
  <c r="AD53" i="6"/>
  <c r="AC53" i="6"/>
  <c r="AB53" i="6"/>
  <c r="AA53" i="6"/>
  <c r="Z53" i="6"/>
  <c r="Y53" i="6"/>
  <c r="X53" i="6"/>
  <c r="W53" i="6"/>
  <c r="V53" i="6"/>
  <c r="R53" i="6"/>
  <c r="AG52" i="6"/>
  <c r="AF52" i="6"/>
  <c r="AE52" i="6"/>
  <c r="AD52" i="6"/>
  <c r="AC52" i="6"/>
  <c r="AB52" i="6"/>
  <c r="AA52" i="6"/>
  <c r="Z52" i="6"/>
  <c r="Y52" i="6"/>
  <c r="X52" i="6"/>
  <c r="W52" i="6"/>
  <c r="V52" i="6"/>
  <c r="R52" i="6"/>
  <c r="AG51" i="6"/>
  <c r="AF51" i="6"/>
  <c r="AE51" i="6"/>
  <c r="AD51" i="6"/>
  <c r="AC51" i="6"/>
  <c r="AB51" i="6"/>
  <c r="AA51" i="6"/>
  <c r="Z51" i="6"/>
  <c r="Y51" i="6"/>
  <c r="X51" i="6"/>
  <c r="W51" i="6"/>
  <c r="V51" i="6"/>
  <c r="R51" i="6"/>
  <c r="AG50" i="6"/>
  <c r="AF50" i="6"/>
  <c r="AE50" i="6"/>
  <c r="AD50" i="6"/>
  <c r="AC50" i="6"/>
  <c r="AB50" i="6"/>
  <c r="AA50" i="6"/>
  <c r="Z50" i="6"/>
  <c r="Y50" i="6"/>
  <c r="X50" i="6"/>
  <c r="W50" i="6"/>
  <c r="V50" i="6"/>
  <c r="R50" i="6"/>
  <c r="AG49" i="6"/>
  <c r="AF49" i="6"/>
  <c r="AE49" i="6"/>
  <c r="AD49" i="6"/>
  <c r="AC49" i="6"/>
  <c r="AB49" i="6"/>
  <c r="AA49" i="6"/>
  <c r="Z49" i="6"/>
  <c r="Y49" i="6"/>
  <c r="X49" i="6"/>
  <c r="W49" i="6"/>
  <c r="V49" i="6"/>
  <c r="R49" i="6"/>
  <c r="AG48" i="6"/>
  <c r="AF48" i="6"/>
  <c r="AE48" i="6"/>
  <c r="AD48" i="6"/>
  <c r="AC48" i="6"/>
  <c r="AB48" i="6"/>
  <c r="AA48" i="6"/>
  <c r="Z48" i="6"/>
  <c r="Y48" i="6"/>
  <c r="X48" i="6"/>
  <c r="W48" i="6"/>
  <c r="V48" i="6"/>
  <c r="R48" i="6"/>
  <c r="AG47" i="6"/>
  <c r="AF47" i="6"/>
  <c r="AE47" i="6"/>
  <c r="AD47" i="6"/>
  <c r="AC47" i="6"/>
  <c r="AB47" i="6"/>
  <c r="AA47" i="6"/>
  <c r="Z47" i="6"/>
  <c r="Y47" i="6"/>
  <c r="X47" i="6"/>
  <c r="W47" i="6"/>
  <c r="V47" i="6"/>
  <c r="R47" i="6"/>
  <c r="AG46" i="6"/>
  <c r="AF46" i="6"/>
  <c r="AE46" i="6"/>
  <c r="AD46" i="6"/>
  <c r="AC46" i="6"/>
  <c r="AB46" i="6"/>
  <c r="AA46" i="6"/>
  <c r="Z46" i="6"/>
  <c r="Y46" i="6"/>
  <c r="X46" i="6"/>
  <c r="W46" i="6"/>
  <c r="V46" i="6"/>
  <c r="R46" i="6"/>
  <c r="AG45" i="6"/>
  <c r="AF45" i="6"/>
  <c r="AE45" i="6"/>
  <c r="AD45" i="6"/>
  <c r="AC45" i="6"/>
  <c r="AB45" i="6"/>
  <c r="AA45" i="6"/>
  <c r="Z45" i="6"/>
  <c r="Y45" i="6"/>
  <c r="X45" i="6"/>
  <c r="W45" i="6"/>
  <c r="V45" i="6"/>
  <c r="R45" i="6"/>
  <c r="AG44" i="6"/>
  <c r="AF44" i="6"/>
  <c r="AE44" i="6"/>
  <c r="AD44" i="6"/>
  <c r="AC44" i="6"/>
  <c r="AA44" i="6"/>
  <c r="Z44" i="6"/>
  <c r="Y44" i="6"/>
  <c r="X44" i="6"/>
  <c r="W44" i="6"/>
  <c r="V44" i="6"/>
  <c r="R44" i="6"/>
  <c r="AG43" i="6"/>
  <c r="AF43" i="6"/>
  <c r="AE43" i="6"/>
  <c r="AD43" i="6"/>
  <c r="AC43" i="6"/>
  <c r="AA43" i="6"/>
  <c r="Z43" i="6"/>
  <c r="X43" i="6"/>
  <c r="W43" i="6"/>
  <c r="V43" i="6"/>
  <c r="R43" i="6"/>
  <c r="AG42" i="6"/>
  <c r="AF42" i="6"/>
  <c r="AE42" i="6"/>
  <c r="AD42" i="6"/>
  <c r="AC42" i="6"/>
  <c r="AB42" i="6"/>
  <c r="AA42" i="6"/>
  <c r="Z42" i="6"/>
  <c r="Y42" i="6"/>
  <c r="X42" i="6"/>
  <c r="W42" i="6"/>
  <c r="V42" i="6"/>
  <c r="AH42" i="6" s="1"/>
  <c r="R42" i="6"/>
  <c r="AG41" i="6"/>
  <c r="AF41" i="6"/>
  <c r="AE41" i="6"/>
  <c r="AD41" i="6"/>
  <c r="AC41" i="6"/>
  <c r="AB41" i="6"/>
  <c r="AA41" i="6"/>
  <c r="Z41" i="6"/>
  <c r="Y41" i="6"/>
  <c r="X41" i="6"/>
  <c r="W41" i="6"/>
  <c r="V41" i="6"/>
  <c r="R41" i="6"/>
  <c r="AG36" i="6"/>
  <c r="AF36" i="6"/>
  <c r="AE36" i="6"/>
  <c r="AD36" i="6"/>
  <c r="AC36" i="6"/>
  <c r="AB36" i="6"/>
  <c r="AA36" i="6"/>
  <c r="Z36" i="6"/>
  <c r="Y36" i="6"/>
  <c r="X36" i="6"/>
  <c r="W36" i="6"/>
  <c r="V36" i="6"/>
  <c r="R36" i="6"/>
  <c r="AG35" i="6"/>
  <c r="AF35" i="6"/>
  <c r="AE35" i="6"/>
  <c r="AD35" i="6"/>
  <c r="AC35" i="6"/>
  <c r="AB35" i="6"/>
  <c r="AA35" i="6"/>
  <c r="Z35" i="6"/>
  <c r="Y35" i="6"/>
  <c r="X35" i="6"/>
  <c r="W35" i="6"/>
  <c r="V35" i="6"/>
  <c r="R35" i="6"/>
  <c r="AG34" i="6"/>
  <c r="AF34" i="6"/>
  <c r="AE34" i="6"/>
  <c r="AD34" i="6"/>
  <c r="AC34" i="6"/>
  <c r="AB34" i="6"/>
  <c r="AA34" i="6"/>
  <c r="Z34" i="6"/>
  <c r="Y34" i="6"/>
  <c r="X34" i="6"/>
  <c r="W34" i="6"/>
  <c r="V34" i="6"/>
  <c r="R34" i="6"/>
  <c r="AG33" i="6"/>
  <c r="AF33" i="6"/>
  <c r="AE33" i="6"/>
  <c r="AD33" i="6"/>
  <c r="AC33" i="6"/>
  <c r="AB33" i="6"/>
  <c r="AA33" i="6"/>
  <c r="Z33" i="6"/>
  <c r="Y33" i="6"/>
  <c r="X33" i="6"/>
  <c r="W33" i="6"/>
  <c r="V33" i="6"/>
  <c r="R33" i="6"/>
  <c r="AG32" i="6"/>
  <c r="AF32" i="6"/>
  <c r="AE32" i="6"/>
  <c r="AD32" i="6"/>
  <c r="AC32" i="6"/>
  <c r="AB32" i="6"/>
  <c r="AA32" i="6"/>
  <c r="Z32" i="6"/>
  <c r="Y32" i="6"/>
  <c r="X32" i="6"/>
  <c r="W32" i="6"/>
  <c r="V32" i="6"/>
  <c r="R32" i="6"/>
  <c r="AG31" i="6"/>
  <c r="AF31" i="6"/>
  <c r="AE31" i="6"/>
  <c r="AD31" i="6"/>
  <c r="AC31" i="6"/>
  <c r="AB31" i="6"/>
  <c r="AA31" i="6"/>
  <c r="Z31" i="6"/>
  <c r="Y31" i="6"/>
  <c r="X31" i="6"/>
  <c r="W31" i="6"/>
  <c r="V31" i="6"/>
  <c r="R31" i="6"/>
  <c r="AG30" i="6"/>
  <c r="AF30" i="6"/>
  <c r="AE30" i="6"/>
  <c r="AD30" i="6"/>
  <c r="AC30" i="6"/>
  <c r="AB30" i="6"/>
  <c r="AA30" i="6"/>
  <c r="Z30" i="6"/>
  <c r="Y30" i="6"/>
  <c r="X30" i="6"/>
  <c r="W30" i="6"/>
  <c r="V30" i="6"/>
  <c r="R30" i="6"/>
  <c r="AG29" i="6"/>
  <c r="AF29" i="6"/>
  <c r="AE29" i="6"/>
  <c r="AD29" i="6"/>
  <c r="AC29" i="6"/>
  <c r="AB29" i="6"/>
  <c r="AA29" i="6"/>
  <c r="Z29" i="6"/>
  <c r="Y29" i="6"/>
  <c r="X29" i="6"/>
  <c r="W29" i="6"/>
  <c r="V29" i="6"/>
  <c r="R29" i="6"/>
  <c r="AG28" i="6"/>
  <c r="AF28" i="6"/>
  <c r="AE28" i="6"/>
  <c r="AD28" i="6"/>
  <c r="AC28" i="6"/>
  <c r="AB28" i="6"/>
  <c r="AA28" i="6"/>
  <c r="Z28" i="6"/>
  <c r="Y28" i="6"/>
  <c r="X28" i="6"/>
  <c r="W28" i="6"/>
  <c r="V28" i="6"/>
  <c r="R28" i="6"/>
  <c r="AG27" i="6"/>
  <c r="AF27" i="6"/>
  <c r="AE27" i="6"/>
  <c r="AD27" i="6"/>
  <c r="AC27" i="6"/>
  <c r="AB27" i="6"/>
  <c r="AA27" i="6"/>
  <c r="Z27" i="6"/>
  <c r="Y27" i="6"/>
  <c r="X27" i="6"/>
  <c r="W27" i="6"/>
  <c r="V27" i="6"/>
  <c r="R27" i="6"/>
  <c r="AG26" i="6"/>
  <c r="AF26" i="6"/>
  <c r="AE26" i="6"/>
  <c r="AD26" i="6"/>
  <c r="AC26" i="6"/>
  <c r="AB26" i="6"/>
  <c r="AA26" i="6"/>
  <c r="Z26" i="6"/>
  <c r="Y26" i="6"/>
  <c r="X26" i="6"/>
  <c r="W26" i="6"/>
  <c r="V26" i="6"/>
  <c r="R26" i="6"/>
  <c r="AG25" i="6"/>
  <c r="AF25" i="6"/>
  <c r="AE25" i="6"/>
  <c r="AD25" i="6"/>
  <c r="AC25" i="6"/>
  <c r="AB25" i="6"/>
  <c r="AA25" i="6"/>
  <c r="Z25" i="6"/>
  <c r="Y25" i="6"/>
  <c r="X25" i="6"/>
  <c r="W25" i="6"/>
  <c r="V25" i="6"/>
  <c r="R25" i="6"/>
  <c r="AG24" i="6"/>
  <c r="AF24" i="6"/>
  <c r="AE24" i="6"/>
  <c r="AD24" i="6"/>
  <c r="AC24" i="6"/>
  <c r="AB24" i="6"/>
  <c r="AA24" i="6"/>
  <c r="Z24" i="6"/>
  <c r="Y24" i="6"/>
  <c r="X24" i="6"/>
  <c r="W24" i="6"/>
  <c r="V24" i="6"/>
  <c r="AH24" i="6" s="1"/>
  <c r="R24" i="6"/>
  <c r="AG23" i="6"/>
  <c r="AF23" i="6"/>
  <c r="AE23" i="6"/>
  <c r="AD23" i="6"/>
  <c r="AC23" i="6"/>
  <c r="AB23" i="6"/>
  <c r="AA23" i="6"/>
  <c r="Z23" i="6"/>
  <c r="Y23" i="6"/>
  <c r="X23" i="6"/>
  <c r="W23" i="6"/>
  <c r="V23" i="6"/>
  <c r="R23" i="6"/>
  <c r="AG22" i="6"/>
  <c r="AF22" i="6"/>
  <c r="AE22" i="6"/>
  <c r="AD22" i="6"/>
  <c r="AC22" i="6"/>
  <c r="AB22" i="6"/>
  <c r="AA22" i="6"/>
  <c r="Z22" i="6"/>
  <c r="Y22" i="6"/>
  <c r="X22" i="6"/>
  <c r="W22" i="6"/>
  <c r="V22" i="6"/>
  <c r="R22" i="6"/>
  <c r="AG21" i="6"/>
  <c r="R21" i="6"/>
  <c r="AG20" i="6"/>
  <c r="AF20" i="6"/>
  <c r="AE20" i="6"/>
  <c r="AD20" i="6"/>
  <c r="AB20" i="6"/>
  <c r="AA20" i="6"/>
  <c r="Z20" i="6"/>
  <c r="Y20" i="6"/>
  <c r="X20" i="6"/>
  <c r="W20" i="6"/>
  <c r="V20" i="6"/>
  <c r="R20" i="6"/>
  <c r="AG19" i="6"/>
  <c r="AF19" i="6"/>
  <c r="AE19" i="6"/>
  <c r="AD19" i="6"/>
  <c r="AC19" i="6"/>
  <c r="AB19" i="6"/>
  <c r="AA19" i="6"/>
  <c r="Z19" i="6"/>
  <c r="Y19" i="6"/>
  <c r="X19" i="6"/>
  <c r="W19" i="6"/>
  <c r="V19" i="6"/>
  <c r="R19" i="6"/>
  <c r="AG18" i="6"/>
  <c r="AF18" i="6"/>
  <c r="AE18" i="6"/>
  <c r="AD18" i="6"/>
  <c r="AC18" i="6"/>
  <c r="AB18" i="6"/>
  <c r="AA18" i="6"/>
  <c r="Z18" i="6"/>
  <c r="Y18" i="6"/>
  <c r="X18" i="6"/>
  <c r="W18" i="6"/>
  <c r="V18" i="6"/>
  <c r="R18" i="6"/>
  <c r="AG17" i="6"/>
  <c r="AD17" i="6"/>
  <c r="AC17" i="6"/>
  <c r="AB17" i="6"/>
  <c r="AA17" i="6"/>
  <c r="Z17" i="6"/>
  <c r="Y17" i="6"/>
  <c r="X17" i="6"/>
  <c r="W17" i="6"/>
  <c r="V17" i="6"/>
  <c r="R17" i="6"/>
  <c r="AG16" i="6"/>
  <c r="AF16" i="6"/>
  <c r="AE16" i="6"/>
  <c r="AD16" i="6"/>
  <c r="AC16" i="6"/>
  <c r="AB16" i="6"/>
  <c r="AA16" i="6"/>
  <c r="Z16" i="6"/>
  <c r="Y16" i="6"/>
  <c r="X16" i="6"/>
  <c r="W16" i="6"/>
  <c r="V16" i="6"/>
  <c r="R16" i="6"/>
  <c r="AG15" i="6"/>
  <c r="AF15" i="6"/>
  <c r="AE15" i="6"/>
  <c r="AD15" i="6"/>
  <c r="AC15" i="6"/>
  <c r="AB15" i="6"/>
  <c r="AA15" i="6"/>
  <c r="Z15" i="6"/>
  <c r="Y15" i="6"/>
  <c r="X15" i="6"/>
  <c r="W15" i="6"/>
  <c r="V15" i="6"/>
  <c r="R15" i="6"/>
  <c r="AG14" i="6"/>
  <c r="AF14" i="6"/>
  <c r="AE14" i="6"/>
  <c r="AD14" i="6"/>
  <c r="AC14" i="6"/>
  <c r="AB14" i="6"/>
  <c r="Y14" i="6"/>
  <c r="X14" i="6"/>
  <c r="W14" i="6"/>
  <c r="V14" i="6"/>
  <c r="R14" i="6"/>
  <c r="AG13" i="6"/>
  <c r="AF13" i="6"/>
  <c r="AE13" i="6"/>
  <c r="AD13" i="6"/>
  <c r="AC13" i="6"/>
  <c r="AB13" i="6"/>
  <c r="Z13" i="6"/>
  <c r="Y13" i="6"/>
  <c r="X13" i="6"/>
  <c r="W13" i="6"/>
  <c r="V13" i="6"/>
  <c r="R13" i="6"/>
  <c r="AG12" i="6"/>
  <c r="AF12" i="6"/>
  <c r="AE12" i="6"/>
  <c r="AD12" i="6"/>
  <c r="AC12" i="6"/>
  <c r="AB12" i="6"/>
  <c r="Z12" i="6"/>
  <c r="Y12" i="6"/>
  <c r="X12" i="6"/>
  <c r="W12" i="6"/>
  <c r="V12" i="6"/>
  <c r="R12" i="6"/>
  <c r="B12" i="6"/>
  <c r="B13" i="6" s="1"/>
  <c r="B14" i="6" s="1"/>
  <c r="B15" i="6" s="1"/>
  <c r="B16" i="6" s="1"/>
  <c r="B17" i="6" s="1"/>
  <c r="B18" i="6" s="1"/>
  <c r="B19" i="6" s="1"/>
  <c r="B20" i="6" s="1"/>
  <c r="B21" i="6" s="1"/>
  <c r="AG11" i="6"/>
  <c r="AF11" i="6"/>
  <c r="AE11" i="6"/>
  <c r="AD11" i="6"/>
  <c r="AC11" i="6"/>
  <c r="AB11" i="6"/>
  <c r="AA11" i="6"/>
  <c r="Y11" i="6"/>
  <c r="X11" i="6"/>
  <c r="W11" i="6"/>
  <c r="V11" i="6"/>
  <c r="R11" i="6"/>
  <c r="Y240" i="22" l="1"/>
  <c r="AB241" i="22"/>
  <c r="Z246" i="22"/>
  <c r="AF246" i="22"/>
  <c r="AI246" i="22"/>
  <c r="Z247" i="22"/>
  <c r="AG247" i="22"/>
  <c r="Z248" i="22"/>
  <c r="AD248" i="22"/>
  <c r="AJ248" i="22"/>
  <c r="Z249" i="22"/>
  <c r="AE249" i="22"/>
  <c r="AJ249" i="22"/>
  <c r="Z250" i="22"/>
  <c r="AF250" i="22"/>
  <c r="AI250" i="22"/>
  <c r="Y262" i="22"/>
  <c r="AD240" i="22"/>
  <c r="AJ240" i="22"/>
  <c r="AC241" i="22"/>
  <c r="Y246" i="22"/>
  <c r="AD246" i="22"/>
  <c r="AJ246" i="22"/>
  <c r="AC247" i="22"/>
  <c r="AF247" i="22"/>
  <c r="AI247" i="22"/>
  <c r="AA248" i="22"/>
  <c r="AE248" i="22"/>
  <c r="AH248" i="22"/>
  <c r="Y249" i="22"/>
  <c r="AC249" i="22"/>
  <c r="AG249" i="22"/>
  <c r="AB250" i="22"/>
  <c r="AE250" i="22"/>
  <c r="AH250" i="22"/>
  <c r="Y251" i="22"/>
  <c r="S2533" i="18"/>
  <c r="S2526" i="18"/>
  <c r="S2531" i="18"/>
  <c r="S2530" i="18"/>
  <c r="S2527" i="18"/>
  <c r="AK29" i="15"/>
  <c r="AK260" i="22" s="1"/>
  <c r="S2532" i="18"/>
  <c r="S2529" i="18"/>
  <c r="AK31" i="15"/>
  <c r="AK262" i="22" s="1"/>
  <c r="AK30" i="15"/>
  <c r="S2528" i="18"/>
  <c r="Y260" i="22"/>
  <c r="AC240" i="22"/>
  <c r="AE240" i="22"/>
  <c r="AF240" i="22"/>
  <c r="AG240" i="22"/>
  <c r="AH240" i="22"/>
  <c r="AI240" i="22"/>
  <c r="Y241" i="22"/>
  <c r="Z241" i="22"/>
  <c r="AD241" i="22"/>
  <c r="AA246" i="22"/>
  <c r="AE246" i="22"/>
  <c r="AH246" i="22"/>
  <c r="AA247" i="22"/>
  <c r="AE247" i="22"/>
  <c r="AJ247" i="22"/>
  <c r="AF248" i="22"/>
  <c r="AB249" i="22"/>
  <c r="AF249" i="22"/>
  <c r="AI249" i="22"/>
  <c r="Y250" i="22"/>
  <c r="AD250" i="22"/>
  <c r="AJ250" i="22"/>
  <c r="Z251" i="22"/>
  <c r="Y261" i="22"/>
  <c r="Z240" i="22"/>
  <c r="AC246" i="22"/>
  <c r="AG246" i="22"/>
  <c r="Y247" i="22"/>
  <c r="AD247" i="22"/>
  <c r="AH247" i="22"/>
  <c r="Y248" i="22"/>
  <c r="AC248" i="22"/>
  <c r="AG248" i="22"/>
  <c r="AI248" i="22"/>
  <c r="AD249" i="22"/>
  <c r="AH249" i="22"/>
  <c r="AC250" i="22"/>
  <c r="AG250" i="22"/>
  <c r="O2447" i="18"/>
  <c r="AB248" i="22"/>
  <c r="O2452" i="18"/>
  <c r="AB253" i="22"/>
  <c r="O2446" i="18"/>
  <c r="AB247" i="22"/>
  <c r="O2445" i="18"/>
  <c r="AB246" i="22"/>
  <c r="O2444" i="18"/>
  <c r="AB245" i="22"/>
  <c r="O2439" i="18"/>
  <c r="AB240" i="22"/>
  <c r="O2683" i="18"/>
  <c r="AB232" i="22"/>
  <c r="O2684" i="18"/>
  <c r="AB233" i="22"/>
  <c r="O2685" i="18"/>
  <c r="AB234" i="22"/>
  <c r="O2794" i="18"/>
  <c r="AB268" i="22"/>
  <c r="AG36" i="23"/>
  <c r="AD36" i="23"/>
  <c r="AF36" i="23"/>
  <c r="AE36" i="23"/>
  <c r="AJ36" i="23"/>
  <c r="AI36" i="23"/>
  <c r="AH36" i="23"/>
  <c r="AC36" i="23"/>
  <c r="AA36" i="23"/>
  <c r="Z36" i="23"/>
  <c r="Y36" i="23"/>
  <c r="AB36" i="23"/>
  <c r="O1739" i="18"/>
  <c r="AB223" i="22"/>
  <c r="O2053" i="18"/>
  <c r="AJ196" i="22"/>
  <c r="O2032" i="18"/>
  <c r="AI196" i="22"/>
  <c r="O2011" i="18"/>
  <c r="AH196" i="22"/>
  <c r="O1990" i="18"/>
  <c r="AG196" i="22"/>
  <c r="O1969" i="18"/>
  <c r="AF196" i="22"/>
  <c r="O1948" i="18"/>
  <c r="AE196" i="22"/>
  <c r="O1927" i="18"/>
  <c r="AD196" i="22"/>
  <c r="O1906" i="18"/>
  <c r="AC196" i="22"/>
  <c r="O1885" i="18"/>
  <c r="AB196" i="22"/>
  <c r="O1864" i="18"/>
  <c r="AA196" i="22"/>
  <c r="O1843" i="18"/>
  <c r="Z196" i="22"/>
  <c r="K2053" i="18"/>
  <c r="K2032" i="18"/>
  <c r="K2011" i="18"/>
  <c r="K1990" i="18"/>
  <c r="K1969" i="18"/>
  <c r="K1948" i="18"/>
  <c r="K1927" i="18"/>
  <c r="K1906" i="18"/>
  <c r="K1885" i="18"/>
  <c r="K1864" i="18"/>
  <c r="K1843" i="18"/>
  <c r="K1822" i="18"/>
  <c r="Y196" i="22"/>
  <c r="O2052" i="18"/>
  <c r="AJ195" i="22"/>
  <c r="O2031" i="18"/>
  <c r="AI195" i="22"/>
  <c r="O2010" i="18"/>
  <c r="AH195" i="22"/>
  <c r="O1989" i="18"/>
  <c r="AG195" i="22"/>
  <c r="O1968" i="18"/>
  <c r="AF195" i="22"/>
  <c r="O1947" i="18"/>
  <c r="AE195" i="22"/>
  <c r="O1926" i="18"/>
  <c r="AD195" i="22"/>
  <c r="O1905" i="18"/>
  <c r="AC195" i="22"/>
  <c r="O1884" i="18"/>
  <c r="AB195" i="22"/>
  <c r="O1863" i="18"/>
  <c r="AA195" i="22"/>
  <c r="O1842" i="18"/>
  <c r="Z195" i="22"/>
  <c r="K2052" i="18"/>
  <c r="K2031" i="18"/>
  <c r="K2010" i="18"/>
  <c r="K1989" i="18"/>
  <c r="K1968" i="18"/>
  <c r="K1947" i="18"/>
  <c r="K1926" i="18"/>
  <c r="K1905" i="18"/>
  <c r="K1884" i="18"/>
  <c r="K1863" i="18"/>
  <c r="K1842" i="18"/>
  <c r="K1821" i="18"/>
  <c r="Y195" i="22"/>
  <c r="O2051" i="18"/>
  <c r="AJ194" i="22"/>
  <c r="O2030" i="18"/>
  <c r="AI194" i="22"/>
  <c r="O2009" i="18"/>
  <c r="AH194" i="22"/>
  <c r="O1988" i="18"/>
  <c r="AG194" i="22"/>
  <c r="O1967" i="18"/>
  <c r="AF194" i="22"/>
  <c r="O1946" i="18"/>
  <c r="AE194" i="22"/>
  <c r="O1925" i="18"/>
  <c r="AD194" i="22"/>
  <c r="O1904" i="18"/>
  <c r="AC194" i="22"/>
  <c r="O1883" i="18"/>
  <c r="AB194" i="22"/>
  <c r="O1862" i="18"/>
  <c r="AA194" i="22"/>
  <c r="O1841" i="18"/>
  <c r="Z194" i="22"/>
  <c r="K2051" i="18"/>
  <c r="K2030" i="18"/>
  <c r="K2009" i="18"/>
  <c r="K1988" i="18"/>
  <c r="K1967" i="18"/>
  <c r="K1946" i="18"/>
  <c r="K1925" i="18"/>
  <c r="K1904" i="18"/>
  <c r="K1883" i="18"/>
  <c r="K1862" i="18"/>
  <c r="K1841" i="18"/>
  <c r="K1820" i="18"/>
  <c r="Y194" i="22"/>
  <c r="O2050" i="18"/>
  <c r="AJ193" i="22"/>
  <c r="O2029" i="18"/>
  <c r="AI193" i="22"/>
  <c r="O2008" i="18"/>
  <c r="AH193" i="22"/>
  <c r="O1987" i="18"/>
  <c r="AG193" i="22"/>
  <c r="O1966" i="18"/>
  <c r="AF193" i="22"/>
  <c r="O1945" i="18"/>
  <c r="AE193" i="22"/>
  <c r="O1924" i="18"/>
  <c r="AD193" i="22"/>
  <c r="O1903" i="18"/>
  <c r="AC193" i="22"/>
  <c r="O1882" i="18"/>
  <c r="AB193" i="22"/>
  <c r="O1861" i="18"/>
  <c r="AA193" i="22"/>
  <c r="O1840" i="18"/>
  <c r="Z193" i="22"/>
  <c r="K2050" i="18"/>
  <c r="K2029" i="18"/>
  <c r="K2008" i="18"/>
  <c r="K1987" i="18"/>
  <c r="K1966" i="18"/>
  <c r="K1945" i="18"/>
  <c r="K1924" i="18"/>
  <c r="K1903" i="18"/>
  <c r="K1882" i="18"/>
  <c r="K1861" i="18"/>
  <c r="K1840" i="18"/>
  <c r="K1819" i="18"/>
  <c r="Y193" i="22"/>
  <c r="O2049" i="18"/>
  <c r="AJ192" i="22"/>
  <c r="O2028" i="18"/>
  <c r="AI192" i="22"/>
  <c r="O2007" i="18"/>
  <c r="AH192" i="22"/>
  <c r="O1986" i="18"/>
  <c r="AG192" i="22"/>
  <c r="O1965" i="18"/>
  <c r="AF192" i="22"/>
  <c r="O1944" i="18"/>
  <c r="AE192" i="22"/>
  <c r="O1923" i="18"/>
  <c r="AD192" i="22"/>
  <c r="O1902" i="18"/>
  <c r="AC192" i="22"/>
  <c r="O1881" i="18"/>
  <c r="AB192" i="22"/>
  <c r="O1860" i="18"/>
  <c r="AA192" i="22"/>
  <c r="O1839" i="18"/>
  <c r="Z192" i="22"/>
  <c r="K2049" i="18"/>
  <c r="K2028" i="18"/>
  <c r="K2007" i="18"/>
  <c r="K1986" i="18"/>
  <c r="K1965" i="18"/>
  <c r="K1944" i="18"/>
  <c r="K1923" i="18"/>
  <c r="K1902" i="18"/>
  <c r="K1881" i="18"/>
  <c r="K1860" i="18"/>
  <c r="K1839" i="18"/>
  <c r="K1818" i="18"/>
  <c r="Y192" i="22"/>
  <c r="O2048" i="18"/>
  <c r="AJ191" i="22"/>
  <c r="O2027" i="18"/>
  <c r="AI191" i="22"/>
  <c r="O2006" i="18"/>
  <c r="AH191" i="22"/>
  <c r="O1985" i="18"/>
  <c r="AG191" i="22"/>
  <c r="O1964" i="18"/>
  <c r="AF191" i="22"/>
  <c r="O1943" i="18"/>
  <c r="AE191" i="22"/>
  <c r="O1922" i="18"/>
  <c r="AD191" i="22"/>
  <c r="O1901" i="18"/>
  <c r="AC191" i="22"/>
  <c r="O1880" i="18"/>
  <c r="AB191" i="22"/>
  <c r="O1859" i="18"/>
  <c r="AA191" i="22"/>
  <c r="O1838" i="18"/>
  <c r="Z191" i="22"/>
  <c r="K2048" i="18"/>
  <c r="K2027" i="18"/>
  <c r="K2006" i="18"/>
  <c r="K1985" i="18"/>
  <c r="K1964" i="18"/>
  <c r="K1943" i="18"/>
  <c r="K1922" i="18"/>
  <c r="K1901" i="18"/>
  <c r="K1880" i="18"/>
  <c r="K1859" i="18"/>
  <c r="K1838" i="18"/>
  <c r="K1817" i="18"/>
  <c r="Y191" i="22"/>
  <c r="O2047" i="18"/>
  <c r="AJ190" i="22"/>
  <c r="O2026" i="18"/>
  <c r="AI190" i="22"/>
  <c r="O2005" i="18"/>
  <c r="AH190" i="22"/>
  <c r="O1984" i="18"/>
  <c r="AG190" i="22"/>
  <c r="O1963" i="18"/>
  <c r="AF190" i="22"/>
  <c r="O1942" i="18"/>
  <c r="AE190" i="22"/>
  <c r="O1921" i="18"/>
  <c r="AD190" i="22"/>
  <c r="O1900" i="18"/>
  <c r="AC190" i="22"/>
  <c r="O1879" i="18"/>
  <c r="AB190" i="22"/>
  <c r="O1858" i="18"/>
  <c r="AA190" i="22"/>
  <c r="O1837" i="18"/>
  <c r="Z190" i="22"/>
  <c r="K2047" i="18"/>
  <c r="K2026" i="18"/>
  <c r="K2005" i="18"/>
  <c r="K1984" i="18"/>
  <c r="K1963" i="18"/>
  <c r="K1942" i="18"/>
  <c r="K1921" i="18"/>
  <c r="K1900" i="18"/>
  <c r="K1879" i="18"/>
  <c r="K1858" i="18"/>
  <c r="K1837" i="18"/>
  <c r="K1816" i="18"/>
  <c r="Y190" i="22"/>
  <c r="O2046" i="18"/>
  <c r="AJ189" i="22"/>
  <c r="O2025" i="18"/>
  <c r="AI189" i="22"/>
  <c r="O2004" i="18"/>
  <c r="AH189" i="22"/>
  <c r="O1983" i="18"/>
  <c r="AG189" i="22"/>
  <c r="O1962" i="18"/>
  <c r="AF189" i="22"/>
  <c r="O1941" i="18"/>
  <c r="AE189" i="22"/>
  <c r="O1920" i="18"/>
  <c r="AD189" i="22"/>
  <c r="O1899" i="18"/>
  <c r="AC189" i="22"/>
  <c r="O1878" i="18"/>
  <c r="AB189" i="22"/>
  <c r="O1857" i="18"/>
  <c r="AA189" i="22"/>
  <c r="O1836" i="18"/>
  <c r="Z189" i="22"/>
  <c r="K2046" i="18"/>
  <c r="K2025" i="18"/>
  <c r="K2004" i="18"/>
  <c r="K1983" i="18"/>
  <c r="K1962" i="18"/>
  <c r="K1941" i="18"/>
  <c r="K1920" i="18"/>
  <c r="K1899" i="18"/>
  <c r="K1878" i="18"/>
  <c r="K1857" i="18"/>
  <c r="K1836" i="18"/>
  <c r="K1815" i="18"/>
  <c r="Y189" i="22"/>
  <c r="O2045" i="18"/>
  <c r="AJ188" i="22"/>
  <c r="O2024" i="18"/>
  <c r="AI188" i="22"/>
  <c r="O2003" i="18"/>
  <c r="AH188" i="22"/>
  <c r="O1982" i="18"/>
  <c r="AG188" i="22"/>
  <c r="O1961" i="18"/>
  <c r="AF188" i="22"/>
  <c r="O1940" i="18"/>
  <c r="AE188" i="22"/>
  <c r="O1919" i="18"/>
  <c r="AD188" i="22"/>
  <c r="O1898" i="18"/>
  <c r="AC188" i="22"/>
  <c r="O1877" i="18"/>
  <c r="AB188" i="22"/>
  <c r="O1856" i="18"/>
  <c r="AA188" i="22"/>
  <c r="O1835" i="18"/>
  <c r="Z188" i="22"/>
  <c r="K2045" i="18"/>
  <c r="K2024" i="18"/>
  <c r="K2003" i="18"/>
  <c r="K1982" i="18"/>
  <c r="K1961" i="18"/>
  <c r="K1940" i="18"/>
  <c r="K1919" i="18"/>
  <c r="K1898" i="18"/>
  <c r="K1877" i="18"/>
  <c r="K1856" i="18"/>
  <c r="K1835" i="18"/>
  <c r="K1814" i="18"/>
  <c r="Y188" i="22"/>
  <c r="O2044" i="18"/>
  <c r="AJ187" i="22"/>
  <c r="O2023" i="18"/>
  <c r="AI187" i="22"/>
  <c r="O2002" i="18"/>
  <c r="AH187" i="22"/>
  <c r="O1981" i="18"/>
  <c r="AG187" i="22"/>
  <c r="O1960" i="18"/>
  <c r="AF187" i="22"/>
  <c r="O1939" i="18"/>
  <c r="AE187" i="22"/>
  <c r="O1918" i="18"/>
  <c r="AD187" i="22"/>
  <c r="O1897" i="18"/>
  <c r="AC187" i="22"/>
  <c r="O1876" i="18"/>
  <c r="AB187" i="22"/>
  <c r="O1855" i="18"/>
  <c r="AA187" i="22"/>
  <c r="O1834" i="18"/>
  <c r="Z187" i="22"/>
  <c r="K2044" i="18"/>
  <c r="K2023" i="18"/>
  <c r="K2002" i="18"/>
  <c r="K1981" i="18"/>
  <c r="K1960" i="18"/>
  <c r="K1939" i="18"/>
  <c r="K1918" i="18"/>
  <c r="K1897" i="18"/>
  <c r="K1876" i="18"/>
  <c r="K1855" i="18"/>
  <c r="K1834" i="18"/>
  <c r="K1813" i="18"/>
  <c r="Y187" i="22"/>
  <c r="O2043" i="18"/>
  <c r="AJ186" i="22"/>
  <c r="O2022" i="18"/>
  <c r="AI186" i="22"/>
  <c r="O2001" i="18"/>
  <c r="AH186" i="22"/>
  <c r="O1980" i="18"/>
  <c r="AG186" i="22"/>
  <c r="O1959" i="18"/>
  <c r="AF186" i="22"/>
  <c r="O1938" i="18"/>
  <c r="AE186" i="22"/>
  <c r="O1917" i="18"/>
  <c r="AD186" i="22"/>
  <c r="O1896" i="18"/>
  <c r="AC186" i="22"/>
  <c r="O1875" i="18"/>
  <c r="AB186" i="22"/>
  <c r="O1854" i="18"/>
  <c r="AA186" i="22"/>
  <c r="O1833" i="18"/>
  <c r="Z186" i="22"/>
  <c r="K2043" i="18"/>
  <c r="K2022" i="18"/>
  <c r="K2001" i="18"/>
  <c r="K1980" i="18"/>
  <c r="K1959" i="18"/>
  <c r="K1938" i="18"/>
  <c r="K1917" i="18"/>
  <c r="K1896" i="18"/>
  <c r="K1875" i="18"/>
  <c r="K1854" i="18"/>
  <c r="K1833" i="18"/>
  <c r="K1812" i="18"/>
  <c r="Y186" i="22"/>
  <c r="O2042" i="18"/>
  <c r="AJ185" i="22"/>
  <c r="O2021" i="18"/>
  <c r="AI185" i="22"/>
  <c r="O2000" i="18"/>
  <c r="AH185" i="22"/>
  <c r="O1979" i="18"/>
  <c r="AG185" i="22"/>
  <c r="O1958" i="18"/>
  <c r="AF185" i="22"/>
  <c r="O1937" i="18"/>
  <c r="AE185" i="22"/>
  <c r="O1916" i="18"/>
  <c r="AD185" i="22"/>
  <c r="O1895" i="18"/>
  <c r="AC185" i="22"/>
  <c r="O1874" i="18"/>
  <c r="AB185" i="22"/>
  <c r="O1853" i="18"/>
  <c r="AA185" i="22"/>
  <c r="O1832" i="18"/>
  <c r="Z185" i="22"/>
  <c r="K2042" i="18"/>
  <c r="K2021" i="18"/>
  <c r="K2000" i="18"/>
  <c r="K1979" i="18"/>
  <c r="K1958" i="18"/>
  <c r="K1937" i="18"/>
  <c r="K1916" i="18"/>
  <c r="K1895" i="18"/>
  <c r="K1874" i="18"/>
  <c r="K1853" i="18"/>
  <c r="K1832" i="18"/>
  <c r="K1811" i="18"/>
  <c r="Y185" i="22"/>
  <c r="O2041" i="18"/>
  <c r="AJ184" i="22"/>
  <c r="O2020" i="18"/>
  <c r="AI184" i="22"/>
  <c r="O1999" i="18"/>
  <c r="AH184" i="22"/>
  <c r="O1978" i="18"/>
  <c r="AG184" i="22"/>
  <c r="O1957" i="18"/>
  <c r="AF184" i="22"/>
  <c r="O1936" i="18"/>
  <c r="AE184" i="22"/>
  <c r="O1915" i="18"/>
  <c r="AD184" i="22"/>
  <c r="O1894" i="18"/>
  <c r="AC184" i="22"/>
  <c r="O1873" i="18"/>
  <c r="AB184" i="22"/>
  <c r="O1852" i="18"/>
  <c r="AA184" i="22"/>
  <c r="O1831" i="18"/>
  <c r="Z184" i="22"/>
  <c r="K2041" i="18"/>
  <c r="K2020" i="18"/>
  <c r="K1999" i="18"/>
  <c r="K1978" i="18"/>
  <c r="K1957" i="18"/>
  <c r="K1936" i="18"/>
  <c r="K1915" i="18"/>
  <c r="K1894" i="18"/>
  <c r="K1873" i="18"/>
  <c r="K1852" i="18"/>
  <c r="K1831" i="18"/>
  <c r="K1810" i="18"/>
  <c r="Y184" i="22"/>
  <c r="O2040" i="18"/>
  <c r="AJ183" i="22"/>
  <c r="O2019" i="18"/>
  <c r="AI183" i="22"/>
  <c r="O1998" i="18"/>
  <c r="AH183" i="22"/>
  <c r="O1977" i="18"/>
  <c r="AG183" i="22"/>
  <c r="O1956" i="18"/>
  <c r="AF183" i="22"/>
  <c r="O1935" i="18"/>
  <c r="AE183" i="22"/>
  <c r="O1914" i="18"/>
  <c r="AD183" i="22"/>
  <c r="O1893" i="18"/>
  <c r="AC183" i="22"/>
  <c r="O1872" i="18"/>
  <c r="AB183" i="22"/>
  <c r="O1851" i="18"/>
  <c r="AA183" i="22"/>
  <c r="O1830" i="18"/>
  <c r="Z183" i="22"/>
  <c r="K2040" i="18"/>
  <c r="K2019" i="18"/>
  <c r="K1998" i="18"/>
  <c r="K1977" i="18"/>
  <c r="K1956" i="18"/>
  <c r="K1935" i="18"/>
  <c r="K1914" i="18"/>
  <c r="K1893" i="18"/>
  <c r="K1872" i="18"/>
  <c r="K1851" i="18"/>
  <c r="K1830" i="18"/>
  <c r="K1809" i="18"/>
  <c r="Y183" i="22"/>
  <c r="O2039" i="18"/>
  <c r="AJ182" i="22"/>
  <c r="O2018" i="18"/>
  <c r="AI182" i="22"/>
  <c r="O1997" i="18"/>
  <c r="AH182" i="22"/>
  <c r="O1976" i="18"/>
  <c r="AG182" i="22"/>
  <c r="O1955" i="18"/>
  <c r="AF182" i="22"/>
  <c r="O1934" i="18"/>
  <c r="AE182" i="22"/>
  <c r="O1913" i="18"/>
  <c r="AD182" i="22"/>
  <c r="O1892" i="18"/>
  <c r="AC182" i="22"/>
  <c r="O1871" i="18"/>
  <c r="AB182" i="22"/>
  <c r="O1850" i="18"/>
  <c r="AA182" i="22"/>
  <c r="O1829" i="18"/>
  <c r="Z182" i="22"/>
  <c r="K2039" i="18"/>
  <c r="K2018" i="18"/>
  <c r="K1997" i="18"/>
  <c r="K1976" i="18"/>
  <c r="K1955" i="18"/>
  <c r="K1934" i="18"/>
  <c r="K1913" i="18"/>
  <c r="K1892" i="18"/>
  <c r="K1871" i="18"/>
  <c r="K1850" i="18"/>
  <c r="K1829" i="18"/>
  <c r="K1808" i="18"/>
  <c r="Y182" i="22"/>
  <c r="O2038" i="18"/>
  <c r="AJ181" i="22"/>
  <c r="O2017" i="18"/>
  <c r="AI181" i="22"/>
  <c r="O1996" i="18"/>
  <c r="AH181" i="22"/>
  <c r="O1975" i="18"/>
  <c r="AG181" i="22"/>
  <c r="O1954" i="18"/>
  <c r="AF181" i="22"/>
  <c r="O1933" i="18"/>
  <c r="AE181" i="22"/>
  <c r="O1912" i="18"/>
  <c r="AD181" i="22"/>
  <c r="O1891" i="18"/>
  <c r="AC181" i="22"/>
  <c r="O1870" i="18"/>
  <c r="AB181" i="22"/>
  <c r="O1849" i="18"/>
  <c r="AA181" i="22"/>
  <c r="O1828" i="18"/>
  <c r="Z181" i="22"/>
  <c r="K2038" i="18"/>
  <c r="K2017" i="18"/>
  <c r="K1996" i="18"/>
  <c r="K1975" i="18"/>
  <c r="K1954" i="18"/>
  <c r="K1933" i="18"/>
  <c r="K1912" i="18"/>
  <c r="K1891" i="18"/>
  <c r="K1870" i="18"/>
  <c r="K1849" i="18"/>
  <c r="K1828" i="18"/>
  <c r="K1807" i="18"/>
  <c r="Y181" i="22"/>
  <c r="O2037" i="18"/>
  <c r="AJ180" i="22"/>
  <c r="O2016" i="18"/>
  <c r="AI180" i="22"/>
  <c r="O1995" i="18"/>
  <c r="AH180" i="22"/>
  <c r="O1974" i="18"/>
  <c r="AG180" i="22"/>
  <c r="O1953" i="18"/>
  <c r="AF180" i="22"/>
  <c r="O1932" i="18"/>
  <c r="AE180" i="22"/>
  <c r="O1911" i="18"/>
  <c r="AD180" i="22"/>
  <c r="O1890" i="18"/>
  <c r="AC180" i="22"/>
  <c r="O1869" i="18"/>
  <c r="AB180" i="22"/>
  <c r="O1848" i="18"/>
  <c r="AA180" i="22"/>
  <c r="O1827" i="18"/>
  <c r="Z180" i="22"/>
  <c r="K2037" i="18"/>
  <c r="K2016" i="18"/>
  <c r="K1995" i="18"/>
  <c r="K1974" i="18"/>
  <c r="K1953" i="18"/>
  <c r="K1932" i="18"/>
  <c r="K1911" i="18"/>
  <c r="K1890" i="18"/>
  <c r="K1869" i="18"/>
  <c r="K1848" i="18"/>
  <c r="K1827" i="18"/>
  <c r="K1806" i="18"/>
  <c r="Y180" i="22"/>
  <c r="O2036" i="18"/>
  <c r="AJ179" i="22"/>
  <c r="O2015" i="18"/>
  <c r="AI179" i="22"/>
  <c r="O1994" i="18"/>
  <c r="AH179" i="22"/>
  <c r="O1973" i="18"/>
  <c r="AG179" i="22"/>
  <c r="O1952" i="18"/>
  <c r="AF179" i="22"/>
  <c r="O1931" i="18"/>
  <c r="AE179" i="22"/>
  <c r="O1910" i="18"/>
  <c r="AD179" i="22"/>
  <c r="O1889" i="18"/>
  <c r="AC179" i="22"/>
  <c r="O1868" i="18"/>
  <c r="AB179" i="22"/>
  <c r="O1847" i="18"/>
  <c r="AA179" i="22"/>
  <c r="O1826" i="18"/>
  <c r="Z179" i="22"/>
  <c r="K2036" i="18"/>
  <c r="K2015" i="18"/>
  <c r="K1994" i="18"/>
  <c r="K1973" i="18"/>
  <c r="K1952" i="18"/>
  <c r="K1931" i="18"/>
  <c r="K1910" i="18"/>
  <c r="K1889" i="18"/>
  <c r="K1868" i="18"/>
  <c r="K1847" i="18"/>
  <c r="K1826" i="18"/>
  <c r="K1805" i="18"/>
  <c r="Y179" i="22"/>
  <c r="O2035" i="18"/>
  <c r="AJ178" i="22"/>
  <c r="O2014" i="18"/>
  <c r="AI178" i="22"/>
  <c r="O1993" i="18"/>
  <c r="AH178" i="22"/>
  <c r="O1972" i="18"/>
  <c r="AG178" i="22"/>
  <c r="O1951" i="18"/>
  <c r="AF178" i="22"/>
  <c r="O1930" i="18"/>
  <c r="AE178" i="22"/>
  <c r="O1909" i="18"/>
  <c r="AD178" i="22"/>
  <c r="O1888" i="18"/>
  <c r="AC178" i="22"/>
  <c r="O1867" i="18"/>
  <c r="AB178" i="22"/>
  <c r="O1846" i="18"/>
  <c r="AA178" i="22"/>
  <c r="O1825" i="18"/>
  <c r="Z178" i="22"/>
  <c r="K2035" i="18"/>
  <c r="K2014" i="18"/>
  <c r="K1993" i="18"/>
  <c r="K1972" i="18"/>
  <c r="K1951" i="18"/>
  <c r="K1930" i="18"/>
  <c r="K1909" i="18"/>
  <c r="K1888" i="18"/>
  <c r="K1867" i="18"/>
  <c r="K1846" i="18"/>
  <c r="K1825" i="18"/>
  <c r="K1804" i="18"/>
  <c r="Y178" i="22"/>
  <c r="O2034" i="18"/>
  <c r="AJ177" i="22"/>
  <c r="O2013" i="18"/>
  <c r="AI177" i="22"/>
  <c r="O1992" i="18"/>
  <c r="AH177" i="22"/>
  <c r="O1971" i="18"/>
  <c r="AG177" i="22"/>
  <c r="O1950" i="18"/>
  <c r="AF177" i="22"/>
  <c r="O1929" i="18"/>
  <c r="AE177" i="22"/>
  <c r="O1908" i="18"/>
  <c r="AD177" i="22"/>
  <c r="O1887" i="18"/>
  <c r="AC177" i="22"/>
  <c r="O1866" i="18"/>
  <c r="AB177" i="22"/>
  <c r="O1845" i="18"/>
  <c r="AA177" i="22"/>
  <c r="O1824" i="18"/>
  <c r="Z177" i="22"/>
  <c r="K2034" i="18"/>
  <c r="K2013" i="18"/>
  <c r="K1992" i="18"/>
  <c r="K1971" i="18"/>
  <c r="K1950" i="18"/>
  <c r="K1929" i="18"/>
  <c r="K1908" i="18"/>
  <c r="K1887" i="18"/>
  <c r="K1866" i="18"/>
  <c r="K1845" i="18"/>
  <c r="K1824" i="18"/>
  <c r="K1803" i="18"/>
  <c r="Y177" i="22"/>
  <c r="O2033" i="18"/>
  <c r="AJ176" i="22"/>
  <c r="O2012" i="18"/>
  <c r="AI176" i="22"/>
  <c r="O1991" i="18"/>
  <c r="AH176" i="22"/>
  <c r="O1970" i="18"/>
  <c r="AG176" i="22"/>
  <c r="O1949" i="18"/>
  <c r="AF176" i="22"/>
  <c r="O1928" i="18"/>
  <c r="AE176" i="22"/>
  <c r="O1907" i="18"/>
  <c r="AD176" i="22"/>
  <c r="O1886" i="18"/>
  <c r="AC176" i="22"/>
  <c r="O1865" i="18"/>
  <c r="AB176" i="22"/>
  <c r="O1844" i="18"/>
  <c r="AA176" i="22"/>
  <c r="O1823" i="18"/>
  <c r="Z176" i="22"/>
  <c r="AT183" i="22"/>
  <c r="K2033" i="18"/>
  <c r="K2012" i="18"/>
  <c r="K1991" i="18"/>
  <c r="K1970" i="18"/>
  <c r="K1949" i="18"/>
  <c r="K1928" i="18"/>
  <c r="K1907" i="18"/>
  <c r="K1886" i="18"/>
  <c r="K1865" i="18"/>
  <c r="K1844" i="18"/>
  <c r="K1823" i="18"/>
  <c r="K1802" i="18"/>
  <c r="Y176" i="22"/>
  <c r="M1865" i="18"/>
  <c r="L1865" i="18"/>
  <c r="Y139" i="22"/>
  <c r="K1323" i="18"/>
  <c r="Y138" i="22"/>
  <c r="K1322" i="18"/>
  <c r="Y135" i="22"/>
  <c r="K1319" i="18"/>
  <c r="Y134" i="22"/>
  <c r="K1318" i="18"/>
  <c r="Y133" i="22"/>
  <c r="K1317" i="18"/>
  <c r="K3" i="18"/>
  <c r="Y164" i="22"/>
  <c r="AQ20" i="12"/>
  <c r="AR17" i="12"/>
  <c r="AL161" i="22" s="1"/>
  <c r="O2869" i="18"/>
  <c r="AJ271" i="22"/>
  <c r="O2860" i="18"/>
  <c r="AI271" i="22"/>
  <c r="O2851" i="18"/>
  <c r="AH271" i="22"/>
  <c r="O2842" i="18"/>
  <c r="AG271" i="22"/>
  <c r="O2833" i="18"/>
  <c r="AF271" i="22"/>
  <c r="O2824" i="18"/>
  <c r="AE271" i="22"/>
  <c r="O2815" i="18"/>
  <c r="AD271" i="22"/>
  <c r="O2806" i="18"/>
  <c r="AC271" i="22"/>
  <c r="O2797" i="18"/>
  <c r="AB271" i="22"/>
  <c r="O2788" i="18"/>
  <c r="AA271" i="22"/>
  <c r="O2779" i="18"/>
  <c r="Z271" i="22"/>
  <c r="O2786" i="18"/>
  <c r="AA269" i="22"/>
  <c r="O2780" i="18"/>
  <c r="AA263" i="22"/>
  <c r="O2782" i="18"/>
  <c r="AA265" i="22"/>
  <c r="O2781" i="18"/>
  <c r="AA264" i="22"/>
  <c r="O2785" i="18"/>
  <c r="AA268" i="22"/>
  <c r="O2437" i="18"/>
  <c r="AA262" i="22"/>
  <c r="AL30" i="15"/>
  <c r="AL261" i="22" s="1"/>
  <c r="AK261" i="22"/>
  <c r="O2436" i="18"/>
  <c r="AA261" i="22"/>
  <c r="O2435" i="18"/>
  <c r="AA260" i="22"/>
  <c r="O2434" i="18"/>
  <c r="AA259" i="22"/>
  <c r="O2433" i="18"/>
  <c r="AA258" i="22"/>
  <c r="O2432" i="18"/>
  <c r="AA257" i="22"/>
  <c r="O2431" i="18"/>
  <c r="AA256" i="22"/>
  <c r="O2430" i="18"/>
  <c r="AA255" i="22"/>
  <c r="O2427" i="18"/>
  <c r="AA252" i="22"/>
  <c r="O2426" i="18"/>
  <c r="AA251" i="22"/>
  <c r="O2420" i="18"/>
  <c r="AA245" i="22"/>
  <c r="O2419" i="18"/>
  <c r="AA244" i="22"/>
  <c r="O2418" i="18"/>
  <c r="AA243" i="22"/>
  <c r="O2417" i="18"/>
  <c r="AA242" i="22"/>
  <c r="O2429" i="18"/>
  <c r="AA254" i="22"/>
  <c r="O2425" i="18"/>
  <c r="AA250" i="22"/>
  <c r="O2424" i="18"/>
  <c r="AA249" i="22"/>
  <c r="O2416" i="18"/>
  <c r="AA241" i="22"/>
  <c r="O2415" i="18"/>
  <c r="AA240" i="22"/>
  <c r="AK35" i="23"/>
  <c r="AK34" i="23"/>
  <c r="AK33" i="23"/>
  <c r="AK32" i="23"/>
  <c r="AK31" i="23"/>
  <c r="AK30" i="23"/>
  <c r="AK29" i="23"/>
  <c r="AK28" i="23"/>
  <c r="AK27" i="23"/>
  <c r="AK26" i="23"/>
  <c r="AK25" i="23"/>
  <c r="AK24" i="23"/>
  <c r="AK23" i="23"/>
  <c r="AK22" i="23"/>
  <c r="AK21" i="23"/>
  <c r="AK20" i="23"/>
  <c r="AK19" i="23"/>
  <c r="AK18" i="23"/>
  <c r="AK17" i="23"/>
  <c r="AK16" i="23"/>
  <c r="AK15" i="23"/>
  <c r="AK14" i="23"/>
  <c r="AK13" i="23"/>
  <c r="AK12" i="23"/>
  <c r="AK11" i="23"/>
  <c r="AK9" i="23"/>
  <c r="AK10" i="23"/>
  <c r="O1733" i="18"/>
  <c r="AA224" i="22"/>
  <c r="O1732" i="18"/>
  <c r="AA223" i="22"/>
  <c r="Y171" i="22"/>
  <c r="AQ27" i="12"/>
  <c r="AR27" i="12" s="1"/>
  <c r="AQ15" i="12"/>
  <c r="AK159" i="22" s="1"/>
  <c r="R2891" i="18"/>
  <c r="R3083" i="18"/>
  <c r="S3083" i="18"/>
  <c r="AM109" i="22"/>
  <c r="AM110" i="22"/>
  <c r="AM112" i="22"/>
  <c r="AM114" i="22"/>
  <c r="AM115" i="22"/>
  <c r="AM117" i="22"/>
  <c r="AM119" i="22"/>
  <c r="AM120" i="22"/>
  <c r="AM122" i="22"/>
  <c r="AM124" i="22"/>
  <c r="AM125" i="22"/>
  <c r="AM127" i="22"/>
  <c r="AM129" i="22"/>
  <c r="AM130" i="22"/>
  <c r="AM132" i="22"/>
  <c r="AM134" i="22"/>
  <c r="AM135" i="22"/>
  <c r="AM139" i="22"/>
  <c r="AM140" i="22"/>
  <c r="AM142" i="22"/>
  <c r="AX175" i="22"/>
  <c r="AV175" i="22"/>
  <c r="AS175" i="22"/>
  <c r="AS174" i="22"/>
  <c r="AP174" i="22"/>
  <c r="AN174" i="22"/>
  <c r="AX172" i="22"/>
  <c r="AW172" i="22"/>
  <c r="AR172" i="22"/>
  <c r="AO172" i="22"/>
  <c r="AN172" i="22"/>
  <c r="AN168" i="22"/>
  <c r="AM163" i="22"/>
  <c r="AM198" i="22"/>
  <c r="AM199" i="22"/>
  <c r="AM204" i="22"/>
  <c r="AM211" i="22"/>
  <c r="AM212" i="22"/>
  <c r="AM216" i="22"/>
  <c r="AM219" i="22"/>
  <c r="AX197" i="22"/>
  <c r="AT197" i="22"/>
  <c r="AP197" i="22"/>
  <c r="AM107" i="22"/>
  <c r="AM137" i="22"/>
  <c r="AW175" i="22"/>
  <c r="AT175" i="22"/>
  <c r="AR175" i="22"/>
  <c r="AR174" i="22"/>
  <c r="AO174" i="22"/>
  <c r="AV173" i="22"/>
  <c r="AV172" i="22"/>
  <c r="AQ172" i="22"/>
  <c r="AM169" i="22"/>
  <c r="AU197" i="22"/>
  <c r="AM203" i="22"/>
  <c r="AM206" i="22"/>
  <c r="AM208" i="22"/>
  <c r="AM214" i="22"/>
  <c r="AM218" i="22"/>
  <c r="AW197" i="22"/>
  <c r="AV197" i="22"/>
  <c r="AQ197" i="22"/>
  <c r="AM166" i="22"/>
  <c r="AS172" i="22"/>
  <c r="P3083" i="18"/>
  <c r="AT172" i="22"/>
  <c r="AW173" i="22"/>
  <c r="AU172" i="22"/>
  <c r="AX173" i="22"/>
  <c r="AP175" i="22"/>
  <c r="S3108" i="18"/>
  <c r="AM174" i="22"/>
  <c r="AQ175" i="22"/>
  <c r="AR173" i="22"/>
  <c r="AM197" i="22"/>
  <c r="AM217" i="22"/>
  <c r="AM213" i="22"/>
  <c r="AM209" i="22"/>
  <c r="AM201" i="22"/>
  <c r="AM171" i="22"/>
  <c r="AP172" i="22"/>
  <c r="AU173" i="22"/>
  <c r="AM175" i="22"/>
  <c r="AM159" i="22"/>
  <c r="AQ174" i="22"/>
  <c r="AU175" i="22"/>
  <c r="O2777" i="18"/>
  <c r="Z269" i="22"/>
  <c r="AV229" i="22"/>
  <c r="AQ240" i="22"/>
  <c r="AR194" i="22"/>
  <c r="AS193" i="22"/>
  <c r="AX225" i="22"/>
  <c r="AW194" i="22"/>
  <c r="AW189" i="22"/>
  <c r="AN188" i="22"/>
  <c r="AT266" i="22"/>
  <c r="AQ266" i="22"/>
  <c r="AM165" i="22"/>
  <c r="AT174" i="22"/>
  <c r="AP250" i="22"/>
  <c r="AP263" i="22"/>
  <c r="AM158" i="22"/>
  <c r="AM170" i="22"/>
  <c r="AN173" i="22"/>
  <c r="AU174" i="22"/>
  <c r="AU249" i="22"/>
  <c r="AP246" i="22"/>
  <c r="AT245" i="22"/>
  <c r="AW244" i="22"/>
  <c r="AP266" i="22"/>
  <c r="AO266" i="22"/>
  <c r="AX265" i="22"/>
  <c r="AU244" i="22"/>
  <c r="AT244" i="22"/>
  <c r="AN249" i="22"/>
  <c r="AX246" i="22"/>
  <c r="AP244" i="22"/>
  <c r="AV187" i="22"/>
  <c r="AV240" i="22"/>
  <c r="AQ186" i="22"/>
  <c r="AU271" i="22"/>
  <c r="AP240" i="22"/>
  <c r="AU266" i="22"/>
  <c r="AW265" i="22"/>
  <c r="AO240" i="22"/>
  <c r="AS181" i="22"/>
  <c r="AP265" i="22"/>
  <c r="AR181" i="22"/>
  <c r="AO265" i="22"/>
  <c r="AM230" i="22"/>
  <c r="AN181" i="22"/>
  <c r="AP264" i="22"/>
  <c r="AM181" i="22"/>
  <c r="AW251" i="22"/>
  <c r="AT251" i="22"/>
  <c r="AX271" i="22"/>
  <c r="AT249" i="22"/>
  <c r="AU229" i="22"/>
  <c r="AV180" i="22"/>
  <c r="AW271" i="22"/>
  <c r="AO249" i="22"/>
  <c r="AN180" i="22"/>
  <c r="AP271" i="22"/>
  <c r="AS247" i="22"/>
  <c r="AQ268" i="22"/>
  <c r="AP247" i="22"/>
  <c r="AM269" i="22"/>
  <c r="AX250" i="22"/>
  <c r="AN244" i="22"/>
  <c r="AQ225" i="22"/>
  <c r="AW179" i="22"/>
  <c r="AM207" i="22"/>
  <c r="AM202" i="22"/>
  <c r="AO173" i="22"/>
  <c r="AV174" i="22"/>
  <c r="AX268" i="22"/>
  <c r="AV250" i="22"/>
  <c r="AM244" i="22"/>
  <c r="AN225" i="22"/>
  <c r="AX176" i="22"/>
  <c r="AO197" i="22"/>
  <c r="AP173" i="22"/>
  <c r="AW174" i="22"/>
  <c r="AM143" i="22"/>
  <c r="AM138" i="22"/>
  <c r="AM133" i="22"/>
  <c r="AM123" i="22"/>
  <c r="AM118" i="22"/>
  <c r="AM113" i="22"/>
  <c r="AM108" i="22"/>
  <c r="AV268" i="22"/>
  <c r="AT250" i="22"/>
  <c r="AX243" i="22"/>
  <c r="AS176" i="22"/>
  <c r="AQ173" i="22"/>
  <c r="AX174" i="22"/>
  <c r="AU268" i="22"/>
  <c r="AQ250" i="22"/>
  <c r="AT241" i="22"/>
  <c r="AX224" i="22"/>
  <c r="AR176" i="22"/>
  <c r="AR197" i="22"/>
  <c r="AM215" i="22"/>
  <c r="AM210" i="22"/>
  <c r="AM205" i="22"/>
  <c r="AM200" i="22"/>
  <c r="AM167" i="22"/>
  <c r="AS173" i="22"/>
  <c r="AN175" i="22"/>
  <c r="AM267" i="22"/>
  <c r="AX249" i="22"/>
  <c r="AU240" i="22"/>
  <c r="AS197" i="22"/>
  <c r="AM164" i="22"/>
  <c r="AM172" i="22"/>
  <c r="AT173" i="22"/>
  <c r="AO175" i="22"/>
  <c r="AM141" i="22"/>
  <c r="AM136" i="22"/>
  <c r="AM131" i="22"/>
  <c r="AM126" i="22"/>
  <c r="AM121" i="22"/>
  <c r="AM116" i="22"/>
  <c r="AM111" i="22"/>
  <c r="AM106" i="22"/>
  <c r="AW266" i="22"/>
  <c r="AW249" i="22"/>
  <c r="AT240" i="22"/>
  <c r="AV195" i="22"/>
  <c r="AT271" i="22"/>
  <c r="AT264" i="22"/>
  <c r="AM247" i="22"/>
  <c r="AT239" i="22"/>
  <c r="AN195" i="22"/>
  <c r="AQ176" i="22"/>
  <c r="AO271" i="22"/>
  <c r="AM264" i="22"/>
  <c r="AW246" i="22"/>
  <c r="AQ230" i="22"/>
  <c r="AV194" i="22"/>
  <c r="AT269" i="22"/>
  <c r="AS263" i="22"/>
  <c r="AQ246" i="22"/>
  <c r="AN230" i="22"/>
  <c r="AU194" i="22"/>
  <c r="AT268" i="22"/>
  <c r="AX263" i="22"/>
  <c r="AS248" i="22"/>
  <c r="AU243" i="22"/>
  <c r="AV192" i="22"/>
  <c r="AM176" i="22"/>
  <c r="AS268" i="22"/>
  <c r="AU263" i="22"/>
  <c r="AM248" i="22"/>
  <c r="AP243" i="22"/>
  <c r="AN228" i="22"/>
  <c r="AW191" i="22"/>
  <c r="AO162" i="22"/>
  <c r="AR268" i="22"/>
  <c r="AT263" i="22"/>
  <c r="AT247" i="22"/>
  <c r="AO243" i="22"/>
  <c r="AV191" i="22"/>
  <c r="AR161" i="22"/>
  <c r="AX267" i="22"/>
  <c r="AR263" i="22"/>
  <c r="AR247" i="22"/>
  <c r="AQ241" i="22"/>
  <c r="AX226" i="22"/>
  <c r="AR188" i="22"/>
  <c r="AW267" i="22"/>
  <c r="AQ263" i="22"/>
  <c r="AQ247" i="22"/>
  <c r="AP241" i="22"/>
  <c r="AO188" i="22"/>
  <c r="S88" i="18"/>
  <c r="AN176" i="22"/>
  <c r="P1162" i="18"/>
  <c r="AM188" i="22"/>
  <c r="AS160" i="22"/>
  <c r="O3" i="18"/>
  <c r="AP269" i="22"/>
  <c r="AU265" i="22"/>
  <c r="AO250" i="22"/>
  <c r="AO245" i="22"/>
  <c r="AU239" i="22"/>
  <c r="AW224" i="22"/>
  <c r="AU187" i="22"/>
  <c r="AO224" i="22"/>
  <c r="AR187" i="22"/>
  <c r="AP160" i="22"/>
  <c r="AO185" i="22"/>
  <c r="AM90" i="22"/>
  <c r="AO183" i="22"/>
  <c r="AU182" i="22"/>
  <c r="AR271" i="22"/>
  <c r="AP268" i="22"/>
  <c r="AT265" i="22"/>
  <c r="AM263" i="22"/>
  <c r="AQ249" i="22"/>
  <c r="AT246" i="22"/>
  <c r="AT243" i="22"/>
  <c r="AX239" i="22"/>
  <c r="AX228" i="22"/>
  <c r="AQ224" i="22"/>
  <c r="AU192" i="22"/>
  <c r="AX186" i="22"/>
  <c r="AP180" i="22"/>
  <c r="AO161" i="22"/>
  <c r="AQ271" i="22"/>
  <c r="AM268" i="22"/>
  <c r="AQ265" i="22"/>
  <c r="AX251" i="22"/>
  <c r="AP249" i="22"/>
  <c r="AS246" i="22"/>
  <c r="AS243" i="22"/>
  <c r="AW239" i="22"/>
  <c r="AO228" i="22"/>
  <c r="AP224" i="22"/>
  <c r="AX191" i="22"/>
  <c r="AW186" i="22"/>
  <c r="AO180" i="22"/>
  <c r="AT160" i="22"/>
  <c r="AN271" i="22"/>
  <c r="AT267" i="22"/>
  <c r="AN265" i="22"/>
  <c r="AS251" i="22"/>
  <c r="AM249" i="22"/>
  <c r="AX245" i="22"/>
  <c r="AM243" i="22"/>
  <c r="AN239" i="22"/>
  <c r="AX227" i="22"/>
  <c r="AX223" i="22"/>
  <c r="AS191" i="22"/>
  <c r="AN185" i="22"/>
  <c r="AV179" i="22"/>
  <c r="AO160" i="22"/>
  <c r="AM271" i="22"/>
  <c r="AS267" i="22"/>
  <c r="AM265" i="22"/>
  <c r="AQ251" i="22"/>
  <c r="AX248" i="22"/>
  <c r="AW245" i="22"/>
  <c r="AX242" i="22"/>
  <c r="AM239" i="22"/>
  <c r="AR227" i="22"/>
  <c r="AW223" i="22"/>
  <c r="AR191" i="22"/>
  <c r="AV184" i="22"/>
  <c r="AU179" i="22"/>
  <c r="AN160" i="22"/>
  <c r="AX269" i="22"/>
  <c r="AQ267" i="22"/>
  <c r="AX264" i="22"/>
  <c r="AP251" i="22"/>
  <c r="AU248" i="22"/>
  <c r="AV245" i="22"/>
  <c r="AR242" i="22"/>
  <c r="AU231" i="22"/>
  <c r="AQ227" i="22"/>
  <c r="AQ191" i="22"/>
  <c r="AU184" i="22"/>
  <c r="AT178" i="22"/>
  <c r="AW90" i="22"/>
  <c r="AU269" i="22"/>
  <c r="AP267" i="22"/>
  <c r="AU264" i="22"/>
  <c r="AM251" i="22"/>
  <c r="AT248" i="22"/>
  <c r="AU245" i="22"/>
  <c r="AQ242" i="22"/>
  <c r="AP231" i="22"/>
  <c r="AP227" i="22"/>
  <c r="AR196" i="22"/>
  <c r="AN191" i="22"/>
  <c r="AR184" i="22"/>
  <c r="AM178" i="22"/>
  <c r="AV90" i="22"/>
  <c r="AM242" i="22"/>
  <c r="AO231" i="22"/>
  <c r="AM227" i="22"/>
  <c r="AQ196" i="22"/>
  <c r="AM191" i="22"/>
  <c r="AQ184" i="22"/>
  <c r="AV177" i="22"/>
  <c r="AS90" i="22"/>
  <c r="AS269" i="22"/>
  <c r="AX266" i="22"/>
  <c r="AS264" i="22"/>
  <c r="AW250" i="22"/>
  <c r="AP248" i="22"/>
  <c r="AP245" i="22"/>
  <c r="AX241" i="22"/>
  <c r="AM231" i="22"/>
  <c r="AM196" i="22"/>
  <c r="AV190" i="22"/>
  <c r="AN184" i="22"/>
  <c r="AR177" i="22"/>
  <c r="AQ90" i="22"/>
  <c r="AO269" i="22"/>
  <c r="AV266" i="22"/>
  <c r="AO264" i="22"/>
  <c r="AU250" i="22"/>
  <c r="AX247" i="22"/>
  <c r="AX244" i="22"/>
  <c r="AS241" i="22"/>
  <c r="AS230" i="22"/>
  <c r="AU226" i="22"/>
  <c r="AP195" i="22"/>
  <c r="AN189" i="22"/>
  <c r="AS183" i="22"/>
  <c r="AW176" i="22"/>
  <c r="AR230" i="22"/>
  <c r="AT226" i="22"/>
  <c r="AO195" i="22"/>
  <c r="AT188" i="22"/>
  <c r="AR183" i="22"/>
  <c r="AV176" i="22"/>
  <c r="AT231" i="22"/>
  <c r="AS228" i="22"/>
  <c r="AS225" i="22"/>
  <c r="AV196" i="22"/>
  <c r="AN193" i="22"/>
  <c r="AR189" i="22"/>
  <c r="AV185" i="22"/>
  <c r="AW181" i="22"/>
  <c r="AO178" i="22"/>
  <c r="AV161" i="22"/>
  <c r="AW241" i="22"/>
  <c r="AS231" i="22"/>
  <c r="AR228" i="22"/>
  <c r="AR225" i="22"/>
  <c r="AS196" i="22"/>
  <c r="AM193" i="22"/>
  <c r="AQ189" i="22"/>
  <c r="AP185" i="22"/>
  <c r="AV181" i="22"/>
  <c r="AN178" i="22"/>
  <c r="AS161" i="22"/>
  <c r="AM225" i="22"/>
  <c r="AN196" i="22"/>
  <c r="AR192" i="22"/>
  <c r="AS188" i="22"/>
  <c r="AW184" i="22"/>
  <c r="AQ181" i="22"/>
  <c r="AU177" i="22"/>
  <c r="AU160" i="22"/>
  <c r="AS229" i="22"/>
  <c r="AR226" i="22"/>
  <c r="AT223" i="22"/>
  <c r="AQ194" i="22"/>
  <c r="AP190" i="22"/>
  <c r="AV186" i="22"/>
  <c r="AN183" i="22"/>
  <c r="AR179" i="22"/>
  <c r="AW162" i="22"/>
  <c r="AX64" i="22"/>
  <c r="AR229" i="22"/>
  <c r="AQ226" i="22"/>
  <c r="AS223" i="22"/>
  <c r="AN194" i="22"/>
  <c r="AO190" i="22"/>
  <c r="AS186" i="22"/>
  <c r="AM183" i="22"/>
  <c r="AQ179" i="22"/>
  <c r="AQ162" i="22"/>
  <c r="AS64" i="22"/>
  <c r="AP223" i="22"/>
  <c r="AT193" i="22"/>
  <c r="AN190" i="22"/>
  <c r="AR186" i="22"/>
  <c r="AV182" i="22"/>
  <c r="AN179" i="22"/>
  <c r="AP162" i="22"/>
  <c r="AN64" i="22"/>
  <c r="AO248" i="22"/>
  <c r="AQ245" i="22"/>
  <c r="AP242" i="22"/>
  <c r="AX231" i="22"/>
  <c r="AW228" i="22"/>
  <c r="AW225" i="22"/>
  <c r="AX196" i="22"/>
  <c r="AR193" i="22"/>
  <c r="AV189" i="22"/>
  <c r="AN186" i="22"/>
  <c r="AR182" i="22"/>
  <c r="AS178" i="22"/>
  <c r="AX161" i="22"/>
  <c r="AT228" i="22"/>
  <c r="AV225" i="22"/>
  <c r="AW196" i="22"/>
  <c r="AO193" i="22"/>
  <c r="AU189" i="22"/>
  <c r="AM186" i="22"/>
  <c r="AX181" i="22"/>
  <c r="AR178" i="22"/>
  <c r="AW161" i="22"/>
  <c r="AU247" i="22"/>
  <c r="AM246" i="22"/>
  <c r="AQ244" i="22"/>
  <c r="AU242" i="22"/>
  <c r="AM241" i="22"/>
  <c r="AQ239" i="22"/>
  <c r="AV230" i="22"/>
  <c r="AO229" i="22"/>
  <c r="AU227" i="22"/>
  <c r="AN226" i="22"/>
  <c r="AT224" i="22"/>
  <c r="AS195" i="22"/>
  <c r="AW193" i="22"/>
  <c r="AO192" i="22"/>
  <c r="AS190" i="22"/>
  <c r="AW188" i="22"/>
  <c r="AO187" i="22"/>
  <c r="AS185" i="22"/>
  <c r="AW183" i="22"/>
  <c r="AO182" i="22"/>
  <c r="AS180" i="22"/>
  <c r="AW178" i="22"/>
  <c r="AO177" i="22"/>
  <c r="AT162" i="22"/>
  <c r="AX160" i="22"/>
  <c r="AP90" i="22"/>
  <c r="AT242" i="22"/>
  <c r="AX240" i="22"/>
  <c r="AP239" i="22"/>
  <c r="AU230" i="22"/>
  <c r="AN229" i="22"/>
  <c r="AT227" i="22"/>
  <c r="AM226" i="22"/>
  <c r="AS224" i="22"/>
  <c r="AO207" i="22"/>
  <c r="AR195" i="22"/>
  <c r="AV193" i="22"/>
  <c r="AN192" i="22"/>
  <c r="AR190" i="22"/>
  <c r="AV188" i="22"/>
  <c r="AN187" i="22"/>
  <c r="AR185" i="22"/>
  <c r="AV183" i="22"/>
  <c r="AN182" i="22"/>
  <c r="AR180" i="22"/>
  <c r="AV178" i="22"/>
  <c r="AN177" i="22"/>
  <c r="AS162" i="22"/>
  <c r="AW160" i="22"/>
  <c r="AO90" i="22"/>
  <c r="AO244" i="22"/>
  <c r="AS242" i="22"/>
  <c r="AW240" i="22"/>
  <c r="AO239" i="22"/>
  <c r="AT230" i="22"/>
  <c r="AM229" i="22"/>
  <c r="AS227" i="22"/>
  <c r="AR224" i="22"/>
  <c r="AN197" i="22"/>
  <c r="AQ195" i="22"/>
  <c r="AU193" i="22"/>
  <c r="AM192" i="22"/>
  <c r="AQ190" i="22"/>
  <c r="AU188" i="22"/>
  <c r="AM187" i="22"/>
  <c r="AQ185" i="22"/>
  <c r="AU183" i="22"/>
  <c r="AM182" i="22"/>
  <c r="AQ180" i="22"/>
  <c r="AU178" i="22"/>
  <c r="AM177" i="22"/>
  <c r="AR162" i="22"/>
  <c r="AV160" i="22"/>
  <c r="AN90" i="22"/>
  <c r="AW64" i="22"/>
  <c r="AW269" i="22"/>
  <c r="AO268" i="22"/>
  <c r="AS266" i="22"/>
  <c r="AW264" i="22"/>
  <c r="AO263" i="22"/>
  <c r="AS250" i="22"/>
  <c r="AW248" i="22"/>
  <c r="AO247" i="22"/>
  <c r="AS245" i="22"/>
  <c r="AW243" i="22"/>
  <c r="AO242" i="22"/>
  <c r="AS240" i="22"/>
  <c r="AW231" i="22"/>
  <c r="AP230" i="22"/>
  <c r="AV228" i="22"/>
  <c r="AO227" i="22"/>
  <c r="AU225" i="22"/>
  <c r="AN224" i="22"/>
  <c r="AU196" i="22"/>
  <c r="AM195" i="22"/>
  <c r="AQ193" i="22"/>
  <c r="AU191" i="22"/>
  <c r="AM190" i="22"/>
  <c r="AQ188" i="22"/>
  <c r="AU186" i="22"/>
  <c r="AM185" i="22"/>
  <c r="AQ183" i="22"/>
  <c r="AU181" i="22"/>
  <c r="AM180" i="22"/>
  <c r="AQ178" i="22"/>
  <c r="AU176" i="22"/>
  <c r="AN162" i="22"/>
  <c r="AR160" i="22"/>
  <c r="AV64" i="22"/>
  <c r="AV269" i="22"/>
  <c r="AN268" i="22"/>
  <c r="AR266" i="22"/>
  <c r="AV264" i="22"/>
  <c r="AN263" i="22"/>
  <c r="AR250" i="22"/>
  <c r="AV248" i="22"/>
  <c r="AN247" i="22"/>
  <c r="AR245" i="22"/>
  <c r="AV243" i="22"/>
  <c r="AN242" i="22"/>
  <c r="AR240" i="22"/>
  <c r="AV231" i="22"/>
  <c r="AO230" i="22"/>
  <c r="AU228" i="22"/>
  <c r="AN227" i="22"/>
  <c r="AT225" i="22"/>
  <c r="AM224" i="22"/>
  <c r="AT196" i="22"/>
  <c r="AX194" i="22"/>
  <c r="AP193" i="22"/>
  <c r="AT191" i="22"/>
  <c r="AX189" i="22"/>
  <c r="AP188" i="22"/>
  <c r="AT186" i="22"/>
  <c r="AX184" i="22"/>
  <c r="AP183" i="22"/>
  <c r="AT181" i="22"/>
  <c r="AX179" i="22"/>
  <c r="AP178" i="22"/>
  <c r="AT176" i="22"/>
  <c r="AM162" i="22"/>
  <c r="AQ160" i="22"/>
  <c r="AU64" i="22"/>
  <c r="AT64" i="22"/>
  <c r="AR64" i="22"/>
  <c r="AR269" i="22"/>
  <c r="AV267" i="22"/>
  <c r="AN266" i="22"/>
  <c r="AR264" i="22"/>
  <c r="AV251" i="22"/>
  <c r="AN250" i="22"/>
  <c r="AR248" i="22"/>
  <c r="AV246" i="22"/>
  <c r="AN245" i="22"/>
  <c r="AR243" i="22"/>
  <c r="AV241" i="22"/>
  <c r="AN240" i="22"/>
  <c r="AR231" i="22"/>
  <c r="AX229" i="22"/>
  <c r="AQ228" i="22"/>
  <c r="AW226" i="22"/>
  <c r="AP225" i="22"/>
  <c r="AV223" i="22"/>
  <c r="AP196" i="22"/>
  <c r="AT194" i="22"/>
  <c r="AX192" i="22"/>
  <c r="AP191" i="22"/>
  <c r="AT189" i="22"/>
  <c r="AX187" i="22"/>
  <c r="AP186" i="22"/>
  <c r="AT184" i="22"/>
  <c r="AX182" i="22"/>
  <c r="AP181" i="22"/>
  <c r="AT179" i="22"/>
  <c r="AX177" i="22"/>
  <c r="AP176" i="22"/>
  <c r="AU161" i="22"/>
  <c r="AM160" i="22"/>
  <c r="AQ64" i="22"/>
  <c r="AQ269" i="22"/>
  <c r="AU267" i="22"/>
  <c r="AM266" i="22"/>
  <c r="AQ264" i="22"/>
  <c r="AU251" i="22"/>
  <c r="AM250" i="22"/>
  <c r="AQ248" i="22"/>
  <c r="AU246" i="22"/>
  <c r="AM245" i="22"/>
  <c r="AQ243" i="22"/>
  <c r="AU241" i="22"/>
  <c r="AM240" i="22"/>
  <c r="AQ231" i="22"/>
  <c r="AW229" i="22"/>
  <c r="AP228" i="22"/>
  <c r="AV226" i="22"/>
  <c r="AO225" i="22"/>
  <c r="AU223" i="22"/>
  <c r="AO196" i="22"/>
  <c r="AS194" i="22"/>
  <c r="AW192" i="22"/>
  <c r="AO191" i="22"/>
  <c r="AS189" i="22"/>
  <c r="AW187" i="22"/>
  <c r="AO186" i="22"/>
  <c r="AS184" i="22"/>
  <c r="AW182" i="22"/>
  <c r="AO181" i="22"/>
  <c r="AS179" i="22"/>
  <c r="AW177" i="22"/>
  <c r="AO176" i="22"/>
  <c r="AT161" i="22"/>
  <c r="AX90" i="22"/>
  <c r="AP64" i="22"/>
  <c r="AO64" i="22"/>
  <c r="AV271" i="22"/>
  <c r="AN269" i="22"/>
  <c r="AR267" i="22"/>
  <c r="AV265" i="22"/>
  <c r="AN264" i="22"/>
  <c r="AR251" i="22"/>
  <c r="AV249" i="22"/>
  <c r="AN248" i="22"/>
  <c r="AR246" i="22"/>
  <c r="AV244" i="22"/>
  <c r="AN243" i="22"/>
  <c r="AR241" i="22"/>
  <c r="AV239" i="22"/>
  <c r="AN231" i="22"/>
  <c r="AT229" i="22"/>
  <c r="AM228" i="22"/>
  <c r="AS226" i="22"/>
  <c r="AR223" i="22"/>
  <c r="AX195" i="22"/>
  <c r="AP194" i="22"/>
  <c r="AT192" i="22"/>
  <c r="AX190" i="22"/>
  <c r="AP189" i="22"/>
  <c r="AT187" i="22"/>
  <c r="AX185" i="22"/>
  <c r="AP184" i="22"/>
  <c r="AT182" i="22"/>
  <c r="AX180" i="22"/>
  <c r="AP179" i="22"/>
  <c r="AT177" i="22"/>
  <c r="AM168" i="22"/>
  <c r="AQ161" i="22"/>
  <c r="AU90" i="22"/>
  <c r="AM64" i="22"/>
  <c r="AQ223" i="22"/>
  <c r="AW195" i="22"/>
  <c r="AO194" i="22"/>
  <c r="AS192" i="22"/>
  <c r="AW190" i="22"/>
  <c r="AO189" i="22"/>
  <c r="AS187" i="22"/>
  <c r="AW185" i="22"/>
  <c r="AO184" i="22"/>
  <c r="AS182" i="22"/>
  <c r="AW180" i="22"/>
  <c r="AO179" i="22"/>
  <c r="AS177" i="22"/>
  <c r="AX162" i="22"/>
  <c r="AP161" i="22"/>
  <c r="AT90" i="22"/>
  <c r="AM55" i="22"/>
  <c r="AS271" i="22"/>
  <c r="AW268" i="22"/>
  <c r="AO267" i="22"/>
  <c r="AS265" i="22"/>
  <c r="AW263" i="22"/>
  <c r="AO251" i="22"/>
  <c r="AS249" i="22"/>
  <c r="AW247" i="22"/>
  <c r="AO246" i="22"/>
  <c r="AS244" i="22"/>
  <c r="AW242" i="22"/>
  <c r="AO241" i="22"/>
  <c r="AS239" i="22"/>
  <c r="AX230" i="22"/>
  <c r="AQ229" i="22"/>
  <c r="AW227" i="22"/>
  <c r="AP226" i="22"/>
  <c r="AV224" i="22"/>
  <c r="AO223" i="22"/>
  <c r="AU195" i="22"/>
  <c r="AM194" i="22"/>
  <c r="AQ192" i="22"/>
  <c r="AU190" i="22"/>
  <c r="AM189" i="22"/>
  <c r="AQ187" i="22"/>
  <c r="AU185" i="22"/>
  <c r="AM184" i="22"/>
  <c r="AQ182" i="22"/>
  <c r="AU180" i="22"/>
  <c r="AM179" i="22"/>
  <c r="AQ177" i="22"/>
  <c r="AV162" i="22"/>
  <c r="AN161" i="22"/>
  <c r="AR90" i="22"/>
  <c r="AN267" i="22"/>
  <c r="AR265" i="22"/>
  <c r="AV263" i="22"/>
  <c r="AN251" i="22"/>
  <c r="AR249" i="22"/>
  <c r="AV247" i="22"/>
  <c r="AN246" i="22"/>
  <c r="AR244" i="22"/>
  <c r="AV242" i="22"/>
  <c r="AN241" i="22"/>
  <c r="AR239" i="22"/>
  <c r="AW230" i="22"/>
  <c r="AP229" i="22"/>
  <c r="AV227" i="22"/>
  <c r="AO226" i="22"/>
  <c r="AU224" i="22"/>
  <c r="AM223" i="22"/>
  <c r="AT195" i="22"/>
  <c r="AX193" i="22"/>
  <c r="AP192" i="22"/>
  <c r="AT190" i="22"/>
  <c r="AX188" i="22"/>
  <c r="AP187" i="22"/>
  <c r="AT185" i="22"/>
  <c r="AX183" i="22"/>
  <c r="AP182" i="22"/>
  <c r="AT180" i="22"/>
  <c r="AX178" i="22"/>
  <c r="AP177" i="22"/>
  <c r="AU162" i="22"/>
  <c r="AM161" i="22"/>
  <c r="O2895" i="18"/>
  <c r="Z147" i="22"/>
  <c r="O2920" i="18"/>
  <c r="AA147" i="22"/>
  <c r="O2945" i="18"/>
  <c r="AB147" i="22"/>
  <c r="O2970" i="18"/>
  <c r="AC147" i="22"/>
  <c r="O2995" i="18"/>
  <c r="AD147" i="22"/>
  <c r="O3020" i="18"/>
  <c r="AE147" i="22"/>
  <c r="O3045" i="18"/>
  <c r="AF147" i="22"/>
  <c r="O3070" i="18"/>
  <c r="AG147" i="22"/>
  <c r="O3095" i="18"/>
  <c r="AH147" i="22"/>
  <c r="O3120" i="18"/>
  <c r="P3120" i="18" s="1"/>
  <c r="AI147" i="22"/>
  <c r="O3145" i="18"/>
  <c r="AJ147" i="22"/>
  <c r="O2896" i="18"/>
  <c r="Z148" i="22"/>
  <c r="O2921" i="18"/>
  <c r="AA148" i="22"/>
  <c r="O2946" i="18"/>
  <c r="AB148" i="22"/>
  <c r="O2971" i="18"/>
  <c r="AC148" i="22"/>
  <c r="O2996" i="18"/>
  <c r="AD148" i="22"/>
  <c r="O3021" i="18"/>
  <c r="AE148" i="22"/>
  <c r="O3046" i="18"/>
  <c r="AF148" i="22"/>
  <c r="AT148" i="22" s="1"/>
  <c r="O3071" i="18"/>
  <c r="AG148" i="22"/>
  <c r="O3096" i="18"/>
  <c r="AH148" i="22"/>
  <c r="O3121" i="18"/>
  <c r="AI148" i="22"/>
  <c r="O3146" i="18"/>
  <c r="AJ148" i="22"/>
  <c r="O2897" i="18"/>
  <c r="Z149" i="22"/>
  <c r="O2922" i="18"/>
  <c r="AA149" i="22"/>
  <c r="O2947" i="18"/>
  <c r="AB149" i="22"/>
  <c r="O2972" i="18"/>
  <c r="AC149" i="22"/>
  <c r="AQ149" i="22" s="1"/>
  <c r="O2997" i="18"/>
  <c r="AD149" i="22"/>
  <c r="O3022" i="18"/>
  <c r="AE149" i="22"/>
  <c r="O3047" i="18"/>
  <c r="AF149" i="22"/>
  <c r="O3072" i="18"/>
  <c r="AG149" i="22"/>
  <c r="O3097" i="18"/>
  <c r="AH149" i="22"/>
  <c r="O3122" i="18"/>
  <c r="AI149" i="22"/>
  <c r="O3147" i="18"/>
  <c r="AJ149" i="22"/>
  <c r="O2898" i="18"/>
  <c r="Z150" i="22"/>
  <c r="AN150" i="22" s="1"/>
  <c r="O2923" i="18"/>
  <c r="AA150" i="22"/>
  <c r="O2948" i="18"/>
  <c r="AB150" i="22"/>
  <c r="O2973" i="18"/>
  <c r="AC150" i="22"/>
  <c r="O2998" i="18"/>
  <c r="AD150" i="22"/>
  <c r="O3023" i="18"/>
  <c r="AE150" i="22"/>
  <c r="O3048" i="18"/>
  <c r="AF150" i="22"/>
  <c r="O3073" i="18"/>
  <c r="AG150" i="22"/>
  <c r="O3098" i="18"/>
  <c r="AH150" i="22"/>
  <c r="AV150" i="22" s="1"/>
  <c r="O3123" i="18"/>
  <c r="AI150" i="22"/>
  <c r="O3148" i="18"/>
  <c r="AJ150" i="22"/>
  <c r="O2899" i="18"/>
  <c r="Z151" i="22"/>
  <c r="O2924" i="18"/>
  <c r="AA151" i="22"/>
  <c r="O2949" i="18"/>
  <c r="AB151" i="22"/>
  <c r="O2974" i="18"/>
  <c r="AC151" i="22"/>
  <c r="O2999" i="18"/>
  <c r="AD151" i="22"/>
  <c r="O3024" i="18"/>
  <c r="AE151" i="22"/>
  <c r="O3049" i="18"/>
  <c r="AF151" i="22"/>
  <c r="O3074" i="18"/>
  <c r="AG151" i="22"/>
  <c r="O3099" i="18"/>
  <c r="AH151" i="22"/>
  <c r="O3124" i="18"/>
  <c r="AI151" i="22"/>
  <c r="O3149" i="18"/>
  <c r="AJ151" i="22"/>
  <c r="O2900" i="18"/>
  <c r="Z152" i="22"/>
  <c r="O2925" i="18"/>
  <c r="AA152" i="22"/>
  <c r="O2950" i="18"/>
  <c r="AB152" i="22"/>
  <c r="AP152" i="22" s="1"/>
  <c r="O2975" i="18"/>
  <c r="AC152" i="22"/>
  <c r="O3000" i="18"/>
  <c r="AD152" i="22"/>
  <c r="O3025" i="18"/>
  <c r="AE152" i="22"/>
  <c r="O3050" i="18"/>
  <c r="AF152" i="22"/>
  <c r="O3075" i="18"/>
  <c r="AG152" i="22"/>
  <c r="O3100" i="18"/>
  <c r="AH152" i="22"/>
  <c r="O3125" i="18"/>
  <c r="AI152" i="22"/>
  <c r="O3150" i="18"/>
  <c r="P3150" i="18" s="1"/>
  <c r="AJ152" i="22"/>
  <c r="AX152" i="22" s="1"/>
  <c r="O2901" i="18"/>
  <c r="Z153" i="22"/>
  <c r="O2926" i="18"/>
  <c r="AA153" i="22"/>
  <c r="O2951" i="18"/>
  <c r="AB153" i="22"/>
  <c r="O2976" i="18"/>
  <c r="AC153" i="22"/>
  <c r="O3001" i="18"/>
  <c r="AD153" i="22"/>
  <c r="O3026" i="18"/>
  <c r="AE153" i="22"/>
  <c r="O3051" i="18"/>
  <c r="AF153" i="22"/>
  <c r="O3076" i="18"/>
  <c r="AG153" i="22"/>
  <c r="AU153" i="22" s="1"/>
  <c r="O3101" i="18"/>
  <c r="AH153" i="22"/>
  <c r="O3126" i="18"/>
  <c r="AI153" i="22"/>
  <c r="O3151" i="18"/>
  <c r="AJ153" i="22"/>
  <c r="O2902" i="18"/>
  <c r="Z154" i="22"/>
  <c r="O2927" i="18"/>
  <c r="AA154" i="22"/>
  <c r="O2952" i="18"/>
  <c r="AB154" i="22"/>
  <c r="O2977" i="18"/>
  <c r="AC154" i="22"/>
  <c r="O3002" i="18"/>
  <c r="AD154" i="22"/>
  <c r="AR154" i="22" s="1"/>
  <c r="O3027" i="18"/>
  <c r="AE154" i="22"/>
  <c r="O3052" i="18"/>
  <c r="AF154" i="22"/>
  <c r="O3077" i="18"/>
  <c r="AG154" i="22"/>
  <c r="O3102" i="18"/>
  <c r="AH154" i="22"/>
  <c r="O3127" i="18"/>
  <c r="AI154" i="22"/>
  <c r="O3152" i="18"/>
  <c r="AJ154" i="22"/>
  <c r="O2903" i="18"/>
  <c r="Z155" i="22"/>
  <c r="O2928" i="18"/>
  <c r="AA155" i="22"/>
  <c r="AO155" i="22" s="1"/>
  <c r="O2953" i="18"/>
  <c r="AB155" i="22"/>
  <c r="O2978" i="18"/>
  <c r="AC155" i="22"/>
  <c r="O3003" i="18"/>
  <c r="AD155" i="22"/>
  <c r="O3028" i="18"/>
  <c r="AE155" i="22"/>
  <c r="O3053" i="18"/>
  <c r="AF155" i="22"/>
  <c r="O3078" i="18"/>
  <c r="AG155" i="22"/>
  <c r="O3103" i="18"/>
  <c r="AH155" i="22"/>
  <c r="O3128" i="18"/>
  <c r="P3128" i="18" s="1"/>
  <c r="AI155" i="22"/>
  <c r="AW155" i="22" s="1"/>
  <c r="O3153" i="18"/>
  <c r="AJ155" i="22"/>
  <c r="O2904" i="18"/>
  <c r="Z156" i="22"/>
  <c r="O2929" i="18"/>
  <c r="AA156" i="22"/>
  <c r="O2954" i="18"/>
  <c r="AB156" i="22"/>
  <c r="O2979" i="18"/>
  <c r="AC156" i="22"/>
  <c r="O3004" i="18"/>
  <c r="AD156" i="22"/>
  <c r="O3029" i="18"/>
  <c r="AE156" i="22"/>
  <c r="O3054" i="18"/>
  <c r="AF156" i="22"/>
  <c r="AT156" i="22" s="1"/>
  <c r="O3079" i="18"/>
  <c r="AG156" i="22"/>
  <c r="O3104" i="18"/>
  <c r="AH156" i="22"/>
  <c r="O3129" i="18"/>
  <c r="AI156" i="22"/>
  <c r="O3154" i="18"/>
  <c r="AJ156" i="22"/>
  <c r="O2905" i="18"/>
  <c r="Z157" i="22"/>
  <c r="O2930" i="18"/>
  <c r="AA157" i="22"/>
  <c r="O2955" i="18"/>
  <c r="AB157" i="22"/>
  <c r="O2980" i="18"/>
  <c r="AC157" i="22"/>
  <c r="AQ157" i="22" s="1"/>
  <c r="O3005" i="18"/>
  <c r="AD157" i="22"/>
  <c r="O3030" i="18"/>
  <c r="AE157" i="22"/>
  <c r="O3055" i="18"/>
  <c r="AF157" i="22"/>
  <c r="O3080" i="18"/>
  <c r="AG157" i="22"/>
  <c r="O3105" i="18"/>
  <c r="AH157" i="22"/>
  <c r="O3130" i="18"/>
  <c r="AI157" i="22"/>
  <c r="O3155" i="18"/>
  <c r="AJ157" i="22"/>
  <c r="O2906" i="18"/>
  <c r="Z158" i="22"/>
  <c r="AN158" i="22" s="1"/>
  <c r="O2931" i="18"/>
  <c r="AA158" i="22"/>
  <c r="AO158" i="22" s="1"/>
  <c r="O2956" i="18"/>
  <c r="AB158" i="22"/>
  <c r="AP158" i="22" s="1"/>
  <c r="O2981" i="18"/>
  <c r="AC158" i="22"/>
  <c r="AQ158" i="22" s="1"/>
  <c r="O3006" i="18"/>
  <c r="AD158" i="22"/>
  <c r="AR158" i="22" s="1"/>
  <c r="O3031" i="18"/>
  <c r="AE158" i="22"/>
  <c r="AS158" i="22" s="1"/>
  <c r="O3056" i="18"/>
  <c r="AF158" i="22"/>
  <c r="AT158" i="22" s="1"/>
  <c r="O3081" i="18"/>
  <c r="AG158" i="22"/>
  <c r="AU158" i="22" s="1"/>
  <c r="O3106" i="18"/>
  <c r="P3106" i="18" s="1"/>
  <c r="AH158" i="22"/>
  <c r="AV158" i="22" s="1"/>
  <c r="O3131" i="18"/>
  <c r="AI158" i="22"/>
  <c r="AW158" i="22" s="1"/>
  <c r="O3156" i="18"/>
  <c r="AJ158" i="22"/>
  <c r="AX158" i="22" s="1"/>
  <c r="O2911" i="18"/>
  <c r="Z163" i="22"/>
  <c r="AN163" i="22" s="1"/>
  <c r="O2936" i="18"/>
  <c r="AA163" i="22"/>
  <c r="AO163" i="22" s="1"/>
  <c r="O2961" i="18"/>
  <c r="AB163" i="22"/>
  <c r="AP163" i="22" s="1"/>
  <c r="O2986" i="18"/>
  <c r="AC163" i="22"/>
  <c r="AQ163" i="22" s="1"/>
  <c r="O3011" i="18"/>
  <c r="AD163" i="22"/>
  <c r="AR163" i="22" s="1"/>
  <c r="O3036" i="18"/>
  <c r="AE163" i="22"/>
  <c r="AS163" i="22" s="1"/>
  <c r="O3061" i="18"/>
  <c r="AF163" i="22"/>
  <c r="AT163" i="22" s="1"/>
  <c r="O3086" i="18"/>
  <c r="AG163" i="22"/>
  <c r="AU163" i="22" s="1"/>
  <c r="O3111" i="18"/>
  <c r="AH163" i="22"/>
  <c r="AV163" i="22" s="1"/>
  <c r="O3136" i="18"/>
  <c r="AI163" i="22"/>
  <c r="AW163" i="22" s="1"/>
  <c r="O3161" i="18"/>
  <c r="AJ163" i="22"/>
  <c r="AX163" i="22" s="1"/>
  <c r="O2912" i="18"/>
  <c r="Z164" i="22"/>
  <c r="AN164" i="22" s="1"/>
  <c r="O2937" i="18"/>
  <c r="AA164" i="22"/>
  <c r="AO164" i="22" s="1"/>
  <c r="O2962" i="18"/>
  <c r="AB164" i="22"/>
  <c r="AP164" i="22" s="1"/>
  <c r="O2987" i="18"/>
  <c r="AC164" i="22"/>
  <c r="AQ164" i="22" s="1"/>
  <c r="O3012" i="18"/>
  <c r="AD164" i="22"/>
  <c r="AR164" i="22" s="1"/>
  <c r="O3037" i="18"/>
  <c r="AE164" i="22"/>
  <c r="AS164" i="22" s="1"/>
  <c r="O3062" i="18"/>
  <c r="AF164" i="22"/>
  <c r="AT164" i="22" s="1"/>
  <c r="O3087" i="18"/>
  <c r="AG164" i="22"/>
  <c r="AU164" i="22" s="1"/>
  <c r="O3112" i="18"/>
  <c r="AH164" i="22"/>
  <c r="AV164" i="22" s="1"/>
  <c r="O3137" i="18"/>
  <c r="AI164" i="22"/>
  <c r="AW164" i="22" s="1"/>
  <c r="O3162" i="18"/>
  <c r="S3162" i="18" s="1"/>
  <c r="AJ164" i="22"/>
  <c r="AX164" i="22" s="1"/>
  <c r="O2913" i="18"/>
  <c r="Z165" i="22"/>
  <c r="AN165" i="22" s="1"/>
  <c r="O2938" i="18"/>
  <c r="AA165" i="22"/>
  <c r="AO165" i="22" s="1"/>
  <c r="O2963" i="18"/>
  <c r="AB165" i="22"/>
  <c r="AP165" i="22" s="1"/>
  <c r="O2988" i="18"/>
  <c r="AC165" i="22"/>
  <c r="AQ165" i="22" s="1"/>
  <c r="O3013" i="18"/>
  <c r="AD165" i="22"/>
  <c r="AR165" i="22" s="1"/>
  <c r="O3038" i="18"/>
  <c r="AE165" i="22"/>
  <c r="AS165" i="22" s="1"/>
  <c r="O3063" i="18"/>
  <c r="AF165" i="22"/>
  <c r="AT165" i="22" s="1"/>
  <c r="O3088" i="18"/>
  <c r="P3088" i="18" s="1"/>
  <c r="AG165" i="22"/>
  <c r="AU165" i="22" s="1"/>
  <c r="O3113" i="18"/>
  <c r="AH165" i="22"/>
  <c r="AV165" i="22" s="1"/>
  <c r="O3138" i="18"/>
  <c r="AI165" i="22"/>
  <c r="AW165" i="22" s="1"/>
  <c r="O3163" i="18"/>
  <c r="AJ165" i="22"/>
  <c r="AX165" i="22" s="1"/>
  <c r="O2939" i="18"/>
  <c r="AA166" i="22"/>
  <c r="AO166" i="22" s="1"/>
  <c r="O2964" i="18"/>
  <c r="AB166" i="22"/>
  <c r="AP166" i="22" s="1"/>
  <c r="O2989" i="18"/>
  <c r="AC166" i="22"/>
  <c r="AQ166" i="22" s="1"/>
  <c r="O3014" i="18"/>
  <c r="AD166" i="22"/>
  <c r="AR166" i="22" s="1"/>
  <c r="O3039" i="18"/>
  <c r="AE166" i="22"/>
  <c r="AS166" i="22" s="1"/>
  <c r="O3064" i="18"/>
  <c r="AF166" i="22"/>
  <c r="AT166" i="22" s="1"/>
  <c r="O3089" i="18"/>
  <c r="AG166" i="22"/>
  <c r="AU166" i="22" s="1"/>
  <c r="O3114" i="18"/>
  <c r="AH166" i="22"/>
  <c r="AV166" i="22" s="1"/>
  <c r="O3139" i="18"/>
  <c r="AI166" i="22"/>
  <c r="AW166" i="22" s="1"/>
  <c r="O3164" i="18"/>
  <c r="AJ166" i="22"/>
  <c r="AX166" i="22" s="1"/>
  <c r="O2915" i="18"/>
  <c r="Z167" i="22"/>
  <c r="AN167" i="22" s="1"/>
  <c r="O2940" i="18"/>
  <c r="AA167" i="22"/>
  <c r="AO167" i="22" s="1"/>
  <c r="O2965" i="18"/>
  <c r="AB167" i="22"/>
  <c r="AP167" i="22" s="1"/>
  <c r="O2990" i="18"/>
  <c r="AC167" i="22"/>
  <c r="AQ167" i="22" s="1"/>
  <c r="O3015" i="18"/>
  <c r="AD167" i="22"/>
  <c r="AR167" i="22" s="1"/>
  <c r="O3040" i="18"/>
  <c r="AE167" i="22"/>
  <c r="AS167" i="22" s="1"/>
  <c r="O3065" i="18"/>
  <c r="AF167" i="22"/>
  <c r="AT167" i="22" s="1"/>
  <c r="O3090" i="18"/>
  <c r="AG167" i="22"/>
  <c r="AU167" i="22" s="1"/>
  <c r="O3115" i="18"/>
  <c r="AH167" i="22"/>
  <c r="AV167" i="22" s="1"/>
  <c r="O3140" i="18"/>
  <c r="AI167" i="22"/>
  <c r="AW167" i="22" s="1"/>
  <c r="O3165" i="18"/>
  <c r="P3165" i="18" s="1"/>
  <c r="AJ167" i="22"/>
  <c r="AX167" i="22" s="1"/>
  <c r="O2941" i="18"/>
  <c r="AA168" i="22"/>
  <c r="AO168" i="22" s="1"/>
  <c r="O2966" i="18"/>
  <c r="AB168" i="22"/>
  <c r="AP168" i="22" s="1"/>
  <c r="O2991" i="18"/>
  <c r="AC168" i="22"/>
  <c r="AQ168" i="22" s="1"/>
  <c r="O3016" i="18"/>
  <c r="AD168" i="22"/>
  <c r="AR168" i="22" s="1"/>
  <c r="O3041" i="18"/>
  <c r="AE168" i="22"/>
  <c r="AS168" i="22" s="1"/>
  <c r="O3066" i="18"/>
  <c r="AF168" i="22"/>
  <c r="AT168" i="22" s="1"/>
  <c r="O3091" i="18"/>
  <c r="AG168" i="22"/>
  <c r="AU168" i="22" s="1"/>
  <c r="O3116" i="18"/>
  <c r="P3116" i="18" s="1"/>
  <c r="AH168" i="22"/>
  <c r="AV168" i="22" s="1"/>
  <c r="O3141" i="18"/>
  <c r="AI168" i="22"/>
  <c r="AW168" i="22" s="1"/>
  <c r="O3166" i="18"/>
  <c r="AJ168" i="22"/>
  <c r="AX168" i="22" s="1"/>
  <c r="O2917" i="18"/>
  <c r="Z169" i="22"/>
  <c r="AN169" i="22" s="1"/>
  <c r="O2942" i="18"/>
  <c r="AA169" i="22"/>
  <c r="AO169" i="22" s="1"/>
  <c r="O2967" i="18"/>
  <c r="AB169" i="22"/>
  <c r="AP169" i="22" s="1"/>
  <c r="O2992" i="18"/>
  <c r="AC169" i="22"/>
  <c r="AQ169" i="22" s="1"/>
  <c r="O3017" i="18"/>
  <c r="AD169" i="22"/>
  <c r="AR169" i="22" s="1"/>
  <c r="O3042" i="18"/>
  <c r="AE169" i="22"/>
  <c r="AS169" i="22" s="1"/>
  <c r="O3067" i="18"/>
  <c r="AF169" i="22"/>
  <c r="AT169" i="22" s="1"/>
  <c r="O3092" i="18"/>
  <c r="AG169" i="22"/>
  <c r="AU169" i="22" s="1"/>
  <c r="O3117" i="18"/>
  <c r="AH169" i="22"/>
  <c r="AV169" i="22" s="1"/>
  <c r="O3142" i="18"/>
  <c r="AI169" i="22"/>
  <c r="AW169" i="22" s="1"/>
  <c r="O3167" i="18"/>
  <c r="AJ169" i="22"/>
  <c r="AX169" i="22" s="1"/>
  <c r="O2918" i="18"/>
  <c r="Z170" i="22"/>
  <c r="AN170" i="22" s="1"/>
  <c r="O2943" i="18"/>
  <c r="AA170" i="22"/>
  <c r="AO170" i="22" s="1"/>
  <c r="O2968" i="18"/>
  <c r="AB170" i="22"/>
  <c r="AP170" i="22" s="1"/>
  <c r="O2993" i="18"/>
  <c r="AC170" i="22"/>
  <c r="AQ170" i="22" s="1"/>
  <c r="O3018" i="18"/>
  <c r="AD170" i="22"/>
  <c r="AR170" i="22" s="1"/>
  <c r="O3043" i="18"/>
  <c r="AE170" i="22"/>
  <c r="AS170" i="22" s="1"/>
  <c r="O3068" i="18"/>
  <c r="AF170" i="22"/>
  <c r="AT170" i="22" s="1"/>
  <c r="O3093" i="18"/>
  <c r="AG170" i="22"/>
  <c r="AU170" i="22" s="1"/>
  <c r="O3118" i="18"/>
  <c r="AH170" i="22"/>
  <c r="AV170" i="22" s="1"/>
  <c r="O3143" i="18"/>
  <c r="AI170" i="22"/>
  <c r="AW170" i="22" s="1"/>
  <c r="O3168" i="18"/>
  <c r="P3168" i="18" s="1"/>
  <c r="AJ170" i="22"/>
  <c r="AX170" i="22" s="1"/>
  <c r="O2919" i="18"/>
  <c r="Z171" i="22"/>
  <c r="AN171" i="22" s="1"/>
  <c r="O2944" i="18"/>
  <c r="AA171" i="22"/>
  <c r="AO171" i="22" s="1"/>
  <c r="O2969" i="18"/>
  <c r="AB171" i="22"/>
  <c r="AP171" i="22" s="1"/>
  <c r="O2994" i="18"/>
  <c r="AC171" i="22"/>
  <c r="AQ171" i="22" s="1"/>
  <c r="O3019" i="18"/>
  <c r="AD171" i="22"/>
  <c r="AR171" i="22" s="1"/>
  <c r="O3044" i="18"/>
  <c r="AE171" i="22"/>
  <c r="AS171" i="22" s="1"/>
  <c r="O3069" i="18"/>
  <c r="AF171" i="22"/>
  <c r="AT171" i="22" s="1"/>
  <c r="O3094" i="18"/>
  <c r="P3094" i="18" s="1"/>
  <c r="AG171" i="22"/>
  <c r="AU171" i="22" s="1"/>
  <c r="O3119" i="18"/>
  <c r="AH171" i="22"/>
  <c r="AV171" i="22" s="1"/>
  <c r="O3144" i="18"/>
  <c r="AI171" i="22"/>
  <c r="AW171" i="22" s="1"/>
  <c r="O3169" i="18"/>
  <c r="AJ171" i="22"/>
  <c r="AX171" i="22" s="1"/>
  <c r="AQ29" i="12"/>
  <c r="AK173" i="22" s="1"/>
  <c r="Y173" i="22"/>
  <c r="AM173" i="22" s="1"/>
  <c r="O3157" i="18"/>
  <c r="AJ159" i="22"/>
  <c r="AX159" i="22" s="1"/>
  <c r="O3132" i="18"/>
  <c r="AI159" i="22"/>
  <c r="AW159" i="22" s="1"/>
  <c r="O3107" i="18"/>
  <c r="AH159" i="22"/>
  <c r="AV159" i="22" s="1"/>
  <c r="O3082" i="18"/>
  <c r="P3082" i="18" s="1"/>
  <c r="AG159" i="22"/>
  <c r="AU159" i="22" s="1"/>
  <c r="O3057" i="18"/>
  <c r="AF159" i="22"/>
  <c r="AT159" i="22" s="1"/>
  <c r="O3032" i="18"/>
  <c r="AE159" i="22"/>
  <c r="AS159" i="22" s="1"/>
  <c r="O3007" i="18"/>
  <c r="AD159" i="22"/>
  <c r="AR159" i="22" s="1"/>
  <c r="O2982" i="18"/>
  <c r="AC159" i="22"/>
  <c r="AQ159" i="22" s="1"/>
  <c r="O2957" i="18"/>
  <c r="AB159" i="22"/>
  <c r="AP159" i="22" s="1"/>
  <c r="O2932" i="18"/>
  <c r="AA159" i="22"/>
  <c r="AO159" i="22" s="1"/>
  <c r="O2907" i="18"/>
  <c r="Z159" i="22"/>
  <c r="AN159" i="22" s="1"/>
  <c r="Y4" i="22"/>
  <c r="AM4" i="22" s="1"/>
  <c r="K1102" i="18"/>
  <c r="K1002" i="18"/>
  <c r="R1002" i="18" s="1"/>
  <c r="K902" i="18"/>
  <c r="K802" i="18"/>
  <c r="K702" i="18"/>
  <c r="R702" i="18" s="1"/>
  <c r="K602" i="18"/>
  <c r="R602" i="18" s="1"/>
  <c r="K502" i="18"/>
  <c r="K402" i="18"/>
  <c r="K302" i="18"/>
  <c r="K202" i="18"/>
  <c r="K102" i="18"/>
  <c r="J102" i="18"/>
  <c r="O2" i="18"/>
  <c r="K2" i="18"/>
  <c r="Z4" i="22"/>
  <c r="AN4" i="22" s="1"/>
  <c r="O102" i="18"/>
  <c r="AA4" i="22"/>
  <c r="AO4" i="22" s="1"/>
  <c r="O202" i="18"/>
  <c r="S202" i="18" s="1"/>
  <c r="AB4" i="22"/>
  <c r="AP4" i="22" s="1"/>
  <c r="O302" i="18"/>
  <c r="AC4" i="22"/>
  <c r="AQ4" i="22" s="1"/>
  <c r="O402" i="18"/>
  <c r="S402" i="18" s="1"/>
  <c r="AD4" i="22"/>
  <c r="AR4" i="22" s="1"/>
  <c r="O502" i="18"/>
  <c r="AE4" i="22"/>
  <c r="AS4" i="22" s="1"/>
  <c r="O602" i="18"/>
  <c r="AF4" i="22"/>
  <c r="AT4" i="22" s="1"/>
  <c r="O702" i="18"/>
  <c r="AG4" i="22"/>
  <c r="AU4" i="22" s="1"/>
  <c r="O802" i="18"/>
  <c r="AH4" i="22"/>
  <c r="AV4" i="22" s="1"/>
  <c r="O902" i="18"/>
  <c r="AI4" i="22"/>
  <c r="AW4" i="22" s="1"/>
  <c r="O1002" i="18"/>
  <c r="S1002" i="18" s="1"/>
  <c r="AJ4" i="22"/>
  <c r="AX4" i="22" s="1"/>
  <c r="O1102" i="18"/>
  <c r="I95" i="18"/>
  <c r="L95" i="18" s="1"/>
  <c r="S97" i="22"/>
  <c r="I1195" i="18"/>
  <c r="I1095" i="18"/>
  <c r="I995" i="18"/>
  <c r="L995" i="18" s="1"/>
  <c r="I895" i="18"/>
  <c r="L895" i="18" s="1"/>
  <c r="I795" i="18"/>
  <c r="I695" i="18"/>
  <c r="I595" i="18"/>
  <c r="L595" i="18" s="1"/>
  <c r="I495" i="18"/>
  <c r="I395" i="18"/>
  <c r="I295" i="18"/>
  <c r="I195" i="18"/>
  <c r="I94" i="18"/>
  <c r="L94" i="18" s="1"/>
  <c r="S96" i="22"/>
  <c r="I1194" i="18"/>
  <c r="I1094" i="18"/>
  <c r="I994" i="18"/>
  <c r="L994" i="18" s="1"/>
  <c r="I894" i="18"/>
  <c r="I794" i="18"/>
  <c r="I694" i="18"/>
  <c r="I594" i="18"/>
  <c r="I494" i="18"/>
  <c r="L494" i="18" s="1"/>
  <c r="I394" i="18"/>
  <c r="I294" i="18"/>
  <c r="I194" i="18"/>
  <c r="I93" i="18"/>
  <c r="S95" i="22"/>
  <c r="I1193" i="18"/>
  <c r="L1193" i="18" s="1"/>
  <c r="I1093" i="18"/>
  <c r="L1093" i="18" s="1"/>
  <c r="I993" i="18"/>
  <c r="I893" i="18"/>
  <c r="I793" i="18"/>
  <c r="L793" i="18" s="1"/>
  <c r="I693" i="18"/>
  <c r="I593" i="18"/>
  <c r="I493" i="18"/>
  <c r="I393" i="18"/>
  <c r="I293" i="18"/>
  <c r="I193" i="18"/>
  <c r="I92" i="18"/>
  <c r="S94" i="22"/>
  <c r="I1192" i="18"/>
  <c r="I1092" i="18"/>
  <c r="I992" i="18"/>
  <c r="I892" i="18"/>
  <c r="I792" i="18"/>
  <c r="I692" i="18"/>
  <c r="I592" i="18"/>
  <c r="I492" i="18"/>
  <c r="I392" i="18"/>
  <c r="I292" i="18"/>
  <c r="I192" i="18"/>
  <c r="I91" i="18"/>
  <c r="S93" i="22"/>
  <c r="I1191" i="18"/>
  <c r="L1191" i="18" s="1"/>
  <c r="I1091" i="18"/>
  <c r="I991" i="18"/>
  <c r="L991" i="18" s="1"/>
  <c r="I891" i="18"/>
  <c r="I791" i="18"/>
  <c r="I691" i="18"/>
  <c r="I591" i="18"/>
  <c r="I491" i="18"/>
  <c r="I391" i="18"/>
  <c r="I291" i="18"/>
  <c r="I191" i="18"/>
  <c r="I90" i="18"/>
  <c r="S92" i="22"/>
  <c r="I1190" i="18"/>
  <c r="I1090" i="18"/>
  <c r="I990" i="18"/>
  <c r="L990" i="18" s="1"/>
  <c r="I890" i="18"/>
  <c r="I790" i="18"/>
  <c r="I690" i="18"/>
  <c r="I590" i="18"/>
  <c r="L590" i="18" s="1"/>
  <c r="I490" i="18"/>
  <c r="I390" i="18"/>
  <c r="I290" i="18"/>
  <c r="I190" i="18"/>
  <c r="I89" i="18"/>
  <c r="S91" i="22"/>
  <c r="I1189" i="18"/>
  <c r="I1089" i="18"/>
  <c r="I989" i="18"/>
  <c r="L989" i="18" s="1"/>
  <c r="I889" i="18"/>
  <c r="I789" i="18"/>
  <c r="I689" i="18"/>
  <c r="L689" i="18" s="1"/>
  <c r="I589" i="18"/>
  <c r="I489" i="18"/>
  <c r="I389" i="18"/>
  <c r="L389" i="18" s="1"/>
  <c r="I289" i="18"/>
  <c r="L289" i="18" s="1"/>
  <c r="I189" i="18"/>
  <c r="I63" i="18"/>
  <c r="S65" i="22"/>
  <c r="I1163" i="18"/>
  <c r="L1163" i="18" s="1"/>
  <c r="I1063" i="18"/>
  <c r="I963" i="18"/>
  <c r="I863" i="18"/>
  <c r="I763" i="18"/>
  <c r="L763" i="18" s="1"/>
  <c r="I663" i="18"/>
  <c r="I563" i="18"/>
  <c r="I463" i="18"/>
  <c r="I363" i="18"/>
  <c r="L363" i="18" s="1"/>
  <c r="I263" i="18"/>
  <c r="L263" i="18" s="1"/>
  <c r="I163" i="18"/>
  <c r="I87" i="18"/>
  <c r="L87" i="18" s="1"/>
  <c r="S89" i="22"/>
  <c r="I1187" i="18"/>
  <c r="L1187" i="18" s="1"/>
  <c r="I1087" i="18"/>
  <c r="I987" i="18"/>
  <c r="I887" i="18"/>
  <c r="I787" i="18"/>
  <c r="I687" i="18"/>
  <c r="I587" i="18"/>
  <c r="I487" i="18"/>
  <c r="I387" i="18"/>
  <c r="I287" i="18"/>
  <c r="I187" i="18"/>
  <c r="I86" i="18"/>
  <c r="S88" i="22"/>
  <c r="I1186" i="18"/>
  <c r="I1086" i="18"/>
  <c r="I986" i="18"/>
  <c r="L986" i="18" s="1"/>
  <c r="I886" i="18"/>
  <c r="L886" i="18" s="1"/>
  <c r="I786" i="18"/>
  <c r="I686" i="18"/>
  <c r="I586" i="18"/>
  <c r="I486" i="18"/>
  <c r="I386" i="18"/>
  <c r="I286" i="18"/>
  <c r="L286" i="18" s="1"/>
  <c r="I186" i="18"/>
  <c r="I85" i="18"/>
  <c r="L85" i="18" s="1"/>
  <c r="S87" i="22"/>
  <c r="I1185" i="18"/>
  <c r="I1085" i="18"/>
  <c r="I985" i="18"/>
  <c r="I885" i="18"/>
  <c r="I785" i="18"/>
  <c r="I685" i="18"/>
  <c r="I585" i="18"/>
  <c r="I485" i="18"/>
  <c r="I385" i="18"/>
  <c r="L385" i="18" s="1"/>
  <c r="I285" i="18"/>
  <c r="L285" i="18" s="1"/>
  <c r="I185" i="18"/>
  <c r="I84" i="18"/>
  <c r="S86" i="22"/>
  <c r="I1184" i="18"/>
  <c r="L1184" i="18" s="1"/>
  <c r="I1084" i="18"/>
  <c r="I984" i="18"/>
  <c r="I884" i="18"/>
  <c r="L884" i="18" s="1"/>
  <c r="I784" i="18"/>
  <c r="I684" i="18"/>
  <c r="I584" i="18"/>
  <c r="I484" i="18"/>
  <c r="L484" i="18" s="1"/>
  <c r="I384" i="18"/>
  <c r="I284" i="18"/>
  <c r="L284" i="18" s="1"/>
  <c r="I184" i="18"/>
  <c r="I83" i="18"/>
  <c r="S85" i="22"/>
  <c r="I1183" i="18"/>
  <c r="I1083" i="18"/>
  <c r="I983" i="18"/>
  <c r="L983" i="18" s="1"/>
  <c r="I883" i="18"/>
  <c r="I783" i="18"/>
  <c r="I683" i="18"/>
  <c r="I583" i="18"/>
  <c r="L583" i="18" s="1"/>
  <c r="I483" i="18"/>
  <c r="I383" i="18"/>
  <c r="L383" i="18" s="1"/>
  <c r="I283" i="18"/>
  <c r="I183" i="18"/>
  <c r="I82" i="18"/>
  <c r="L82" i="18" s="1"/>
  <c r="S84" i="22"/>
  <c r="I1182" i="18"/>
  <c r="I1082" i="18"/>
  <c r="I982" i="18"/>
  <c r="L982" i="18" s="1"/>
  <c r="I882" i="18"/>
  <c r="I782" i="18"/>
  <c r="I682" i="18"/>
  <c r="L682" i="18" s="1"/>
  <c r="I582" i="18"/>
  <c r="I482" i="18"/>
  <c r="L482" i="18" s="1"/>
  <c r="I382" i="18"/>
  <c r="I282" i="18"/>
  <c r="I182" i="18"/>
  <c r="I81" i="18"/>
  <c r="S83" i="22"/>
  <c r="I1181" i="18"/>
  <c r="I1081" i="18"/>
  <c r="L1081" i="18" s="1"/>
  <c r="I981" i="18"/>
  <c r="I881" i="18"/>
  <c r="I781" i="18"/>
  <c r="L781" i="18" s="1"/>
  <c r="I681" i="18"/>
  <c r="L681" i="18" s="1"/>
  <c r="I581" i="18"/>
  <c r="I481" i="18"/>
  <c r="I381" i="18"/>
  <c r="I281" i="18"/>
  <c r="L281" i="18" s="1"/>
  <c r="I181" i="18"/>
  <c r="I876" i="18"/>
  <c r="S78" i="22"/>
  <c r="I1176" i="18"/>
  <c r="L1176" i="18" s="1"/>
  <c r="I1076" i="18"/>
  <c r="I976" i="18"/>
  <c r="S77" i="22"/>
  <c r="I1175" i="18"/>
  <c r="I1075" i="18"/>
  <c r="L1075" i="18" s="1"/>
  <c r="I975" i="18"/>
  <c r="S76" i="22"/>
  <c r="I1174" i="18"/>
  <c r="L1174" i="18" s="1"/>
  <c r="I1074" i="18"/>
  <c r="I974" i="18"/>
  <c r="S75" i="22"/>
  <c r="I1173" i="18"/>
  <c r="L1173" i="18" s="1"/>
  <c r="I1073" i="18"/>
  <c r="I973" i="18"/>
  <c r="S74" i="22"/>
  <c r="I1172" i="18"/>
  <c r="I1072" i="18"/>
  <c r="I972" i="18"/>
  <c r="S73" i="22"/>
  <c r="I1171" i="18"/>
  <c r="L1171" i="18" s="1"/>
  <c r="I1071" i="18"/>
  <c r="I971" i="18"/>
  <c r="I871" i="18"/>
  <c r="L871" i="18" s="1"/>
  <c r="I771" i="18"/>
  <c r="L771" i="18" s="1"/>
  <c r="I671" i="18"/>
  <c r="L671" i="18" s="1"/>
  <c r="I571" i="18"/>
  <c r="I471" i="18"/>
  <c r="L471" i="18" s="1"/>
  <c r="I371" i="18"/>
  <c r="I271" i="18"/>
  <c r="L271" i="18" s="1"/>
  <c r="S72" i="22"/>
  <c r="I1170" i="18"/>
  <c r="I1070" i="18"/>
  <c r="I970" i="18"/>
  <c r="I870" i="18"/>
  <c r="I770" i="18"/>
  <c r="I670" i="18"/>
  <c r="I570" i="18"/>
  <c r="I470" i="18"/>
  <c r="I370" i="18"/>
  <c r="L370" i="18" s="1"/>
  <c r="I270" i="18"/>
  <c r="S71" i="22"/>
  <c r="I1169" i="18"/>
  <c r="I1069" i="18"/>
  <c r="I969" i="18"/>
  <c r="L969" i="18" s="1"/>
  <c r="I869" i="18"/>
  <c r="L869" i="18" s="1"/>
  <c r="I769" i="18"/>
  <c r="I669" i="18"/>
  <c r="I569" i="18"/>
  <c r="I469" i="18"/>
  <c r="I369" i="18"/>
  <c r="I269" i="18"/>
  <c r="L269" i="18" s="1"/>
  <c r="S70" i="22"/>
  <c r="I1168" i="18"/>
  <c r="L1168" i="18" s="1"/>
  <c r="I1068" i="18"/>
  <c r="I968" i="18"/>
  <c r="I868" i="18"/>
  <c r="L868" i="18" s="1"/>
  <c r="I768" i="18"/>
  <c r="I668" i="18"/>
  <c r="I568" i="18"/>
  <c r="L568" i="18" s="1"/>
  <c r="I468" i="18"/>
  <c r="I368" i="18"/>
  <c r="L368" i="18" s="1"/>
  <c r="I268" i="18"/>
  <c r="L268" i="18" s="1"/>
  <c r="S69" i="22"/>
  <c r="I1167" i="18"/>
  <c r="L1167" i="18" s="1"/>
  <c r="I1067" i="18"/>
  <c r="L1067" i="18" s="1"/>
  <c r="I967" i="18"/>
  <c r="I867" i="18"/>
  <c r="I767" i="18"/>
  <c r="L767" i="18" s="1"/>
  <c r="I667" i="18"/>
  <c r="I567" i="18"/>
  <c r="I467" i="18"/>
  <c r="L467" i="18" s="1"/>
  <c r="I367" i="18"/>
  <c r="I267" i="18"/>
  <c r="S68" i="22"/>
  <c r="I1166" i="18"/>
  <c r="L1166" i="18" s="1"/>
  <c r="I1066" i="18"/>
  <c r="I966" i="18"/>
  <c r="I866" i="18"/>
  <c r="I766" i="18"/>
  <c r="I666" i="18"/>
  <c r="I566" i="18"/>
  <c r="I466" i="18"/>
  <c r="I366" i="18"/>
  <c r="I266" i="18"/>
  <c r="S67" i="22"/>
  <c r="I1165" i="18"/>
  <c r="I1065" i="18"/>
  <c r="L1065" i="18" s="1"/>
  <c r="I965" i="18"/>
  <c r="I865" i="18"/>
  <c r="I765" i="18"/>
  <c r="I64" i="18"/>
  <c r="S66" i="22"/>
  <c r="I1164" i="18"/>
  <c r="I1064" i="18"/>
  <c r="I964" i="18"/>
  <c r="L964" i="18" s="1"/>
  <c r="I864" i="18"/>
  <c r="L864" i="18" s="1"/>
  <c r="I764" i="18"/>
  <c r="I664" i="18"/>
  <c r="I564" i="18"/>
  <c r="L564" i="18" s="1"/>
  <c r="I464" i="18"/>
  <c r="I364" i="18"/>
  <c r="L364" i="18" s="1"/>
  <c r="I264" i="18"/>
  <c r="I164" i="18"/>
  <c r="I61" i="18"/>
  <c r="L61" i="18" s="1"/>
  <c r="S63" i="22"/>
  <c r="I1161" i="18"/>
  <c r="I1061" i="18"/>
  <c r="L1061" i="18" s="1"/>
  <c r="I961" i="18"/>
  <c r="I861" i="18"/>
  <c r="I761" i="18"/>
  <c r="I661" i="18"/>
  <c r="L661" i="18" s="1"/>
  <c r="I561" i="18"/>
  <c r="I461" i="18"/>
  <c r="I361" i="18"/>
  <c r="I261" i="18"/>
  <c r="I161" i="18"/>
  <c r="I60" i="18"/>
  <c r="S62" i="22"/>
  <c r="I1160" i="18"/>
  <c r="L1160" i="18" s="1"/>
  <c r="I1060" i="18"/>
  <c r="I960" i="18"/>
  <c r="I860" i="18"/>
  <c r="I760" i="18"/>
  <c r="L760" i="18" s="1"/>
  <c r="I660" i="18"/>
  <c r="L660" i="18" s="1"/>
  <c r="I560" i="18"/>
  <c r="I460" i="18"/>
  <c r="I360" i="18"/>
  <c r="I260" i="18"/>
  <c r="L260" i="18" s="1"/>
  <c r="I160" i="18"/>
  <c r="I59" i="18"/>
  <c r="S61" i="22"/>
  <c r="I1159" i="18"/>
  <c r="L1159" i="18" s="1"/>
  <c r="I1059" i="18"/>
  <c r="I959" i="18"/>
  <c r="I859" i="18"/>
  <c r="L859" i="18" s="1"/>
  <c r="I759" i="18"/>
  <c r="I659" i="18"/>
  <c r="L659" i="18" s="1"/>
  <c r="I559" i="18"/>
  <c r="I459" i="18"/>
  <c r="I359" i="18"/>
  <c r="I259" i="18"/>
  <c r="I159" i="18"/>
  <c r="I58" i="18"/>
  <c r="L58" i="18" s="1"/>
  <c r="S60" i="22"/>
  <c r="I1158" i="18"/>
  <c r="L1158" i="18" s="1"/>
  <c r="I1058" i="18"/>
  <c r="I958" i="18"/>
  <c r="I858" i="18"/>
  <c r="L858" i="18" s="1"/>
  <c r="I758" i="18"/>
  <c r="L758" i="18" s="1"/>
  <c r="I658" i="18"/>
  <c r="I558" i="18"/>
  <c r="I458" i="18"/>
  <c r="L458" i="18" s="1"/>
  <c r="I358" i="18"/>
  <c r="I258" i="18"/>
  <c r="I158" i="18"/>
  <c r="I57" i="18"/>
  <c r="S59" i="22"/>
  <c r="I1157" i="18"/>
  <c r="I1057" i="18"/>
  <c r="L1057" i="18" s="1"/>
  <c r="I957" i="18"/>
  <c r="I857" i="18"/>
  <c r="L857" i="18" s="1"/>
  <c r="I757" i="18"/>
  <c r="I657" i="18"/>
  <c r="I557" i="18"/>
  <c r="L557" i="18" s="1"/>
  <c r="I457" i="18"/>
  <c r="I357" i="18"/>
  <c r="I257" i="18"/>
  <c r="L257" i="18" s="1"/>
  <c r="I157" i="18"/>
  <c r="I56" i="18"/>
  <c r="S58" i="22"/>
  <c r="I1156" i="18"/>
  <c r="L1156" i="18" s="1"/>
  <c r="I1056" i="18"/>
  <c r="L1056" i="18" s="1"/>
  <c r="I956" i="18"/>
  <c r="I856" i="18"/>
  <c r="I756" i="18"/>
  <c r="I656" i="18"/>
  <c r="L656" i="18" s="1"/>
  <c r="I556" i="18"/>
  <c r="I456" i="18"/>
  <c r="I356" i="18"/>
  <c r="L356" i="18" s="1"/>
  <c r="I256" i="18"/>
  <c r="I156" i="18"/>
  <c r="I55" i="18"/>
  <c r="S57" i="22"/>
  <c r="I1155" i="18"/>
  <c r="I1055" i="18"/>
  <c r="L1055" i="18" s="1"/>
  <c r="I955" i="18"/>
  <c r="I855" i="18"/>
  <c r="I755" i="18"/>
  <c r="L755" i="18" s="1"/>
  <c r="I655" i="18"/>
  <c r="I555" i="18"/>
  <c r="I455" i="18"/>
  <c r="L455" i="18" s="1"/>
  <c r="I355" i="18"/>
  <c r="I255" i="18"/>
  <c r="I155" i="18"/>
  <c r="I54" i="18"/>
  <c r="L54" i="18" s="1"/>
  <c r="S56" i="22"/>
  <c r="I1154" i="18"/>
  <c r="I1054" i="18"/>
  <c r="I954" i="18"/>
  <c r="I854" i="18"/>
  <c r="I754" i="18"/>
  <c r="I654" i="18"/>
  <c r="I554" i="18"/>
  <c r="I454" i="18"/>
  <c r="L454" i="18" s="1"/>
  <c r="I354" i="18"/>
  <c r="L354" i="18" s="1"/>
  <c r="I254" i="18"/>
  <c r="I154" i="18"/>
  <c r="I53" i="18"/>
  <c r="M53" i="18" s="1"/>
  <c r="S55" i="22"/>
  <c r="I1153" i="18"/>
  <c r="I1053" i="18"/>
  <c r="I953" i="18"/>
  <c r="I853" i="18"/>
  <c r="I753" i="18"/>
  <c r="I653" i="18"/>
  <c r="I553" i="18"/>
  <c r="I453" i="18"/>
  <c r="I353" i="18"/>
  <c r="I253" i="18"/>
  <c r="I153" i="18"/>
  <c r="I52" i="18"/>
  <c r="L52" i="18" s="1"/>
  <c r="S54" i="22"/>
  <c r="I1152" i="18"/>
  <c r="I1052" i="18"/>
  <c r="L1052" i="18" s="1"/>
  <c r="I952" i="18"/>
  <c r="I852" i="18"/>
  <c r="I752" i="18"/>
  <c r="I652" i="18"/>
  <c r="L652" i="18" s="1"/>
  <c r="I552" i="18"/>
  <c r="I452" i="18"/>
  <c r="I352" i="18"/>
  <c r="I252" i="18"/>
  <c r="L252" i="18" s="1"/>
  <c r="I152" i="18"/>
  <c r="I51" i="18"/>
  <c r="S53" i="22"/>
  <c r="I1151" i="18"/>
  <c r="L1151" i="18" s="1"/>
  <c r="I1051" i="18"/>
  <c r="I951" i="18"/>
  <c r="I851" i="18"/>
  <c r="L851" i="18" s="1"/>
  <c r="I751" i="18"/>
  <c r="I651" i="18"/>
  <c r="I551" i="18"/>
  <c r="I451" i="18"/>
  <c r="L451" i="18" s="1"/>
  <c r="I351" i="18"/>
  <c r="L351" i="18" s="1"/>
  <c r="I251" i="18"/>
  <c r="L251" i="18" s="1"/>
  <c r="I151" i="18"/>
  <c r="I50" i="18"/>
  <c r="S52" i="22"/>
  <c r="I1150" i="18"/>
  <c r="L1150" i="18" s="1"/>
  <c r="I1050" i="18"/>
  <c r="I950" i="18"/>
  <c r="I850" i="18"/>
  <c r="I750" i="18"/>
  <c r="I650" i="18"/>
  <c r="I550" i="18"/>
  <c r="L550" i="18" s="1"/>
  <c r="I450" i="18"/>
  <c r="I350" i="18"/>
  <c r="L350" i="18" s="1"/>
  <c r="I250" i="18"/>
  <c r="I150" i="18"/>
  <c r="I49" i="18"/>
  <c r="S51" i="22"/>
  <c r="I1149" i="18"/>
  <c r="I1049" i="18"/>
  <c r="I949" i="18"/>
  <c r="I849" i="18"/>
  <c r="L849" i="18" s="1"/>
  <c r="I749" i="18"/>
  <c r="I649" i="18"/>
  <c r="I549" i="18"/>
  <c r="I449" i="18"/>
  <c r="I349" i="18"/>
  <c r="I249" i="18"/>
  <c r="I149" i="18"/>
  <c r="I48" i="18"/>
  <c r="S50" i="22"/>
  <c r="I1148" i="18"/>
  <c r="I1048" i="18"/>
  <c r="I948" i="18"/>
  <c r="I848" i="18"/>
  <c r="I748" i="18"/>
  <c r="L748" i="18" s="1"/>
  <c r="I648" i="18"/>
  <c r="L648" i="18" s="1"/>
  <c r="I548" i="18"/>
  <c r="L548" i="18" s="1"/>
  <c r="I448" i="18"/>
  <c r="I348" i="18"/>
  <c r="I248" i="18"/>
  <c r="L248" i="18" s="1"/>
  <c r="I148" i="18"/>
  <c r="I47" i="18"/>
  <c r="S49" i="22"/>
  <c r="I1147" i="18"/>
  <c r="L1147" i="18" s="1"/>
  <c r="I1047" i="18"/>
  <c r="I947" i="18"/>
  <c r="I847" i="18"/>
  <c r="I747" i="18"/>
  <c r="I647" i="18"/>
  <c r="L647" i="18" s="1"/>
  <c r="I547" i="18"/>
  <c r="I447" i="18"/>
  <c r="I347" i="18"/>
  <c r="I247" i="18"/>
  <c r="L247" i="18" s="1"/>
  <c r="I147" i="18"/>
  <c r="I46" i="18"/>
  <c r="L46" i="18" s="1"/>
  <c r="S48" i="22"/>
  <c r="I1146" i="18"/>
  <c r="L1146" i="18" s="1"/>
  <c r="I1046" i="18"/>
  <c r="I946" i="18"/>
  <c r="L946" i="18" s="1"/>
  <c r="I846" i="18"/>
  <c r="I746" i="18"/>
  <c r="I646" i="18"/>
  <c r="I546" i="18"/>
  <c r="I446" i="18"/>
  <c r="L446" i="18" s="1"/>
  <c r="I346" i="18"/>
  <c r="I246" i="18"/>
  <c r="I146" i="18"/>
  <c r="I45" i="18"/>
  <c r="S47" i="22"/>
  <c r="I1145" i="18"/>
  <c r="I1045" i="18"/>
  <c r="L1045" i="18" s="1"/>
  <c r="I945" i="18"/>
  <c r="I845" i="18"/>
  <c r="I745" i="18"/>
  <c r="I645" i="18"/>
  <c r="I545" i="18"/>
  <c r="L545" i="18" s="1"/>
  <c r="I445" i="18"/>
  <c r="I345" i="18"/>
  <c r="L345" i="18" s="1"/>
  <c r="I245" i="18"/>
  <c r="I145" i="18"/>
  <c r="I44" i="18"/>
  <c r="S46" i="22"/>
  <c r="I1144" i="18"/>
  <c r="L1144" i="18" s="1"/>
  <c r="I1044" i="18"/>
  <c r="I944" i="18"/>
  <c r="I844" i="18"/>
  <c r="I744" i="18"/>
  <c r="I644" i="18"/>
  <c r="L644" i="18" s="1"/>
  <c r="I544" i="18"/>
  <c r="I444" i="18"/>
  <c r="I344" i="18"/>
  <c r="L344" i="18" s="1"/>
  <c r="I244" i="18"/>
  <c r="I144" i="18"/>
  <c r="I43" i="18"/>
  <c r="S45" i="22"/>
  <c r="I1143" i="18"/>
  <c r="L1143" i="18" s="1"/>
  <c r="I1043" i="18"/>
  <c r="I943" i="18"/>
  <c r="I843" i="18"/>
  <c r="I743" i="18"/>
  <c r="L743" i="18" s="1"/>
  <c r="I643" i="18"/>
  <c r="I543" i="18"/>
  <c r="I443" i="18"/>
  <c r="I343" i="18"/>
  <c r="I243" i="18"/>
  <c r="I143" i="18"/>
  <c r="I42" i="18"/>
  <c r="L42" i="18" s="1"/>
  <c r="S44" i="22"/>
  <c r="I1142" i="18"/>
  <c r="L1142" i="18" s="1"/>
  <c r="I1042" i="18"/>
  <c r="I942" i="18"/>
  <c r="I842" i="18"/>
  <c r="I742" i="18"/>
  <c r="I642" i="18"/>
  <c r="I542" i="18"/>
  <c r="I442" i="18"/>
  <c r="L442" i="18" s="1"/>
  <c r="I342" i="18"/>
  <c r="I242" i="18"/>
  <c r="I142" i="18"/>
  <c r="I41" i="18"/>
  <c r="L41" i="18" s="1"/>
  <c r="S43" i="22"/>
  <c r="I1141" i="18"/>
  <c r="I1041" i="18"/>
  <c r="I941" i="18"/>
  <c r="I841" i="18"/>
  <c r="I741" i="18"/>
  <c r="I641" i="18"/>
  <c r="L641" i="18" s="1"/>
  <c r="I541" i="18"/>
  <c r="I441" i="18"/>
  <c r="I341" i="18"/>
  <c r="I241" i="18"/>
  <c r="L241" i="18" s="1"/>
  <c r="I141" i="18"/>
  <c r="I40" i="18"/>
  <c r="L40" i="18" s="1"/>
  <c r="S42" i="22"/>
  <c r="I1140" i="18"/>
  <c r="I1040" i="18"/>
  <c r="L1040" i="18" s="1"/>
  <c r="I940" i="18"/>
  <c r="L940" i="18" s="1"/>
  <c r="I840" i="18"/>
  <c r="I740" i="18"/>
  <c r="I640" i="18"/>
  <c r="L640" i="18" s="1"/>
  <c r="I540" i="18"/>
  <c r="L540" i="18" s="1"/>
  <c r="I440" i="18"/>
  <c r="I340" i="18"/>
  <c r="L340" i="18" s="1"/>
  <c r="I240" i="18"/>
  <c r="L240" i="18" s="1"/>
  <c r="I140" i="18"/>
  <c r="I39" i="18"/>
  <c r="S41" i="22"/>
  <c r="I1139" i="18"/>
  <c r="L1139" i="18" s="1"/>
  <c r="I1039" i="18"/>
  <c r="I939" i="18"/>
  <c r="I839" i="18"/>
  <c r="I739" i="18"/>
  <c r="I639" i="18"/>
  <c r="I539" i="18"/>
  <c r="L539" i="18" s="1"/>
  <c r="I439" i="18"/>
  <c r="L439" i="18" s="1"/>
  <c r="I339" i="18"/>
  <c r="I239" i="18"/>
  <c r="I139" i="18"/>
  <c r="I38" i="18"/>
  <c r="L38" i="18" s="1"/>
  <c r="S40" i="22"/>
  <c r="I1138" i="18"/>
  <c r="L1138" i="18" s="1"/>
  <c r="I1038" i="18"/>
  <c r="I938" i="18"/>
  <c r="L938" i="18" s="1"/>
  <c r="I838" i="18"/>
  <c r="L838" i="18" s="1"/>
  <c r="I738" i="18"/>
  <c r="I638" i="18"/>
  <c r="I538" i="18"/>
  <c r="L538" i="18" s="1"/>
  <c r="I438" i="18"/>
  <c r="I338" i="18"/>
  <c r="L338" i="18" s="1"/>
  <c r="I238" i="18"/>
  <c r="I138" i="18"/>
  <c r="I37" i="18"/>
  <c r="L37" i="18" s="1"/>
  <c r="S39" i="22"/>
  <c r="I1137" i="18"/>
  <c r="I1037" i="18"/>
  <c r="L1037" i="18" s="1"/>
  <c r="I937" i="18"/>
  <c r="I837" i="18"/>
  <c r="L837" i="18" s="1"/>
  <c r="I737" i="18"/>
  <c r="I637" i="18"/>
  <c r="L637" i="18" s="1"/>
  <c r="I537" i="18"/>
  <c r="I437" i="18"/>
  <c r="L437" i="18" s="1"/>
  <c r="I337" i="18"/>
  <c r="I237" i="18"/>
  <c r="I137" i="18"/>
  <c r="I36" i="18"/>
  <c r="S38" i="22"/>
  <c r="I1136" i="18"/>
  <c r="L1136" i="18" s="1"/>
  <c r="I1036" i="18"/>
  <c r="L1036" i="18" s="1"/>
  <c r="I936" i="18"/>
  <c r="I836" i="18"/>
  <c r="I736" i="18"/>
  <c r="L736" i="18" s="1"/>
  <c r="I636" i="18"/>
  <c r="I536" i="18"/>
  <c r="L536" i="18" s="1"/>
  <c r="I436" i="18"/>
  <c r="I336" i="18"/>
  <c r="I236" i="18"/>
  <c r="L236" i="18" s="1"/>
  <c r="I136" i="18"/>
  <c r="I35" i="18"/>
  <c r="S37" i="22"/>
  <c r="I1135" i="18"/>
  <c r="L1135" i="18" s="1"/>
  <c r="I1035" i="18"/>
  <c r="I935" i="18"/>
  <c r="I835" i="18"/>
  <c r="I735" i="18"/>
  <c r="L735" i="18" s="1"/>
  <c r="I635" i="18"/>
  <c r="I535" i="18"/>
  <c r="I435" i="18"/>
  <c r="I335" i="18"/>
  <c r="L335" i="18" s="1"/>
  <c r="I235" i="18"/>
  <c r="L235" i="18" s="1"/>
  <c r="I135" i="18"/>
  <c r="I34" i="18"/>
  <c r="S36" i="22"/>
  <c r="I1134" i="18"/>
  <c r="I1034" i="18"/>
  <c r="I934" i="18"/>
  <c r="I834" i="18"/>
  <c r="L834" i="18" s="1"/>
  <c r="I734" i="18"/>
  <c r="I634" i="18"/>
  <c r="I534" i="18"/>
  <c r="I434" i="18"/>
  <c r="L434" i="18" s="1"/>
  <c r="I334" i="18"/>
  <c r="I234" i="18"/>
  <c r="I134" i="18"/>
  <c r="I33" i="18"/>
  <c r="L33" i="18" s="1"/>
  <c r="S35" i="22"/>
  <c r="I1133" i="18"/>
  <c r="I1033" i="18"/>
  <c r="L1033" i="18" s="1"/>
  <c r="I933" i="18"/>
  <c r="I833" i="18"/>
  <c r="I733" i="18"/>
  <c r="I633" i="18"/>
  <c r="I533" i="18"/>
  <c r="L533" i="18" s="1"/>
  <c r="I433" i="18"/>
  <c r="I333" i="18"/>
  <c r="I233" i="18"/>
  <c r="I133" i="18"/>
  <c r="I32" i="18"/>
  <c r="S34" i="22"/>
  <c r="I1132" i="18"/>
  <c r="I1032" i="18"/>
  <c r="I932" i="18"/>
  <c r="L932" i="18" s="1"/>
  <c r="I832" i="18"/>
  <c r="I732" i="18"/>
  <c r="I632" i="18"/>
  <c r="L632" i="18" s="1"/>
  <c r="I532" i="18"/>
  <c r="I432" i="18"/>
  <c r="I332" i="18"/>
  <c r="I232" i="18"/>
  <c r="L232" i="18" s="1"/>
  <c r="I132" i="18"/>
  <c r="I31" i="18"/>
  <c r="S33" i="22"/>
  <c r="I1131" i="18"/>
  <c r="I1031" i="18"/>
  <c r="L1031" i="18" s="1"/>
  <c r="I931" i="18"/>
  <c r="I831" i="18"/>
  <c r="I731" i="18"/>
  <c r="L731" i="18" s="1"/>
  <c r="I631" i="18"/>
  <c r="I531" i="18"/>
  <c r="I431" i="18"/>
  <c r="I331" i="18"/>
  <c r="L331" i="18" s="1"/>
  <c r="I231" i="18"/>
  <c r="L231" i="18" s="1"/>
  <c r="I131" i="18"/>
  <c r="I30" i="18"/>
  <c r="L30" i="18" s="1"/>
  <c r="S32" i="22"/>
  <c r="I1130" i="18"/>
  <c r="L1130" i="18" s="1"/>
  <c r="I1030" i="18"/>
  <c r="I930" i="18"/>
  <c r="I830" i="18"/>
  <c r="L830" i="18" s="1"/>
  <c r="I730" i="18"/>
  <c r="I630" i="18"/>
  <c r="I530" i="18"/>
  <c r="I430" i="18"/>
  <c r="L430" i="18" s="1"/>
  <c r="I330" i="18"/>
  <c r="I230" i="18"/>
  <c r="I130" i="18"/>
  <c r="I29" i="18"/>
  <c r="S31" i="22"/>
  <c r="I1129" i="18"/>
  <c r="I1029" i="18"/>
  <c r="I929" i="18"/>
  <c r="L929" i="18" s="1"/>
  <c r="I829" i="18"/>
  <c r="L829" i="18" s="1"/>
  <c r="I729" i="18"/>
  <c r="I629" i="18"/>
  <c r="I529" i="18"/>
  <c r="I429" i="18"/>
  <c r="I329" i="18"/>
  <c r="I229" i="18"/>
  <c r="L229" i="18" s="1"/>
  <c r="I129" i="18"/>
  <c r="I28" i="18"/>
  <c r="L28" i="18" s="1"/>
  <c r="S30" i="22"/>
  <c r="I1128" i="18"/>
  <c r="I1028" i="18"/>
  <c r="I928" i="18"/>
  <c r="I828" i="18"/>
  <c r="I728" i="18"/>
  <c r="I628" i="18"/>
  <c r="I528" i="18"/>
  <c r="I428" i="18"/>
  <c r="I328" i="18"/>
  <c r="L328" i="18" s="1"/>
  <c r="I228" i="18"/>
  <c r="L228" i="18" s="1"/>
  <c r="I128" i="18"/>
  <c r="I27" i="18"/>
  <c r="S29" i="22"/>
  <c r="I1127" i="18"/>
  <c r="L1127" i="18" s="1"/>
  <c r="I1027" i="18"/>
  <c r="I927" i="18"/>
  <c r="I827" i="18"/>
  <c r="L827" i="18" s="1"/>
  <c r="I727" i="18"/>
  <c r="I627" i="18"/>
  <c r="I527" i="18"/>
  <c r="I427" i="18"/>
  <c r="L427" i="18" s="1"/>
  <c r="I327" i="18"/>
  <c r="I227" i="18"/>
  <c r="L227" i="18" s="1"/>
  <c r="I127" i="18"/>
  <c r="I26" i="18"/>
  <c r="S28" i="22"/>
  <c r="I1126" i="18"/>
  <c r="L1126" i="18" s="1"/>
  <c r="I1026" i="18"/>
  <c r="I926" i="18"/>
  <c r="L926" i="18" s="1"/>
  <c r="I826" i="18"/>
  <c r="I726" i="18"/>
  <c r="L726" i="18" s="1"/>
  <c r="I626" i="18"/>
  <c r="I526" i="18"/>
  <c r="L526" i="18" s="1"/>
  <c r="I426" i="18"/>
  <c r="I326" i="18"/>
  <c r="L326" i="18" s="1"/>
  <c r="I226" i="18"/>
  <c r="I126" i="18"/>
  <c r="I25" i="18"/>
  <c r="L25" i="18" s="1"/>
  <c r="S27" i="22"/>
  <c r="I1125" i="18"/>
  <c r="I1025" i="18"/>
  <c r="L1025" i="18" s="1"/>
  <c r="I925" i="18"/>
  <c r="I825" i="18"/>
  <c r="I725" i="18"/>
  <c r="I625" i="18"/>
  <c r="L625" i="18" s="1"/>
  <c r="I525" i="18"/>
  <c r="L525" i="18" s="1"/>
  <c r="I425" i="18"/>
  <c r="L425" i="18" s="1"/>
  <c r="I325" i="18"/>
  <c r="I225" i="18"/>
  <c r="I125" i="18"/>
  <c r="I24" i="18"/>
  <c r="S26" i="22"/>
  <c r="I1124" i="18"/>
  <c r="I1024" i="18"/>
  <c r="I924" i="18"/>
  <c r="I824" i="18"/>
  <c r="I724" i="18"/>
  <c r="L724" i="18" s="1"/>
  <c r="I624" i="18"/>
  <c r="I524" i="18"/>
  <c r="L524" i="18" s="1"/>
  <c r="I424" i="18"/>
  <c r="I324" i="18"/>
  <c r="I224" i="18"/>
  <c r="L224" i="18" s="1"/>
  <c r="I124" i="18"/>
  <c r="I23" i="18"/>
  <c r="S25" i="22"/>
  <c r="I1123" i="18"/>
  <c r="I1023" i="18"/>
  <c r="I923" i="18"/>
  <c r="I823" i="18"/>
  <c r="L823" i="18" s="1"/>
  <c r="I723" i="18"/>
  <c r="I623" i="18"/>
  <c r="L623" i="18" s="1"/>
  <c r="I523" i="18"/>
  <c r="I423" i="18"/>
  <c r="I323" i="18"/>
  <c r="I223" i="18"/>
  <c r="I123" i="18"/>
  <c r="I22" i="18"/>
  <c r="S24" i="22"/>
  <c r="I1122" i="18"/>
  <c r="L1122" i="18" s="1"/>
  <c r="I1022" i="18"/>
  <c r="I922" i="18"/>
  <c r="L922" i="18" s="1"/>
  <c r="I822" i="18"/>
  <c r="L822" i="18" s="1"/>
  <c r="I722" i="18"/>
  <c r="L722" i="18" s="1"/>
  <c r="I622" i="18"/>
  <c r="I522" i="18"/>
  <c r="I422" i="18"/>
  <c r="L422" i="18" s="1"/>
  <c r="I322" i="18"/>
  <c r="L322" i="18" s="1"/>
  <c r="I222" i="18"/>
  <c r="L222" i="18" s="1"/>
  <c r="I122" i="18"/>
  <c r="I21" i="18"/>
  <c r="L21" i="18" s="1"/>
  <c r="S23" i="22"/>
  <c r="I1121" i="18"/>
  <c r="L1121" i="18" s="1"/>
  <c r="I1021" i="18"/>
  <c r="L1021" i="18" s="1"/>
  <c r="I921" i="18"/>
  <c r="I821" i="18"/>
  <c r="I721" i="18"/>
  <c r="I621" i="18"/>
  <c r="I521" i="18"/>
  <c r="L521" i="18" s="1"/>
  <c r="I421" i="18"/>
  <c r="I321" i="18"/>
  <c r="I221" i="18"/>
  <c r="L221" i="18" s="1"/>
  <c r="I121" i="18"/>
  <c r="I20" i="18"/>
  <c r="S22" i="22"/>
  <c r="I1120" i="18"/>
  <c r="L1120" i="18" s="1"/>
  <c r="I1020" i="18"/>
  <c r="I920" i="18"/>
  <c r="I820" i="18"/>
  <c r="I720" i="18"/>
  <c r="I620" i="18"/>
  <c r="L620" i="18" s="1"/>
  <c r="I520" i="18"/>
  <c r="I420" i="18"/>
  <c r="I320" i="18"/>
  <c r="I220" i="18"/>
  <c r="L220" i="18" s="1"/>
  <c r="I120" i="18"/>
  <c r="I19" i="18"/>
  <c r="S21" i="22"/>
  <c r="I1119" i="18"/>
  <c r="I1019" i="18"/>
  <c r="I919" i="18"/>
  <c r="I819" i="18"/>
  <c r="I719" i="18"/>
  <c r="L719" i="18" s="1"/>
  <c r="I619" i="18"/>
  <c r="I519" i="18"/>
  <c r="L519" i="18" s="1"/>
  <c r="I419" i="18"/>
  <c r="I319" i="18"/>
  <c r="I219" i="18"/>
  <c r="L219" i="18" s="1"/>
  <c r="I119" i="18"/>
  <c r="I18" i="18"/>
  <c r="L18" i="18" s="1"/>
  <c r="S20" i="22"/>
  <c r="I1118" i="18"/>
  <c r="L1118" i="18" s="1"/>
  <c r="I1018" i="18"/>
  <c r="I918" i="18"/>
  <c r="I818" i="18"/>
  <c r="L818" i="18" s="1"/>
  <c r="I718" i="18"/>
  <c r="I618" i="18"/>
  <c r="I518" i="18"/>
  <c r="I418" i="18"/>
  <c r="I318" i="18"/>
  <c r="I218" i="18"/>
  <c r="I118" i="18"/>
  <c r="I17" i="18"/>
  <c r="L17" i="18" s="1"/>
  <c r="S19" i="22"/>
  <c r="I1117" i="18"/>
  <c r="L1117" i="18" s="1"/>
  <c r="I1017" i="18"/>
  <c r="I917" i="18"/>
  <c r="I817" i="18"/>
  <c r="I717" i="18"/>
  <c r="I617" i="18"/>
  <c r="L617" i="18" s="1"/>
  <c r="I517" i="18"/>
  <c r="L517" i="18" s="1"/>
  <c r="I417" i="18"/>
  <c r="L417" i="18" s="1"/>
  <c r="I317" i="18"/>
  <c r="I217" i="18"/>
  <c r="L217" i="18" s="1"/>
  <c r="I117" i="18"/>
  <c r="I16" i="18"/>
  <c r="S18" i="22"/>
  <c r="I1116" i="18"/>
  <c r="I1016" i="18"/>
  <c r="L1016" i="18" s="1"/>
  <c r="I916" i="18"/>
  <c r="I816" i="18"/>
  <c r="I716" i="18"/>
  <c r="L716" i="18" s="1"/>
  <c r="I616" i="18"/>
  <c r="I516" i="18"/>
  <c r="I416" i="18"/>
  <c r="I316" i="18"/>
  <c r="L316" i="18" s="1"/>
  <c r="I216" i="18"/>
  <c r="I116" i="18"/>
  <c r="I15" i="18"/>
  <c r="S17" i="22"/>
  <c r="I1115" i="18"/>
  <c r="L1115" i="18" s="1"/>
  <c r="I1015" i="18"/>
  <c r="L1015" i="18" s="1"/>
  <c r="I915" i="18"/>
  <c r="I815" i="18"/>
  <c r="L815" i="18" s="1"/>
  <c r="I715" i="18"/>
  <c r="I615" i="18"/>
  <c r="I515" i="18"/>
  <c r="I415" i="18"/>
  <c r="I315" i="18"/>
  <c r="I215" i="18"/>
  <c r="L215" i="18" s="1"/>
  <c r="I115" i="18"/>
  <c r="I14" i="18"/>
  <c r="S16" i="22"/>
  <c r="I1114" i="18"/>
  <c r="I1014" i="18"/>
  <c r="I914" i="18"/>
  <c r="I814" i="18"/>
  <c r="I714" i="18"/>
  <c r="L714" i="18" s="1"/>
  <c r="I614" i="18"/>
  <c r="I514" i="18"/>
  <c r="L514" i="18" s="1"/>
  <c r="I414" i="18"/>
  <c r="I314" i="18"/>
  <c r="L314" i="18" s="1"/>
  <c r="I214" i="18"/>
  <c r="I114" i="18"/>
  <c r="I13" i="18"/>
  <c r="S15" i="22"/>
  <c r="I1113" i="18"/>
  <c r="I1013" i="18"/>
  <c r="I913" i="18"/>
  <c r="L913" i="18" s="1"/>
  <c r="I813" i="18"/>
  <c r="I713" i="18"/>
  <c r="I613" i="18"/>
  <c r="L613" i="18" s="1"/>
  <c r="I513" i="18"/>
  <c r="I413" i="18"/>
  <c r="I313" i="18"/>
  <c r="I213" i="18"/>
  <c r="I113" i="18"/>
  <c r="S14" i="22"/>
  <c r="I1112" i="18"/>
  <c r="I1012" i="18"/>
  <c r="I912" i="18"/>
  <c r="I812" i="18"/>
  <c r="I712" i="18"/>
  <c r="I612" i="18"/>
  <c r="L612" i="18" s="1"/>
  <c r="I512" i="18"/>
  <c r="I412" i="18"/>
  <c r="L412" i="18" s="1"/>
  <c r="I312" i="18"/>
  <c r="I212" i="18"/>
  <c r="S13" i="22"/>
  <c r="I1111" i="18"/>
  <c r="I1011" i="18"/>
  <c r="I911" i="18"/>
  <c r="L911" i="18" s="1"/>
  <c r="I811" i="18"/>
  <c r="L811" i="18" s="1"/>
  <c r="I711" i="18"/>
  <c r="I611" i="18"/>
  <c r="I511" i="18"/>
  <c r="L511" i="18" s="1"/>
  <c r="I411" i="18"/>
  <c r="L411" i="18" s="1"/>
  <c r="I311" i="18"/>
  <c r="I211" i="18"/>
  <c r="S12" i="22"/>
  <c r="I1110" i="18"/>
  <c r="L1110" i="18" s="1"/>
  <c r="I1010" i="18"/>
  <c r="L1010" i="18" s="1"/>
  <c r="I910" i="18"/>
  <c r="I810" i="18"/>
  <c r="I710" i="18"/>
  <c r="L710" i="18" s="1"/>
  <c r="I610" i="18"/>
  <c r="I510" i="18"/>
  <c r="I410" i="18"/>
  <c r="L410" i="18" s="1"/>
  <c r="I310" i="18"/>
  <c r="I210" i="18"/>
  <c r="S11" i="22"/>
  <c r="I1109" i="18"/>
  <c r="I1009" i="18"/>
  <c r="I909" i="18"/>
  <c r="I809" i="18"/>
  <c r="I709" i="18"/>
  <c r="I609" i="18"/>
  <c r="I509" i="18"/>
  <c r="I409" i="18"/>
  <c r="I309" i="18"/>
  <c r="L309" i="18" s="1"/>
  <c r="I209" i="18"/>
  <c r="S10" i="22"/>
  <c r="I1108" i="18"/>
  <c r="I1008" i="18"/>
  <c r="I908" i="18"/>
  <c r="L908" i="18" s="1"/>
  <c r="I808" i="18"/>
  <c r="I708" i="18"/>
  <c r="I608" i="18"/>
  <c r="I508" i="18"/>
  <c r="L508" i="18" s="1"/>
  <c r="I408" i="18"/>
  <c r="I308" i="18"/>
  <c r="I208" i="18"/>
  <c r="L208" i="18" s="1"/>
  <c r="S9" i="22"/>
  <c r="I1107" i="18"/>
  <c r="L1107" i="18" s="1"/>
  <c r="I1007" i="18"/>
  <c r="I907" i="18"/>
  <c r="I807" i="18"/>
  <c r="L807" i="18" s="1"/>
  <c r="I707" i="18"/>
  <c r="I607" i="18"/>
  <c r="I507" i="18"/>
  <c r="I407" i="18"/>
  <c r="L407" i="18" s="1"/>
  <c r="I307" i="18"/>
  <c r="L307" i="18" s="1"/>
  <c r="I207" i="18"/>
  <c r="S8" i="22"/>
  <c r="I1106" i="18"/>
  <c r="L1106" i="18" s="1"/>
  <c r="I1006" i="18"/>
  <c r="I906" i="18"/>
  <c r="I806" i="18"/>
  <c r="I706" i="18"/>
  <c r="I606" i="18"/>
  <c r="I506" i="18"/>
  <c r="I406" i="18"/>
  <c r="L406" i="18" s="1"/>
  <c r="I306" i="18"/>
  <c r="I206" i="18"/>
  <c r="S7" i="22"/>
  <c r="I1105" i="18"/>
  <c r="L1105" i="18" s="1"/>
  <c r="I1005" i="18"/>
  <c r="I905" i="18"/>
  <c r="I805" i="18"/>
  <c r="I705" i="18"/>
  <c r="I605" i="18"/>
  <c r="L605" i="18" s="1"/>
  <c r="I505" i="18"/>
  <c r="L505" i="18" s="1"/>
  <c r="I405" i="18"/>
  <c r="I305" i="18"/>
  <c r="I205" i="18"/>
  <c r="S6" i="22"/>
  <c r="I1104" i="18"/>
  <c r="I1004" i="18"/>
  <c r="L1004" i="18" s="1"/>
  <c r="I904" i="18"/>
  <c r="I804" i="18"/>
  <c r="I704" i="18"/>
  <c r="I604" i="18"/>
  <c r="I504" i="18"/>
  <c r="L504" i="18" s="1"/>
  <c r="I404" i="18"/>
  <c r="I304" i="18"/>
  <c r="I204" i="18"/>
  <c r="I98" i="18"/>
  <c r="S100" i="22"/>
  <c r="I1198" i="18"/>
  <c r="I1098" i="18"/>
  <c r="L1098" i="18" s="1"/>
  <c r="I998" i="18"/>
  <c r="I898" i="18"/>
  <c r="I798" i="18"/>
  <c r="I698" i="18"/>
  <c r="I598" i="18"/>
  <c r="L598" i="18" s="1"/>
  <c r="I498" i="18"/>
  <c r="I398" i="18"/>
  <c r="L398" i="18" s="1"/>
  <c r="I298" i="18"/>
  <c r="I198" i="18"/>
  <c r="I97" i="18"/>
  <c r="S99" i="22"/>
  <c r="I1197" i="18"/>
  <c r="L1197" i="18" s="1"/>
  <c r="I1097" i="18"/>
  <c r="L1097" i="18" s="1"/>
  <c r="I997" i="18"/>
  <c r="I897" i="18"/>
  <c r="I797" i="18"/>
  <c r="I697" i="18"/>
  <c r="I597" i="18"/>
  <c r="L597" i="18" s="1"/>
  <c r="I497" i="18"/>
  <c r="I397" i="18"/>
  <c r="I297" i="18"/>
  <c r="I197" i="18"/>
  <c r="I96" i="18"/>
  <c r="S98" i="22"/>
  <c r="I1196" i="18"/>
  <c r="I1096" i="18"/>
  <c r="I996" i="18"/>
  <c r="I896" i="18"/>
  <c r="I796" i="18"/>
  <c r="L796" i="18" s="1"/>
  <c r="I696" i="18"/>
  <c r="I596" i="18"/>
  <c r="I496" i="18"/>
  <c r="I396" i="18"/>
  <c r="I296" i="18"/>
  <c r="I196" i="18"/>
  <c r="AJ100" i="22"/>
  <c r="AX100" i="22" s="1"/>
  <c r="O1198" i="18"/>
  <c r="P1198" i="18" s="1"/>
  <c r="AI100" i="22"/>
  <c r="AW100" i="22" s="1"/>
  <c r="O1098" i="18"/>
  <c r="AH100" i="22"/>
  <c r="O998" i="18"/>
  <c r="P998" i="18" s="1"/>
  <c r="AG100" i="22"/>
  <c r="AU100" i="22" s="1"/>
  <c r="O898" i="18"/>
  <c r="AF100" i="22"/>
  <c r="O798" i="18"/>
  <c r="S798" i="18" s="1"/>
  <c r="AE100" i="22"/>
  <c r="O698" i="18"/>
  <c r="AD100" i="22"/>
  <c r="AR100" i="22" s="1"/>
  <c r="O598" i="18"/>
  <c r="P598" i="18" s="1"/>
  <c r="AC100" i="22"/>
  <c r="O498" i="18"/>
  <c r="AB100" i="22"/>
  <c r="O398" i="18"/>
  <c r="S398" i="18" s="1"/>
  <c r="Z100" i="22"/>
  <c r="O198" i="18"/>
  <c r="AJ99" i="22"/>
  <c r="AX99" i="22" s="1"/>
  <c r="O1197" i="18"/>
  <c r="AI99" i="22"/>
  <c r="AW99" i="22" s="1"/>
  <c r="O1097" i="18"/>
  <c r="AH99" i="22"/>
  <c r="AV99" i="22" s="1"/>
  <c r="O997" i="18"/>
  <c r="S997" i="18" s="1"/>
  <c r="AG99" i="22"/>
  <c r="O897" i="18"/>
  <c r="AF99" i="22"/>
  <c r="O797" i="18"/>
  <c r="P797" i="18" s="1"/>
  <c r="AE99" i="22"/>
  <c r="O697" i="18"/>
  <c r="S697" i="18" s="1"/>
  <c r="AD99" i="22"/>
  <c r="O597" i="18"/>
  <c r="S597" i="18" s="1"/>
  <c r="AC99" i="22"/>
  <c r="O497" i="18"/>
  <c r="AB99" i="22"/>
  <c r="AP99" i="22" s="1"/>
  <c r="O397" i="18"/>
  <c r="AA99" i="22"/>
  <c r="AO99" i="22" s="1"/>
  <c r="O297" i="18"/>
  <c r="S297" i="18" s="1"/>
  <c r="Z99" i="22"/>
  <c r="O197" i="18"/>
  <c r="P197" i="18" s="1"/>
  <c r="Y99" i="22"/>
  <c r="K1197" i="18"/>
  <c r="K1097" i="18"/>
  <c r="R1097" i="18" s="1"/>
  <c r="K997" i="18"/>
  <c r="R997" i="18" s="1"/>
  <c r="K897" i="18"/>
  <c r="R897" i="18" s="1"/>
  <c r="K797" i="18"/>
  <c r="K697" i="18"/>
  <c r="R697" i="18" s="1"/>
  <c r="K597" i="18"/>
  <c r="K497" i="18"/>
  <c r="R497" i="18" s="1"/>
  <c r="K397" i="18"/>
  <c r="K297" i="18"/>
  <c r="K197" i="18"/>
  <c r="J197" i="18"/>
  <c r="O97" i="18"/>
  <c r="K97" i="18"/>
  <c r="AJ98" i="22"/>
  <c r="AX98" i="22" s="1"/>
  <c r="O1196" i="18"/>
  <c r="AI98" i="22"/>
  <c r="AW98" i="22" s="1"/>
  <c r="O1096" i="18"/>
  <c r="P1096" i="18" s="1"/>
  <c r="AH98" i="22"/>
  <c r="AV98" i="22" s="1"/>
  <c r="O996" i="18"/>
  <c r="AG98" i="22"/>
  <c r="AU98" i="22" s="1"/>
  <c r="O896" i="18"/>
  <c r="AF98" i="22"/>
  <c r="AT98" i="22" s="1"/>
  <c r="O796" i="18"/>
  <c r="S796" i="18" s="1"/>
  <c r="AE98" i="22"/>
  <c r="O696" i="18"/>
  <c r="AD98" i="22"/>
  <c r="AR98" i="22" s="1"/>
  <c r="O596" i="18"/>
  <c r="S596" i="18" s="1"/>
  <c r="AC98" i="22"/>
  <c r="O496" i="18"/>
  <c r="P496" i="18" s="1"/>
  <c r="AB98" i="22"/>
  <c r="AP98" i="22" s="1"/>
  <c r="O396" i="18"/>
  <c r="P396" i="18" s="1"/>
  <c r="AA98" i="22"/>
  <c r="O296" i="18"/>
  <c r="Z98" i="22"/>
  <c r="O196" i="18"/>
  <c r="S196" i="18" s="1"/>
  <c r="Y98" i="22"/>
  <c r="K1196" i="18"/>
  <c r="K1096" i="18"/>
  <c r="K996" i="18"/>
  <c r="K896" i="18"/>
  <c r="R896" i="18" s="1"/>
  <c r="K796" i="18"/>
  <c r="R796" i="18" s="1"/>
  <c r="K696" i="18"/>
  <c r="K596" i="18"/>
  <c r="K496" i="18"/>
  <c r="K396" i="18"/>
  <c r="K296" i="18"/>
  <c r="R296" i="18" s="1"/>
  <c r="K196" i="18"/>
  <c r="J196" i="18"/>
  <c r="O96" i="18"/>
  <c r="S96" i="18" s="1"/>
  <c r="K96" i="18"/>
  <c r="AJ97" i="22"/>
  <c r="AX97" i="22" s="1"/>
  <c r="O1195" i="18"/>
  <c r="AI97" i="22"/>
  <c r="AW97" i="22" s="1"/>
  <c r="O1095" i="18"/>
  <c r="AH97" i="22"/>
  <c r="AV97" i="22" s="1"/>
  <c r="O995" i="18"/>
  <c r="AG97" i="22"/>
  <c r="O895" i="18"/>
  <c r="S895" i="18" s="1"/>
  <c r="AF97" i="22"/>
  <c r="O795" i="18"/>
  <c r="S795" i="18" s="1"/>
  <c r="AE97" i="22"/>
  <c r="O695" i="18"/>
  <c r="AD97" i="22"/>
  <c r="AR97" i="22" s="1"/>
  <c r="O595" i="18"/>
  <c r="S595" i="18" s="1"/>
  <c r="AC97" i="22"/>
  <c r="AQ97" i="22" s="1"/>
  <c r="O495" i="18"/>
  <c r="S495" i="18" s="1"/>
  <c r="AB97" i="22"/>
  <c r="AP97" i="22" s="1"/>
  <c r="O395" i="18"/>
  <c r="S395" i="18" s="1"/>
  <c r="AA97" i="22"/>
  <c r="O295" i="18"/>
  <c r="P295" i="18" s="1"/>
  <c r="Z97" i="22"/>
  <c r="O195" i="18"/>
  <c r="Y97" i="22"/>
  <c r="AM97" i="22" s="1"/>
  <c r="K1195" i="18"/>
  <c r="R1195" i="18" s="1"/>
  <c r="K1095" i="18"/>
  <c r="K995" i="18"/>
  <c r="R995" i="18" s="1"/>
  <c r="K895" i="18"/>
  <c r="R895" i="18" s="1"/>
  <c r="K795" i="18"/>
  <c r="R795" i="18" s="1"/>
  <c r="K695" i="18"/>
  <c r="R695" i="18" s="1"/>
  <c r="K595" i="18"/>
  <c r="K495" i="18"/>
  <c r="K395" i="18"/>
  <c r="R395" i="18" s="1"/>
  <c r="K295" i="18"/>
  <c r="R295" i="18" s="1"/>
  <c r="K195" i="18"/>
  <c r="J195" i="18"/>
  <c r="O95" i="18"/>
  <c r="K95" i="18"/>
  <c r="R95" i="18" s="1"/>
  <c r="AJ96" i="22"/>
  <c r="AX96" i="22" s="1"/>
  <c r="O1194" i="18"/>
  <c r="S1194" i="18" s="1"/>
  <c r="AI96" i="22"/>
  <c r="AW96" i="22" s="1"/>
  <c r="O1094" i="18"/>
  <c r="S1094" i="18" s="1"/>
  <c r="AH96" i="22"/>
  <c r="O994" i="18"/>
  <c r="AG96" i="22"/>
  <c r="AU96" i="22" s="1"/>
  <c r="O894" i="18"/>
  <c r="AF96" i="22"/>
  <c r="O794" i="18"/>
  <c r="AE96" i="22"/>
  <c r="AS96" i="22" s="1"/>
  <c r="O694" i="18"/>
  <c r="AD96" i="22"/>
  <c r="AR96" i="22" s="1"/>
  <c r="O594" i="18"/>
  <c r="S594" i="18" s="1"/>
  <c r="AC96" i="22"/>
  <c r="AQ96" i="22" s="1"/>
  <c r="O494" i="18"/>
  <c r="P494" i="18" s="1"/>
  <c r="AB96" i="22"/>
  <c r="O394" i="18"/>
  <c r="AA96" i="22"/>
  <c r="AO96" i="22" s="1"/>
  <c r="O294" i="18"/>
  <c r="S294" i="18" s="1"/>
  <c r="Z96" i="22"/>
  <c r="O194" i="18"/>
  <c r="Y96" i="22"/>
  <c r="K1194" i="18"/>
  <c r="K1094" i="18"/>
  <c r="K994" i="18"/>
  <c r="R994" i="18" s="1"/>
  <c r="K894" i="18"/>
  <c r="R894" i="18" s="1"/>
  <c r="K794" i="18"/>
  <c r="M794" i="18" s="1"/>
  <c r="K694" i="18"/>
  <c r="K594" i="18"/>
  <c r="K494" i="18"/>
  <c r="R494" i="18" s="1"/>
  <c r="K394" i="18"/>
  <c r="K294" i="18"/>
  <c r="R294" i="18" s="1"/>
  <c r="K194" i="18"/>
  <c r="J194" i="18"/>
  <c r="O94" i="18"/>
  <c r="S94" i="18" s="1"/>
  <c r="K94" i="18"/>
  <c r="AJ95" i="22"/>
  <c r="AX95" i="22" s="1"/>
  <c r="O1193" i="18"/>
  <c r="S1193" i="18" s="1"/>
  <c r="AI95" i="22"/>
  <c r="AW95" i="22" s="1"/>
  <c r="O1093" i="18"/>
  <c r="AH95" i="22"/>
  <c r="AV95" i="22" s="1"/>
  <c r="O993" i="18"/>
  <c r="P993" i="18" s="1"/>
  <c r="AG95" i="22"/>
  <c r="AU95" i="22" s="1"/>
  <c r="O893" i="18"/>
  <c r="AF95" i="22"/>
  <c r="AT95" i="22" s="1"/>
  <c r="O793" i="18"/>
  <c r="AE95" i="22"/>
  <c r="AS95" i="22" s="1"/>
  <c r="O693" i="18"/>
  <c r="AD95" i="22"/>
  <c r="AR95" i="22" s="1"/>
  <c r="O593" i="18"/>
  <c r="S593" i="18" s="1"/>
  <c r="AC95" i="22"/>
  <c r="AQ95" i="22" s="1"/>
  <c r="O493" i="18"/>
  <c r="S493" i="18" s="1"/>
  <c r="AB95" i="22"/>
  <c r="AP95" i="22" s="1"/>
  <c r="O393" i="18"/>
  <c r="AA95" i="22"/>
  <c r="AO95" i="22" s="1"/>
  <c r="O293" i="18"/>
  <c r="Z95" i="22"/>
  <c r="AN95" i="22" s="1"/>
  <c r="O193" i="18"/>
  <c r="S193" i="18" s="1"/>
  <c r="Y95" i="22"/>
  <c r="AM95" i="22" s="1"/>
  <c r="K1193" i="18"/>
  <c r="K1093" i="18"/>
  <c r="K993" i="18"/>
  <c r="R993" i="18" s="1"/>
  <c r="K893" i="18"/>
  <c r="K793" i="18"/>
  <c r="K693" i="18"/>
  <c r="R693" i="18" s="1"/>
  <c r="K593" i="18"/>
  <c r="R593" i="18" s="1"/>
  <c r="K493" i="18"/>
  <c r="K393" i="18"/>
  <c r="R393" i="18" s="1"/>
  <c r="K293" i="18"/>
  <c r="K193" i="18"/>
  <c r="J193" i="18"/>
  <c r="L193" i="18" s="1"/>
  <c r="O93" i="18"/>
  <c r="K93" i="18"/>
  <c r="R93" i="18" s="1"/>
  <c r="AJ94" i="22"/>
  <c r="AX94" i="22" s="1"/>
  <c r="O1192" i="18"/>
  <c r="S1192" i="18" s="1"/>
  <c r="AI94" i="22"/>
  <c r="AW94" i="22" s="1"/>
  <c r="O1092" i="18"/>
  <c r="AH94" i="22"/>
  <c r="AV94" i="22" s="1"/>
  <c r="O992" i="18"/>
  <c r="AG94" i="22"/>
  <c r="AU94" i="22" s="1"/>
  <c r="O892" i="18"/>
  <c r="S892" i="18" s="1"/>
  <c r="AF94" i="22"/>
  <c r="AT94" i="22" s="1"/>
  <c r="O792" i="18"/>
  <c r="AE94" i="22"/>
  <c r="AS94" i="22" s="1"/>
  <c r="O692" i="18"/>
  <c r="S692" i="18" s="1"/>
  <c r="AD94" i="22"/>
  <c r="AR94" i="22" s="1"/>
  <c r="O592" i="18"/>
  <c r="S592" i="18" s="1"/>
  <c r="AC94" i="22"/>
  <c r="AQ94" i="22" s="1"/>
  <c r="O492" i="18"/>
  <c r="AB94" i="22"/>
  <c r="AP94" i="22" s="1"/>
  <c r="O392" i="18"/>
  <c r="AA94" i="22"/>
  <c r="AO94" i="22" s="1"/>
  <c r="O292" i="18"/>
  <c r="Z94" i="22"/>
  <c r="AN94" i="22" s="1"/>
  <c r="O192" i="18"/>
  <c r="P192" i="18" s="1"/>
  <c r="Y94" i="22"/>
  <c r="AM94" i="22" s="1"/>
  <c r="K1192" i="18"/>
  <c r="R1192" i="18" s="1"/>
  <c r="K1092" i="18"/>
  <c r="K992" i="18"/>
  <c r="K892" i="18"/>
  <c r="K792" i="18"/>
  <c r="R792" i="18" s="1"/>
  <c r="K692" i="18"/>
  <c r="M692" i="18" s="1"/>
  <c r="K592" i="18"/>
  <c r="K492" i="18"/>
  <c r="K392" i="18"/>
  <c r="K292" i="18"/>
  <c r="K192" i="18"/>
  <c r="M192" i="18" s="1"/>
  <c r="J192" i="18"/>
  <c r="O92" i="18"/>
  <c r="S92" i="18" s="1"/>
  <c r="K92" i="18"/>
  <c r="AJ93" i="22"/>
  <c r="AX93" i="22" s="1"/>
  <c r="O1191" i="18"/>
  <c r="S1191" i="18" s="1"/>
  <c r="AI93" i="22"/>
  <c r="AW93" i="22" s="1"/>
  <c r="O1091" i="18"/>
  <c r="S1091" i="18" s="1"/>
  <c r="AH93" i="22"/>
  <c r="AV93" i="22" s="1"/>
  <c r="O991" i="18"/>
  <c r="AG93" i="22"/>
  <c r="AU93" i="22" s="1"/>
  <c r="O891" i="18"/>
  <c r="P891" i="18" s="1"/>
  <c r="AF93" i="22"/>
  <c r="AT93" i="22" s="1"/>
  <c r="O791" i="18"/>
  <c r="AE93" i="22"/>
  <c r="AS93" i="22" s="1"/>
  <c r="O691" i="18"/>
  <c r="AD93" i="22"/>
  <c r="AR93" i="22" s="1"/>
  <c r="O591" i="18"/>
  <c r="S591" i="18" s="1"/>
  <c r="AC93" i="22"/>
  <c r="AQ93" i="22" s="1"/>
  <c r="O491" i="18"/>
  <c r="AB93" i="22"/>
  <c r="AP93" i="22" s="1"/>
  <c r="O391" i="18"/>
  <c r="AA93" i="22"/>
  <c r="AO93" i="22" s="1"/>
  <c r="O291" i="18"/>
  <c r="Z93" i="22"/>
  <c r="AN93" i="22" s="1"/>
  <c r="O191" i="18"/>
  <c r="P191" i="18" s="1"/>
  <c r="Y93" i="22"/>
  <c r="AM93" i="22" s="1"/>
  <c r="K1191" i="18"/>
  <c r="R1191" i="18" s="1"/>
  <c r="K1091" i="18"/>
  <c r="R1091" i="18" s="1"/>
  <c r="K991" i="18"/>
  <c r="K891" i="18"/>
  <c r="K791" i="18"/>
  <c r="K691" i="18"/>
  <c r="K591" i="18"/>
  <c r="K491" i="18"/>
  <c r="R491" i="18" s="1"/>
  <c r="K391" i="18"/>
  <c r="K291" i="18"/>
  <c r="K191" i="18"/>
  <c r="J191" i="18"/>
  <c r="O91" i="18"/>
  <c r="P91" i="18" s="1"/>
  <c r="K91" i="18"/>
  <c r="R91" i="18" s="1"/>
  <c r="AJ92" i="22"/>
  <c r="AX92" i="22" s="1"/>
  <c r="O1190" i="18"/>
  <c r="AI92" i="22"/>
  <c r="AW92" i="22" s="1"/>
  <c r="O1090" i="18"/>
  <c r="AH92" i="22"/>
  <c r="AV92" i="22" s="1"/>
  <c r="O990" i="18"/>
  <c r="AG92" i="22"/>
  <c r="AU92" i="22" s="1"/>
  <c r="O890" i="18"/>
  <c r="S890" i="18" s="1"/>
  <c r="AF92" i="22"/>
  <c r="AT92" i="22" s="1"/>
  <c r="O790" i="18"/>
  <c r="S790" i="18" s="1"/>
  <c r="AE92" i="22"/>
  <c r="AS92" i="22" s="1"/>
  <c r="O690" i="18"/>
  <c r="S690" i="18" s="1"/>
  <c r="AD92" i="22"/>
  <c r="AR92" i="22" s="1"/>
  <c r="O590" i="18"/>
  <c r="S590" i="18" s="1"/>
  <c r="AC92" i="22"/>
  <c r="AQ92" i="22" s="1"/>
  <c r="O490" i="18"/>
  <c r="AB92" i="22"/>
  <c r="AP92" i="22" s="1"/>
  <c r="O390" i="18"/>
  <c r="P390" i="18" s="1"/>
  <c r="AA92" i="22"/>
  <c r="AO92" i="22" s="1"/>
  <c r="O290" i="18"/>
  <c r="Z92" i="22"/>
  <c r="AN92" i="22" s="1"/>
  <c r="O190" i="18"/>
  <c r="S190" i="18" s="1"/>
  <c r="Y92" i="22"/>
  <c r="AM92" i="22" s="1"/>
  <c r="K1190" i="18"/>
  <c r="M1190" i="18" s="1"/>
  <c r="K1090" i="18"/>
  <c r="K990" i="18"/>
  <c r="K890" i="18"/>
  <c r="R890" i="18" s="1"/>
  <c r="K790" i="18"/>
  <c r="K690" i="18"/>
  <c r="K590" i="18"/>
  <c r="K490" i="18"/>
  <c r="R490" i="18" s="1"/>
  <c r="K390" i="18"/>
  <c r="K290" i="18"/>
  <c r="R290" i="18" s="1"/>
  <c r="K190" i="18"/>
  <c r="J190" i="18"/>
  <c r="O90" i="18"/>
  <c r="P90" i="18" s="1"/>
  <c r="K90" i="18"/>
  <c r="AJ91" i="22"/>
  <c r="AX91" i="22" s="1"/>
  <c r="O1189" i="18"/>
  <c r="P1189" i="18" s="1"/>
  <c r="AI91" i="22"/>
  <c r="AW91" i="22" s="1"/>
  <c r="O1089" i="18"/>
  <c r="AH91" i="22"/>
  <c r="AV91" i="22" s="1"/>
  <c r="O989" i="18"/>
  <c r="P989" i="18" s="1"/>
  <c r="AG91" i="22"/>
  <c r="AU91" i="22" s="1"/>
  <c r="O889" i="18"/>
  <c r="AF91" i="22"/>
  <c r="AT91" i="22" s="1"/>
  <c r="O789" i="18"/>
  <c r="AE91" i="22"/>
  <c r="AS91" i="22" s="1"/>
  <c r="O689" i="18"/>
  <c r="AD91" i="22"/>
  <c r="AR91" i="22" s="1"/>
  <c r="O589" i="18"/>
  <c r="AC91" i="22"/>
  <c r="AQ91" i="22" s="1"/>
  <c r="O489" i="18"/>
  <c r="S489" i="18" s="1"/>
  <c r="AB91" i="22"/>
  <c r="AP91" i="22" s="1"/>
  <c r="O389" i="18"/>
  <c r="S389" i="18" s="1"/>
  <c r="AA91" i="22"/>
  <c r="AO91" i="22" s="1"/>
  <c r="O289" i="18"/>
  <c r="Z91" i="22"/>
  <c r="AN91" i="22" s="1"/>
  <c r="O189" i="18"/>
  <c r="Y91" i="22"/>
  <c r="AM91" i="22" s="1"/>
  <c r="K1189" i="18"/>
  <c r="K1089" i="18"/>
  <c r="K989" i="18"/>
  <c r="R989" i="18" s="1"/>
  <c r="K889" i="18"/>
  <c r="K789" i="18"/>
  <c r="R789" i="18" s="1"/>
  <c r="K689" i="18"/>
  <c r="K589" i="18"/>
  <c r="R589" i="18" s="1"/>
  <c r="K489" i="18"/>
  <c r="R489" i="18" s="1"/>
  <c r="K389" i="18"/>
  <c r="R389" i="18" s="1"/>
  <c r="K289" i="18"/>
  <c r="K189" i="18"/>
  <c r="J189" i="18"/>
  <c r="O89" i="18"/>
  <c r="S89" i="18" s="1"/>
  <c r="K89" i="18"/>
  <c r="AJ63" i="22"/>
  <c r="AX63" i="22" s="1"/>
  <c r="O1161" i="18"/>
  <c r="AI63" i="22"/>
  <c r="AW63" i="22" s="1"/>
  <c r="O1061" i="18"/>
  <c r="S1061" i="18" s="1"/>
  <c r="AH63" i="22"/>
  <c r="AV63" i="22" s="1"/>
  <c r="O961" i="18"/>
  <c r="S961" i="18" s="1"/>
  <c r="AG63" i="22"/>
  <c r="AU63" i="22" s="1"/>
  <c r="O861" i="18"/>
  <c r="S861" i="18" s="1"/>
  <c r="AF63" i="22"/>
  <c r="AT63" i="22" s="1"/>
  <c r="O761" i="18"/>
  <c r="P761" i="18" s="1"/>
  <c r="AE63" i="22"/>
  <c r="AS63" i="22" s="1"/>
  <c r="O661" i="18"/>
  <c r="S661" i="18" s="1"/>
  <c r="AD63" i="22"/>
  <c r="AR63" i="22" s="1"/>
  <c r="O561" i="18"/>
  <c r="S561" i="18" s="1"/>
  <c r="AC63" i="22"/>
  <c r="AQ63" i="22" s="1"/>
  <c r="O461" i="18"/>
  <c r="S461" i="18" s="1"/>
  <c r="AB63" i="22"/>
  <c r="AP63" i="22" s="1"/>
  <c r="O361" i="18"/>
  <c r="S361" i="18" s="1"/>
  <c r="AA63" i="22"/>
  <c r="AO63" i="22" s="1"/>
  <c r="O261" i="18"/>
  <c r="P261" i="18" s="1"/>
  <c r="Z63" i="22"/>
  <c r="AN63" i="22" s="1"/>
  <c r="O161" i="18"/>
  <c r="Y63" i="22"/>
  <c r="AM63" i="22" s="1"/>
  <c r="K1161" i="18"/>
  <c r="K1061" i="18"/>
  <c r="R1061" i="18" s="1"/>
  <c r="K961" i="18"/>
  <c r="K861" i="18"/>
  <c r="K761" i="18"/>
  <c r="K661" i="18"/>
  <c r="K561" i="18"/>
  <c r="R561" i="18" s="1"/>
  <c r="K461" i="18"/>
  <c r="R461" i="18" s="1"/>
  <c r="K361" i="18"/>
  <c r="R361" i="18" s="1"/>
  <c r="K261" i="18"/>
  <c r="M261" i="18" s="1"/>
  <c r="K161" i="18"/>
  <c r="J161" i="18"/>
  <c r="O61" i="18"/>
  <c r="P61" i="18" s="1"/>
  <c r="K61" i="18"/>
  <c r="R61" i="18" s="1"/>
  <c r="AJ62" i="22"/>
  <c r="AX62" i="22" s="1"/>
  <c r="O1160" i="18"/>
  <c r="S1160" i="18" s="1"/>
  <c r="AI62" i="22"/>
  <c r="AW62" i="22" s="1"/>
  <c r="O1060" i="18"/>
  <c r="AH62" i="22"/>
  <c r="AV62" i="22" s="1"/>
  <c r="O960" i="18"/>
  <c r="P960" i="18" s="1"/>
  <c r="AG62" i="22"/>
  <c r="AU62" i="22" s="1"/>
  <c r="O860" i="18"/>
  <c r="P860" i="18" s="1"/>
  <c r="AF62" i="22"/>
  <c r="AT62" i="22" s="1"/>
  <c r="O760" i="18"/>
  <c r="P760" i="18" s="1"/>
  <c r="AE62" i="22"/>
  <c r="AS62" i="22" s="1"/>
  <c r="O660" i="18"/>
  <c r="S660" i="18" s="1"/>
  <c r="AD62" i="22"/>
  <c r="AR62" i="22" s="1"/>
  <c r="O560" i="18"/>
  <c r="AC62" i="22"/>
  <c r="AQ62" i="22" s="1"/>
  <c r="O460" i="18"/>
  <c r="S460" i="18" s="1"/>
  <c r="AB62" i="22"/>
  <c r="AP62" i="22" s="1"/>
  <c r="O360" i="18"/>
  <c r="P360" i="18" s="1"/>
  <c r="AA62" i="22"/>
  <c r="AO62" i="22" s="1"/>
  <c r="O260" i="18"/>
  <c r="P260" i="18" s="1"/>
  <c r="Z62" i="22"/>
  <c r="AN62" i="22" s="1"/>
  <c r="O160" i="18"/>
  <c r="Y62" i="22"/>
  <c r="AM62" i="22" s="1"/>
  <c r="K1160" i="18"/>
  <c r="R1160" i="18" s="1"/>
  <c r="K1060" i="18"/>
  <c r="K960" i="18"/>
  <c r="K860" i="18"/>
  <c r="R860" i="18" s="1"/>
  <c r="K760" i="18"/>
  <c r="K660" i="18"/>
  <c r="K560" i="18"/>
  <c r="K460" i="18"/>
  <c r="K360" i="18"/>
  <c r="R360" i="18" s="1"/>
  <c r="K260" i="18"/>
  <c r="K160" i="18"/>
  <c r="J160" i="18"/>
  <c r="R160" i="18" s="1"/>
  <c r="O60" i="18"/>
  <c r="P60" i="18" s="1"/>
  <c r="K60" i="18"/>
  <c r="R60" i="18" s="1"/>
  <c r="AJ61" i="22"/>
  <c r="AX61" i="22" s="1"/>
  <c r="O1159" i="18"/>
  <c r="P1159" i="18" s="1"/>
  <c r="AI61" i="22"/>
  <c r="AW61" i="22" s="1"/>
  <c r="O1059" i="18"/>
  <c r="AH61" i="22"/>
  <c r="AV61" i="22" s="1"/>
  <c r="O959" i="18"/>
  <c r="P959" i="18" s="1"/>
  <c r="AG61" i="22"/>
  <c r="AU61" i="22" s="1"/>
  <c r="O859" i="18"/>
  <c r="S859" i="18" s="1"/>
  <c r="AF61" i="22"/>
  <c r="AT61" i="22" s="1"/>
  <c r="O759" i="18"/>
  <c r="AE61" i="22"/>
  <c r="AS61" i="22" s="1"/>
  <c r="O659" i="18"/>
  <c r="S659" i="18" s="1"/>
  <c r="AD61" i="22"/>
  <c r="AR61" i="22" s="1"/>
  <c r="O559" i="18"/>
  <c r="P559" i="18" s="1"/>
  <c r="AC61" i="22"/>
  <c r="AQ61" i="22" s="1"/>
  <c r="O459" i="18"/>
  <c r="S459" i="18" s="1"/>
  <c r="AB61" i="22"/>
  <c r="AP61" i="22" s="1"/>
  <c r="O359" i="18"/>
  <c r="AA61" i="22"/>
  <c r="AO61" i="22" s="1"/>
  <c r="O259" i="18"/>
  <c r="Z61" i="22"/>
  <c r="AN61" i="22" s="1"/>
  <c r="O159" i="18"/>
  <c r="S159" i="18" s="1"/>
  <c r="Y61" i="22"/>
  <c r="AM61" i="22" s="1"/>
  <c r="K1159" i="18"/>
  <c r="K1059" i="18"/>
  <c r="K959" i="18"/>
  <c r="R959" i="18" s="1"/>
  <c r="K859" i="18"/>
  <c r="R859" i="18" s="1"/>
  <c r="K759" i="18"/>
  <c r="R759" i="18" s="1"/>
  <c r="K659" i="18"/>
  <c r="K559" i="18"/>
  <c r="M559" i="18" s="1"/>
  <c r="K459" i="18"/>
  <c r="R459" i="18" s="1"/>
  <c r="K359" i="18"/>
  <c r="K259" i="18"/>
  <c r="K159" i="18"/>
  <c r="J159" i="18"/>
  <c r="O59" i="18"/>
  <c r="K59" i="18"/>
  <c r="AJ60" i="22"/>
  <c r="AX60" i="22" s="1"/>
  <c r="O1158" i="18"/>
  <c r="S1158" i="18" s="1"/>
  <c r="AI60" i="22"/>
  <c r="AW60" i="22" s="1"/>
  <c r="O1058" i="18"/>
  <c r="S1058" i="18" s="1"/>
  <c r="AH60" i="22"/>
  <c r="AV60" i="22" s="1"/>
  <c r="O958" i="18"/>
  <c r="S958" i="18" s="1"/>
  <c r="AG60" i="22"/>
  <c r="AU60" i="22" s="1"/>
  <c r="O858" i="18"/>
  <c r="AF60" i="22"/>
  <c r="AT60" i="22" s="1"/>
  <c r="O758" i="18"/>
  <c r="S758" i="18" s="1"/>
  <c r="AE60" i="22"/>
  <c r="AS60" i="22" s="1"/>
  <c r="O658" i="18"/>
  <c r="AD60" i="22"/>
  <c r="AR60" i="22" s="1"/>
  <c r="O558" i="18"/>
  <c r="P558" i="18" s="1"/>
  <c r="AC60" i="22"/>
  <c r="AQ60" i="22" s="1"/>
  <c r="O458" i="18"/>
  <c r="S458" i="18" s="1"/>
  <c r="AB60" i="22"/>
  <c r="AP60" i="22" s="1"/>
  <c r="O358" i="18"/>
  <c r="S358" i="18" s="1"/>
  <c r="AA60" i="22"/>
  <c r="AO60" i="22" s="1"/>
  <c r="O258" i="18"/>
  <c r="Z60" i="22"/>
  <c r="AN60" i="22" s="1"/>
  <c r="O158" i="18"/>
  <c r="Y60" i="22"/>
  <c r="AM60" i="22" s="1"/>
  <c r="K1158" i="18"/>
  <c r="K1058" i="18"/>
  <c r="R1058" i="18" s="1"/>
  <c r="K958" i="18"/>
  <c r="R958" i="18" s="1"/>
  <c r="K858" i="18"/>
  <c r="K758" i="18"/>
  <c r="R758" i="18" s="1"/>
  <c r="K658" i="18"/>
  <c r="M658" i="18" s="1"/>
  <c r="K558" i="18"/>
  <c r="M558" i="18" s="1"/>
  <c r="K458" i="18"/>
  <c r="K358" i="18"/>
  <c r="K258" i="18"/>
  <c r="R258" i="18" s="1"/>
  <c r="K158" i="18"/>
  <c r="J158" i="18"/>
  <c r="O58" i="18"/>
  <c r="K58" i="18"/>
  <c r="R58" i="18" s="1"/>
  <c r="AJ59" i="22"/>
  <c r="AX59" i="22" s="1"/>
  <c r="O1157" i="18"/>
  <c r="P1157" i="18" s="1"/>
  <c r="AI59" i="22"/>
  <c r="AW59" i="22" s="1"/>
  <c r="O1057" i="18"/>
  <c r="S1057" i="18" s="1"/>
  <c r="AH59" i="22"/>
  <c r="AV59" i="22" s="1"/>
  <c r="O957" i="18"/>
  <c r="S957" i="18" s="1"/>
  <c r="AG59" i="22"/>
  <c r="AU59" i="22" s="1"/>
  <c r="O857" i="18"/>
  <c r="AF59" i="22"/>
  <c r="AT59" i="22" s="1"/>
  <c r="O757" i="18"/>
  <c r="AE59" i="22"/>
  <c r="AS59" i="22" s="1"/>
  <c r="O657" i="18"/>
  <c r="S657" i="18" s="1"/>
  <c r="AD59" i="22"/>
  <c r="AR59" i="22" s="1"/>
  <c r="O557" i="18"/>
  <c r="S557" i="18" s="1"/>
  <c r="AC59" i="22"/>
  <c r="AQ59" i="22" s="1"/>
  <c r="O457" i="18"/>
  <c r="P457" i="18" s="1"/>
  <c r="AB59" i="22"/>
  <c r="AP59" i="22" s="1"/>
  <c r="O357" i="18"/>
  <c r="AA59" i="22"/>
  <c r="AO59" i="22" s="1"/>
  <c r="O257" i="18"/>
  <c r="S257" i="18" s="1"/>
  <c r="Z59" i="22"/>
  <c r="AN59" i="22" s="1"/>
  <c r="O157" i="18"/>
  <c r="Y59" i="22"/>
  <c r="AM59" i="22" s="1"/>
  <c r="K1157" i="18"/>
  <c r="K1057" i="18"/>
  <c r="K957" i="18"/>
  <c r="R957" i="18" s="1"/>
  <c r="K857" i="18"/>
  <c r="R857" i="18" s="1"/>
  <c r="K757" i="18"/>
  <c r="R757" i="18" s="1"/>
  <c r="K657" i="18"/>
  <c r="K557" i="18"/>
  <c r="K457" i="18"/>
  <c r="K357" i="18"/>
  <c r="R357" i="18" s="1"/>
  <c r="K257" i="18"/>
  <c r="R257" i="18" s="1"/>
  <c r="K157" i="18"/>
  <c r="J157" i="18"/>
  <c r="O57" i="18"/>
  <c r="K57" i="18"/>
  <c r="M57" i="18" s="1"/>
  <c r="AJ58" i="22"/>
  <c r="AX58" i="22" s="1"/>
  <c r="O1156" i="18"/>
  <c r="S1156" i="18" s="1"/>
  <c r="AI58" i="22"/>
  <c r="AW58" i="22" s="1"/>
  <c r="O1056" i="18"/>
  <c r="P1056" i="18" s="1"/>
  <c r="AH58" i="22"/>
  <c r="AV58" i="22" s="1"/>
  <c r="O956" i="18"/>
  <c r="S956" i="18" s="1"/>
  <c r="AG58" i="22"/>
  <c r="AU58" i="22" s="1"/>
  <c r="O856" i="18"/>
  <c r="S856" i="18" s="1"/>
  <c r="AF58" i="22"/>
  <c r="AT58" i="22" s="1"/>
  <c r="O756" i="18"/>
  <c r="AE58" i="22"/>
  <c r="AS58" i="22" s="1"/>
  <c r="O656" i="18"/>
  <c r="S656" i="18" s="1"/>
  <c r="AD58" i="22"/>
  <c r="AR58" i="22" s="1"/>
  <c r="O556" i="18"/>
  <c r="S556" i="18" s="1"/>
  <c r="AC58" i="22"/>
  <c r="AQ58" i="22" s="1"/>
  <c r="O456" i="18"/>
  <c r="AB58" i="22"/>
  <c r="AP58" i="22" s="1"/>
  <c r="O356" i="18"/>
  <c r="AA58" i="22"/>
  <c r="AO58" i="22" s="1"/>
  <c r="O256" i="18"/>
  <c r="S256" i="18" s="1"/>
  <c r="Z58" i="22"/>
  <c r="AN58" i="22" s="1"/>
  <c r="O156" i="18"/>
  <c r="Y58" i="22"/>
  <c r="AM58" i="22" s="1"/>
  <c r="K1156" i="18"/>
  <c r="R1156" i="18" s="1"/>
  <c r="K1056" i="18"/>
  <c r="K956" i="18"/>
  <c r="R956" i="18" s="1"/>
  <c r="K856" i="18"/>
  <c r="M856" i="18" s="1"/>
  <c r="K756" i="18"/>
  <c r="R756" i="18" s="1"/>
  <c r="K656" i="18"/>
  <c r="R656" i="18" s="1"/>
  <c r="K556" i="18"/>
  <c r="K456" i="18"/>
  <c r="K356" i="18"/>
  <c r="K256" i="18"/>
  <c r="K156" i="18"/>
  <c r="J156" i="18"/>
  <c r="O56" i="18"/>
  <c r="S56" i="18" s="1"/>
  <c r="K56" i="18"/>
  <c r="M56" i="18" s="1"/>
  <c r="AJ57" i="22"/>
  <c r="AX57" i="22" s="1"/>
  <c r="O1155" i="18"/>
  <c r="P1155" i="18" s="1"/>
  <c r="AI57" i="22"/>
  <c r="AW57" i="22" s="1"/>
  <c r="O1055" i="18"/>
  <c r="P1055" i="18" s="1"/>
  <c r="AH57" i="22"/>
  <c r="AV57" i="22" s="1"/>
  <c r="O955" i="18"/>
  <c r="P955" i="18" s="1"/>
  <c r="AG57" i="22"/>
  <c r="AU57" i="22" s="1"/>
  <c r="O855" i="18"/>
  <c r="P855" i="18" s="1"/>
  <c r="AF57" i="22"/>
  <c r="AT57" i="22" s="1"/>
  <c r="O755" i="18"/>
  <c r="P755" i="18" s="1"/>
  <c r="AE57" i="22"/>
  <c r="AS57" i="22" s="1"/>
  <c r="O655" i="18"/>
  <c r="S655" i="18" s="1"/>
  <c r="AD57" i="22"/>
  <c r="AR57" i="22" s="1"/>
  <c r="O555" i="18"/>
  <c r="S555" i="18" s="1"/>
  <c r="AC57" i="22"/>
  <c r="AQ57" i="22" s="1"/>
  <c r="O455" i="18"/>
  <c r="P455" i="18" s="1"/>
  <c r="AB57" i="22"/>
  <c r="AP57" i="22" s="1"/>
  <c r="O355" i="18"/>
  <c r="S355" i="18" s="1"/>
  <c r="AA57" i="22"/>
  <c r="AO57" i="22" s="1"/>
  <c r="O255" i="18"/>
  <c r="P255" i="18" s="1"/>
  <c r="Z57" i="22"/>
  <c r="AN57" i="22" s="1"/>
  <c r="O155" i="18"/>
  <c r="S155" i="18" s="1"/>
  <c r="Y57" i="22"/>
  <c r="AM57" i="22" s="1"/>
  <c r="K1155" i="18"/>
  <c r="K1055" i="18"/>
  <c r="K955" i="18"/>
  <c r="M955" i="18" s="1"/>
  <c r="K855" i="18"/>
  <c r="R855" i="18" s="1"/>
  <c r="K755" i="18"/>
  <c r="R755" i="18" s="1"/>
  <c r="K655" i="18"/>
  <c r="K555" i="18"/>
  <c r="R555" i="18" s="1"/>
  <c r="K455" i="18"/>
  <c r="R455" i="18" s="1"/>
  <c r="K355" i="18"/>
  <c r="R355" i="18" s="1"/>
  <c r="K255" i="18"/>
  <c r="K155" i="18"/>
  <c r="J155" i="18"/>
  <c r="O55" i="18"/>
  <c r="S55" i="18" s="1"/>
  <c r="K55" i="18"/>
  <c r="M55" i="18" s="1"/>
  <c r="AJ56" i="22"/>
  <c r="AX56" i="22" s="1"/>
  <c r="O1154" i="18"/>
  <c r="P1154" i="18" s="1"/>
  <c r="AI56" i="22"/>
  <c r="AW56" i="22" s="1"/>
  <c r="O1054" i="18"/>
  <c r="AH56" i="22"/>
  <c r="AV56" i="22" s="1"/>
  <c r="O954" i="18"/>
  <c r="S954" i="18" s="1"/>
  <c r="AG56" i="22"/>
  <c r="AU56" i="22" s="1"/>
  <c r="O854" i="18"/>
  <c r="S854" i="18" s="1"/>
  <c r="AF56" i="22"/>
  <c r="AT56" i="22" s="1"/>
  <c r="O754" i="18"/>
  <c r="S754" i="18" s="1"/>
  <c r="AE56" i="22"/>
  <c r="AS56" i="22" s="1"/>
  <c r="O654" i="18"/>
  <c r="AD56" i="22"/>
  <c r="AR56" i="22" s="1"/>
  <c r="O554" i="18"/>
  <c r="S554" i="18" s="1"/>
  <c r="AC56" i="22"/>
  <c r="AQ56" i="22" s="1"/>
  <c r="O454" i="18"/>
  <c r="AB56" i="22"/>
  <c r="AP56" i="22" s="1"/>
  <c r="O354" i="18"/>
  <c r="S354" i="18" s="1"/>
  <c r="AA56" i="22"/>
  <c r="AO56" i="22" s="1"/>
  <c r="O254" i="18"/>
  <c r="P254" i="18" s="1"/>
  <c r="Z56" i="22"/>
  <c r="AN56" i="22" s="1"/>
  <c r="O154" i="18"/>
  <c r="S154" i="18" s="1"/>
  <c r="Y56" i="22"/>
  <c r="AM56" i="22" s="1"/>
  <c r="K1154" i="18"/>
  <c r="R1154" i="18" s="1"/>
  <c r="K1054" i="18"/>
  <c r="M1054" i="18" s="1"/>
  <c r="K954" i="18"/>
  <c r="R954" i="18" s="1"/>
  <c r="K854" i="18"/>
  <c r="R854" i="18" s="1"/>
  <c r="K754" i="18"/>
  <c r="K654" i="18"/>
  <c r="K554" i="18"/>
  <c r="R554" i="18" s="1"/>
  <c r="K454" i="18"/>
  <c r="R454" i="18" s="1"/>
  <c r="K354" i="18"/>
  <c r="K254" i="18"/>
  <c r="K154" i="18"/>
  <c r="J154" i="18"/>
  <c r="O54" i="18"/>
  <c r="K54" i="18"/>
  <c r="R54" i="18" s="1"/>
  <c r="AJ55" i="22"/>
  <c r="AX55" i="22" s="1"/>
  <c r="O1153" i="18"/>
  <c r="S1153" i="18" s="1"/>
  <c r="AI55" i="22"/>
  <c r="AW55" i="22" s="1"/>
  <c r="O1053" i="18"/>
  <c r="S1053" i="18" s="1"/>
  <c r="AH55" i="22"/>
  <c r="AV55" i="22" s="1"/>
  <c r="O953" i="18"/>
  <c r="S953" i="18" s="1"/>
  <c r="AG55" i="22"/>
  <c r="AU55" i="22" s="1"/>
  <c r="O853" i="18"/>
  <c r="S853" i="18" s="1"/>
  <c r="AF55" i="22"/>
  <c r="AT55" i="22" s="1"/>
  <c r="O753" i="18"/>
  <c r="AE55" i="22"/>
  <c r="AS55" i="22" s="1"/>
  <c r="O653" i="18"/>
  <c r="S653" i="18" s="1"/>
  <c r="AD55" i="22"/>
  <c r="AR55" i="22" s="1"/>
  <c r="O553" i="18"/>
  <c r="S553" i="18" s="1"/>
  <c r="AC55" i="22"/>
  <c r="AQ55" i="22" s="1"/>
  <c r="O453" i="18"/>
  <c r="AB55" i="22"/>
  <c r="AP55" i="22" s="1"/>
  <c r="O353" i="18"/>
  <c r="S353" i="18" s="1"/>
  <c r="AA55" i="22"/>
  <c r="AO55" i="22" s="1"/>
  <c r="O253" i="18"/>
  <c r="P253" i="18" s="1"/>
  <c r="Z55" i="22"/>
  <c r="AN55" i="22" s="1"/>
  <c r="K1153" i="18"/>
  <c r="M1153" i="18" s="1"/>
  <c r="K1053" i="18"/>
  <c r="R1053" i="18" s="1"/>
  <c r="K953" i="18"/>
  <c r="K853" i="18"/>
  <c r="K753" i="18"/>
  <c r="R753" i="18" s="1"/>
  <c r="K653" i="18"/>
  <c r="R653" i="18" s="1"/>
  <c r="K553" i="18"/>
  <c r="K453" i="18"/>
  <c r="K353" i="18"/>
  <c r="R353" i="18" s="1"/>
  <c r="K253" i="18"/>
  <c r="R253" i="18" s="1"/>
  <c r="O153" i="18"/>
  <c r="K153" i="18"/>
  <c r="J153" i="18"/>
  <c r="AJ54" i="22"/>
  <c r="AX54" i="22" s="1"/>
  <c r="O1152" i="18"/>
  <c r="P1152" i="18" s="1"/>
  <c r="AI54" i="22"/>
  <c r="AW54" i="22" s="1"/>
  <c r="O1052" i="18"/>
  <c r="S1052" i="18" s="1"/>
  <c r="AH54" i="22"/>
  <c r="AV54" i="22" s="1"/>
  <c r="O952" i="18"/>
  <c r="S952" i="18" s="1"/>
  <c r="AG54" i="22"/>
  <c r="AU54" i="22" s="1"/>
  <c r="O852" i="18"/>
  <c r="S852" i="18" s="1"/>
  <c r="AF54" i="22"/>
  <c r="AT54" i="22" s="1"/>
  <c r="O752" i="18"/>
  <c r="S752" i="18" s="1"/>
  <c r="AE54" i="22"/>
  <c r="AS54" i="22" s="1"/>
  <c r="O652" i="18"/>
  <c r="AD54" i="22"/>
  <c r="AR54" i="22" s="1"/>
  <c r="O552" i="18"/>
  <c r="S552" i="18" s="1"/>
  <c r="AC54" i="22"/>
  <c r="AQ54" i="22" s="1"/>
  <c r="O452" i="18"/>
  <c r="S452" i="18" s="1"/>
  <c r="AB54" i="22"/>
  <c r="AP54" i="22" s="1"/>
  <c r="O352" i="18"/>
  <c r="S352" i="18" s="1"/>
  <c r="AA54" i="22"/>
  <c r="AO54" i="22" s="1"/>
  <c r="O252" i="18"/>
  <c r="P252" i="18" s="1"/>
  <c r="Z54" i="22"/>
  <c r="AN54" i="22" s="1"/>
  <c r="O152" i="18"/>
  <c r="Y54" i="22"/>
  <c r="AM54" i="22" s="1"/>
  <c r="K1152" i="18"/>
  <c r="R1152" i="18" s="1"/>
  <c r="K1052" i="18"/>
  <c r="K952" i="18"/>
  <c r="R952" i="18" s="1"/>
  <c r="K852" i="18"/>
  <c r="R852" i="18" s="1"/>
  <c r="K752" i="18"/>
  <c r="R752" i="18" s="1"/>
  <c r="K652" i="18"/>
  <c r="K552" i="18"/>
  <c r="R552" i="18" s="1"/>
  <c r="K452" i="18"/>
  <c r="K352" i="18"/>
  <c r="K252" i="18"/>
  <c r="K152" i="18"/>
  <c r="J152" i="18"/>
  <c r="O52" i="18"/>
  <c r="S52" i="18" s="1"/>
  <c r="K52" i="18"/>
  <c r="AJ53" i="22"/>
  <c r="AX53" i="22" s="1"/>
  <c r="O1151" i="18"/>
  <c r="AI53" i="22"/>
  <c r="AW53" i="22" s="1"/>
  <c r="O1051" i="18"/>
  <c r="AH53" i="22"/>
  <c r="AV53" i="22" s="1"/>
  <c r="O951" i="18"/>
  <c r="AG53" i="22"/>
  <c r="AU53" i="22" s="1"/>
  <c r="O851" i="18"/>
  <c r="S851" i="18" s="1"/>
  <c r="AF53" i="22"/>
  <c r="AT53" i="22" s="1"/>
  <c r="O751" i="18"/>
  <c r="S751" i="18" s="1"/>
  <c r="AE53" i="22"/>
  <c r="AS53" i="22" s="1"/>
  <c r="O651" i="18"/>
  <c r="P651" i="18" s="1"/>
  <c r="AD53" i="22"/>
  <c r="AR53" i="22" s="1"/>
  <c r="O551" i="18"/>
  <c r="S551" i="18" s="1"/>
  <c r="AC53" i="22"/>
  <c r="AQ53" i="22" s="1"/>
  <c r="O451" i="18"/>
  <c r="S451" i="18" s="1"/>
  <c r="AB53" i="22"/>
  <c r="AP53" i="22" s="1"/>
  <c r="O351" i="18"/>
  <c r="S351" i="18" s="1"/>
  <c r="AA53" i="22"/>
  <c r="AO53" i="22" s="1"/>
  <c r="O251" i="18"/>
  <c r="Z53" i="22"/>
  <c r="AN53" i="22" s="1"/>
  <c r="O151" i="18"/>
  <c r="S151" i="18" s="1"/>
  <c r="Y53" i="22"/>
  <c r="AM53" i="22" s="1"/>
  <c r="K1151" i="18"/>
  <c r="K1051" i="18"/>
  <c r="R1051" i="18" s="1"/>
  <c r="K951" i="18"/>
  <c r="R951" i="18" s="1"/>
  <c r="K851" i="18"/>
  <c r="R851" i="18" s="1"/>
  <c r="K751" i="18"/>
  <c r="K651" i="18"/>
  <c r="K551" i="18"/>
  <c r="R551" i="18" s="1"/>
  <c r="K451" i="18"/>
  <c r="K351" i="18"/>
  <c r="K251" i="18"/>
  <c r="R251" i="18" s="1"/>
  <c r="K151" i="18"/>
  <c r="M151" i="18" s="1"/>
  <c r="J151" i="18"/>
  <c r="O51" i="18"/>
  <c r="S51" i="18" s="1"/>
  <c r="K51" i="18"/>
  <c r="M51" i="18" s="1"/>
  <c r="AJ52" i="22"/>
  <c r="AX52" i="22" s="1"/>
  <c r="O1150" i="18"/>
  <c r="AI52" i="22"/>
  <c r="AW52" i="22" s="1"/>
  <c r="O1050" i="18"/>
  <c r="S1050" i="18" s="1"/>
  <c r="AH52" i="22"/>
  <c r="AV52" i="22" s="1"/>
  <c r="O950" i="18"/>
  <c r="P950" i="18" s="1"/>
  <c r="AG52" i="22"/>
  <c r="AU52" i="22" s="1"/>
  <c r="O850" i="18"/>
  <c r="S850" i="18" s="1"/>
  <c r="AF52" i="22"/>
  <c r="AT52" i="22" s="1"/>
  <c r="O750" i="18"/>
  <c r="S750" i="18" s="1"/>
  <c r="AE52" i="22"/>
  <c r="AS52" i="22" s="1"/>
  <c r="O650" i="18"/>
  <c r="S650" i="18" s="1"/>
  <c r="AD52" i="22"/>
  <c r="AR52" i="22" s="1"/>
  <c r="O550" i="18"/>
  <c r="S550" i="18" s="1"/>
  <c r="AC52" i="22"/>
  <c r="AQ52" i="22" s="1"/>
  <c r="O450" i="18"/>
  <c r="P450" i="18" s="1"/>
  <c r="AB52" i="22"/>
  <c r="AP52" i="22" s="1"/>
  <c r="O350" i="18"/>
  <c r="AA52" i="22"/>
  <c r="AO52" i="22" s="1"/>
  <c r="O250" i="18"/>
  <c r="P250" i="18" s="1"/>
  <c r="Z52" i="22"/>
  <c r="AN52" i="22" s="1"/>
  <c r="O150" i="18"/>
  <c r="S150" i="18" s="1"/>
  <c r="Y52" i="22"/>
  <c r="AM52" i="22" s="1"/>
  <c r="K1150" i="18"/>
  <c r="R1150" i="18" s="1"/>
  <c r="K1050" i="18"/>
  <c r="R1050" i="18" s="1"/>
  <c r="K950" i="18"/>
  <c r="R950" i="18" s="1"/>
  <c r="K850" i="18"/>
  <c r="K750" i="18"/>
  <c r="K650" i="18"/>
  <c r="R650" i="18" s="1"/>
  <c r="K550" i="18"/>
  <c r="K450" i="18"/>
  <c r="R450" i="18" s="1"/>
  <c r="K350" i="18"/>
  <c r="K250" i="18"/>
  <c r="R250" i="18" s="1"/>
  <c r="K150" i="18"/>
  <c r="M150" i="18" s="1"/>
  <c r="J150" i="18"/>
  <c r="O50" i="18"/>
  <c r="S50" i="18" s="1"/>
  <c r="K50" i="18"/>
  <c r="AJ51" i="22"/>
  <c r="AX51" i="22" s="1"/>
  <c r="O1149" i="18"/>
  <c r="AI51" i="22"/>
  <c r="AW51" i="22" s="1"/>
  <c r="O1049" i="18"/>
  <c r="P1049" i="18" s="1"/>
  <c r="AH51" i="22"/>
  <c r="AV51" i="22" s="1"/>
  <c r="O949" i="18"/>
  <c r="S949" i="18" s="1"/>
  <c r="AG51" i="22"/>
  <c r="AU51" i="22" s="1"/>
  <c r="O849" i="18"/>
  <c r="S849" i="18" s="1"/>
  <c r="AF51" i="22"/>
  <c r="AT51" i="22" s="1"/>
  <c r="O749" i="18"/>
  <c r="S749" i="18" s="1"/>
  <c r="AE51" i="22"/>
  <c r="AS51" i="22" s="1"/>
  <c r="O649" i="18"/>
  <c r="AD51" i="22"/>
  <c r="AR51" i="22" s="1"/>
  <c r="O549" i="18"/>
  <c r="AC51" i="22"/>
  <c r="AQ51" i="22" s="1"/>
  <c r="O449" i="18"/>
  <c r="S449" i="18" s="1"/>
  <c r="AB51" i="22"/>
  <c r="AP51" i="22" s="1"/>
  <c r="O349" i="18"/>
  <c r="S349" i="18" s="1"/>
  <c r="AA51" i="22"/>
  <c r="AO51" i="22" s="1"/>
  <c r="O249" i="18"/>
  <c r="Z51" i="22"/>
  <c r="AN51" i="22" s="1"/>
  <c r="O149" i="18"/>
  <c r="S149" i="18" s="1"/>
  <c r="Y51" i="22"/>
  <c r="AM51" i="22" s="1"/>
  <c r="K1149" i="18"/>
  <c r="R1149" i="18" s="1"/>
  <c r="K1049" i="18"/>
  <c r="M1049" i="18" s="1"/>
  <c r="K949" i="18"/>
  <c r="R949" i="18" s="1"/>
  <c r="K849" i="18"/>
  <c r="R849" i="18" s="1"/>
  <c r="K749" i="18"/>
  <c r="R749" i="18" s="1"/>
  <c r="K649" i="18"/>
  <c r="R649" i="18" s="1"/>
  <c r="K549" i="18"/>
  <c r="R549" i="18" s="1"/>
  <c r="K449" i="18"/>
  <c r="R449" i="18" s="1"/>
  <c r="K349" i="18"/>
  <c r="R349" i="18" s="1"/>
  <c r="K249" i="18"/>
  <c r="R249" i="18" s="1"/>
  <c r="K149" i="18"/>
  <c r="J149" i="18"/>
  <c r="O49" i="18"/>
  <c r="S49" i="18" s="1"/>
  <c r="K49" i="18"/>
  <c r="R49" i="18" s="1"/>
  <c r="AJ50" i="22"/>
  <c r="AX50" i="22" s="1"/>
  <c r="O1148" i="18"/>
  <c r="AI50" i="22"/>
  <c r="AW50" i="22" s="1"/>
  <c r="O1048" i="18"/>
  <c r="AH50" i="22"/>
  <c r="AV50" i="22" s="1"/>
  <c r="O948" i="18"/>
  <c r="P948" i="18" s="1"/>
  <c r="AG50" i="22"/>
  <c r="AU50" i="22" s="1"/>
  <c r="O848" i="18"/>
  <c r="AF50" i="22"/>
  <c r="AT50" i="22" s="1"/>
  <c r="O748" i="18"/>
  <c r="S748" i="18" s="1"/>
  <c r="AE50" i="22"/>
  <c r="AS50" i="22" s="1"/>
  <c r="O648" i="18"/>
  <c r="P648" i="18" s="1"/>
  <c r="AD50" i="22"/>
  <c r="AR50" i="22" s="1"/>
  <c r="O548" i="18"/>
  <c r="AC50" i="22"/>
  <c r="AQ50" i="22" s="1"/>
  <c r="O448" i="18"/>
  <c r="P448" i="18" s="1"/>
  <c r="AB50" i="22"/>
  <c r="AP50" i="22" s="1"/>
  <c r="O348" i="18"/>
  <c r="AA50" i="22"/>
  <c r="AO50" i="22" s="1"/>
  <c r="O248" i="18"/>
  <c r="S248" i="18" s="1"/>
  <c r="Z50" i="22"/>
  <c r="AN50" i="22" s="1"/>
  <c r="O148" i="18"/>
  <c r="S148" i="18" s="1"/>
  <c r="Y50" i="22"/>
  <c r="AM50" i="22" s="1"/>
  <c r="K1148" i="18"/>
  <c r="K1048" i="18"/>
  <c r="K948" i="18"/>
  <c r="R948" i="18" s="1"/>
  <c r="K848" i="18"/>
  <c r="R848" i="18" s="1"/>
  <c r="K748" i="18"/>
  <c r="K648" i="18"/>
  <c r="R648" i="18" s="1"/>
  <c r="K548" i="18"/>
  <c r="K448" i="18"/>
  <c r="K348" i="18"/>
  <c r="M348" i="18" s="1"/>
  <c r="K248" i="18"/>
  <c r="R248" i="18" s="1"/>
  <c r="K148" i="18"/>
  <c r="M148" i="18" s="1"/>
  <c r="J148" i="18"/>
  <c r="O48" i="18"/>
  <c r="S48" i="18" s="1"/>
  <c r="K48" i="18"/>
  <c r="AJ49" i="22"/>
  <c r="AX49" i="22" s="1"/>
  <c r="O1147" i="18"/>
  <c r="AI49" i="22"/>
  <c r="AW49" i="22" s="1"/>
  <c r="O1047" i="18"/>
  <c r="AH49" i="22"/>
  <c r="AV49" i="22" s="1"/>
  <c r="O947" i="18"/>
  <c r="P947" i="18" s="1"/>
  <c r="AG49" i="22"/>
  <c r="AU49" i="22" s="1"/>
  <c r="O847" i="18"/>
  <c r="S847" i="18" s="1"/>
  <c r="AF49" i="22"/>
  <c r="AT49" i="22" s="1"/>
  <c r="O747" i="18"/>
  <c r="AE49" i="22"/>
  <c r="AS49" i="22" s="1"/>
  <c r="O647" i="18"/>
  <c r="S647" i="18" s="1"/>
  <c r="AD49" i="22"/>
  <c r="AR49" i="22" s="1"/>
  <c r="O547" i="18"/>
  <c r="S547" i="18" s="1"/>
  <c r="AC49" i="22"/>
  <c r="AQ49" i="22" s="1"/>
  <c r="O447" i="18"/>
  <c r="AB49" i="22"/>
  <c r="AP49" i="22" s="1"/>
  <c r="O347" i="18"/>
  <c r="S347" i="18" s="1"/>
  <c r="AA49" i="22"/>
  <c r="AO49" i="22" s="1"/>
  <c r="O247" i="18"/>
  <c r="S247" i="18" s="1"/>
  <c r="Z49" i="22"/>
  <c r="AN49" i="22" s="1"/>
  <c r="O147" i="18"/>
  <c r="S147" i="18" s="1"/>
  <c r="Y49" i="22"/>
  <c r="AM49" i="22" s="1"/>
  <c r="K1147" i="18"/>
  <c r="K1047" i="18"/>
  <c r="R1047" i="18" s="1"/>
  <c r="K947" i="18"/>
  <c r="K847" i="18"/>
  <c r="R847" i="18" s="1"/>
  <c r="K747" i="18"/>
  <c r="K647" i="18"/>
  <c r="K547" i="18"/>
  <c r="R547" i="18" s="1"/>
  <c r="K447" i="18"/>
  <c r="R447" i="18" s="1"/>
  <c r="K347" i="18"/>
  <c r="R347" i="18" s="1"/>
  <c r="K247" i="18"/>
  <c r="R247" i="18" s="1"/>
  <c r="K147" i="18"/>
  <c r="J147" i="18"/>
  <c r="O47" i="18"/>
  <c r="S47" i="18" s="1"/>
  <c r="K47" i="18"/>
  <c r="R47" i="18" s="1"/>
  <c r="AJ48" i="22"/>
  <c r="AX48" i="22" s="1"/>
  <c r="O1146" i="18"/>
  <c r="P1146" i="18" s="1"/>
  <c r="AI48" i="22"/>
  <c r="AW48" i="22" s="1"/>
  <c r="O1046" i="18"/>
  <c r="S1046" i="18" s="1"/>
  <c r="AH48" i="22"/>
  <c r="AV48" i="22" s="1"/>
  <c r="O946" i="18"/>
  <c r="AG48" i="22"/>
  <c r="AU48" i="22" s="1"/>
  <c r="O846" i="18"/>
  <c r="P846" i="18" s="1"/>
  <c r="AF48" i="22"/>
  <c r="AT48" i="22" s="1"/>
  <c r="O746" i="18"/>
  <c r="S746" i="18" s="1"/>
  <c r="AE48" i="22"/>
  <c r="AS48" i="22" s="1"/>
  <c r="O646" i="18"/>
  <c r="P646" i="18" s="1"/>
  <c r="AD48" i="22"/>
  <c r="AR48" i="22" s="1"/>
  <c r="O546" i="18"/>
  <c r="S546" i="18" s="1"/>
  <c r="AC48" i="22"/>
  <c r="AQ48" i="22" s="1"/>
  <c r="O446" i="18"/>
  <c r="AB48" i="22"/>
  <c r="AP48" i="22" s="1"/>
  <c r="O346" i="18"/>
  <c r="S346" i="18" s="1"/>
  <c r="AA48" i="22"/>
  <c r="AO48" i="22" s="1"/>
  <c r="O246" i="18"/>
  <c r="Z48" i="22"/>
  <c r="AN48" i="22" s="1"/>
  <c r="O146" i="18"/>
  <c r="S146" i="18" s="1"/>
  <c r="Y48" i="22"/>
  <c r="AM48" i="22" s="1"/>
  <c r="K1146" i="18"/>
  <c r="K1046" i="18"/>
  <c r="R1046" i="18" s="1"/>
  <c r="K946" i="18"/>
  <c r="K846" i="18"/>
  <c r="K746" i="18"/>
  <c r="R746" i="18" s="1"/>
  <c r="K646" i="18"/>
  <c r="R646" i="18" s="1"/>
  <c r="K546" i="18"/>
  <c r="R546" i="18" s="1"/>
  <c r="K446" i="18"/>
  <c r="R446" i="18" s="1"/>
  <c r="K346" i="18"/>
  <c r="R346" i="18" s="1"/>
  <c r="K246" i="18"/>
  <c r="R246" i="18" s="1"/>
  <c r="K146" i="18"/>
  <c r="J146" i="18"/>
  <c r="O46" i="18"/>
  <c r="S46" i="18" s="1"/>
  <c r="K46" i="18"/>
  <c r="R46" i="18" s="1"/>
  <c r="AJ47" i="22"/>
  <c r="AX47" i="22" s="1"/>
  <c r="O1145" i="18"/>
  <c r="AI47" i="22"/>
  <c r="AW47" i="22" s="1"/>
  <c r="O1045" i="18"/>
  <c r="S1045" i="18" s="1"/>
  <c r="AH47" i="22"/>
  <c r="AV47" i="22" s="1"/>
  <c r="O945" i="18"/>
  <c r="S945" i="18" s="1"/>
  <c r="AG47" i="22"/>
  <c r="AU47" i="22" s="1"/>
  <c r="O845" i="18"/>
  <c r="S845" i="18" s="1"/>
  <c r="AF47" i="22"/>
  <c r="AT47" i="22" s="1"/>
  <c r="O745" i="18"/>
  <c r="AE47" i="22"/>
  <c r="AS47" i="22" s="1"/>
  <c r="O645" i="18"/>
  <c r="S645" i="18" s="1"/>
  <c r="AD47" i="22"/>
  <c r="AR47" i="22" s="1"/>
  <c r="O545" i="18"/>
  <c r="S545" i="18" s="1"/>
  <c r="AC47" i="22"/>
  <c r="AQ47" i="22" s="1"/>
  <c r="O445" i="18"/>
  <c r="S445" i="18" s="1"/>
  <c r="AB47" i="22"/>
  <c r="AP47" i="22" s="1"/>
  <c r="O345" i="18"/>
  <c r="S345" i="18" s="1"/>
  <c r="AA47" i="22"/>
  <c r="AO47" i="22" s="1"/>
  <c r="O245" i="18"/>
  <c r="Z47" i="22"/>
  <c r="AN47" i="22" s="1"/>
  <c r="O145" i="18"/>
  <c r="Y47" i="22"/>
  <c r="AM47" i="22" s="1"/>
  <c r="K1145" i="18"/>
  <c r="K1045" i="18"/>
  <c r="R1045" i="18" s="1"/>
  <c r="K945" i="18"/>
  <c r="K845" i="18"/>
  <c r="K745" i="18"/>
  <c r="R745" i="18" s="1"/>
  <c r="K645" i="18"/>
  <c r="R645" i="18" s="1"/>
  <c r="K545" i="18"/>
  <c r="K445" i="18"/>
  <c r="R445" i="18" s="1"/>
  <c r="K345" i="18"/>
  <c r="M345" i="18" s="1"/>
  <c r="K245" i="18"/>
  <c r="R245" i="18" s="1"/>
  <c r="K145" i="18"/>
  <c r="J145" i="18"/>
  <c r="O45" i="18"/>
  <c r="S45" i="18" s="1"/>
  <c r="K45" i="18"/>
  <c r="R45" i="18" s="1"/>
  <c r="AJ46" i="22"/>
  <c r="AX46" i="22" s="1"/>
  <c r="O1144" i="18"/>
  <c r="P1144" i="18" s="1"/>
  <c r="AI46" i="22"/>
  <c r="AW46" i="22" s="1"/>
  <c r="O1044" i="18"/>
  <c r="S1044" i="18" s="1"/>
  <c r="AH46" i="22"/>
  <c r="AV46" i="22" s="1"/>
  <c r="O944" i="18"/>
  <c r="S944" i="18" s="1"/>
  <c r="AG46" i="22"/>
  <c r="AU46" i="22" s="1"/>
  <c r="O844" i="18"/>
  <c r="S844" i="18" s="1"/>
  <c r="AF46" i="22"/>
  <c r="AT46" i="22" s="1"/>
  <c r="O744" i="18"/>
  <c r="S744" i="18" s="1"/>
  <c r="AE46" i="22"/>
  <c r="AS46" i="22" s="1"/>
  <c r="O644" i="18"/>
  <c r="S644" i="18" s="1"/>
  <c r="AD46" i="22"/>
  <c r="AR46" i="22" s="1"/>
  <c r="O544" i="18"/>
  <c r="S544" i="18" s="1"/>
  <c r="AC46" i="22"/>
  <c r="AQ46" i="22" s="1"/>
  <c r="O444" i="18"/>
  <c r="P444" i="18" s="1"/>
  <c r="AB46" i="22"/>
  <c r="AP46" i="22" s="1"/>
  <c r="O344" i="18"/>
  <c r="P344" i="18" s="1"/>
  <c r="AA46" i="22"/>
  <c r="AO46" i="22" s="1"/>
  <c r="O244" i="18"/>
  <c r="P244" i="18" s="1"/>
  <c r="Z46" i="22"/>
  <c r="AN46" i="22" s="1"/>
  <c r="O144" i="18"/>
  <c r="P144" i="18" s="1"/>
  <c r="Y46" i="22"/>
  <c r="AM46" i="22" s="1"/>
  <c r="K1144" i="18"/>
  <c r="K1044" i="18"/>
  <c r="K944" i="18"/>
  <c r="R944" i="18" s="1"/>
  <c r="K844" i="18"/>
  <c r="M844" i="18" s="1"/>
  <c r="K744" i="18"/>
  <c r="R744" i="18" s="1"/>
  <c r="K644" i="18"/>
  <c r="R644" i="18" s="1"/>
  <c r="K544" i="18"/>
  <c r="K444" i="18"/>
  <c r="R444" i="18" s="1"/>
  <c r="K344" i="18"/>
  <c r="R344" i="18" s="1"/>
  <c r="K244" i="18"/>
  <c r="K144" i="18"/>
  <c r="J144" i="18"/>
  <c r="O44" i="18"/>
  <c r="K44" i="18"/>
  <c r="AJ45" i="22"/>
  <c r="AX45" i="22" s="1"/>
  <c r="O1143" i="18"/>
  <c r="P1143" i="18" s="1"/>
  <c r="AI45" i="22"/>
  <c r="AW45" i="22" s="1"/>
  <c r="O1043" i="18"/>
  <c r="P1043" i="18" s="1"/>
  <c r="AH45" i="22"/>
  <c r="AV45" i="22" s="1"/>
  <c r="O943" i="18"/>
  <c r="S943" i="18" s="1"/>
  <c r="AG45" i="22"/>
  <c r="AU45" i="22" s="1"/>
  <c r="O843" i="18"/>
  <c r="AF45" i="22"/>
  <c r="AT45" i="22" s="1"/>
  <c r="O743" i="18"/>
  <c r="AE45" i="22"/>
  <c r="AS45" i="22" s="1"/>
  <c r="O643" i="18"/>
  <c r="AD45" i="22"/>
  <c r="AR45" i="22" s="1"/>
  <c r="O543" i="18"/>
  <c r="S543" i="18" s="1"/>
  <c r="AC45" i="22"/>
  <c r="AQ45" i="22" s="1"/>
  <c r="O443" i="18"/>
  <c r="P443" i="18" s="1"/>
  <c r="AB45" i="22"/>
  <c r="AP45" i="22" s="1"/>
  <c r="O343" i="18"/>
  <c r="AA45" i="22"/>
  <c r="AO45" i="22" s="1"/>
  <c r="O243" i="18"/>
  <c r="P243" i="18" s="1"/>
  <c r="Z45" i="22"/>
  <c r="AN45" i="22" s="1"/>
  <c r="O143" i="18"/>
  <c r="P143" i="18" s="1"/>
  <c r="Y45" i="22"/>
  <c r="AM45" i="22" s="1"/>
  <c r="K1143" i="18"/>
  <c r="K1043" i="18"/>
  <c r="R1043" i="18" s="1"/>
  <c r="K943" i="18"/>
  <c r="R943" i="18" s="1"/>
  <c r="K843" i="18"/>
  <c r="R843" i="18" s="1"/>
  <c r="K743" i="18"/>
  <c r="K643" i="18"/>
  <c r="R643" i="18" s="1"/>
  <c r="K543" i="18"/>
  <c r="K443" i="18"/>
  <c r="K343" i="18"/>
  <c r="K243" i="18"/>
  <c r="K143" i="18"/>
  <c r="J143" i="18"/>
  <c r="O43" i="18"/>
  <c r="K43" i="18"/>
  <c r="R43" i="18" s="1"/>
  <c r="AJ44" i="22"/>
  <c r="AX44" i="22" s="1"/>
  <c r="O1142" i="18"/>
  <c r="AI44" i="22"/>
  <c r="AW44" i="22" s="1"/>
  <c r="O1042" i="18"/>
  <c r="S1042" i="18" s="1"/>
  <c r="AH44" i="22"/>
  <c r="AV44" i="22" s="1"/>
  <c r="O942" i="18"/>
  <c r="S942" i="18" s="1"/>
  <c r="AG44" i="22"/>
  <c r="AU44" i="22" s="1"/>
  <c r="O842" i="18"/>
  <c r="S842" i="18" s="1"/>
  <c r="AF44" i="22"/>
  <c r="AT44" i="22" s="1"/>
  <c r="O742" i="18"/>
  <c r="AE44" i="22"/>
  <c r="AS44" i="22" s="1"/>
  <c r="O642" i="18"/>
  <c r="P642" i="18" s="1"/>
  <c r="AD44" i="22"/>
  <c r="AR44" i="22" s="1"/>
  <c r="O542" i="18"/>
  <c r="S542" i="18" s="1"/>
  <c r="AC44" i="22"/>
  <c r="AQ44" i="22" s="1"/>
  <c r="O442" i="18"/>
  <c r="S442" i="18" s="1"/>
  <c r="AB44" i="22"/>
  <c r="AP44" i="22" s="1"/>
  <c r="O342" i="18"/>
  <c r="S342" i="18" s="1"/>
  <c r="AA44" i="22"/>
  <c r="AO44" i="22" s="1"/>
  <c r="O242" i="18"/>
  <c r="S242" i="18" s="1"/>
  <c r="Z44" i="22"/>
  <c r="AN44" i="22" s="1"/>
  <c r="O142" i="18"/>
  <c r="Y44" i="22"/>
  <c r="AM44" i="22" s="1"/>
  <c r="K1142" i="18"/>
  <c r="R1142" i="18" s="1"/>
  <c r="K1042" i="18"/>
  <c r="R1042" i="18" s="1"/>
  <c r="K942" i="18"/>
  <c r="M942" i="18" s="1"/>
  <c r="K842" i="18"/>
  <c r="K742" i="18"/>
  <c r="R742" i="18" s="1"/>
  <c r="K642" i="18"/>
  <c r="R642" i="18" s="1"/>
  <c r="K542" i="18"/>
  <c r="R542" i="18" s="1"/>
  <c r="K442" i="18"/>
  <c r="K342" i="18"/>
  <c r="R342" i="18" s="1"/>
  <c r="K242" i="18"/>
  <c r="R242" i="18" s="1"/>
  <c r="K142" i="18"/>
  <c r="J142" i="18"/>
  <c r="O42" i="18"/>
  <c r="K42" i="18"/>
  <c r="AJ43" i="22"/>
  <c r="AX43" i="22" s="1"/>
  <c r="O1141" i="18"/>
  <c r="S1141" i="18" s="1"/>
  <c r="AI43" i="22"/>
  <c r="AW43" i="22" s="1"/>
  <c r="O1041" i="18"/>
  <c r="AH43" i="22"/>
  <c r="AV43" i="22" s="1"/>
  <c r="O941" i="18"/>
  <c r="AG43" i="22"/>
  <c r="AU43" i="22" s="1"/>
  <c r="O841" i="18"/>
  <c r="P841" i="18" s="1"/>
  <c r="AF43" i="22"/>
  <c r="AT43" i="22" s="1"/>
  <c r="O741" i="18"/>
  <c r="AE43" i="22"/>
  <c r="AS43" i="22" s="1"/>
  <c r="O641" i="18"/>
  <c r="P641" i="18" s="1"/>
  <c r="AD43" i="22"/>
  <c r="AR43" i="22" s="1"/>
  <c r="O541" i="18"/>
  <c r="S541" i="18" s="1"/>
  <c r="AC43" i="22"/>
  <c r="AQ43" i="22" s="1"/>
  <c r="O441" i="18"/>
  <c r="AB43" i="22"/>
  <c r="AP43" i="22" s="1"/>
  <c r="O341" i="18"/>
  <c r="AA43" i="22"/>
  <c r="AO43" i="22" s="1"/>
  <c r="O241" i="18"/>
  <c r="Z43" i="22"/>
  <c r="AN43" i="22" s="1"/>
  <c r="O141" i="18"/>
  <c r="P141" i="18" s="1"/>
  <c r="Y43" i="22"/>
  <c r="AM43" i="22" s="1"/>
  <c r="K1141" i="18"/>
  <c r="M1141" i="18" s="1"/>
  <c r="K1041" i="18"/>
  <c r="R1041" i="18" s="1"/>
  <c r="K941" i="18"/>
  <c r="R941" i="18" s="1"/>
  <c r="K841" i="18"/>
  <c r="R841" i="18" s="1"/>
  <c r="K741" i="18"/>
  <c r="M741" i="18" s="1"/>
  <c r="K641" i="18"/>
  <c r="M641" i="18" s="1"/>
  <c r="K541" i="18"/>
  <c r="K441" i="18"/>
  <c r="R441" i="18" s="1"/>
  <c r="K341" i="18"/>
  <c r="K241" i="18"/>
  <c r="K141" i="18"/>
  <c r="J141" i="18"/>
  <c r="O41" i="18"/>
  <c r="K41" i="18"/>
  <c r="R41" i="18" s="1"/>
  <c r="AJ42" i="22"/>
  <c r="AX42" i="22" s="1"/>
  <c r="O1140" i="18"/>
  <c r="P1140" i="18" s="1"/>
  <c r="AI42" i="22"/>
  <c r="AW42" i="22" s="1"/>
  <c r="O1040" i="18"/>
  <c r="P1040" i="18" s="1"/>
  <c r="AH42" i="22"/>
  <c r="AV42" i="22" s="1"/>
  <c r="O940" i="18"/>
  <c r="S940" i="18" s="1"/>
  <c r="AG42" i="22"/>
  <c r="AU42" i="22" s="1"/>
  <c r="O840" i="18"/>
  <c r="AF42" i="22"/>
  <c r="AT42" i="22" s="1"/>
  <c r="O740" i="18"/>
  <c r="S740" i="18" s="1"/>
  <c r="AE42" i="22"/>
  <c r="AS42" i="22" s="1"/>
  <c r="O640" i="18"/>
  <c r="P640" i="18" s="1"/>
  <c r="AD42" i="22"/>
  <c r="AR42" i="22" s="1"/>
  <c r="O540" i="18"/>
  <c r="AC42" i="22"/>
  <c r="AQ42" i="22" s="1"/>
  <c r="O440" i="18"/>
  <c r="S440" i="18" s="1"/>
  <c r="AB42" i="22"/>
  <c r="AP42" i="22" s="1"/>
  <c r="O340" i="18"/>
  <c r="S340" i="18" s="1"/>
  <c r="AA42" i="22"/>
  <c r="AO42" i="22" s="1"/>
  <c r="O240" i="18"/>
  <c r="S240" i="18" s="1"/>
  <c r="Z42" i="22"/>
  <c r="AN42" i="22" s="1"/>
  <c r="O140" i="18"/>
  <c r="Y42" i="22"/>
  <c r="AM42" i="22" s="1"/>
  <c r="K1140" i="18"/>
  <c r="R1140" i="18" s="1"/>
  <c r="K1040" i="18"/>
  <c r="R1040" i="18" s="1"/>
  <c r="K940" i="18"/>
  <c r="M940" i="18" s="1"/>
  <c r="K840" i="18"/>
  <c r="R840" i="18" s="1"/>
  <c r="K740" i="18"/>
  <c r="R740" i="18" s="1"/>
  <c r="K640" i="18"/>
  <c r="K540" i="18"/>
  <c r="R540" i="18" s="1"/>
  <c r="K440" i="18"/>
  <c r="R440" i="18" s="1"/>
  <c r="K340" i="18"/>
  <c r="K240" i="18"/>
  <c r="R240" i="18" s="1"/>
  <c r="K140" i="18"/>
  <c r="J140" i="18"/>
  <c r="O40" i="18"/>
  <c r="S40" i="18" s="1"/>
  <c r="K40" i="18"/>
  <c r="R40" i="18" s="1"/>
  <c r="AJ41" i="22"/>
  <c r="AX41" i="22" s="1"/>
  <c r="O1139" i="18"/>
  <c r="AI41" i="22"/>
  <c r="AW41" i="22" s="1"/>
  <c r="O1039" i="18"/>
  <c r="AH41" i="22"/>
  <c r="AV41" i="22" s="1"/>
  <c r="O939" i="18"/>
  <c r="S939" i="18" s="1"/>
  <c r="AG41" i="22"/>
  <c r="AU41" i="22" s="1"/>
  <c r="O839" i="18"/>
  <c r="P839" i="18" s="1"/>
  <c r="AF41" i="22"/>
  <c r="AT41" i="22" s="1"/>
  <c r="O739" i="18"/>
  <c r="S739" i="18" s="1"/>
  <c r="AE41" i="22"/>
  <c r="AS41" i="22" s="1"/>
  <c r="O639" i="18"/>
  <c r="P639" i="18" s="1"/>
  <c r="AD41" i="22"/>
  <c r="AR41" i="22" s="1"/>
  <c r="O539" i="18"/>
  <c r="AC41" i="22"/>
  <c r="AQ41" i="22" s="1"/>
  <c r="O439" i="18"/>
  <c r="S439" i="18" s="1"/>
  <c r="AB41" i="22"/>
  <c r="AP41" i="22" s="1"/>
  <c r="O339" i="18"/>
  <c r="S339" i="18" s="1"/>
  <c r="AA41" i="22"/>
  <c r="AO41" i="22" s="1"/>
  <c r="O239" i="18"/>
  <c r="S239" i="18" s="1"/>
  <c r="Z41" i="22"/>
  <c r="AN41" i="22" s="1"/>
  <c r="O139" i="18"/>
  <c r="Y41" i="22"/>
  <c r="AM41" i="22" s="1"/>
  <c r="K1139" i="18"/>
  <c r="K1039" i="18"/>
  <c r="R1039" i="18" s="1"/>
  <c r="K939" i="18"/>
  <c r="R939" i="18" s="1"/>
  <c r="K839" i="18"/>
  <c r="K739" i="18"/>
  <c r="R739" i="18" s="1"/>
  <c r="K639" i="18"/>
  <c r="K539" i="18"/>
  <c r="K439" i="18"/>
  <c r="R439" i="18" s="1"/>
  <c r="K339" i="18"/>
  <c r="K239" i="18"/>
  <c r="R239" i="18" s="1"/>
  <c r="K139" i="18"/>
  <c r="J139" i="18"/>
  <c r="O39" i="18"/>
  <c r="S39" i="18" s="1"/>
  <c r="K39" i="18"/>
  <c r="AJ40" i="22"/>
  <c r="AX40" i="22" s="1"/>
  <c r="O1138" i="18"/>
  <c r="S1138" i="18" s="1"/>
  <c r="AI40" i="22"/>
  <c r="AW40" i="22" s="1"/>
  <c r="O1038" i="18"/>
  <c r="S1038" i="18" s="1"/>
  <c r="AH40" i="22"/>
  <c r="AV40" i="22" s="1"/>
  <c r="O938" i="18"/>
  <c r="AG40" i="22"/>
  <c r="AU40" i="22" s="1"/>
  <c r="O838" i="18"/>
  <c r="S838" i="18" s="1"/>
  <c r="AF40" i="22"/>
  <c r="AT40" i="22" s="1"/>
  <c r="O738" i="18"/>
  <c r="S738" i="18" s="1"/>
  <c r="AE40" i="22"/>
  <c r="AS40" i="22" s="1"/>
  <c r="O638" i="18"/>
  <c r="S638" i="18" s="1"/>
  <c r="AD40" i="22"/>
  <c r="AR40" i="22" s="1"/>
  <c r="O538" i="18"/>
  <c r="S538" i="18" s="1"/>
  <c r="AC40" i="22"/>
  <c r="AQ40" i="22" s="1"/>
  <c r="O438" i="18"/>
  <c r="P438" i="18" s="1"/>
  <c r="AB40" i="22"/>
  <c r="AP40" i="22" s="1"/>
  <c r="O338" i="18"/>
  <c r="S338" i="18" s="1"/>
  <c r="AA40" i="22"/>
  <c r="AO40" i="22" s="1"/>
  <c r="O238" i="18"/>
  <c r="Z40" i="22"/>
  <c r="AN40" i="22" s="1"/>
  <c r="O138" i="18"/>
  <c r="S138" i="18" s="1"/>
  <c r="Y40" i="22"/>
  <c r="AM40" i="22" s="1"/>
  <c r="K1138" i="18"/>
  <c r="R1138" i="18" s="1"/>
  <c r="K1038" i="18"/>
  <c r="R1038" i="18" s="1"/>
  <c r="K938" i="18"/>
  <c r="R938" i="18" s="1"/>
  <c r="K838" i="18"/>
  <c r="R838" i="18" s="1"/>
  <c r="K738" i="18"/>
  <c r="K638" i="18"/>
  <c r="R638" i="18" s="1"/>
  <c r="K538" i="18"/>
  <c r="K438" i="18"/>
  <c r="K338" i="18"/>
  <c r="R338" i="18" s="1"/>
  <c r="K238" i="18"/>
  <c r="K138" i="18"/>
  <c r="M138" i="18" s="1"/>
  <c r="J138" i="18"/>
  <c r="O38" i="18"/>
  <c r="K38" i="18"/>
  <c r="AJ39" i="22"/>
  <c r="AX39" i="22" s="1"/>
  <c r="O1137" i="18"/>
  <c r="AI39" i="22"/>
  <c r="AW39" i="22" s="1"/>
  <c r="O1037" i="18"/>
  <c r="P1037" i="18" s="1"/>
  <c r="AH39" i="22"/>
  <c r="AV39" i="22" s="1"/>
  <c r="O937" i="18"/>
  <c r="P937" i="18" s="1"/>
  <c r="AG39" i="22"/>
  <c r="AU39" i="22" s="1"/>
  <c r="O837" i="18"/>
  <c r="S837" i="18" s="1"/>
  <c r="AF39" i="22"/>
  <c r="AT39" i="22" s="1"/>
  <c r="O737" i="18"/>
  <c r="P737" i="18" s="1"/>
  <c r="AE39" i="22"/>
  <c r="AS39" i="22" s="1"/>
  <c r="O637" i="18"/>
  <c r="S637" i="18" s="1"/>
  <c r="AD39" i="22"/>
  <c r="AR39" i="22" s="1"/>
  <c r="O537" i="18"/>
  <c r="S537" i="18" s="1"/>
  <c r="AC39" i="22"/>
  <c r="AQ39" i="22" s="1"/>
  <c r="O437" i="18"/>
  <c r="P437" i="18" s="1"/>
  <c r="AB39" i="22"/>
  <c r="AP39" i="22" s="1"/>
  <c r="O337" i="18"/>
  <c r="AA39" i="22"/>
  <c r="AO39" i="22" s="1"/>
  <c r="O237" i="18"/>
  <c r="S237" i="18" s="1"/>
  <c r="Z39" i="22"/>
  <c r="AN39" i="22" s="1"/>
  <c r="O137" i="18"/>
  <c r="Y39" i="22"/>
  <c r="AM39" i="22" s="1"/>
  <c r="K1137" i="18"/>
  <c r="K1037" i="18"/>
  <c r="R1037" i="18" s="1"/>
  <c r="K937" i="18"/>
  <c r="R937" i="18" s="1"/>
  <c r="K837" i="18"/>
  <c r="R837" i="18" s="1"/>
  <c r="K737" i="18"/>
  <c r="R737" i="18" s="1"/>
  <c r="K637" i="18"/>
  <c r="K537" i="18"/>
  <c r="K437" i="18"/>
  <c r="R437" i="18" s="1"/>
  <c r="K337" i="18"/>
  <c r="M337" i="18" s="1"/>
  <c r="K237" i="18"/>
  <c r="M237" i="18" s="1"/>
  <c r="K137" i="18"/>
  <c r="J137" i="18"/>
  <c r="O37" i="18"/>
  <c r="S37" i="18" s="1"/>
  <c r="K37" i="18"/>
  <c r="AJ38" i="22"/>
  <c r="AX38" i="22" s="1"/>
  <c r="O1136" i="18"/>
  <c r="AI38" i="22"/>
  <c r="AW38" i="22" s="1"/>
  <c r="O1036" i="18"/>
  <c r="AH38" i="22"/>
  <c r="AV38" i="22" s="1"/>
  <c r="O936" i="18"/>
  <c r="AG38" i="22"/>
  <c r="AU38" i="22" s="1"/>
  <c r="O836" i="18"/>
  <c r="S836" i="18" s="1"/>
  <c r="AF38" i="22"/>
  <c r="AT38" i="22" s="1"/>
  <c r="O736" i="18"/>
  <c r="S736" i="18" s="1"/>
  <c r="AE38" i="22"/>
  <c r="AS38" i="22" s="1"/>
  <c r="O636" i="18"/>
  <c r="S636" i="18" s="1"/>
  <c r="AD38" i="22"/>
  <c r="AR38" i="22" s="1"/>
  <c r="O536" i="18"/>
  <c r="AC38" i="22"/>
  <c r="AQ38" i="22" s="1"/>
  <c r="O436" i="18"/>
  <c r="AB38" i="22"/>
  <c r="AP38" i="22" s="1"/>
  <c r="O336" i="18"/>
  <c r="S336" i="18" s="1"/>
  <c r="AA38" i="22"/>
  <c r="AO38" i="22" s="1"/>
  <c r="O236" i="18"/>
  <c r="S236" i="18" s="1"/>
  <c r="Z38" i="22"/>
  <c r="AN38" i="22" s="1"/>
  <c r="O136" i="18"/>
  <c r="S136" i="18" s="1"/>
  <c r="Y38" i="22"/>
  <c r="AM38" i="22" s="1"/>
  <c r="K1136" i="18"/>
  <c r="R1136" i="18" s="1"/>
  <c r="K1036" i="18"/>
  <c r="K936" i="18"/>
  <c r="R936" i="18" s="1"/>
  <c r="K836" i="18"/>
  <c r="R836" i="18" s="1"/>
  <c r="K736" i="18"/>
  <c r="R736" i="18" s="1"/>
  <c r="K636" i="18"/>
  <c r="K536" i="18"/>
  <c r="K436" i="18"/>
  <c r="K336" i="18"/>
  <c r="R336" i="18" s="1"/>
  <c r="K236" i="18"/>
  <c r="R236" i="18" s="1"/>
  <c r="K136" i="18"/>
  <c r="M136" i="18" s="1"/>
  <c r="J136" i="18"/>
  <c r="O36" i="18"/>
  <c r="S36" i="18" s="1"/>
  <c r="K36" i="18"/>
  <c r="AJ37" i="22"/>
  <c r="AX37" i="22" s="1"/>
  <c r="O1135" i="18"/>
  <c r="AI37" i="22"/>
  <c r="AW37" i="22" s="1"/>
  <c r="O1035" i="18"/>
  <c r="P1035" i="18" s="1"/>
  <c r="AH37" i="22"/>
  <c r="AV37" i="22" s="1"/>
  <c r="O935" i="18"/>
  <c r="P935" i="18" s="1"/>
  <c r="AG37" i="22"/>
  <c r="AU37" i="22" s="1"/>
  <c r="O835" i="18"/>
  <c r="S835" i="18" s="1"/>
  <c r="AF37" i="22"/>
  <c r="AT37" i="22" s="1"/>
  <c r="O735" i="18"/>
  <c r="P735" i="18" s="1"/>
  <c r="AE37" i="22"/>
  <c r="AS37" i="22" s="1"/>
  <c r="O635" i="18"/>
  <c r="AD37" i="22"/>
  <c r="AR37" i="22" s="1"/>
  <c r="O535" i="18"/>
  <c r="S535" i="18" s="1"/>
  <c r="AC37" i="22"/>
  <c r="AQ37" i="22" s="1"/>
  <c r="O435" i="18"/>
  <c r="AB37" i="22"/>
  <c r="AP37" i="22" s="1"/>
  <c r="O335" i="18"/>
  <c r="S335" i="18" s="1"/>
  <c r="AA37" i="22"/>
  <c r="AO37" i="22" s="1"/>
  <c r="O235" i="18"/>
  <c r="S235" i="18" s="1"/>
  <c r="Z37" i="22"/>
  <c r="AN37" i="22" s="1"/>
  <c r="O135" i="18"/>
  <c r="S135" i="18" s="1"/>
  <c r="Y37" i="22"/>
  <c r="AM37" i="22" s="1"/>
  <c r="K1135" i="18"/>
  <c r="K1035" i="18"/>
  <c r="K935" i="18"/>
  <c r="R935" i="18" s="1"/>
  <c r="K835" i="18"/>
  <c r="R835" i="18" s="1"/>
  <c r="K735" i="18"/>
  <c r="K635" i="18"/>
  <c r="R635" i="18" s="1"/>
  <c r="K535" i="18"/>
  <c r="M535" i="18" s="1"/>
  <c r="K435" i="18"/>
  <c r="K335" i="18"/>
  <c r="K235" i="18"/>
  <c r="R235" i="18" s="1"/>
  <c r="K135" i="18"/>
  <c r="J135" i="18"/>
  <c r="O35" i="18"/>
  <c r="P35" i="18" s="1"/>
  <c r="K35" i="18"/>
  <c r="AJ36" i="22"/>
  <c r="AX36" i="22" s="1"/>
  <c r="O1134" i="18"/>
  <c r="AI36" i="22"/>
  <c r="AW36" i="22" s="1"/>
  <c r="O1034" i="18"/>
  <c r="S1034" i="18" s="1"/>
  <c r="AH36" i="22"/>
  <c r="AV36" i="22" s="1"/>
  <c r="O934" i="18"/>
  <c r="P934" i="18" s="1"/>
  <c r="AG36" i="22"/>
  <c r="AU36" i="22" s="1"/>
  <c r="O834" i="18"/>
  <c r="S834" i="18" s="1"/>
  <c r="AF36" i="22"/>
  <c r="AT36" i="22" s="1"/>
  <c r="O734" i="18"/>
  <c r="S734" i="18" s="1"/>
  <c r="AE36" i="22"/>
  <c r="AS36" i="22" s="1"/>
  <c r="O634" i="18"/>
  <c r="S634" i="18" s="1"/>
  <c r="AD36" i="22"/>
  <c r="AR36" i="22" s="1"/>
  <c r="O534" i="18"/>
  <c r="AC36" i="22"/>
  <c r="AQ36" i="22" s="1"/>
  <c r="O434" i="18"/>
  <c r="P434" i="18" s="1"/>
  <c r="AB36" i="22"/>
  <c r="AP36" i="22" s="1"/>
  <c r="O334" i="18"/>
  <c r="S334" i="18" s="1"/>
  <c r="AA36" i="22"/>
  <c r="AO36" i="22" s="1"/>
  <c r="O234" i="18"/>
  <c r="Z36" i="22"/>
  <c r="AN36" i="22" s="1"/>
  <c r="O134" i="18"/>
  <c r="S134" i="18" s="1"/>
  <c r="Y36" i="22"/>
  <c r="AM36" i="22" s="1"/>
  <c r="K1134" i="18"/>
  <c r="R1134" i="18" s="1"/>
  <c r="K1034" i="18"/>
  <c r="R1034" i="18" s="1"/>
  <c r="K934" i="18"/>
  <c r="R934" i="18" s="1"/>
  <c r="K834" i="18"/>
  <c r="K734" i="18"/>
  <c r="R734" i="18" s="1"/>
  <c r="K634" i="18"/>
  <c r="M634" i="18" s="1"/>
  <c r="K534" i="18"/>
  <c r="R534" i="18" s="1"/>
  <c r="K434" i="18"/>
  <c r="R434" i="18" s="1"/>
  <c r="K334" i="18"/>
  <c r="R334" i="18" s="1"/>
  <c r="K234" i="18"/>
  <c r="K134" i="18"/>
  <c r="J134" i="18"/>
  <c r="O34" i="18"/>
  <c r="S34" i="18" s="1"/>
  <c r="K34" i="18"/>
  <c r="R34" i="18" s="1"/>
  <c r="AJ35" i="22"/>
  <c r="AX35" i="22" s="1"/>
  <c r="O1133" i="18"/>
  <c r="AI35" i="22"/>
  <c r="AW35" i="22" s="1"/>
  <c r="O1033" i="18"/>
  <c r="S1033" i="18" s="1"/>
  <c r="AH35" i="22"/>
  <c r="AV35" i="22" s="1"/>
  <c r="O933" i="18"/>
  <c r="S933" i="18" s="1"/>
  <c r="AG35" i="22"/>
  <c r="AU35" i="22" s="1"/>
  <c r="O833" i="18"/>
  <c r="S833" i="18" s="1"/>
  <c r="AF35" i="22"/>
  <c r="AT35" i="22" s="1"/>
  <c r="O733" i="18"/>
  <c r="AE35" i="22"/>
  <c r="AS35" i="22" s="1"/>
  <c r="O633" i="18"/>
  <c r="S633" i="18" s="1"/>
  <c r="AD35" i="22"/>
  <c r="AR35" i="22" s="1"/>
  <c r="O533" i="18"/>
  <c r="AC35" i="22"/>
  <c r="AQ35" i="22" s="1"/>
  <c r="O433" i="18"/>
  <c r="P433" i="18" s="1"/>
  <c r="AB35" i="22"/>
  <c r="AP35" i="22" s="1"/>
  <c r="O333" i="18"/>
  <c r="S333" i="18" s="1"/>
  <c r="AA35" i="22"/>
  <c r="AO35" i="22" s="1"/>
  <c r="O233" i="18"/>
  <c r="P233" i="18" s="1"/>
  <c r="Z35" i="22"/>
  <c r="AN35" i="22" s="1"/>
  <c r="O133" i="18"/>
  <c r="P133" i="18" s="1"/>
  <c r="Y35" i="22"/>
  <c r="AM35" i="22" s="1"/>
  <c r="K1133" i="18"/>
  <c r="K1033" i="18"/>
  <c r="K933" i="18"/>
  <c r="R933" i="18" s="1"/>
  <c r="K833" i="18"/>
  <c r="R833" i="18" s="1"/>
  <c r="K733" i="18"/>
  <c r="M733" i="18" s="1"/>
  <c r="K633" i="18"/>
  <c r="R633" i="18" s="1"/>
  <c r="K533" i="18"/>
  <c r="R533" i="18" s="1"/>
  <c r="K433" i="18"/>
  <c r="R433" i="18" s="1"/>
  <c r="K333" i="18"/>
  <c r="R333" i="18" s="1"/>
  <c r="K233" i="18"/>
  <c r="K133" i="18"/>
  <c r="J133" i="18"/>
  <c r="O33" i="18"/>
  <c r="P33" i="18" s="1"/>
  <c r="K33" i="18"/>
  <c r="AJ34" i="22"/>
  <c r="AX34" i="22" s="1"/>
  <c r="O1132" i="18"/>
  <c r="P1132" i="18" s="1"/>
  <c r="AI34" i="22"/>
  <c r="AW34" i="22" s="1"/>
  <c r="O1032" i="18"/>
  <c r="P1032" i="18" s="1"/>
  <c r="AH34" i="22"/>
  <c r="AV34" i="22" s="1"/>
  <c r="O932" i="18"/>
  <c r="S932" i="18" s="1"/>
  <c r="AG34" i="22"/>
  <c r="AU34" i="22" s="1"/>
  <c r="O832" i="18"/>
  <c r="S832" i="18" s="1"/>
  <c r="AF34" i="22"/>
  <c r="AT34" i="22" s="1"/>
  <c r="O732" i="18"/>
  <c r="S732" i="18" s="1"/>
  <c r="AE34" i="22"/>
  <c r="AS34" i="22" s="1"/>
  <c r="O632" i="18"/>
  <c r="AD34" i="22"/>
  <c r="AR34" i="22" s="1"/>
  <c r="O532" i="18"/>
  <c r="S532" i="18" s="1"/>
  <c r="AC34" i="22"/>
  <c r="AQ34" i="22" s="1"/>
  <c r="O432" i="18"/>
  <c r="S432" i="18" s="1"/>
  <c r="AB34" i="22"/>
  <c r="AP34" i="22" s="1"/>
  <c r="O332" i="18"/>
  <c r="P332" i="18" s="1"/>
  <c r="AA34" i="22"/>
  <c r="AO34" i="22" s="1"/>
  <c r="O232" i="18"/>
  <c r="S232" i="18" s="1"/>
  <c r="Z34" i="22"/>
  <c r="AN34" i="22" s="1"/>
  <c r="O132" i="18"/>
  <c r="S132" i="18" s="1"/>
  <c r="Y34" i="22"/>
  <c r="AM34" i="22" s="1"/>
  <c r="K1132" i="18"/>
  <c r="K1032" i="18"/>
  <c r="R1032" i="18" s="1"/>
  <c r="K932" i="18"/>
  <c r="R932" i="18" s="1"/>
  <c r="K832" i="18"/>
  <c r="R832" i="18" s="1"/>
  <c r="K732" i="18"/>
  <c r="R732" i="18" s="1"/>
  <c r="K632" i="18"/>
  <c r="K532" i="18"/>
  <c r="M532" i="18" s="1"/>
  <c r="K432" i="18"/>
  <c r="R432" i="18" s="1"/>
  <c r="K332" i="18"/>
  <c r="R332" i="18" s="1"/>
  <c r="K232" i="18"/>
  <c r="K132" i="18"/>
  <c r="J132" i="18"/>
  <c r="O32" i="18"/>
  <c r="S32" i="18" s="1"/>
  <c r="K32" i="18"/>
  <c r="M32" i="18" s="1"/>
  <c r="AJ33" i="22"/>
  <c r="AX33" i="22" s="1"/>
  <c r="O1131" i="18"/>
  <c r="P1131" i="18" s="1"/>
  <c r="AI33" i="22"/>
  <c r="AW33" i="22" s="1"/>
  <c r="O1031" i="18"/>
  <c r="S1031" i="18" s="1"/>
  <c r="AH33" i="22"/>
  <c r="AV33" i="22" s="1"/>
  <c r="O931" i="18"/>
  <c r="AG33" i="22"/>
  <c r="AU33" i="22" s="1"/>
  <c r="O831" i="18"/>
  <c r="S831" i="18" s="1"/>
  <c r="AF33" i="22"/>
  <c r="AT33" i="22" s="1"/>
  <c r="O731" i="18"/>
  <c r="AE33" i="22"/>
  <c r="AS33" i="22" s="1"/>
  <c r="O631" i="18"/>
  <c r="P631" i="18" s="1"/>
  <c r="AD33" i="22"/>
  <c r="AR33" i="22" s="1"/>
  <c r="O531" i="18"/>
  <c r="S531" i="18" s="1"/>
  <c r="AC33" i="22"/>
  <c r="AQ33" i="22" s="1"/>
  <c r="O431" i="18"/>
  <c r="S431" i="18" s="1"/>
  <c r="AB33" i="22"/>
  <c r="AP33" i="22" s="1"/>
  <c r="O331" i="18"/>
  <c r="P331" i="18" s="1"/>
  <c r="AA33" i="22"/>
  <c r="AO33" i="22" s="1"/>
  <c r="O231" i="18"/>
  <c r="Z33" i="22"/>
  <c r="AN33" i="22" s="1"/>
  <c r="O131" i="18"/>
  <c r="Y33" i="22"/>
  <c r="AM33" i="22" s="1"/>
  <c r="K1131" i="18"/>
  <c r="R1131" i="18" s="1"/>
  <c r="K1031" i="18"/>
  <c r="R1031" i="18" s="1"/>
  <c r="K931" i="18"/>
  <c r="R931" i="18" s="1"/>
  <c r="K831" i="18"/>
  <c r="R831" i="18" s="1"/>
  <c r="K731" i="18"/>
  <c r="K631" i="18"/>
  <c r="R631" i="18" s="1"/>
  <c r="K531" i="18"/>
  <c r="K431" i="18"/>
  <c r="K331" i="18"/>
  <c r="K231" i="18"/>
  <c r="R231" i="18" s="1"/>
  <c r="K131" i="18"/>
  <c r="J131" i="18"/>
  <c r="O31" i="18"/>
  <c r="S31" i="18" s="1"/>
  <c r="K31" i="18"/>
  <c r="R31" i="18" s="1"/>
  <c r="AJ32" i="22"/>
  <c r="AX32" i="22" s="1"/>
  <c r="O1130" i="18"/>
  <c r="S1130" i="18" s="1"/>
  <c r="AI32" i="22"/>
  <c r="AW32" i="22" s="1"/>
  <c r="O1030" i="18"/>
  <c r="S1030" i="18" s="1"/>
  <c r="AH32" i="22"/>
  <c r="AV32" i="22" s="1"/>
  <c r="O930" i="18"/>
  <c r="S930" i="18" s="1"/>
  <c r="AG32" i="22"/>
  <c r="AU32" i="22" s="1"/>
  <c r="O830" i="18"/>
  <c r="S830" i="18" s="1"/>
  <c r="AF32" i="22"/>
  <c r="AT32" i="22" s="1"/>
  <c r="O730" i="18"/>
  <c r="P730" i="18" s="1"/>
  <c r="AE32" i="22"/>
  <c r="AS32" i="22" s="1"/>
  <c r="O630" i="18"/>
  <c r="P630" i="18" s="1"/>
  <c r="AD32" i="22"/>
  <c r="AR32" i="22" s="1"/>
  <c r="O530" i="18"/>
  <c r="AC32" i="22"/>
  <c r="AQ32" i="22" s="1"/>
  <c r="O430" i="18"/>
  <c r="S430" i="18" s="1"/>
  <c r="AB32" i="22"/>
  <c r="AP32" i="22" s="1"/>
  <c r="O330" i="18"/>
  <c r="S330" i="18" s="1"/>
  <c r="AA32" i="22"/>
  <c r="AO32" i="22" s="1"/>
  <c r="O230" i="18"/>
  <c r="P230" i="18" s="1"/>
  <c r="Z32" i="22"/>
  <c r="AN32" i="22" s="1"/>
  <c r="O130" i="18"/>
  <c r="Y32" i="22"/>
  <c r="AM32" i="22" s="1"/>
  <c r="K1130" i="18"/>
  <c r="K1030" i="18"/>
  <c r="R1030" i="18" s="1"/>
  <c r="K930" i="18"/>
  <c r="R930" i="18" s="1"/>
  <c r="K830" i="18"/>
  <c r="R830" i="18" s="1"/>
  <c r="K730" i="18"/>
  <c r="K630" i="18"/>
  <c r="K530" i="18"/>
  <c r="R530" i="18" s="1"/>
  <c r="K430" i="18"/>
  <c r="K330" i="18"/>
  <c r="R330" i="18" s="1"/>
  <c r="K230" i="18"/>
  <c r="R230" i="18" s="1"/>
  <c r="K130" i="18"/>
  <c r="J130" i="18"/>
  <c r="O30" i="18"/>
  <c r="P30" i="18" s="1"/>
  <c r="K30" i="18"/>
  <c r="AJ31" i="22"/>
  <c r="AX31" i="22" s="1"/>
  <c r="O1129" i="18"/>
  <c r="P1129" i="18" s="1"/>
  <c r="AI31" i="22"/>
  <c r="AW31" i="22" s="1"/>
  <c r="O1029" i="18"/>
  <c r="AH31" i="22"/>
  <c r="AV31" i="22" s="1"/>
  <c r="O929" i="18"/>
  <c r="AG31" i="22"/>
  <c r="AU31" i="22" s="1"/>
  <c r="O829" i="18"/>
  <c r="S829" i="18" s="1"/>
  <c r="AF31" i="22"/>
  <c r="AT31" i="22" s="1"/>
  <c r="O729" i="18"/>
  <c r="S729" i="18" s="1"/>
  <c r="AE31" i="22"/>
  <c r="AS31" i="22" s="1"/>
  <c r="O629" i="18"/>
  <c r="S629" i="18" s="1"/>
  <c r="AD31" i="22"/>
  <c r="AR31" i="22" s="1"/>
  <c r="O529" i="18"/>
  <c r="P529" i="18" s="1"/>
  <c r="AC31" i="22"/>
  <c r="AQ31" i="22" s="1"/>
  <c r="O429" i="18"/>
  <c r="AB31" i="22"/>
  <c r="AP31" i="22" s="1"/>
  <c r="O329" i="18"/>
  <c r="S329" i="18" s="1"/>
  <c r="AA31" i="22"/>
  <c r="AO31" i="22" s="1"/>
  <c r="O229" i="18"/>
  <c r="S229" i="18" s="1"/>
  <c r="Z31" i="22"/>
  <c r="AN31" i="22" s="1"/>
  <c r="O129" i="18"/>
  <c r="Y31" i="22"/>
  <c r="AM31" i="22" s="1"/>
  <c r="K1129" i="18"/>
  <c r="R1129" i="18" s="1"/>
  <c r="K1029" i="18"/>
  <c r="R1029" i="18" s="1"/>
  <c r="K929" i="18"/>
  <c r="R929" i="18" s="1"/>
  <c r="K829" i="18"/>
  <c r="R829" i="18" s="1"/>
  <c r="K729" i="18"/>
  <c r="R729" i="18" s="1"/>
  <c r="K629" i="18"/>
  <c r="R629" i="18" s="1"/>
  <c r="K529" i="18"/>
  <c r="R529" i="18" s="1"/>
  <c r="K429" i="18"/>
  <c r="R429" i="18" s="1"/>
  <c r="K329" i="18"/>
  <c r="K229" i="18"/>
  <c r="K129" i="18"/>
  <c r="J129" i="18"/>
  <c r="O29" i="18"/>
  <c r="S29" i="18" s="1"/>
  <c r="K29" i="18"/>
  <c r="R29" i="18" s="1"/>
  <c r="AJ30" i="22"/>
  <c r="AX30" i="22" s="1"/>
  <c r="O1128" i="18"/>
  <c r="P1128" i="18" s="1"/>
  <c r="AI30" i="22"/>
  <c r="AW30" i="22" s="1"/>
  <c r="O1028" i="18"/>
  <c r="P1028" i="18" s="1"/>
  <c r="AH30" i="22"/>
  <c r="AV30" i="22" s="1"/>
  <c r="O928" i="18"/>
  <c r="P928" i="18" s="1"/>
  <c r="AG30" i="22"/>
  <c r="AU30" i="22" s="1"/>
  <c r="O828" i="18"/>
  <c r="AF30" i="22"/>
  <c r="AT30" i="22" s="1"/>
  <c r="O728" i="18"/>
  <c r="S728" i="18" s="1"/>
  <c r="AE30" i="22"/>
  <c r="AS30" i="22" s="1"/>
  <c r="O628" i="18"/>
  <c r="AD30" i="22"/>
  <c r="AR30" i="22" s="1"/>
  <c r="O528" i="18"/>
  <c r="S528" i="18" s="1"/>
  <c r="AC30" i="22"/>
  <c r="AQ30" i="22" s="1"/>
  <c r="O428" i="18"/>
  <c r="AB30" i="22"/>
  <c r="AP30" i="22" s="1"/>
  <c r="O328" i="18"/>
  <c r="S328" i="18" s="1"/>
  <c r="AA30" i="22"/>
  <c r="AO30" i="22" s="1"/>
  <c r="O228" i="18"/>
  <c r="S228" i="18" s="1"/>
  <c r="Z30" i="22"/>
  <c r="AN30" i="22" s="1"/>
  <c r="O128" i="18"/>
  <c r="S128" i="18" s="1"/>
  <c r="Y30" i="22"/>
  <c r="AM30" i="22" s="1"/>
  <c r="K1128" i="18"/>
  <c r="R1128" i="18" s="1"/>
  <c r="K1028" i="18"/>
  <c r="K928" i="18"/>
  <c r="K828" i="18"/>
  <c r="R828" i="18" s="1"/>
  <c r="K728" i="18"/>
  <c r="R728" i="18" s="1"/>
  <c r="K628" i="18"/>
  <c r="K528" i="18"/>
  <c r="R528" i="18" s="1"/>
  <c r="K428" i="18"/>
  <c r="R428" i="18" s="1"/>
  <c r="K328" i="18"/>
  <c r="R328" i="18" s="1"/>
  <c r="K228" i="18"/>
  <c r="R228" i="18" s="1"/>
  <c r="K128" i="18"/>
  <c r="J128" i="18"/>
  <c r="O28" i="18"/>
  <c r="K28" i="18"/>
  <c r="AJ29" i="22"/>
  <c r="AX29" i="22" s="1"/>
  <c r="O1127" i="18"/>
  <c r="P1127" i="18" s="1"/>
  <c r="AI29" i="22"/>
  <c r="AW29" i="22" s="1"/>
  <c r="O1027" i="18"/>
  <c r="AH29" i="22"/>
  <c r="AV29" i="22" s="1"/>
  <c r="O927" i="18"/>
  <c r="S927" i="18" s="1"/>
  <c r="AG29" i="22"/>
  <c r="AU29" i="22" s="1"/>
  <c r="O827" i="18"/>
  <c r="AF29" i="22"/>
  <c r="AT29" i="22" s="1"/>
  <c r="O727" i="18"/>
  <c r="AE29" i="22"/>
  <c r="AS29" i="22" s="1"/>
  <c r="O627" i="18"/>
  <c r="S627" i="18" s="1"/>
  <c r="AD29" i="22"/>
  <c r="AR29" i="22" s="1"/>
  <c r="O527" i="18"/>
  <c r="S527" i="18" s="1"/>
  <c r="AC29" i="22"/>
  <c r="AQ29" i="22" s="1"/>
  <c r="O427" i="18"/>
  <c r="S427" i="18" s="1"/>
  <c r="AB29" i="22"/>
  <c r="AP29" i="22" s="1"/>
  <c r="O327" i="18"/>
  <c r="P327" i="18" s="1"/>
  <c r="AA29" i="22"/>
  <c r="AO29" i="22" s="1"/>
  <c r="O227" i="18"/>
  <c r="S227" i="18" s="1"/>
  <c r="Z29" i="22"/>
  <c r="AN29" i="22" s="1"/>
  <c r="O127" i="18"/>
  <c r="S127" i="18" s="1"/>
  <c r="Y29" i="22"/>
  <c r="AM29" i="22" s="1"/>
  <c r="K1127" i="18"/>
  <c r="R1127" i="18" s="1"/>
  <c r="K1027" i="18"/>
  <c r="R1027" i="18" s="1"/>
  <c r="K927" i="18"/>
  <c r="M927" i="18" s="1"/>
  <c r="K827" i="18"/>
  <c r="R827" i="18" s="1"/>
  <c r="K727" i="18"/>
  <c r="M727" i="18" s="1"/>
  <c r="K627" i="18"/>
  <c r="R627" i="18" s="1"/>
  <c r="K527" i="18"/>
  <c r="R527" i="18" s="1"/>
  <c r="K427" i="18"/>
  <c r="K327" i="18"/>
  <c r="K227" i="18"/>
  <c r="K127" i="18"/>
  <c r="J127" i="18"/>
  <c r="L127" i="18" s="1"/>
  <c r="O27" i="18"/>
  <c r="S27" i="18" s="1"/>
  <c r="K27" i="18"/>
  <c r="M27" i="18" s="1"/>
  <c r="AJ28" i="22"/>
  <c r="AX28" i="22" s="1"/>
  <c r="O1126" i="18"/>
  <c r="P1126" i="18" s="1"/>
  <c r="AI28" i="22"/>
  <c r="AW28" i="22" s="1"/>
  <c r="O1026" i="18"/>
  <c r="S1026" i="18" s="1"/>
  <c r="AH28" i="22"/>
  <c r="AV28" i="22" s="1"/>
  <c r="O926" i="18"/>
  <c r="AG28" i="22"/>
  <c r="AU28" i="22" s="1"/>
  <c r="O826" i="18"/>
  <c r="P826" i="18" s="1"/>
  <c r="AF28" i="22"/>
  <c r="AT28" i="22" s="1"/>
  <c r="O726" i="18"/>
  <c r="P726" i="18" s="1"/>
  <c r="AE28" i="22"/>
  <c r="AS28" i="22" s="1"/>
  <c r="O626" i="18"/>
  <c r="P626" i="18" s="1"/>
  <c r="AD28" i="22"/>
  <c r="AR28" i="22" s="1"/>
  <c r="O526" i="18"/>
  <c r="P526" i="18" s="1"/>
  <c r="AC28" i="22"/>
  <c r="AQ28" i="22" s="1"/>
  <c r="O426" i="18"/>
  <c r="AB28" i="22"/>
  <c r="AP28" i="22" s="1"/>
  <c r="O326" i="18"/>
  <c r="S326" i="18" s="1"/>
  <c r="AA28" i="22"/>
  <c r="AO28" i="22" s="1"/>
  <c r="O226" i="18"/>
  <c r="S226" i="18" s="1"/>
  <c r="Z28" i="22"/>
  <c r="AN28" i="22" s="1"/>
  <c r="O126" i="18"/>
  <c r="Y28" i="22"/>
  <c r="AM28" i="22" s="1"/>
  <c r="K1126" i="18"/>
  <c r="K1026" i="18"/>
  <c r="R1026" i="18" s="1"/>
  <c r="K926" i="18"/>
  <c r="R926" i="18" s="1"/>
  <c r="K826" i="18"/>
  <c r="K726" i="18"/>
  <c r="R726" i="18" s="1"/>
  <c r="K626" i="18"/>
  <c r="K526" i="18"/>
  <c r="K426" i="18"/>
  <c r="R426" i="18" s="1"/>
  <c r="K326" i="18"/>
  <c r="K226" i="18"/>
  <c r="R226" i="18" s="1"/>
  <c r="K126" i="18"/>
  <c r="J126" i="18"/>
  <c r="L126" i="18" s="1"/>
  <c r="O26" i="18"/>
  <c r="K26" i="18"/>
  <c r="M26" i="18" s="1"/>
  <c r="AJ27" i="22"/>
  <c r="AX27" i="22" s="1"/>
  <c r="O1125" i="18"/>
  <c r="S1125" i="18" s="1"/>
  <c r="AI27" i="22"/>
  <c r="AW27" i="22" s="1"/>
  <c r="O1025" i="18"/>
  <c r="P1025" i="18" s="1"/>
  <c r="AH27" i="22"/>
  <c r="AV27" i="22" s="1"/>
  <c r="O925" i="18"/>
  <c r="AG27" i="22"/>
  <c r="AU27" i="22" s="1"/>
  <c r="O825" i="18"/>
  <c r="S825" i="18" s="1"/>
  <c r="AF27" i="22"/>
  <c r="AT27" i="22" s="1"/>
  <c r="O725" i="18"/>
  <c r="P725" i="18" s="1"/>
  <c r="AE27" i="22"/>
  <c r="AS27" i="22" s="1"/>
  <c r="O625" i="18"/>
  <c r="S625" i="18" s="1"/>
  <c r="AD27" i="22"/>
  <c r="AR27" i="22" s="1"/>
  <c r="O525" i="18"/>
  <c r="S525" i="18" s="1"/>
  <c r="AC27" i="22"/>
  <c r="AQ27" i="22" s="1"/>
  <c r="O425" i="18"/>
  <c r="S425" i="18" s="1"/>
  <c r="AB27" i="22"/>
  <c r="AP27" i="22" s="1"/>
  <c r="O325" i="18"/>
  <c r="S325" i="18" s="1"/>
  <c r="AA27" i="22"/>
  <c r="AO27" i="22" s="1"/>
  <c r="O225" i="18"/>
  <c r="S225" i="18" s="1"/>
  <c r="Z27" i="22"/>
  <c r="AN27" i="22" s="1"/>
  <c r="O125" i="18"/>
  <c r="P125" i="18" s="1"/>
  <c r="Y27" i="22"/>
  <c r="AM27" i="22" s="1"/>
  <c r="K1125" i="18"/>
  <c r="K1025" i="18"/>
  <c r="R1025" i="18" s="1"/>
  <c r="K925" i="18"/>
  <c r="R925" i="18" s="1"/>
  <c r="K825" i="18"/>
  <c r="R825" i="18" s="1"/>
  <c r="K725" i="18"/>
  <c r="R725" i="18" s="1"/>
  <c r="K625" i="18"/>
  <c r="R625" i="18" s="1"/>
  <c r="K525" i="18"/>
  <c r="K425" i="18"/>
  <c r="K325" i="18"/>
  <c r="K225" i="18"/>
  <c r="M2155" i="18" s="1"/>
  <c r="K125" i="18"/>
  <c r="J125" i="18"/>
  <c r="O25" i="18"/>
  <c r="K25" i="18"/>
  <c r="AJ26" i="22"/>
  <c r="AX26" i="22" s="1"/>
  <c r="O1124" i="18"/>
  <c r="AI26" i="22"/>
  <c r="AW26" i="22" s="1"/>
  <c r="O1024" i="18"/>
  <c r="S1024" i="18" s="1"/>
  <c r="AH26" i="22"/>
  <c r="AV26" i="22" s="1"/>
  <c r="O924" i="18"/>
  <c r="S924" i="18" s="1"/>
  <c r="AG26" i="22"/>
  <c r="AU26" i="22" s="1"/>
  <c r="O824" i="18"/>
  <c r="S824" i="18" s="1"/>
  <c r="AF26" i="22"/>
  <c r="AT26" i="22" s="1"/>
  <c r="O724" i="18"/>
  <c r="P724" i="18" s="1"/>
  <c r="AE26" i="22"/>
  <c r="AS26" i="22" s="1"/>
  <c r="O624" i="18"/>
  <c r="S624" i="18" s="1"/>
  <c r="AD26" i="22"/>
  <c r="AR26" i="22" s="1"/>
  <c r="O524" i="18"/>
  <c r="S524" i="18" s="1"/>
  <c r="AC26" i="22"/>
  <c r="AQ26" i="22" s="1"/>
  <c r="O424" i="18"/>
  <c r="AB26" i="22"/>
  <c r="AP26" i="22" s="1"/>
  <c r="O324" i="18"/>
  <c r="S324" i="18" s="1"/>
  <c r="AA26" i="22"/>
  <c r="AO26" i="22" s="1"/>
  <c r="O224" i="18"/>
  <c r="Z26" i="22"/>
  <c r="AN26" i="22" s="1"/>
  <c r="O124" i="18"/>
  <c r="S124" i="18" s="1"/>
  <c r="Y26" i="22"/>
  <c r="AM26" i="22" s="1"/>
  <c r="K1124" i="18"/>
  <c r="R1124" i="18" s="1"/>
  <c r="K1024" i="18"/>
  <c r="K924" i="18"/>
  <c r="K824" i="18"/>
  <c r="K724" i="18"/>
  <c r="R724" i="18" s="1"/>
  <c r="K624" i="18"/>
  <c r="K524" i="18"/>
  <c r="K424" i="18"/>
  <c r="K324" i="18"/>
  <c r="M324" i="18" s="1"/>
  <c r="K224" i="18"/>
  <c r="M2154" i="18" s="1"/>
  <c r="K124" i="18"/>
  <c r="M124" i="18" s="1"/>
  <c r="J124" i="18"/>
  <c r="L124" i="18" s="1"/>
  <c r="O24" i="18"/>
  <c r="S24" i="18" s="1"/>
  <c r="K24" i="18"/>
  <c r="R24" i="18" s="1"/>
  <c r="AJ25" i="22"/>
  <c r="AX25" i="22" s="1"/>
  <c r="O1123" i="18"/>
  <c r="P1123" i="18" s="1"/>
  <c r="AI25" i="22"/>
  <c r="AW25" i="22" s="1"/>
  <c r="O1023" i="18"/>
  <c r="S1023" i="18" s="1"/>
  <c r="AH25" i="22"/>
  <c r="AV25" i="22" s="1"/>
  <c r="O923" i="18"/>
  <c r="P923" i="18" s="1"/>
  <c r="AG25" i="22"/>
  <c r="AU25" i="22" s="1"/>
  <c r="O823" i="18"/>
  <c r="P823" i="18" s="1"/>
  <c r="AF25" i="22"/>
  <c r="AT25" i="22" s="1"/>
  <c r="O723" i="18"/>
  <c r="S723" i="18" s="1"/>
  <c r="AE25" i="22"/>
  <c r="AS25" i="22" s="1"/>
  <c r="O623" i="18"/>
  <c r="AD25" i="22"/>
  <c r="AR25" i="22" s="1"/>
  <c r="O523" i="18"/>
  <c r="S523" i="18" s="1"/>
  <c r="AC25" i="22"/>
  <c r="AQ25" i="22" s="1"/>
  <c r="O423" i="18"/>
  <c r="P423" i="18" s="1"/>
  <c r="AB25" i="22"/>
  <c r="AP25" i="22" s="1"/>
  <c r="O323" i="18"/>
  <c r="S323" i="18" s="1"/>
  <c r="AA25" i="22"/>
  <c r="AO25" i="22" s="1"/>
  <c r="O223" i="18"/>
  <c r="S223" i="18" s="1"/>
  <c r="Z25" i="22"/>
  <c r="AN25" i="22" s="1"/>
  <c r="O123" i="18"/>
  <c r="S123" i="18" s="1"/>
  <c r="Y25" i="22"/>
  <c r="AM25" i="22" s="1"/>
  <c r="K1123" i="18"/>
  <c r="R1123" i="18" s="1"/>
  <c r="K1023" i="18"/>
  <c r="R1023" i="18" s="1"/>
  <c r="K923" i="18"/>
  <c r="R923" i="18" s="1"/>
  <c r="K823" i="18"/>
  <c r="K723" i="18"/>
  <c r="R723" i="18" s="1"/>
  <c r="K623" i="18"/>
  <c r="R623" i="18" s="1"/>
  <c r="K523" i="18"/>
  <c r="R523" i="18" s="1"/>
  <c r="K423" i="18"/>
  <c r="R423" i="18" s="1"/>
  <c r="K323" i="18"/>
  <c r="R323" i="18" s="1"/>
  <c r="K223" i="18"/>
  <c r="R223" i="18" s="1"/>
  <c r="K123" i="18"/>
  <c r="J123" i="18"/>
  <c r="O23" i="18"/>
  <c r="K23" i="18"/>
  <c r="R23" i="18" s="1"/>
  <c r="AJ24" i="22"/>
  <c r="AX24" i="22" s="1"/>
  <c r="O1122" i="18"/>
  <c r="P1122" i="18" s="1"/>
  <c r="AI24" i="22"/>
  <c r="AW24" i="22" s="1"/>
  <c r="O1022" i="18"/>
  <c r="AH24" i="22"/>
  <c r="AV24" i="22" s="1"/>
  <c r="O922" i="18"/>
  <c r="S922" i="18" s="1"/>
  <c r="AG24" i="22"/>
  <c r="AU24" i="22" s="1"/>
  <c r="O822" i="18"/>
  <c r="AF24" i="22"/>
  <c r="AT24" i="22" s="1"/>
  <c r="O722" i="18"/>
  <c r="S722" i="18" s="1"/>
  <c r="AE24" i="22"/>
  <c r="AS24" i="22" s="1"/>
  <c r="O622" i="18"/>
  <c r="AD24" i="22"/>
  <c r="AR24" i="22" s="1"/>
  <c r="O522" i="18"/>
  <c r="S522" i="18" s="1"/>
  <c r="AC24" i="22"/>
  <c r="AQ24" i="22" s="1"/>
  <c r="O422" i="18"/>
  <c r="AB24" i="22"/>
  <c r="AP24" i="22" s="1"/>
  <c r="O322" i="18"/>
  <c r="AA24" i="22"/>
  <c r="AO24" i="22" s="1"/>
  <c r="O222" i="18"/>
  <c r="S222" i="18" s="1"/>
  <c r="Z24" i="22"/>
  <c r="AN24" i="22" s="1"/>
  <c r="O122" i="18"/>
  <c r="S122" i="18" s="1"/>
  <c r="Y24" i="22"/>
  <c r="AM24" i="22" s="1"/>
  <c r="K1122" i="18"/>
  <c r="R1122" i="18" s="1"/>
  <c r="K1022" i="18"/>
  <c r="R1022" i="18" s="1"/>
  <c r="K922" i="18"/>
  <c r="K822" i="18"/>
  <c r="K722" i="18"/>
  <c r="R722" i="18" s="1"/>
  <c r="K622" i="18"/>
  <c r="R622" i="18" s="1"/>
  <c r="K522" i="18"/>
  <c r="K422" i="18"/>
  <c r="R422" i="18" s="1"/>
  <c r="K322" i="18"/>
  <c r="K222" i="18"/>
  <c r="K122" i="18"/>
  <c r="M122" i="18" s="1"/>
  <c r="J122" i="18"/>
  <c r="O22" i="18"/>
  <c r="S22" i="18" s="1"/>
  <c r="K22" i="18"/>
  <c r="AJ23" i="22"/>
  <c r="AX23" i="22" s="1"/>
  <c r="O1121" i="18"/>
  <c r="P1121" i="18" s="1"/>
  <c r="AI23" i="22"/>
  <c r="AW23" i="22" s="1"/>
  <c r="O1021" i="18"/>
  <c r="AH23" i="22"/>
  <c r="AV23" i="22" s="1"/>
  <c r="O921" i="18"/>
  <c r="P921" i="18" s="1"/>
  <c r="AG23" i="22"/>
  <c r="AU23" i="22" s="1"/>
  <c r="O821" i="18"/>
  <c r="S821" i="18" s="1"/>
  <c r="AF23" i="22"/>
  <c r="AT23" i="22" s="1"/>
  <c r="O721" i="18"/>
  <c r="AE23" i="22"/>
  <c r="AS23" i="22" s="1"/>
  <c r="O621" i="18"/>
  <c r="S621" i="18" s="1"/>
  <c r="AD23" i="22"/>
  <c r="AR23" i="22" s="1"/>
  <c r="O521" i="18"/>
  <c r="S521" i="18" s="1"/>
  <c r="AC23" i="22"/>
  <c r="AQ23" i="22" s="1"/>
  <c r="O421" i="18"/>
  <c r="AB23" i="22"/>
  <c r="AP23" i="22" s="1"/>
  <c r="O321" i="18"/>
  <c r="S321" i="18" s="1"/>
  <c r="AA23" i="22"/>
  <c r="AO23" i="22" s="1"/>
  <c r="O221" i="18"/>
  <c r="P221" i="18" s="1"/>
  <c r="Z23" i="22"/>
  <c r="AN23" i="22" s="1"/>
  <c r="O121" i="18"/>
  <c r="Y23" i="22"/>
  <c r="AM23" i="22" s="1"/>
  <c r="K1121" i="18"/>
  <c r="K1021" i="18"/>
  <c r="K921" i="18"/>
  <c r="R921" i="18" s="1"/>
  <c r="K821" i="18"/>
  <c r="K721" i="18"/>
  <c r="K621" i="18"/>
  <c r="R621" i="18" s="1"/>
  <c r="K521" i="18"/>
  <c r="R521" i="18" s="1"/>
  <c r="K421" i="18"/>
  <c r="K321" i="18"/>
  <c r="R321" i="18" s="1"/>
  <c r="K221" i="18"/>
  <c r="K121" i="18"/>
  <c r="J121" i="18"/>
  <c r="O21" i="18"/>
  <c r="K21" i="18"/>
  <c r="R21" i="18" s="1"/>
  <c r="AJ22" i="22"/>
  <c r="AX22" i="22" s="1"/>
  <c r="O1120" i="18"/>
  <c r="AI22" i="22"/>
  <c r="AW22" i="22" s="1"/>
  <c r="O1020" i="18"/>
  <c r="S1020" i="18" s="1"/>
  <c r="AH22" i="22"/>
  <c r="AV22" i="22" s="1"/>
  <c r="O920" i="18"/>
  <c r="S920" i="18" s="1"/>
  <c r="AG22" i="22"/>
  <c r="AU22" i="22" s="1"/>
  <c r="O820" i="18"/>
  <c r="S820" i="18" s="1"/>
  <c r="AF22" i="22"/>
  <c r="AT22" i="22" s="1"/>
  <c r="O720" i="18"/>
  <c r="P720" i="18" s="1"/>
  <c r="AE22" i="22"/>
  <c r="AS22" i="22" s="1"/>
  <c r="O620" i="18"/>
  <c r="AD22" i="22"/>
  <c r="AR22" i="22" s="1"/>
  <c r="O520" i="18"/>
  <c r="AC22" i="22"/>
  <c r="AQ22" i="22" s="1"/>
  <c r="O420" i="18"/>
  <c r="S420" i="18" s="1"/>
  <c r="AB22" i="22"/>
  <c r="AP22" i="22" s="1"/>
  <c r="O320" i="18"/>
  <c r="P320" i="18" s="1"/>
  <c r="AA22" i="22"/>
  <c r="AO22" i="22" s="1"/>
  <c r="O220" i="18"/>
  <c r="S220" i="18" s="1"/>
  <c r="Z22" i="22"/>
  <c r="AN22" i="22" s="1"/>
  <c r="O120" i="18"/>
  <c r="S120" i="18" s="1"/>
  <c r="Y22" i="22"/>
  <c r="AM22" i="22" s="1"/>
  <c r="K1120" i="18"/>
  <c r="R1120" i="18" s="1"/>
  <c r="K1020" i="18"/>
  <c r="K920" i="18"/>
  <c r="R920" i="18" s="1"/>
  <c r="K820" i="18"/>
  <c r="R820" i="18" s="1"/>
  <c r="K720" i="18"/>
  <c r="K620" i="18"/>
  <c r="R620" i="18" s="1"/>
  <c r="K520" i="18"/>
  <c r="R520" i="18" s="1"/>
  <c r="K420" i="18"/>
  <c r="M420" i="18" s="1"/>
  <c r="K320" i="18"/>
  <c r="R320" i="18" s="1"/>
  <c r="K220" i="18"/>
  <c r="R220" i="18" s="1"/>
  <c r="K120" i="18"/>
  <c r="J120" i="18"/>
  <c r="O20" i="18"/>
  <c r="K20" i="18"/>
  <c r="M20" i="18" s="1"/>
  <c r="AJ21" i="22"/>
  <c r="AX21" i="22" s="1"/>
  <c r="O1119" i="18"/>
  <c r="P1119" i="18" s="1"/>
  <c r="AI21" i="22"/>
  <c r="AW21" i="22" s="1"/>
  <c r="O1019" i="18"/>
  <c r="S1019" i="18" s="1"/>
  <c r="AH21" i="22"/>
  <c r="AV21" i="22" s="1"/>
  <c r="O919" i="18"/>
  <c r="S919" i="18" s="1"/>
  <c r="AG21" i="22"/>
  <c r="AU21" i="22" s="1"/>
  <c r="O819" i="18"/>
  <c r="AF21" i="22"/>
  <c r="AT21" i="22" s="1"/>
  <c r="O719" i="18"/>
  <c r="AE21" i="22"/>
  <c r="AS21" i="22" s="1"/>
  <c r="O619" i="18"/>
  <c r="P619" i="18" s="1"/>
  <c r="AD21" i="22"/>
  <c r="AR21" i="22" s="1"/>
  <c r="O519" i="18"/>
  <c r="S519" i="18" s="1"/>
  <c r="AC21" i="22"/>
  <c r="AQ21" i="22" s="1"/>
  <c r="O419" i="18"/>
  <c r="S419" i="18" s="1"/>
  <c r="AB21" i="22"/>
  <c r="AP21" i="22" s="1"/>
  <c r="O319" i="18"/>
  <c r="S319" i="18" s="1"/>
  <c r="AA21" i="22"/>
  <c r="AO21" i="22" s="1"/>
  <c r="O219" i="18"/>
  <c r="S219" i="18" s="1"/>
  <c r="Z21" i="22"/>
  <c r="AN21" i="22" s="1"/>
  <c r="O119" i="18"/>
  <c r="P119" i="18" s="1"/>
  <c r="Y21" i="22"/>
  <c r="AM21" i="22" s="1"/>
  <c r="K1119" i="18"/>
  <c r="R1119" i="18" s="1"/>
  <c r="K1019" i="18"/>
  <c r="K919" i="18"/>
  <c r="K819" i="18"/>
  <c r="K719" i="18"/>
  <c r="R719" i="18" s="1"/>
  <c r="K619" i="18"/>
  <c r="R619" i="18" s="1"/>
  <c r="K519" i="18"/>
  <c r="K419" i="18"/>
  <c r="R419" i="18" s="1"/>
  <c r="K319" i="18"/>
  <c r="R319" i="18" s="1"/>
  <c r="K219" i="18"/>
  <c r="K119" i="18"/>
  <c r="J119" i="18"/>
  <c r="O19" i="18"/>
  <c r="K19" i="18"/>
  <c r="R19" i="18" s="1"/>
  <c r="AJ20" i="22"/>
  <c r="AX20" i="22" s="1"/>
  <c r="O1118" i="18"/>
  <c r="S1118" i="18" s="1"/>
  <c r="AI20" i="22"/>
  <c r="AW20" i="22" s="1"/>
  <c r="O1018" i="18"/>
  <c r="AH20" i="22"/>
  <c r="AV20" i="22" s="1"/>
  <c r="O918" i="18"/>
  <c r="S918" i="18" s="1"/>
  <c r="AG20" i="22"/>
  <c r="AU20" i="22" s="1"/>
  <c r="O818" i="18"/>
  <c r="P818" i="18" s="1"/>
  <c r="AF20" i="22"/>
  <c r="AT20" i="22" s="1"/>
  <c r="O718" i="18"/>
  <c r="S718" i="18" s="1"/>
  <c r="AE20" i="22"/>
  <c r="AS20" i="22" s="1"/>
  <c r="O618" i="18"/>
  <c r="S618" i="18" s="1"/>
  <c r="AD20" i="22"/>
  <c r="AR20" i="22" s="1"/>
  <c r="O518" i="18"/>
  <c r="P518" i="18" s="1"/>
  <c r="AC20" i="22"/>
  <c r="AQ20" i="22" s="1"/>
  <c r="O418" i="18"/>
  <c r="P418" i="18" s="1"/>
  <c r="AB20" i="22"/>
  <c r="AP20" i="22" s="1"/>
  <c r="O318" i="18"/>
  <c r="S318" i="18" s="1"/>
  <c r="AA20" i="22"/>
  <c r="AO20" i="22" s="1"/>
  <c r="O218" i="18"/>
  <c r="S218" i="18" s="1"/>
  <c r="Z20" i="22"/>
  <c r="AN20" i="22" s="1"/>
  <c r="O118" i="18"/>
  <c r="S118" i="18" s="1"/>
  <c r="Y20" i="22"/>
  <c r="AM20" i="22" s="1"/>
  <c r="K1118" i="18"/>
  <c r="R1118" i="18" s="1"/>
  <c r="K1018" i="18"/>
  <c r="M1018" i="18" s="1"/>
  <c r="K918" i="18"/>
  <c r="R918" i="18" s="1"/>
  <c r="K818" i="18"/>
  <c r="R818" i="18" s="1"/>
  <c r="K718" i="18"/>
  <c r="M718" i="18" s="1"/>
  <c r="K618" i="18"/>
  <c r="R618" i="18" s="1"/>
  <c r="K518" i="18"/>
  <c r="K418" i="18"/>
  <c r="K318" i="18"/>
  <c r="K218" i="18"/>
  <c r="R218" i="18" s="1"/>
  <c r="K118" i="18"/>
  <c r="J118" i="18"/>
  <c r="O18" i="18"/>
  <c r="S18" i="18" s="1"/>
  <c r="K18" i="18"/>
  <c r="AJ19" i="22"/>
  <c r="AX19" i="22" s="1"/>
  <c r="O1117" i="18"/>
  <c r="AI19" i="22"/>
  <c r="AW19" i="22" s="1"/>
  <c r="O1017" i="18"/>
  <c r="AH19" i="22"/>
  <c r="AV19" i="22" s="1"/>
  <c r="O917" i="18"/>
  <c r="P917" i="18" s="1"/>
  <c r="AG19" i="22"/>
  <c r="AU19" i="22" s="1"/>
  <c r="O817" i="18"/>
  <c r="P817" i="18" s="1"/>
  <c r="AF19" i="22"/>
  <c r="AT19" i="22" s="1"/>
  <c r="O717" i="18"/>
  <c r="P717" i="18" s="1"/>
  <c r="AE19" i="22"/>
  <c r="AS19" i="22" s="1"/>
  <c r="O617" i="18"/>
  <c r="S617" i="18" s="1"/>
  <c r="AD19" i="22"/>
  <c r="AR19" i="22" s="1"/>
  <c r="O517" i="18"/>
  <c r="S517" i="18" s="1"/>
  <c r="AC19" i="22"/>
  <c r="AQ19" i="22" s="1"/>
  <c r="O417" i="18"/>
  <c r="AB19" i="22"/>
  <c r="AP19" i="22" s="1"/>
  <c r="O317" i="18"/>
  <c r="P317" i="18" s="1"/>
  <c r="AA19" i="22"/>
  <c r="AO19" i="22" s="1"/>
  <c r="O217" i="18"/>
  <c r="Z19" i="22"/>
  <c r="AN19" i="22" s="1"/>
  <c r="O117" i="18"/>
  <c r="Y19" i="22"/>
  <c r="AM19" i="22" s="1"/>
  <c r="K1117" i="18"/>
  <c r="R1117" i="18" s="1"/>
  <c r="K1017" i="18"/>
  <c r="R1017" i="18" s="1"/>
  <c r="K917" i="18"/>
  <c r="R917" i="18" s="1"/>
  <c r="K817" i="18"/>
  <c r="M817" i="18" s="1"/>
  <c r="K717" i="18"/>
  <c r="R717" i="18" s="1"/>
  <c r="K617" i="18"/>
  <c r="K517" i="18"/>
  <c r="R517" i="18" s="1"/>
  <c r="K417" i="18"/>
  <c r="R417" i="18" s="1"/>
  <c r="K317" i="18"/>
  <c r="R317" i="18" s="1"/>
  <c r="K217" i="18"/>
  <c r="K117" i="18"/>
  <c r="J117" i="18"/>
  <c r="O17" i="18"/>
  <c r="K17" i="18"/>
  <c r="AJ18" i="22"/>
  <c r="AX18" i="22" s="1"/>
  <c r="O1116" i="18"/>
  <c r="AI18" i="22"/>
  <c r="AW18" i="22" s="1"/>
  <c r="O1016" i="18"/>
  <c r="S1016" i="18" s="1"/>
  <c r="AH18" i="22"/>
  <c r="AV18" i="22" s="1"/>
  <c r="O916" i="18"/>
  <c r="S916" i="18" s="1"/>
  <c r="AG18" i="22"/>
  <c r="AU18" i="22" s="1"/>
  <c r="O816" i="18"/>
  <c r="AF18" i="22"/>
  <c r="AT18" i="22" s="1"/>
  <c r="O716" i="18"/>
  <c r="S716" i="18" s="1"/>
  <c r="AE18" i="22"/>
  <c r="AS18" i="22" s="1"/>
  <c r="O616" i="18"/>
  <c r="S616" i="18" s="1"/>
  <c r="AD18" i="22"/>
  <c r="AR18" i="22" s="1"/>
  <c r="O516" i="18"/>
  <c r="AC18" i="22"/>
  <c r="AQ18" i="22" s="1"/>
  <c r="O416" i="18"/>
  <c r="S416" i="18" s="1"/>
  <c r="AB18" i="22"/>
  <c r="AP18" i="22" s="1"/>
  <c r="O316" i="18"/>
  <c r="S316" i="18" s="1"/>
  <c r="AA18" i="22"/>
  <c r="AO18" i="22" s="1"/>
  <c r="O216" i="18"/>
  <c r="P216" i="18" s="1"/>
  <c r="Z18" i="22"/>
  <c r="AN18" i="22" s="1"/>
  <c r="O116" i="18"/>
  <c r="Y18" i="22"/>
  <c r="AM18" i="22" s="1"/>
  <c r="K1116" i="18"/>
  <c r="R1116" i="18" s="1"/>
  <c r="K1016" i="18"/>
  <c r="R1016" i="18" s="1"/>
  <c r="K916" i="18"/>
  <c r="R916" i="18" s="1"/>
  <c r="K816" i="18"/>
  <c r="R816" i="18" s="1"/>
  <c r="K716" i="18"/>
  <c r="M716" i="18" s="1"/>
  <c r="K616" i="18"/>
  <c r="K516" i="18"/>
  <c r="K416" i="18"/>
  <c r="K316" i="18"/>
  <c r="R316" i="18" s="1"/>
  <c r="K216" i="18"/>
  <c r="R216" i="18" s="1"/>
  <c r="K116" i="18"/>
  <c r="J116" i="18"/>
  <c r="O16" i="18"/>
  <c r="P16" i="18" s="1"/>
  <c r="K16" i="18"/>
  <c r="R16" i="18" s="1"/>
  <c r="AJ17" i="22"/>
  <c r="AX17" i="22" s="1"/>
  <c r="O1115" i="18"/>
  <c r="S1115" i="18" s="1"/>
  <c r="AI17" i="22"/>
  <c r="AW17" i="22" s="1"/>
  <c r="O1015" i="18"/>
  <c r="AH17" i="22"/>
  <c r="AV17" i="22" s="1"/>
  <c r="O915" i="18"/>
  <c r="S915" i="18" s="1"/>
  <c r="AG17" i="22"/>
  <c r="AU17" i="22" s="1"/>
  <c r="O815" i="18"/>
  <c r="S815" i="18" s="1"/>
  <c r="AF17" i="22"/>
  <c r="AT17" i="22" s="1"/>
  <c r="O715" i="18"/>
  <c r="S715" i="18" s="1"/>
  <c r="AE17" i="22"/>
  <c r="AS17" i="22" s="1"/>
  <c r="O615" i="18"/>
  <c r="S615" i="18" s="1"/>
  <c r="AD17" i="22"/>
  <c r="AR17" i="22" s="1"/>
  <c r="O515" i="18"/>
  <c r="S515" i="18" s="1"/>
  <c r="AC17" i="22"/>
  <c r="AQ17" i="22" s="1"/>
  <c r="O415" i="18"/>
  <c r="S415" i="18" s="1"/>
  <c r="AB17" i="22"/>
  <c r="AP17" i="22" s="1"/>
  <c r="O315" i="18"/>
  <c r="S315" i="18" s="1"/>
  <c r="AA17" i="22"/>
  <c r="AO17" i="22" s="1"/>
  <c r="O215" i="18"/>
  <c r="S215" i="18" s="1"/>
  <c r="Z17" i="22"/>
  <c r="AN17" i="22" s="1"/>
  <c r="O115" i="18"/>
  <c r="Y17" i="22"/>
  <c r="AM17" i="22" s="1"/>
  <c r="K1115" i="18"/>
  <c r="K1015" i="18"/>
  <c r="R1015" i="18" s="1"/>
  <c r="K915" i="18"/>
  <c r="K815" i="18"/>
  <c r="R815" i="18" s="1"/>
  <c r="K715" i="18"/>
  <c r="R715" i="18" s="1"/>
  <c r="K615" i="18"/>
  <c r="K515" i="18"/>
  <c r="K415" i="18"/>
  <c r="R415" i="18" s="1"/>
  <c r="K315" i="18"/>
  <c r="R315" i="18" s="1"/>
  <c r="K215" i="18"/>
  <c r="K115" i="18"/>
  <c r="J115" i="18"/>
  <c r="L115" i="18" s="1"/>
  <c r="O15" i="18"/>
  <c r="P15" i="18" s="1"/>
  <c r="K15" i="18"/>
  <c r="R15" i="18" s="1"/>
  <c r="AJ16" i="22"/>
  <c r="AX16" i="22" s="1"/>
  <c r="O1114" i="18"/>
  <c r="P1114" i="18" s="1"/>
  <c r="AI16" i="22"/>
  <c r="AW16" i="22" s="1"/>
  <c r="O1014" i="18"/>
  <c r="S1014" i="18" s="1"/>
  <c r="AH16" i="22"/>
  <c r="AV16" i="22" s="1"/>
  <c r="O914" i="18"/>
  <c r="P914" i="18" s="1"/>
  <c r="AG16" i="22"/>
  <c r="AU16" i="22" s="1"/>
  <c r="O814" i="18"/>
  <c r="S814" i="18" s="1"/>
  <c r="AF16" i="22"/>
  <c r="AT16" i="22" s="1"/>
  <c r="O714" i="18"/>
  <c r="AE16" i="22"/>
  <c r="AS16" i="22" s="1"/>
  <c r="O614" i="18"/>
  <c r="P614" i="18" s="1"/>
  <c r="AD16" i="22"/>
  <c r="AR16" i="22" s="1"/>
  <c r="O514" i="18"/>
  <c r="S514" i="18" s="1"/>
  <c r="AC16" i="22"/>
  <c r="AQ16" i="22" s="1"/>
  <c r="O414" i="18"/>
  <c r="S414" i="18" s="1"/>
  <c r="AB16" i="22"/>
  <c r="AP16" i="22" s="1"/>
  <c r="O314" i="18"/>
  <c r="S314" i="18" s="1"/>
  <c r="AA16" i="22"/>
  <c r="AO16" i="22" s="1"/>
  <c r="O214" i="18"/>
  <c r="S214" i="18" s="1"/>
  <c r="Z16" i="22"/>
  <c r="AN16" i="22" s="1"/>
  <c r="O114" i="18"/>
  <c r="S114" i="18" s="1"/>
  <c r="Y16" i="22"/>
  <c r="AM16" i="22" s="1"/>
  <c r="K1114" i="18"/>
  <c r="R1114" i="18" s="1"/>
  <c r="K1014" i="18"/>
  <c r="M1014" i="18" s="1"/>
  <c r="K914" i="18"/>
  <c r="R914" i="18" s="1"/>
  <c r="K814" i="18"/>
  <c r="R814" i="18" s="1"/>
  <c r="K714" i="18"/>
  <c r="R714" i="18" s="1"/>
  <c r="K614" i="18"/>
  <c r="K514" i="18"/>
  <c r="R514" i="18" s="1"/>
  <c r="K414" i="18"/>
  <c r="K314" i="18"/>
  <c r="R314" i="18" s="1"/>
  <c r="K214" i="18"/>
  <c r="K114" i="18"/>
  <c r="M114" i="18" s="1"/>
  <c r="J114" i="18"/>
  <c r="L114" i="18" s="1"/>
  <c r="O14" i="18"/>
  <c r="S14" i="18" s="1"/>
  <c r="K14" i="18"/>
  <c r="AJ15" i="22"/>
  <c r="AX15" i="22" s="1"/>
  <c r="O1113" i="18"/>
  <c r="S1113" i="18" s="1"/>
  <c r="AI15" i="22"/>
  <c r="AW15" i="22" s="1"/>
  <c r="O1013" i="18"/>
  <c r="S1013" i="18" s="1"/>
  <c r="AH15" i="22"/>
  <c r="AV15" i="22" s="1"/>
  <c r="O913" i="18"/>
  <c r="S913" i="18" s="1"/>
  <c r="AG15" i="22"/>
  <c r="AU15" i="22" s="1"/>
  <c r="O813" i="18"/>
  <c r="S813" i="18" s="1"/>
  <c r="AF15" i="22"/>
  <c r="AT15" i="22" s="1"/>
  <c r="O713" i="18"/>
  <c r="S713" i="18" s="1"/>
  <c r="AE15" i="22"/>
  <c r="AS15" i="22" s="1"/>
  <c r="O613" i="18"/>
  <c r="S613" i="18" s="1"/>
  <c r="AD15" i="22"/>
  <c r="AR15" i="22" s="1"/>
  <c r="O513" i="18"/>
  <c r="S513" i="18" s="1"/>
  <c r="AC15" i="22"/>
  <c r="AQ15" i="22" s="1"/>
  <c r="O413" i="18"/>
  <c r="P413" i="18" s="1"/>
  <c r="AB15" i="22"/>
  <c r="AP15" i="22" s="1"/>
  <c r="O313" i="18"/>
  <c r="AA15" i="22"/>
  <c r="AO15" i="22" s="1"/>
  <c r="O213" i="18"/>
  <c r="P213" i="18" s="1"/>
  <c r="Z15" i="22"/>
  <c r="AN15" i="22" s="1"/>
  <c r="O113" i="18"/>
  <c r="S113" i="18" s="1"/>
  <c r="Y15" i="22"/>
  <c r="AM15" i="22" s="1"/>
  <c r="K1113" i="18"/>
  <c r="K1013" i="18"/>
  <c r="R1013" i="18" s="1"/>
  <c r="K913" i="18"/>
  <c r="R913" i="18" s="1"/>
  <c r="K813" i="18"/>
  <c r="R813" i="18" s="1"/>
  <c r="K713" i="18"/>
  <c r="K613" i="18"/>
  <c r="K513" i="18"/>
  <c r="R513" i="18" s="1"/>
  <c r="K413" i="18"/>
  <c r="R413" i="18" s="1"/>
  <c r="K313" i="18"/>
  <c r="K213" i="18"/>
  <c r="R213" i="18" s="1"/>
  <c r="K113" i="18"/>
  <c r="J113" i="18"/>
  <c r="O13" i="18"/>
  <c r="P13" i="18" s="1"/>
  <c r="K13" i="18"/>
  <c r="AJ14" i="22"/>
  <c r="AX14" i="22" s="1"/>
  <c r="O1112" i="18"/>
  <c r="AI14" i="22"/>
  <c r="AW14" i="22" s="1"/>
  <c r="O1012" i="18"/>
  <c r="P1012" i="18" s="1"/>
  <c r="AH14" i="22"/>
  <c r="AV14" i="22" s="1"/>
  <c r="O912" i="18"/>
  <c r="AG14" i="22"/>
  <c r="AU14" i="22" s="1"/>
  <c r="O812" i="18"/>
  <c r="P812" i="18" s="1"/>
  <c r="AF14" i="22"/>
  <c r="AT14" i="22" s="1"/>
  <c r="O712" i="18"/>
  <c r="S712" i="18" s="1"/>
  <c r="AE14" i="22"/>
  <c r="AS14" i="22" s="1"/>
  <c r="O612" i="18"/>
  <c r="S612" i="18" s="1"/>
  <c r="AD14" i="22"/>
  <c r="AR14" i="22" s="1"/>
  <c r="O512" i="18"/>
  <c r="S512" i="18" s="1"/>
  <c r="AC14" i="22"/>
  <c r="AQ14" i="22" s="1"/>
  <c r="O412" i="18"/>
  <c r="S412" i="18" s="1"/>
  <c r="AB14" i="22"/>
  <c r="AP14" i="22" s="1"/>
  <c r="O312" i="18"/>
  <c r="AA14" i="22"/>
  <c r="AO14" i="22" s="1"/>
  <c r="O212" i="18"/>
  <c r="P212" i="18" s="1"/>
  <c r="Z14" i="22"/>
  <c r="AN14" i="22" s="1"/>
  <c r="O112" i="18"/>
  <c r="Y14" i="22"/>
  <c r="AM14" i="22" s="1"/>
  <c r="K1112" i="18"/>
  <c r="K1012" i="18"/>
  <c r="R1012" i="18" s="1"/>
  <c r="K912" i="18"/>
  <c r="K812" i="18"/>
  <c r="R812" i="18" s="1"/>
  <c r="K712" i="18"/>
  <c r="R712" i="18" s="1"/>
  <c r="K612" i="18"/>
  <c r="R612" i="18" s="1"/>
  <c r="K512" i="18"/>
  <c r="R512" i="18" s="1"/>
  <c r="K412" i="18"/>
  <c r="R412" i="18" s="1"/>
  <c r="K312" i="18"/>
  <c r="K212" i="18"/>
  <c r="R212" i="18" s="1"/>
  <c r="K112" i="18"/>
  <c r="J112" i="18"/>
  <c r="O12" i="18"/>
  <c r="P12" i="18" s="1"/>
  <c r="K12" i="18"/>
  <c r="R12" i="18" s="1"/>
  <c r="AJ13" i="22"/>
  <c r="AX13" i="22" s="1"/>
  <c r="O1111" i="18"/>
  <c r="S1111" i="18" s="1"/>
  <c r="AI13" i="22"/>
  <c r="AW13" i="22" s="1"/>
  <c r="O1011" i="18"/>
  <c r="AH13" i="22"/>
  <c r="AV13" i="22" s="1"/>
  <c r="O911" i="18"/>
  <c r="AG13" i="22"/>
  <c r="AU13" i="22" s="1"/>
  <c r="O811" i="18"/>
  <c r="S811" i="18" s="1"/>
  <c r="AF13" i="22"/>
  <c r="AT13" i="22" s="1"/>
  <c r="O711" i="18"/>
  <c r="S711" i="18" s="1"/>
  <c r="AE13" i="22"/>
  <c r="AS13" i="22" s="1"/>
  <c r="O611" i="18"/>
  <c r="S611" i="18" s="1"/>
  <c r="AD13" i="22"/>
  <c r="AR13" i="22" s="1"/>
  <c r="O511" i="18"/>
  <c r="S511" i="18" s="1"/>
  <c r="AC13" i="22"/>
  <c r="AQ13" i="22" s="1"/>
  <c r="O411" i="18"/>
  <c r="AB13" i="22"/>
  <c r="AP13" i="22" s="1"/>
  <c r="O311" i="18"/>
  <c r="P311" i="18" s="1"/>
  <c r="AA13" i="22"/>
  <c r="AO13" i="22" s="1"/>
  <c r="O211" i="18"/>
  <c r="P211" i="18" s="1"/>
  <c r="Z13" i="22"/>
  <c r="AN13" i="22" s="1"/>
  <c r="O111" i="18"/>
  <c r="S111" i="18" s="1"/>
  <c r="Y13" i="22"/>
  <c r="AM13" i="22" s="1"/>
  <c r="K1111" i="18"/>
  <c r="R1111" i="18" s="1"/>
  <c r="K1011" i="18"/>
  <c r="K911" i="18"/>
  <c r="R911" i="18" s="1"/>
  <c r="K811" i="18"/>
  <c r="R811" i="18" s="1"/>
  <c r="K711" i="18"/>
  <c r="R711" i="18" s="1"/>
  <c r="K611" i="18"/>
  <c r="R611" i="18" s="1"/>
  <c r="K511" i="18"/>
  <c r="R511" i="18" s="1"/>
  <c r="K411" i="18"/>
  <c r="K311" i="18"/>
  <c r="R311" i="18" s="1"/>
  <c r="K211" i="18"/>
  <c r="R211" i="18" s="1"/>
  <c r="K111" i="18"/>
  <c r="J111" i="18"/>
  <c r="O11" i="18"/>
  <c r="P11" i="18" s="1"/>
  <c r="K11" i="18"/>
  <c r="R11" i="18" s="1"/>
  <c r="AJ12" i="22"/>
  <c r="AX12" i="22" s="1"/>
  <c r="O1110" i="18"/>
  <c r="AI12" i="22"/>
  <c r="AW12" i="22" s="1"/>
  <c r="O1010" i="18"/>
  <c r="AH12" i="22"/>
  <c r="AV12" i="22" s="1"/>
  <c r="O910" i="18"/>
  <c r="S910" i="18" s="1"/>
  <c r="AG12" i="22"/>
  <c r="AU12" i="22" s="1"/>
  <c r="O810" i="18"/>
  <c r="P810" i="18" s="1"/>
  <c r="AF12" i="22"/>
  <c r="AT12" i="22" s="1"/>
  <c r="O710" i="18"/>
  <c r="S710" i="18" s="1"/>
  <c r="AE12" i="22"/>
  <c r="AS12" i="22" s="1"/>
  <c r="O610" i="18"/>
  <c r="P610" i="18" s="1"/>
  <c r="AD12" i="22"/>
  <c r="AR12" i="22" s="1"/>
  <c r="O510" i="18"/>
  <c r="AC12" i="22"/>
  <c r="AQ12" i="22" s="1"/>
  <c r="O410" i="18"/>
  <c r="P410" i="18" s="1"/>
  <c r="AB12" i="22"/>
  <c r="AP12" i="22" s="1"/>
  <c r="O310" i="18"/>
  <c r="P310" i="18" s="1"/>
  <c r="AA12" i="22"/>
  <c r="AO12" i="22" s="1"/>
  <c r="O210" i="18"/>
  <c r="S210" i="18" s="1"/>
  <c r="Z12" i="22"/>
  <c r="AN12" i="22" s="1"/>
  <c r="O110" i="18"/>
  <c r="S110" i="18" s="1"/>
  <c r="Y12" i="22"/>
  <c r="AM12" i="22" s="1"/>
  <c r="K1110" i="18"/>
  <c r="K1010" i="18"/>
  <c r="R1010" i="18" s="1"/>
  <c r="K910" i="18"/>
  <c r="R910" i="18" s="1"/>
  <c r="K810" i="18"/>
  <c r="R810" i="18" s="1"/>
  <c r="K710" i="18"/>
  <c r="R710" i="18" s="1"/>
  <c r="K610" i="18"/>
  <c r="M610" i="18" s="1"/>
  <c r="K510" i="18"/>
  <c r="R510" i="18" s="1"/>
  <c r="K410" i="18"/>
  <c r="R410" i="18" s="1"/>
  <c r="K310" i="18"/>
  <c r="M310" i="18" s="1"/>
  <c r="K210" i="18"/>
  <c r="K110" i="18"/>
  <c r="J110" i="18"/>
  <c r="O10" i="18"/>
  <c r="P10" i="18" s="1"/>
  <c r="K10" i="18"/>
  <c r="R10" i="18" s="1"/>
  <c r="AJ11" i="22"/>
  <c r="AX11" i="22" s="1"/>
  <c r="O1109" i="18"/>
  <c r="P1109" i="18" s="1"/>
  <c r="AI11" i="22"/>
  <c r="AW11" i="22" s="1"/>
  <c r="O1009" i="18"/>
  <c r="S1009" i="18" s="1"/>
  <c r="AH11" i="22"/>
  <c r="AV11" i="22" s="1"/>
  <c r="O909" i="18"/>
  <c r="P909" i="18" s="1"/>
  <c r="AG11" i="22"/>
  <c r="AU11" i="22" s="1"/>
  <c r="O809" i="18"/>
  <c r="S809" i="18" s="1"/>
  <c r="AF11" i="22"/>
  <c r="AT11" i="22" s="1"/>
  <c r="O709" i="18"/>
  <c r="S709" i="18" s="1"/>
  <c r="AE11" i="22"/>
  <c r="AS11" i="22" s="1"/>
  <c r="O609" i="18"/>
  <c r="AD11" i="22"/>
  <c r="AR11" i="22" s="1"/>
  <c r="O509" i="18"/>
  <c r="P509" i="18" s="1"/>
  <c r="AC11" i="22"/>
  <c r="AQ11" i="22" s="1"/>
  <c r="O409" i="18"/>
  <c r="S409" i="18" s="1"/>
  <c r="AB11" i="22"/>
  <c r="AP11" i="22" s="1"/>
  <c r="O309" i="18"/>
  <c r="S309" i="18" s="1"/>
  <c r="AA11" i="22"/>
  <c r="AO11" i="22" s="1"/>
  <c r="O209" i="18"/>
  <c r="S209" i="18" s="1"/>
  <c r="Z11" i="22"/>
  <c r="AN11" i="22" s="1"/>
  <c r="O109" i="18"/>
  <c r="P109" i="18" s="1"/>
  <c r="Y11" i="22"/>
  <c r="AM11" i="22" s="1"/>
  <c r="K1109" i="18"/>
  <c r="M1109" i="18" s="1"/>
  <c r="K1009" i="18"/>
  <c r="K909" i="18"/>
  <c r="R909" i="18" s="1"/>
  <c r="K809" i="18"/>
  <c r="K709" i="18"/>
  <c r="R709" i="18" s="1"/>
  <c r="K609" i="18"/>
  <c r="K509" i="18"/>
  <c r="R509" i="18" s="1"/>
  <c r="K409" i="18"/>
  <c r="R409" i="18" s="1"/>
  <c r="K309" i="18"/>
  <c r="K209" i="18"/>
  <c r="K109" i="18"/>
  <c r="J109" i="18"/>
  <c r="O9" i="18"/>
  <c r="K9" i="18"/>
  <c r="R9" i="18" s="1"/>
  <c r="AJ10" i="22"/>
  <c r="AX10" i="22" s="1"/>
  <c r="O1108" i="18"/>
  <c r="P1108" i="18" s="1"/>
  <c r="AI10" i="22"/>
  <c r="AW10" i="22" s="1"/>
  <c r="O1008" i="18"/>
  <c r="P1008" i="18" s="1"/>
  <c r="AH10" i="22"/>
  <c r="AV10" i="22" s="1"/>
  <c r="O908" i="18"/>
  <c r="P908" i="18" s="1"/>
  <c r="AG10" i="22"/>
  <c r="AU10" i="22" s="1"/>
  <c r="O808" i="18"/>
  <c r="P808" i="18" s="1"/>
  <c r="AF10" i="22"/>
  <c r="AT10" i="22" s="1"/>
  <c r="O708" i="18"/>
  <c r="P708" i="18" s="1"/>
  <c r="AE10" i="22"/>
  <c r="AS10" i="22" s="1"/>
  <c r="O608" i="18"/>
  <c r="S608" i="18" s="1"/>
  <c r="AD10" i="22"/>
  <c r="AR10" i="22" s="1"/>
  <c r="O508" i="18"/>
  <c r="S508" i="18" s="1"/>
  <c r="AC10" i="22"/>
  <c r="AQ10" i="22" s="1"/>
  <c r="O408" i="18"/>
  <c r="S408" i="18" s="1"/>
  <c r="AB10" i="22"/>
  <c r="AP10" i="22" s="1"/>
  <c r="O308" i="18"/>
  <c r="P308" i="18" s="1"/>
  <c r="AA10" i="22"/>
  <c r="AO10" i="22" s="1"/>
  <c r="O208" i="18"/>
  <c r="S208" i="18" s="1"/>
  <c r="Z10" i="22"/>
  <c r="AN10" i="22" s="1"/>
  <c r="O108" i="18"/>
  <c r="S108" i="18" s="1"/>
  <c r="Y10" i="22"/>
  <c r="AM10" i="22" s="1"/>
  <c r="K1108" i="18"/>
  <c r="K1008" i="18"/>
  <c r="M1008" i="18" s="1"/>
  <c r="K908" i="18"/>
  <c r="K808" i="18"/>
  <c r="M808" i="18" s="1"/>
  <c r="K708" i="18"/>
  <c r="R708" i="18" s="1"/>
  <c r="K608" i="18"/>
  <c r="K508" i="18"/>
  <c r="R508" i="18" s="1"/>
  <c r="K408" i="18"/>
  <c r="M408" i="18" s="1"/>
  <c r="K308" i="18"/>
  <c r="R308" i="18" s="1"/>
  <c r="K208" i="18"/>
  <c r="R208" i="18" s="1"/>
  <c r="K108" i="18"/>
  <c r="J108" i="18"/>
  <c r="O8" i="18"/>
  <c r="K8" i="18"/>
  <c r="R8" i="18" s="1"/>
  <c r="AJ9" i="22"/>
  <c r="AX9" i="22" s="1"/>
  <c r="O1107" i="18"/>
  <c r="S1107" i="18" s="1"/>
  <c r="AI9" i="22"/>
  <c r="AW9" i="22" s="1"/>
  <c r="O1007" i="18"/>
  <c r="S1007" i="18" s="1"/>
  <c r="AH9" i="22"/>
  <c r="AV9" i="22" s="1"/>
  <c r="O907" i="18"/>
  <c r="S907" i="18" s="1"/>
  <c r="AG9" i="22"/>
  <c r="AU9" i="22" s="1"/>
  <c r="O807" i="18"/>
  <c r="S807" i="18" s="1"/>
  <c r="AF9" i="22"/>
  <c r="AT9" i="22" s="1"/>
  <c r="O707" i="18"/>
  <c r="AE9" i="22"/>
  <c r="AS9" i="22" s="1"/>
  <c r="O607" i="18"/>
  <c r="AD9" i="22"/>
  <c r="AR9" i="22" s="1"/>
  <c r="O507" i="18"/>
  <c r="S507" i="18" s="1"/>
  <c r="AC9" i="22"/>
  <c r="AQ9" i="22" s="1"/>
  <c r="O407" i="18"/>
  <c r="AB9" i="22"/>
  <c r="AP9" i="22" s="1"/>
  <c r="O307" i="18"/>
  <c r="S307" i="18" s="1"/>
  <c r="AA9" i="22"/>
  <c r="AO9" i="22" s="1"/>
  <c r="O207" i="18"/>
  <c r="S207" i="18" s="1"/>
  <c r="Z9" i="22"/>
  <c r="AN9" i="22" s="1"/>
  <c r="O107" i="18"/>
  <c r="S107" i="18" s="1"/>
  <c r="Y9" i="22"/>
  <c r="AM9" i="22" s="1"/>
  <c r="K1107" i="18"/>
  <c r="R1107" i="18" s="1"/>
  <c r="K1007" i="18"/>
  <c r="R1007" i="18" s="1"/>
  <c r="K907" i="18"/>
  <c r="R907" i="18" s="1"/>
  <c r="K807" i="18"/>
  <c r="R807" i="18" s="1"/>
  <c r="K707" i="18"/>
  <c r="R707" i="18" s="1"/>
  <c r="K607" i="18"/>
  <c r="R607" i="18" s="1"/>
  <c r="K507" i="18"/>
  <c r="K407" i="18"/>
  <c r="R407" i="18" s="1"/>
  <c r="K307" i="18"/>
  <c r="R307" i="18" s="1"/>
  <c r="K207" i="18"/>
  <c r="K107" i="18"/>
  <c r="J107" i="18"/>
  <c r="O7" i="18"/>
  <c r="S7" i="18" s="1"/>
  <c r="K7" i="18"/>
  <c r="R7" i="18" s="1"/>
  <c r="AJ8" i="22"/>
  <c r="AX8" i="22" s="1"/>
  <c r="O1106" i="18"/>
  <c r="P1106" i="18" s="1"/>
  <c r="AI8" i="22"/>
  <c r="AW8" i="22" s="1"/>
  <c r="O1006" i="18"/>
  <c r="P1006" i="18" s="1"/>
  <c r="AH8" i="22"/>
  <c r="AV8" i="22" s="1"/>
  <c r="O906" i="18"/>
  <c r="S906" i="18" s="1"/>
  <c r="AG8" i="22"/>
  <c r="AU8" i="22" s="1"/>
  <c r="O806" i="18"/>
  <c r="S806" i="18" s="1"/>
  <c r="AF8" i="22"/>
  <c r="AT8" i="22" s="1"/>
  <c r="O706" i="18"/>
  <c r="S706" i="18" s="1"/>
  <c r="AE8" i="22"/>
  <c r="AS8" i="22" s="1"/>
  <c r="O606" i="18"/>
  <c r="AD8" i="22"/>
  <c r="AR8" i="22" s="1"/>
  <c r="O506" i="18"/>
  <c r="P506" i="18" s="1"/>
  <c r="AC8" i="22"/>
  <c r="AQ8" i="22" s="1"/>
  <c r="O406" i="18"/>
  <c r="S406" i="18" s="1"/>
  <c r="AB8" i="22"/>
  <c r="AP8" i="22" s="1"/>
  <c r="O306" i="18"/>
  <c r="S306" i="18" s="1"/>
  <c r="AA8" i="22"/>
  <c r="AO8" i="22" s="1"/>
  <c r="O206" i="18"/>
  <c r="S206" i="18" s="1"/>
  <c r="Z8" i="22"/>
  <c r="AN8" i="22" s="1"/>
  <c r="O106" i="18"/>
  <c r="P106" i="18" s="1"/>
  <c r="Y8" i="22"/>
  <c r="AM8" i="22" s="1"/>
  <c r="K1106" i="18"/>
  <c r="K1006" i="18"/>
  <c r="R1006" i="18" s="1"/>
  <c r="K906" i="18"/>
  <c r="R906" i="18" s="1"/>
  <c r="K806" i="18"/>
  <c r="M806" i="18" s="1"/>
  <c r="K706" i="18"/>
  <c r="K606" i="18"/>
  <c r="K506" i="18"/>
  <c r="R506" i="18" s="1"/>
  <c r="K406" i="18"/>
  <c r="R406" i="18" s="1"/>
  <c r="K306" i="18"/>
  <c r="R306" i="18" s="1"/>
  <c r="K206" i="18"/>
  <c r="K106" i="18"/>
  <c r="J106" i="18"/>
  <c r="O6" i="18"/>
  <c r="K6" i="18"/>
  <c r="R6" i="18" s="1"/>
  <c r="AJ7" i="22"/>
  <c r="AX7" i="22" s="1"/>
  <c r="O1105" i="18"/>
  <c r="P1105" i="18" s="1"/>
  <c r="AI7" i="22"/>
  <c r="AW7" i="22" s="1"/>
  <c r="O1005" i="18"/>
  <c r="AH7" i="22"/>
  <c r="AV7" i="22" s="1"/>
  <c r="O905" i="18"/>
  <c r="S905" i="18" s="1"/>
  <c r="AG7" i="22"/>
  <c r="AU7" i="22" s="1"/>
  <c r="O805" i="18"/>
  <c r="S805" i="18" s="1"/>
  <c r="AF7" i="22"/>
  <c r="AT7" i="22" s="1"/>
  <c r="O705" i="18"/>
  <c r="AE7" i="22"/>
  <c r="AS7" i="22" s="1"/>
  <c r="O605" i="18"/>
  <c r="S605" i="18" s="1"/>
  <c r="AD7" i="22"/>
  <c r="AR7" i="22" s="1"/>
  <c r="O505" i="18"/>
  <c r="S505" i="18" s="1"/>
  <c r="AC7" i="22"/>
  <c r="AQ7" i="22" s="1"/>
  <c r="O405" i="18"/>
  <c r="S405" i="18" s="1"/>
  <c r="AB7" i="22"/>
  <c r="AP7" i="22" s="1"/>
  <c r="O305" i="18"/>
  <c r="S305" i="18" s="1"/>
  <c r="AA7" i="22"/>
  <c r="AO7" i="22" s="1"/>
  <c r="O205" i="18"/>
  <c r="S205" i="18" s="1"/>
  <c r="Z7" i="22"/>
  <c r="AN7" i="22" s="1"/>
  <c r="O105" i="18"/>
  <c r="Y7" i="22"/>
  <c r="AM7" i="22" s="1"/>
  <c r="K1105" i="18"/>
  <c r="K1005" i="18"/>
  <c r="R1005" i="18" s="1"/>
  <c r="K905" i="18"/>
  <c r="K805" i="18"/>
  <c r="R805" i="18" s="1"/>
  <c r="K705" i="18"/>
  <c r="R705" i="18" s="1"/>
  <c r="K605" i="18"/>
  <c r="R605" i="18" s="1"/>
  <c r="K505" i="18"/>
  <c r="R505" i="18" s="1"/>
  <c r="K405" i="18"/>
  <c r="R405" i="18" s="1"/>
  <c r="K305" i="18"/>
  <c r="K205" i="18"/>
  <c r="R205" i="18" s="1"/>
  <c r="K105" i="18"/>
  <c r="J105" i="18"/>
  <c r="O5" i="18"/>
  <c r="P5" i="18" s="1"/>
  <c r="K5" i="18"/>
  <c r="R5" i="18" s="1"/>
  <c r="AJ6" i="22"/>
  <c r="AX6" i="22" s="1"/>
  <c r="O1104" i="18"/>
  <c r="S1104" i="18" s="1"/>
  <c r="AI6" i="22"/>
  <c r="AW6" i="22" s="1"/>
  <c r="O1004" i="18"/>
  <c r="S1004" i="18" s="1"/>
  <c r="AH6" i="22"/>
  <c r="AV6" i="22" s="1"/>
  <c r="O904" i="18"/>
  <c r="S904" i="18" s="1"/>
  <c r="AG6" i="22"/>
  <c r="AU6" i="22" s="1"/>
  <c r="O804" i="18"/>
  <c r="S804" i="18" s="1"/>
  <c r="AF6" i="22"/>
  <c r="AT6" i="22" s="1"/>
  <c r="O704" i="18"/>
  <c r="P704" i="18" s="1"/>
  <c r="AE6" i="22"/>
  <c r="AS6" i="22" s="1"/>
  <c r="O604" i="18"/>
  <c r="S604" i="18" s="1"/>
  <c r="AD6" i="22"/>
  <c r="AR6" i="22" s="1"/>
  <c r="O504" i="18"/>
  <c r="S504" i="18" s="1"/>
  <c r="AC6" i="22"/>
  <c r="AQ6" i="22" s="1"/>
  <c r="O404" i="18"/>
  <c r="S404" i="18" s="1"/>
  <c r="AB6" i="22"/>
  <c r="AP6" i="22" s="1"/>
  <c r="O304" i="18"/>
  <c r="S304" i="18" s="1"/>
  <c r="AA6" i="22"/>
  <c r="AO6" i="22" s="1"/>
  <c r="O204" i="18"/>
  <c r="Z6" i="22"/>
  <c r="AN6" i="22" s="1"/>
  <c r="O104" i="18"/>
  <c r="S104" i="18" s="1"/>
  <c r="Y6" i="22"/>
  <c r="AM6" i="22" s="1"/>
  <c r="K1104" i="18"/>
  <c r="R1104" i="18" s="1"/>
  <c r="K1004" i="18"/>
  <c r="K904" i="18"/>
  <c r="R904" i="18" s="1"/>
  <c r="K804" i="18"/>
  <c r="K704" i="18"/>
  <c r="R704" i="18" s="1"/>
  <c r="K604" i="18"/>
  <c r="R604" i="18" s="1"/>
  <c r="K504" i="18"/>
  <c r="R504" i="18" s="1"/>
  <c r="K404" i="18"/>
  <c r="K304" i="18"/>
  <c r="R304" i="18" s="1"/>
  <c r="K204" i="18"/>
  <c r="R204" i="18" s="1"/>
  <c r="K104" i="18"/>
  <c r="J104" i="18"/>
  <c r="O4" i="18"/>
  <c r="S4" i="18" s="1"/>
  <c r="K4" i="18"/>
  <c r="R4" i="18" s="1"/>
  <c r="AF5" i="22"/>
  <c r="AT5" i="22" s="1"/>
  <c r="O703" i="18"/>
  <c r="S703" i="18" s="1"/>
  <c r="AE5" i="22"/>
  <c r="AS5" i="22" s="1"/>
  <c r="O603" i="18"/>
  <c r="AD5" i="22"/>
  <c r="AR5" i="22" s="1"/>
  <c r="O503" i="18"/>
  <c r="S503" i="18" s="1"/>
  <c r="AC5" i="22"/>
  <c r="AQ5" i="22" s="1"/>
  <c r="O403" i="18"/>
  <c r="P403" i="18" s="1"/>
  <c r="AB5" i="22"/>
  <c r="AP5" i="22" s="1"/>
  <c r="O303" i="18"/>
  <c r="AA5" i="22"/>
  <c r="AO5" i="22" s="1"/>
  <c r="O203" i="18"/>
  <c r="P203" i="18" s="1"/>
  <c r="Y100" i="22"/>
  <c r="AM100" i="22" s="1"/>
  <c r="K1198" i="18"/>
  <c r="R1198" i="18" s="1"/>
  <c r="K1098" i="18"/>
  <c r="K998" i="18"/>
  <c r="K898" i="18"/>
  <c r="K798" i="18"/>
  <c r="R798" i="18" s="1"/>
  <c r="K698" i="18"/>
  <c r="R698" i="18" s="1"/>
  <c r="K598" i="18"/>
  <c r="R598" i="18" s="1"/>
  <c r="K498" i="18"/>
  <c r="R498" i="18" s="1"/>
  <c r="K398" i="18"/>
  <c r="K298" i="18"/>
  <c r="K198" i="18"/>
  <c r="J198" i="18"/>
  <c r="O98" i="18"/>
  <c r="S98" i="18" s="1"/>
  <c r="K98" i="18"/>
  <c r="R98" i="18" s="1"/>
  <c r="AA100" i="22"/>
  <c r="AO100" i="22" s="1"/>
  <c r="O298" i="18"/>
  <c r="P298" i="18" s="1"/>
  <c r="AJ89" i="22"/>
  <c r="AX89" i="22" s="1"/>
  <c r="O1187" i="18"/>
  <c r="P1187" i="18" s="1"/>
  <c r="AI89" i="22"/>
  <c r="AW89" i="22" s="1"/>
  <c r="O1087" i="18"/>
  <c r="AH89" i="22"/>
  <c r="AV89" i="22" s="1"/>
  <c r="O987" i="18"/>
  <c r="S987" i="18" s="1"/>
  <c r="AG89" i="22"/>
  <c r="AU89" i="22" s="1"/>
  <c r="O887" i="18"/>
  <c r="P887" i="18" s="1"/>
  <c r="AF89" i="22"/>
  <c r="AT89" i="22" s="1"/>
  <c r="O787" i="18"/>
  <c r="S787" i="18" s="1"/>
  <c r="AE89" i="22"/>
  <c r="AS89" i="22" s="1"/>
  <c r="O687" i="18"/>
  <c r="S687" i="18" s="1"/>
  <c r="AD89" i="22"/>
  <c r="AR89" i="22" s="1"/>
  <c r="O587" i="18"/>
  <c r="S587" i="18" s="1"/>
  <c r="AC89" i="22"/>
  <c r="AQ89" i="22" s="1"/>
  <c r="O487" i="18"/>
  <c r="S487" i="18" s="1"/>
  <c r="AB89" i="22"/>
  <c r="AP89" i="22" s="1"/>
  <c r="O387" i="18"/>
  <c r="S387" i="18" s="1"/>
  <c r="AA89" i="22"/>
  <c r="AO89" i="22" s="1"/>
  <c r="O287" i="18"/>
  <c r="S287" i="18" s="1"/>
  <c r="Z89" i="22"/>
  <c r="AN89" i="22" s="1"/>
  <c r="O187" i="18"/>
  <c r="P187" i="18" s="1"/>
  <c r="Y89" i="22"/>
  <c r="AM89" i="22" s="1"/>
  <c r="K1187" i="18"/>
  <c r="K1087" i="18"/>
  <c r="K987" i="18"/>
  <c r="K887" i="18"/>
  <c r="R887" i="18" s="1"/>
  <c r="K787" i="18"/>
  <c r="R787" i="18" s="1"/>
  <c r="K687" i="18"/>
  <c r="K587" i="18"/>
  <c r="R587" i="18" s="1"/>
  <c r="K487" i="18"/>
  <c r="K387" i="18"/>
  <c r="K287" i="18"/>
  <c r="K187" i="18"/>
  <c r="M187" i="18" s="1"/>
  <c r="J187" i="18"/>
  <c r="O87" i="18"/>
  <c r="S87" i="18" s="1"/>
  <c r="K87" i="18"/>
  <c r="AJ88" i="22"/>
  <c r="AX88" i="22" s="1"/>
  <c r="O1186" i="18"/>
  <c r="AI88" i="22"/>
  <c r="AW88" i="22" s="1"/>
  <c r="O1086" i="18"/>
  <c r="AH88" i="22"/>
  <c r="AV88" i="22" s="1"/>
  <c r="O986" i="18"/>
  <c r="P986" i="18" s="1"/>
  <c r="AG88" i="22"/>
  <c r="AU88" i="22" s="1"/>
  <c r="O886" i="18"/>
  <c r="S886" i="18" s="1"/>
  <c r="AF88" i="22"/>
  <c r="AT88" i="22" s="1"/>
  <c r="O786" i="18"/>
  <c r="S786" i="18" s="1"/>
  <c r="AE88" i="22"/>
  <c r="AS88" i="22" s="1"/>
  <c r="O686" i="18"/>
  <c r="S686" i="18" s="1"/>
  <c r="AD88" i="22"/>
  <c r="AR88" i="22" s="1"/>
  <c r="O586" i="18"/>
  <c r="AC88" i="22"/>
  <c r="AQ88" i="22" s="1"/>
  <c r="O486" i="18"/>
  <c r="AB88" i="22"/>
  <c r="AP88" i="22" s="1"/>
  <c r="O386" i="18"/>
  <c r="S386" i="18" s="1"/>
  <c r="AA88" i="22"/>
  <c r="AO88" i="22" s="1"/>
  <c r="O286" i="18"/>
  <c r="S286" i="18" s="1"/>
  <c r="Z88" i="22"/>
  <c r="AN88" i="22" s="1"/>
  <c r="O186" i="18"/>
  <c r="P186" i="18" s="1"/>
  <c r="Y88" i="22"/>
  <c r="AM88" i="22" s="1"/>
  <c r="K1186" i="18"/>
  <c r="M1186" i="18" s="1"/>
  <c r="K1086" i="18"/>
  <c r="K986" i="18"/>
  <c r="R986" i="18" s="1"/>
  <c r="K886" i="18"/>
  <c r="R886" i="18" s="1"/>
  <c r="K786" i="18"/>
  <c r="R786" i="18" s="1"/>
  <c r="K686" i="18"/>
  <c r="R686" i="18" s="1"/>
  <c r="K586" i="18"/>
  <c r="R586" i="18" s="1"/>
  <c r="K486" i="18"/>
  <c r="M486" i="18" s="1"/>
  <c r="K386" i="18"/>
  <c r="R386" i="18" s="1"/>
  <c r="K286" i="18"/>
  <c r="R286" i="18" s="1"/>
  <c r="K186" i="18"/>
  <c r="J186" i="18"/>
  <c r="O86" i="18"/>
  <c r="K86" i="18"/>
  <c r="AJ87" i="22"/>
  <c r="AX87" i="22" s="1"/>
  <c r="O1185" i="18"/>
  <c r="P1185" i="18" s="1"/>
  <c r="AI87" i="22"/>
  <c r="AW87" i="22" s="1"/>
  <c r="O1085" i="18"/>
  <c r="S1085" i="18" s="1"/>
  <c r="AH87" i="22"/>
  <c r="AV87" i="22" s="1"/>
  <c r="O985" i="18"/>
  <c r="P985" i="18" s="1"/>
  <c r="AG87" i="22"/>
  <c r="AU87" i="22" s="1"/>
  <c r="O885" i="18"/>
  <c r="S885" i="18" s="1"/>
  <c r="AF87" i="22"/>
  <c r="AT87" i="22" s="1"/>
  <c r="O785" i="18"/>
  <c r="P785" i="18" s="1"/>
  <c r="AE87" i="22"/>
  <c r="AS87" i="22" s="1"/>
  <c r="O685" i="18"/>
  <c r="AD87" i="22"/>
  <c r="AR87" i="22" s="1"/>
  <c r="O585" i="18"/>
  <c r="S585" i="18" s="1"/>
  <c r="AC87" i="22"/>
  <c r="AQ87" i="22" s="1"/>
  <c r="O485" i="18"/>
  <c r="P485" i="18" s="1"/>
  <c r="AB87" i="22"/>
  <c r="AP87" i="22" s="1"/>
  <c r="O385" i="18"/>
  <c r="S385" i="18" s="1"/>
  <c r="AA87" i="22"/>
  <c r="AO87" i="22" s="1"/>
  <c r="O285" i="18"/>
  <c r="S285" i="18" s="1"/>
  <c r="Z87" i="22"/>
  <c r="AN87" i="22" s="1"/>
  <c r="O185" i="18"/>
  <c r="S185" i="18" s="1"/>
  <c r="Y87" i="22"/>
  <c r="AM87" i="22" s="1"/>
  <c r="K1185" i="18"/>
  <c r="R1185" i="18" s="1"/>
  <c r="K1085" i="18"/>
  <c r="K985" i="18"/>
  <c r="R985" i="18" s="1"/>
  <c r="K885" i="18"/>
  <c r="R885" i="18" s="1"/>
  <c r="K785" i="18"/>
  <c r="R785" i="18" s="1"/>
  <c r="K685" i="18"/>
  <c r="K585" i="18"/>
  <c r="R585" i="18" s="1"/>
  <c r="K485" i="18"/>
  <c r="K385" i="18"/>
  <c r="R385" i="18" s="1"/>
  <c r="K285" i="18"/>
  <c r="R285" i="18" s="1"/>
  <c r="K185" i="18"/>
  <c r="J185" i="18"/>
  <c r="O85" i="18"/>
  <c r="K85" i="18"/>
  <c r="R85" i="18" s="1"/>
  <c r="AJ86" i="22"/>
  <c r="AX86" i="22" s="1"/>
  <c r="O1184" i="18"/>
  <c r="S1184" i="18" s="1"/>
  <c r="AI86" i="22"/>
  <c r="AW86" i="22" s="1"/>
  <c r="O1084" i="18"/>
  <c r="P1084" i="18" s="1"/>
  <c r="AH86" i="22"/>
  <c r="AV86" i="22" s="1"/>
  <c r="O984" i="18"/>
  <c r="S984" i="18" s="1"/>
  <c r="AG86" i="22"/>
  <c r="AU86" i="22" s="1"/>
  <c r="O884" i="18"/>
  <c r="AF86" i="22"/>
  <c r="AT86" i="22" s="1"/>
  <c r="O784" i="18"/>
  <c r="AE86" i="22"/>
  <c r="AS86" i="22" s="1"/>
  <c r="O684" i="18"/>
  <c r="S684" i="18" s="1"/>
  <c r="AD86" i="22"/>
  <c r="AR86" i="22" s="1"/>
  <c r="O584" i="18"/>
  <c r="S584" i="18" s="1"/>
  <c r="AC86" i="22"/>
  <c r="AQ86" i="22" s="1"/>
  <c r="O484" i="18"/>
  <c r="P484" i="18" s="1"/>
  <c r="AB86" i="22"/>
  <c r="AP86" i="22" s="1"/>
  <c r="O384" i="18"/>
  <c r="S384" i="18" s="1"/>
  <c r="AA86" i="22"/>
  <c r="AO86" i="22" s="1"/>
  <c r="O284" i="18"/>
  <c r="P284" i="18" s="1"/>
  <c r="Z86" i="22"/>
  <c r="AN86" i="22" s="1"/>
  <c r="O184" i="18"/>
  <c r="P184" i="18" s="1"/>
  <c r="Y86" i="22"/>
  <c r="AM86" i="22" s="1"/>
  <c r="K1184" i="18"/>
  <c r="R1184" i="18" s="1"/>
  <c r="K1084" i="18"/>
  <c r="R1084" i="18" s="1"/>
  <c r="K984" i="18"/>
  <c r="R984" i="18" s="1"/>
  <c r="K884" i="18"/>
  <c r="R884" i="18" s="1"/>
  <c r="K784" i="18"/>
  <c r="K684" i="18"/>
  <c r="R684" i="18" s="1"/>
  <c r="K584" i="18"/>
  <c r="R584" i="18" s="1"/>
  <c r="K484" i="18"/>
  <c r="R484" i="18" s="1"/>
  <c r="K384" i="18"/>
  <c r="K284" i="18"/>
  <c r="R284" i="18" s="1"/>
  <c r="K184" i="18"/>
  <c r="M184" i="18" s="1"/>
  <c r="J184" i="18"/>
  <c r="O84" i="18"/>
  <c r="K84" i="18"/>
  <c r="R84" i="18" s="1"/>
  <c r="AJ85" i="22"/>
  <c r="AX85" i="22" s="1"/>
  <c r="O1183" i="18"/>
  <c r="P1183" i="18" s="1"/>
  <c r="AI85" i="22"/>
  <c r="AW85" i="22" s="1"/>
  <c r="O1083" i="18"/>
  <c r="P1083" i="18" s="1"/>
  <c r="AH85" i="22"/>
  <c r="AV85" i="22" s="1"/>
  <c r="O983" i="18"/>
  <c r="S983" i="18" s="1"/>
  <c r="AG85" i="22"/>
  <c r="AU85" i="22" s="1"/>
  <c r="O883" i="18"/>
  <c r="S883" i="18" s="1"/>
  <c r="AF85" i="22"/>
  <c r="AT85" i="22" s="1"/>
  <c r="O783" i="18"/>
  <c r="AE85" i="22"/>
  <c r="AS85" i="22" s="1"/>
  <c r="O683" i="18"/>
  <c r="S683" i="18" s="1"/>
  <c r="AD85" i="22"/>
  <c r="AR85" i="22" s="1"/>
  <c r="O583" i="18"/>
  <c r="AC85" i="22"/>
  <c r="AQ85" i="22" s="1"/>
  <c r="O483" i="18"/>
  <c r="AB85" i="22"/>
  <c r="AP85" i="22" s="1"/>
  <c r="O383" i="18"/>
  <c r="S383" i="18" s="1"/>
  <c r="AA85" i="22"/>
  <c r="AO85" i="22" s="1"/>
  <c r="O283" i="18"/>
  <c r="S283" i="18" s="1"/>
  <c r="Z85" i="22"/>
  <c r="AN85" i="22" s="1"/>
  <c r="O183" i="18"/>
  <c r="Y85" i="22"/>
  <c r="AM85" i="22" s="1"/>
  <c r="K1183" i="18"/>
  <c r="R1183" i="18" s="1"/>
  <c r="K1083" i="18"/>
  <c r="K983" i="18"/>
  <c r="R983" i="18" s="1"/>
  <c r="K883" i="18"/>
  <c r="K783" i="18"/>
  <c r="R783" i="18" s="1"/>
  <c r="K683" i="18"/>
  <c r="R683" i="18" s="1"/>
  <c r="K583" i="18"/>
  <c r="R583" i="18" s="1"/>
  <c r="K483" i="18"/>
  <c r="R483" i="18" s="1"/>
  <c r="K383" i="18"/>
  <c r="K283" i="18"/>
  <c r="M283" i="18" s="1"/>
  <c r="K183" i="18"/>
  <c r="J183" i="18"/>
  <c r="L183" i="18" s="1"/>
  <c r="O83" i="18"/>
  <c r="K83" i="18"/>
  <c r="M83" i="18" s="1"/>
  <c r="AJ84" i="22"/>
  <c r="AX84" i="22" s="1"/>
  <c r="O1182" i="18"/>
  <c r="S1182" i="18" s="1"/>
  <c r="AI84" i="22"/>
  <c r="AW84" i="22" s="1"/>
  <c r="O1082" i="18"/>
  <c r="P1082" i="18" s="1"/>
  <c r="AH84" i="22"/>
  <c r="AV84" i="22" s="1"/>
  <c r="O982" i="18"/>
  <c r="P982" i="18" s="1"/>
  <c r="AG84" i="22"/>
  <c r="AU84" i="22" s="1"/>
  <c r="O882" i="18"/>
  <c r="S882" i="18" s="1"/>
  <c r="AF84" i="22"/>
  <c r="AT84" i="22" s="1"/>
  <c r="O782" i="18"/>
  <c r="AE84" i="22"/>
  <c r="AS84" i="22" s="1"/>
  <c r="O682" i="18"/>
  <c r="P682" i="18" s="1"/>
  <c r="AD84" i="22"/>
  <c r="AR84" i="22" s="1"/>
  <c r="O582" i="18"/>
  <c r="S582" i="18" s="1"/>
  <c r="AC84" i="22"/>
  <c r="AQ84" i="22" s="1"/>
  <c r="O482" i="18"/>
  <c r="S482" i="18" s="1"/>
  <c r="AB84" i="22"/>
  <c r="AP84" i="22" s="1"/>
  <c r="O382" i="18"/>
  <c r="S382" i="18" s="1"/>
  <c r="AA84" i="22"/>
  <c r="AO84" i="22" s="1"/>
  <c r="O282" i="18"/>
  <c r="Z84" i="22"/>
  <c r="AN84" i="22" s="1"/>
  <c r="O182" i="18"/>
  <c r="P182" i="18" s="1"/>
  <c r="Y84" i="22"/>
  <c r="AM84" i="22" s="1"/>
  <c r="K1182" i="18"/>
  <c r="R1182" i="18" s="1"/>
  <c r="K1082" i="18"/>
  <c r="R1082" i="18" s="1"/>
  <c r="K982" i="18"/>
  <c r="R982" i="18" s="1"/>
  <c r="K882" i="18"/>
  <c r="R882" i="18" s="1"/>
  <c r="K782" i="18"/>
  <c r="R782" i="18" s="1"/>
  <c r="K682" i="18"/>
  <c r="K582" i="18"/>
  <c r="R582" i="18" s="1"/>
  <c r="K482" i="18"/>
  <c r="R482" i="18" s="1"/>
  <c r="K382" i="18"/>
  <c r="R382" i="18" s="1"/>
  <c r="K282" i="18"/>
  <c r="R282" i="18" s="1"/>
  <c r="K182" i="18"/>
  <c r="J182" i="18"/>
  <c r="O82" i="18"/>
  <c r="K82" i="18"/>
  <c r="R82" i="18" s="1"/>
  <c r="AJ83" i="22"/>
  <c r="AX83" i="22" s="1"/>
  <c r="O1181" i="18"/>
  <c r="AI83" i="22"/>
  <c r="AW83" i="22" s="1"/>
  <c r="O1081" i="18"/>
  <c r="S1081" i="18" s="1"/>
  <c r="AH83" i="22"/>
  <c r="AV83" i="22" s="1"/>
  <c r="O981" i="18"/>
  <c r="S981" i="18" s="1"/>
  <c r="AG83" i="22"/>
  <c r="AU83" i="22" s="1"/>
  <c r="O881" i="18"/>
  <c r="AF83" i="22"/>
  <c r="AT83" i="22" s="1"/>
  <c r="O781" i="18"/>
  <c r="S781" i="18" s="1"/>
  <c r="AE83" i="22"/>
  <c r="AS83" i="22" s="1"/>
  <c r="O681" i="18"/>
  <c r="P681" i="18" s="1"/>
  <c r="AD83" i="22"/>
  <c r="AR83" i="22" s="1"/>
  <c r="O581" i="18"/>
  <c r="S581" i="18" s="1"/>
  <c r="AC83" i="22"/>
  <c r="AQ83" i="22" s="1"/>
  <c r="O481" i="18"/>
  <c r="S481" i="18" s="1"/>
  <c r="AB83" i="22"/>
  <c r="AP83" i="22" s="1"/>
  <c r="O381" i="18"/>
  <c r="AA83" i="22"/>
  <c r="AO83" i="22" s="1"/>
  <c r="O281" i="18"/>
  <c r="S281" i="18" s="1"/>
  <c r="Z83" i="22"/>
  <c r="AN83" i="22" s="1"/>
  <c r="O181" i="18"/>
  <c r="S181" i="18" s="1"/>
  <c r="Y83" i="22"/>
  <c r="AM83" i="22" s="1"/>
  <c r="K1181" i="18"/>
  <c r="K1081" i="18"/>
  <c r="R1081" i="18" s="1"/>
  <c r="K981" i="18"/>
  <c r="R981" i="18" s="1"/>
  <c r="K881" i="18"/>
  <c r="K781" i="18"/>
  <c r="R781" i="18" s="1"/>
  <c r="K681" i="18"/>
  <c r="K581" i="18"/>
  <c r="K481" i="18"/>
  <c r="K381" i="18"/>
  <c r="K281" i="18"/>
  <c r="K181" i="18"/>
  <c r="J181" i="18"/>
  <c r="L181" i="18" s="1"/>
  <c r="O81" i="18"/>
  <c r="S81" i="18" s="1"/>
  <c r="K81" i="18"/>
  <c r="R81" i="18" s="1"/>
  <c r="AG77" i="22"/>
  <c r="AU77" i="22" s="1"/>
  <c r="O875" i="18"/>
  <c r="P875" i="18" s="1"/>
  <c r="AF77" i="22"/>
  <c r="AT77" i="22" s="1"/>
  <c r="O775" i="18"/>
  <c r="S775" i="18" s="1"/>
  <c r="AE77" i="22"/>
  <c r="AS77" i="22" s="1"/>
  <c r="O675" i="18"/>
  <c r="S675" i="18" s="1"/>
  <c r="AD77" i="22"/>
  <c r="AR77" i="22" s="1"/>
  <c r="O575" i="18"/>
  <c r="S575" i="18" s="1"/>
  <c r="AC77" i="22"/>
  <c r="AQ77" i="22" s="1"/>
  <c r="O475" i="18"/>
  <c r="P475" i="18" s="1"/>
  <c r="AB77" i="22"/>
  <c r="AP77" i="22" s="1"/>
  <c r="O375" i="18"/>
  <c r="S375" i="18" s="1"/>
  <c r="AA77" i="22"/>
  <c r="AO77" i="22" s="1"/>
  <c r="O275" i="18"/>
  <c r="P275" i="18" s="1"/>
  <c r="Z77" i="22"/>
  <c r="AN77" i="22" s="1"/>
  <c r="O175" i="18"/>
  <c r="S175" i="18" s="1"/>
  <c r="Y77" i="22"/>
  <c r="AM77" i="22" s="1"/>
  <c r="K1175" i="18"/>
  <c r="R1175" i="18" s="1"/>
  <c r="K1075" i="18"/>
  <c r="R1075" i="18" s="1"/>
  <c r="K975" i="18"/>
  <c r="M975" i="18" s="1"/>
  <c r="K875" i="18"/>
  <c r="R875" i="18" s="1"/>
  <c r="K775" i="18"/>
  <c r="R775" i="18" s="1"/>
  <c r="K675" i="18"/>
  <c r="R675" i="18" s="1"/>
  <c r="K575" i="18"/>
  <c r="R575" i="18" s="1"/>
  <c r="K475" i="18"/>
  <c r="R475" i="18" s="1"/>
  <c r="K375" i="18"/>
  <c r="R375" i="18" s="1"/>
  <c r="K275" i="18"/>
  <c r="R275" i="18" s="1"/>
  <c r="K175" i="18"/>
  <c r="J175" i="18"/>
  <c r="O75" i="18"/>
  <c r="K75" i="18"/>
  <c r="R75" i="18" s="1"/>
  <c r="AJ76" i="22"/>
  <c r="AX76" i="22" s="1"/>
  <c r="O1174" i="18"/>
  <c r="AI76" i="22"/>
  <c r="AW76" i="22" s="1"/>
  <c r="O1074" i="18"/>
  <c r="P1074" i="18" s="1"/>
  <c r="AH76" i="22"/>
  <c r="AV76" i="22" s="1"/>
  <c r="O974" i="18"/>
  <c r="S974" i="18" s="1"/>
  <c r="AF76" i="22"/>
  <c r="AT76" i="22" s="1"/>
  <c r="O774" i="18"/>
  <c r="S774" i="18" s="1"/>
  <c r="AE76" i="22"/>
  <c r="AS76" i="22" s="1"/>
  <c r="O674" i="18"/>
  <c r="P674" i="18" s="1"/>
  <c r="AD76" i="22"/>
  <c r="AR76" i="22" s="1"/>
  <c r="O574" i="18"/>
  <c r="AC76" i="22"/>
  <c r="AQ76" i="22" s="1"/>
  <c r="O474" i="18"/>
  <c r="S474" i="18" s="1"/>
  <c r="AB76" i="22"/>
  <c r="AP76" i="22" s="1"/>
  <c r="O374" i="18"/>
  <c r="AA76" i="22"/>
  <c r="AO76" i="22" s="1"/>
  <c r="O274" i="18"/>
  <c r="S274" i="18" s="1"/>
  <c r="Z76" i="22"/>
  <c r="AN76" i="22" s="1"/>
  <c r="O174" i="18"/>
  <c r="Y76" i="22"/>
  <c r="AM76" i="22" s="1"/>
  <c r="K1174" i="18"/>
  <c r="R1174" i="18" s="1"/>
  <c r="K1074" i="18"/>
  <c r="M1074" i="18" s="1"/>
  <c r="K974" i="18"/>
  <c r="K874" i="18"/>
  <c r="R874" i="18" s="1"/>
  <c r="K774" i="18"/>
  <c r="R774" i="18" s="1"/>
  <c r="K674" i="18"/>
  <c r="R674" i="18" s="1"/>
  <c r="K574" i="18"/>
  <c r="R574" i="18" s="1"/>
  <c r="K474" i="18"/>
  <c r="R474" i="18" s="1"/>
  <c r="K374" i="18"/>
  <c r="R374" i="18" s="1"/>
  <c r="K274" i="18"/>
  <c r="R274" i="18" s="1"/>
  <c r="K174" i="18"/>
  <c r="J174" i="18"/>
  <c r="O74" i="18"/>
  <c r="S74" i="18" s="1"/>
  <c r="K74" i="18"/>
  <c r="R74" i="18" s="1"/>
  <c r="AJ75" i="22"/>
  <c r="AX75" i="22" s="1"/>
  <c r="O1173" i="18"/>
  <c r="AI75" i="22"/>
  <c r="AW75" i="22" s="1"/>
  <c r="O1073" i="18"/>
  <c r="S1073" i="18" s="1"/>
  <c r="AH75" i="22"/>
  <c r="AV75" i="22" s="1"/>
  <c r="O973" i="18"/>
  <c r="P973" i="18" s="1"/>
  <c r="AG75" i="22"/>
  <c r="AU75" i="22" s="1"/>
  <c r="O873" i="18"/>
  <c r="S873" i="18" s="1"/>
  <c r="AF75" i="22"/>
  <c r="AT75" i="22" s="1"/>
  <c r="O773" i="18"/>
  <c r="AE75" i="22"/>
  <c r="AS75" i="22" s="1"/>
  <c r="O673" i="18"/>
  <c r="P673" i="18" s="1"/>
  <c r="AD75" i="22"/>
  <c r="AR75" i="22" s="1"/>
  <c r="O573" i="18"/>
  <c r="S573" i="18" s="1"/>
  <c r="AC75" i="22"/>
  <c r="AQ75" i="22" s="1"/>
  <c r="O473" i="18"/>
  <c r="S473" i="18" s="1"/>
  <c r="AB75" i="22"/>
  <c r="AP75" i="22" s="1"/>
  <c r="O373" i="18"/>
  <c r="S373" i="18" s="1"/>
  <c r="AA75" i="22"/>
  <c r="AO75" i="22" s="1"/>
  <c r="O273" i="18"/>
  <c r="P273" i="18" s="1"/>
  <c r="Z75" i="22"/>
  <c r="AN75" i="22" s="1"/>
  <c r="O173" i="18"/>
  <c r="S173" i="18" s="1"/>
  <c r="Y75" i="22"/>
  <c r="AM75" i="22" s="1"/>
  <c r="K1173" i="18"/>
  <c r="M1173" i="18" s="1"/>
  <c r="K1073" i="18"/>
  <c r="K973" i="18"/>
  <c r="K873" i="18"/>
  <c r="R873" i="18" s="1"/>
  <c r="K773" i="18"/>
  <c r="R773" i="18" s="1"/>
  <c r="K673" i="18"/>
  <c r="R673" i="18" s="1"/>
  <c r="K573" i="18"/>
  <c r="R573" i="18" s="1"/>
  <c r="K473" i="18"/>
  <c r="R473" i="18" s="1"/>
  <c r="K373" i="18"/>
  <c r="R373" i="18" s="1"/>
  <c r="K273" i="18"/>
  <c r="R273" i="18" s="1"/>
  <c r="K173" i="18"/>
  <c r="J173" i="18"/>
  <c r="O73" i="18"/>
  <c r="K73" i="18"/>
  <c r="R73" i="18" s="1"/>
  <c r="AJ74" i="22"/>
  <c r="AX74" i="22" s="1"/>
  <c r="O1172" i="18"/>
  <c r="AI74" i="22"/>
  <c r="AW74" i="22" s="1"/>
  <c r="O1072" i="18"/>
  <c r="S1072" i="18" s="1"/>
  <c r="AH74" i="22"/>
  <c r="AV74" i="22" s="1"/>
  <c r="O972" i="18"/>
  <c r="S972" i="18" s="1"/>
  <c r="AG74" i="22"/>
  <c r="AU74" i="22" s="1"/>
  <c r="O872" i="18"/>
  <c r="P872" i="18" s="1"/>
  <c r="AF74" i="22"/>
  <c r="AT74" i="22" s="1"/>
  <c r="O772" i="18"/>
  <c r="S772" i="18" s="1"/>
  <c r="AE74" i="22"/>
  <c r="AS74" i="22" s="1"/>
  <c r="O672" i="18"/>
  <c r="AD74" i="22"/>
  <c r="AR74" i="22" s="1"/>
  <c r="O572" i="18"/>
  <c r="P572" i="18" s="1"/>
  <c r="AC74" i="22"/>
  <c r="AQ74" i="22" s="1"/>
  <c r="O472" i="18"/>
  <c r="S472" i="18" s="1"/>
  <c r="AB74" i="22"/>
  <c r="AP74" i="22" s="1"/>
  <c r="O372" i="18"/>
  <c r="P372" i="18" s="1"/>
  <c r="AA74" i="22"/>
  <c r="AO74" i="22" s="1"/>
  <c r="O272" i="18"/>
  <c r="S272" i="18" s="1"/>
  <c r="Z74" i="22"/>
  <c r="AN74" i="22" s="1"/>
  <c r="O172" i="18"/>
  <c r="P172" i="18" s="1"/>
  <c r="Y74" i="22"/>
  <c r="AM74" i="22" s="1"/>
  <c r="K1172" i="18"/>
  <c r="K1072" i="18"/>
  <c r="R1072" i="18" s="1"/>
  <c r="K972" i="18"/>
  <c r="M972" i="18" s="1"/>
  <c r="K872" i="18"/>
  <c r="R872" i="18" s="1"/>
  <c r="K772" i="18"/>
  <c r="R772" i="18" s="1"/>
  <c r="K672" i="18"/>
  <c r="R672" i="18" s="1"/>
  <c r="K572" i="18"/>
  <c r="R572" i="18" s="1"/>
  <c r="K472" i="18"/>
  <c r="R472" i="18" s="1"/>
  <c r="K372" i="18"/>
  <c r="R372" i="18" s="1"/>
  <c r="K272" i="18"/>
  <c r="R272" i="18" s="1"/>
  <c r="K172" i="18"/>
  <c r="J172" i="18"/>
  <c r="O72" i="18"/>
  <c r="S72" i="18" s="1"/>
  <c r="K72" i="18"/>
  <c r="R72" i="18" s="1"/>
  <c r="AJ73" i="22"/>
  <c r="AX73" i="22" s="1"/>
  <c r="O1171" i="18"/>
  <c r="P1171" i="18" s="1"/>
  <c r="AI73" i="22"/>
  <c r="AW73" i="22" s="1"/>
  <c r="O1071" i="18"/>
  <c r="S1071" i="18" s="1"/>
  <c r="AH73" i="22"/>
  <c r="AV73" i="22" s="1"/>
  <c r="O971" i="18"/>
  <c r="S971" i="18" s="1"/>
  <c r="AG73" i="22"/>
  <c r="AU73" i="22" s="1"/>
  <c r="O871" i="18"/>
  <c r="S871" i="18" s="1"/>
  <c r="AF73" i="22"/>
  <c r="AT73" i="22" s="1"/>
  <c r="O771" i="18"/>
  <c r="S771" i="18" s="1"/>
  <c r="AE73" i="22"/>
  <c r="AS73" i="22" s="1"/>
  <c r="O671" i="18"/>
  <c r="AD73" i="22"/>
  <c r="AR73" i="22" s="1"/>
  <c r="O571" i="18"/>
  <c r="S571" i="18" s="1"/>
  <c r="AC73" i="22"/>
  <c r="AQ73" i="22" s="1"/>
  <c r="O471" i="18"/>
  <c r="S471" i="18" s="1"/>
  <c r="AB73" i="22"/>
  <c r="AP73" i="22" s="1"/>
  <c r="O371" i="18"/>
  <c r="S371" i="18" s="1"/>
  <c r="AA73" i="22"/>
  <c r="AO73" i="22" s="1"/>
  <c r="O271" i="18"/>
  <c r="S271" i="18" s="1"/>
  <c r="Z73" i="22"/>
  <c r="AN73" i="22" s="1"/>
  <c r="O171" i="18"/>
  <c r="S171" i="18" s="1"/>
  <c r="Y73" i="22"/>
  <c r="AM73" i="22" s="1"/>
  <c r="K1171" i="18"/>
  <c r="R1171" i="18" s="1"/>
  <c r="K1071" i="18"/>
  <c r="R1071" i="18" s="1"/>
  <c r="K971" i="18"/>
  <c r="R971" i="18" s="1"/>
  <c r="K871" i="18"/>
  <c r="R871" i="18" s="1"/>
  <c r="K771" i="18"/>
  <c r="R771" i="18" s="1"/>
  <c r="K671" i="18"/>
  <c r="K571" i="18"/>
  <c r="R571" i="18" s="1"/>
  <c r="K471" i="18"/>
  <c r="R471" i="18" s="1"/>
  <c r="K371" i="18"/>
  <c r="R371" i="18" s="1"/>
  <c r="K271" i="18"/>
  <c r="R271" i="18" s="1"/>
  <c r="K171" i="18"/>
  <c r="J171" i="18"/>
  <c r="O71" i="18"/>
  <c r="K71" i="18"/>
  <c r="R71" i="18" s="1"/>
  <c r="AJ72" i="22"/>
  <c r="AX72" i="22" s="1"/>
  <c r="O1170" i="18"/>
  <c r="P1170" i="18" s="1"/>
  <c r="AI72" i="22"/>
  <c r="AW72" i="22" s="1"/>
  <c r="O1070" i="18"/>
  <c r="AH72" i="22"/>
  <c r="AV72" i="22" s="1"/>
  <c r="O970" i="18"/>
  <c r="S970" i="18" s="1"/>
  <c r="AG72" i="22"/>
  <c r="AU72" i="22" s="1"/>
  <c r="O870" i="18"/>
  <c r="S870" i="18" s="1"/>
  <c r="AF72" i="22"/>
  <c r="AT72" i="22" s="1"/>
  <c r="O770" i="18"/>
  <c r="P770" i="18" s="1"/>
  <c r="AE72" i="22"/>
  <c r="AS72" i="22" s="1"/>
  <c r="O670" i="18"/>
  <c r="AD72" i="22"/>
  <c r="AR72" i="22" s="1"/>
  <c r="O570" i="18"/>
  <c r="P570" i="18" s="1"/>
  <c r="AC72" i="22"/>
  <c r="AQ72" i="22" s="1"/>
  <c r="O470" i="18"/>
  <c r="S470" i="18" s="1"/>
  <c r="AB72" i="22"/>
  <c r="AP72" i="22" s="1"/>
  <c r="O370" i="18"/>
  <c r="S370" i="18" s="1"/>
  <c r="AA72" i="22"/>
  <c r="AO72" i="22" s="1"/>
  <c r="O270" i="18"/>
  <c r="P270" i="18" s="1"/>
  <c r="Z72" i="22"/>
  <c r="AN72" i="22" s="1"/>
  <c r="O170" i="18"/>
  <c r="P170" i="18" s="1"/>
  <c r="Y72" i="22"/>
  <c r="AM72" i="22" s="1"/>
  <c r="K1170" i="18"/>
  <c r="K1070" i="18"/>
  <c r="R1070" i="18" s="1"/>
  <c r="K970" i="18"/>
  <c r="M970" i="18" s="1"/>
  <c r="K870" i="18"/>
  <c r="R870" i="18" s="1"/>
  <c r="K770" i="18"/>
  <c r="K670" i="18"/>
  <c r="R670" i="18" s="1"/>
  <c r="K570" i="18"/>
  <c r="R570" i="18" s="1"/>
  <c r="K470" i="18"/>
  <c r="K370" i="18"/>
  <c r="K270" i="18"/>
  <c r="K170" i="18"/>
  <c r="J170" i="18"/>
  <c r="O70" i="18"/>
  <c r="P70" i="18" s="1"/>
  <c r="K70" i="18"/>
  <c r="R70" i="18" s="1"/>
  <c r="AJ71" i="22"/>
  <c r="AX71" i="22" s="1"/>
  <c r="O1169" i="18"/>
  <c r="S1169" i="18" s="1"/>
  <c r="AI71" i="22"/>
  <c r="AW71" i="22" s="1"/>
  <c r="O1069" i="18"/>
  <c r="S1069" i="18" s="1"/>
  <c r="AH71" i="22"/>
  <c r="AV71" i="22" s="1"/>
  <c r="O969" i="18"/>
  <c r="S969" i="18" s="1"/>
  <c r="AG71" i="22"/>
  <c r="AU71" i="22" s="1"/>
  <c r="O869" i="18"/>
  <c r="S869" i="18" s="1"/>
  <c r="AF71" i="22"/>
  <c r="AT71" i="22" s="1"/>
  <c r="O769" i="18"/>
  <c r="S769" i="18" s="1"/>
  <c r="AE71" i="22"/>
  <c r="AS71" i="22" s="1"/>
  <c r="O669" i="18"/>
  <c r="AD71" i="22"/>
  <c r="AR71" i="22" s="1"/>
  <c r="O569" i="18"/>
  <c r="S569" i="18" s="1"/>
  <c r="AC71" i="22"/>
  <c r="AQ71" i="22" s="1"/>
  <c r="O469" i="18"/>
  <c r="S469" i="18" s="1"/>
  <c r="AB71" i="22"/>
  <c r="AP71" i="22" s="1"/>
  <c r="O369" i="18"/>
  <c r="AA71" i="22"/>
  <c r="AO71" i="22" s="1"/>
  <c r="O269" i="18"/>
  <c r="S269" i="18" s="1"/>
  <c r="Z71" i="22"/>
  <c r="AN71" i="22" s="1"/>
  <c r="O169" i="18"/>
  <c r="S169" i="18" s="1"/>
  <c r="Y71" i="22"/>
  <c r="AM71" i="22" s="1"/>
  <c r="K1169" i="18"/>
  <c r="K1069" i="18"/>
  <c r="R1069" i="18" s="1"/>
  <c r="K969" i="18"/>
  <c r="R969" i="18" s="1"/>
  <c r="K869" i="18"/>
  <c r="R869" i="18" s="1"/>
  <c r="K769" i="18"/>
  <c r="K669" i="18"/>
  <c r="R669" i="18" s="1"/>
  <c r="K569" i="18"/>
  <c r="R569" i="18" s="1"/>
  <c r="K469" i="18"/>
  <c r="R469" i="18" s="1"/>
  <c r="K369" i="18"/>
  <c r="R369" i="18" s="1"/>
  <c r="K269" i="18"/>
  <c r="R269" i="18" s="1"/>
  <c r="K169" i="18"/>
  <c r="J169" i="18"/>
  <c r="O69" i="18"/>
  <c r="K69" i="18"/>
  <c r="R69" i="18" s="1"/>
  <c r="AJ70" i="22"/>
  <c r="AX70" i="22" s="1"/>
  <c r="O1168" i="18"/>
  <c r="AI70" i="22"/>
  <c r="AW70" i="22" s="1"/>
  <c r="O1068" i="18"/>
  <c r="S1068" i="18" s="1"/>
  <c r="AH70" i="22"/>
  <c r="AV70" i="22" s="1"/>
  <c r="O968" i="18"/>
  <c r="P968" i="18" s="1"/>
  <c r="AG70" i="22"/>
  <c r="AU70" i="22" s="1"/>
  <c r="O868" i="18"/>
  <c r="S868" i="18" s="1"/>
  <c r="AF70" i="22"/>
  <c r="AT70" i="22" s="1"/>
  <c r="O768" i="18"/>
  <c r="S768" i="18" s="1"/>
  <c r="AE70" i="22"/>
  <c r="AS70" i="22" s="1"/>
  <c r="O668" i="18"/>
  <c r="S668" i="18" s="1"/>
  <c r="AD70" i="22"/>
  <c r="AR70" i="22" s="1"/>
  <c r="O568" i="18"/>
  <c r="S568" i="18" s="1"/>
  <c r="AC70" i="22"/>
  <c r="AQ70" i="22" s="1"/>
  <c r="O468" i="18"/>
  <c r="P468" i="18" s="1"/>
  <c r="AB70" i="22"/>
  <c r="AP70" i="22" s="1"/>
  <c r="O368" i="18"/>
  <c r="S368" i="18" s="1"/>
  <c r="AA70" i="22"/>
  <c r="AO70" i="22" s="1"/>
  <c r="O268" i="18"/>
  <c r="S268" i="18" s="1"/>
  <c r="Z70" i="22"/>
  <c r="AN70" i="22" s="1"/>
  <c r="O168" i="18"/>
  <c r="Y70" i="22"/>
  <c r="AM70" i="22" s="1"/>
  <c r="K1168" i="18"/>
  <c r="K1068" i="18"/>
  <c r="R1068" i="18" s="1"/>
  <c r="K968" i="18"/>
  <c r="M968" i="18" s="1"/>
  <c r="K868" i="18"/>
  <c r="R868" i="18" s="1"/>
  <c r="K768" i="18"/>
  <c r="R768" i="18" s="1"/>
  <c r="K668" i="18"/>
  <c r="K568" i="18"/>
  <c r="R568" i="18" s="1"/>
  <c r="K468" i="18"/>
  <c r="K368" i="18"/>
  <c r="R368" i="18" s="1"/>
  <c r="K268" i="18"/>
  <c r="R268" i="18" s="1"/>
  <c r="K168" i="18"/>
  <c r="J168" i="18"/>
  <c r="O68" i="18"/>
  <c r="S68" i="18" s="1"/>
  <c r="K68" i="18"/>
  <c r="R68" i="18" s="1"/>
  <c r="AJ69" i="22"/>
  <c r="AX69" i="22" s="1"/>
  <c r="O1167" i="18"/>
  <c r="AI69" i="22"/>
  <c r="AW69" i="22" s="1"/>
  <c r="O1067" i="18"/>
  <c r="P1067" i="18" s="1"/>
  <c r="AH69" i="22"/>
  <c r="AV69" i="22" s="1"/>
  <c r="O967" i="18"/>
  <c r="AG69" i="22"/>
  <c r="AU69" i="22" s="1"/>
  <c r="O867" i="18"/>
  <c r="S867" i="18" s="1"/>
  <c r="AF69" i="22"/>
  <c r="AT69" i="22" s="1"/>
  <c r="O767" i="18"/>
  <c r="P767" i="18" s="1"/>
  <c r="AE69" i="22"/>
  <c r="AS69" i="22" s="1"/>
  <c r="O667" i="18"/>
  <c r="S667" i="18" s="1"/>
  <c r="AD69" i="22"/>
  <c r="AR69" i="22" s="1"/>
  <c r="O567" i="18"/>
  <c r="S567" i="18" s="1"/>
  <c r="AC69" i="22"/>
  <c r="AQ69" i="22" s="1"/>
  <c r="O467" i="18"/>
  <c r="AB69" i="22"/>
  <c r="AP69" i="22" s="1"/>
  <c r="O367" i="18"/>
  <c r="AA69" i="22"/>
  <c r="AO69" i="22" s="1"/>
  <c r="O267" i="18"/>
  <c r="Z69" i="22"/>
  <c r="AN69" i="22" s="1"/>
  <c r="O167" i="18"/>
  <c r="Y69" i="22"/>
  <c r="AM69" i="22" s="1"/>
  <c r="K1167" i="18"/>
  <c r="K1067" i="18"/>
  <c r="K967" i="18"/>
  <c r="R967" i="18" s="1"/>
  <c r="K867" i="18"/>
  <c r="R867" i="18" s="1"/>
  <c r="K767" i="18"/>
  <c r="K667" i="18"/>
  <c r="R667" i="18" s="1"/>
  <c r="K567" i="18"/>
  <c r="K467" i="18"/>
  <c r="R467" i="18" s="1"/>
  <c r="K367" i="18"/>
  <c r="K267" i="18"/>
  <c r="K167" i="18"/>
  <c r="J167" i="18"/>
  <c r="O67" i="18"/>
  <c r="P67" i="18" s="1"/>
  <c r="K67" i="18"/>
  <c r="R67" i="18" s="1"/>
  <c r="AJ68" i="22"/>
  <c r="AX68" i="22" s="1"/>
  <c r="O1166" i="18"/>
  <c r="S1166" i="18" s="1"/>
  <c r="AI68" i="22"/>
  <c r="AW68" i="22" s="1"/>
  <c r="O1066" i="18"/>
  <c r="S1066" i="18" s="1"/>
  <c r="AH68" i="22"/>
  <c r="AV68" i="22" s="1"/>
  <c r="O966" i="18"/>
  <c r="AG68" i="22"/>
  <c r="AU68" i="22" s="1"/>
  <c r="O866" i="18"/>
  <c r="AF68" i="22"/>
  <c r="AT68" i="22" s="1"/>
  <c r="O766" i="18"/>
  <c r="S766" i="18" s="1"/>
  <c r="AE68" i="22"/>
  <c r="AS68" i="22" s="1"/>
  <c r="O666" i="18"/>
  <c r="S666" i="18" s="1"/>
  <c r="AD68" i="22"/>
  <c r="AR68" i="22" s="1"/>
  <c r="O566" i="18"/>
  <c r="S566" i="18" s="1"/>
  <c r="AC68" i="22"/>
  <c r="AQ68" i="22" s="1"/>
  <c r="O466" i="18"/>
  <c r="S466" i="18" s="1"/>
  <c r="AB68" i="22"/>
  <c r="AP68" i="22" s="1"/>
  <c r="O366" i="18"/>
  <c r="S366" i="18" s="1"/>
  <c r="AA68" i="22"/>
  <c r="AO68" i="22" s="1"/>
  <c r="O266" i="18"/>
  <c r="S266" i="18" s="1"/>
  <c r="Z68" i="22"/>
  <c r="AN68" i="22" s="1"/>
  <c r="O166" i="18"/>
  <c r="P1775" i="18" s="1"/>
  <c r="Y68" i="22"/>
  <c r="AM68" i="22" s="1"/>
  <c r="K1166" i="18"/>
  <c r="R1166" i="18" s="1"/>
  <c r="K1066" i="18"/>
  <c r="R1066" i="18" s="1"/>
  <c r="K966" i="18"/>
  <c r="R966" i="18" s="1"/>
  <c r="K866" i="18"/>
  <c r="M866" i="18" s="1"/>
  <c r="K766" i="18"/>
  <c r="R766" i="18" s="1"/>
  <c r="K666" i="18"/>
  <c r="R666" i="18" s="1"/>
  <c r="K566" i="18"/>
  <c r="M566" i="18" s="1"/>
  <c r="K466" i="18"/>
  <c r="R466" i="18" s="1"/>
  <c r="K366" i="18"/>
  <c r="M366" i="18" s="1"/>
  <c r="K266" i="18"/>
  <c r="R266" i="18" s="1"/>
  <c r="K166" i="18"/>
  <c r="J166" i="18"/>
  <c r="O66" i="18"/>
  <c r="S66" i="18" s="1"/>
  <c r="K66" i="18"/>
  <c r="R66" i="18" s="1"/>
  <c r="AJ67" i="22"/>
  <c r="AX67" i="22" s="1"/>
  <c r="O1165" i="18"/>
  <c r="AI67" i="22"/>
  <c r="AW67" i="22" s="1"/>
  <c r="O1065" i="18"/>
  <c r="S1065" i="18" s="1"/>
  <c r="AH67" i="22"/>
  <c r="AV67" i="22" s="1"/>
  <c r="O965" i="18"/>
  <c r="S965" i="18" s="1"/>
  <c r="AG67" i="22"/>
  <c r="AU67" i="22" s="1"/>
  <c r="O865" i="18"/>
  <c r="AF67" i="22"/>
  <c r="AT67" i="22" s="1"/>
  <c r="O765" i="18"/>
  <c r="S765" i="18" s="1"/>
  <c r="AE67" i="22"/>
  <c r="AS67" i="22" s="1"/>
  <c r="O665" i="18"/>
  <c r="S665" i="18" s="1"/>
  <c r="AD67" i="22"/>
  <c r="AR67" i="22" s="1"/>
  <c r="O565" i="18"/>
  <c r="S565" i="18" s="1"/>
  <c r="AC67" i="22"/>
  <c r="AQ67" i="22" s="1"/>
  <c r="O465" i="18"/>
  <c r="S465" i="18" s="1"/>
  <c r="AB67" i="22"/>
  <c r="AP67" i="22" s="1"/>
  <c r="O365" i="18"/>
  <c r="AA67" i="22"/>
  <c r="AO67" i="22" s="1"/>
  <c r="O265" i="18"/>
  <c r="Z67" i="22"/>
  <c r="AN67" i="22" s="1"/>
  <c r="O165" i="18"/>
  <c r="P165" i="18" s="1"/>
  <c r="Y67" i="22"/>
  <c r="AM67" i="22" s="1"/>
  <c r="K1165" i="18"/>
  <c r="K1065" i="18"/>
  <c r="R1065" i="18" s="1"/>
  <c r="K965" i="18"/>
  <c r="R965" i="18" s="1"/>
  <c r="K865" i="18"/>
  <c r="R865" i="18" s="1"/>
  <c r="K765" i="18"/>
  <c r="M765" i="18" s="1"/>
  <c r="K665" i="18"/>
  <c r="R665" i="18" s="1"/>
  <c r="K565" i="18"/>
  <c r="R565" i="18" s="1"/>
  <c r="K465" i="18"/>
  <c r="R465" i="18" s="1"/>
  <c r="K365" i="18"/>
  <c r="R365" i="18" s="1"/>
  <c r="K265" i="18"/>
  <c r="R265" i="18" s="1"/>
  <c r="K165" i="18"/>
  <c r="J165" i="18"/>
  <c r="O65" i="18"/>
  <c r="P65" i="18" s="1"/>
  <c r="K65" i="18"/>
  <c r="R65" i="18" s="1"/>
  <c r="AG76" i="22"/>
  <c r="AU76" i="22" s="1"/>
  <c r="O874" i="18"/>
  <c r="P874" i="18" s="1"/>
  <c r="AJ77" i="22"/>
  <c r="AX77" i="22" s="1"/>
  <c r="O1175" i="18"/>
  <c r="S1175" i="18" s="1"/>
  <c r="AI77" i="22"/>
  <c r="AW77" i="22" s="1"/>
  <c r="O1075" i="18"/>
  <c r="AH77" i="22"/>
  <c r="AV77" i="22" s="1"/>
  <c r="O975" i="18"/>
  <c r="S975" i="18" s="1"/>
  <c r="AJ5" i="22"/>
  <c r="AX5" i="22" s="1"/>
  <c r="O1103" i="18"/>
  <c r="S1103" i="18" s="1"/>
  <c r="AI5" i="22"/>
  <c r="AW5" i="22" s="1"/>
  <c r="O1003" i="18"/>
  <c r="P1003" i="18" s="1"/>
  <c r="AH5" i="22"/>
  <c r="AV5" i="22" s="1"/>
  <c r="O903" i="18"/>
  <c r="S903" i="18" s="1"/>
  <c r="AG5" i="22"/>
  <c r="AU5" i="22" s="1"/>
  <c r="O803" i="18"/>
  <c r="AJ81" i="22"/>
  <c r="AX81" i="22" s="1"/>
  <c r="O1179" i="18"/>
  <c r="P1179" i="18" s="1"/>
  <c r="AI81" i="22"/>
  <c r="AW81" i="22" s="1"/>
  <c r="O1079" i="18"/>
  <c r="S1079" i="18" s="1"/>
  <c r="AH81" i="22"/>
  <c r="AV81" i="22" s="1"/>
  <c r="O979" i="18"/>
  <c r="S979" i="18" s="1"/>
  <c r="AG81" i="22"/>
  <c r="AU81" i="22" s="1"/>
  <c r="O879" i="18"/>
  <c r="S879" i="18" s="1"/>
  <c r="AF81" i="22"/>
  <c r="AT81" i="22" s="1"/>
  <c r="O779" i="18"/>
  <c r="S779" i="18" s="1"/>
  <c r="AE81" i="22"/>
  <c r="AS81" i="22" s="1"/>
  <c r="O679" i="18"/>
  <c r="S679" i="18" s="1"/>
  <c r="AD81" i="22"/>
  <c r="AR81" i="22" s="1"/>
  <c r="O579" i="18"/>
  <c r="S579" i="18" s="1"/>
  <c r="AC81" i="22"/>
  <c r="AQ81" i="22" s="1"/>
  <c r="O479" i="18"/>
  <c r="S479" i="18" s="1"/>
  <c r="AB81" i="22"/>
  <c r="AP81" i="22" s="1"/>
  <c r="O379" i="18"/>
  <c r="S379" i="18" s="1"/>
  <c r="AA81" i="22"/>
  <c r="AO81" i="22" s="1"/>
  <c r="O279" i="18"/>
  <c r="S279" i="18" s="1"/>
  <c r="Z81" i="22"/>
  <c r="AN81" i="22" s="1"/>
  <c r="O179" i="18"/>
  <c r="Y81" i="22"/>
  <c r="AM81" i="22" s="1"/>
  <c r="K1179" i="18"/>
  <c r="K1079" i="18"/>
  <c r="R1079" i="18" s="1"/>
  <c r="K979" i="18"/>
  <c r="R979" i="18" s="1"/>
  <c r="K879" i="18"/>
  <c r="R879" i="18" s="1"/>
  <c r="K779" i="18"/>
  <c r="R779" i="18" s="1"/>
  <c r="K679" i="18"/>
  <c r="R679" i="18" s="1"/>
  <c r="K579" i="18"/>
  <c r="R579" i="18" s="1"/>
  <c r="K479" i="18"/>
  <c r="R479" i="18" s="1"/>
  <c r="K379" i="18"/>
  <c r="K279" i="18"/>
  <c r="R279" i="18" s="1"/>
  <c r="K179" i="18"/>
  <c r="J179" i="18"/>
  <c r="O79" i="18"/>
  <c r="K79" i="18"/>
  <c r="R79" i="18" s="1"/>
  <c r="AJ80" i="22"/>
  <c r="AX80" i="22" s="1"/>
  <c r="O1178" i="18"/>
  <c r="S1178" i="18" s="1"/>
  <c r="AI80" i="22"/>
  <c r="AW80" i="22" s="1"/>
  <c r="O1078" i="18"/>
  <c r="S1078" i="18" s="1"/>
  <c r="AH80" i="22"/>
  <c r="AV80" i="22" s="1"/>
  <c r="O978" i="18"/>
  <c r="S978" i="18" s="1"/>
  <c r="AG80" i="22"/>
  <c r="AU80" i="22" s="1"/>
  <c r="O878" i="18"/>
  <c r="AF80" i="22"/>
  <c r="AT80" i="22" s="1"/>
  <c r="O778" i="18"/>
  <c r="AE80" i="22"/>
  <c r="AS80" i="22" s="1"/>
  <c r="O678" i="18"/>
  <c r="P678" i="18" s="1"/>
  <c r="AD80" i="22"/>
  <c r="AR80" i="22" s="1"/>
  <c r="O578" i="18"/>
  <c r="AC80" i="22"/>
  <c r="AQ80" i="22" s="1"/>
  <c r="O478" i="18"/>
  <c r="S478" i="18" s="1"/>
  <c r="AB80" i="22"/>
  <c r="AP80" i="22" s="1"/>
  <c r="O378" i="18"/>
  <c r="AA80" i="22"/>
  <c r="AO80" i="22" s="1"/>
  <c r="O278" i="18"/>
  <c r="S278" i="18" s="1"/>
  <c r="Z80" i="22"/>
  <c r="AN80" i="22" s="1"/>
  <c r="O178" i="18"/>
  <c r="Y80" i="22"/>
  <c r="AM80" i="22" s="1"/>
  <c r="K1178" i="18"/>
  <c r="R1178" i="18" s="1"/>
  <c r="K1078" i="18"/>
  <c r="R1078" i="18" s="1"/>
  <c r="K978" i="18"/>
  <c r="R978" i="18" s="1"/>
  <c r="K878" i="18"/>
  <c r="R878" i="18" s="1"/>
  <c r="K778" i="18"/>
  <c r="R778" i="18" s="1"/>
  <c r="K678" i="18"/>
  <c r="R678" i="18" s="1"/>
  <c r="K578" i="18"/>
  <c r="R578" i="18" s="1"/>
  <c r="K478" i="18"/>
  <c r="R478" i="18" s="1"/>
  <c r="K378" i="18"/>
  <c r="R378" i="18" s="1"/>
  <c r="K278" i="18"/>
  <c r="R278" i="18" s="1"/>
  <c r="K178" i="18"/>
  <c r="J178" i="18"/>
  <c r="O78" i="18"/>
  <c r="K78" i="18"/>
  <c r="R78" i="18" s="1"/>
  <c r="S80" i="22"/>
  <c r="I1178" i="18"/>
  <c r="L1178" i="18" s="1"/>
  <c r="I1078" i="18"/>
  <c r="L1078" i="18" s="1"/>
  <c r="I978" i="18"/>
  <c r="L978" i="18" s="1"/>
  <c r="I878" i="18"/>
  <c r="L878" i="18" s="1"/>
  <c r="AJ79" i="22"/>
  <c r="AX79" i="22" s="1"/>
  <c r="O1177" i="18"/>
  <c r="S1177" i="18" s="1"/>
  <c r="AI79" i="22"/>
  <c r="AW79" i="22" s="1"/>
  <c r="O1077" i="18"/>
  <c r="S1077" i="18" s="1"/>
  <c r="AH79" i="22"/>
  <c r="AV79" i="22" s="1"/>
  <c r="O977" i="18"/>
  <c r="AG79" i="22"/>
  <c r="AU79" i="22" s="1"/>
  <c r="O877" i="18"/>
  <c r="AF79" i="22"/>
  <c r="AT79" i="22" s="1"/>
  <c r="O777" i="18"/>
  <c r="S777" i="18" s="1"/>
  <c r="AE79" i="22"/>
  <c r="AS79" i="22" s="1"/>
  <c r="O677" i="18"/>
  <c r="P677" i="18" s="1"/>
  <c r="AD79" i="22"/>
  <c r="AR79" i="22" s="1"/>
  <c r="O577" i="18"/>
  <c r="S577" i="18" s="1"/>
  <c r="AC79" i="22"/>
  <c r="AQ79" i="22" s="1"/>
  <c r="O477" i="18"/>
  <c r="S477" i="18" s="1"/>
  <c r="AB79" i="22"/>
  <c r="AP79" i="22" s="1"/>
  <c r="O377" i="18"/>
  <c r="S377" i="18" s="1"/>
  <c r="AA79" i="22"/>
  <c r="AO79" i="22" s="1"/>
  <c r="O277" i="18"/>
  <c r="Z79" i="22"/>
  <c r="AN79" i="22" s="1"/>
  <c r="O177" i="18"/>
  <c r="Y79" i="22"/>
  <c r="AM79" i="22" s="1"/>
  <c r="K1177" i="18"/>
  <c r="R1177" i="18" s="1"/>
  <c r="K1077" i="18"/>
  <c r="R1077" i="18" s="1"/>
  <c r="K977" i="18"/>
  <c r="R977" i="18" s="1"/>
  <c r="K877" i="18"/>
  <c r="R877" i="18" s="1"/>
  <c r="K777" i="18"/>
  <c r="K677" i="18"/>
  <c r="R677" i="18" s="1"/>
  <c r="K577" i="18"/>
  <c r="R577" i="18" s="1"/>
  <c r="K477" i="18"/>
  <c r="R477" i="18" s="1"/>
  <c r="K377" i="18"/>
  <c r="R377" i="18" s="1"/>
  <c r="K277" i="18"/>
  <c r="R277" i="18" s="1"/>
  <c r="K177" i="18"/>
  <c r="J177" i="18"/>
  <c r="O77" i="18"/>
  <c r="K77" i="18"/>
  <c r="R77" i="18" s="1"/>
  <c r="S79" i="22"/>
  <c r="I1177" i="18"/>
  <c r="L1177" i="18" s="1"/>
  <c r="I1077" i="18"/>
  <c r="L1077" i="18" s="1"/>
  <c r="I977" i="18"/>
  <c r="I877" i="18"/>
  <c r="L877" i="18" s="1"/>
  <c r="I99" i="18"/>
  <c r="L99" i="18" s="1"/>
  <c r="S101" i="22"/>
  <c r="I1199" i="18"/>
  <c r="L1199" i="18" s="1"/>
  <c r="I1099" i="18"/>
  <c r="L1099" i="18" s="1"/>
  <c r="I999" i="18"/>
  <c r="L999" i="18" s="1"/>
  <c r="I899" i="18"/>
  <c r="I799" i="18"/>
  <c r="L799" i="18" s="1"/>
  <c r="I699" i="18"/>
  <c r="L699" i="18" s="1"/>
  <c r="I599" i="18"/>
  <c r="I499" i="18"/>
  <c r="L499" i="18" s="1"/>
  <c r="I399" i="18"/>
  <c r="L399" i="18" s="1"/>
  <c r="I299" i="18"/>
  <c r="L299" i="18" s="1"/>
  <c r="I199" i="18"/>
  <c r="I80" i="18"/>
  <c r="L80" i="18" s="1"/>
  <c r="S82" i="22"/>
  <c r="I1180" i="18"/>
  <c r="L1180" i="18" s="1"/>
  <c r="I1080" i="18"/>
  <c r="L1080" i="18" s="1"/>
  <c r="I980" i="18"/>
  <c r="L980" i="18" s="1"/>
  <c r="I880" i="18"/>
  <c r="L880" i="18" s="1"/>
  <c r="I780" i="18"/>
  <c r="I680" i="18"/>
  <c r="I580" i="18"/>
  <c r="L580" i="18" s="1"/>
  <c r="I480" i="18"/>
  <c r="L480" i="18" s="1"/>
  <c r="I380" i="18"/>
  <c r="L380" i="18" s="1"/>
  <c r="I280" i="18"/>
  <c r="L280" i="18" s="1"/>
  <c r="I180" i="18"/>
  <c r="I79" i="18"/>
  <c r="S81" i="22"/>
  <c r="I1179" i="18"/>
  <c r="L1179" i="18" s="1"/>
  <c r="I1079" i="18"/>
  <c r="L1079" i="18" s="1"/>
  <c r="I979" i="18"/>
  <c r="L979" i="18" s="1"/>
  <c r="I879" i="18"/>
  <c r="L879" i="18" s="1"/>
  <c r="I779" i="18"/>
  <c r="L779" i="18" s="1"/>
  <c r="I679" i="18"/>
  <c r="I579" i="18"/>
  <c r="I479" i="18"/>
  <c r="L479" i="18" s="1"/>
  <c r="I379" i="18"/>
  <c r="L379" i="18" s="1"/>
  <c r="I279" i="18"/>
  <c r="L279" i="18" s="1"/>
  <c r="I179" i="18"/>
  <c r="S4" i="22"/>
  <c r="I1102" i="18"/>
  <c r="M1102" i="18" s="1"/>
  <c r="I1002" i="18"/>
  <c r="L1002" i="18" s="1"/>
  <c r="I902" i="18"/>
  <c r="L902" i="18" s="1"/>
  <c r="I802" i="18"/>
  <c r="L802" i="18" s="1"/>
  <c r="I702" i="18"/>
  <c r="L702" i="18" s="1"/>
  <c r="I602" i="18"/>
  <c r="I502" i="18"/>
  <c r="L502" i="18" s="1"/>
  <c r="I402" i="18"/>
  <c r="L402" i="18" s="1"/>
  <c r="I302" i="18"/>
  <c r="L302" i="18" s="1"/>
  <c r="I202" i="18"/>
  <c r="L202" i="18" s="1"/>
  <c r="S5" i="22"/>
  <c r="I1103" i="18"/>
  <c r="L1103" i="18" s="1"/>
  <c r="I1003" i="18"/>
  <c r="L1003" i="18" s="1"/>
  <c r="I903" i="18"/>
  <c r="L903" i="18" s="1"/>
  <c r="I803" i="18"/>
  <c r="L803" i="18" s="1"/>
  <c r="I703" i="18"/>
  <c r="I603" i="18"/>
  <c r="L603" i="18" s="1"/>
  <c r="I503" i="18"/>
  <c r="L503" i="18" s="1"/>
  <c r="I403" i="18"/>
  <c r="L403" i="18" s="1"/>
  <c r="I303" i="18"/>
  <c r="L303" i="18" s="1"/>
  <c r="I203" i="18"/>
  <c r="L203" i="18" s="1"/>
  <c r="AJ101" i="22"/>
  <c r="AX101" i="22" s="1"/>
  <c r="O1199" i="18"/>
  <c r="AI101" i="22"/>
  <c r="AW101" i="22" s="1"/>
  <c r="O1099" i="18"/>
  <c r="P1099" i="18" s="1"/>
  <c r="AH101" i="22"/>
  <c r="AV101" i="22" s="1"/>
  <c r="O999" i="18"/>
  <c r="S999" i="18" s="1"/>
  <c r="AG101" i="22"/>
  <c r="AU101" i="22" s="1"/>
  <c r="O899" i="18"/>
  <c r="S899" i="18" s="1"/>
  <c r="AF101" i="22"/>
  <c r="AT101" i="22" s="1"/>
  <c r="O799" i="18"/>
  <c r="AE101" i="22"/>
  <c r="AS101" i="22" s="1"/>
  <c r="O699" i="18"/>
  <c r="S699" i="18" s="1"/>
  <c r="AD101" i="22"/>
  <c r="AR101" i="22" s="1"/>
  <c r="O599" i="18"/>
  <c r="S599" i="18" s="1"/>
  <c r="AC101" i="22"/>
  <c r="AQ101" i="22" s="1"/>
  <c r="O499" i="18"/>
  <c r="S499" i="18" s="1"/>
  <c r="AB101" i="22"/>
  <c r="AP101" i="22" s="1"/>
  <c r="O399" i="18"/>
  <c r="P399" i="18" s="1"/>
  <c r="AA101" i="22"/>
  <c r="AO101" i="22" s="1"/>
  <c r="O299" i="18"/>
  <c r="P299" i="18" s="1"/>
  <c r="Z101" i="22"/>
  <c r="AN101" i="22" s="1"/>
  <c r="O199" i="18"/>
  <c r="S199" i="18" s="1"/>
  <c r="Y101" i="22"/>
  <c r="AM101" i="22" s="1"/>
  <c r="K1199" i="18"/>
  <c r="R1199" i="18" s="1"/>
  <c r="K1099" i="18"/>
  <c r="K999" i="18"/>
  <c r="R999" i="18" s="1"/>
  <c r="K899" i="18"/>
  <c r="R899" i="18" s="1"/>
  <c r="K799" i="18"/>
  <c r="R799" i="18" s="1"/>
  <c r="K699" i="18"/>
  <c r="R699" i="18" s="1"/>
  <c r="K599" i="18"/>
  <c r="R599" i="18" s="1"/>
  <c r="K499" i="18"/>
  <c r="R499" i="18" s="1"/>
  <c r="K399" i="18"/>
  <c r="R399" i="18" s="1"/>
  <c r="K299" i="18"/>
  <c r="R299" i="18" s="1"/>
  <c r="K199" i="18"/>
  <c r="J199" i="18"/>
  <c r="O99" i="18"/>
  <c r="K99" i="18"/>
  <c r="R99" i="18" s="1"/>
  <c r="I100" i="18"/>
  <c r="L100" i="18" s="1"/>
  <c r="S102" i="22"/>
  <c r="I1200" i="18"/>
  <c r="L1200" i="18" s="1"/>
  <c r="I1100" i="18"/>
  <c r="L1100" i="18" s="1"/>
  <c r="I1000" i="18"/>
  <c r="L1000" i="18" s="1"/>
  <c r="I900" i="18"/>
  <c r="I800" i="18"/>
  <c r="L800" i="18" s="1"/>
  <c r="I700" i="18"/>
  <c r="L700" i="18" s="1"/>
  <c r="I600" i="18"/>
  <c r="L600" i="18" s="1"/>
  <c r="I500" i="18"/>
  <c r="L500" i="18" s="1"/>
  <c r="I400" i="18"/>
  <c r="L400" i="18" s="1"/>
  <c r="I300" i="18"/>
  <c r="I200" i="18"/>
  <c r="Y102" i="22"/>
  <c r="AM102" i="22" s="1"/>
  <c r="K1200" i="18"/>
  <c r="R1200" i="18" s="1"/>
  <c r="K1100" i="18"/>
  <c r="R1100" i="18" s="1"/>
  <c r="K1000" i="18"/>
  <c r="R1000" i="18" s="1"/>
  <c r="K900" i="18"/>
  <c r="R900" i="18" s="1"/>
  <c r="K800" i="18"/>
  <c r="R800" i="18" s="1"/>
  <c r="K700" i="18"/>
  <c r="R700" i="18" s="1"/>
  <c r="K600" i="18"/>
  <c r="K500" i="18"/>
  <c r="R500" i="18" s="1"/>
  <c r="K400" i="18"/>
  <c r="R400" i="18" s="1"/>
  <c r="K300" i="18"/>
  <c r="R300" i="18" s="1"/>
  <c r="K200" i="18"/>
  <c r="J200" i="18"/>
  <c r="O100" i="18"/>
  <c r="S100" i="18" s="1"/>
  <c r="K100" i="18"/>
  <c r="R100" i="18" s="1"/>
  <c r="AJ102" i="22"/>
  <c r="AX102" i="22" s="1"/>
  <c r="O1200" i="18"/>
  <c r="S1200" i="18" s="1"/>
  <c r="AI102" i="22"/>
  <c r="AW102" i="22" s="1"/>
  <c r="O1100" i="18"/>
  <c r="P1100" i="18" s="1"/>
  <c r="AH102" i="22"/>
  <c r="AV102" i="22" s="1"/>
  <c r="O1000" i="18"/>
  <c r="P1000" i="18" s="1"/>
  <c r="AG102" i="22"/>
  <c r="AU102" i="22" s="1"/>
  <c r="O900" i="18"/>
  <c r="S900" i="18" s="1"/>
  <c r="AF102" i="22"/>
  <c r="AT102" i="22" s="1"/>
  <c r="O800" i="18"/>
  <c r="S800" i="18" s="1"/>
  <c r="AE102" i="22"/>
  <c r="AS102" i="22" s="1"/>
  <c r="O700" i="18"/>
  <c r="AD102" i="22"/>
  <c r="AR102" i="22" s="1"/>
  <c r="O600" i="18"/>
  <c r="S600" i="18" s="1"/>
  <c r="AC102" i="22"/>
  <c r="AQ102" i="22" s="1"/>
  <c r="O500" i="18"/>
  <c r="S500" i="18" s="1"/>
  <c r="AB102" i="22"/>
  <c r="AP102" i="22" s="1"/>
  <c r="O400" i="18"/>
  <c r="AA102" i="22"/>
  <c r="AO102" i="22" s="1"/>
  <c r="O300" i="18"/>
  <c r="Z102" i="22"/>
  <c r="AN102" i="22" s="1"/>
  <c r="O200" i="18"/>
  <c r="S200" i="18" s="1"/>
  <c r="Y103" i="22"/>
  <c r="AM103" i="22" s="1"/>
  <c r="K1201" i="18"/>
  <c r="K1101" i="18"/>
  <c r="R1101" i="18" s="1"/>
  <c r="K1001" i="18"/>
  <c r="K901" i="18"/>
  <c r="R901" i="18" s="1"/>
  <c r="K801" i="18"/>
  <c r="R801" i="18" s="1"/>
  <c r="K701" i="18"/>
  <c r="R701" i="18" s="1"/>
  <c r="K601" i="18"/>
  <c r="R601" i="18" s="1"/>
  <c r="K501" i="18"/>
  <c r="R501" i="18" s="1"/>
  <c r="K401" i="18"/>
  <c r="R401" i="18" s="1"/>
  <c r="K301" i="18"/>
  <c r="R301" i="18" s="1"/>
  <c r="K201" i="18"/>
  <c r="K101" i="18"/>
  <c r="R101" i="18" s="1"/>
  <c r="J201" i="18"/>
  <c r="O101" i="18"/>
  <c r="S101" i="18" s="1"/>
  <c r="AJ103" i="22"/>
  <c r="O1201" i="18"/>
  <c r="S1201" i="18" s="1"/>
  <c r="AI103" i="22"/>
  <c r="AW103" i="22" s="1"/>
  <c r="O1101" i="18"/>
  <c r="AH103" i="22"/>
  <c r="AV103" i="22" s="1"/>
  <c r="O1001" i="18"/>
  <c r="S1001" i="18" s="1"/>
  <c r="AG103" i="22"/>
  <c r="AU103" i="22" s="1"/>
  <c r="O901" i="18"/>
  <c r="S901" i="18" s="1"/>
  <c r="AF103" i="22"/>
  <c r="AT103" i="22" s="1"/>
  <c r="O801" i="18"/>
  <c r="P801" i="18" s="1"/>
  <c r="AE103" i="22"/>
  <c r="AS103" i="22" s="1"/>
  <c r="O701" i="18"/>
  <c r="P701" i="18" s="1"/>
  <c r="AD103" i="22"/>
  <c r="AR103" i="22" s="1"/>
  <c r="O601" i="18"/>
  <c r="S601" i="18" s="1"/>
  <c r="AC103" i="22"/>
  <c r="AQ103" i="22" s="1"/>
  <c r="O501" i="18"/>
  <c r="AB103" i="22"/>
  <c r="AP103" i="22" s="1"/>
  <c r="O401" i="18"/>
  <c r="S401" i="18" s="1"/>
  <c r="AA103" i="22"/>
  <c r="AO103" i="22" s="1"/>
  <c r="O301" i="18"/>
  <c r="P301" i="18" s="1"/>
  <c r="Z103" i="22"/>
  <c r="AN103" i="22" s="1"/>
  <c r="O201" i="18"/>
  <c r="I101" i="18"/>
  <c r="L101" i="18" s="1"/>
  <c r="S103" i="22"/>
  <c r="I1201" i="18"/>
  <c r="L1201" i="18" s="1"/>
  <c r="I1101" i="18"/>
  <c r="L1101" i="18" s="1"/>
  <c r="I1001" i="18"/>
  <c r="L1001" i="18" s="1"/>
  <c r="I901" i="18"/>
  <c r="I801" i="18"/>
  <c r="L801" i="18" s="1"/>
  <c r="I701" i="18"/>
  <c r="I601" i="18"/>
  <c r="L601" i="18" s="1"/>
  <c r="I501" i="18"/>
  <c r="I401" i="18"/>
  <c r="L401" i="18" s="1"/>
  <c r="I301" i="18"/>
  <c r="I201" i="18"/>
  <c r="AJ78" i="22"/>
  <c r="AX78" i="22" s="1"/>
  <c r="O1176" i="18"/>
  <c r="AI78" i="22"/>
  <c r="AW78" i="22" s="1"/>
  <c r="O1076" i="18"/>
  <c r="S1076" i="18" s="1"/>
  <c r="AH78" i="22"/>
  <c r="AV78" i="22" s="1"/>
  <c r="O976" i="18"/>
  <c r="P976" i="18" s="1"/>
  <c r="AG78" i="22"/>
  <c r="AU78" i="22" s="1"/>
  <c r="O876" i="18"/>
  <c r="S876" i="18" s="1"/>
  <c r="AF78" i="22"/>
  <c r="AT78" i="22" s="1"/>
  <c r="O776" i="18"/>
  <c r="AE78" i="22"/>
  <c r="AS78" i="22" s="1"/>
  <c r="O676" i="18"/>
  <c r="S676" i="18" s="1"/>
  <c r="AD78" i="22"/>
  <c r="AR78" i="22" s="1"/>
  <c r="O576" i="18"/>
  <c r="P576" i="18" s="1"/>
  <c r="AC78" i="22"/>
  <c r="AQ78" i="22" s="1"/>
  <c r="O476" i="18"/>
  <c r="AB78" i="22"/>
  <c r="AP78" i="22" s="1"/>
  <c r="O376" i="18"/>
  <c r="S376" i="18" s="1"/>
  <c r="AA78" i="22"/>
  <c r="AO78" i="22" s="1"/>
  <c r="O276" i="18"/>
  <c r="P276" i="18" s="1"/>
  <c r="Z78" i="22"/>
  <c r="AN78" i="22" s="1"/>
  <c r="O176" i="18"/>
  <c r="S176" i="18" s="1"/>
  <c r="Y78" i="22"/>
  <c r="AM78" i="22" s="1"/>
  <c r="K1176" i="18"/>
  <c r="R1176" i="18" s="1"/>
  <c r="K1076" i="18"/>
  <c r="R1076" i="18" s="1"/>
  <c r="K976" i="18"/>
  <c r="R976" i="18" s="1"/>
  <c r="K876" i="18"/>
  <c r="R876" i="18" s="1"/>
  <c r="K776" i="18"/>
  <c r="R776" i="18" s="1"/>
  <c r="K676" i="18"/>
  <c r="R676" i="18" s="1"/>
  <c r="K576" i="18"/>
  <c r="R576" i="18" s="1"/>
  <c r="K476" i="18"/>
  <c r="R476" i="18" s="1"/>
  <c r="K376" i="18"/>
  <c r="R376" i="18" s="1"/>
  <c r="K276" i="18"/>
  <c r="R276" i="18" s="1"/>
  <c r="K176" i="18"/>
  <c r="J176" i="18"/>
  <c r="O76" i="18"/>
  <c r="K76" i="18"/>
  <c r="R76" i="18" s="1"/>
  <c r="AJ82" i="22"/>
  <c r="AX82" i="22" s="1"/>
  <c r="O1180" i="18"/>
  <c r="P1180" i="18" s="1"/>
  <c r="AI82" i="22"/>
  <c r="AW82" i="22" s="1"/>
  <c r="O1080" i="18"/>
  <c r="P1080" i="18" s="1"/>
  <c r="AH82" i="22"/>
  <c r="AV82" i="22" s="1"/>
  <c r="O980" i="18"/>
  <c r="S980" i="18" s="1"/>
  <c r="AG82" i="22"/>
  <c r="AU82" i="22" s="1"/>
  <c r="O880" i="18"/>
  <c r="S880" i="18" s="1"/>
  <c r="AF82" i="22"/>
  <c r="AT82" i="22" s="1"/>
  <c r="O780" i="18"/>
  <c r="P780" i="18" s="1"/>
  <c r="AE82" i="22"/>
  <c r="AS82" i="22" s="1"/>
  <c r="O680" i="18"/>
  <c r="AD82" i="22"/>
  <c r="AR82" i="22" s="1"/>
  <c r="O580" i="18"/>
  <c r="P580" i="18" s="1"/>
  <c r="AC82" i="22"/>
  <c r="AQ82" i="22" s="1"/>
  <c r="O480" i="18"/>
  <c r="AB82" i="22"/>
  <c r="AP82" i="22" s="1"/>
  <c r="O380" i="18"/>
  <c r="S380" i="18" s="1"/>
  <c r="AA82" i="22"/>
  <c r="AO82" i="22" s="1"/>
  <c r="O280" i="18"/>
  <c r="Z82" i="22"/>
  <c r="AN82" i="22" s="1"/>
  <c r="O180" i="18"/>
  <c r="Y82" i="22"/>
  <c r="AM82" i="22" s="1"/>
  <c r="K1180" i="18"/>
  <c r="R1180" i="18" s="1"/>
  <c r="K1080" i="18"/>
  <c r="R1080" i="18" s="1"/>
  <c r="K980" i="18"/>
  <c r="R980" i="18" s="1"/>
  <c r="K880" i="18"/>
  <c r="K780" i="18"/>
  <c r="R780" i="18" s="1"/>
  <c r="K680" i="18"/>
  <c r="R680" i="18" s="1"/>
  <c r="K580" i="18"/>
  <c r="R580" i="18" s="1"/>
  <c r="K480" i="18"/>
  <c r="K380" i="18"/>
  <c r="R380" i="18" s="1"/>
  <c r="K280" i="18"/>
  <c r="R280" i="18" s="1"/>
  <c r="K180" i="18"/>
  <c r="J180" i="18"/>
  <c r="O80" i="18"/>
  <c r="K80" i="18"/>
  <c r="R80" i="18" s="1"/>
  <c r="S64" i="22"/>
  <c r="I1162" i="18"/>
  <c r="L1162" i="18" s="1"/>
  <c r="I1062" i="18"/>
  <c r="L1062" i="18" s="1"/>
  <c r="I962" i="18"/>
  <c r="I862" i="18"/>
  <c r="L862" i="18" s="1"/>
  <c r="I762" i="18"/>
  <c r="L762" i="18" s="1"/>
  <c r="I662" i="18"/>
  <c r="I562" i="18"/>
  <c r="L562" i="18" s="1"/>
  <c r="I462" i="18"/>
  <c r="L462" i="18" s="1"/>
  <c r="I362" i="18"/>
  <c r="M362" i="18" s="1"/>
  <c r="I262" i="18"/>
  <c r="M262" i="18" s="1"/>
  <c r="I162" i="18"/>
  <c r="M162" i="18" s="1"/>
  <c r="S90" i="22"/>
  <c r="I1188" i="18"/>
  <c r="M1188" i="18" s="1"/>
  <c r="I1088" i="18"/>
  <c r="L1088" i="18" s="1"/>
  <c r="I988" i="18"/>
  <c r="M988" i="18" s="1"/>
  <c r="I888" i="18"/>
  <c r="L888" i="18" s="1"/>
  <c r="I788" i="18"/>
  <c r="L788" i="18" s="1"/>
  <c r="I688" i="18"/>
  <c r="L688" i="18" s="1"/>
  <c r="I588" i="18"/>
  <c r="L588" i="18" s="1"/>
  <c r="I488" i="18"/>
  <c r="L488" i="18" s="1"/>
  <c r="I388" i="18"/>
  <c r="M388" i="18" s="1"/>
  <c r="I288" i="18"/>
  <c r="I188" i="18"/>
  <c r="AN65" i="1"/>
  <c r="AK65" i="22" s="1"/>
  <c r="Y65" i="22"/>
  <c r="AM65" i="22" s="1"/>
  <c r="K1163" i="18"/>
  <c r="K1063" i="18"/>
  <c r="K963" i="18"/>
  <c r="R963" i="18" s="1"/>
  <c r="K863" i="18"/>
  <c r="R863" i="18" s="1"/>
  <c r="K763" i="18"/>
  <c r="R763" i="18" s="1"/>
  <c r="K663" i="18"/>
  <c r="R663" i="18" s="1"/>
  <c r="K563" i="18"/>
  <c r="K463" i="18"/>
  <c r="R463" i="18" s="1"/>
  <c r="K363" i="18"/>
  <c r="K263" i="18"/>
  <c r="R263" i="18" s="1"/>
  <c r="K163" i="18"/>
  <c r="J163" i="18"/>
  <c r="L163" i="18" s="1"/>
  <c r="O63" i="18"/>
  <c r="S63" i="18" s="1"/>
  <c r="K63" i="18"/>
  <c r="M63" i="18" s="1"/>
  <c r="Z65" i="22"/>
  <c r="AN65" i="22" s="1"/>
  <c r="O163" i="18"/>
  <c r="AA65" i="22"/>
  <c r="AO65" i="22" s="1"/>
  <c r="O263" i="18"/>
  <c r="P263" i="18" s="1"/>
  <c r="AB65" i="22"/>
  <c r="AP65" i="22" s="1"/>
  <c r="O363" i="18"/>
  <c r="S363" i="18" s="1"/>
  <c r="AC65" i="22"/>
  <c r="AQ65" i="22" s="1"/>
  <c r="O463" i="18"/>
  <c r="S463" i="18" s="1"/>
  <c r="AD65" i="22"/>
  <c r="AR65" i="22" s="1"/>
  <c r="O563" i="18"/>
  <c r="S563" i="18" s="1"/>
  <c r="AE65" i="22"/>
  <c r="AS65" i="22" s="1"/>
  <c r="O663" i="18"/>
  <c r="AF65" i="22"/>
  <c r="AT65" i="22" s="1"/>
  <c r="O763" i="18"/>
  <c r="S763" i="18" s="1"/>
  <c r="AG65" i="22"/>
  <c r="AU65" i="22" s="1"/>
  <c r="O863" i="18"/>
  <c r="S863" i="18" s="1"/>
  <c r="AH65" i="22"/>
  <c r="AV65" i="22" s="1"/>
  <c r="O963" i="18"/>
  <c r="S963" i="18" s="1"/>
  <c r="AI65" i="22"/>
  <c r="AW65" i="22" s="1"/>
  <c r="O1063" i="18"/>
  <c r="S1063" i="18" s="1"/>
  <c r="AJ65" i="22"/>
  <c r="AX65" i="22" s="1"/>
  <c r="O1163" i="18"/>
  <c r="AN66" i="1"/>
  <c r="Y66" i="22"/>
  <c r="AM66" i="22" s="1"/>
  <c r="K1164" i="18"/>
  <c r="R1164" i="18" s="1"/>
  <c r="K1064" i="18"/>
  <c r="M1064" i="18" s="1"/>
  <c r="K964" i="18"/>
  <c r="R964" i="18" s="1"/>
  <c r="K864" i="18"/>
  <c r="K764" i="18"/>
  <c r="R764" i="18" s="1"/>
  <c r="K664" i="18"/>
  <c r="R664" i="18" s="1"/>
  <c r="K564" i="18"/>
  <c r="K464" i="18"/>
  <c r="R464" i="18" s="1"/>
  <c r="K364" i="18"/>
  <c r="K264" i="18"/>
  <c r="K164" i="18"/>
  <c r="M164" i="18" s="1"/>
  <c r="J164" i="18"/>
  <c r="L164" i="18" s="1"/>
  <c r="O64" i="18"/>
  <c r="S64" i="18" s="1"/>
  <c r="K64" i="18"/>
  <c r="R64" i="18" s="1"/>
  <c r="Z66" i="22"/>
  <c r="AN66" i="22" s="1"/>
  <c r="O164" i="18"/>
  <c r="S164" i="18" s="1"/>
  <c r="AA66" i="22"/>
  <c r="AO66" i="22" s="1"/>
  <c r="O264" i="18"/>
  <c r="AB66" i="22"/>
  <c r="AP66" i="22" s="1"/>
  <c r="O364" i="18"/>
  <c r="AC66" i="22"/>
  <c r="AQ66" i="22" s="1"/>
  <c r="O464" i="18"/>
  <c r="AD66" i="22"/>
  <c r="AR66" i="22" s="1"/>
  <c r="O564" i="18"/>
  <c r="S564" i="18" s="1"/>
  <c r="AE66" i="22"/>
  <c r="AS66" i="22" s="1"/>
  <c r="O664" i="18"/>
  <c r="S664" i="18" s="1"/>
  <c r="AF66" i="22"/>
  <c r="AT66" i="22" s="1"/>
  <c r="O764" i="18"/>
  <c r="S764" i="18" s="1"/>
  <c r="AG66" i="22"/>
  <c r="AU66" i="22" s="1"/>
  <c r="O864" i="18"/>
  <c r="S864" i="18" s="1"/>
  <c r="AH66" i="22"/>
  <c r="AV66" i="22" s="1"/>
  <c r="O964" i="18"/>
  <c r="S964" i="18" s="1"/>
  <c r="AI66" i="22"/>
  <c r="AW66" i="22" s="1"/>
  <c r="O1064" i="18"/>
  <c r="S1064" i="18" s="1"/>
  <c r="AJ66" i="22"/>
  <c r="AX66" i="22" s="1"/>
  <c r="O1164" i="18"/>
  <c r="S1164" i="18" s="1"/>
  <c r="Y5" i="22"/>
  <c r="AM5" i="22" s="1"/>
  <c r="K1103" i="18"/>
  <c r="R1103" i="18" s="1"/>
  <c r="K1003" i="18"/>
  <c r="R1003" i="18" s="1"/>
  <c r="K903" i="18"/>
  <c r="R903" i="18" s="1"/>
  <c r="K803" i="18"/>
  <c r="R803" i="18" s="1"/>
  <c r="K703" i="18"/>
  <c r="K603" i="18"/>
  <c r="R603" i="18" s="1"/>
  <c r="K503" i="18"/>
  <c r="R503" i="18" s="1"/>
  <c r="K403" i="18"/>
  <c r="R403" i="18" s="1"/>
  <c r="K303" i="18"/>
  <c r="R303" i="18" s="1"/>
  <c r="K203" i="18"/>
  <c r="R203" i="18" s="1"/>
  <c r="K103" i="18"/>
  <c r="R103" i="18" s="1"/>
  <c r="Z5" i="22"/>
  <c r="AN5" i="22" s="1"/>
  <c r="O103" i="18"/>
  <c r="S103" i="18" s="1"/>
  <c r="AK10" i="8"/>
  <c r="AL106" i="22" s="1"/>
  <c r="AK106" i="22"/>
  <c r="AK9" i="8"/>
  <c r="AL105" i="22" s="1"/>
  <c r="AK105" i="22"/>
  <c r="O1717" i="18"/>
  <c r="AJ146" i="22"/>
  <c r="O1674" i="18"/>
  <c r="P1674" i="18" s="1"/>
  <c r="AI146" i="22"/>
  <c r="O1631" i="18"/>
  <c r="AH146" i="22"/>
  <c r="O1588" i="18"/>
  <c r="S1588" i="18" s="1"/>
  <c r="AG146" i="22"/>
  <c r="O1545" i="18"/>
  <c r="AF146" i="22"/>
  <c r="O1502" i="18"/>
  <c r="AE146" i="22"/>
  <c r="O1459" i="18"/>
  <c r="AD146" i="22"/>
  <c r="O1416" i="18"/>
  <c r="AC146" i="22"/>
  <c r="O1373" i="18"/>
  <c r="S1373" i="18" s="1"/>
  <c r="AB146" i="22"/>
  <c r="O1330" i="18"/>
  <c r="S1330" i="18" s="1"/>
  <c r="AA146" i="22"/>
  <c r="O1287" i="18"/>
  <c r="Z146" i="22"/>
  <c r="O1716" i="18"/>
  <c r="AJ145" i="22"/>
  <c r="O1673" i="18"/>
  <c r="AI145" i="22"/>
  <c r="O1630" i="18"/>
  <c r="AH145" i="22"/>
  <c r="O1587" i="18"/>
  <c r="AG145" i="22"/>
  <c r="O1544" i="18"/>
  <c r="AF145" i="22"/>
  <c r="O1501" i="18"/>
  <c r="AE145" i="22"/>
  <c r="O1458" i="18"/>
  <c r="AD145" i="22"/>
  <c r="O1415" i="18"/>
  <c r="AC145" i="22"/>
  <c r="O1372" i="18"/>
  <c r="S1372" i="18" s="1"/>
  <c r="AB145" i="22"/>
  <c r="O1329" i="18"/>
  <c r="S1329" i="18" s="1"/>
  <c r="AA145" i="22"/>
  <c r="O1286" i="18"/>
  <c r="Z145" i="22"/>
  <c r="O1715" i="18"/>
  <c r="P1715" i="18" s="1"/>
  <c r="AJ144" i="22"/>
  <c r="O1672" i="18"/>
  <c r="AI144" i="22"/>
  <c r="O1629" i="18"/>
  <c r="AH144" i="22"/>
  <c r="O1586" i="18"/>
  <c r="AG144" i="22"/>
  <c r="O1543" i="18"/>
  <c r="AF144" i="22"/>
  <c r="O1500" i="18"/>
  <c r="AE144" i="22"/>
  <c r="O1457" i="18"/>
  <c r="AD144" i="22"/>
  <c r="O1414" i="18"/>
  <c r="AC144" i="22"/>
  <c r="O1371" i="18"/>
  <c r="S1371" i="18" s="1"/>
  <c r="AB144" i="22"/>
  <c r="O1328" i="18"/>
  <c r="S1328" i="18" s="1"/>
  <c r="AA144" i="22"/>
  <c r="O1285" i="18"/>
  <c r="Z144" i="22"/>
  <c r="O1714" i="18"/>
  <c r="P1714" i="18" s="1"/>
  <c r="AJ143" i="22"/>
  <c r="AX143" i="22" s="1"/>
  <c r="O1671" i="18"/>
  <c r="P1671" i="18" s="1"/>
  <c r="AI143" i="22"/>
  <c r="AW143" i="22" s="1"/>
  <c r="O1628" i="18"/>
  <c r="AH143" i="22"/>
  <c r="AV143" i="22" s="1"/>
  <c r="O1585" i="18"/>
  <c r="AG143" i="22"/>
  <c r="AU143" i="22" s="1"/>
  <c r="O1542" i="18"/>
  <c r="AF143" i="22"/>
  <c r="AT143" i="22" s="1"/>
  <c r="O1499" i="18"/>
  <c r="AE143" i="22"/>
  <c r="AS143" i="22" s="1"/>
  <c r="O1456" i="18"/>
  <c r="AD143" i="22"/>
  <c r="AR143" i="22" s="1"/>
  <c r="O1413" i="18"/>
  <c r="AC143" i="22"/>
  <c r="AQ143" i="22" s="1"/>
  <c r="O1370" i="18"/>
  <c r="AB143" i="22"/>
  <c r="AP143" i="22" s="1"/>
  <c r="O1327" i="18"/>
  <c r="AA143" i="22"/>
  <c r="AO143" i="22" s="1"/>
  <c r="O1284" i="18"/>
  <c r="Z143" i="22"/>
  <c r="AN143" i="22" s="1"/>
  <c r="O1713" i="18"/>
  <c r="P1713" i="18" s="1"/>
  <c r="AJ142" i="22"/>
  <c r="AX142" i="22" s="1"/>
  <c r="O1670" i="18"/>
  <c r="S1670" i="18" s="1"/>
  <c r="AI142" i="22"/>
  <c r="AW142" i="22" s="1"/>
  <c r="O1627" i="18"/>
  <c r="S1627" i="18" s="1"/>
  <c r="AH142" i="22"/>
  <c r="AV142" i="22" s="1"/>
  <c r="O1584" i="18"/>
  <c r="S1584" i="18" s="1"/>
  <c r="AG142" i="22"/>
  <c r="AU142" i="22" s="1"/>
  <c r="O1541" i="18"/>
  <c r="AF142" i="22"/>
  <c r="AT142" i="22" s="1"/>
  <c r="O1498" i="18"/>
  <c r="AE142" i="22"/>
  <c r="AS142" i="22" s="1"/>
  <c r="O1455" i="18"/>
  <c r="AD142" i="22"/>
  <c r="AR142" i="22" s="1"/>
  <c r="O1412" i="18"/>
  <c r="AC142" i="22"/>
  <c r="AQ142" i="22" s="1"/>
  <c r="O1369" i="18"/>
  <c r="S1369" i="18" s="1"/>
  <c r="AB142" i="22"/>
  <c r="AP142" i="22" s="1"/>
  <c r="O1326" i="18"/>
  <c r="AA142" i="22"/>
  <c r="AO142" i="22" s="1"/>
  <c r="O1283" i="18"/>
  <c r="Z142" i="22"/>
  <c r="AN142" i="22" s="1"/>
  <c r="O1712" i="18"/>
  <c r="P1712" i="18" s="1"/>
  <c r="AJ141" i="22"/>
  <c r="AX141" i="22" s="1"/>
  <c r="O1669" i="18"/>
  <c r="AI141" i="22"/>
  <c r="AW141" i="22" s="1"/>
  <c r="O1626" i="18"/>
  <c r="AH141" i="22"/>
  <c r="AV141" i="22" s="1"/>
  <c r="O1583" i="18"/>
  <c r="S1583" i="18" s="1"/>
  <c r="AG141" i="22"/>
  <c r="AU141" i="22" s="1"/>
  <c r="O1540" i="18"/>
  <c r="AF141" i="22"/>
  <c r="AT141" i="22" s="1"/>
  <c r="O1497" i="18"/>
  <c r="AE141" i="22"/>
  <c r="AS141" i="22" s="1"/>
  <c r="O1454" i="18"/>
  <c r="AD141" i="22"/>
  <c r="AR141" i="22" s="1"/>
  <c r="O1411" i="18"/>
  <c r="AC141" i="22"/>
  <c r="AQ141" i="22" s="1"/>
  <c r="O1368" i="18"/>
  <c r="S1368" i="18" s="1"/>
  <c r="AB141" i="22"/>
  <c r="AP141" i="22" s="1"/>
  <c r="O1325" i="18"/>
  <c r="S1325" i="18" s="1"/>
  <c r="AA141" i="22"/>
  <c r="AO141" i="22" s="1"/>
  <c r="O1282" i="18"/>
  <c r="Z141" i="22"/>
  <c r="AN141" i="22" s="1"/>
  <c r="O1711" i="18"/>
  <c r="AJ140" i="22"/>
  <c r="AX140" i="22" s="1"/>
  <c r="O1668" i="18"/>
  <c r="AI140" i="22"/>
  <c r="AW140" i="22" s="1"/>
  <c r="O1625" i="18"/>
  <c r="AH140" i="22"/>
  <c r="AV140" i="22" s="1"/>
  <c r="O1582" i="18"/>
  <c r="AG140" i="22"/>
  <c r="AU140" i="22" s="1"/>
  <c r="O1539" i="18"/>
  <c r="AF140" i="22"/>
  <c r="AT140" i="22" s="1"/>
  <c r="O1496" i="18"/>
  <c r="AE140" i="22"/>
  <c r="AS140" i="22" s="1"/>
  <c r="O1453" i="18"/>
  <c r="AD140" i="22"/>
  <c r="AR140" i="22" s="1"/>
  <c r="O1410" i="18"/>
  <c r="AC140" i="22"/>
  <c r="AQ140" i="22" s="1"/>
  <c r="O1367" i="18"/>
  <c r="AB140" i="22"/>
  <c r="AP140" i="22" s="1"/>
  <c r="O1324" i="18"/>
  <c r="S1324" i="18" s="1"/>
  <c r="AA140" i="22"/>
  <c r="AO140" i="22" s="1"/>
  <c r="O1281" i="18"/>
  <c r="Z140" i="22"/>
  <c r="AN140" i="22" s="1"/>
  <c r="O1710" i="18"/>
  <c r="AJ139" i="22"/>
  <c r="AX139" i="22" s="1"/>
  <c r="O1667" i="18"/>
  <c r="AI139" i="22"/>
  <c r="AW139" i="22" s="1"/>
  <c r="O1624" i="18"/>
  <c r="P1624" i="18" s="1"/>
  <c r="AH139" i="22"/>
  <c r="AV139" i="22" s="1"/>
  <c r="O1581" i="18"/>
  <c r="AG139" i="22"/>
  <c r="AU139" i="22" s="1"/>
  <c r="O1538" i="18"/>
  <c r="AF139" i="22"/>
  <c r="AT139" i="22" s="1"/>
  <c r="O1495" i="18"/>
  <c r="AE139" i="22"/>
  <c r="AS139" i="22" s="1"/>
  <c r="O1452" i="18"/>
  <c r="AD139" i="22"/>
  <c r="AR139" i="22" s="1"/>
  <c r="O1409" i="18"/>
  <c r="AC139" i="22"/>
  <c r="AQ139" i="22" s="1"/>
  <c r="O1366" i="18"/>
  <c r="S1366" i="18" s="1"/>
  <c r="AB139" i="22"/>
  <c r="AP139" i="22" s="1"/>
  <c r="O1323" i="18"/>
  <c r="S1323" i="18" s="1"/>
  <c r="AA139" i="22"/>
  <c r="AO139" i="22" s="1"/>
  <c r="O1280" i="18"/>
  <c r="Z139" i="22"/>
  <c r="AN139" i="22" s="1"/>
  <c r="O1709" i="18"/>
  <c r="P1709" i="18" s="1"/>
  <c r="AJ138" i="22"/>
  <c r="AX138" i="22" s="1"/>
  <c r="O1666" i="18"/>
  <c r="P1666" i="18" s="1"/>
  <c r="AI138" i="22"/>
  <c r="AW138" i="22" s="1"/>
  <c r="O1623" i="18"/>
  <c r="P1623" i="18" s="1"/>
  <c r="AH138" i="22"/>
  <c r="AV138" i="22" s="1"/>
  <c r="O1580" i="18"/>
  <c r="S1580" i="18" s="1"/>
  <c r="AG138" i="22"/>
  <c r="AU138" i="22" s="1"/>
  <c r="O1537" i="18"/>
  <c r="AF138" i="22"/>
  <c r="AT138" i="22" s="1"/>
  <c r="O1494" i="18"/>
  <c r="AE138" i="22"/>
  <c r="AS138" i="22" s="1"/>
  <c r="O1451" i="18"/>
  <c r="AD138" i="22"/>
  <c r="AR138" i="22" s="1"/>
  <c r="O1408" i="18"/>
  <c r="AC138" i="22"/>
  <c r="AQ138" i="22" s="1"/>
  <c r="O1365" i="18"/>
  <c r="AB138" i="22"/>
  <c r="AP138" i="22" s="1"/>
  <c r="O1322" i="18"/>
  <c r="AA138" i="22"/>
  <c r="AO138" i="22" s="1"/>
  <c r="O1279" i="18"/>
  <c r="Z138" i="22"/>
  <c r="AN138" i="22" s="1"/>
  <c r="O1708" i="18"/>
  <c r="AJ137" i="22"/>
  <c r="AX137" i="22" s="1"/>
  <c r="O1665" i="18"/>
  <c r="AI137" i="22"/>
  <c r="AW137" i="22" s="1"/>
  <c r="O1622" i="18"/>
  <c r="P1622" i="18" s="1"/>
  <c r="AH137" i="22"/>
  <c r="AV137" i="22" s="1"/>
  <c r="O1579" i="18"/>
  <c r="AG137" i="22"/>
  <c r="AU137" i="22" s="1"/>
  <c r="O1536" i="18"/>
  <c r="AF137" i="22"/>
  <c r="AT137" i="22" s="1"/>
  <c r="O1493" i="18"/>
  <c r="AE137" i="22"/>
  <c r="AS137" i="22" s="1"/>
  <c r="O1450" i="18"/>
  <c r="AD137" i="22"/>
  <c r="AR137" i="22" s="1"/>
  <c r="O1407" i="18"/>
  <c r="AC137" i="22"/>
  <c r="AQ137" i="22" s="1"/>
  <c r="O1364" i="18"/>
  <c r="AB137" i="22"/>
  <c r="AP137" i="22" s="1"/>
  <c r="O1321" i="18"/>
  <c r="S1321" i="18" s="1"/>
  <c r="AA137" i="22"/>
  <c r="AO137" i="22" s="1"/>
  <c r="O1278" i="18"/>
  <c r="Z137" i="22"/>
  <c r="AN137" i="22" s="1"/>
  <c r="O1707" i="18"/>
  <c r="AJ136" i="22"/>
  <c r="AX136" i="22" s="1"/>
  <c r="O1664" i="18"/>
  <c r="AI136" i="22"/>
  <c r="AW136" i="22" s="1"/>
  <c r="O1621" i="18"/>
  <c r="AH136" i="22"/>
  <c r="AV136" i="22" s="1"/>
  <c r="O1578" i="18"/>
  <c r="S1578" i="18" s="1"/>
  <c r="AG136" i="22"/>
  <c r="AU136" i="22" s="1"/>
  <c r="O1535" i="18"/>
  <c r="AF136" i="22"/>
  <c r="AT136" i="22" s="1"/>
  <c r="O1492" i="18"/>
  <c r="AE136" i="22"/>
  <c r="AS136" i="22" s="1"/>
  <c r="O1449" i="18"/>
  <c r="AD136" i="22"/>
  <c r="AR136" i="22" s="1"/>
  <c r="O1406" i="18"/>
  <c r="AC136" i="22"/>
  <c r="AQ136" i="22" s="1"/>
  <c r="O1363" i="18"/>
  <c r="S1363" i="18" s="1"/>
  <c r="AB136" i="22"/>
  <c r="AP136" i="22" s="1"/>
  <c r="O1320" i="18"/>
  <c r="S1320" i="18" s="1"/>
  <c r="AA136" i="22"/>
  <c r="AO136" i="22" s="1"/>
  <c r="O1277" i="18"/>
  <c r="Z136" i="22"/>
  <c r="AN136" i="22" s="1"/>
  <c r="O1706" i="18"/>
  <c r="AJ135" i="22"/>
  <c r="AX135" i="22" s="1"/>
  <c r="O1663" i="18"/>
  <c r="P1663" i="18" s="1"/>
  <c r="AI135" i="22"/>
  <c r="AW135" i="22" s="1"/>
  <c r="O1620" i="18"/>
  <c r="AH135" i="22"/>
  <c r="AV135" i="22" s="1"/>
  <c r="O1577" i="18"/>
  <c r="AG135" i="22"/>
  <c r="AU135" i="22" s="1"/>
  <c r="O1534" i="18"/>
  <c r="AF135" i="22"/>
  <c r="AT135" i="22" s="1"/>
  <c r="O1491" i="18"/>
  <c r="AE135" i="22"/>
  <c r="AS135" i="22" s="1"/>
  <c r="O1448" i="18"/>
  <c r="AD135" i="22"/>
  <c r="AR135" i="22" s="1"/>
  <c r="O1405" i="18"/>
  <c r="AC135" i="22"/>
  <c r="AQ135" i="22" s="1"/>
  <c r="O1362" i="18"/>
  <c r="S1362" i="18" s="1"/>
  <c r="AB135" i="22"/>
  <c r="AP135" i="22" s="1"/>
  <c r="O1319" i="18"/>
  <c r="S1319" i="18" s="1"/>
  <c r="AA135" i="22"/>
  <c r="AO135" i="22" s="1"/>
  <c r="O1276" i="18"/>
  <c r="Z135" i="22"/>
  <c r="AN135" i="22" s="1"/>
  <c r="O1705" i="18"/>
  <c r="AJ134" i="22"/>
  <c r="AX134" i="22" s="1"/>
  <c r="O1662" i="18"/>
  <c r="AI134" i="22"/>
  <c r="AW134" i="22" s="1"/>
  <c r="O1619" i="18"/>
  <c r="AH134" i="22"/>
  <c r="AV134" i="22" s="1"/>
  <c r="O1576" i="18"/>
  <c r="AG134" i="22"/>
  <c r="AU134" i="22" s="1"/>
  <c r="O1533" i="18"/>
  <c r="AF134" i="22"/>
  <c r="AT134" i="22" s="1"/>
  <c r="O1490" i="18"/>
  <c r="AE134" i="22"/>
  <c r="AS134" i="22" s="1"/>
  <c r="O1447" i="18"/>
  <c r="AD134" i="22"/>
  <c r="AR134" i="22" s="1"/>
  <c r="O1404" i="18"/>
  <c r="AC134" i="22"/>
  <c r="AQ134" i="22" s="1"/>
  <c r="O1361" i="18"/>
  <c r="S1361" i="18" s="1"/>
  <c r="AB134" i="22"/>
  <c r="AP134" i="22" s="1"/>
  <c r="O1318" i="18"/>
  <c r="AA134" i="22"/>
  <c r="AO134" i="22" s="1"/>
  <c r="O1704" i="18"/>
  <c r="S1704" i="18" s="1"/>
  <c r="AJ133" i="22"/>
  <c r="AX133" i="22" s="1"/>
  <c r="O1661" i="18"/>
  <c r="S1661" i="18" s="1"/>
  <c r="AI133" i="22"/>
  <c r="AW133" i="22" s="1"/>
  <c r="O1618" i="18"/>
  <c r="S1618" i="18" s="1"/>
  <c r="AH133" i="22"/>
  <c r="AV133" i="22" s="1"/>
  <c r="O1575" i="18"/>
  <c r="AG133" i="22"/>
  <c r="AU133" i="22" s="1"/>
  <c r="O1532" i="18"/>
  <c r="AF133" i="22"/>
  <c r="AT133" i="22" s="1"/>
  <c r="O1489" i="18"/>
  <c r="AE133" i="22"/>
  <c r="AS133" i="22" s="1"/>
  <c r="O1446" i="18"/>
  <c r="AD133" i="22"/>
  <c r="AR133" i="22" s="1"/>
  <c r="O1403" i="18"/>
  <c r="AC133" i="22"/>
  <c r="AQ133" i="22" s="1"/>
  <c r="O1360" i="18"/>
  <c r="AB133" i="22"/>
  <c r="AP133" i="22" s="1"/>
  <c r="O1317" i="18"/>
  <c r="S1317" i="18" s="1"/>
  <c r="AA133" i="22"/>
  <c r="AO133" i="22" s="1"/>
  <c r="O1703" i="18"/>
  <c r="AJ132" i="22"/>
  <c r="AX132" i="22" s="1"/>
  <c r="O1660" i="18"/>
  <c r="AI132" i="22"/>
  <c r="AW132" i="22" s="1"/>
  <c r="O1617" i="18"/>
  <c r="S1617" i="18" s="1"/>
  <c r="AH132" i="22"/>
  <c r="AV132" i="22" s="1"/>
  <c r="O1574" i="18"/>
  <c r="S1574" i="18" s="1"/>
  <c r="AG132" i="22"/>
  <c r="AU132" i="22" s="1"/>
  <c r="O1531" i="18"/>
  <c r="AF132" i="22"/>
  <c r="AT132" i="22" s="1"/>
  <c r="O1488" i="18"/>
  <c r="AE132" i="22"/>
  <c r="AS132" i="22" s="1"/>
  <c r="O1445" i="18"/>
  <c r="AD132" i="22"/>
  <c r="AR132" i="22" s="1"/>
  <c r="O1402" i="18"/>
  <c r="AC132" i="22"/>
  <c r="AQ132" i="22" s="1"/>
  <c r="O1359" i="18"/>
  <c r="AB132" i="22"/>
  <c r="AP132" i="22" s="1"/>
  <c r="O1316" i="18"/>
  <c r="S1316" i="18" s="1"/>
  <c r="AA132" i="22"/>
  <c r="AO132" i="22" s="1"/>
  <c r="O1702" i="18"/>
  <c r="AJ131" i="22"/>
  <c r="AX131" i="22" s="1"/>
  <c r="O1659" i="18"/>
  <c r="AI131" i="22"/>
  <c r="AW131" i="22" s="1"/>
  <c r="O1616" i="18"/>
  <c r="S1616" i="18" s="1"/>
  <c r="AH131" i="22"/>
  <c r="AV131" i="22" s="1"/>
  <c r="O1573" i="18"/>
  <c r="S1573" i="18" s="1"/>
  <c r="AG131" i="22"/>
  <c r="AU131" i="22" s="1"/>
  <c r="O1530" i="18"/>
  <c r="AF131" i="22"/>
  <c r="AT131" i="22" s="1"/>
  <c r="O1487" i="18"/>
  <c r="AE131" i="22"/>
  <c r="AS131" i="22" s="1"/>
  <c r="O1444" i="18"/>
  <c r="AD131" i="22"/>
  <c r="AR131" i="22" s="1"/>
  <c r="O1401" i="18"/>
  <c r="AC131" i="22"/>
  <c r="AQ131" i="22" s="1"/>
  <c r="O1358" i="18"/>
  <c r="S1358" i="18" s="1"/>
  <c r="AB131" i="22"/>
  <c r="AP131" i="22" s="1"/>
  <c r="O1315" i="18"/>
  <c r="S1315" i="18" s="1"/>
  <c r="AA131" i="22"/>
  <c r="AO131" i="22" s="1"/>
  <c r="O1272" i="18"/>
  <c r="Z131" i="22"/>
  <c r="AN131" i="22" s="1"/>
  <c r="O1701" i="18"/>
  <c r="AJ130" i="22"/>
  <c r="AX130" i="22" s="1"/>
  <c r="O1658" i="18"/>
  <c r="AI130" i="22"/>
  <c r="AW130" i="22" s="1"/>
  <c r="O1615" i="18"/>
  <c r="S1615" i="18" s="1"/>
  <c r="AH130" i="22"/>
  <c r="AV130" i="22" s="1"/>
  <c r="O1572" i="18"/>
  <c r="AG130" i="22"/>
  <c r="AU130" i="22" s="1"/>
  <c r="O1529" i="18"/>
  <c r="AF130" i="22"/>
  <c r="AT130" i="22" s="1"/>
  <c r="O1486" i="18"/>
  <c r="AE130" i="22"/>
  <c r="AS130" i="22" s="1"/>
  <c r="O1443" i="18"/>
  <c r="AD130" i="22"/>
  <c r="AR130" i="22" s="1"/>
  <c r="O1400" i="18"/>
  <c r="AC130" i="22"/>
  <c r="AQ130" i="22" s="1"/>
  <c r="O1357" i="18"/>
  <c r="S1357" i="18" s="1"/>
  <c r="AB130" i="22"/>
  <c r="AP130" i="22" s="1"/>
  <c r="O1314" i="18"/>
  <c r="S1314" i="18" s="1"/>
  <c r="AA130" i="22"/>
  <c r="AO130" i="22" s="1"/>
  <c r="O1271" i="18"/>
  <c r="Z130" i="22"/>
  <c r="AN130" i="22" s="1"/>
  <c r="O1700" i="18"/>
  <c r="S1700" i="18" s="1"/>
  <c r="AJ129" i="22"/>
  <c r="AX129" i="22" s="1"/>
  <c r="O1657" i="18"/>
  <c r="AI129" i="22"/>
  <c r="AW129" i="22" s="1"/>
  <c r="O1614" i="18"/>
  <c r="AH129" i="22"/>
  <c r="AV129" i="22" s="1"/>
  <c r="O1571" i="18"/>
  <c r="AG129" i="22"/>
  <c r="AU129" i="22" s="1"/>
  <c r="O1528" i="18"/>
  <c r="AF129" i="22"/>
  <c r="AT129" i="22" s="1"/>
  <c r="O1485" i="18"/>
  <c r="AE129" i="22"/>
  <c r="AS129" i="22" s="1"/>
  <c r="O1442" i="18"/>
  <c r="AD129" i="22"/>
  <c r="AR129" i="22" s="1"/>
  <c r="O1399" i="18"/>
  <c r="AC129" i="22"/>
  <c r="AQ129" i="22" s="1"/>
  <c r="O1356" i="18"/>
  <c r="AB129" i="22"/>
  <c r="AP129" i="22" s="1"/>
  <c r="O1313" i="18"/>
  <c r="S1313" i="18" s="1"/>
  <c r="AA129" i="22"/>
  <c r="AO129" i="22" s="1"/>
  <c r="O1270" i="18"/>
  <c r="Z129" i="22"/>
  <c r="AN129" i="22" s="1"/>
  <c r="O1699" i="18"/>
  <c r="P1699" i="18" s="1"/>
  <c r="AJ128" i="22"/>
  <c r="AX128" i="22" s="1"/>
  <c r="O1656" i="18"/>
  <c r="AI128" i="22"/>
  <c r="AW128" i="22" s="1"/>
  <c r="O1613" i="18"/>
  <c r="AH128" i="22"/>
  <c r="AV128" i="22" s="1"/>
  <c r="O1570" i="18"/>
  <c r="S1570" i="18" s="1"/>
  <c r="AG128" i="22"/>
  <c r="AU128" i="22" s="1"/>
  <c r="O1527" i="18"/>
  <c r="AF128" i="22"/>
  <c r="AT128" i="22" s="1"/>
  <c r="O1484" i="18"/>
  <c r="AE128" i="22"/>
  <c r="AS128" i="22" s="1"/>
  <c r="O1441" i="18"/>
  <c r="AD128" i="22"/>
  <c r="AR128" i="22" s="1"/>
  <c r="O1398" i="18"/>
  <c r="AC128" i="22"/>
  <c r="AQ128" i="22" s="1"/>
  <c r="O1355" i="18"/>
  <c r="S1355" i="18" s="1"/>
  <c r="AB128" i="22"/>
  <c r="AP128" i="22" s="1"/>
  <c r="O1312" i="18"/>
  <c r="AA128" i="22"/>
  <c r="AO128" i="22" s="1"/>
  <c r="O1269" i="18"/>
  <c r="Z128" i="22"/>
  <c r="AN128" i="22" s="1"/>
  <c r="O1698" i="18"/>
  <c r="AJ127" i="22"/>
  <c r="AX127" i="22" s="1"/>
  <c r="O1655" i="18"/>
  <c r="AI127" i="22"/>
  <c r="AW127" i="22" s="1"/>
  <c r="O1612" i="18"/>
  <c r="AH127" i="22"/>
  <c r="AV127" i="22" s="1"/>
  <c r="O1569" i="18"/>
  <c r="AG127" i="22"/>
  <c r="AU127" i="22" s="1"/>
  <c r="O1526" i="18"/>
  <c r="AF127" i="22"/>
  <c r="AT127" i="22" s="1"/>
  <c r="O1483" i="18"/>
  <c r="AE127" i="22"/>
  <c r="AS127" i="22" s="1"/>
  <c r="O1440" i="18"/>
  <c r="AD127" i="22"/>
  <c r="AR127" i="22" s="1"/>
  <c r="O1397" i="18"/>
  <c r="AC127" i="22"/>
  <c r="AQ127" i="22" s="1"/>
  <c r="O1354" i="18"/>
  <c r="S1354" i="18" s="1"/>
  <c r="AB127" i="22"/>
  <c r="AP127" i="22" s="1"/>
  <c r="O1311" i="18"/>
  <c r="S1311" i="18" s="1"/>
  <c r="AA127" i="22"/>
  <c r="AO127" i="22" s="1"/>
  <c r="O1268" i="18"/>
  <c r="Z127" i="22"/>
  <c r="AN127" i="22" s="1"/>
  <c r="O1697" i="18"/>
  <c r="AJ126" i="22"/>
  <c r="AX126" i="22" s="1"/>
  <c r="O1654" i="18"/>
  <c r="AI126" i="22"/>
  <c r="AW126" i="22" s="1"/>
  <c r="O1611" i="18"/>
  <c r="S1611" i="18" s="1"/>
  <c r="AH126" i="22"/>
  <c r="AV126" i="22" s="1"/>
  <c r="O1568" i="18"/>
  <c r="S1568" i="18" s="1"/>
  <c r="AG126" i="22"/>
  <c r="AU126" i="22" s="1"/>
  <c r="O1525" i="18"/>
  <c r="AF126" i="22"/>
  <c r="AT126" i="22" s="1"/>
  <c r="O1482" i="18"/>
  <c r="AE126" i="22"/>
  <c r="AS126" i="22" s="1"/>
  <c r="O1439" i="18"/>
  <c r="AD126" i="22"/>
  <c r="AR126" i="22" s="1"/>
  <c r="O1396" i="18"/>
  <c r="AC126" i="22"/>
  <c r="AQ126" i="22" s="1"/>
  <c r="O1353" i="18"/>
  <c r="S1353" i="18" s="1"/>
  <c r="AB126" i="22"/>
  <c r="AP126" i="22" s="1"/>
  <c r="O1310" i="18"/>
  <c r="S1310" i="18" s="1"/>
  <c r="AA126" i="22"/>
  <c r="AO126" i="22" s="1"/>
  <c r="O1267" i="18"/>
  <c r="Z126" i="22"/>
  <c r="AN126" i="22" s="1"/>
  <c r="O1696" i="18"/>
  <c r="AJ125" i="22"/>
  <c r="AX125" i="22" s="1"/>
  <c r="O1653" i="18"/>
  <c r="AI125" i="22"/>
  <c r="AW125" i="22" s="1"/>
  <c r="O1610" i="18"/>
  <c r="S1610" i="18" s="1"/>
  <c r="AH125" i="22"/>
  <c r="AV125" i="22" s="1"/>
  <c r="O1567" i="18"/>
  <c r="AG125" i="22"/>
  <c r="AU125" i="22" s="1"/>
  <c r="O1524" i="18"/>
  <c r="AF125" i="22"/>
  <c r="AT125" i="22" s="1"/>
  <c r="O1481" i="18"/>
  <c r="AE125" i="22"/>
  <c r="AS125" i="22" s="1"/>
  <c r="O1438" i="18"/>
  <c r="AD125" i="22"/>
  <c r="AR125" i="22" s="1"/>
  <c r="O1395" i="18"/>
  <c r="AC125" i="22"/>
  <c r="AQ125" i="22" s="1"/>
  <c r="O1352" i="18"/>
  <c r="S1352" i="18" s="1"/>
  <c r="AB125" i="22"/>
  <c r="AP125" i="22" s="1"/>
  <c r="O1309" i="18"/>
  <c r="S1309" i="18" s="1"/>
  <c r="AA125" i="22"/>
  <c r="AO125" i="22" s="1"/>
  <c r="O1266" i="18"/>
  <c r="Z125" i="22"/>
  <c r="AN125" i="22" s="1"/>
  <c r="O1695" i="18"/>
  <c r="P1695" i="18" s="1"/>
  <c r="AJ124" i="22"/>
  <c r="AX124" i="22" s="1"/>
  <c r="O1652" i="18"/>
  <c r="AI124" i="22"/>
  <c r="AW124" i="22" s="1"/>
  <c r="O1609" i="18"/>
  <c r="AH124" i="22"/>
  <c r="AV124" i="22" s="1"/>
  <c r="O1566" i="18"/>
  <c r="AG124" i="22"/>
  <c r="AU124" i="22" s="1"/>
  <c r="O1523" i="18"/>
  <c r="AF124" i="22"/>
  <c r="AT124" i="22" s="1"/>
  <c r="O1480" i="18"/>
  <c r="AE124" i="22"/>
  <c r="AS124" i="22" s="1"/>
  <c r="O1437" i="18"/>
  <c r="AD124" i="22"/>
  <c r="AR124" i="22" s="1"/>
  <c r="O1394" i="18"/>
  <c r="AC124" i="22"/>
  <c r="AQ124" i="22" s="1"/>
  <c r="O1351" i="18"/>
  <c r="S1351" i="18" s="1"/>
  <c r="AB124" i="22"/>
  <c r="AP124" i="22" s="1"/>
  <c r="O1308" i="18"/>
  <c r="S1308" i="18" s="1"/>
  <c r="AA124" i="22"/>
  <c r="AO124" i="22" s="1"/>
  <c r="O1694" i="18"/>
  <c r="P1694" i="18" s="1"/>
  <c r="AJ123" i="22"/>
  <c r="AX123" i="22" s="1"/>
  <c r="O1651" i="18"/>
  <c r="AI123" i="22"/>
  <c r="AW123" i="22" s="1"/>
  <c r="O1608" i="18"/>
  <c r="S1608" i="18" s="1"/>
  <c r="AH123" i="22"/>
  <c r="AV123" i="22" s="1"/>
  <c r="O1565" i="18"/>
  <c r="AG123" i="22"/>
  <c r="AU123" i="22" s="1"/>
  <c r="O1522" i="18"/>
  <c r="AF123" i="22"/>
  <c r="AT123" i="22" s="1"/>
  <c r="O1479" i="18"/>
  <c r="AE123" i="22"/>
  <c r="AS123" i="22" s="1"/>
  <c r="O1436" i="18"/>
  <c r="AD123" i="22"/>
  <c r="AR123" i="22" s="1"/>
  <c r="O1393" i="18"/>
  <c r="AC123" i="22"/>
  <c r="AQ123" i="22" s="1"/>
  <c r="O1350" i="18"/>
  <c r="AB123" i="22"/>
  <c r="AP123" i="22" s="1"/>
  <c r="O1307" i="18"/>
  <c r="AA123" i="22"/>
  <c r="AO123" i="22" s="1"/>
  <c r="O1264" i="18"/>
  <c r="Z123" i="22"/>
  <c r="AN123" i="22" s="1"/>
  <c r="O1693" i="18"/>
  <c r="AJ122" i="22"/>
  <c r="AX122" i="22" s="1"/>
  <c r="O1650" i="18"/>
  <c r="AI122" i="22"/>
  <c r="AW122" i="22" s="1"/>
  <c r="O1607" i="18"/>
  <c r="S1607" i="18" s="1"/>
  <c r="AH122" i="22"/>
  <c r="AV122" i="22" s="1"/>
  <c r="O1564" i="18"/>
  <c r="S1564" i="18" s="1"/>
  <c r="AG122" i="22"/>
  <c r="AU122" i="22" s="1"/>
  <c r="O1521" i="18"/>
  <c r="AF122" i="22"/>
  <c r="AT122" i="22" s="1"/>
  <c r="O1478" i="18"/>
  <c r="AE122" i="22"/>
  <c r="AS122" i="22" s="1"/>
  <c r="O1435" i="18"/>
  <c r="AD122" i="22"/>
  <c r="AR122" i="22" s="1"/>
  <c r="O1392" i="18"/>
  <c r="AC122" i="22"/>
  <c r="AQ122" i="22" s="1"/>
  <c r="O1349" i="18"/>
  <c r="S1349" i="18" s="1"/>
  <c r="AB122" i="22"/>
  <c r="AP122" i="22" s="1"/>
  <c r="O1306" i="18"/>
  <c r="AA122" i="22"/>
  <c r="AO122" i="22" s="1"/>
  <c r="O1263" i="18"/>
  <c r="Z122" i="22"/>
  <c r="AN122" i="22" s="1"/>
  <c r="O1692" i="18"/>
  <c r="AJ121" i="22"/>
  <c r="AX121" i="22" s="1"/>
  <c r="O1649" i="18"/>
  <c r="AI121" i="22"/>
  <c r="AW121" i="22" s="1"/>
  <c r="O1606" i="18"/>
  <c r="S1606" i="18" s="1"/>
  <c r="AH121" i="22"/>
  <c r="AV121" i="22" s="1"/>
  <c r="O1563" i="18"/>
  <c r="S1563" i="18" s="1"/>
  <c r="AG121" i="22"/>
  <c r="AU121" i="22" s="1"/>
  <c r="O1520" i="18"/>
  <c r="AF121" i="22"/>
  <c r="AT121" i="22" s="1"/>
  <c r="O1477" i="18"/>
  <c r="AE121" i="22"/>
  <c r="AS121" i="22" s="1"/>
  <c r="O1434" i="18"/>
  <c r="AD121" i="22"/>
  <c r="AR121" i="22" s="1"/>
  <c r="O1391" i="18"/>
  <c r="AC121" i="22"/>
  <c r="AQ121" i="22" s="1"/>
  <c r="O1348" i="18"/>
  <c r="S1348" i="18" s="1"/>
  <c r="AB121" i="22"/>
  <c r="AP121" i="22" s="1"/>
  <c r="O1305" i="18"/>
  <c r="S1305" i="18" s="1"/>
  <c r="AA121" i="22"/>
  <c r="AO121" i="22" s="1"/>
  <c r="O1691" i="18"/>
  <c r="AJ120" i="22"/>
  <c r="AX120" i="22" s="1"/>
  <c r="O1648" i="18"/>
  <c r="AI120" i="22"/>
  <c r="AW120" i="22" s="1"/>
  <c r="O1605" i="18"/>
  <c r="S1605" i="18" s="1"/>
  <c r="AH120" i="22"/>
  <c r="AV120" i="22" s="1"/>
  <c r="O1562" i="18"/>
  <c r="AG120" i="22"/>
  <c r="AU120" i="22" s="1"/>
  <c r="O1519" i="18"/>
  <c r="AF120" i="22"/>
  <c r="AT120" i="22" s="1"/>
  <c r="O1476" i="18"/>
  <c r="AE120" i="22"/>
  <c r="AS120" i="22" s="1"/>
  <c r="O1433" i="18"/>
  <c r="AD120" i="22"/>
  <c r="AR120" i="22" s="1"/>
  <c r="O1390" i="18"/>
  <c r="AC120" i="22"/>
  <c r="AQ120" i="22" s="1"/>
  <c r="O1347" i="18"/>
  <c r="AB120" i="22"/>
  <c r="AP120" i="22" s="1"/>
  <c r="O1304" i="18"/>
  <c r="S1304" i="18" s="1"/>
  <c r="AA120" i="22"/>
  <c r="AO120" i="22" s="1"/>
  <c r="O1261" i="18"/>
  <c r="Z120" i="22"/>
  <c r="AN120" i="22" s="1"/>
  <c r="O1690" i="18"/>
  <c r="P1690" i="18" s="1"/>
  <c r="AJ119" i="22"/>
  <c r="AX119" i="22" s="1"/>
  <c r="O1647" i="18"/>
  <c r="AI119" i="22"/>
  <c r="AW119" i="22" s="1"/>
  <c r="O1604" i="18"/>
  <c r="AH119" i="22"/>
  <c r="AV119" i="22" s="1"/>
  <c r="O1561" i="18"/>
  <c r="AG119" i="22"/>
  <c r="AU119" i="22" s="1"/>
  <c r="O1518" i="18"/>
  <c r="AF119" i="22"/>
  <c r="AT119" i="22" s="1"/>
  <c r="O1475" i="18"/>
  <c r="AE119" i="22"/>
  <c r="AS119" i="22" s="1"/>
  <c r="O1432" i="18"/>
  <c r="AD119" i="22"/>
  <c r="AR119" i="22" s="1"/>
  <c r="O1389" i="18"/>
  <c r="AC119" i="22"/>
  <c r="AQ119" i="22" s="1"/>
  <c r="O1346" i="18"/>
  <c r="S1346" i="18" s="1"/>
  <c r="AB119" i="22"/>
  <c r="AP119" i="22" s="1"/>
  <c r="O1303" i="18"/>
  <c r="S1303" i="18" s="1"/>
  <c r="AA119" i="22"/>
  <c r="AO119" i="22" s="1"/>
  <c r="O1260" i="18"/>
  <c r="Z119" i="22"/>
  <c r="AN119" i="22" s="1"/>
  <c r="O1689" i="18"/>
  <c r="S1689" i="18" s="1"/>
  <c r="AJ118" i="22"/>
  <c r="AX118" i="22" s="1"/>
  <c r="O1646" i="18"/>
  <c r="AI118" i="22"/>
  <c r="AW118" i="22" s="1"/>
  <c r="O1603" i="18"/>
  <c r="AH118" i="22"/>
  <c r="AV118" i="22" s="1"/>
  <c r="O1560" i="18"/>
  <c r="S1560" i="18" s="1"/>
  <c r="AG118" i="22"/>
  <c r="AU118" i="22" s="1"/>
  <c r="O1517" i="18"/>
  <c r="AF118" i="22"/>
  <c r="AT118" i="22" s="1"/>
  <c r="O1474" i="18"/>
  <c r="AE118" i="22"/>
  <c r="AS118" i="22" s="1"/>
  <c r="O1431" i="18"/>
  <c r="AD118" i="22"/>
  <c r="AR118" i="22" s="1"/>
  <c r="O1388" i="18"/>
  <c r="AC118" i="22"/>
  <c r="AQ118" i="22" s="1"/>
  <c r="O1345" i="18"/>
  <c r="AB118" i="22"/>
  <c r="AP118" i="22" s="1"/>
  <c r="O1302" i="18"/>
  <c r="AA118" i="22"/>
  <c r="AO118" i="22" s="1"/>
  <c r="O1259" i="18"/>
  <c r="Z118" i="22"/>
  <c r="AN118" i="22" s="1"/>
  <c r="O1688" i="18"/>
  <c r="AJ117" i="22"/>
  <c r="AX117" i="22" s="1"/>
  <c r="O1645" i="18"/>
  <c r="AI117" i="22"/>
  <c r="AW117" i="22" s="1"/>
  <c r="O1602" i="18"/>
  <c r="AH117" i="22"/>
  <c r="AV117" i="22" s="1"/>
  <c r="O1559" i="18"/>
  <c r="AG117" i="22"/>
  <c r="AU117" i="22" s="1"/>
  <c r="O1516" i="18"/>
  <c r="AF117" i="22"/>
  <c r="AT117" i="22" s="1"/>
  <c r="O1473" i="18"/>
  <c r="AE117" i="22"/>
  <c r="AS117" i="22" s="1"/>
  <c r="O1430" i="18"/>
  <c r="AD117" i="22"/>
  <c r="AR117" i="22" s="1"/>
  <c r="O1387" i="18"/>
  <c r="AC117" i="22"/>
  <c r="AQ117" i="22" s="1"/>
  <c r="O1344" i="18"/>
  <c r="AB117" i="22"/>
  <c r="AP117" i="22" s="1"/>
  <c r="O1301" i="18"/>
  <c r="S1301" i="18" s="1"/>
  <c r="AA117" i="22"/>
  <c r="AO117" i="22" s="1"/>
  <c r="O1258" i="18"/>
  <c r="Z117" i="22"/>
  <c r="AN117" i="22" s="1"/>
  <c r="O1687" i="18"/>
  <c r="AJ116" i="22"/>
  <c r="AX116" i="22" s="1"/>
  <c r="O1644" i="18"/>
  <c r="AI116" i="22"/>
  <c r="AW116" i="22" s="1"/>
  <c r="O1601" i="18"/>
  <c r="S1601" i="18" s="1"/>
  <c r="AH116" i="22"/>
  <c r="AV116" i="22" s="1"/>
  <c r="O1558" i="18"/>
  <c r="S1558" i="18" s="1"/>
  <c r="AG116" i="22"/>
  <c r="AU116" i="22" s="1"/>
  <c r="O1515" i="18"/>
  <c r="AF116" i="22"/>
  <c r="AT116" i="22" s="1"/>
  <c r="O1472" i="18"/>
  <c r="AE116" i="22"/>
  <c r="AS116" i="22" s="1"/>
  <c r="O1429" i="18"/>
  <c r="AD116" i="22"/>
  <c r="AR116" i="22" s="1"/>
  <c r="O1386" i="18"/>
  <c r="AC116" i="22"/>
  <c r="AQ116" i="22" s="1"/>
  <c r="O1343" i="18"/>
  <c r="S1343" i="18" s="1"/>
  <c r="AB116" i="22"/>
  <c r="AP116" i="22" s="1"/>
  <c r="O1300" i="18"/>
  <c r="S1300" i="18" s="1"/>
  <c r="AA116" i="22"/>
  <c r="AO116" i="22" s="1"/>
  <c r="O1257" i="18"/>
  <c r="Z116" i="22"/>
  <c r="AN116" i="22" s="1"/>
  <c r="O1686" i="18"/>
  <c r="AJ115" i="22"/>
  <c r="AX115" i="22" s="1"/>
  <c r="O1643" i="18"/>
  <c r="S1643" i="18" s="1"/>
  <c r="AI115" i="22"/>
  <c r="AW115" i="22" s="1"/>
  <c r="O1600" i="18"/>
  <c r="S1600" i="18" s="1"/>
  <c r="AH115" i="22"/>
  <c r="AV115" i="22" s="1"/>
  <c r="O1557" i="18"/>
  <c r="AG115" i="22"/>
  <c r="AU115" i="22" s="1"/>
  <c r="O1514" i="18"/>
  <c r="AF115" i="22"/>
  <c r="AT115" i="22" s="1"/>
  <c r="O1471" i="18"/>
  <c r="AE115" i="22"/>
  <c r="AS115" i="22" s="1"/>
  <c r="O1428" i="18"/>
  <c r="AD115" i="22"/>
  <c r="AR115" i="22" s="1"/>
  <c r="O1385" i="18"/>
  <c r="AC115" i="22"/>
  <c r="AQ115" i="22" s="1"/>
  <c r="O1342" i="18"/>
  <c r="S1342" i="18" s="1"/>
  <c r="AB115" i="22"/>
  <c r="AP115" i="22" s="1"/>
  <c r="O1299" i="18"/>
  <c r="S1299" i="18" s="1"/>
  <c r="AA115" i="22"/>
  <c r="AO115" i="22" s="1"/>
  <c r="O1256" i="18"/>
  <c r="Z115" i="22"/>
  <c r="AN115" i="22" s="1"/>
  <c r="O1685" i="18"/>
  <c r="AJ114" i="22"/>
  <c r="AX114" i="22" s="1"/>
  <c r="O1642" i="18"/>
  <c r="AI114" i="22"/>
  <c r="AW114" i="22" s="1"/>
  <c r="O1599" i="18"/>
  <c r="AH114" i="22"/>
  <c r="AV114" i="22" s="1"/>
  <c r="O1556" i="18"/>
  <c r="AG114" i="22"/>
  <c r="AU114" i="22" s="1"/>
  <c r="O1513" i="18"/>
  <c r="AF114" i="22"/>
  <c r="AT114" i="22" s="1"/>
  <c r="O1470" i="18"/>
  <c r="AE114" i="22"/>
  <c r="AS114" i="22" s="1"/>
  <c r="O1427" i="18"/>
  <c r="AD114" i="22"/>
  <c r="AR114" i="22" s="1"/>
  <c r="O1384" i="18"/>
  <c r="AC114" i="22"/>
  <c r="AQ114" i="22" s="1"/>
  <c r="O1341" i="18"/>
  <c r="S1341" i="18" s="1"/>
  <c r="AB114" i="22"/>
  <c r="AP114" i="22" s="1"/>
  <c r="O1298" i="18"/>
  <c r="AA114" i="22"/>
  <c r="AO114" i="22" s="1"/>
  <c r="O1255" i="18"/>
  <c r="Z114" i="22"/>
  <c r="AN114" i="22" s="1"/>
  <c r="O1684" i="18"/>
  <c r="AJ113" i="22"/>
  <c r="AX113" i="22" s="1"/>
  <c r="O1641" i="18"/>
  <c r="AI113" i="22"/>
  <c r="AW113" i="22" s="1"/>
  <c r="O1598" i="18"/>
  <c r="S1598" i="18" s="1"/>
  <c r="AH113" i="22"/>
  <c r="AV113" i="22" s="1"/>
  <c r="O1555" i="18"/>
  <c r="AG113" i="22"/>
  <c r="AU113" i="22" s="1"/>
  <c r="O1512" i="18"/>
  <c r="AF113" i="22"/>
  <c r="AT113" i="22" s="1"/>
  <c r="O1469" i="18"/>
  <c r="AE113" i="22"/>
  <c r="AS113" i="22" s="1"/>
  <c r="O1426" i="18"/>
  <c r="AD113" i="22"/>
  <c r="AR113" i="22" s="1"/>
  <c r="O1383" i="18"/>
  <c r="AC113" i="22"/>
  <c r="AQ113" i="22" s="1"/>
  <c r="O1340" i="18"/>
  <c r="AB113" i="22"/>
  <c r="AP113" i="22" s="1"/>
  <c r="O1297" i="18"/>
  <c r="S1297" i="18" s="1"/>
  <c r="AA113" i="22"/>
  <c r="AO113" i="22" s="1"/>
  <c r="O1254" i="18"/>
  <c r="Z113" i="22"/>
  <c r="AN113" i="22" s="1"/>
  <c r="O1683" i="18"/>
  <c r="P1683" i="18" s="1"/>
  <c r="AJ112" i="22"/>
  <c r="AX112" i="22" s="1"/>
  <c r="O1640" i="18"/>
  <c r="AI112" i="22"/>
  <c r="AW112" i="22" s="1"/>
  <c r="O1597" i="18"/>
  <c r="S1597" i="18" s="1"/>
  <c r="AH112" i="22"/>
  <c r="AV112" i="22" s="1"/>
  <c r="O1554" i="18"/>
  <c r="S1554" i="18" s="1"/>
  <c r="AG112" i="22"/>
  <c r="AU112" i="22" s="1"/>
  <c r="O1511" i="18"/>
  <c r="AF112" i="22"/>
  <c r="AT112" i="22" s="1"/>
  <c r="O1468" i="18"/>
  <c r="AE112" i="22"/>
  <c r="AS112" i="22" s="1"/>
  <c r="O1425" i="18"/>
  <c r="AD112" i="22"/>
  <c r="AR112" i="22" s="1"/>
  <c r="O1382" i="18"/>
  <c r="AC112" i="22"/>
  <c r="AQ112" i="22" s="1"/>
  <c r="O1339" i="18"/>
  <c r="AB112" i="22"/>
  <c r="AP112" i="22" s="1"/>
  <c r="O1296" i="18"/>
  <c r="S1296" i="18" s="1"/>
  <c r="AA112" i="22"/>
  <c r="AO112" i="22" s="1"/>
  <c r="O1253" i="18"/>
  <c r="Z112" i="22"/>
  <c r="AN112" i="22" s="1"/>
  <c r="O1682" i="18"/>
  <c r="P1682" i="18" s="1"/>
  <c r="AJ111" i="22"/>
  <c r="AX111" i="22" s="1"/>
  <c r="O1639" i="18"/>
  <c r="AI111" i="22"/>
  <c r="AW111" i="22" s="1"/>
  <c r="O1596" i="18"/>
  <c r="S1596" i="18" s="1"/>
  <c r="AH111" i="22"/>
  <c r="AV111" i="22" s="1"/>
  <c r="O1553" i="18"/>
  <c r="S1553" i="18" s="1"/>
  <c r="AG111" i="22"/>
  <c r="AU111" i="22" s="1"/>
  <c r="O1510" i="18"/>
  <c r="AF111" i="22"/>
  <c r="AT111" i="22" s="1"/>
  <c r="O1467" i="18"/>
  <c r="AE111" i="22"/>
  <c r="AS111" i="22" s="1"/>
  <c r="O1424" i="18"/>
  <c r="AD111" i="22"/>
  <c r="AR111" i="22" s="1"/>
  <c r="O1381" i="18"/>
  <c r="AC111" i="22"/>
  <c r="AQ111" i="22" s="1"/>
  <c r="O1338" i="18"/>
  <c r="S1338" i="18" s="1"/>
  <c r="AB111" i="22"/>
  <c r="AP111" i="22" s="1"/>
  <c r="O1295" i="18"/>
  <c r="S1295" i="18" s="1"/>
  <c r="AA111" i="22"/>
  <c r="AO111" i="22" s="1"/>
  <c r="O1252" i="18"/>
  <c r="Z111" i="22"/>
  <c r="AN111" i="22" s="1"/>
  <c r="O1681" i="18"/>
  <c r="AJ110" i="22"/>
  <c r="AX110" i="22" s="1"/>
  <c r="O1638" i="18"/>
  <c r="AI110" i="22"/>
  <c r="AW110" i="22" s="1"/>
  <c r="O1595" i="18"/>
  <c r="S1595" i="18" s="1"/>
  <c r="AH110" i="22"/>
  <c r="AV110" i="22" s="1"/>
  <c r="O1552" i="18"/>
  <c r="AG110" i="22"/>
  <c r="AU110" i="22" s="1"/>
  <c r="O1509" i="18"/>
  <c r="AF110" i="22"/>
  <c r="AT110" i="22" s="1"/>
  <c r="O1466" i="18"/>
  <c r="AE110" i="22"/>
  <c r="AS110" i="22" s="1"/>
  <c r="O1423" i="18"/>
  <c r="AD110" i="22"/>
  <c r="AR110" i="22" s="1"/>
  <c r="O1380" i="18"/>
  <c r="AC110" i="22"/>
  <c r="AQ110" i="22" s="1"/>
  <c r="O1337" i="18"/>
  <c r="S1337" i="18" s="1"/>
  <c r="AB110" i="22"/>
  <c r="AP110" i="22" s="1"/>
  <c r="O1294" i="18"/>
  <c r="S1294" i="18" s="1"/>
  <c r="AA110" i="22"/>
  <c r="AO110" i="22" s="1"/>
  <c r="O1251" i="18"/>
  <c r="Z110" i="22"/>
  <c r="AN110" i="22" s="1"/>
  <c r="O1680" i="18"/>
  <c r="S1680" i="18" s="1"/>
  <c r="AJ109" i="22"/>
  <c r="AX109" i="22" s="1"/>
  <c r="O1637" i="18"/>
  <c r="AI109" i="22"/>
  <c r="AW109" i="22" s="1"/>
  <c r="O1594" i="18"/>
  <c r="AH109" i="22"/>
  <c r="AV109" i="22" s="1"/>
  <c r="O1551" i="18"/>
  <c r="AG109" i="22"/>
  <c r="AU109" i="22" s="1"/>
  <c r="O1508" i="18"/>
  <c r="AF109" i="22"/>
  <c r="AT109" i="22" s="1"/>
  <c r="O1465" i="18"/>
  <c r="AE109" i="22"/>
  <c r="AS109" i="22" s="1"/>
  <c r="O1422" i="18"/>
  <c r="AD109" i="22"/>
  <c r="AR109" i="22" s="1"/>
  <c r="O1379" i="18"/>
  <c r="AC109" i="22"/>
  <c r="AQ109" i="22" s="1"/>
  <c r="O1336" i="18"/>
  <c r="AB109" i="22"/>
  <c r="AP109" i="22" s="1"/>
  <c r="O1293" i="18"/>
  <c r="S1293" i="18" s="1"/>
  <c r="AA109" i="22"/>
  <c r="AO109" i="22" s="1"/>
  <c r="O1250" i="18"/>
  <c r="Z109" i="22"/>
  <c r="AN109" i="22" s="1"/>
  <c r="O1679" i="18"/>
  <c r="AJ108" i="22"/>
  <c r="AX108" i="22" s="1"/>
  <c r="O1636" i="18"/>
  <c r="AI108" i="22"/>
  <c r="AW108" i="22" s="1"/>
  <c r="O1593" i="18"/>
  <c r="AH108" i="22"/>
  <c r="AV108" i="22" s="1"/>
  <c r="O1550" i="18"/>
  <c r="S1550" i="18" s="1"/>
  <c r="AG108" i="22"/>
  <c r="AU108" i="22" s="1"/>
  <c r="O1507" i="18"/>
  <c r="AF108" i="22"/>
  <c r="AT108" i="22" s="1"/>
  <c r="O1464" i="18"/>
  <c r="AE108" i="22"/>
  <c r="AS108" i="22" s="1"/>
  <c r="O1421" i="18"/>
  <c r="AD108" i="22"/>
  <c r="AR108" i="22" s="1"/>
  <c r="O1378" i="18"/>
  <c r="AC108" i="22"/>
  <c r="AQ108" i="22" s="1"/>
  <c r="O1335" i="18"/>
  <c r="S1335" i="18" s="1"/>
  <c r="AB108" i="22"/>
  <c r="AP108" i="22" s="1"/>
  <c r="O1292" i="18"/>
  <c r="AA108" i="22"/>
  <c r="AO108" i="22" s="1"/>
  <c r="O1249" i="18"/>
  <c r="Z108" i="22"/>
  <c r="AN108" i="22" s="1"/>
  <c r="O1678" i="18"/>
  <c r="AJ107" i="22"/>
  <c r="AX107" i="22" s="1"/>
  <c r="O1635" i="18"/>
  <c r="AI107" i="22"/>
  <c r="AW107" i="22" s="1"/>
  <c r="O1592" i="18"/>
  <c r="AH107" i="22"/>
  <c r="AV107" i="22" s="1"/>
  <c r="O1549" i="18"/>
  <c r="AG107" i="22"/>
  <c r="AU107" i="22" s="1"/>
  <c r="O1506" i="18"/>
  <c r="AF107" i="22"/>
  <c r="AT107" i="22" s="1"/>
  <c r="O1463" i="18"/>
  <c r="AE107" i="22"/>
  <c r="AS107" i="22" s="1"/>
  <c r="O1420" i="18"/>
  <c r="AD107" i="22"/>
  <c r="AR107" i="22" s="1"/>
  <c r="O1377" i="18"/>
  <c r="AC107" i="22"/>
  <c r="AQ107" i="22" s="1"/>
  <c r="O1334" i="18"/>
  <c r="S1334" i="18" s="1"/>
  <c r="AB107" i="22"/>
  <c r="AP107" i="22" s="1"/>
  <c r="O1291" i="18"/>
  <c r="S1291" i="18" s="1"/>
  <c r="AA107" i="22"/>
  <c r="AO107" i="22" s="1"/>
  <c r="O1248" i="18"/>
  <c r="Z107" i="22"/>
  <c r="AN107" i="22" s="1"/>
  <c r="O1677" i="18"/>
  <c r="AJ106" i="22"/>
  <c r="AX106" i="22" s="1"/>
  <c r="O1634" i="18"/>
  <c r="AI106" i="22"/>
  <c r="AW106" i="22" s="1"/>
  <c r="O1591" i="18"/>
  <c r="S1591" i="18" s="1"/>
  <c r="AH106" i="22"/>
  <c r="AV106" i="22" s="1"/>
  <c r="O1548" i="18"/>
  <c r="S1548" i="18" s="1"/>
  <c r="AG106" i="22"/>
  <c r="AU106" i="22" s="1"/>
  <c r="O1505" i="18"/>
  <c r="AF106" i="22"/>
  <c r="AT106" i="22" s="1"/>
  <c r="O1462" i="18"/>
  <c r="AE106" i="22"/>
  <c r="AS106" i="22" s="1"/>
  <c r="O1419" i="18"/>
  <c r="AD106" i="22"/>
  <c r="AR106" i="22" s="1"/>
  <c r="O1376" i="18"/>
  <c r="AC106" i="22"/>
  <c r="AQ106" i="22" s="1"/>
  <c r="O1333" i="18"/>
  <c r="S1333" i="18" s="1"/>
  <c r="AB106" i="22"/>
  <c r="AP106" i="22" s="1"/>
  <c r="O1290" i="18"/>
  <c r="S1290" i="18" s="1"/>
  <c r="AA106" i="22"/>
  <c r="AO106" i="22" s="1"/>
  <c r="O1247" i="18"/>
  <c r="Z106" i="22"/>
  <c r="AN106" i="22" s="1"/>
  <c r="O1676" i="18"/>
  <c r="AJ105" i="22"/>
  <c r="O1633" i="18"/>
  <c r="P1633" i="18" s="1"/>
  <c r="AI105" i="22"/>
  <c r="O1590" i="18"/>
  <c r="S1590" i="18" s="1"/>
  <c r="AH105" i="22"/>
  <c r="O1547" i="18"/>
  <c r="AG105" i="22"/>
  <c r="O1504" i="18"/>
  <c r="AF105" i="22"/>
  <c r="O1461" i="18"/>
  <c r="AE105" i="22"/>
  <c r="O1418" i="18"/>
  <c r="AD105" i="22"/>
  <c r="O1375" i="18"/>
  <c r="AC105" i="22"/>
  <c r="O1332" i="18"/>
  <c r="S1332" i="18" s="1"/>
  <c r="AB105" i="22"/>
  <c r="O1289" i="18"/>
  <c r="S1289" i="18" s="1"/>
  <c r="AA105" i="22"/>
  <c r="O1246" i="18"/>
  <c r="Z105" i="22"/>
  <c r="O1275" i="18"/>
  <c r="Z134" i="22"/>
  <c r="AN134" i="22" s="1"/>
  <c r="O1274" i="18"/>
  <c r="Z133" i="22"/>
  <c r="AN133" i="22" s="1"/>
  <c r="O1273" i="18"/>
  <c r="Z132" i="22"/>
  <c r="AN132" i="22" s="1"/>
  <c r="O1265" i="18"/>
  <c r="Z124" i="22"/>
  <c r="AN124" i="22" s="1"/>
  <c r="O1262" i="18"/>
  <c r="Z121" i="22"/>
  <c r="AN121" i="22" s="1"/>
  <c r="O1725" i="18"/>
  <c r="Z223" i="22"/>
  <c r="AN223" i="22" s="1"/>
  <c r="O2365" i="18"/>
  <c r="AJ222" i="22"/>
  <c r="O2339" i="18"/>
  <c r="AI222" i="22"/>
  <c r="O2313" i="18"/>
  <c r="AH222" i="22"/>
  <c r="O2287" i="18"/>
  <c r="AG222" i="22"/>
  <c r="O2261" i="18"/>
  <c r="AF222" i="22"/>
  <c r="O2235" i="18"/>
  <c r="AE222" i="22"/>
  <c r="O2209" i="18"/>
  <c r="AD222" i="22"/>
  <c r="O2183" i="18"/>
  <c r="AC222" i="22"/>
  <c r="O2157" i="18"/>
  <c r="AB222" i="22"/>
  <c r="O2131" i="18"/>
  <c r="AA222" i="22"/>
  <c r="O2105" i="18"/>
  <c r="Z222" i="22"/>
  <c r="O2364" i="18"/>
  <c r="AJ221" i="22"/>
  <c r="O2338" i="18"/>
  <c r="AI221" i="22"/>
  <c r="O2312" i="18"/>
  <c r="AH221" i="22"/>
  <c r="O2286" i="18"/>
  <c r="AG221" i="22"/>
  <c r="O2260" i="18"/>
  <c r="AF221" i="22"/>
  <c r="O2234" i="18"/>
  <c r="AE221" i="22"/>
  <c r="O2208" i="18"/>
  <c r="AD221" i="22"/>
  <c r="O2182" i="18"/>
  <c r="AC221" i="22"/>
  <c r="O2156" i="18"/>
  <c r="AB221" i="22"/>
  <c r="O2130" i="18"/>
  <c r="AA221" i="22"/>
  <c r="O2104" i="18"/>
  <c r="Z221" i="22"/>
  <c r="O2363" i="18"/>
  <c r="AJ220" i="22"/>
  <c r="O2337" i="18"/>
  <c r="AI220" i="22"/>
  <c r="O2311" i="18"/>
  <c r="AH220" i="22"/>
  <c r="O2285" i="18"/>
  <c r="AG220" i="22"/>
  <c r="O2259" i="18"/>
  <c r="AF220" i="22"/>
  <c r="O2233" i="18"/>
  <c r="AE220" i="22"/>
  <c r="O2207" i="18"/>
  <c r="AD220" i="22"/>
  <c r="O2181" i="18"/>
  <c r="AC220" i="22"/>
  <c r="O2155" i="18"/>
  <c r="AB220" i="22"/>
  <c r="O2129" i="18"/>
  <c r="AA220" i="22"/>
  <c r="O2103" i="18"/>
  <c r="Z220" i="22"/>
  <c r="O2362" i="18"/>
  <c r="AJ219" i="22"/>
  <c r="AX219" i="22" s="1"/>
  <c r="O2336" i="18"/>
  <c r="AI219" i="22"/>
  <c r="AW219" i="22" s="1"/>
  <c r="O2310" i="18"/>
  <c r="AH219" i="22"/>
  <c r="AV219" i="22" s="1"/>
  <c r="O2284" i="18"/>
  <c r="AG219" i="22"/>
  <c r="AU219" i="22" s="1"/>
  <c r="O2258" i="18"/>
  <c r="AF219" i="22"/>
  <c r="AT219" i="22" s="1"/>
  <c r="O2232" i="18"/>
  <c r="AE219" i="22"/>
  <c r="AS219" i="22" s="1"/>
  <c r="O2206" i="18"/>
  <c r="AD219" i="22"/>
  <c r="AR219" i="22" s="1"/>
  <c r="O2180" i="18"/>
  <c r="AC219" i="22"/>
  <c r="AQ219" i="22" s="1"/>
  <c r="O2154" i="18"/>
  <c r="AB219" i="22"/>
  <c r="AP219" i="22" s="1"/>
  <c r="O2128" i="18"/>
  <c r="AA219" i="22"/>
  <c r="AO219" i="22" s="1"/>
  <c r="O2102" i="18"/>
  <c r="Z219" i="22"/>
  <c r="AN219" i="22" s="1"/>
  <c r="O2361" i="18"/>
  <c r="AJ218" i="22"/>
  <c r="AX218" i="22" s="1"/>
  <c r="O2335" i="18"/>
  <c r="AI218" i="22"/>
  <c r="AW218" i="22" s="1"/>
  <c r="O2309" i="18"/>
  <c r="AH218" i="22"/>
  <c r="AV218" i="22" s="1"/>
  <c r="O2283" i="18"/>
  <c r="AG218" i="22"/>
  <c r="AU218" i="22" s="1"/>
  <c r="O2257" i="18"/>
  <c r="AF218" i="22"/>
  <c r="AT218" i="22" s="1"/>
  <c r="O2231" i="18"/>
  <c r="AE218" i="22"/>
  <c r="AS218" i="22" s="1"/>
  <c r="O2205" i="18"/>
  <c r="AD218" i="22"/>
  <c r="AR218" i="22" s="1"/>
  <c r="O2179" i="18"/>
  <c r="AC218" i="22"/>
  <c r="AQ218" i="22" s="1"/>
  <c r="O2153" i="18"/>
  <c r="AB218" i="22"/>
  <c r="AP218" i="22" s="1"/>
  <c r="O2127" i="18"/>
  <c r="AA218" i="22"/>
  <c r="AO218" i="22" s="1"/>
  <c r="O2101" i="18"/>
  <c r="Z218" i="22"/>
  <c r="AN218" i="22" s="1"/>
  <c r="O2360" i="18"/>
  <c r="AJ217" i="22"/>
  <c r="AX217" i="22" s="1"/>
  <c r="O2334" i="18"/>
  <c r="AI217" i="22"/>
  <c r="AW217" i="22" s="1"/>
  <c r="O2308" i="18"/>
  <c r="AH217" i="22"/>
  <c r="AV217" i="22" s="1"/>
  <c r="O2282" i="18"/>
  <c r="AG217" i="22"/>
  <c r="AU217" i="22" s="1"/>
  <c r="O2256" i="18"/>
  <c r="AF217" i="22"/>
  <c r="AT217" i="22" s="1"/>
  <c r="O2230" i="18"/>
  <c r="AE217" i="22"/>
  <c r="AS217" i="22" s="1"/>
  <c r="O2204" i="18"/>
  <c r="AD217" i="22"/>
  <c r="AR217" i="22" s="1"/>
  <c r="O2178" i="18"/>
  <c r="AC217" i="22"/>
  <c r="AQ217" i="22" s="1"/>
  <c r="O2152" i="18"/>
  <c r="AB217" i="22"/>
  <c r="AP217" i="22" s="1"/>
  <c r="O2126" i="18"/>
  <c r="AA217" i="22"/>
  <c r="AO217" i="22" s="1"/>
  <c r="O2100" i="18"/>
  <c r="Z217" i="22"/>
  <c r="AN217" i="22" s="1"/>
  <c r="O2359" i="18"/>
  <c r="AJ216" i="22"/>
  <c r="AX216" i="22" s="1"/>
  <c r="O2333" i="18"/>
  <c r="AI216" i="22"/>
  <c r="AW216" i="22" s="1"/>
  <c r="O2307" i="18"/>
  <c r="AH216" i="22"/>
  <c r="AV216" i="22" s="1"/>
  <c r="O2281" i="18"/>
  <c r="AG216" i="22"/>
  <c r="AU216" i="22" s="1"/>
  <c r="O2255" i="18"/>
  <c r="AF216" i="22"/>
  <c r="AT216" i="22" s="1"/>
  <c r="O2229" i="18"/>
  <c r="AE216" i="22"/>
  <c r="AS216" i="22" s="1"/>
  <c r="O2203" i="18"/>
  <c r="AD216" i="22"/>
  <c r="AR216" i="22" s="1"/>
  <c r="O2177" i="18"/>
  <c r="AC216" i="22"/>
  <c r="AQ216" i="22" s="1"/>
  <c r="O2151" i="18"/>
  <c r="AB216" i="22"/>
  <c r="AP216" i="22" s="1"/>
  <c r="O2125" i="18"/>
  <c r="AA216" i="22"/>
  <c r="AO216" i="22" s="1"/>
  <c r="O2099" i="18"/>
  <c r="Z216" i="22"/>
  <c r="AN216" i="22" s="1"/>
  <c r="O2358" i="18"/>
  <c r="AJ215" i="22"/>
  <c r="AX215" i="22" s="1"/>
  <c r="O2332" i="18"/>
  <c r="AI215" i="22"/>
  <c r="AW215" i="22" s="1"/>
  <c r="O2306" i="18"/>
  <c r="AH215" i="22"/>
  <c r="AV215" i="22" s="1"/>
  <c r="O2280" i="18"/>
  <c r="AG215" i="22"/>
  <c r="AU215" i="22" s="1"/>
  <c r="O2254" i="18"/>
  <c r="AF215" i="22"/>
  <c r="AT215" i="22" s="1"/>
  <c r="O2228" i="18"/>
  <c r="AE215" i="22"/>
  <c r="AS215" i="22" s="1"/>
  <c r="O2202" i="18"/>
  <c r="AD215" i="22"/>
  <c r="AR215" i="22" s="1"/>
  <c r="O2176" i="18"/>
  <c r="AC215" i="22"/>
  <c r="AQ215" i="22" s="1"/>
  <c r="O2150" i="18"/>
  <c r="AB215" i="22"/>
  <c r="AP215" i="22" s="1"/>
  <c r="O2124" i="18"/>
  <c r="AA215" i="22"/>
  <c r="AO215" i="22" s="1"/>
  <c r="O2098" i="18"/>
  <c r="Z215" i="22"/>
  <c r="AN215" i="22" s="1"/>
  <c r="O2357" i="18"/>
  <c r="AJ214" i="22"/>
  <c r="AX214" i="22" s="1"/>
  <c r="O2331" i="18"/>
  <c r="AI214" i="22"/>
  <c r="AW214" i="22" s="1"/>
  <c r="O2305" i="18"/>
  <c r="AH214" i="22"/>
  <c r="AV214" i="22" s="1"/>
  <c r="O2279" i="18"/>
  <c r="AG214" i="22"/>
  <c r="AU214" i="22" s="1"/>
  <c r="O2253" i="18"/>
  <c r="AF214" i="22"/>
  <c r="AT214" i="22" s="1"/>
  <c r="O2227" i="18"/>
  <c r="AE214" i="22"/>
  <c r="AS214" i="22" s="1"/>
  <c r="O2201" i="18"/>
  <c r="AD214" i="22"/>
  <c r="AR214" i="22" s="1"/>
  <c r="O2175" i="18"/>
  <c r="AC214" i="22"/>
  <c r="AQ214" i="22" s="1"/>
  <c r="O2149" i="18"/>
  <c r="AB214" i="22"/>
  <c r="AP214" i="22" s="1"/>
  <c r="O2123" i="18"/>
  <c r="AA214" i="22"/>
  <c r="AO214" i="22" s="1"/>
  <c r="O2097" i="18"/>
  <c r="Z214" i="22"/>
  <c r="AN214" i="22" s="1"/>
  <c r="O2356" i="18"/>
  <c r="AJ213" i="22"/>
  <c r="AX213" i="22" s="1"/>
  <c r="O2330" i="18"/>
  <c r="AI213" i="22"/>
  <c r="AW213" i="22" s="1"/>
  <c r="O2304" i="18"/>
  <c r="AH213" i="22"/>
  <c r="AV213" i="22" s="1"/>
  <c r="O2278" i="18"/>
  <c r="AG213" i="22"/>
  <c r="AU213" i="22" s="1"/>
  <c r="O2252" i="18"/>
  <c r="AF213" i="22"/>
  <c r="AT213" i="22" s="1"/>
  <c r="O2226" i="18"/>
  <c r="AE213" i="22"/>
  <c r="AS213" i="22" s="1"/>
  <c r="O2200" i="18"/>
  <c r="AD213" i="22"/>
  <c r="AR213" i="22" s="1"/>
  <c r="O2174" i="18"/>
  <c r="AC213" i="22"/>
  <c r="AQ213" i="22" s="1"/>
  <c r="O2148" i="18"/>
  <c r="AB213" i="22"/>
  <c r="AP213" i="22" s="1"/>
  <c r="O2122" i="18"/>
  <c r="AA213" i="22"/>
  <c r="AO213" i="22" s="1"/>
  <c r="O2096" i="18"/>
  <c r="Z213" i="22"/>
  <c r="AN213" i="22" s="1"/>
  <c r="O2355" i="18"/>
  <c r="AJ212" i="22"/>
  <c r="AX212" i="22" s="1"/>
  <c r="O2329" i="18"/>
  <c r="AI212" i="22"/>
  <c r="AW212" i="22" s="1"/>
  <c r="O2303" i="18"/>
  <c r="AH212" i="22"/>
  <c r="AV212" i="22" s="1"/>
  <c r="O2277" i="18"/>
  <c r="AG212" i="22"/>
  <c r="AU212" i="22" s="1"/>
  <c r="O2251" i="18"/>
  <c r="AF212" i="22"/>
  <c r="AT212" i="22" s="1"/>
  <c r="O2225" i="18"/>
  <c r="AE212" i="22"/>
  <c r="AS212" i="22" s="1"/>
  <c r="O2199" i="18"/>
  <c r="AD212" i="22"/>
  <c r="AR212" i="22" s="1"/>
  <c r="O2173" i="18"/>
  <c r="AC212" i="22"/>
  <c r="AQ212" i="22" s="1"/>
  <c r="O2147" i="18"/>
  <c r="AB212" i="22"/>
  <c r="AP212" i="22" s="1"/>
  <c r="O2121" i="18"/>
  <c r="AA212" i="22"/>
  <c r="AO212" i="22" s="1"/>
  <c r="O2095" i="18"/>
  <c r="Z212" i="22"/>
  <c r="AN212" i="22" s="1"/>
  <c r="O2354" i="18"/>
  <c r="AJ211" i="22"/>
  <c r="AX211" i="22" s="1"/>
  <c r="O2328" i="18"/>
  <c r="AI211" i="22"/>
  <c r="AW211" i="22" s="1"/>
  <c r="O2302" i="18"/>
  <c r="AH211" i="22"/>
  <c r="AV211" i="22" s="1"/>
  <c r="O2276" i="18"/>
  <c r="AG211" i="22"/>
  <c r="AU211" i="22" s="1"/>
  <c r="O2250" i="18"/>
  <c r="AF211" i="22"/>
  <c r="AT211" i="22" s="1"/>
  <c r="O2224" i="18"/>
  <c r="AE211" i="22"/>
  <c r="AS211" i="22" s="1"/>
  <c r="O2198" i="18"/>
  <c r="AD211" i="22"/>
  <c r="AR211" i="22" s="1"/>
  <c r="O2172" i="18"/>
  <c r="AC211" i="22"/>
  <c r="AQ211" i="22" s="1"/>
  <c r="O2146" i="18"/>
  <c r="AB211" i="22"/>
  <c r="AP211" i="22" s="1"/>
  <c r="O2120" i="18"/>
  <c r="AA211" i="22"/>
  <c r="AO211" i="22" s="1"/>
  <c r="O2094" i="18"/>
  <c r="Z211" i="22"/>
  <c r="AN211" i="22" s="1"/>
  <c r="O2353" i="18"/>
  <c r="AJ210" i="22"/>
  <c r="AX210" i="22" s="1"/>
  <c r="O2327" i="18"/>
  <c r="AI210" i="22"/>
  <c r="AW210" i="22" s="1"/>
  <c r="O2301" i="18"/>
  <c r="AH210" i="22"/>
  <c r="AV210" i="22" s="1"/>
  <c r="O2275" i="18"/>
  <c r="AG210" i="22"/>
  <c r="AU210" i="22" s="1"/>
  <c r="O2249" i="18"/>
  <c r="AF210" i="22"/>
  <c r="AT210" i="22" s="1"/>
  <c r="O2223" i="18"/>
  <c r="AE210" i="22"/>
  <c r="AS210" i="22" s="1"/>
  <c r="O2197" i="18"/>
  <c r="AD210" i="22"/>
  <c r="AR210" i="22" s="1"/>
  <c r="O2171" i="18"/>
  <c r="AC210" i="22"/>
  <c r="AQ210" i="22" s="1"/>
  <c r="O2145" i="18"/>
  <c r="AB210" i="22"/>
  <c r="AP210" i="22" s="1"/>
  <c r="O2119" i="18"/>
  <c r="AA210" i="22"/>
  <c r="AO210" i="22" s="1"/>
  <c r="O2093" i="18"/>
  <c r="Z210" i="22"/>
  <c r="AN210" i="22" s="1"/>
  <c r="O2352" i="18"/>
  <c r="AJ209" i="22"/>
  <c r="AX209" i="22" s="1"/>
  <c r="O2326" i="18"/>
  <c r="AI209" i="22"/>
  <c r="AW209" i="22" s="1"/>
  <c r="O2300" i="18"/>
  <c r="AH209" i="22"/>
  <c r="AV209" i="22" s="1"/>
  <c r="O2274" i="18"/>
  <c r="AG209" i="22"/>
  <c r="AU209" i="22" s="1"/>
  <c r="O2248" i="18"/>
  <c r="AF209" i="22"/>
  <c r="AT209" i="22" s="1"/>
  <c r="O2222" i="18"/>
  <c r="AE209" i="22"/>
  <c r="AS209" i="22" s="1"/>
  <c r="O2196" i="18"/>
  <c r="AD209" i="22"/>
  <c r="AR209" i="22" s="1"/>
  <c r="O2170" i="18"/>
  <c r="AC209" i="22"/>
  <c r="AQ209" i="22" s="1"/>
  <c r="O2144" i="18"/>
  <c r="AB209" i="22"/>
  <c r="AP209" i="22" s="1"/>
  <c r="O2118" i="18"/>
  <c r="AA209" i="22"/>
  <c r="AO209" i="22" s="1"/>
  <c r="O2092" i="18"/>
  <c r="Z209" i="22"/>
  <c r="AN209" i="22" s="1"/>
  <c r="O2351" i="18"/>
  <c r="AJ208" i="22"/>
  <c r="AX208" i="22" s="1"/>
  <c r="O2325" i="18"/>
  <c r="AI208" i="22"/>
  <c r="AW208" i="22" s="1"/>
  <c r="O2299" i="18"/>
  <c r="AH208" i="22"/>
  <c r="AV208" i="22" s="1"/>
  <c r="O2273" i="18"/>
  <c r="AG208" i="22"/>
  <c r="AU208" i="22" s="1"/>
  <c r="O2247" i="18"/>
  <c r="AF208" i="22"/>
  <c r="AT208" i="22" s="1"/>
  <c r="O2221" i="18"/>
  <c r="AE208" i="22"/>
  <c r="AS208" i="22" s="1"/>
  <c r="O2195" i="18"/>
  <c r="AD208" i="22"/>
  <c r="AR208" i="22" s="1"/>
  <c r="O2169" i="18"/>
  <c r="AC208" i="22"/>
  <c r="AQ208" i="22" s="1"/>
  <c r="O2143" i="18"/>
  <c r="AB208" i="22"/>
  <c r="AP208" i="22" s="1"/>
  <c r="O2117" i="18"/>
  <c r="AA208" i="22"/>
  <c r="AO208" i="22" s="1"/>
  <c r="O2091" i="18"/>
  <c r="Z208" i="22"/>
  <c r="AN208" i="22" s="1"/>
  <c r="O2350" i="18"/>
  <c r="AJ207" i="22"/>
  <c r="AX207" i="22" s="1"/>
  <c r="O2324" i="18"/>
  <c r="AI207" i="22"/>
  <c r="AW207" i="22" s="1"/>
  <c r="O2298" i="18"/>
  <c r="AH207" i="22"/>
  <c r="AV207" i="22" s="1"/>
  <c r="O2272" i="18"/>
  <c r="AG207" i="22"/>
  <c r="AU207" i="22" s="1"/>
  <c r="O2246" i="18"/>
  <c r="AF207" i="22"/>
  <c r="AT207" i="22" s="1"/>
  <c r="O2220" i="18"/>
  <c r="AE207" i="22"/>
  <c r="AS207" i="22" s="1"/>
  <c r="O2194" i="18"/>
  <c r="AD207" i="22"/>
  <c r="AR207" i="22" s="1"/>
  <c r="O2168" i="18"/>
  <c r="AC207" i="22"/>
  <c r="AQ207" i="22" s="1"/>
  <c r="O2142" i="18"/>
  <c r="AB207" i="22"/>
  <c r="AP207" i="22" s="1"/>
  <c r="O2090" i="18"/>
  <c r="Z207" i="22"/>
  <c r="AN207" i="22" s="1"/>
  <c r="O2349" i="18"/>
  <c r="AJ206" i="22"/>
  <c r="AX206" i="22" s="1"/>
  <c r="O2323" i="18"/>
  <c r="AI206" i="22"/>
  <c r="AW206" i="22" s="1"/>
  <c r="O2297" i="18"/>
  <c r="AH206" i="22"/>
  <c r="AV206" i="22" s="1"/>
  <c r="O2271" i="18"/>
  <c r="AG206" i="22"/>
  <c r="AU206" i="22" s="1"/>
  <c r="O2245" i="18"/>
  <c r="AF206" i="22"/>
  <c r="AT206" i="22" s="1"/>
  <c r="O2219" i="18"/>
  <c r="AE206" i="22"/>
  <c r="AS206" i="22" s="1"/>
  <c r="O2193" i="18"/>
  <c r="AD206" i="22"/>
  <c r="AR206" i="22" s="1"/>
  <c r="O2167" i="18"/>
  <c r="AC206" i="22"/>
  <c r="AQ206" i="22" s="1"/>
  <c r="O2141" i="18"/>
  <c r="AB206" i="22"/>
  <c r="AP206" i="22" s="1"/>
  <c r="O2115" i="18"/>
  <c r="AA206" i="22"/>
  <c r="AO206" i="22" s="1"/>
  <c r="O2089" i="18"/>
  <c r="Z206" i="22"/>
  <c r="AN206" i="22" s="1"/>
  <c r="O2348" i="18"/>
  <c r="AJ205" i="22"/>
  <c r="AX205" i="22" s="1"/>
  <c r="O2322" i="18"/>
  <c r="AI205" i="22"/>
  <c r="AW205" i="22" s="1"/>
  <c r="O2296" i="18"/>
  <c r="AH205" i="22"/>
  <c r="AV205" i="22" s="1"/>
  <c r="O2270" i="18"/>
  <c r="AG205" i="22"/>
  <c r="AU205" i="22" s="1"/>
  <c r="O2244" i="18"/>
  <c r="AF205" i="22"/>
  <c r="AT205" i="22" s="1"/>
  <c r="O2218" i="18"/>
  <c r="AE205" i="22"/>
  <c r="AS205" i="22" s="1"/>
  <c r="O2192" i="18"/>
  <c r="AD205" i="22"/>
  <c r="AR205" i="22" s="1"/>
  <c r="O2166" i="18"/>
  <c r="AC205" i="22"/>
  <c r="AQ205" i="22" s="1"/>
  <c r="O2140" i="18"/>
  <c r="AB205" i="22"/>
  <c r="AP205" i="22" s="1"/>
  <c r="O2114" i="18"/>
  <c r="AA205" i="22"/>
  <c r="AO205" i="22" s="1"/>
  <c r="O2088" i="18"/>
  <c r="Z205" i="22"/>
  <c r="AN205" i="22" s="1"/>
  <c r="O2347" i="18"/>
  <c r="AJ204" i="22"/>
  <c r="AX204" i="22" s="1"/>
  <c r="O2321" i="18"/>
  <c r="AI204" i="22"/>
  <c r="AW204" i="22" s="1"/>
  <c r="O2295" i="18"/>
  <c r="AH204" i="22"/>
  <c r="AV204" i="22" s="1"/>
  <c r="O2269" i="18"/>
  <c r="AG204" i="22"/>
  <c r="AU204" i="22" s="1"/>
  <c r="O2243" i="18"/>
  <c r="AF204" i="22"/>
  <c r="AT204" i="22" s="1"/>
  <c r="O2217" i="18"/>
  <c r="AE204" i="22"/>
  <c r="AS204" i="22" s="1"/>
  <c r="O2191" i="18"/>
  <c r="AD204" i="22"/>
  <c r="AR204" i="22" s="1"/>
  <c r="O2165" i="18"/>
  <c r="AC204" i="22"/>
  <c r="AQ204" i="22" s="1"/>
  <c r="O2139" i="18"/>
  <c r="AB204" i="22"/>
  <c r="AP204" i="22" s="1"/>
  <c r="O2113" i="18"/>
  <c r="AA204" i="22"/>
  <c r="AO204" i="22" s="1"/>
  <c r="O2087" i="18"/>
  <c r="Z204" i="22"/>
  <c r="AN204" i="22" s="1"/>
  <c r="O2346" i="18"/>
  <c r="AJ203" i="22"/>
  <c r="AX203" i="22" s="1"/>
  <c r="O2320" i="18"/>
  <c r="AI203" i="22"/>
  <c r="AW203" i="22" s="1"/>
  <c r="O2294" i="18"/>
  <c r="AH203" i="22"/>
  <c r="AV203" i="22" s="1"/>
  <c r="O2268" i="18"/>
  <c r="AG203" i="22"/>
  <c r="AU203" i="22" s="1"/>
  <c r="O2242" i="18"/>
  <c r="AF203" i="22"/>
  <c r="AT203" i="22" s="1"/>
  <c r="O2216" i="18"/>
  <c r="AE203" i="22"/>
  <c r="AS203" i="22" s="1"/>
  <c r="O2190" i="18"/>
  <c r="AD203" i="22"/>
  <c r="AR203" i="22" s="1"/>
  <c r="O2164" i="18"/>
  <c r="AC203" i="22"/>
  <c r="AQ203" i="22" s="1"/>
  <c r="O2138" i="18"/>
  <c r="AB203" i="22"/>
  <c r="AP203" i="22" s="1"/>
  <c r="O2112" i="18"/>
  <c r="AA203" i="22"/>
  <c r="AO203" i="22" s="1"/>
  <c r="O2086" i="18"/>
  <c r="Z203" i="22"/>
  <c r="AN203" i="22" s="1"/>
  <c r="O2345" i="18"/>
  <c r="AJ202" i="22"/>
  <c r="AX202" i="22" s="1"/>
  <c r="O2319" i="18"/>
  <c r="AI202" i="22"/>
  <c r="AW202" i="22" s="1"/>
  <c r="O2293" i="18"/>
  <c r="AH202" i="22"/>
  <c r="AV202" i="22" s="1"/>
  <c r="O2267" i="18"/>
  <c r="AG202" i="22"/>
  <c r="AU202" i="22" s="1"/>
  <c r="O2241" i="18"/>
  <c r="AF202" i="22"/>
  <c r="AT202" i="22" s="1"/>
  <c r="O2215" i="18"/>
  <c r="AE202" i="22"/>
  <c r="AS202" i="22" s="1"/>
  <c r="O2189" i="18"/>
  <c r="AD202" i="22"/>
  <c r="AR202" i="22" s="1"/>
  <c r="O2163" i="18"/>
  <c r="AC202" i="22"/>
  <c r="AQ202" i="22" s="1"/>
  <c r="O2137" i="18"/>
  <c r="AB202" i="22"/>
  <c r="AP202" i="22" s="1"/>
  <c r="O2111" i="18"/>
  <c r="AA202" i="22"/>
  <c r="AO202" i="22" s="1"/>
  <c r="O2085" i="18"/>
  <c r="Z202" i="22"/>
  <c r="AN202" i="22" s="1"/>
  <c r="O2344" i="18"/>
  <c r="AJ201" i="22"/>
  <c r="AX201" i="22" s="1"/>
  <c r="O2318" i="18"/>
  <c r="AI201" i="22"/>
  <c r="AW201" i="22" s="1"/>
  <c r="O2292" i="18"/>
  <c r="AH201" i="22"/>
  <c r="AV201" i="22" s="1"/>
  <c r="O2266" i="18"/>
  <c r="AG201" i="22"/>
  <c r="AU201" i="22" s="1"/>
  <c r="O2240" i="18"/>
  <c r="AF201" i="22"/>
  <c r="AT201" i="22" s="1"/>
  <c r="O2214" i="18"/>
  <c r="AE201" i="22"/>
  <c r="AS201" i="22" s="1"/>
  <c r="O2188" i="18"/>
  <c r="AD201" i="22"/>
  <c r="AR201" i="22" s="1"/>
  <c r="O2162" i="18"/>
  <c r="AC201" i="22"/>
  <c r="AQ201" i="22" s="1"/>
  <c r="O2136" i="18"/>
  <c r="AB201" i="22"/>
  <c r="AP201" i="22" s="1"/>
  <c r="O2110" i="18"/>
  <c r="AA201" i="22"/>
  <c r="AO201" i="22" s="1"/>
  <c r="O2084" i="18"/>
  <c r="Z201" i="22"/>
  <c r="AN201" i="22" s="1"/>
  <c r="O2343" i="18"/>
  <c r="AJ200" i="22"/>
  <c r="AX200" i="22" s="1"/>
  <c r="O2317" i="18"/>
  <c r="AI200" i="22"/>
  <c r="AW200" i="22" s="1"/>
  <c r="O2291" i="18"/>
  <c r="AH200" i="22"/>
  <c r="AV200" i="22" s="1"/>
  <c r="O2265" i="18"/>
  <c r="AG200" i="22"/>
  <c r="AU200" i="22" s="1"/>
  <c r="O2239" i="18"/>
  <c r="AF200" i="22"/>
  <c r="AT200" i="22" s="1"/>
  <c r="O2213" i="18"/>
  <c r="AE200" i="22"/>
  <c r="AS200" i="22" s="1"/>
  <c r="O2187" i="18"/>
  <c r="AD200" i="22"/>
  <c r="AR200" i="22" s="1"/>
  <c r="O2161" i="18"/>
  <c r="AC200" i="22"/>
  <c r="AQ200" i="22" s="1"/>
  <c r="O2135" i="18"/>
  <c r="AB200" i="22"/>
  <c r="AP200" i="22" s="1"/>
  <c r="O2109" i="18"/>
  <c r="AA200" i="22"/>
  <c r="AO200" i="22" s="1"/>
  <c r="O2083" i="18"/>
  <c r="Z200" i="22"/>
  <c r="AN200" i="22" s="1"/>
  <c r="O2342" i="18"/>
  <c r="AJ199" i="22"/>
  <c r="AX199" i="22" s="1"/>
  <c r="O2316" i="18"/>
  <c r="AI199" i="22"/>
  <c r="AW199" i="22" s="1"/>
  <c r="O2290" i="18"/>
  <c r="AH199" i="22"/>
  <c r="AV199" i="22" s="1"/>
  <c r="O2264" i="18"/>
  <c r="AG199" i="22"/>
  <c r="AU199" i="22" s="1"/>
  <c r="O2238" i="18"/>
  <c r="AF199" i="22"/>
  <c r="AT199" i="22" s="1"/>
  <c r="O2212" i="18"/>
  <c r="AE199" i="22"/>
  <c r="AS199" i="22" s="1"/>
  <c r="O2186" i="18"/>
  <c r="AD199" i="22"/>
  <c r="AR199" i="22" s="1"/>
  <c r="O2160" i="18"/>
  <c r="AC199" i="22"/>
  <c r="AQ199" i="22" s="1"/>
  <c r="O2134" i="18"/>
  <c r="AB199" i="22"/>
  <c r="AP199" i="22" s="1"/>
  <c r="O2108" i="18"/>
  <c r="AA199" i="22"/>
  <c r="AO199" i="22" s="1"/>
  <c r="O2082" i="18"/>
  <c r="Z199" i="22"/>
  <c r="AN199" i="22" s="1"/>
  <c r="O2341" i="18"/>
  <c r="AJ198" i="22"/>
  <c r="AX198" i="22" s="1"/>
  <c r="O2315" i="18"/>
  <c r="AI198" i="22"/>
  <c r="AW198" i="22" s="1"/>
  <c r="O2289" i="18"/>
  <c r="AH198" i="22"/>
  <c r="AV198" i="22" s="1"/>
  <c r="O2263" i="18"/>
  <c r="AG198" i="22"/>
  <c r="AU198" i="22" s="1"/>
  <c r="O2237" i="18"/>
  <c r="AF198" i="22"/>
  <c r="AT198" i="22" s="1"/>
  <c r="O2211" i="18"/>
  <c r="AE198" i="22"/>
  <c r="AS198" i="22" s="1"/>
  <c r="O2185" i="18"/>
  <c r="AD198" i="22"/>
  <c r="AR198" i="22" s="1"/>
  <c r="O2159" i="18"/>
  <c r="AC198" i="22"/>
  <c r="AQ198" i="22" s="1"/>
  <c r="O2133" i="18"/>
  <c r="AB198" i="22"/>
  <c r="AP198" i="22" s="1"/>
  <c r="O2107" i="18"/>
  <c r="AA198" i="22"/>
  <c r="AO198" i="22" s="1"/>
  <c r="O2081" i="18"/>
  <c r="Z198" i="22"/>
  <c r="AN198" i="22" s="1"/>
  <c r="O2914" i="18"/>
  <c r="Z166" i="22"/>
  <c r="AN166" i="22" s="1"/>
  <c r="S264" i="22"/>
  <c r="I2862" i="18"/>
  <c r="I2853" i="18"/>
  <c r="I2844" i="18"/>
  <c r="I2835" i="18"/>
  <c r="I2826" i="18"/>
  <c r="I2817" i="18"/>
  <c r="I2808" i="18"/>
  <c r="I2799" i="18"/>
  <c r="I2790" i="18"/>
  <c r="I2781" i="18"/>
  <c r="I2772" i="18"/>
  <c r="I2763" i="18"/>
  <c r="AJ9" i="13"/>
  <c r="AK264" i="22" s="1"/>
  <c r="K2862" i="18"/>
  <c r="K2853" i="18"/>
  <c r="K2844" i="18"/>
  <c r="K2835" i="18"/>
  <c r="K2826" i="18"/>
  <c r="K2817" i="18"/>
  <c r="K2808" i="18"/>
  <c r="K2799" i="18"/>
  <c r="K2790" i="18"/>
  <c r="K2781" i="18"/>
  <c r="K2772" i="18"/>
  <c r="O2763" i="18"/>
  <c r="K2763" i="18"/>
  <c r="S270" i="22"/>
  <c r="I2868" i="18"/>
  <c r="I2859" i="18"/>
  <c r="I2850" i="18"/>
  <c r="I2841" i="18"/>
  <c r="I2832" i="18"/>
  <c r="I2823" i="18"/>
  <c r="I2814" i="18"/>
  <c r="I2805" i="18"/>
  <c r="I2796" i="18"/>
  <c r="I2787" i="18"/>
  <c r="I2778" i="18"/>
  <c r="I2769" i="18"/>
  <c r="AJ15" i="13"/>
  <c r="K2868" i="18"/>
  <c r="K2859" i="18"/>
  <c r="K2850" i="18"/>
  <c r="K2841" i="18"/>
  <c r="K2832" i="18"/>
  <c r="K2823" i="18"/>
  <c r="K2814" i="18"/>
  <c r="K2805" i="18"/>
  <c r="K2796" i="18"/>
  <c r="K2787" i="18"/>
  <c r="K2778" i="18"/>
  <c r="O2769" i="18"/>
  <c r="K2769" i="18"/>
  <c r="S265" i="22"/>
  <c r="I2863" i="18"/>
  <c r="I2854" i="18"/>
  <c r="I2845" i="18"/>
  <c r="I2836" i="18"/>
  <c r="I2827" i="18"/>
  <c r="I2818" i="18"/>
  <c r="I2809" i="18"/>
  <c r="I2800" i="18"/>
  <c r="I2791" i="18"/>
  <c r="I2782" i="18"/>
  <c r="I2773" i="18"/>
  <c r="I2764" i="18"/>
  <c r="S266" i="22"/>
  <c r="I2864" i="18"/>
  <c r="I2855" i="18"/>
  <c r="I2846" i="18"/>
  <c r="I2837" i="18"/>
  <c r="I2828" i="18"/>
  <c r="I2819" i="18"/>
  <c r="I2810" i="18"/>
  <c r="I2801" i="18"/>
  <c r="I2792" i="18"/>
  <c r="I2783" i="18"/>
  <c r="I2774" i="18"/>
  <c r="I2765" i="18"/>
  <c r="S267" i="22"/>
  <c r="I2865" i="18"/>
  <c r="I2856" i="18"/>
  <c r="I2847" i="18"/>
  <c r="I2838" i="18"/>
  <c r="I2829" i="18"/>
  <c r="I2820" i="18"/>
  <c r="I2811" i="18"/>
  <c r="I2802" i="18"/>
  <c r="I2793" i="18"/>
  <c r="I2784" i="18"/>
  <c r="I2775" i="18"/>
  <c r="I2766" i="18"/>
  <c r="S268" i="22"/>
  <c r="I2866" i="18"/>
  <c r="I2857" i="18"/>
  <c r="I2848" i="18"/>
  <c r="I2839" i="18"/>
  <c r="I2830" i="18"/>
  <c r="I2821" i="18"/>
  <c r="I2812" i="18"/>
  <c r="I2803" i="18"/>
  <c r="I2794" i="18"/>
  <c r="I2785" i="18"/>
  <c r="I2776" i="18"/>
  <c r="I2767" i="18"/>
  <c r="S269" i="22"/>
  <c r="I2867" i="18"/>
  <c r="I2858" i="18"/>
  <c r="I2849" i="18"/>
  <c r="I2840" i="18"/>
  <c r="I2831" i="18"/>
  <c r="I2822" i="18"/>
  <c r="I2813" i="18"/>
  <c r="I2804" i="18"/>
  <c r="I2795" i="18"/>
  <c r="I2786" i="18"/>
  <c r="I2777" i="18"/>
  <c r="I2768" i="18"/>
  <c r="AJ10" i="13"/>
  <c r="AK265" i="22" s="1"/>
  <c r="K2863" i="18"/>
  <c r="K2854" i="18"/>
  <c r="K2845" i="18"/>
  <c r="K2836" i="18"/>
  <c r="K2827" i="18"/>
  <c r="K2818" i="18"/>
  <c r="K2809" i="18"/>
  <c r="K2800" i="18"/>
  <c r="K2791" i="18"/>
  <c r="K2782" i="18"/>
  <c r="K2773" i="18"/>
  <c r="O2764" i="18"/>
  <c r="K2764" i="18"/>
  <c r="AJ11" i="13"/>
  <c r="K2864" i="18"/>
  <c r="K2855" i="18"/>
  <c r="K2846" i="18"/>
  <c r="K2837" i="18"/>
  <c r="K2828" i="18"/>
  <c r="K2819" i="18"/>
  <c r="K2810" i="18"/>
  <c r="K2801" i="18"/>
  <c r="K2792" i="18"/>
  <c r="K2783" i="18"/>
  <c r="K2774" i="18"/>
  <c r="O2765" i="18"/>
  <c r="K2765" i="18"/>
  <c r="AJ12" i="13"/>
  <c r="K2865" i="18"/>
  <c r="K2856" i="18"/>
  <c r="K2847" i="18"/>
  <c r="K2838" i="18"/>
  <c r="K2829" i="18"/>
  <c r="K2820" i="18"/>
  <c r="K2811" i="18"/>
  <c r="K2802" i="18"/>
  <c r="K2793" i="18"/>
  <c r="K2784" i="18"/>
  <c r="K2775" i="18"/>
  <c r="O2766" i="18"/>
  <c r="K2766" i="18"/>
  <c r="AJ13" i="13"/>
  <c r="AK268" i="22" s="1"/>
  <c r="K2866" i="18"/>
  <c r="K2857" i="18"/>
  <c r="K2848" i="18"/>
  <c r="K2839" i="18"/>
  <c r="K2830" i="18"/>
  <c r="K2821" i="18"/>
  <c r="K2812" i="18"/>
  <c r="K2803" i="18"/>
  <c r="K2794" i="18"/>
  <c r="K2785" i="18"/>
  <c r="K2776" i="18"/>
  <c r="O2767" i="18"/>
  <c r="K2767" i="18"/>
  <c r="AJ14" i="13"/>
  <c r="AK269" i="22" s="1"/>
  <c r="K2867" i="18"/>
  <c r="K2858" i="18"/>
  <c r="K2849" i="18"/>
  <c r="K2840" i="18"/>
  <c r="K2831" i="18"/>
  <c r="K2822" i="18"/>
  <c r="K2813" i="18"/>
  <c r="K2804" i="18"/>
  <c r="K2795" i="18"/>
  <c r="K2786" i="18"/>
  <c r="K2777" i="18"/>
  <c r="O2768" i="18"/>
  <c r="K2768" i="18"/>
  <c r="K2861" i="18"/>
  <c r="K2852" i="18"/>
  <c r="K2843" i="18"/>
  <c r="K2834" i="18"/>
  <c r="K2825" i="18"/>
  <c r="K2816" i="18"/>
  <c r="K2807" i="18"/>
  <c r="K2798" i="18"/>
  <c r="K2789" i="18"/>
  <c r="K2780" i="18"/>
  <c r="K2771" i="18"/>
  <c r="O2762" i="18"/>
  <c r="K2762" i="18"/>
  <c r="S263" i="22"/>
  <c r="I2861" i="18"/>
  <c r="I2852" i="18"/>
  <c r="I2843" i="18"/>
  <c r="I2834" i="18"/>
  <c r="I2825" i="18"/>
  <c r="I2816" i="18"/>
  <c r="I2807" i="18"/>
  <c r="I2798" i="18"/>
  <c r="I2789" i="18"/>
  <c r="I2780" i="18"/>
  <c r="I2771" i="18"/>
  <c r="I2762" i="18"/>
  <c r="S17" i="13"/>
  <c r="S271" i="22"/>
  <c r="I2869" i="18"/>
  <c r="L2869" i="18" s="1"/>
  <c r="I2860" i="18"/>
  <c r="L2860" i="18" s="1"/>
  <c r="I2851" i="18"/>
  <c r="L2851" i="18" s="1"/>
  <c r="I2842" i="18"/>
  <c r="L2842" i="18" s="1"/>
  <c r="I2833" i="18"/>
  <c r="L2833" i="18" s="1"/>
  <c r="I2824" i="18"/>
  <c r="L2824" i="18" s="1"/>
  <c r="I2815" i="18"/>
  <c r="L2815" i="18" s="1"/>
  <c r="I2806" i="18"/>
  <c r="L2806" i="18" s="1"/>
  <c r="I2797" i="18"/>
  <c r="L2797" i="18" s="1"/>
  <c r="I2788" i="18"/>
  <c r="L2788" i="18" s="1"/>
  <c r="I2779" i="18"/>
  <c r="L2779" i="18" s="1"/>
  <c r="I2770" i="18"/>
  <c r="L2770" i="18" s="1"/>
  <c r="AK16" i="13"/>
  <c r="AL271" i="22" s="1"/>
  <c r="P2869" i="18"/>
  <c r="S2869" i="18"/>
  <c r="P2860" i="18"/>
  <c r="S2860" i="18"/>
  <c r="P2851" i="18"/>
  <c r="S2851" i="18"/>
  <c r="P2842" i="18"/>
  <c r="S2842" i="18"/>
  <c r="P2833" i="18"/>
  <c r="S2833" i="18"/>
  <c r="P2824" i="18"/>
  <c r="S2824" i="18"/>
  <c r="P2815" i="18"/>
  <c r="S2815" i="18"/>
  <c r="P2806" i="18"/>
  <c r="S2806" i="18"/>
  <c r="P2797" i="18"/>
  <c r="S2797" i="18"/>
  <c r="P2788" i="18"/>
  <c r="S2788" i="18"/>
  <c r="P2779" i="18"/>
  <c r="S2779" i="18"/>
  <c r="K2869" i="18"/>
  <c r="K2860" i="18"/>
  <c r="K2851" i="18"/>
  <c r="K2842" i="18"/>
  <c r="K2833" i="18"/>
  <c r="K2824" i="18"/>
  <c r="K2815" i="18"/>
  <c r="K2806" i="18"/>
  <c r="K2797" i="18"/>
  <c r="K2788" i="18"/>
  <c r="K2779" i="18"/>
  <c r="O2770" i="18"/>
  <c r="K2770" i="18"/>
  <c r="AM270" i="22"/>
  <c r="AN270" i="22"/>
  <c r="AO270" i="22"/>
  <c r="AP270" i="22"/>
  <c r="AQ270" i="22"/>
  <c r="AR270" i="22"/>
  <c r="AS270" i="22"/>
  <c r="AT270" i="22"/>
  <c r="AU270" i="22"/>
  <c r="AV270" i="22"/>
  <c r="AW270" i="22"/>
  <c r="AX270" i="22"/>
  <c r="K2630" i="18"/>
  <c r="K2606" i="18"/>
  <c r="K2582" i="18"/>
  <c r="K2558" i="18"/>
  <c r="K2534" i="18"/>
  <c r="K2510" i="18"/>
  <c r="K2486" i="18"/>
  <c r="K2462" i="18"/>
  <c r="K2438" i="18"/>
  <c r="K2414" i="18"/>
  <c r="K2390" i="18"/>
  <c r="O2366" i="18"/>
  <c r="K2366" i="18"/>
  <c r="Z32" i="15"/>
  <c r="O2390" i="18"/>
  <c r="AA32" i="15"/>
  <c r="O2414" i="18"/>
  <c r="AB32" i="15"/>
  <c r="O2438" i="18"/>
  <c r="AC32" i="15"/>
  <c r="O2462" i="18"/>
  <c r="AD32" i="15"/>
  <c r="O2486" i="18"/>
  <c r="AE32" i="15"/>
  <c r="O2510" i="18"/>
  <c r="AF32" i="15"/>
  <c r="O2534" i="18"/>
  <c r="AG32" i="15"/>
  <c r="O2558" i="18"/>
  <c r="AH32" i="15"/>
  <c r="O2582" i="18"/>
  <c r="AI32" i="15"/>
  <c r="O2606" i="18"/>
  <c r="AJ32" i="15"/>
  <c r="O2630" i="18"/>
  <c r="AK9" i="15"/>
  <c r="AK240" i="22" s="1"/>
  <c r="K2631" i="18"/>
  <c r="K2607" i="18"/>
  <c r="K2583" i="18"/>
  <c r="K2559" i="18"/>
  <c r="K2535" i="18"/>
  <c r="K2511" i="18"/>
  <c r="K2487" i="18"/>
  <c r="K2463" i="18"/>
  <c r="K2439" i="18"/>
  <c r="K2415" i="18"/>
  <c r="K2391" i="18"/>
  <c r="O2367" i="18"/>
  <c r="K2367" i="18"/>
  <c r="P2535" i="18"/>
  <c r="S2535" i="18"/>
  <c r="P2559" i="18"/>
  <c r="S2559" i="18"/>
  <c r="P2583" i="18"/>
  <c r="S2583" i="18"/>
  <c r="P2607" i="18"/>
  <c r="S2607" i="18"/>
  <c r="P2631" i="18"/>
  <c r="S2631" i="18"/>
  <c r="AK10" i="15"/>
  <c r="AK241" i="22" s="1"/>
  <c r="K2632" i="18"/>
  <c r="K2608" i="18"/>
  <c r="K2584" i="18"/>
  <c r="K2560" i="18"/>
  <c r="K2536" i="18"/>
  <c r="K2512" i="18"/>
  <c r="K2488" i="18"/>
  <c r="K2464" i="18"/>
  <c r="K2440" i="18"/>
  <c r="K2416" i="18"/>
  <c r="K2392" i="18"/>
  <c r="O2368" i="18"/>
  <c r="K2368" i="18"/>
  <c r="P2536" i="18"/>
  <c r="S2536" i="18"/>
  <c r="P2560" i="18"/>
  <c r="S2560" i="18"/>
  <c r="P2584" i="18"/>
  <c r="S2584" i="18"/>
  <c r="P2608" i="18"/>
  <c r="S2608" i="18"/>
  <c r="P2632" i="18"/>
  <c r="S2632" i="18"/>
  <c r="AK11" i="15"/>
  <c r="AK242" i="22" s="1"/>
  <c r="K2633" i="18"/>
  <c r="K2609" i="18"/>
  <c r="K2585" i="18"/>
  <c r="K2561" i="18"/>
  <c r="K2537" i="18"/>
  <c r="K2513" i="18"/>
  <c r="K2489" i="18"/>
  <c r="K2465" i="18"/>
  <c r="K2441" i="18"/>
  <c r="K2417" i="18"/>
  <c r="K2393" i="18"/>
  <c r="O2369" i="18"/>
  <c r="K2369" i="18"/>
  <c r="P2537" i="18"/>
  <c r="S2537" i="18"/>
  <c r="P2561" i="18"/>
  <c r="S2561" i="18"/>
  <c r="P2585" i="18"/>
  <c r="S2585" i="18"/>
  <c r="P2609" i="18"/>
  <c r="S2609" i="18"/>
  <c r="P2633" i="18"/>
  <c r="S2633" i="18"/>
  <c r="AK12" i="15"/>
  <c r="AK243" i="22" s="1"/>
  <c r="K2634" i="18"/>
  <c r="K2610" i="18"/>
  <c r="K2586" i="18"/>
  <c r="K2562" i="18"/>
  <c r="K2538" i="18"/>
  <c r="K2514" i="18"/>
  <c r="K2490" i="18"/>
  <c r="K2466" i="18"/>
  <c r="K2442" i="18"/>
  <c r="K2418" i="18"/>
  <c r="K2394" i="18"/>
  <c r="O2370" i="18"/>
  <c r="K2370" i="18"/>
  <c r="P2538" i="18"/>
  <c r="S2538" i="18"/>
  <c r="P2562" i="18"/>
  <c r="S2562" i="18"/>
  <c r="P2586" i="18"/>
  <c r="S2586" i="18"/>
  <c r="P2610" i="18"/>
  <c r="S2610" i="18"/>
  <c r="P2634" i="18"/>
  <c r="S2634" i="18"/>
  <c r="AK13" i="15"/>
  <c r="AK244" i="22" s="1"/>
  <c r="K2635" i="18"/>
  <c r="K2611" i="18"/>
  <c r="K2587" i="18"/>
  <c r="K2563" i="18"/>
  <c r="K2539" i="18"/>
  <c r="K2515" i="18"/>
  <c r="K2491" i="18"/>
  <c r="K2467" i="18"/>
  <c r="K2443" i="18"/>
  <c r="K2419" i="18"/>
  <c r="K2395" i="18"/>
  <c r="O2371" i="18"/>
  <c r="K2371" i="18"/>
  <c r="P2539" i="18"/>
  <c r="S2539" i="18"/>
  <c r="P2563" i="18"/>
  <c r="S2563" i="18"/>
  <c r="P2587" i="18"/>
  <c r="S2587" i="18"/>
  <c r="P2611" i="18"/>
  <c r="S2611" i="18"/>
  <c r="P2635" i="18"/>
  <c r="S2635" i="18"/>
  <c r="AK14" i="15"/>
  <c r="AK245" i="22" s="1"/>
  <c r="K2636" i="18"/>
  <c r="K2612" i="18"/>
  <c r="K2588" i="18"/>
  <c r="K2564" i="18"/>
  <c r="K2540" i="18"/>
  <c r="K2516" i="18"/>
  <c r="K2492" i="18"/>
  <c r="K2468" i="18"/>
  <c r="K2444" i="18"/>
  <c r="K2420" i="18"/>
  <c r="K2396" i="18"/>
  <c r="O2372" i="18"/>
  <c r="K2372" i="18"/>
  <c r="P2540" i="18"/>
  <c r="S2540" i="18"/>
  <c r="P2564" i="18"/>
  <c r="S2564" i="18"/>
  <c r="P2588" i="18"/>
  <c r="S2588" i="18"/>
  <c r="P2612" i="18"/>
  <c r="S2612" i="18"/>
  <c r="P2636" i="18"/>
  <c r="S2636" i="18"/>
  <c r="T32" i="15"/>
  <c r="S239" i="22"/>
  <c r="I2630" i="18"/>
  <c r="I2606" i="18"/>
  <c r="L2606" i="18" s="1"/>
  <c r="I2582" i="18"/>
  <c r="L2582" i="18" s="1"/>
  <c r="I2558" i="18"/>
  <c r="L2558" i="18" s="1"/>
  <c r="I2534" i="18"/>
  <c r="L2534" i="18" s="1"/>
  <c r="I2510" i="18"/>
  <c r="I2486" i="18"/>
  <c r="I2462" i="18"/>
  <c r="I2438" i="18"/>
  <c r="I2414" i="18"/>
  <c r="I2390" i="18"/>
  <c r="I2366" i="18"/>
  <c r="S240" i="22"/>
  <c r="I2631" i="18"/>
  <c r="L2631" i="18" s="1"/>
  <c r="I2607" i="18"/>
  <c r="L2607" i="18" s="1"/>
  <c r="I2583" i="18"/>
  <c r="L2583" i="18" s="1"/>
  <c r="I2559" i="18"/>
  <c r="L2559" i="18" s="1"/>
  <c r="I2535" i="18"/>
  <c r="L2535" i="18" s="1"/>
  <c r="I2511" i="18"/>
  <c r="I2487" i="18"/>
  <c r="I2463" i="18"/>
  <c r="I2439" i="18"/>
  <c r="I2415" i="18"/>
  <c r="I2391" i="18"/>
  <c r="I2367" i="18"/>
  <c r="S241" i="22"/>
  <c r="I2632" i="18"/>
  <c r="L2632" i="18" s="1"/>
  <c r="I2608" i="18"/>
  <c r="L2608" i="18" s="1"/>
  <c r="I2584" i="18"/>
  <c r="L2584" i="18" s="1"/>
  <c r="I2560" i="18"/>
  <c r="L2560" i="18" s="1"/>
  <c r="I2536" i="18"/>
  <c r="L2536" i="18" s="1"/>
  <c r="I2512" i="18"/>
  <c r="I2488" i="18"/>
  <c r="I2464" i="18"/>
  <c r="I2440" i="18"/>
  <c r="I2416" i="18"/>
  <c r="I2392" i="18"/>
  <c r="I2368" i="18"/>
  <c r="S242" i="22"/>
  <c r="I2633" i="18"/>
  <c r="L2633" i="18" s="1"/>
  <c r="I2609" i="18"/>
  <c r="L2609" i="18" s="1"/>
  <c r="I2585" i="18"/>
  <c r="L2585" i="18" s="1"/>
  <c r="I2561" i="18"/>
  <c r="L2561" i="18" s="1"/>
  <c r="I2537" i="18"/>
  <c r="L2537" i="18" s="1"/>
  <c r="I2513" i="18"/>
  <c r="I2489" i="18"/>
  <c r="I2465" i="18"/>
  <c r="I2441" i="18"/>
  <c r="I2417" i="18"/>
  <c r="I2393" i="18"/>
  <c r="I2369" i="18"/>
  <c r="S243" i="22"/>
  <c r="I2634" i="18"/>
  <c r="L2634" i="18" s="1"/>
  <c r="I2610" i="18"/>
  <c r="L2610" i="18" s="1"/>
  <c r="I2586" i="18"/>
  <c r="L2586" i="18" s="1"/>
  <c r="I2562" i="18"/>
  <c r="L2562" i="18" s="1"/>
  <c r="I2538" i="18"/>
  <c r="L2538" i="18" s="1"/>
  <c r="I2514" i="18"/>
  <c r="I2490" i="18"/>
  <c r="I2466" i="18"/>
  <c r="I2442" i="18"/>
  <c r="I2418" i="18"/>
  <c r="I2394" i="18"/>
  <c r="I2370" i="18"/>
  <c r="S244" i="22"/>
  <c r="I2635" i="18"/>
  <c r="L2635" i="18" s="1"/>
  <c r="I2611" i="18"/>
  <c r="L2611" i="18" s="1"/>
  <c r="I2587" i="18"/>
  <c r="L2587" i="18" s="1"/>
  <c r="I2563" i="18"/>
  <c r="L2563" i="18" s="1"/>
  <c r="I2539" i="18"/>
  <c r="L2539" i="18" s="1"/>
  <c r="I2515" i="18"/>
  <c r="I2491" i="18"/>
  <c r="I2467" i="18"/>
  <c r="I2443" i="18"/>
  <c r="I2419" i="18"/>
  <c r="I2395" i="18"/>
  <c r="I2371" i="18"/>
  <c r="S245" i="22"/>
  <c r="I2636" i="18"/>
  <c r="L2636" i="18" s="1"/>
  <c r="I2612" i="18"/>
  <c r="L2612" i="18" s="1"/>
  <c r="I2588" i="18"/>
  <c r="L2588" i="18" s="1"/>
  <c r="I2564" i="18"/>
  <c r="L2564" i="18" s="1"/>
  <c r="I2540" i="18"/>
  <c r="L2540" i="18" s="1"/>
  <c r="I2516" i="18"/>
  <c r="I2492" i="18"/>
  <c r="I2468" i="18"/>
  <c r="I2444" i="18"/>
  <c r="I2420" i="18"/>
  <c r="I2396" i="18"/>
  <c r="I2372" i="18"/>
  <c r="S246" i="22"/>
  <c r="I2637" i="18"/>
  <c r="L2637" i="18" s="1"/>
  <c r="I2613" i="18"/>
  <c r="L2613" i="18" s="1"/>
  <c r="I2589" i="18"/>
  <c r="L2589" i="18" s="1"/>
  <c r="I2565" i="18"/>
  <c r="L2565" i="18" s="1"/>
  <c r="I2541" i="18"/>
  <c r="L2541" i="18" s="1"/>
  <c r="I2517" i="18"/>
  <c r="I2493" i="18"/>
  <c r="I2469" i="18"/>
  <c r="I2445" i="18"/>
  <c r="I2421" i="18"/>
  <c r="I2397" i="18"/>
  <c r="I2373" i="18"/>
  <c r="S247" i="22"/>
  <c r="I2638" i="18"/>
  <c r="L2638" i="18" s="1"/>
  <c r="I2614" i="18"/>
  <c r="L2614" i="18" s="1"/>
  <c r="I2590" i="18"/>
  <c r="L2590" i="18" s="1"/>
  <c r="I2566" i="18"/>
  <c r="L2566" i="18" s="1"/>
  <c r="I2542" i="18"/>
  <c r="L2542" i="18" s="1"/>
  <c r="I2518" i="18"/>
  <c r="I2494" i="18"/>
  <c r="I2470" i="18"/>
  <c r="I2446" i="18"/>
  <c r="I2422" i="18"/>
  <c r="I2398" i="18"/>
  <c r="I2374" i="18"/>
  <c r="S248" i="22"/>
  <c r="I2639" i="18"/>
  <c r="L2639" i="18" s="1"/>
  <c r="I2615" i="18"/>
  <c r="L2615" i="18" s="1"/>
  <c r="I2591" i="18"/>
  <c r="L2591" i="18" s="1"/>
  <c r="I2567" i="18"/>
  <c r="L2567" i="18" s="1"/>
  <c r="I2543" i="18"/>
  <c r="L2543" i="18" s="1"/>
  <c r="I2519" i="18"/>
  <c r="I2495" i="18"/>
  <c r="I2471" i="18"/>
  <c r="I2447" i="18"/>
  <c r="I2423" i="18"/>
  <c r="I2399" i="18"/>
  <c r="I2375" i="18"/>
  <c r="S249" i="22"/>
  <c r="I2640" i="18"/>
  <c r="L2640" i="18" s="1"/>
  <c r="I2616" i="18"/>
  <c r="L2616" i="18" s="1"/>
  <c r="I2592" i="18"/>
  <c r="L2592" i="18" s="1"/>
  <c r="I2568" i="18"/>
  <c r="L2568" i="18" s="1"/>
  <c r="I2544" i="18"/>
  <c r="L2544" i="18" s="1"/>
  <c r="I2520" i="18"/>
  <c r="I2496" i="18"/>
  <c r="I2472" i="18"/>
  <c r="I2448" i="18"/>
  <c r="I2424" i="18"/>
  <c r="I2400" i="18"/>
  <c r="I2376" i="18"/>
  <c r="S250" i="22"/>
  <c r="I2641" i="18"/>
  <c r="L2641" i="18" s="1"/>
  <c r="I2617" i="18"/>
  <c r="L2617" i="18" s="1"/>
  <c r="I2593" i="18"/>
  <c r="L2593" i="18" s="1"/>
  <c r="I2569" i="18"/>
  <c r="L2569" i="18" s="1"/>
  <c r="I2545" i="18"/>
  <c r="L2545" i="18" s="1"/>
  <c r="I2521" i="18"/>
  <c r="I2497" i="18"/>
  <c r="I2473" i="18"/>
  <c r="I2449" i="18"/>
  <c r="I2425" i="18"/>
  <c r="I2401" i="18"/>
  <c r="I2377" i="18"/>
  <c r="S251" i="22"/>
  <c r="I2642" i="18"/>
  <c r="L2642" i="18" s="1"/>
  <c r="I2618" i="18"/>
  <c r="L2618" i="18" s="1"/>
  <c r="I2594" i="18"/>
  <c r="L2594" i="18" s="1"/>
  <c r="I2570" i="18"/>
  <c r="L2570" i="18" s="1"/>
  <c r="I2546" i="18"/>
  <c r="L2546" i="18" s="1"/>
  <c r="I2522" i="18"/>
  <c r="I2498" i="18"/>
  <c r="I2474" i="18"/>
  <c r="I2450" i="18"/>
  <c r="I2426" i="18"/>
  <c r="I2402" i="18"/>
  <c r="I2378" i="18"/>
  <c r="S252" i="22"/>
  <c r="I2643" i="18"/>
  <c r="L2643" i="18" s="1"/>
  <c r="I2619" i="18"/>
  <c r="L2619" i="18" s="1"/>
  <c r="I2595" i="18"/>
  <c r="L2595" i="18" s="1"/>
  <c r="I2571" i="18"/>
  <c r="L2571" i="18" s="1"/>
  <c r="I2547" i="18"/>
  <c r="L2547" i="18" s="1"/>
  <c r="I2523" i="18"/>
  <c r="I2499" i="18"/>
  <c r="I2475" i="18"/>
  <c r="I2451" i="18"/>
  <c r="I2427" i="18"/>
  <c r="I2403" i="18"/>
  <c r="I2379" i="18"/>
  <c r="S253" i="22"/>
  <c r="I2644" i="18"/>
  <c r="L2644" i="18" s="1"/>
  <c r="I2620" i="18"/>
  <c r="L2620" i="18" s="1"/>
  <c r="I2596" i="18"/>
  <c r="L2596" i="18" s="1"/>
  <c r="I2572" i="18"/>
  <c r="L2572" i="18" s="1"/>
  <c r="I2548" i="18"/>
  <c r="L2548" i="18" s="1"/>
  <c r="I2524" i="18"/>
  <c r="I2500" i="18"/>
  <c r="I2476" i="18"/>
  <c r="I2452" i="18"/>
  <c r="I2428" i="18"/>
  <c r="I2404" i="18"/>
  <c r="I2380" i="18"/>
  <c r="S254" i="22"/>
  <c r="I2645" i="18"/>
  <c r="L2645" i="18" s="1"/>
  <c r="I2621" i="18"/>
  <c r="L2621" i="18" s="1"/>
  <c r="I2597" i="18"/>
  <c r="L2597" i="18" s="1"/>
  <c r="I2573" i="18"/>
  <c r="L2573" i="18" s="1"/>
  <c r="I2549" i="18"/>
  <c r="L2549" i="18" s="1"/>
  <c r="I2525" i="18"/>
  <c r="I2501" i="18"/>
  <c r="I2477" i="18"/>
  <c r="I2453" i="18"/>
  <c r="I2429" i="18"/>
  <c r="I2405" i="18"/>
  <c r="I2381" i="18"/>
  <c r="S255" i="22"/>
  <c r="I2646" i="18"/>
  <c r="L2646" i="18" s="1"/>
  <c r="I2622" i="18"/>
  <c r="L2622" i="18" s="1"/>
  <c r="I2598" i="18"/>
  <c r="L2598" i="18" s="1"/>
  <c r="I2574" i="18"/>
  <c r="L2574" i="18" s="1"/>
  <c r="I2550" i="18"/>
  <c r="L2550" i="18" s="1"/>
  <c r="I2526" i="18"/>
  <c r="L2526" i="18" s="1"/>
  <c r="I2502" i="18"/>
  <c r="I2478" i="18"/>
  <c r="I2454" i="18"/>
  <c r="I2430" i="18"/>
  <c r="I2406" i="18"/>
  <c r="I2382" i="18"/>
  <c r="S256" i="22"/>
  <c r="I2647" i="18"/>
  <c r="L2647" i="18" s="1"/>
  <c r="I2623" i="18"/>
  <c r="L2623" i="18" s="1"/>
  <c r="I2599" i="18"/>
  <c r="L2599" i="18" s="1"/>
  <c r="I2575" i="18"/>
  <c r="L2575" i="18" s="1"/>
  <c r="I2551" i="18"/>
  <c r="L2551" i="18" s="1"/>
  <c r="I2527" i="18"/>
  <c r="L2527" i="18" s="1"/>
  <c r="I2503" i="18"/>
  <c r="I2479" i="18"/>
  <c r="I2455" i="18"/>
  <c r="I2431" i="18"/>
  <c r="I2407" i="18"/>
  <c r="I2383" i="18"/>
  <c r="S257" i="22"/>
  <c r="I2648" i="18"/>
  <c r="L2648" i="18" s="1"/>
  <c r="I2624" i="18"/>
  <c r="L2624" i="18" s="1"/>
  <c r="I2600" i="18"/>
  <c r="L2600" i="18" s="1"/>
  <c r="I2576" i="18"/>
  <c r="L2576" i="18" s="1"/>
  <c r="I2552" i="18"/>
  <c r="L2552" i="18" s="1"/>
  <c r="I2528" i="18"/>
  <c r="L2528" i="18" s="1"/>
  <c r="I2504" i="18"/>
  <c r="I2480" i="18"/>
  <c r="I2456" i="18"/>
  <c r="I2432" i="18"/>
  <c r="I2408" i="18"/>
  <c r="I2384" i="18"/>
  <c r="S258" i="22"/>
  <c r="I2649" i="18"/>
  <c r="L2649" i="18" s="1"/>
  <c r="I2625" i="18"/>
  <c r="L2625" i="18" s="1"/>
  <c r="I2601" i="18"/>
  <c r="L2601" i="18" s="1"/>
  <c r="I2577" i="18"/>
  <c r="L2577" i="18" s="1"/>
  <c r="I2553" i="18"/>
  <c r="L2553" i="18" s="1"/>
  <c r="I2529" i="18"/>
  <c r="L2529" i="18" s="1"/>
  <c r="I2505" i="18"/>
  <c r="I2481" i="18"/>
  <c r="I2457" i="18"/>
  <c r="I2433" i="18"/>
  <c r="I2409" i="18"/>
  <c r="I2385" i="18"/>
  <c r="S259" i="22"/>
  <c r="I2650" i="18"/>
  <c r="L2650" i="18" s="1"/>
  <c r="I2626" i="18"/>
  <c r="L2626" i="18" s="1"/>
  <c r="I2602" i="18"/>
  <c r="L2602" i="18" s="1"/>
  <c r="I2578" i="18"/>
  <c r="L2578" i="18" s="1"/>
  <c r="I2554" i="18"/>
  <c r="L2554" i="18" s="1"/>
  <c r="I2530" i="18"/>
  <c r="L2530" i="18" s="1"/>
  <c r="I2506" i="18"/>
  <c r="I2482" i="18"/>
  <c r="I2458" i="18"/>
  <c r="I2434" i="18"/>
  <c r="I2410" i="18"/>
  <c r="I2386" i="18"/>
  <c r="I2387" i="18"/>
  <c r="L2387" i="18" s="1"/>
  <c r="S260" i="22"/>
  <c r="I2651" i="18"/>
  <c r="L2651" i="18" s="1"/>
  <c r="I2627" i="18"/>
  <c r="L2627" i="18" s="1"/>
  <c r="I2603" i="18"/>
  <c r="L2603" i="18" s="1"/>
  <c r="I2579" i="18"/>
  <c r="L2579" i="18" s="1"/>
  <c r="I2555" i="18"/>
  <c r="L2555" i="18" s="1"/>
  <c r="I2531" i="18"/>
  <c r="L2531" i="18" s="1"/>
  <c r="I2507" i="18"/>
  <c r="I2483" i="18"/>
  <c r="I2459" i="18"/>
  <c r="I2435" i="18"/>
  <c r="I2411" i="18"/>
  <c r="S262" i="22"/>
  <c r="I2653" i="18"/>
  <c r="L2653" i="18" s="1"/>
  <c r="I2629" i="18"/>
  <c r="L2629" i="18" s="1"/>
  <c r="I2605" i="18"/>
  <c r="L2605" i="18" s="1"/>
  <c r="I2581" i="18"/>
  <c r="L2581" i="18" s="1"/>
  <c r="I2557" i="18"/>
  <c r="L2557" i="18" s="1"/>
  <c r="I2533" i="18"/>
  <c r="L2533" i="18" s="1"/>
  <c r="I2509" i="18"/>
  <c r="I2485" i="18"/>
  <c r="I2461" i="18"/>
  <c r="I2437" i="18"/>
  <c r="AK15" i="15"/>
  <c r="AK246" i="22" s="1"/>
  <c r="K2637" i="18"/>
  <c r="K2613" i="18"/>
  <c r="K2589" i="18"/>
  <c r="K2565" i="18"/>
  <c r="K2541" i="18"/>
  <c r="K2517" i="18"/>
  <c r="K2493" i="18"/>
  <c r="K2469" i="18"/>
  <c r="K2445" i="18"/>
  <c r="K2421" i="18"/>
  <c r="K2397" i="18"/>
  <c r="M2397" i="18" s="1"/>
  <c r="O2373" i="18"/>
  <c r="K2373" i="18"/>
  <c r="P2541" i="18"/>
  <c r="S2541" i="18"/>
  <c r="P2565" i="18"/>
  <c r="S2565" i="18"/>
  <c r="P2589" i="18"/>
  <c r="S2589" i="18"/>
  <c r="P2613" i="18"/>
  <c r="S2613" i="18"/>
  <c r="P2637" i="18"/>
  <c r="S2637" i="18"/>
  <c r="AK16" i="15"/>
  <c r="AK247" i="22" s="1"/>
  <c r="K2638" i="18"/>
  <c r="K2614" i="18"/>
  <c r="K2590" i="18"/>
  <c r="K2566" i="18"/>
  <c r="K2542" i="18"/>
  <c r="K2518" i="18"/>
  <c r="K2494" i="18"/>
  <c r="K2470" i="18"/>
  <c r="K2446" i="18"/>
  <c r="K2422" i="18"/>
  <c r="K2398" i="18"/>
  <c r="M2398" i="18" s="1"/>
  <c r="O2374" i="18"/>
  <c r="K2374" i="18"/>
  <c r="P2542" i="18"/>
  <c r="S2542" i="18"/>
  <c r="P2566" i="18"/>
  <c r="S2566" i="18"/>
  <c r="P2590" i="18"/>
  <c r="S2590" i="18"/>
  <c r="P2614" i="18"/>
  <c r="S2614" i="18"/>
  <c r="P2638" i="18"/>
  <c r="S2638" i="18"/>
  <c r="AK17" i="15"/>
  <c r="AK248" i="22" s="1"/>
  <c r="K2639" i="18"/>
  <c r="K2615" i="18"/>
  <c r="K2591" i="18"/>
  <c r="K2567" i="18"/>
  <c r="K2543" i="18"/>
  <c r="K2519" i="18"/>
  <c r="K2495" i="18"/>
  <c r="K2471" i="18"/>
  <c r="K2447" i="18"/>
  <c r="K2423" i="18"/>
  <c r="K2399" i="18"/>
  <c r="M2399" i="18" s="1"/>
  <c r="O2375" i="18"/>
  <c r="K2375" i="18"/>
  <c r="P2543" i="18"/>
  <c r="S2543" i="18"/>
  <c r="P2567" i="18"/>
  <c r="S2567" i="18"/>
  <c r="P2591" i="18"/>
  <c r="S2591" i="18"/>
  <c r="P2615" i="18"/>
  <c r="S2615" i="18"/>
  <c r="P2639" i="18"/>
  <c r="S2639" i="18"/>
  <c r="AK18" i="15"/>
  <c r="AK249" i="22" s="1"/>
  <c r="K2640" i="18"/>
  <c r="K2616" i="18"/>
  <c r="K2592" i="18"/>
  <c r="K2568" i="18"/>
  <c r="K2544" i="18"/>
  <c r="K2520" i="18"/>
  <c r="K2496" i="18"/>
  <c r="K2472" i="18"/>
  <c r="K2448" i="18"/>
  <c r="K2424" i="18"/>
  <c r="K2400" i="18"/>
  <c r="M2400" i="18" s="1"/>
  <c r="O2376" i="18"/>
  <c r="K2376" i="18"/>
  <c r="P2544" i="18"/>
  <c r="S2544" i="18"/>
  <c r="P2568" i="18"/>
  <c r="S2568" i="18"/>
  <c r="P2592" i="18"/>
  <c r="S2592" i="18"/>
  <c r="P2616" i="18"/>
  <c r="S2616" i="18"/>
  <c r="P2640" i="18"/>
  <c r="S2640" i="18"/>
  <c r="AK19" i="15"/>
  <c r="AK250" i="22" s="1"/>
  <c r="K2641" i="18"/>
  <c r="K2617" i="18"/>
  <c r="K2593" i="18"/>
  <c r="K2569" i="18"/>
  <c r="K2545" i="18"/>
  <c r="K2521" i="18"/>
  <c r="K2497" i="18"/>
  <c r="K2473" i="18"/>
  <c r="K2449" i="18"/>
  <c r="K2425" i="18"/>
  <c r="K2401" i="18"/>
  <c r="M2401" i="18" s="1"/>
  <c r="O2377" i="18"/>
  <c r="K2377" i="18"/>
  <c r="P2545" i="18"/>
  <c r="S2545" i="18"/>
  <c r="P2569" i="18"/>
  <c r="S2569" i="18"/>
  <c r="P2593" i="18"/>
  <c r="S2593" i="18"/>
  <c r="P2617" i="18"/>
  <c r="S2617" i="18"/>
  <c r="P2641" i="18"/>
  <c r="S2641" i="18"/>
  <c r="AK20" i="15"/>
  <c r="AK251" i="22" s="1"/>
  <c r="K2642" i="18"/>
  <c r="K2618" i="18"/>
  <c r="K2594" i="18"/>
  <c r="K2570" i="18"/>
  <c r="K2546" i="18"/>
  <c r="K2522" i="18"/>
  <c r="K2498" i="18"/>
  <c r="K2474" i="18"/>
  <c r="K2450" i="18"/>
  <c r="K2426" i="18"/>
  <c r="K2402" i="18"/>
  <c r="M2402" i="18" s="1"/>
  <c r="O2378" i="18"/>
  <c r="K2378" i="18"/>
  <c r="P2546" i="18"/>
  <c r="S2546" i="18"/>
  <c r="P2570" i="18"/>
  <c r="S2570" i="18"/>
  <c r="P2594" i="18"/>
  <c r="S2594" i="18"/>
  <c r="P2618" i="18"/>
  <c r="S2618" i="18"/>
  <c r="P2642" i="18"/>
  <c r="S2642" i="18"/>
  <c r="AK21" i="15"/>
  <c r="AK252" i="22" s="1"/>
  <c r="K2643" i="18"/>
  <c r="K2619" i="18"/>
  <c r="K2595" i="18"/>
  <c r="K2571" i="18"/>
  <c r="K2547" i="18"/>
  <c r="K2523" i="18"/>
  <c r="K2499" i="18"/>
  <c r="K2475" i="18"/>
  <c r="K2451" i="18"/>
  <c r="K2427" i="18"/>
  <c r="K2403" i="18"/>
  <c r="M2403" i="18" s="1"/>
  <c r="O2379" i="18"/>
  <c r="K2379" i="18"/>
  <c r="P2547" i="18"/>
  <c r="S2547" i="18"/>
  <c r="P2571" i="18"/>
  <c r="S2571" i="18"/>
  <c r="P2595" i="18"/>
  <c r="S2595" i="18"/>
  <c r="P2619" i="18"/>
  <c r="S2619" i="18"/>
  <c r="P2643" i="18"/>
  <c r="S2643" i="18"/>
  <c r="AK22" i="15"/>
  <c r="AK253" i="22" s="1"/>
  <c r="K2644" i="18"/>
  <c r="K2620" i="18"/>
  <c r="K2596" i="18"/>
  <c r="K2572" i="18"/>
  <c r="K2548" i="18"/>
  <c r="K2524" i="18"/>
  <c r="K2500" i="18"/>
  <c r="K2476" i="18"/>
  <c r="K2452" i="18"/>
  <c r="K2428" i="18"/>
  <c r="K2404" i="18"/>
  <c r="M2404" i="18" s="1"/>
  <c r="O2380" i="18"/>
  <c r="K2380" i="18"/>
  <c r="P2548" i="18"/>
  <c r="S2548" i="18"/>
  <c r="P2572" i="18"/>
  <c r="S2572" i="18"/>
  <c r="P2596" i="18"/>
  <c r="S2596" i="18"/>
  <c r="P2620" i="18"/>
  <c r="S2620" i="18"/>
  <c r="P2644" i="18"/>
  <c r="S2644" i="18"/>
  <c r="AK23" i="15"/>
  <c r="AK254" i="22" s="1"/>
  <c r="K2645" i="18"/>
  <c r="K2621" i="18"/>
  <c r="K2597" i="18"/>
  <c r="K2573" i="18"/>
  <c r="K2549" i="18"/>
  <c r="K2525" i="18"/>
  <c r="K2501" i="18"/>
  <c r="K2477" i="18"/>
  <c r="K2453" i="18"/>
  <c r="K2429" i="18"/>
  <c r="K2405" i="18"/>
  <c r="M2405" i="18" s="1"/>
  <c r="O2381" i="18"/>
  <c r="K2381" i="18"/>
  <c r="P2549" i="18"/>
  <c r="S2549" i="18"/>
  <c r="P2573" i="18"/>
  <c r="S2573" i="18"/>
  <c r="P2597" i="18"/>
  <c r="S2597" i="18"/>
  <c r="P2621" i="18"/>
  <c r="S2621" i="18"/>
  <c r="P2645" i="18"/>
  <c r="S2645" i="18"/>
  <c r="AK24" i="15"/>
  <c r="AK255" i="22" s="1"/>
  <c r="K2646" i="18"/>
  <c r="K2622" i="18"/>
  <c r="K2598" i="18"/>
  <c r="K2574" i="18"/>
  <c r="K2550" i="18"/>
  <c r="K2526" i="18"/>
  <c r="M2526" i="18" s="1"/>
  <c r="K2502" i="18"/>
  <c r="K2478" i="18"/>
  <c r="K2454" i="18"/>
  <c r="K2430" i="18"/>
  <c r="K2406" i="18"/>
  <c r="M2406" i="18" s="1"/>
  <c r="O2382" i="18"/>
  <c r="K2382" i="18"/>
  <c r="P2550" i="18"/>
  <c r="S2550" i="18"/>
  <c r="P2574" i="18"/>
  <c r="S2574" i="18"/>
  <c r="P2598" i="18"/>
  <c r="S2598" i="18"/>
  <c r="P2622" i="18"/>
  <c r="S2622" i="18"/>
  <c r="P2646" i="18"/>
  <c r="S2646" i="18"/>
  <c r="AK25" i="15"/>
  <c r="AK256" i="22" s="1"/>
  <c r="K2647" i="18"/>
  <c r="K2623" i="18"/>
  <c r="K2599" i="18"/>
  <c r="K2575" i="18"/>
  <c r="K2551" i="18"/>
  <c r="K2527" i="18"/>
  <c r="M2527" i="18" s="1"/>
  <c r="K2503" i="18"/>
  <c r="K2479" i="18"/>
  <c r="K2455" i="18"/>
  <c r="K2431" i="18"/>
  <c r="K2407" i="18"/>
  <c r="M2407" i="18" s="1"/>
  <c r="O2383" i="18"/>
  <c r="K2383" i="18"/>
  <c r="P2551" i="18"/>
  <c r="S2551" i="18"/>
  <c r="P2575" i="18"/>
  <c r="S2575" i="18"/>
  <c r="P2599" i="18"/>
  <c r="S2599" i="18"/>
  <c r="P2623" i="18"/>
  <c r="S2623" i="18"/>
  <c r="P2647" i="18"/>
  <c r="S2647" i="18"/>
  <c r="AK26" i="15"/>
  <c r="AK257" i="22" s="1"/>
  <c r="K2648" i="18"/>
  <c r="K2624" i="18"/>
  <c r="K2600" i="18"/>
  <c r="K2576" i="18"/>
  <c r="K2552" i="18"/>
  <c r="K2528" i="18"/>
  <c r="M2528" i="18" s="1"/>
  <c r="K2504" i="18"/>
  <c r="K2480" i="18"/>
  <c r="K2456" i="18"/>
  <c r="K2432" i="18"/>
  <c r="K2408" i="18"/>
  <c r="M2408" i="18" s="1"/>
  <c r="O2384" i="18"/>
  <c r="K2384" i="18"/>
  <c r="P2552" i="18"/>
  <c r="S2552" i="18"/>
  <c r="P2576" i="18"/>
  <c r="S2576" i="18"/>
  <c r="P2600" i="18"/>
  <c r="S2600" i="18"/>
  <c r="P2624" i="18"/>
  <c r="S2624" i="18"/>
  <c r="P2648" i="18"/>
  <c r="S2648" i="18"/>
  <c r="AK27" i="15"/>
  <c r="AK258" i="22" s="1"/>
  <c r="K2649" i="18"/>
  <c r="K2625" i="18"/>
  <c r="K2601" i="18"/>
  <c r="K2577" i="18"/>
  <c r="K2553" i="18"/>
  <c r="K2529" i="18"/>
  <c r="M2529" i="18" s="1"/>
  <c r="K2505" i="18"/>
  <c r="K2481" i="18"/>
  <c r="K2457" i="18"/>
  <c r="K2433" i="18"/>
  <c r="K2409" i="18"/>
  <c r="O2385" i="18"/>
  <c r="K2385" i="18"/>
  <c r="P2553" i="18"/>
  <c r="S2553" i="18"/>
  <c r="P2577" i="18"/>
  <c r="S2577" i="18"/>
  <c r="P2601" i="18"/>
  <c r="S2601" i="18"/>
  <c r="P2625" i="18"/>
  <c r="S2625" i="18"/>
  <c r="P2649" i="18"/>
  <c r="S2649" i="18"/>
  <c r="AK28" i="15"/>
  <c r="AK259" i="22" s="1"/>
  <c r="K2650" i="18"/>
  <c r="K2626" i="18"/>
  <c r="K2602" i="18"/>
  <c r="K2578" i="18"/>
  <c r="K2554" i="18"/>
  <c r="K2530" i="18"/>
  <c r="M2530" i="18" s="1"/>
  <c r="K2506" i="18"/>
  <c r="K2482" i="18"/>
  <c r="K2458" i="18"/>
  <c r="K2434" i="18"/>
  <c r="K2410" i="18"/>
  <c r="O2386" i="18"/>
  <c r="K2386" i="18"/>
  <c r="P2554" i="18"/>
  <c r="S2554" i="18"/>
  <c r="P2578" i="18"/>
  <c r="S2578" i="18"/>
  <c r="P2602" i="18"/>
  <c r="S2602" i="18"/>
  <c r="P2626" i="18"/>
  <c r="S2626" i="18"/>
  <c r="P2650" i="18"/>
  <c r="S2650" i="18"/>
  <c r="P2555" i="18"/>
  <c r="S2555" i="18"/>
  <c r="P2579" i="18"/>
  <c r="S2579" i="18"/>
  <c r="P2603" i="18"/>
  <c r="S2603" i="18"/>
  <c r="P2627" i="18"/>
  <c r="S2627" i="18"/>
  <c r="P2651" i="18"/>
  <c r="S2651" i="18"/>
  <c r="P2556" i="18"/>
  <c r="S2556" i="18"/>
  <c r="P2580" i="18"/>
  <c r="S2580" i="18"/>
  <c r="P2604" i="18"/>
  <c r="S2604" i="18"/>
  <c r="P2628" i="18"/>
  <c r="S2628" i="18"/>
  <c r="P2652" i="18"/>
  <c r="S2652" i="18"/>
  <c r="P2557" i="18"/>
  <c r="S2557" i="18"/>
  <c r="P2581" i="18"/>
  <c r="S2581" i="18"/>
  <c r="P2605" i="18"/>
  <c r="S2605" i="18"/>
  <c r="P2629" i="18"/>
  <c r="S2629" i="18"/>
  <c r="P2653" i="18"/>
  <c r="S2653" i="18"/>
  <c r="S261" i="22"/>
  <c r="I2652" i="18"/>
  <c r="L2652" i="18" s="1"/>
  <c r="I2628" i="18"/>
  <c r="L2628" i="18" s="1"/>
  <c r="I2604" i="18"/>
  <c r="L2604" i="18" s="1"/>
  <c r="I2580" i="18"/>
  <c r="L2580" i="18" s="1"/>
  <c r="I2556" i="18"/>
  <c r="L2556" i="18" s="1"/>
  <c r="I2532" i="18"/>
  <c r="L2532" i="18" s="1"/>
  <c r="I2508" i="18"/>
  <c r="I2484" i="18"/>
  <c r="I2460" i="18"/>
  <c r="I2436" i="18"/>
  <c r="K2651" i="18"/>
  <c r="K2627" i="18"/>
  <c r="K2603" i="18"/>
  <c r="K2579" i="18"/>
  <c r="K2555" i="18"/>
  <c r="K2531" i="18"/>
  <c r="K2507" i="18"/>
  <c r="K2483" i="18"/>
  <c r="K2459" i="18"/>
  <c r="K2435" i="18"/>
  <c r="K2411" i="18"/>
  <c r="O2387" i="18"/>
  <c r="K2652" i="18"/>
  <c r="K2628" i="18"/>
  <c r="K2604" i="18"/>
  <c r="K2580" i="18"/>
  <c r="K2556" i="18"/>
  <c r="K2532" i="18"/>
  <c r="M2532" i="18" s="1"/>
  <c r="K2508" i="18"/>
  <c r="K2484" i="18"/>
  <c r="K2460" i="18"/>
  <c r="K2436" i="18"/>
  <c r="K2412" i="18"/>
  <c r="O2388" i="18"/>
  <c r="K2653" i="18"/>
  <c r="K2629" i="18"/>
  <c r="K2605" i="18"/>
  <c r="K2581" i="18"/>
  <c r="K2557" i="18"/>
  <c r="K2533" i="18"/>
  <c r="K2509" i="18"/>
  <c r="K2485" i="18"/>
  <c r="K2461" i="18"/>
  <c r="K2437" i="18"/>
  <c r="K2413" i="18"/>
  <c r="O2389" i="18"/>
  <c r="AN262" i="22"/>
  <c r="AP262" i="22"/>
  <c r="AQ262" i="22"/>
  <c r="AR262" i="22"/>
  <c r="AS262" i="22"/>
  <c r="AT262" i="22"/>
  <c r="AU262" i="22"/>
  <c r="AV262" i="22"/>
  <c r="AW262" i="22"/>
  <c r="AX262" i="22"/>
  <c r="AN261" i="22"/>
  <c r="AP261" i="22"/>
  <c r="AQ261" i="22"/>
  <c r="AR261" i="22"/>
  <c r="AS261" i="22"/>
  <c r="AT261" i="22"/>
  <c r="AU261" i="22"/>
  <c r="AV261" i="22"/>
  <c r="AW261" i="22"/>
  <c r="AX261" i="22"/>
  <c r="AM258" i="22"/>
  <c r="AM259" i="22"/>
  <c r="AM260" i="22"/>
  <c r="AN258" i="22"/>
  <c r="AN259" i="22"/>
  <c r="AN260" i="22"/>
  <c r="AP258" i="22"/>
  <c r="AP259" i="22"/>
  <c r="AP260" i="22"/>
  <c r="AQ258" i="22"/>
  <c r="AQ259" i="22"/>
  <c r="AQ260" i="22"/>
  <c r="AR258" i="22"/>
  <c r="AR259" i="22"/>
  <c r="AR260" i="22"/>
  <c r="AS258" i="22"/>
  <c r="AS259" i="22"/>
  <c r="AS260" i="22"/>
  <c r="AT258" i="22"/>
  <c r="AT259" i="22"/>
  <c r="AT260" i="22"/>
  <c r="AU258" i="22"/>
  <c r="AU259" i="22"/>
  <c r="AU260" i="22"/>
  <c r="AV258" i="22"/>
  <c r="AV259" i="22"/>
  <c r="AV260" i="22"/>
  <c r="AW258" i="22"/>
  <c r="AW259" i="22"/>
  <c r="AW260" i="22"/>
  <c r="AX258" i="22"/>
  <c r="AX259" i="22"/>
  <c r="AX260" i="22"/>
  <c r="AM255" i="22"/>
  <c r="AM256" i="22"/>
  <c r="AM257" i="22"/>
  <c r="AN255" i="22"/>
  <c r="AN256" i="22"/>
  <c r="AN257" i="22"/>
  <c r="AO255" i="22"/>
  <c r="AO256" i="22"/>
  <c r="AO257" i="22"/>
  <c r="AP255" i="22"/>
  <c r="AP256" i="22"/>
  <c r="AP257" i="22"/>
  <c r="AQ255" i="22"/>
  <c r="AQ256" i="22"/>
  <c r="AQ257" i="22"/>
  <c r="AR255" i="22"/>
  <c r="AR256" i="22"/>
  <c r="AR257" i="22"/>
  <c r="AS255" i="22"/>
  <c r="AS256" i="22"/>
  <c r="AS257" i="22"/>
  <c r="AT255" i="22"/>
  <c r="AT256" i="22"/>
  <c r="AT257" i="22"/>
  <c r="AU255" i="22"/>
  <c r="AU256" i="22"/>
  <c r="AU257" i="22"/>
  <c r="AV255" i="22"/>
  <c r="AV256" i="22"/>
  <c r="AV257" i="22"/>
  <c r="AW255" i="22"/>
  <c r="AW256" i="22"/>
  <c r="AW257" i="22"/>
  <c r="AX255" i="22"/>
  <c r="AX256" i="22"/>
  <c r="AX257" i="22"/>
  <c r="AM252" i="22"/>
  <c r="AN252" i="22"/>
  <c r="AO252" i="22"/>
  <c r="AP252" i="22"/>
  <c r="AQ252" i="22"/>
  <c r="AR252" i="22"/>
  <c r="AS252" i="22"/>
  <c r="AT252" i="22"/>
  <c r="AU252" i="22"/>
  <c r="AV252" i="22"/>
  <c r="AW252" i="22"/>
  <c r="AX252" i="22"/>
  <c r="AM253" i="22"/>
  <c r="AN253" i="22"/>
  <c r="AO253" i="22"/>
  <c r="AP253" i="22"/>
  <c r="AQ253" i="22"/>
  <c r="AR253" i="22"/>
  <c r="AS253" i="22"/>
  <c r="AT253" i="22"/>
  <c r="AU253" i="22"/>
  <c r="AV253" i="22"/>
  <c r="AW253" i="22"/>
  <c r="AX253" i="22"/>
  <c r="AM254" i="22"/>
  <c r="AN254" i="22"/>
  <c r="AO254" i="22"/>
  <c r="AP254" i="22"/>
  <c r="AQ254" i="22"/>
  <c r="AR254" i="22"/>
  <c r="AS254" i="22"/>
  <c r="AT254" i="22"/>
  <c r="AU254" i="22"/>
  <c r="AV254" i="22"/>
  <c r="AW254" i="22"/>
  <c r="AX254" i="22"/>
  <c r="S230" i="22"/>
  <c r="I2753" i="18"/>
  <c r="L2753" i="18" s="1"/>
  <c r="I2744" i="18"/>
  <c r="L2744" i="18" s="1"/>
  <c r="I2735" i="18"/>
  <c r="L2735" i="18" s="1"/>
  <c r="I2726" i="18"/>
  <c r="L2726" i="18" s="1"/>
  <c r="I2717" i="18"/>
  <c r="L2717" i="18" s="1"/>
  <c r="I2708" i="18"/>
  <c r="I2699" i="18"/>
  <c r="I2690" i="18"/>
  <c r="L2690" i="18" s="1"/>
  <c r="I2681" i="18"/>
  <c r="L2681" i="18" s="1"/>
  <c r="I2672" i="18"/>
  <c r="L2672" i="18" s="1"/>
  <c r="I2663" i="18"/>
  <c r="L2663" i="18" s="1"/>
  <c r="I2654" i="18"/>
  <c r="L2654" i="18" s="1"/>
  <c r="K2753" i="18"/>
  <c r="K2744" i="18"/>
  <c r="K2735" i="18"/>
  <c r="K2726" i="18"/>
  <c r="K2717" i="18"/>
  <c r="K2708" i="18"/>
  <c r="K2699" i="18"/>
  <c r="K2690" i="18"/>
  <c r="K2681" i="18"/>
  <c r="K2672" i="18"/>
  <c r="K2663" i="18"/>
  <c r="O2654" i="18"/>
  <c r="K2654" i="18"/>
  <c r="Y17" i="11"/>
  <c r="O2663" i="18"/>
  <c r="Z17" i="11"/>
  <c r="O2672" i="18"/>
  <c r="AA17" i="11"/>
  <c r="O2681" i="18"/>
  <c r="AB17" i="11"/>
  <c r="O2690" i="18"/>
  <c r="AC17" i="11"/>
  <c r="O2699" i="18"/>
  <c r="AD17" i="11"/>
  <c r="O2708" i="18"/>
  <c r="AE17" i="11"/>
  <c r="O2717" i="18"/>
  <c r="AF17" i="11"/>
  <c r="O2726" i="18"/>
  <c r="AG17" i="11"/>
  <c r="O2735" i="18"/>
  <c r="AH17" i="11"/>
  <c r="O2744" i="18"/>
  <c r="AI17" i="11"/>
  <c r="O2753" i="18"/>
  <c r="S231" i="22"/>
  <c r="I2754" i="18"/>
  <c r="L2754" i="18" s="1"/>
  <c r="I2745" i="18"/>
  <c r="L2745" i="18" s="1"/>
  <c r="I2736" i="18"/>
  <c r="L2736" i="18" s="1"/>
  <c r="I2727" i="18"/>
  <c r="L2727" i="18" s="1"/>
  <c r="I2718" i="18"/>
  <c r="L2718" i="18" s="1"/>
  <c r="I2709" i="18"/>
  <c r="I2700" i="18"/>
  <c r="I2691" i="18"/>
  <c r="L2691" i="18" s="1"/>
  <c r="I2682" i="18"/>
  <c r="L2682" i="18" s="1"/>
  <c r="I2673" i="18"/>
  <c r="L2673" i="18" s="1"/>
  <c r="I2664" i="18"/>
  <c r="L2664" i="18" s="1"/>
  <c r="I2655" i="18"/>
  <c r="L2655" i="18" s="1"/>
  <c r="AJ9" i="11"/>
  <c r="K2754" i="18"/>
  <c r="K2745" i="18"/>
  <c r="K2736" i="18"/>
  <c r="K2727" i="18"/>
  <c r="K2718" i="18"/>
  <c r="K2709" i="18"/>
  <c r="K2700" i="18"/>
  <c r="K2691" i="18"/>
  <c r="K2682" i="18"/>
  <c r="K2673" i="18"/>
  <c r="K2664" i="18"/>
  <c r="O2655" i="18"/>
  <c r="K2655" i="18"/>
  <c r="P2664" i="18"/>
  <c r="S2664" i="18"/>
  <c r="P2673" i="18"/>
  <c r="S2673" i="18"/>
  <c r="P2682" i="18"/>
  <c r="S2682" i="18"/>
  <c r="P2691" i="18"/>
  <c r="S2691" i="18"/>
  <c r="P2718" i="18"/>
  <c r="S2718" i="18"/>
  <c r="P2727" i="18"/>
  <c r="S2727" i="18"/>
  <c r="P2736" i="18"/>
  <c r="S2736" i="18"/>
  <c r="P2745" i="18"/>
  <c r="S2745" i="18"/>
  <c r="P2754" i="18"/>
  <c r="S2754" i="18"/>
  <c r="S232" i="22"/>
  <c r="I2755" i="18"/>
  <c r="L2755" i="18" s="1"/>
  <c r="I2746" i="18"/>
  <c r="L2746" i="18" s="1"/>
  <c r="I2737" i="18"/>
  <c r="L2737" i="18" s="1"/>
  <c r="I2728" i="18"/>
  <c r="L2728" i="18" s="1"/>
  <c r="I2719" i="18"/>
  <c r="L2719" i="18" s="1"/>
  <c r="I2710" i="18"/>
  <c r="I2701" i="18"/>
  <c r="I2692" i="18"/>
  <c r="L2692" i="18" s="1"/>
  <c r="I2683" i="18"/>
  <c r="L2683" i="18" s="1"/>
  <c r="I2674" i="18"/>
  <c r="L2674" i="18" s="1"/>
  <c r="I2665" i="18"/>
  <c r="L2665" i="18" s="1"/>
  <c r="I2656" i="18"/>
  <c r="L2656" i="18" s="1"/>
  <c r="AJ10" i="11"/>
  <c r="AK232" i="22" s="1"/>
  <c r="K2755" i="18"/>
  <c r="K2746" i="18"/>
  <c r="K2737" i="18"/>
  <c r="K2728" i="18"/>
  <c r="K2719" i="18"/>
  <c r="K2710" i="18"/>
  <c r="K2701" i="18"/>
  <c r="K2692" i="18"/>
  <c r="K2683" i="18"/>
  <c r="K2674" i="18"/>
  <c r="K2665" i="18"/>
  <c r="O2656" i="18"/>
  <c r="K2656" i="18"/>
  <c r="P2665" i="18"/>
  <c r="S2665" i="18"/>
  <c r="P2674" i="18"/>
  <c r="S2674" i="18"/>
  <c r="P2683" i="18"/>
  <c r="S2683" i="18"/>
  <c r="P2692" i="18"/>
  <c r="S2692" i="18"/>
  <c r="P2719" i="18"/>
  <c r="S2719" i="18"/>
  <c r="P2728" i="18"/>
  <c r="S2728" i="18"/>
  <c r="P2737" i="18"/>
  <c r="S2737" i="18"/>
  <c r="P2746" i="18"/>
  <c r="S2746" i="18"/>
  <c r="P2755" i="18"/>
  <c r="S2755" i="18"/>
  <c r="S233" i="22"/>
  <c r="I2756" i="18"/>
  <c r="L2756" i="18" s="1"/>
  <c r="I2747" i="18"/>
  <c r="L2747" i="18" s="1"/>
  <c r="I2738" i="18"/>
  <c r="L2738" i="18" s="1"/>
  <c r="I2729" i="18"/>
  <c r="L2729" i="18" s="1"/>
  <c r="I2720" i="18"/>
  <c r="L2720" i="18" s="1"/>
  <c r="I2711" i="18"/>
  <c r="I2702" i="18"/>
  <c r="I2693" i="18"/>
  <c r="L2693" i="18" s="1"/>
  <c r="I2684" i="18"/>
  <c r="L2684" i="18" s="1"/>
  <c r="I2675" i="18"/>
  <c r="L2675" i="18" s="1"/>
  <c r="I2666" i="18"/>
  <c r="L2666" i="18" s="1"/>
  <c r="I2657" i="18"/>
  <c r="AJ11" i="11"/>
  <c r="AK233" i="22" s="1"/>
  <c r="K2756" i="18"/>
  <c r="K2747" i="18"/>
  <c r="K2738" i="18"/>
  <c r="K2729" i="18"/>
  <c r="K2720" i="18"/>
  <c r="K2711" i="18"/>
  <c r="K2702" i="18"/>
  <c r="K2693" i="18"/>
  <c r="K2684" i="18"/>
  <c r="K2675" i="18"/>
  <c r="K2666" i="18"/>
  <c r="O2657" i="18"/>
  <c r="K2657" i="18"/>
  <c r="P2666" i="18"/>
  <c r="S2666" i="18"/>
  <c r="P2675" i="18"/>
  <c r="S2675" i="18"/>
  <c r="P2684" i="18"/>
  <c r="S2684" i="18"/>
  <c r="P2693" i="18"/>
  <c r="S2693" i="18"/>
  <c r="P2720" i="18"/>
  <c r="S2720" i="18"/>
  <c r="P2729" i="18"/>
  <c r="S2729" i="18"/>
  <c r="P2738" i="18"/>
  <c r="S2738" i="18"/>
  <c r="P2747" i="18"/>
  <c r="S2747" i="18"/>
  <c r="P2756" i="18"/>
  <c r="S2756" i="18"/>
  <c r="S234" i="22"/>
  <c r="I2757" i="18"/>
  <c r="L2757" i="18" s="1"/>
  <c r="I2748" i="18"/>
  <c r="L2748" i="18" s="1"/>
  <c r="I2739" i="18"/>
  <c r="L2739" i="18" s="1"/>
  <c r="I2730" i="18"/>
  <c r="L2730" i="18" s="1"/>
  <c r="I2721" i="18"/>
  <c r="L2721" i="18" s="1"/>
  <c r="I2712" i="18"/>
  <c r="L2712" i="18" s="1"/>
  <c r="I2703" i="18"/>
  <c r="I2694" i="18"/>
  <c r="I2685" i="18"/>
  <c r="L2685" i="18" s="1"/>
  <c r="I2676" i="18"/>
  <c r="L2676" i="18" s="1"/>
  <c r="I2667" i="18"/>
  <c r="L2667" i="18" s="1"/>
  <c r="I2658" i="18"/>
  <c r="AJ12" i="11"/>
  <c r="AK234" i="22" s="1"/>
  <c r="K2757" i="18"/>
  <c r="K2748" i="18"/>
  <c r="K2739" i="18"/>
  <c r="K2730" i="18"/>
  <c r="K2721" i="18"/>
  <c r="K2712" i="18"/>
  <c r="K2703" i="18"/>
  <c r="K2694" i="18"/>
  <c r="K2685" i="18"/>
  <c r="K2676" i="18"/>
  <c r="K2667" i="18"/>
  <c r="O2658" i="18"/>
  <c r="K2658" i="18"/>
  <c r="P2667" i="18"/>
  <c r="S2667" i="18"/>
  <c r="P2676" i="18"/>
  <c r="S2676" i="18"/>
  <c r="P2685" i="18"/>
  <c r="S2685" i="18"/>
  <c r="P2712" i="18"/>
  <c r="S2712" i="18"/>
  <c r="P2721" i="18"/>
  <c r="S2721" i="18"/>
  <c r="P2730" i="18"/>
  <c r="S2730" i="18"/>
  <c r="P2739" i="18"/>
  <c r="S2739" i="18"/>
  <c r="P2748" i="18"/>
  <c r="S2748" i="18"/>
  <c r="P2757" i="18"/>
  <c r="S2757" i="18"/>
  <c r="S235" i="22"/>
  <c r="I2758" i="18"/>
  <c r="L2758" i="18" s="1"/>
  <c r="I2749" i="18"/>
  <c r="L2749" i="18" s="1"/>
  <c r="I2740" i="18"/>
  <c r="L2740" i="18" s="1"/>
  <c r="I2731" i="18"/>
  <c r="L2731" i="18" s="1"/>
  <c r="I2722" i="18"/>
  <c r="L2722" i="18" s="1"/>
  <c r="I2713" i="18"/>
  <c r="L2713" i="18" s="1"/>
  <c r="I2704" i="18"/>
  <c r="I2695" i="18"/>
  <c r="I2686" i="18"/>
  <c r="L2686" i="18" s="1"/>
  <c r="I2677" i="18"/>
  <c r="L2677" i="18" s="1"/>
  <c r="I2668" i="18"/>
  <c r="L2668" i="18" s="1"/>
  <c r="I2659" i="18"/>
  <c r="AJ13" i="11"/>
  <c r="K2758" i="18"/>
  <c r="K2749" i="18"/>
  <c r="K2740" i="18"/>
  <c r="K2731" i="18"/>
  <c r="K2722" i="18"/>
  <c r="K2713" i="18"/>
  <c r="K2704" i="18"/>
  <c r="K2695" i="18"/>
  <c r="K2686" i="18"/>
  <c r="K2677" i="18"/>
  <c r="K2668" i="18"/>
  <c r="O2659" i="18"/>
  <c r="K2659" i="18"/>
  <c r="P2668" i="18"/>
  <c r="S2668" i="18"/>
  <c r="P2677" i="18"/>
  <c r="S2677" i="18"/>
  <c r="P2686" i="18"/>
  <c r="S2686" i="18"/>
  <c r="P2713" i="18"/>
  <c r="S2713" i="18"/>
  <c r="P2722" i="18"/>
  <c r="S2722" i="18"/>
  <c r="P2731" i="18"/>
  <c r="S2731" i="18"/>
  <c r="P2740" i="18"/>
  <c r="S2740" i="18"/>
  <c r="P2749" i="18"/>
  <c r="S2749" i="18"/>
  <c r="P2758" i="18"/>
  <c r="S2758" i="18"/>
  <c r="S236" i="22"/>
  <c r="I2759" i="18"/>
  <c r="L2759" i="18" s="1"/>
  <c r="I2750" i="18"/>
  <c r="L2750" i="18" s="1"/>
  <c r="I2741" i="18"/>
  <c r="L2741" i="18" s="1"/>
  <c r="I2732" i="18"/>
  <c r="L2732" i="18" s="1"/>
  <c r="I2723" i="18"/>
  <c r="L2723" i="18" s="1"/>
  <c r="I2714" i="18"/>
  <c r="L2714" i="18" s="1"/>
  <c r="I2705" i="18"/>
  <c r="I2696" i="18"/>
  <c r="I2687" i="18"/>
  <c r="L2687" i="18" s="1"/>
  <c r="I2678" i="18"/>
  <c r="L2678" i="18" s="1"/>
  <c r="I2669" i="18"/>
  <c r="L2669" i="18" s="1"/>
  <c r="I2660" i="18"/>
  <c r="AJ14" i="11"/>
  <c r="K2759" i="18"/>
  <c r="K2750" i="18"/>
  <c r="K2741" i="18"/>
  <c r="K2732" i="18"/>
  <c r="K2723" i="18"/>
  <c r="K2714" i="18"/>
  <c r="K2705" i="18"/>
  <c r="K2696" i="18"/>
  <c r="K2687" i="18"/>
  <c r="K2678" i="18"/>
  <c r="K2669" i="18"/>
  <c r="O2660" i="18"/>
  <c r="K2660" i="18"/>
  <c r="P2669" i="18"/>
  <c r="S2669" i="18"/>
  <c r="P2678" i="18"/>
  <c r="S2678" i="18"/>
  <c r="P2687" i="18"/>
  <c r="S2687" i="18"/>
  <c r="P2714" i="18"/>
  <c r="S2714" i="18"/>
  <c r="P2723" i="18"/>
  <c r="S2723" i="18"/>
  <c r="P2732" i="18"/>
  <c r="S2732" i="18"/>
  <c r="P2741" i="18"/>
  <c r="S2741" i="18"/>
  <c r="P2750" i="18"/>
  <c r="S2750" i="18"/>
  <c r="P2759" i="18"/>
  <c r="S2759" i="18"/>
  <c r="P2760" i="18"/>
  <c r="S2760" i="18"/>
  <c r="P2751" i="18"/>
  <c r="S2751" i="18"/>
  <c r="P2742" i="18"/>
  <c r="S2742" i="18"/>
  <c r="P2733" i="18"/>
  <c r="S2733" i="18"/>
  <c r="P2724" i="18"/>
  <c r="S2724" i="18"/>
  <c r="P2715" i="18"/>
  <c r="S2715" i="18"/>
  <c r="P2688" i="18"/>
  <c r="S2688" i="18"/>
  <c r="P2679" i="18"/>
  <c r="S2679" i="18"/>
  <c r="P2670" i="18"/>
  <c r="S2670" i="18"/>
  <c r="K2760" i="18"/>
  <c r="K2751" i="18"/>
  <c r="K2742" i="18"/>
  <c r="K2733" i="18"/>
  <c r="K2724" i="18"/>
  <c r="K2715" i="18"/>
  <c r="K2706" i="18"/>
  <c r="K2697" i="18"/>
  <c r="K2688" i="18"/>
  <c r="K2679" i="18"/>
  <c r="K2670" i="18"/>
  <c r="O2661" i="18"/>
  <c r="K2661" i="18"/>
  <c r="S237" i="22"/>
  <c r="I2760" i="18"/>
  <c r="L2760" i="18" s="1"/>
  <c r="I2751" i="18"/>
  <c r="L2751" i="18" s="1"/>
  <c r="I2742" i="18"/>
  <c r="L2742" i="18" s="1"/>
  <c r="I2733" i="18"/>
  <c r="L2733" i="18" s="1"/>
  <c r="I2724" i="18"/>
  <c r="L2724" i="18" s="1"/>
  <c r="I2715" i="18"/>
  <c r="L2715" i="18" s="1"/>
  <c r="I2706" i="18"/>
  <c r="I2697" i="18"/>
  <c r="I2688" i="18"/>
  <c r="L2688" i="18" s="1"/>
  <c r="I2679" i="18"/>
  <c r="L2679" i="18" s="1"/>
  <c r="I2670" i="18"/>
  <c r="L2670" i="18" s="1"/>
  <c r="I2661" i="18"/>
  <c r="P2761" i="18"/>
  <c r="S2761" i="18"/>
  <c r="P2752" i="18"/>
  <c r="S2752" i="18"/>
  <c r="P2743" i="18"/>
  <c r="S2743" i="18"/>
  <c r="P2734" i="18"/>
  <c r="S2734" i="18"/>
  <c r="P2725" i="18"/>
  <c r="S2725" i="18"/>
  <c r="P2716" i="18"/>
  <c r="S2716" i="18"/>
  <c r="P2689" i="18"/>
  <c r="S2689" i="18"/>
  <c r="P2680" i="18"/>
  <c r="S2680" i="18"/>
  <c r="P2671" i="18"/>
  <c r="S2671" i="18"/>
  <c r="K2761" i="18"/>
  <c r="K2752" i="18"/>
  <c r="K2743" i="18"/>
  <c r="K2734" i="18"/>
  <c r="K2725" i="18"/>
  <c r="K2716" i="18"/>
  <c r="K2707" i="18"/>
  <c r="K2698" i="18"/>
  <c r="K2689" i="18"/>
  <c r="K2680" i="18"/>
  <c r="K2671" i="18"/>
  <c r="O2662" i="18"/>
  <c r="K2662" i="18"/>
  <c r="S238" i="22"/>
  <c r="I2761" i="18"/>
  <c r="L2761" i="18" s="1"/>
  <c r="I2752" i="18"/>
  <c r="L2752" i="18" s="1"/>
  <c r="I2743" i="18"/>
  <c r="L2743" i="18" s="1"/>
  <c r="I2734" i="18"/>
  <c r="L2734" i="18" s="1"/>
  <c r="I2725" i="18"/>
  <c r="L2725" i="18" s="1"/>
  <c r="I2716" i="18"/>
  <c r="L2716" i="18" s="1"/>
  <c r="I2707" i="18"/>
  <c r="I2698" i="18"/>
  <c r="I2689" i="18"/>
  <c r="L2689" i="18" s="1"/>
  <c r="I2680" i="18"/>
  <c r="L2680" i="18" s="1"/>
  <c r="I2671" i="18"/>
  <c r="L2671" i="18" s="1"/>
  <c r="I2662" i="18"/>
  <c r="AM233" i="22"/>
  <c r="AN233" i="22"/>
  <c r="AO233" i="22"/>
  <c r="AP233" i="22"/>
  <c r="AQ233" i="22"/>
  <c r="AR233" i="22"/>
  <c r="AS233" i="22"/>
  <c r="AT233" i="22"/>
  <c r="AU233" i="22"/>
  <c r="AV233" i="22"/>
  <c r="AW233" i="22"/>
  <c r="AX233" i="22"/>
  <c r="AM234" i="22"/>
  <c r="AN234" i="22"/>
  <c r="AO234" i="22"/>
  <c r="AP234" i="22"/>
  <c r="AQ234" i="22"/>
  <c r="AR234" i="22"/>
  <c r="AS234" i="22"/>
  <c r="AT234" i="22"/>
  <c r="AU234" i="22"/>
  <c r="AV234" i="22"/>
  <c r="AW234" i="22"/>
  <c r="AX234" i="22"/>
  <c r="AM235" i="22"/>
  <c r="AN235" i="22"/>
  <c r="AO235" i="22"/>
  <c r="AP235" i="22"/>
  <c r="AQ235" i="22"/>
  <c r="AR235" i="22"/>
  <c r="AS235" i="22"/>
  <c r="AT235" i="22"/>
  <c r="AU235" i="22"/>
  <c r="AV235" i="22"/>
  <c r="AW235" i="22"/>
  <c r="AX235" i="22"/>
  <c r="AM236" i="22"/>
  <c r="AN236" i="22"/>
  <c r="AO236" i="22"/>
  <c r="AP236" i="22"/>
  <c r="AQ236" i="22"/>
  <c r="AR236" i="22"/>
  <c r="AS236" i="22"/>
  <c r="AT236" i="22"/>
  <c r="AU236" i="22"/>
  <c r="AV236" i="22"/>
  <c r="AW236" i="22"/>
  <c r="AX236" i="22"/>
  <c r="AM232" i="22"/>
  <c r="AN232" i="22"/>
  <c r="AO232" i="22"/>
  <c r="AP232" i="22"/>
  <c r="AQ232" i="22"/>
  <c r="AR232" i="22"/>
  <c r="AS232" i="22"/>
  <c r="AT232" i="22"/>
  <c r="AU232" i="22"/>
  <c r="AV232" i="22"/>
  <c r="AW232" i="22"/>
  <c r="AX232" i="22"/>
  <c r="AM237" i="22"/>
  <c r="AN237" i="22"/>
  <c r="AO237" i="22"/>
  <c r="AP237" i="22"/>
  <c r="AQ237" i="22"/>
  <c r="AR237" i="22"/>
  <c r="AS237" i="22"/>
  <c r="AT237" i="22"/>
  <c r="AU237" i="22"/>
  <c r="AV237" i="22"/>
  <c r="AW237" i="22"/>
  <c r="AX237" i="22"/>
  <c r="AM238" i="22"/>
  <c r="AN238" i="22"/>
  <c r="AO238" i="22"/>
  <c r="AP238" i="22"/>
  <c r="AQ238" i="22"/>
  <c r="AR238" i="22"/>
  <c r="AS238" i="22"/>
  <c r="AT238" i="22"/>
  <c r="AU238" i="22"/>
  <c r="AV238" i="22"/>
  <c r="AW238" i="22"/>
  <c r="AX238" i="22"/>
  <c r="I1795" i="18"/>
  <c r="I1788" i="18"/>
  <c r="I1781" i="18"/>
  <c r="I1774" i="18"/>
  <c r="I1767" i="18"/>
  <c r="I1760" i="18"/>
  <c r="I1753" i="18"/>
  <c r="I1746" i="18"/>
  <c r="I1739" i="18"/>
  <c r="I1732" i="18"/>
  <c r="I1725" i="18"/>
  <c r="I1718" i="18"/>
  <c r="I1796" i="18"/>
  <c r="I1789" i="18"/>
  <c r="I1782" i="18"/>
  <c r="I1775" i="18"/>
  <c r="I1768" i="18"/>
  <c r="I1761" i="18"/>
  <c r="I1754" i="18"/>
  <c r="I1747" i="18"/>
  <c r="I1748" i="18"/>
  <c r="I1797" i="18"/>
  <c r="I1790" i="18"/>
  <c r="I1783" i="18"/>
  <c r="I1776" i="18"/>
  <c r="I1769" i="18"/>
  <c r="I1762" i="18"/>
  <c r="I1755" i="18"/>
  <c r="I1798" i="18"/>
  <c r="I1791" i="18"/>
  <c r="I1799" i="18"/>
  <c r="I1792" i="18"/>
  <c r="I1787" i="18"/>
  <c r="I1801" i="18"/>
  <c r="I1794" i="18"/>
  <c r="AK5" i="10"/>
  <c r="AK223" i="22" s="1"/>
  <c r="K1795" i="18"/>
  <c r="K1788" i="18"/>
  <c r="K1781" i="18"/>
  <c r="K1774" i="18"/>
  <c r="K1767" i="18"/>
  <c r="K1760" i="18"/>
  <c r="K1753" i="18"/>
  <c r="K1746" i="18"/>
  <c r="K1739" i="18"/>
  <c r="K1732" i="18"/>
  <c r="K1725" i="18"/>
  <c r="O1718" i="18"/>
  <c r="K1718" i="18"/>
  <c r="K1801" i="18"/>
  <c r="K1794" i="18"/>
  <c r="K1787" i="18"/>
  <c r="K1780" i="18"/>
  <c r="K1773" i="18"/>
  <c r="K1766" i="18"/>
  <c r="K1759" i="18"/>
  <c r="K1752" i="18"/>
  <c r="K1745" i="18"/>
  <c r="K1738" i="18"/>
  <c r="K1731" i="18"/>
  <c r="O1724" i="18"/>
  <c r="S1724" i="18" s="1"/>
  <c r="K1724" i="18"/>
  <c r="R1724" i="18" s="1"/>
  <c r="K1800" i="18"/>
  <c r="K1793" i="18"/>
  <c r="K1786" i="18"/>
  <c r="K1779" i="18"/>
  <c r="K1772" i="18"/>
  <c r="K1765" i="18"/>
  <c r="K1758" i="18"/>
  <c r="K1751" i="18"/>
  <c r="K1744" i="18"/>
  <c r="K1737" i="18"/>
  <c r="K1730" i="18"/>
  <c r="O1723" i="18"/>
  <c r="S1723" i="18" s="1"/>
  <c r="K1723" i="18"/>
  <c r="R1723" i="18" s="1"/>
  <c r="K1799" i="18"/>
  <c r="K1792" i="18"/>
  <c r="K1785" i="18"/>
  <c r="K1778" i="18"/>
  <c r="K1771" i="18"/>
  <c r="K1764" i="18"/>
  <c r="K1757" i="18"/>
  <c r="K1750" i="18"/>
  <c r="K1743" i="18"/>
  <c r="K1736" i="18"/>
  <c r="K1729" i="18"/>
  <c r="O1722" i="18"/>
  <c r="S1722" i="18" s="1"/>
  <c r="K1722" i="18"/>
  <c r="R1722" i="18" s="1"/>
  <c r="K1798" i="18"/>
  <c r="K1791" i="18"/>
  <c r="K1784" i="18"/>
  <c r="K1777" i="18"/>
  <c r="K1770" i="18"/>
  <c r="K1763" i="18"/>
  <c r="K1756" i="18"/>
  <c r="K1749" i="18"/>
  <c r="K1742" i="18"/>
  <c r="K1735" i="18"/>
  <c r="K1728" i="18"/>
  <c r="O1721" i="18"/>
  <c r="S1721" i="18" s="1"/>
  <c r="K1721" i="18"/>
  <c r="R1721" i="18" s="1"/>
  <c r="K1797" i="18"/>
  <c r="K1790" i="18"/>
  <c r="K1783" i="18"/>
  <c r="K1776" i="18"/>
  <c r="K1769" i="18"/>
  <c r="K1762" i="18"/>
  <c r="K1755" i="18"/>
  <c r="K1748" i="18"/>
  <c r="K1741" i="18"/>
  <c r="K1734" i="18"/>
  <c r="K1727" i="18"/>
  <c r="O1720" i="18"/>
  <c r="S1720" i="18" s="1"/>
  <c r="K1720" i="18"/>
  <c r="R1720" i="18" s="1"/>
  <c r="K1796" i="18"/>
  <c r="K1789" i="18"/>
  <c r="K1782" i="18"/>
  <c r="K1775" i="18"/>
  <c r="K1768" i="18"/>
  <c r="K1761" i="18"/>
  <c r="K1754" i="18"/>
  <c r="K1747" i="18"/>
  <c r="K1740" i="18"/>
  <c r="K1733" i="18"/>
  <c r="K1726" i="18"/>
  <c r="O1719" i="18"/>
  <c r="S1719" i="18" s="1"/>
  <c r="K1719" i="18"/>
  <c r="R1719" i="18" s="1"/>
  <c r="I1786" i="18"/>
  <c r="I1800" i="18"/>
  <c r="I1793" i="18"/>
  <c r="Q34" i="7"/>
  <c r="S197" i="22"/>
  <c r="I2340" i="18"/>
  <c r="L2340" i="18" s="1"/>
  <c r="I2314" i="18"/>
  <c r="I2288" i="18"/>
  <c r="I2262" i="18"/>
  <c r="I2236" i="18"/>
  <c r="I2210" i="18"/>
  <c r="I2184" i="18"/>
  <c r="I2158" i="18"/>
  <c r="I2132" i="18"/>
  <c r="I2106" i="18"/>
  <c r="I2080" i="18"/>
  <c r="I2054" i="18"/>
  <c r="S222" i="22"/>
  <c r="I2365" i="18"/>
  <c r="L2365" i="18" s="1"/>
  <c r="I2339" i="18"/>
  <c r="L2339" i="18" s="1"/>
  <c r="I2313" i="18"/>
  <c r="I2287" i="18"/>
  <c r="I2261" i="18"/>
  <c r="I2209" i="18"/>
  <c r="I2183" i="18"/>
  <c r="I2157" i="18"/>
  <c r="I2131" i="18"/>
  <c r="I2105" i="18"/>
  <c r="I2079" i="18"/>
  <c r="L2079" i="18" s="1"/>
  <c r="S220" i="22"/>
  <c r="I2363" i="18"/>
  <c r="L2363" i="18" s="1"/>
  <c r="I2337" i="18"/>
  <c r="L2337" i="18" s="1"/>
  <c r="I2311" i="18"/>
  <c r="I2285" i="18"/>
  <c r="I2259" i="18"/>
  <c r="I2233" i="18"/>
  <c r="I2207" i="18"/>
  <c r="I2181" i="18"/>
  <c r="I2155" i="18"/>
  <c r="I2129" i="18"/>
  <c r="I2103" i="18"/>
  <c r="I2077" i="18"/>
  <c r="S219" i="22"/>
  <c r="I2362" i="18"/>
  <c r="L2362" i="18" s="1"/>
  <c r="I2336" i="18"/>
  <c r="L2336" i="18" s="1"/>
  <c r="I2310" i="18"/>
  <c r="I2284" i="18"/>
  <c r="I2258" i="18"/>
  <c r="I2232" i="18"/>
  <c r="I2206" i="18"/>
  <c r="I2180" i="18"/>
  <c r="I2154" i="18"/>
  <c r="I2128" i="18"/>
  <c r="I2102" i="18"/>
  <c r="I2076" i="18"/>
  <c r="S218" i="22"/>
  <c r="I2361" i="18"/>
  <c r="L2361" i="18" s="1"/>
  <c r="I2335" i="18"/>
  <c r="L2335" i="18" s="1"/>
  <c r="I2309" i="18"/>
  <c r="I2283" i="18"/>
  <c r="I2257" i="18"/>
  <c r="I2231" i="18"/>
  <c r="I2205" i="18"/>
  <c r="I2179" i="18"/>
  <c r="I2153" i="18"/>
  <c r="I2127" i="18"/>
  <c r="I2101" i="18"/>
  <c r="I2075" i="18"/>
  <c r="S217" i="22"/>
  <c r="I2360" i="18"/>
  <c r="L2360" i="18" s="1"/>
  <c r="I2334" i="18"/>
  <c r="L2334" i="18" s="1"/>
  <c r="I2308" i="18"/>
  <c r="I2282" i="18"/>
  <c r="I2256" i="18"/>
  <c r="I2230" i="18"/>
  <c r="I2204" i="18"/>
  <c r="I2178" i="18"/>
  <c r="I2152" i="18"/>
  <c r="I2126" i="18"/>
  <c r="I2100" i="18"/>
  <c r="I2074" i="18"/>
  <c r="S216" i="22"/>
  <c r="I2359" i="18"/>
  <c r="L2359" i="18" s="1"/>
  <c r="I2333" i="18"/>
  <c r="I2307" i="18"/>
  <c r="I2281" i="18"/>
  <c r="I2255" i="18"/>
  <c r="I2229" i="18"/>
  <c r="I2203" i="18"/>
  <c r="I2177" i="18"/>
  <c r="I2151" i="18"/>
  <c r="I2125" i="18"/>
  <c r="I2099" i="18"/>
  <c r="I2073" i="18"/>
  <c r="S215" i="22"/>
  <c r="I2358" i="18"/>
  <c r="L2358" i="18" s="1"/>
  <c r="I2332" i="18"/>
  <c r="I2306" i="18"/>
  <c r="I2280" i="18"/>
  <c r="I2254" i="18"/>
  <c r="I2228" i="18"/>
  <c r="I2202" i="18"/>
  <c r="I2176" i="18"/>
  <c r="I2150" i="18"/>
  <c r="I2124" i="18"/>
  <c r="I2098" i="18"/>
  <c r="I2072" i="18"/>
  <c r="S214" i="22"/>
  <c r="I2357" i="18"/>
  <c r="L2357" i="18" s="1"/>
  <c r="I2331" i="18"/>
  <c r="I2305" i="18"/>
  <c r="I2279" i="18"/>
  <c r="I2253" i="18"/>
  <c r="I2227" i="18"/>
  <c r="I2201" i="18"/>
  <c r="I2175" i="18"/>
  <c r="I2149" i="18"/>
  <c r="I2123" i="18"/>
  <c r="I2097" i="18"/>
  <c r="I2071" i="18"/>
  <c r="S213" i="22"/>
  <c r="I2356" i="18"/>
  <c r="L2356" i="18" s="1"/>
  <c r="I2330" i="18"/>
  <c r="I2304" i="18"/>
  <c r="I2278" i="18"/>
  <c r="I2252" i="18"/>
  <c r="I2226" i="18"/>
  <c r="I2200" i="18"/>
  <c r="I2174" i="18"/>
  <c r="I2148" i="18"/>
  <c r="I2122" i="18"/>
  <c r="I2096" i="18"/>
  <c r="I2070" i="18"/>
  <c r="S212" i="22"/>
  <c r="I2355" i="18"/>
  <c r="L2355" i="18" s="1"/>
  <c r="I2329" i="18"/>
  <c r="I2303" i="18"/>
  <c r="I2277" i="18"/>
  <c r="I2251" i="18"/>
  <c r="I2225" i="18"/>
  <c r="I2199" i="18"/>
  <c r="I2173" i="18"/>
  <c r="I2147" i="18"/>
  <c r="I2121" i="18"/>
  <c r="I2095" i="18"/>
  <c r="I2069" i="18"/>
  <c r="S211" i="22"/>
  <c r="I2354" i="18"/>
  <c r="L2354" i="18" s="1"/>
  <c r="I2328" i="18"/>
  <c r="I2302" i="18"/>
  <c r="I2276" i="18"/>
  <c r="I2250" i="18"/>
  <c r="I2224" i="18"/>
  <c r="I2198" i="18"/>
  <c r="I2172" i="18"/>
  <c r="I2146" i="18"/>
  <c r="I2120" i="18"/>
  <c r="I2094" i="18"/>
  <c r="I2068" i="18"/>
  <c r="S210" i="22"/>
  <c r="I2353" i="18"/>
  <c r="L2353" i="18" s="1"/>
  <c r="I2327" i="18"/>
  <c r="I2301" i="18"/>
  <c r="I2275" i="18"/>
  <c r="I2249" i="18"/>
  <c r="I2223" i="18"/>
  <c r="I2197" i="18"/>
  <c r="I2171" i="18"/>
  <c r="I2145" i="18"/>
  <c r="I2119" i="18"/>
  <c r="I2093" i="18"/>
  <c r="I2067" i="18"/>
  <c r="S209" i="22"/>
  <c r="I2352" i="18"/>
  <c r="L2352" i="18" s="1"/>
  <c r="I2326" i="18"/>
  <c r="I2300" i="18"/>
  <c r="I2274" i="18"/>
  <c r="I2248" i="18"/>
  <c r="I2222" i="18"/>
  <c r="I2196" i="18"/>
  <c r="I2170" i="18"/>
  <c r="I2144" i="18"/>
  <c r="I2118" i="18"/>
  <c r="I2092" i="18"/>
  <c r="I2066" i="18"/>
  <c r="S208" i="22"/>
  <c r="I2351" i="18"/>
  <c r="L2351" i="18" s="1"/>
  <c r="I2325" i="18"/>
  <c r="I2299" i="18"/>
  <c r="I2273" i="18"/>
  <c r="I2247" i="18"/>
  <c r="I2221" i="18"/>
  <c r="I2195" i="18"/>
  <c r="I2169" i="18"/>
  <c r="I2143" i="18"/>
  <c r="I2117" i="18"/>
  <c r="I2091" i="18"/>
  <c r="I2065" i="18"/>
  <c r="S207" i="22"/>
  <c r="I2350" i="18"/>
  <c r="L2350" i="18" s="1"/>
  <c r="I2324" i="18"/>
  <c r="I2298" i="18"/>
  <c r="I2272" i="18"/>
  <c r="I2246" i="18"/>
  <c r="I2220" i="18"/>
  <c r="I2194" i="18"/>
  <c r="I2168" i="18"/>
  <c r="I2142" i="18"/>
  <c r="I2116" i="18"/>
  <c r="I2090" i="18"/>
  <c r="I2064" i="18"/>
  <c r="S206" i="22"/>
  <c r="I2349" i="18"/>
  <c r="L2349" i="18" s="1"/>
  <c r="I2323" i="18"/>
  <c r="I2297" i="18"/>
  <c r="I2271" i="18"/>
  <c r="I2245" i="18"/>
  <c r="I2219" i="18"/>
  <c r="I2193" i="18"/>
  <c r="I2167" i="18"/>
  <c r="I2141" i="18"/>
  <c r="I2115" i="18"/>
  <c r="I2089" i="18"/>
  <c r="I2063" i="18"/>
  <c r="S205" i="22"/>
  <c r="I2348" i="18"/>
  <c r="L2348" i="18" s="1"/>
  <c r="I2322" i="18"/>
  <c r="I2296" i="18"/>
  <c r="I2270" i="18"/>
  <c r="I2244" i="18"/>
  <c r="I2218" i="18"/>
  <c r="I2192" i="18"/>
  <c r="I2166" i="18"/>
  <c r="I2140" i="18"/>
  <c r="I2114" i="18"/>
  <c r="I2088" i="18"/>
  <c r="I2062" i="18"/>
  <c r="S204" i="22"/>
  <c r="I2347" i="18"/>
  <c r="L2347" i="18" s="1"/>
  <c r="I2321" i="18"/>
  <c r="I2295" i="18"/>
  <c r="I2269" i="18"/>
  <c r="I2243" i="18"/>
  <c r="I2217" i="18"/>
  <c r="I2191" i="18"/>
  <c r="I2165" i="18"/>
  <c r="I2139" i="18"/>
  <c r="I2113" i="18"/>
  <c r="I2087" i="18"/>
  <c r="I2061" i="18"/>
  <c r="S203" i="22"/>
  <c r="I2346" i="18"/>
  <c r="L2346" i="18" s="1"/>
  <c r="I2320" i="18"/>
  <c r="I2294" i="18"/>
  <c r="I2268" i="18"/>
  <c r="I2242" i="18"/>
  <c r="I2216" i="18"/>
  <c r="I2190" i="18"/>
  <c r="I2164" i="18"/>
  <c r="I2138" i="18"/>
  <c r="I2112" i="18"/>
  <c r="I2086" i="18"/>
  <c r="I2060" i="18"/>
  <c r="S202" i="22"/>
  <c r="I2345" i="18"/>
  <c r="L2345" i="18" s="1"/>
  <c r="I2319" i="18"/>
  <c r="I2293" i="18"/>
  <c r="I2267" i="18"/>
  <c r="I2241" i="18"/>
  <c r="I2215" i="18"/>
  <c r="I2189" i="18"/>
  <c r="I2163" i="18"/>
  <c r="I2137" i="18"/>
  <c r="I2111" i="18"/>
  <c r="I2085" i="18"/>
  <c r="I2059" i="18"/>
  <c r="S201" i="22"/>
  <c r="I2344" i="18"/>
  <c r="L2344" i="18" s="1"/>
  <c r="I2318" i="18"/>
  <c r="I2292" i="18"/>
  <c r="I2266" i="18"/>
  <c r="I2240" i="18"/>
  <c r="I2214" i="18"/>
  <c r="I2188" i="18"/>
  <c r="I2162" i="18"/>
  <c r="I2136" i="18"/>
  <c r="I2110" i="18"/>
  <c r="I2084" i="18"/>
  <c r="I2058" i="18"/>
  <c r="S200" i="22"/>
  <c r="I2343" i="18"/>
  <c r="L2343" i="18" s="1"/>
  <c r="I2317" i="18"/>
  <c r="I2291" i="18"/>
  <c r="I2265" i="18"/>
  <c r="I2239" i="18"/>
  <c r="I2213" i="18"/>
  <c r="I2187" i="18"/>
  <c r="I2161" i="18"/>
  <c r="I2135" i="18"/>
  <c r="I2109" i="18"/>
  <c r="I2083" i="18"/>
  <c r="I2057" i="18"/>
  <c r="S199" i="22"/>
  <c r="I2342" i="18"/>
  <c r="L2342" i="18" s="1"/>
  <c r="I2316" i="18"/>
  <c r="I2290" i="18"/>
  <c r="I2264" i="18"/>
  <c r="I2238" i="18"/>
  <c r="I2212" i="18"/>
  <c r="I2186" i="18"/>
  <c r="I2160" i="18"/>
  <c r="I2134" i="18"/>
  <c r="I2108" i="18"/>
  <c r="I2082" i="18"/>
  <c r="I2056" i="18"/>
  <c r="S198" i="22"/>
  <c r="I2341" i="18"/>
  <c r="L2341" i="18" s="1"/>
  <c r="I2315" i="18"/>
  <c r="I2289" i="18"/>
  <c r="I2263" i="18"/>
  <c r="I2237" i="18"/>
  <c r="I2211" i="18"/>
  <c r="I2185" i="18"/>
  <c r="I2159" i="18"/>
  <c r="I2133" i="18"/>
  <c r="I2107" i="18"/>
  <c r="I2081" i="18"/>
  <c r="L2081" i="18" s="1"/>
  <c r="I2055" i="18"/>
  <c r="K2340" i="18"/>
  <c r="K2314" i="18"/>
  <c r="K2288" i="18"/>
  <c r="K2262" i="18"/>
  <c r="K2236" i="18"/>
  <c r="K2210" i="18"/>
  <c r="K2184" i="18"/>
  <c r="K2158" i="18"/>
  <c r="K2132" i="18"/>
  <c r="K2106" i="18"/>
  <c r="K2080" i="18"/>
  <c r="R2080" i="18" s="1"/>
  <c r="O2054" i="18"/>
  <c r="K2054" i="18"/>
  <c r="O2080" i="18"/>
  <c r="W34" i="7"/>
  <c r="O2106" i="18"/>
  <c r="X34" i="7"/>
  <c r="O2132" i="18"/>
  <c r="Y34" i="7"/>
  <c r="O2158" i="18"/>
  <c r="Z34" i="7"/>
  <c r="O2184" i="18"/>
  <c r="AA34" i="7"/>
  <c r="O2210" i="18"/>
  <c r="AB34" i="7"/>
  <c r="O2236" i="18"/>
  <c r="AC34" i="7"/>
  <c r="O2288" i="18"/>
  <c r="AE34" i="7"/>
  <c r="O2314" i="18"/>
  <c r="AF34" i="7"/>
  <c r="O2340" i="18"/>
  <c r="AG34" i="7"/>
  <c r="P2365" i="18"/>
  <c r="S2365" i="18"/>
  <c r="P2339" i="18"/>
  <c r="S2339" i="18"/>
  <c r="K2365" i="18"/>
  <c r="R2365" i="18" s="1"/>
  <c r="K2339" i="18"/>
  <c r="K2313" i="18"/>
  <c r="K2287" i="18"/>
  <c r="K2209" i="18"/>
  <c r="K2183" i="18"/>
  <c r="K2157" i="18"/>
  <c r="K2131" i="18"/>
  <c r="K2105" i="18"/>
  <c r="O2079" i="18"/>
  <c r="K2079" i="18"/>
  <c r="M2079" i="18" s="1"/>
  <c r="P2364" i="18"/>
  <c r="S2364" i="18"/>
  <c r="P2338" i="18"/>
  <c r="S2338" i="18"/>
  <c r="AH32" i="7"/>
  <c r="AK221" i="22" s="1"/>
  <c r="K2364" i="18"/>
  <c r="R2364" i="18" s="1"/>
  <c r="K2338" i="18"/>
  <c r="R2338" i="18" s="1"/>
  <c r="K2312" i="18"/>
  <c r="K2286" i="18"/>
  <c r="K2234" i="18"/>
  <c r="K2208" i="18"/>
  <c r="K2182" i="18"/>
  <c r="K2156" i="18"/>
  <c r="K2130" i="18"/>
  <c r="K2104" i="18"/>
  <c r="O2078" i="18"/>
  <c r="K2078" i="18"/>
  <c r="P2363" i="18"/>
  <c r="S2363" i="18"/>
  <c r="P2337" i="18"/>
  <c r="S2337" i="18"/>
  <c r="AH31" i="7"/>
  <c r="AK220" i="22" s="1"/>
  <c r="K2363" i="18"/>
  <c r="K2337" i="18"/>
  <c r="K2311" i="18"/>
  <c r="K2285" i="18"/>
  <c r="K2233" i="18"/>
  <c r="K2207" i="18"/>
  <c r="K2181" i="18"/>
  <c r="K2155" i="18"/>
  <c r="K2129" i="18"/>
  <c r="K2103" i="18"/>
  <c r="O2077" i="18"/>
  <c r="S2077" i="18" s="1"/>
  <c r="K2077" i="18"/>
  <c r="P2362" i="18"/>
  <c r="S2362" i="18"/>
  <c r="P2336" i="18"/>
  <c r="S2336" i="18"/>
  <c r="K2362" i="18"/>
  <c r="K2336" i="18"/>
  <c r="K2310" i="18"/>
  <c r="K2284" i="18"/>
  <c r="K2232" i="18"/>
  <c r="K2206" i="18"/>
  <c r="K2180" i="18"/>
  <c r="K2154" i="18"/>
  <c r="K2128" i="18"/>
  <c r="K2102" i="18"/>
  <c r="O2076" i="18"/>
  <c r="S2076" i="18" s="1"/>
  <c r="K2076" i="18"/>
  <c r="AH30" i="7"/>
  <c r="P2361" i="18"/>
  <c r="S2361" i="18"/>
  <c r="P2335" i="18"/>
  <c r="S2335" i="18"/>
  <c r="K2361" i="18"/>
  <c r="K2335" i="18"/>
  <c r="K2309" i="18"/>
  <c r="K2283" i="18"/>
  <c r="K2231" i="18"/>
  <c r="K2205" i="18"/>
  <c r="K2179" i="18"/>
  <c r="K2153" i="18"/>
  <c r="K2127" i="18"/>
  <c r="K2101" i="18"/>
  <c r="O2075" i="18"/>
  <c r="S2075" i="18" s="1"/>
  <c r="K2075" i="18"/>
  <c r="AH29" i="7"/>
  <c r="P2360" i="18"/>
  <c r="S2360" i="18"/>
  <c r="P2334" i="18"/>
  <c r="S2334" i="18"/>
  <c r="AH28" i="7"/>
  <c r="K2360" i="18"/>
  <c r="K2334" i="18"/>
  <c r="K2308" i="18"/>
  <c r="K2282" i="18"/>
  <c r="K2230" i="18"/>
  <c r="K2204" i="18"/>
  <c r="K2178" i="18"/>
  <c r="K2152" i="18"/>
  <c r="K2126" i="18"/>
  <c r="K2100" i="18"/>
  <c r="O2074" i="18"/>
  <c r="S2074" i="18" s="1"/>
  <c r="K2074" i="18"/>
  <c r="P2359" i="18"/>
  <c r="S2359" i="18"/>
  <c r="K2359" i="18"/>
  <c r="K2333" i="18"/>
  <c r="K2307" i="18"/>
  <c r="K2281" i="18"/>
  <c r="K2229" i="18"/>
  <c r="K2203" i="18"/>
  <c r="K2177" i="18"/>
  <c r="K2151" i="18"/>
  <c r="K2125" i="18"/>
  <c r="K2099" i="18"/>
  <c r="O2073" i="18"/>
  <c r="S2073" i="18" s="1"/>
  <c r="K2073" i="18"/>
  <c r="AH27" i="7"/>
  <c r="P2358" i="18"/>
  <c r="S2358" i="18"/>
  <c r="K2358" i="18"/>
  <c r="K2332" i="18"/>
  <c r="K2306" i="18"/>
  <c r="K2280" i="18"/>
  <c r="K2228" i="18"/>
  <c r="K2202" i="18"/>
  <c r="K2176" i="18"/>
  <c r="K2150" i="18"/>
  <c r="K2124" i="18"/>
  <c r="K2098" i="18"/>
  <c r="O2072" i="18"/>
  <c r="S2072" i="18" s="1"/>
  <c r="K2072" i="18"/>
  <c r="AH26" i="7"/>
  <c r="P2357" i="18"/>
  <c r="S2357" i="18"/>
  <c r="K2357" i="18"/>
  <c r="K2331" i="18"/>
  <c r="K2305" i="18"/>
  <c r="K2279" i="18"/>
  <c r="K2227" i="18"/>
  <c r="K2201" i="18"/>
  <c r="K2175" i="18"/>
  <c r="K2149" i="18"/>
  <c r="K2123" i="18"/>
  <c r="K2097" i="18"/>
  <c r="O2071" i="18"/>
  <c r="S2071" i="18" s="1"/>
  <c r="K2071" i="18"/>
  <c r="AH25" i="7"/>
  <c r="P2356" i="18"/>
  <c r="S2356" i="18"/>
  <c r="K2356" i="18"/>
  <c r="K2330" i="18"/>
  <c r="K2304" i="18"/>
  <c r="K2278" i="18"/>
  <c r="K2226" i="18"/>
  <c r="K2200" i="18"/>
  <c r="K2174" i="18"/>
  <c r="K2148" i="18"/>
  <c r="K2122" i="18"/>
  <c r="K2096" i="18"/>
  <c r="O2070" i="18"/>
  <c r="S2070" i="18" s="1"/>
  <c r="K2070" i="18"/>
  <c r="AH24" i="7"/>
  <c r="P2355" i="18"/>
  <c r="S2355" i="18"/>
  <c r="K2355" i="18"/>
  <c r="K2329" i="18"/>
  <c r="K2303" i="18"/>
  <c r="K2277" i="18"/>
  <c r="K2225" i="18"/>
  <c r="K2199" i="18"/>
  <c r="K2173" i="18"/>
  <c r="K2147" i="18"/>
  <c r="K2121" i="18"/>
  <c r="K2095" i="18"/>
  <c r="O2069" i="18"/>
  <c r="S2069" i="18" s="1"/>
  <c r="K2069" i="18"/>
  <c r="AH23" i="7"/>
  <c r="P2354" i="18"/>
  <c r="S2354" i="18"/>
  <c r="K2354" i="18"/>
  <c r="K2328" i="18"/>
  <c r="K2302" i="18"/>
  <c r="K2276" i="18"/>
  <c r="K2224" i="18"/>
  <c r="K2198" i="18"/>
  <c r="K2172" i="18"/>
  <c r="K2146" i="18"/>
  <c r="K2120" i="18"/>
  <c r="K2094" i="18"/>
  <c r="O2068" i="18"/>
  <c r="S2068" i="18" s="1"/>
  <c r="K2068" i="18"/>
  <c r="AH22" i="7"/>
  <c r="P2353" i="18"/>
  <c r="S2353" i="18"/>
  <c r="K2353" i="18"/>
  <c r="K2327" i="18"/>
  <c r="K2301" i="18"/>
  <c r="K2275" i="18"/>
  <c r="K2223" i="18"/>
  <c r="K2197" i="18"/>
  <c r="K2171" i="18"/>
  <c r="K2145" i="18"/>
  <c r="K2119" i="18"/>
  <c r="K2093" i="18"/>
  <c r="O2067" i="18"/>
  <c r="S2067" i="18" s="1"/>
  <c r="K2067" i="18"/>
  <c r="AH21" i="7"/>
  <c r="P2352" i="18"/>
  <c r="S2352" i="18"/>
  <c r="K2352" i="18"/>
  <c r="K2326" i="18"/>
  <c r="K2300" i="18"/>
  <c r="K2274" i="18"/>
  <c r="K2222" i="18"/>
  <c r="K2196" i="18"/>
  <c r="K2170" i="18"/>
  <c r="K2144" i="18"/>
  <c r="K2118" i="18"/>
  <c r="K2092" i="18"/>
  <c r="O2066" i="18"/>
  <c r="S2066" i="18" s="1"/>
  <c r="K2066" i="18"/>
  <c r="AH20" i="7"/>
  <c r="P2351" i="18"/>
  <c r="S2351" i="18"/>
  <c r="K2351" i="18"/>
  <c r="K2325" i="18"/>
  <c r="K2299" i="18"/>
  <c r="K2273" i="18"/>
  <c r="K2221" i="18"/>
  <c r="K2195" i="18"/>
  <c r="K2169" i="18"/>
  <c r="K2143" i="18"/>
  <c r="K2117" i="18"/>
  <c r="K2091" i="18"/>
  <c r="O2065" i="18"/>
  <c r="S2065" i="18" s="1"/>
  <c r="K2065" i="18"/>
  <c r="AH19" i="7"/>
  <c r="P2350" i="18"/>
  <c r="S2350" i="18"/>
  <c r="K2350" i="18"/>
  <c r="K2324" i="18"/>
  <c r="K2298" i="18"/>
  <c r="K2272" i="18"/>
  <c r="K2220" i="18"/>
  <c r="K2194" i="18"/>
  <c r="K2168" i="18"/>
  <c r="K2142" i="18"/>
  <c r="K2116" i="18"/>
  <c r="K2090" i="18"/>
  <c r="O2064" i="18"/>
  <c r="S2064" i="18" s="1"/>
  <c r="K2064" i="18"/>
  <c r="AH18" i="7"/>
  <c r="P2349" i="18"/>
  <c r="S2349" i="18"/>
  <c r="K2349" i="18"/>
  <c r="K2323" i="18"/>
  <c r="K2297" i="18"/>
  <c r="K2271" i="18"/>
  <c r="K2219" i="18"/>
  <c r="K2193" i="18"/>
  <c r="K2167" i="18"/>
  <c r="K2141" i="18"/>
  <c r="K2115" i="18"/>
  <c r="K2089" i="18"/>
  <c r="O2063" i="18"/>
  <c r="S2063" i="18" s="1"/>
  <c r="K2063" i="18"/>
  <c r="AH17" i="7"/>
  <c r="P2348" i="18"/>
  <c r="S2348" i="18"/>
  <c r="K2348" i="18"/>
  <c r="K2322" i="18"/>
  <c r="K2296" i="18"/>
  <c r="K2270" i="18"/>
  <c r="K2218" i="18"/>
  <c r="K2192" i="18"/>
  <c r="K2166" i="18"/>
  <c r="K2140" i="18"/>
  <c r="K2114" i="18"/>
  <c r="K2088" i="18"/>
  <c r="O2062" i="18"/>
  <c r="S2062" i="18" s="1"/>
  <c r="K2062" i="18"/>
  <c r="AH16" i="7"/>
  <c r="P2347" i="18"/>
  <c r="S2347" i="18"/>
  <c r="K2347" i="18"/>
  <c r="K2321" i="18"/>
  <c r="K2295" i="18"/>
  <c r="K2269" i="18"/>
  <c r="K2217" i="18"/>
  <c r="K2191" i="18"/>
  <c r="K2165" i="18"/>
  <c r="K2139" i="18"/>
  <c r="K2113" i="18"/>
  <c r="K2087" i="18"/>
  <c r="O2061" i="18"/>
  <c r="S2061" i="18" s="1"/>
  <c r="K2061" i="18"/>
  <c r="AH15" i="7"/>
  <c r="P2346" i="18"/>
  <c r="S2346" i="18"/>
  <c r="K2346" i="18"/>
  <c r="K2320" i="18"/>
  <c r="K2294" i="18"/>
  <c r="K2268" i="18"/>
  <c r="K2216" i="18"/>
  <c r="K2190" i="18"/>
  <c r="K2164" i="18"/>
  <c r="K2138" i="18"/>
  <c r="K2112" i="18"/>
  <c r="K2086" i="18"/>
  <c r="O2060" i="18"/>
  <c r="S2060" i="18" s="1"/>
  <c r="K2060" i="18"/>
  <c r="AH14" i="7"/>
  <c r="P2345" i="18"/>
  <c r="S2345" i="18"/>
  <c r="K2345" i="18"/>
  <c r="K2319" i="18"/>
  <c r="K2293" i="18"/>
  <c r="K2267" i="18"/>
  <c r="K2215" i="18"/>
  <c r="K2189" i="18"/>
  <c r="K2163" i="18"/>
  <c r="K2137" i="18"/>
  <c r="K2111" i="18"/>
  <c r="K2085" i="18"/>
  <c r="O2059" i="18"/>
  <c r="S2059" i="18" s="1"/>
  <c r="K2059" i="18"/>
  <c r="AH13" i="7"/>
  <c r="P2344" i="18"/>
  <c r="S2344" i="18"/>
  <c r="K2344" i="18"/>
  <c r="K2318" i="18"/>
  <c r="K2292" i="18"/>
  <c r="K2266" i="18"/>
  <c r="K2214" i="18"/>
  <c r="K2188" i="18"/>
  <c r="K2162" i="18"/>
  <c r="K2136" i="18"/>
  <c r="K2110" i="18"/>
  <c r="K2084" i="18"/>
  <c r="O2058" i="18"/>
  <c r="S2058" i="18" s="1"/>
  <c r="K2058" i="18"/>
  <c r="AH12" i="7"/>
  <c r="P2343" i="18"/>
  <c r="S2343" i="18"/>
  <c r="K2343" i="18"/>
  <c r="K2317" i="18"/>
  <c r="K2291" i="18"/>
  <c r="K2265" i="18"/>
  <c r="K2213" i="18"/>
  <c r="K2187" i="18"/>
  <c r="K2161" i="18"/>
  <c r="K2135" i="18"/>
  <c r="K2109" i="18"/>
  <c r="K2083" i="18"/>
  <c r="O2057" i="18"/>
  <c r="S2057" i="18" s="1"/>
  <c r="K2057" i="18"/>
  <c r="AH11" i="7"/>
  <c r="P2342" i="18"/>
  <c r="S2342" i="18"/>
  <c r="K2342" i="18"/>
  <c r="K2316" i="18"/>
  <c r="K2290" i="18"/>
  <c r="K2264" i="18"/>
  <c r="K2212" i="18"/>
  <c r="K2186" i="18"/>
  <c r="K2160" i="18"/>
  <c r="K2134" i="18"/>
  <c r="K2108" i="18"/>
  <c r="K2082" i="18"/>
  <c r="O2056" i="18"/>
  <c r="S2056" i="18" s="1"/>
  <c r="K2056" i="18"/>
  <c r="AH10" i="7"/>
  <c r="AK199" i="22" s="1"/>
  <c r="P2341" i="18"/>
  <c r="S2341" i="18"/>
  <c r="P2081" i="18"/>
  <c r="S2081" i="18"/>
  <c r="K2341" i="18"/>
  <c r="K2315" i="18"/>
  <c r="K2289" i="18"/>
  <c r="K2263" i="18"/>
  <c r="K2211" i="18"/>
  <c r="K2185" i="18"/>
  <c r="K2159" i="18"/>
  <c r="K2133" i="18"/>
  <c r="K2107" i="18"/>
  <c r="K2081" i="18"/>
  <c r="O2055" i="18"/>
  <c r="S2055" i="18" s="1"/>
  <c r="K2055" i="18"/>
  <c r="AH9" i="7"/>
  <c r="O2262" i="18"/>
  <c r="AD34" i="7"/>
  <c r="AM220" i="22"/>
  <c r="AN220" i="22"/>
  <c r="AO220" i="22"/>
  <c r="AP220" i="22"/>
  <c r="AQ220" i="22"/>
  <c r="AR220" i="22"/>
  <c r="AS220" i="22"/>
  <c r="AT220" i="22"/>
  <c r="AU220" i="22"/>
  <c r="AV220" i="22"/>
  <c r="AW220" i="22"/>
  <c r="AX220" i="22"/>
  <c r="AM221" i="22"/>
  <c r="AN221" i="22"/>
  <c r="AO221" i="22"/>
  <c r="AP221" i="22"/>
  <c r="AQ221" i="22"/>
  <c r="AR221" i="22"/>
  <c r="AS221" i="22"/>
  <c r="AT221" i="22"/>
  <c r="AU221" i="22"/>
  <c r="AV221" i="22"/>
  <c r="AW221" i="22"/>
  <c r="AX221" i="22"/>
  <c r="AM222" i="22"/>
  <c r="AN222" i="22"/>
  <c r="AO222" i="22"/>
  <c r="AP222" i="22"/>
  <c r="AQ222" i="22"/>
  <c r="AR222" i="22"/>
  <c r="AS222" i="22"/>
  <c r="AT222" i="22"/>
  <c r="AU222" i="22"/>
  <c r="AV222" i="22"/>
  <c r="AW222" i="22"/>
  <c r="AX222" i="22"/>
  <c r="S147" i="22"/>
  <c r="I3145" i="18"/>
  <c r="L3145" i="18" s="1"/>
  <c r="I3120" i="18"/>
  <c r="L3120" i="18" s="1"/>
  <c r="I3095" i="18"/>
  <c r="L3095" i="18" s="1"/>
  <c r="I3070" i="18"/>
  <c r="I3045" i="18"/>
  <c r="I3020" i="18"/>
  <c r="I2995" i="18"/>
  <c r="L2995" i="18" s="1"/>
  <c r="I2970" i="18"/>
  <c r="I2945" i="18"/>
  <c r="I2920" i="18"/>
  <c r="I2895" i="18"/>
  <c r="I2870" i="18"/>
  <c r="K3145" i="18"/>
  <c r="K3120" i="18"/>
  <c r="K3095" i="18"/>
  <c r="K3070" i="18"/>
  <c r="K3020" i="18"/>
  <c r="K2995" i="18"/>
  <c r="K2970" i="18"/>
  <c r="K2945" i="18"/>
  <c r="K2920" i="18"/>
  <c r="K2895" i="18"/>
  <c r="O2870" i="18"/>
  <c r="S2870" i="18" s="1"/>
  <c r="K2870" i="18"/>
  <c r="P3095" i="18"/>
  <c r="S3095" i="18"/>
  <c r="P3145" i="18"/>
  <c r="S3145" i="18"/>
  <c r="S148" i="22"/>
  <c r="I3146" i="18"/>
  <c r="L3146" i="18" s="1"/>
  <c r="I3121" i="18"/>
  <c r="L3121" i="18" s="1"/>
  <c r="I3096" i="18"/>
  <c r="L3096" i="18" s="1"/>
  <c r="I3071" i="18"/>
  <c r="I3046" i="18"/>
  <c r="I3021" i="18"/>
  <c r="I2996" i="18"/>
  <c r="I2971" i="18"/>
  <c r="I2946" i="18"/>
  <c r="I2921" i="18"/>
  <c r="I2896" i="18"/>
  <c r="I2871" i="18"/>
  <c r="K3146" i="18"/>
  <c r="K3121" i="18"/>
  <c r="K3096" i="18"/>
  <c r="K3071" i="18"/>
  <c r="K3021" i="18"/>
  <c r="K2996" i="18"/>
  <c r="K2971" i="18"/>
  <c r="K2946" i="18"/>
  <c r="K2921" i="18"/>
  <c r="K2896" i="18"/>
  <c r="O2871" i="18"/>
  <c r="K2871" i="18"/>
  <c r="R2871" i="18" s="1"/>
  <c r="P3096" i="18"/>
  <c r="S3096" i="18"/>
  <c r="P3121" i="18"/>
  <c r="S3121" i="18"/>
  <c r="P3146" i="18"/>
  <c r="S3146" i="18"/>
  <c r="S149" i="22"/>
  <c r="I3147" i="18"/>
  <c r="L3147" i="18" s="1"/>
  <c r="I3122" i="18"/>
  <c r="L3122" i="18" s="1"/>
  <c r="I3097" i="18"/>
  <c r="L3097" i="18" s="1"/>
  <c r="I3072" i="18"/>
  <c r="I3047" i="18"/>
  <c r="I3022" i="18"/>
  <c r="I2997" i="18"/>
  <c r="I2972" i="18"/>
  <c r="I2947" i="18"/>
  <c r="L2947" i="18" s="1"/>
  <c r="I2922" i="18"/>
  <c r="I2897" i="18"/>
  <c r="I2872" i="18"/>
  <c r="K3147" i="18"/>
  <c r="K3122" i="18"/>
  <c r="K3097" i="18"/>
  <c r="K3072" i="18"/>
  <c r="K3022" i="18"/>
  <c r="K2997" i="18"/>
  <c r="K2972" i="18"/>
  <c r="K2947" i="18"/>
  <c r="K2922" i="18"/>
  <c r="K2897" i="18"/>
  <c r="O2872" i="18"/>
  <c r="K2872" i="18"/>
  <c r="P3097" i="18"/>
  <c r="S3097" i="18"/>
  <c r="P3122" i="18"/>
  <c r="S3122" i="18"/>
  <c r="P3147" i="18"/>
  <c r="S3147" i="18"/>
  <c r="S150" i="22"/>
  <c r="I3148" i="18"/>
  <c r="L3148" i="18" s="1"/>
  <c r="I3123" i="18"/>
  <c r="L3123" i="18" s="1"/>
  <c r="I3098" i="18"/>
  <c r="L3098" i="18" s="1"/>
  <c r="I3073" i="18"/>
  <c r="I3048" i="18"/>
  <c r="I3023" i="18"/>
  <c r="I2998" i="18"/>
  <c r="I2973" i="18"/>
  <c r="I2948" i="18"/>
  <c r="I2923" i="18"/>
  <c r="I2898" i="18"/>
  <c r="I2873" i="18"/>
  <c r="K3148" i="18"/>
  <c r="K3123" i="18"/>
  <c r="K3098" i="18"/>
  <c r="K3073" i="18"/>
  <c r="K3023" i="18"/>
  <c r="K2998" i="18"/>
  <c r="K2973" i="18"/>
  <c r="K2948" i="18"/>
  <c r="K2923" i="18"/>
  <c r="K2898" i="18"/>
  <c r="O2873" i="18"/>
  <c r="K2873" i="18"/>
  <c r="P3098" i="18"/>
  <c r="S3098" i="18"/>
  <c r="P3123" i="18"/>
  <c r="S3123" i="18"/>
  <c r="P3148" i="18"/>
  <c r="S3148" i="18"/>
  <c r="S151" i="22"/>
  <c r="I3149" i="18"/>
  <c r="L3149" i="18" s="1"/>
  <c r="I3124" i="18"/>
  <c r="L3124" i="18" s="1"/>
  <c r="I3099" i="18"/>
  <c r="L3099" i="18" s="1"/>
  <c r="I3074" i="18"/>
  <c r="I3049" i="18"/>
  <c r="I3024" i="18"/>
  <c r="I2999" i="18"/>
  <c r="I2974" i="18"/>
  <c r="I2949" i="18"/>
  <c r="I2924" i="18"/>
  <c r="I2899" i="18"/>
  <c r="I2874" i="18"/>
  <c r="K3149" i="18"/>
  <c r="K3124" i="18"/>
  <c r="K3099" i="18"/>
  <c r="K3074" i="18"/>
  <c r="K3024" i="18"/>
  <c r="K2999" i="18"/>
  <c r="K2974" i="18"/>
  <c r="K2949" i="18"/>
  <c r="K2924" i="18"/>
  <c r="K2899" i="18"/>
  <c r="O2874" i="18"/>
  <c r="K2874" i="18"/>
  <c r="P3099" i="18"/>
  <c r="S3099" i="18"/>
  <c r="P3124" i="18"/>
  <c r="S3124" i="18"/>
  <c r="P3149" i="18"/>
  <c r="S3149" i="18"/>
  <c r="S152" i="22"/>
  <c r="I3150" i="18"/>
  <c r="L3150" i="18" s="1"/>
  <c r="I3125" i="18"/>
  <c r="L3125" i="18" s="1"/>
  <c r="I3100" i="18"/>
  <c r="L3100" i="18" s="1"/>
  <c r="I3075" i="18"/>
  <c r="I3050" i="18"/>
  <c r="I3025" i="18"/>
  <c r="I3000" i="18"/>
  <c r="I2975" i="18"/>
  <c r="I2950" i="18"/>
  <c r="I2925" i="18"/>
  <c r="I2900" i="18"/>
  <c r="I2875" i="18"/>
  <c r="K3150" i="18"/>
  <c r="K3125" i="18"/>
  <c r="K3100" i="18"/>
  <c r="K3075" i="18"/>
  <c r="K3025" i="18"/>
  <c r="K3000" i="18"/>
  <c r="K2975" i="18"/>
  <c r="K2950" i="18"/>
  <c r="K2925" i="18"/>
  <c r="K2900" i="18"/>
  <c r="O2875" i="18"/>
  <c r="K2875" i="18"/>
  <c r="P3100" i="18"/>
  <c r="S3100" i="18"/>
  <c r="P3125" i="18"/>
  <c r="S3125" i="18"/>
  <c r="S153" i="22"/>
  <c r="I3151" i="18"/>
  <c r="L3151" i="18" s="1"/>
  <c r="I3126" i="18"/>
  <c r="L3126" i="18" s="1"/>
  <c r="I3101" i="18"/>
  <c r="L3101" i="18" s="1"/>
  <c r="I3076" i="18"/>
  <c r="I3051" i="18"/>
  <c r="I3026" i="18"/>
  <c r="I3001" i="18"/>
  <c r="I2976" i="18"/>
  <c r="I2951" i="18"/>
  <c r="I2926" i="18"/>
  <c r="I2901" i="18"/>
  <c r="I2876" i="18"/>
  <c r="K3151" i="18"/>
  <c r="K3126" i="18"/>
  <c r="K3101" i="18"/>
  <c r="K3076" i="18"/>
  <c r="K3026" i="18"/>
  <c r="K3001" i="18"/>
  <c r="K2976" i="18"/>
  <c r="K2951" i="18"/>
  <c r="K2926" i="18"/>
  <c r="K2901" i="18"/>
  <c r="O2876" i="18"/>
  <c r="K2876" i="18"/>
  <c r="P3101" i="18"/>
  <c r="S3101" i="18"/>
  <c r="P3126" i="18"/>
  <c r="S3126" i="18"/>
  <c r="P3151" i="18"/>
  <c r="S3151" i="18"/>
  <c r="S154" i="22"/>
  <c r="I3152" i="18"/>
  <c r="L3152" i="18" s="1"/>
  <c r="I3127" i="18"/>
  <c r="L3127" i="18" s="1"/>
  <c r="I3102" i="18"/>
  <c r="L3102" i="18" s="1"/>
  <c r="I3077" i="18"/>
  <c r="I3052" i="18"/>
  <c r="I3027" i="18"/>
  <c r="I3002" i="18"/>
  <c r="I2977" i="18"/>
  <c r="I2952" i="18"/>
  <c r="I2927" i="18"/>
  <c r="I2902" i="18"/>
  <c r="I2877" i="18"/>
  <c r="K3152" i="18"/>
  <c r="K3127" i="18"/>
  <c r="K3102" i="18"/>
  <c r="K3077" i="18"/>
  <c r="R3077" i="18" s="1"/>
  <c r="K3027" i="18"/>
  <c r="K3002" i="18"/>
  <c r="K2977" i="18"/>
  <c r="K2952" i="18"/>
  <c r="K2927" i="18"/>
  <c r="K2902" i="18"/>
  <c r="O2877" i="18"/>
  <c r="K2877" i="18"/>
  <c r="P3102" i="18"/>
  <c r="S3102" i="18"/>
  <c r="P3127" i="18"/>
  <c r="S3127" i="18"/>
  <c r="P3152" i="18"/>
  <c r="S3152" i="18"/>
  <c r="S155" i="22"/>
  <c r="I3153" i="18"/>
  <c r="L3153" i="18" s="1"/>
  <c r="I3128" i="18"/>
  <c r="L3128" i="18" s="1"/>
  <c r="I3103" i="18"/>
  <c r="L3103" i="18" s="1"/>
  <c r="I3078" i="18"/>
  <c r="I3053" i="18"/>
  <c r="I3028" i="18"/>
  <c r="I3003" i="18"/>
  <c r="I2978" i="18"/>
  <c r="I2953" i="18"/>
  <c r="I2928" i="18"/>
  <c r="I2903" i="18"/>
  <c r="I2878" i="18"/>
  <c r="K3153" i="18"/>
  <c r="K3128" i="18"/>
  <c r="K3103" i="18"/>
  <c r="K3078" i="18"/>
  <c r="K3028" i="18"/>
  <c r="R3028" i="18" s="1"/>
  <c r="K3003" i="18"/>
  <c r="K2978" i="18"/>
  <c r="K2953" i="18"/>
  <c r="K2928" i="18"/>
  <c r="K2903" i="18"/>
  <c r="O2878" i="18"/>
  <c r="K2878" i="18"/>
  <c r="P3103" i="18"/>
  <c r="S3103" i="18"/>
  <c r="P3153" i="18"/>
  <c r="S3153" i="18"/>
  <c r="S156" i="22"/>
  <c r="I3154" i="18"/>
  <c r="L3154" i="18" s="1"/>
  <c r="I3129" i="18"/>
  <c r="L3129" i="18" s="1"/>
  <c r="I3104" i="18"/>
  <c r="L3104" i="18" s="1"/>
  <c r="I3079" i="18"/>
  <c r="I3054" i="18"/>
  <c r="I3029" i="18"/>
  <c r="I3004" i="18"/>
  <c r="I2979" i="18"/>
  <c r="I2954" i="18"/>
  <c r="I2929" i="18"/>
  <c r="I2904" i="18"/>
  <c r="I2879" i="18"/>
  <c r="AQ12" i="12"/>
  <c r="AK156" i="22" s="1"/>
  <c r="K3154" i="18"/>
  <c r="K3129" i="18"/>
  <c r="K3104" i="18"/>
  <c r="K3079" i="18"/>
  <c r="K3029" i="18"/>
  <c r="R3029" i="18" s="1"/>
  <c r="K3004" i="18"/>
  <c r="K2979" i="18"/>
  <c r="K2954" i="18"/>
  <c r="K2929" i="18"/>
  <c r="K2904" i="18"/>
  <c r="O2879" i="18"/>
  <c r="K2879" i="18"/>
  <c r="P3104" i="18"/>
  <c r="S3104" i="18"/>
  <c r="P3129" i="18"/>
  <c r="S3129" i="18"/>
  <c r="P3154" i="18"/>
  <c r="S3154" i="18"/>
  <c r="S157" i="22"/>
  <c r="I3155" i="18"/>
  <c r="L3155" i="18" s="1"/>
  <c r="I3130" i="18"/>
  <c r="L3130" i="18" s="1"/>
  <c r="I3105" i="18"/>
  <c r="L3105" i="18" s="1"/>
  <c r="I3080" i="18"/>
  <c r="I3055" i="18"/>
  <c r="I3030" i="18"/>
  <c r="I3005" i="18"/>
  <c r="I2980" i="18"/>
  <c r="I2955" i="18"/>
  <c r="I2930" i="18"/>
  <c r="I2905" i="18"/>
  <c r="I2880" i="18"/>
  <c r="K3155" i="18"/>
  <c r="K3130" i="18"/>
  <c r="K3105" i="18"/>
  <c r="K3080" i="18"/>
  <c r="R3080" i="18" s="1"/>
  <c r="K3030" i="18"/>
  <c r="K3005" i="18"/>
  <c r="R3005" i="18" s="1"/>
  <c r="K2980" i="18"/>
  <c r="K2955" i="18"/>
  <c r="K2930" i="18"/>
  <c r="K2905" i="18"/>
  <c r="O2880" i="18"/>
  <c r="K2880" i="18"/>
  <c r="P3105" i="18"/>
  <c r="S3105" i="18"/>
  <c r="P3130" i="18"/>
  <c r="S3130" i="18"/>
  <c r="P3155" i="18"/>
  <c r="S3155" i="18"/>
  <c r="AQ14" i="12"/>
  <c r="K3156" i="18"/>
  <c r="K3131" i="18"/>
  <c r="K3106" i="18"/>
  <c r="K3081" i="18"/>
  <c r="K3031" i="18"/>
  <c r="K3006" i="18"/>
  <c r="K2981" i="18"/>
  <c r="K2956" i="18"/>
  <c r="K2931" i="18"/>
  <c r="K2906" i="18"/>
  <c r="O2881" i="18"/>
  <c r="K2881" i="18"/>
  <c r="P3131" i="18"/>
  <c r="S3131" i="18"/>
  <c r="P3156" i="18"/>
  <c r="S3156" i="18"/>
  <c r="S163" i="22"/>
  <c r="I3161" i="18"/>
  <c r="L3161" i="18" s="1"/>
  <c r="I3136" i="18"/>
  <c r="L3136" i="18" s="1"/>
  <c r="I3111" i="18"/>
  <c r="L3111" i="18" s="1"/>
  <c r="I3086" i="18"/>
  <c r="L3086" i="18" s="1"/>
  <c r="I3061" i="18"/>
  <c r="I3036" i="18"/>
  <c r="I3011" i="18"/>
  <c r="I2986" i="18"/>
  <c r="I2961" i="18"/>
  <c r="I2936" i="18"/>
  <c r="I2911" i="18"/>
  <c r="I2886" i="18"/>
  <c r="K3161" i="18"/>
  <c r="K3136" i="18"/>
  <c r="K3111" i="18"/>
  <c r="K3086" i="18"/>
  <c r="K3036" i="18"/>
  <c r="K3011" i="18"/>
  <c r="K2986" i="18"/>
  <c r="K2961" i="18"/>
  <c r="K2936" i="18"/>
  <c r="K2911" i="18"/>
  <c r="O2886" i="18"/>
  <c r="K2886" i="18"/>
  <c r="P3086" i="18"/>
  <c r="S3086" i="18"/>
  <c r="P3111" i="18"/>
  <c r="S3111" i="18"/>
  <c r="P3136" i="18"/>
  <c r="S3136" i="18"/>
  <c r="P3161" i="18"/>
  <c r="S3161" i="18"/>
  <c r="S164" i="22"/>
  <c r="I3162" i="18"/>
  <c r="L3162" i="18" s="1"/>
  <c r="I3137" i="18"/>
  <c r="L3137" i="18" s="1"/>
  <c r="I3112" i="18"/>
  <c r="L3112" i="18" s="1"/>
  <c r="I3087" i="18"/>
  <c r="L3087" i="18" s="1"/>
  <c r="I3062" i="18"/>
  <c r="I3037" i="18"/>
  <c r="I3012" i="18"/>
  <c r="I2987" i="18"/>
  <c r="I2962" i="18"/>
  <c r="I2937" i="18"/>
  <c r="I2912" i="18"/>
  <c r="I2887" i="18"/>
  <c r="L2887" i="18" s="1"/>
  <c r="K3162" i="18"/>
  <c r="K3137" i="18"/>
  <c r="K3112" i="18"/>
  <c r="K3087" i="18"/>
  <c r="K3037" i="18"/>
  <c r="K3012" i="18"/>
  <c r="K2987" i="18"/>
  <c r="K2962" i="18"/>
  <c r="K2937" i="18"/>
  <c r="K2912" i="18"/>
  <c r="O2887" i="18"/>
  <c r="K2887" i="18"/>
  <c r="P3087" i="18"/>
  <c r="S3087" i="18"/>
  <c r="P3112" i="18"/>
  <c r="S3112" i="18"/>
  <c r="P3137" i="18"/>
  <c r="S3137" i="18"/>
  <c r="P3162" i="18"/>
  <c r="S165" i="22"/>
  <c r="I3163" i="18"/>
  <c r="L3163" i="18" s="1"/>
  <c r="I3138" i="18"/>
  <c r="L3138" i="18" s="1"/>
  <c r="I3113" i="18"/>
  <c r="L3113" i="18" s="1"/>
  <c r="I3088" i="18"/>
  <c r="L3088" i="18" s="1"/>
  <c r="I3063" i="18"/>
  <c r="I3038" i="18"/>
  <c r="I3013" i="18"/>
  <c r="I2988" i="18"/>
  <c r="I2963" i="18"/>
  <c r="I2938" i="18"/>
  <c r="I2913" i="18"/>
  <c r="I2888" i="18"/>
  <c r="L2888" i="18" s="1"/>
  <c r="AQ21" i="12"/>
  <c r="AK165" i="22" s="1"/>
  <c r="K3163" i="18"/>
  <c r="K3138" i="18"/>
  <c r="K3113" i="18"/>
  <c r="K3088" i="18"/>
  <c r="K3038" i="18"/>
  <c r="K3013" i="18"/>
  <c r="K2988" i="18"/>
  <c r="K2963" i="18"/>
  <c r="K2938" i="18"/>
  <c r="K2913" i="18"/>
  <c r="O2888" i="18"/>
  <c r="K2888" i="18"/>
  <c r="S3088" i="18"/>
  <c r="P3113" i="18"/>
  <c r="S3113" i="18"/>
  <c r="P3138" i="18"/>
  <c r="S3138" i="18"/>
  <c r="P3163" i="18"/>
  <c r="S3163" i="18"/>
  <c r="S166" i="22"/>
  <c r="I3164" i="18"/>
  <c r="L3164" i="18" s="1"/>
  <c r="I3139" i="18"/>
  <c r="L3139" i="18" s="1"/>
  <c r="I3114" i="18"/>
  <c r="L3114" i="18" s="1"/>
  <c r="I3089" i="18"/>
  <c r="L3089" i="18" s="1"/>
  <c r="I3064" i="18"/>
  <c r="I3039" i="18"/>
  <c r="I3014" i="18"/>
  <c r="I2989" i="18"/>
  <c r="I2964" i="18"/>
  <c r="I2939" i="18"/>
  <c r="I2914" i="18"/>
  <c r="I2889" i="18"/>
  <c r="L2889" i="18" s="1"/>
  <c r="K3164" i="18"/>
  <c r="K3139" i="18"/>
  <c r="K3114" i="18"/>
  <c r="K3089" i="18"/>
  <c r="K3039" i="18"/>
  <c r="K3014" i="18"/>
  <c r="K2989" i="18"/>
  <c r="K2964" i="18"/>
  <c r="K2939" i="18"/>
  <c r="K2914" i="18"/>
  <c r="O2889" i="18"/>
  <c r="K2889" i="18"/>
  <c r="P3089" i="18"/>
  <c r="S3089" i="18"/>
  <c r="P3114" i="18"/>
  <c r="S3114" i="18"/>
  <c r="P3139" i="18"/>
  <c r="S3139" i="18"/>
  <c r="P3164" i="18"/>
  <c r="S3164" i="18"/>
  <c r="S167" i="22"/>
  <c r="I3165" i="18"/>
  <c r="L3165" i="18" s="1"/>
  <c r="I3140" i="18"/>
  <c r="L3140" i="18" s="1"/>
  <c r="I3115" i="18"/>
  <c r="L3115" i="18" s="1"/>
  <c r="I3090" i="18"/>
  <c r="L3090" i="18" s="1"/>
  <c r="I3065" i="18"/>
  <c r="I3040" i="18"/>
  <c r="I3015" i="18"/>
  <c r="I2990" i="18"/>
  <c r="I2965" i="18"/>
  <c r="I2940" i="18"/>
  <c r="I2915" i="18"/>
  <c r="L2915" i="18" s="1"/>
  <c r="I2890" i="18"/>
  <c r="L2890" i="18" s="1"/>
  <c r="K3165" i="18"/>
  <c r="K3140" i="18"/>
  <c r="K3115" i="18"/>
  <c r="K3090" i="18"/>
  <c r="K3040" i="18"/>
  <c r="K3015" i="18"/>
  <c r="K2990" i="18"/>
  <c r="K2965" i="18"/>
  <c r="K2940" i="18"/>
  <c r="K2915" i="18"/>
  <c r="O2890" i="18"/>
  <c r="K2890" i="18"/>
  <c r="P3090" i="18"/>
  <c r="S3090" i="18"/>
  <c r="P3115" i="18"/>
  <c r="S3115" i="18"/>
  <c r="P3140" i="18"/>
  <c r="S3140" i="18"/>
  <c r="K3166" i="18"/>
  <c r="K3141" i="18"/>
  <c r="K3116" i="18"/>
  <c r="K3091" i="18"/>
  <c r="K3041" i="18"/>
  <c r="K3016" i="18"/>
  <c r="K2991" i="18"/>
  <c r="K2966" i="18"/>
  <c r="K2941" i="18"/>
  <c r="R2941" i="18" s="1"/>
  <c r="O2916" i="18"/>
  <c r="K2916" i="18"/>
  <c r="R2916" i="18" s="1"/>
  <c r="P3091" i="18"/>
  <c r="S3091" i="18"/>
  <c r="P3141" i="18"/>
  <c r="S3141" i="18"/>
  <c r="P3166" i="18"/>
  <c r="S3166" i="18"/>
  <c r="K3167" i="18"/>
  <c r="K3142" i="18"/>
  <c r="K3117" i="18"/>
  <c r="K3092" i="18"/>
  <c r="K3042" i="18"/>
  <c r="K3017" i="18"/>
  <c r="R3017" i="18" s="1"/>
  <c r="K2992" i="18"/>
  <c r="K2967" i="18"/>
  <c r="R2967" i="18" s="1"/>
  <c r="K2942" i="18"/>
  <c r="K2917" i="18"/>
  <c r="O2892" i="18"/>
  <c r="K2892" i="18"/>
  <c r="P3092" i="18"/>
  <c r="S3092" i="18"/>
  <c r="P3117" i="18"/>
  <c r="S3117" i="18"/>
  <c r="P3142" i="18"/>
  <c r="S3142" i="18"/>
  <c r="P3167" i="18"/>
  <c r="S3167" i="18"/>
  <c r="K3168" i="18"/>
  <c r="K3143" i="18"/>
  <c r="K3118" i="18"/>
  <c r="K3093" i="18"/>
  <c r="K3043" i="18"/>
  <c r="K3018" i="18"/>
  <c r="K2993" i="18"/>
  <c r="K2968" i="18"/>
  <c r="K2943" i="18"/>
  <c r="R2943" i="18" s="1"/>
  <c r="K2918" i="18"/>
  <c r="O2893" i="18"/>
  <c r="K2893" i="18"/>
  <c r="P3093" i="18"/>
  <c r="S3093" i="18"/>
  <c r="P3118" i="18"/>
  <c r="S3118" i="18"/>
  <c r="P3143" i="18"/>
  <c r="S3143" i="18"/>
  <c r="S3168" i="18"/>
  <c r="S171" i="22"/>
  <c r="I3169" i="18"/>
  <c r="L3169" i="18" s="1"/>
  <c r="I3144" i="18"/>
  <c r="L3144" i="18" s="1"/>
  <c r="I3119" i="18"/>
  <c r="L3119" i="18" s="1"/>
  <c r="I3094" i="18"/>
  <c r="L3094" i="18" s="1"/>
  <c r="I3069" i="18"/>
  <c r="I3044" i="18"/>
  <c r="I3019" i="18"/>
  <c r="I2994" i="18"/>
  <c r="I2969" i="18"/>
  <c r="I2944" i="18"/>
  <c r="I2919" i="18"/>
  <c r="I2894" i="18"/>
  <c r="L2894" i="18" s="1"/>
  <c r="K3169" i="18"/>
  <c r="K3144" i="18"/>
  <c r="K3119" i="18"/>
  <c r="K3094" i="18"/>
  <c r="K3044" i="18"/>
  <c r="K3019" i="18"/>
  <c r="K2994" i="18"/>
  <c r="K2969" i="18"/>
  <c r="M2969" i="18" s="1"/>
  <c r="K2944" i="18"/>
  <c r="K2919" i="18"/>
  <c r="O2894" i="18"/>
  <c r="K2894" i="18"/>
  <c r="P3119" i="18"/>
  <c r="S3119" i="18"/>
  <c r="P3144" i="18"/>
  <c r="S3144" i="18"/>
  <c r="P3169" i="18"/>
  <c r="S3169" i="18"/>
  <c r="S168" i="22"/>
  <c r="I3166" i="18"/>
  <c r="L3166" i="18" s="1"/>
  <c r="I3141" i="18"/>
  <c r="L3141" i="18" s="1"/>
  <c r="I3116" i="18"/>
  <c r="L3116" i="18" s="1"/>
  <c r="I3091" i="18"/>
  <c r="L3091" i="18" s="1"/>
  <c r="I3066" i="18"/>
  <c r="I3041" i="18"/>
  <c r="I3016" i="18"/>
  <c r="I2991" i="18"/>
  <c r="I2966" i="18"/>
  <c r="I2941" i="18"/>
  <c r="I2916" i="18"/>
  <c r="I2891" i="18"/>
  <c r="S169" i="22"/>
  <c r="I3167" i="18"/>
  <c r="L3167" i="18" s="1"/>
  <c r="I3142" i="18"/>
  <c r="L3142" i="18" s="1"/>
  <c r="I3117" i="18"/>
  <c r="L3117" i="18" s="1"/>
  <c r="I3092" i="18"/>
  <c r="L3092" i="18" s="1"/>
  <c r="I3067" i="18"/>
  <c r="I3042" i="18"/>
  <c r="M3042" i="18" s="1"/>
  <c r="I3017" i="18"/>
  <c r="I2992" i="18"/>
  <c r="I2967" i="18"/>
  <c r="I2942" i="18"/>
  <c r="I2917" i="18"/>
  <c r="I2892" i="18"/>
  <c r="L2892" i="18" s="1"/>
  <c r="S170" i="22"/>
  <c r="I3168" i="18"/>
  <c r="L3168" i="18" s="1"/>
  <c r="I3143" i="18"/>
  <c r="L3143" i="18" s="1"/>
  <c r="I3118" i="18"/>
  <c r="L3118" i="18" s="1"/>
  <c r="I3093" i="18"/>
  <c r="L3093" i="18" s="1"/>
  <c r="I3068" i="18"/>
  <c r="I3043" i="18"/>
  <c r="I3018" i="18"/>
  <c r="I2993" i="18"/>
  <c r="I2968" i="18"/>
  <c r="M2968" i="18" s="1"/>
  <c r="I2943" i="18"/>
  <c r="I2918" i="18"/>
  <c r="I2893" i="18"/>
  <c r="L2893" i="18" s="1"/>
  <c r="S158" i="22"/>
  <c r="I3156" i="18"/>
  <c r="L3156" i="18" s="1"/>
  <c r="I3131" i="18"/>
  <c r="L3131" i="18" s="1"/>
  <c r="I3106" i="18"/>
  <c r="L3106" i="18" s="1"/>
  <c r="I3081" i="18"/>
  <c r="I3056" i="18"/>
  <c r="L3056" i="18" s="1"/>
  <c r="I3031" i="18"/>
  <c r="I3006" i="18"/>
  <c r="L3006" i="18" s="1"/>
  <c r="I2981" i="18"/>
  <c r="I2956" i="18"/>
  <c r="I2931" i="18"/>
  <c r="I2906" i="18"/>
  <c r="I2881" i="18"/>
  <c r="L2881" i="18" s="1"/>
  <c r="S159" i="22"/>
  <c r="I3157" i="18"/>
  <c r="L3157" i="18" s="1"/>
  <c r="I3132" i="18"/>
  <c r="L3132" i="18" s="1"/>
  <c r="I3107" i="18"/>
  <c r="L3107" i="18" s="1"/>
  <c r="I3082" i="18"/>
  <c r="L3082" i="18" s="1"/>
  <c r="I3057" i="18"/>
  <c r="I3032" i="18"/>
  <c r="I3007" i="18"/>
  <c r="I2982" i="18"/>
  <c r="L2982" i="18" s="1"/>
  <c r="I2957" i="18"/>
  <c r="I2932" i="18"/>
  <c r="L2932" i="18" s="1"/>
  <c r="I2907" i="18"/>
  <c r="I2882" i="18"/>
  <c r="AR15" i="12"/>
  <c r="AL159" i="22" s="1"/>
  <c r="S160" i="22"/>
  <c r="I3158" i="18"/>
  <c r="I3133" i="18"/>
  <c r="I3108" i="18"/>
  <c r="I3083" i="18"/>
  <c r="I3058" i="18"/>
  <c r="I3033" i="18"/>
  <c r="I3008" i="18"/>
  <c r="I2983" i="18"/>
  <c r="I2958" i="18"/>
  <c r="I2933" i="18"/>
  <c r="M2933" i="18" s="1"/>
  <c r="I2908" i="18"/>
  <c r="I2883" i="18"/>
  <c r="L2883" i="18" s="1"/>
  <c r="S161" i="22"/>
  <c r="I3159" i="18"/>
  <c r="I3134" i="18"/>
  <c r="I3109" i="18"/>
  <c r="I3084" i="18"/>
  <c r="I3059" i="18"/>
  <c r="I3034" i="18"/>
  <c r="I3009" i="18"/>
  <c r="I2984" i="18"/>
  <c r="I2959" i="18"/>
  <c r="I2934" i="18"/>
  <c r="I2909" i="18"/>
  <c r="I2884" i="18"/>
  <c r="S162" i="22"/>
  <c r="I3160" i="18"/>
  <c r="I3135" i="18"/>
  <c r="I3110" i="18"/>
  <c r="I3085" i="18"/>
  <c r="I3060" i="18"/>
  <c r="I3035" i="18"/>
  <c r="I3010" i="18"/>
  <c r="L3010" i="18" s="1"/>
  <c r="I2985" i="18"/>
  <c r="I2960" i="18"/>
  <c r="I2935" i="18"/>
  <c r="I2910" i="18"/>
  <c r="I2885" i="18"/>
  <c r="P3157" i="18"/>
  <c r="S3157" i="18"/>
  <c r="P3132" i="18"/>
  <c r="S3132" i="18"/>
  <c r="P3107" i="18"/>
  <c r="S3107" i="18"/>
  <c r="K3157" i="18"/>
  <c r="K3132" i="18"/>
  <c r="K3107" i="18"/>
  <c r="K3082" i="18"/>
  <c r="K3032" i="18"/>
  <c r="K3007" i="18"/>
  <c r="K2982" i="18"/>
  <c r="K2957" i="18"/>
  <c r="K2932" i="18"/>
  <c r="K2907" i="18"/>
  <c r="O2882" i="18"/>
  <c r="K2882" i="18"/>
  <c r="R2882" i="18" s="1"/>
  <c r="AM153" i="22"/>
  <c r="AN153" i="22"/>
  <c r="AO153" i="22"/>
  <c r="AP153" i="22"/>
  <c r="AQ153" i="22"/>
  <c r="AR153" i="22"/>
  <c r="AS153" i="22"/>
  <c r="AT153" i="22"/>
  <c r="AV153" i="22"/>
  <c r="AW153" i="22"/>
  <c r="AX153" i="22"/>
  <c r="AM152" i="22"/>
  <c r="AM154" i="22"/>
  <c r="AM155" i="22"/>
  <c r="AM156" i="22"/>
  <c r="AM157" i="22"/>
  <c r="AN152" i="22"/>
  <c r="AN154" i="22"/>
  <c r="AN155" i="22"/>
  <c r="AN156" i="22"/>
  <c r="AN157" i="22"/>
  <c r="AO152" i="22"/>
  <c r="AO154" i="22"/>
  <c r="AO156" i="22"/>
  <c r="AO157" i="22"/>
  <c r="AP154" i="22"/>
  <c r="AP155" i="22"/>
  <c r="AP156" i="22"/>
  <c r="AP157" i="22"/>
  <c r="AQ152" i="22"/>
  <c r="AQ154" i="22"/>
  <c r="AQ155" i="22"/>
  <c r="AQ156" i="22"/>
  <c r="AR152" i="22"/>
  <c r="AR155" i="22"/>
  <c r="AR156" i="22"/>
  <c r="AR157" i="22"/>
  <c r="AS152" i="22"/>
  <c r="AS154" i="22"/>
  <c r="AS155" i="22"/>
  <c r="AS156" i="22"/>
  <c r="AS157" i="22"/>
  <c r="AT152" i="22"/>
  <c r="AT154" i="22"/>
  <c r="AT155" i="22"/>
  <c r="AT157" i="22"/>
  <c r="AU152" i="22"/>
  <c r="AU154" i="22"/>
  <c r="AU155" i="22"/>
  <c r="AU156" i="22"/>
  <c r="AU157" i="22"/>
  <c r="AV152" i="22"/>
  <c r="AV154" i="22"/>
  <c r="AV155" i="22"/>
  <c r="AV156" i="22"/>
  <c r="AV157" i="22"/>
  <c r="AW152" i="22"/>
  <c r="AW154" i="22"/>
  <c r="AW156" i="22"/>
  <c r="AW157" i="22"/>
  <c r="AX154" i="22"/>
  <c r="AX155" i="22"/>
  <c r="AX156" i="22"/>
  <c r="AX157" i="22"/>
  <c r="S104" i="22"/>
  <c r="I1675" i="18"/>
  <c r="L1675" i="18" s="1"/>
  <c r="I1632" i="18"/>
  <c r="L1632" i="18" s="1"/>
  <c r="I1589" i="18"/>
  <c r="I1546" i="18"/>
  <c r="I1503" i="18"/>
  <c r="I1460" i="18"/>
  <c r="S146" i="22"/>
  <c r="I1717" i="18"/>
  <c r="I1674" i="18"/>
  <c r="I1631" i="18"/>
  <c r="L1631" i="18" s="1"/>
  <c r="I1588" i="18"/>
  <c r="I1545" i="18"/>
  <c r="I1502" i="18"/>
  <c r="S145" i="22"/>
  <c r="I1716" i="18"/>
  <c r="L1716" i="18" s="1"/>
  <c r="I1673" i="18"/>
  <c r="L1673" i="18" s="1"/>
  <c r="I1630" i="18"/>
  <c r="L1630" i="18" s="1"/>
  <c r="I1587" i="18"/>
  <c r="I1544" i="18"/>
  <c r="I1501" i="18"/>
  <c r="S144" i="22"/>
  <c r="I1715" i="18"/>
  <c r="L1715" i="18" s="1"/>
  <c r="I1672" i="18"/>
  <c r="L1672" i="18" s="1"/>
  <c r="I1629" i="18"/>
  <c r="L1629" i="18" s="1"/>
  <c r="I1586" i="18"/>
  <c r="I1543" i="18"/>
  <c r="I1500" i="18"/>
  <c r="S143" i="22"/>
  <c r="I1714" i="18"/>
  <c r="L1714" i="18" s="1"/>
  <c r="I1671" i="18"/>
  <c r="L1671" i="18" s="1"/>
  <c r="I1628" i="18"/>
  <c r="L1628" i="18" s="1"/>
  <c r="I1585" i="18"/>
  <c r="I1542" i="18"/>
  <c r="I1499" i="18"/>
  <c r="S142" i="22"/>
  <c r="I1713" i="18"/>
  <c r="L1713" i="18" s="1"/>
  <c r="I1670" i="18"/>
  <c r="I1627" i="18"/>
  <c r="I1584" i="18"/>
  <c r="I1541" i="18"/>
  <c r="I1498" i="18"/>
  <c r="S141" i="22"/>
  <c r="I1712" i="18"/>
  <c r="L1712" i="18" s="1"/>
  <c r="I1669" i="18"/>
  <c r="L1669" i="18" s="1"/>
  <c r="I1626" i="18"/>
  <c r="L1626" i="18" s="1"/>
  <c r="I1583" i="18"/>
  <c r="I1540" i="18"/>
  <c r="I1497" i="18"/>
  <c r="S140" i="22"/>
  <c r="I1711" i="18"/>
  <c r="L1711" i="18" s="1"/>
  <c r="I1668" i="18"/>
  <c r="I1625" i="18"/>
  <c r="L1625" i="18" s="1"/>
  <c r="I1582" i="18"/>
  <c r="I1539" i="18"/>
  <c r="I1496" i="18"/>
  <c r="S139" i="22"/>
  <c r="I1710" i="18"/>
  <c r="I1667" i="18"/>
  <c r="I1624" i="18"/>
  <c r="L1624" i="18" s="1"/>
  <c r="I1581" i="18"/>
  <c r="I1538" i="18"/>
  <c r="I1495" i="18"/>
  <c r="S138" i="22"/>
  <c r="I1709" i="18"/>
  <c r="L1709" i="18" s="1"/>
  <c r="I1666" i="18"/>
  <c r="I1623" i="18"/>
  <c r="L1623" i="18" s="1"/>
  <c r="I1580" i="18"/>
  <c r="I1537" i="18"/>
  <c r="I1494" i="18"/>
  <c r="S137" i="22"/>
  <c r="I1708" i="18"/>
  <c r="L1708" i="18" s="1"/>
  <c r="I1665" i="18"/>
  <c r="I1622" i="18"/>
  <c r="I1579" i="18"/>
  <c r="I1536" i="18"/>
  <c r="I1493" i="18"/>
  <c r="S136" i="22"/>
  <c r="I1707" i="18"/>
  <c r="L1707" i="18" s="1"/>
  <c r="I1664" i="18"/>
  <c r="I1621" i="18"/>
  <c r="I1578" i="18"/>
  <c r="I1535" i="18"/>
  <c r="I1492" i="18"/>
  <c r="S135" i="22"/>
  <c r="I1706" i="18"/>
  <c r="I1663" i="18"/>
  <c r="L1663" i="18" s="1"/>
  <c r="I1620" i="18"/>
  <c r="I1577" i="18"/>
  <c r="I1534" i="18"/>
  <c r="I1491" i="18"/>
  <c r="S134" i="22"/>
  <c r="I1705" i="18"/>
  <c r="I1662" i="18"/>
  <c r="I1619" i="18"/>
  <c r="I1576" i="18"/>
  <c r="I1533" i="18"/>
  <c r="I1490" i="18"/>
  <c r="S133" i="22"/>
  <c r="I1704" i="18"/>
  <c r="I1661" i="18"/>
  <c r="L1661" i="18" s="1"/>
  <c r="I1618" i="18"/>
  <c r="I1575" i="18"/>
  <c r="I1532" i="18"/>
  <c r="I1489" i="18"/>
  <c r="S132" i="22"/>
  <c r="I1703" i="18"/>
  <c r="I1660" i="18"/>
  <c r="I1617" i="18"/>
  <c r="I1574" i="18"/>
  <c r="I1531" i="18"/>
  <c r="I1488" i="18"/>
  <c r="S131" i="22"/>
  <c r="I1702" i="18"/>
  <c r="I1659" i="18"/>
  <c r="L1659" i="18" s="1"/>
  <c r="I1616" i="18"/>
  <c r="I1573" i="18"/>
  <c r="I1530" i="18"/>
  <c r="I1487" i="18"/>
  <c r="S129" i="22"/>
  <c r="I1700" i="18"/>
  <c r="I1657" i="18"/>
  <c r="I1614" i="18"/>
  <c r="I1571" i="18"/>
  <c r="I1528" i="18"/>
  <c r="I1485" i="18"/>
  <c r="S128" i="22"/>
  <c r="I1699" i="18"/>
  <c r="I1656" i="18"/>
  <c r="L1656" i="18" s="1"/>
  <c r="I1613" i="18"/>
  <c r="I1570" i="18"/>
  <c r="I1527" i="18"/>
  <c r="I1484" i="18"/>
  <c r="S127" i="22"/>
  <c r="I1698" i="18"/>
  <c r="I1655" i="18"/>
  <c r="I1612" i="18"/>
  <c r="I1569" i="18"/>
  <c r="I1526" i="18"/>
  <c r="I1483" i="18"/>
  <c r="S126" i="22"/>
  <c r="I1697" i="18"/>
  <c r="I1654" i="18"/>
  <c r="L1654" i="18" s="1"/>
  <c r="I1611" i="18"/>
  <c r="I1568" i="18"/>
  <c r="I1525" i="18"/>
  <c r="I1482" i="18"/>
  <c r="S125" i="22"/>
  <c r="I1696" i="18"/>
  <c r="L1696" i="18" s="1"/>
  <c r="I1653" i="18"/>
  <c r="L1653" i="18" s="1"/>
  <c r="I1610" i="18"/>
  <c r="I1567" i="18"/>
  <c r="I1524" i="18"/>
  <c r="I1481" i="18"/>
  <c r="S124" i="22"/>
  <c r="I1695" i="18"/>
  <c r="L1695" i="18" s="1"/>
  <c r="I1652" i="18"/>
  <c r="L1652" i="18" s="1"/>
  <c r="I1609" i="18"/>
  <c r="I1566" i="18"/>
  <c r="I1523" i="18"/>
  <c r="I1480" i="18"/>
  <c r="S123" i="22"/>
  <c r="I1694" i="18"/>
  <c r="L1694" i="18" s="1"/>
  <c r="I1651" i="18"/>
  <c r="L1651" i="18" s="1"/>
  <c r="I1608" i="18"/>
  <c r="I1565" i="18"/>
  <c r="I1522" i="18"/>
  <c r="I1479" i="18"/>
  <c r="S122" i="22"/>
  <c r="I1693" i="18"/>
  <c r="L1693" i="18" s="1"/>
  <c r="I1650" i="18"/>
  <c r="I1607" i="18"/>
  <c r="I1564" i="18"/>
  <c r="I1521" i="18"/>
  <c r="I1478" i="18"/>
  <c r="S121" i="22"/>
  <c r="I1692" i="18"/>
  <c r="L1692" i="18" s="1"/>
  <c r="I1649" i="18"/>
  <c r="L1649" i="18" s="1"/>
  <c r="I1606" i="18"/>
  <c r="I1563" i="18"/>
  <c r="I1520" i="18"/>
  <c r="I1477" i="18"/>
  <c r="S120" i="22"/>
  <c r="I1691" i="18"/>
  <c r="L1691" i="18" s="1"/>
  <c r="I1648" i="18"/>
  <c r="I1605" i="18"/>
  <c r="I1562" i="18"/>
  <c r="I1519" i="18"/>
  <c r="I1476" i="18"/>
  <c r="S119" i="22"/>
  <c r="I1690" i="18"/>
  <c r="I1647" i="18"/>
  <c r="I1604" i="18"/>
  <c r="I1561" i="18"/>
  <c r="I1518" i="18"/>
  <c r="I1475" i="18"/>
  <c r="S118" i="22"/>
  <c r="I1689" i="18"/>
  <c r="L1689" i="18" s="1"/>
  <c r="I1646" i="18"/>
  <c r="I1603" i="18"/>
  <c r="I1560" i="18"/>
  <c r="I1517" i="18"/>
  <c r="I1474" i="18"/>
  <c r="S117" i="22"/>
  <c r="I1688" i="18"/>
  <c r="L1688" i="18" s="1"/>
  <c r="I1645" i="18"/>
  <c r="I1602" i="18"/>
  <c r="I1559" i="18"/>
  <c r="I1516" i="18"/>
  <c r="I1473" i="18"/>
  <c r="S116" i="22"/>
  <c r="I1687" i="18"/>
  <c r="L1687" i="18" s="1"/>
  <c r="I1644" i="18"/>
  <c r="I1601" i="18"/>
  <c r="I1558" i="18"/>
  <c r="I1515" i="18"/>
  <c r="I1472" i="18"/>
  <c r="S115" i="22"/>
  <c r="I1686" i="18"/>
  <c r="I1643" i="18"/>
  <c r="L1643" i="18" s="1"/>
  <c r="I1600" i="18"/>
  <c r="I1557" i="18"/>
  <c r="I1514" i="18"/>
  <c r="I1471" i="18"/>
  <c r="S114" i="22"/>
  <c r="I1685" i="18"/>
  <c r="L1685" i="18" s="1"/>
  <c r="I1642" i="18"/>
  <c r="I1599" i="18"/>
  <c r="I1556" i="18"/>
  <c r="I1513" i="18"/>
  <c r="I1470" i="18"/>
  <c r="S113" i="22"/>
  <c r="I1684" i="18"/>
  <c r="L1684" i="18" s="1"/>
  <c r="I1641" i="18"/>
  <c r="I1598" i="18"/>
  <c r="I1555" i="18"/>
  <c r="I1512" i="18"/>
  <c r="I1469" i="18"/>
  <c r="S112" i="22"/>
  <c r="I1683" i="18"/>
  <c r="I1640" i="18"/>
  <c r="I1597" i="18"/>
  <c r="I1554" i="18"/>
  <c r="I1511" i="18"/>
  <c r="I1468" i="18"/>
  <c r="S111" i="22"/>
  <c r="I1682" i="18"/>
  <c r="I1639" i="18"/>
  <c r="L1639" i="18" s="1"/>
  <c r="I1596" i="18"/>
  <c r="I1553" i="18"/>
  <c r="I1510" i="18"/>
  <c r="I1467" i="18"/>
  <c r="S110" i="22"/>
  <c r="I1681" i="18"/>
  <c r="L1681" i="18" s="1"/>
  <c r="I1638" i="18"/>
  <c r="I1595" i="18"/>
  <c r="I1552" i="18"/>
  <c r="I1509" i="18"/>
  <c r="I1466" i="18"/>
  <c r="S109" i="22"/>
  <c r="I1680" i="18"/>
  <c r="I1637" i="18"/>
  <c r="L1637" i="18" s="1"/>
  <c r="I1594" i="18"/>
  <c r="I1551" i="18"/>
  <c r="I1508" i="18"/>
  <c r="I1465" i="18"/>
  <c r="S108" i="22"/>
  <c r="I1679" i="18"/>
  <c r="L1679" i="18" s="1"/>
  <c r="I1636" i="18"/>
  <c r="L1636" i="18" s="1"/>
  <c r="I1593" i="18"/>
  <c r="I1550" i="18"/>
  <c r="I1507" i="18"/>
  <c r="I1464" i="18"/>
  <c r="S107" i="22"/>
  <c r="I1678" i="18"/>
  <c r="L1678" i="18" s="1"/>
  <c r="I1635" i="18"/>
  <c r="I1592" i="18"/>
  <c r="I1549" i="18"/>
  <c r="I1506" i="18"/>
  <c r="I1463" i="18"/>
  <c r="S106" i="22"/>
  <c r="I1677" i="18"/>
  <c r="I1634" i="18"/>
  <c r="L1634" i="18" s="1"/>
  <c r="I1591" i="18"/>
  <c r="I1548" i="18"/>
  <c r="I1505" i="18"/>
  <c r="I1462" i="18"/>
  <c r="S105" i="22"/>
  <c r="I1676" i="18"/>
  <c r="I1633" i="18"/>
  <c r="L1633" i="18" s="1"/>
  <c r="I1590" i="18"/>
  <c r="I1547" i="18"/>
  <c r="I1504" i="18"/>
  <c r="I1461" i="18"/>
  <c r="S130" i="22"/>
  <c r="I1701" i="18"/>
  <c r="I1658" i="18"/>
  <c r="L1658" i="18" s="1"/>
  <c r="I1615" i="18"/>
  <c r="I1572" i="18"/>
  <c r="I1529" i="18"/>
  <c r="I1486" i="18"/>
  <c r="K1675" i="18"/>
  <c r="K1632" i="18"/>
  <c r="K1589" i="18"/>
  <c r="K1546" i="18"/>
  <c r="K1503" i="18"/>
  <c r="K1460" i="18"/>
  <c r="AD52" i="8"/>
  <c r="O1460" i="18"/>
  <c r="AE52" i="8"/>
  <c r="O1503" i="18"/>
  <c r="AF52" i="8"/>
  <c r="O1546" i="18"/>
  <c r="AG52" i="8"/>
  <c r="O1589" i="18"/>
  <c r="AH52" i="8"/>
  <c r="O1632" i="18"/>
  <c r="AI52" i="8"/>
  <c r="O1675" i="18"/>
  <c r="P1717" i="18"/>
  <c r="S1717" i="18"/>
  <c r="S1631" i="18"/>
  <c r="P1631" i="18"/>
  <c r="K1717" i="18"/>
  <c r="K1674" i="18"/>
  <c r="R1674" i="18" s="1"/>
  <c r="K1631" i="18"/>
  <c r="M1631" i="18" s="1"/>
  <c r="K1588" i="18"/>
  <c r="K1545" i="18"/>
  <c r="K1502" i="18"/>
  <c r="P1716" i="18"/>
  <c r="S1716" i="18"/>
  <c r="P1673" i="18"/>
  <c r="S1673" i="18"/>
  <c r="K1716" i="18"/>
  <c r="M1716" i="18" s="1"/>
  <c r="K1673" i="18"/>
  <c r="K1630" i="18"/>
  <c r="M1630" i="18" s="1"/>
  <c r="K1587" i="18"/>
  <c r="K1544" i="18"/>
  <c r="K1501" i="18"/>
  <c r="P1672" i="18"/>
  <c r="S1672" i="18"/>
  <c r="K1715" i="18"/>
  <c r="K1672" i="18"/>
  <c r="K1629" i="18"/>
  <c r="K1586" i="18"/>
  <c r="K1543" i="18"/>
  <c r="K1500" i="18"/>
  <c r="K1714" i="18"/>
  <c r="K1671" i="18"/>
  <c r="M1671" i="18" s="1"/>
  <c r="K1628" i="18"/>
  <c r="K1585" i="18"/>
  <c r="K1542" i="18"/>
  <c r="K1499" i="18"/>
  <c r="K1713" i="18"/>
  <c r="K1670" i="18"/>
  <c r="K1627" i="18"/>
  <c r="K1584" i="18"/>
  <c r="K1541" i="18"/>
  <c r="K1498" i="18"/>
  <c r="P1669" i="18"/>
  <c r="S1669" i="18"/>
  <c r="S1626" i="18"/>
  <c r="P1626" i="18"/>
  <c r="K1712" i="18"/>
  <c r="R1712" i="18" s="1"/>
  <c r="K1669" i="18"/>
  <c r="K1626" i="18"/>
  <c r="M1626" i="18" s="1"/>
  <c r="K1583" i="18"/>
  <c r="K1540" i="18"/>
  <c r="K1497" i="18"/>
  <c r="P1711" i="18"/>
  <c r="S1711" i="18"/>
  <c r="P1668" i="18"/>
  <c r="S1668" i="18"/>
  <c r="S1625" i="18"/>
  <c r="P1625" i="18"/>
  <c r="K1711" i="18"/>
  <c r="K1668" i="18"/>
  <c r="M1668" i="18" s="1"/>
  <c r="K1625" i="18"/>
  <c r="K1582" i="18"/>
  <c r="K1539" i="18"/>
  <c r="K1496" i="18"/>
  <c r="S1710" i="18"/>
  <c r="P1710" i="18"/>
  <c r="S1667" i="18"/>
  <c r="P1667" i="18"/>
  <c r="K1710" i="18"/>
  <c r="R1710" i="18" s="1"/>
  <c r="K1667" i="18"/>
  <c r="K1624" i="18"/>
  <c r="M1624" i="18" s="1"/>
  <c r="K1581" i="18"/>
  <c r="K1538" i="18"/>
  <c r="K1495" i="18"/>
  <c r="K1709" i="18"/>
  <c r="K1666" i="18"/>
  <c r="K1623" i="18"/>
  <c r="K1580" i="18"/>
  <c r="K1537" i="18"/>
  <c r="K1494" i="18"/>
  <c r="P1708" i="18"/>
  <c r="S1708" i="18"/>
  <c r="P1665" i="18"/>
  <c r="S1665" i="18"/>
  <c r="K1708" i="18"/>
  <c r="R1708" i="18" s="1"/>
  <c r="K1665" i="18"/>
  <c r="K1622" i="18"/>
  <c r="K1579" i="18"/>
  <c r="K1536" i="18"/>
  <c r="K1493" i="18"/>
  <c r="P1707" i="18"/>
  <c r="S1707" i="18"/>
  <c r="S1621" i="18"/>
  <c r="P1621" i="18"/>
  <c r="K1707" i="18"/>
  <c r="R1707" i="18" s="1"/>
  <c r="K1664" i="18"/>
  <c r="M1664" i="18" s="1"/>
  <c r="K1621" i="18"/>
  <c r="K1578" i="18"/>
  <c r="K1535" i="18"/>
  <c r="K1492" i="18"/>
  <c r="P1706" i="18"/>
  <c r="S1706" i="18"/>
  <c r="K1706" i="18"/>
  <c r="K1663" i="18"/>
  <c r="K1620" i="18"/>
  <c r="K1577" i="18"/>
  <c r="K1534" i="18"/>
  <c r="K1491" i="18"/>
  <c r="S1705" i="18"/>
  <c r="P1705" i="18"/>
  <c r="P1662" i="18"/>
  <c r="S1662" i="18"/>
  <c r="K1705" i="18"/>
  <c r="K1662" i="18"/>
  <c r="K1619" i="18"/>
  <c r="K1576" i="18"/>
  <c r="K1533" i="18"/>
  <c r="K1490" i="18"/>
  <c r="K1704" i="18"/>
  <c r="K1661" i="18"/>
  <c r="R1661" i="18" s="1"/>
  <c r="K1618" i="18"/>
  <c r="K1575" i="18"/>
  <c r="K1532" i="18"/>
  <c r="K1489" i="18"/>
  <c r="S1703" i="18"/>
  <c r="P1703" i="18"/>
  <c r="P1660" i="18"/>
  <c r="S1660" i="18"/>
  <c r="K1703" i="18"/>
  <c r="K1660" i="18"/>
  <c r="K1617" i="18"/>
  <c r="K1574" i="18"/>
  <c r="K1531" i="18"/>
  <c r="K1488" i="18"/>
  <c r="S1702" i="18"/>
  <c r="P1702" i="18"/>
  <c r="P1659" i="18"/>
  <c r="S1659" i="18"/>
  <c r="K1702" i="18"/>
  <c r="K1659" i="18"/>
  <c r="K1616" i="18"/>
  <c r="K1573" i="18"/>
  <c r="K1530" i="18"/>
  <c r="K1487" i="18"/>
  <c r="S1701" i="18"/>
  <c r="P1701" i="18"/>
  <c r="P1658" i="18"/>
  <c r="S1658" i="18"/>
  <c r="K1701" i="18"/>
  <c r="K1658" i="18"/>
  <c r="M1658" i="18" s="1"/>
  <c r="K1615" i="18"/>
  <c r="K1572" i="18"/>
  <c r="K1529" i="18"/>
  <c r="K1486" i="18"/>
  <c r="P1657" i="18"/>
  <c r="S1657" i="18"/>
  <c r="K1700" i="18"/>
  <c r="K1657" i="18"/>
  <c r="K1614" i="18"/>
  <c r="K1571" i="18"/>
  <c r="K1528" i="18"/>
  <c r="K1485" i="18"/>
  <c r="K1699" i="18"/>
  <c r="K1656" i="18"/>
  <c r="K1613" i="18"/>
  <c r="K1570" i="18"/>
  <c r="K1527" i="18"/>
  <c r="K1484" i="18"/>
  <c r="S1698" i="18"/>
  <c r="P1698" i="18"/>
  <c r="S1655" i="18"/>
  <c r="P1655" i="18"/>
  <c r="K1698" i="18"/>
  <c r="M1698" i="18" s="1"/>
  <c r="K1655" i="18"/>
  <c r="R1655" i="18" s="1"/>
  <c r="K1612" i="18"/>
  <c r="K1569" i="18"/>
  <c r="K1526" i="18"/>
  <c r="K1483" i="18"/>
  <c r="S1697" i="18"/>
  <c r="P1697" i="18"/>
  <c r="S1654" i="18"/>
  <c r="P1654" i="18"/>
  <c r="K1697" i="18"/>
  <c r="M1697" i="18" s="1"/>
  <c r="K1654" i="18"/>
  <c r="M1654" i="18" s="1"/>
  <c r="K1611" i="18"/>
  <c r="K1568" i="18"/>
  <c r="K1525" i="18"/>
  <c r="K1482" i="18"/>
  <c r="P1696" i="18"/>
  <c r="S1696" i="18"/>
  <c r="P1653" i="18"/>
  <c r="S1653" i="18"/>
  <c r="K1696" i="18"/>
  <c r="M1696" i="18" s="1"/>
  <c r="K1653" i="18"/>
  <c r="K1610" i="18"/>
  <c r="K1567" i="18"/>
  <c r="K1524" i="18"/>
  <c r="K1481" i="18"/>
  <c r="S1652" i="18"/>
  <c r="P1652" i="18"/>
  <c r="K1695" i="18"/>
  <c r="K1652" i="18"/>
  <c r="K1609" i="18"/>
  <c r="K1566" i="18"/>
  <c r="K1523" i="18"/>
  <c r="K1480" i="18"/>
  <c r="K1694" i="18"/>
  <c r="K1651" i="18"/>
  <c r="K1608" i="18"/>
  <c r="K1565" i="18"/>
  <c r="K1522" i="18"/>
  <c r="K1479" i="18"/>
  <c r="P1693" i="18"/>
  <c r="S1693" i="18"/>
  <c r="P1650" i="18"/>
  <c r="S1650" i="18"/>
  <c r="K1693" i="18"/>
  <c r="M1693" i="18" s="1"/>
  <c r="K1650" i="18"/>
  <c r="K1607" i="18"/>
  <c r="K1564" i="18"/>
  <c r="K1521" i="18"/>
  <c r="K1478" i="18"/>
  <c r="P1692" i="18"/>
  <c r="S1692" i="18"/>
  <c r="P1649" i="18"/>
  <c r="S1649" i="18"/>
  <c r="K1692" i="18"/>
  <c r="M1692" i="18" s="1"/>
  <c r="K1649" i="18"/>
  <c r="K1606" i="18"/>
  <c r="K1563" i="18"/>
  <c r="K1520" i="18"/>
  <c r="K1477" i="18"/>
  <c r="P1691" i="18"/>
  <c r="S1691" i="18"/>
  <c r="P1648" i="18"/>
  <c r="S1648" i="18"/>
  <c r="K1691" i="18"/>
  <c r="K1648" i="18"/>
  <c r="K1605" i="18"/>
  <c r="K1562" i="18"/>
  <c r="K1519" i="18"/>
  <c r="K1476" i="18"/>
  <c r="P1647" i="18"/>
  <c r="S1647" i="18"/>
  <c r="K1690" i="18"/>
  <c r="R1690" i="18" s="1"/>
  <c r="K1647" i="18"/>
  <c r="K1604" i="18"/>
  <c r="K1561" i="18"/>
  <c r="K1518" i="18"/>
  <c r="K1475" i="18"/>
  <c r="K1689" i="18"/>
  <c r="K1646" i="18"/>
  <c r="M1646" i="18" s="1"/>
  <c r="K1603" i="18"/>
  <c r="K1560" i="18"/>
  <c r="K1517" i="18"/>
  <c r="K1474" i="18"/>
  <c r="P1688" i="18"/>
  <c r="S1688" i="18"/>
  <c r="K1688" i="18"/>
  <c r="R1688" i="18" s="1"/>
  <c r="K1645" i="18"/>
  <c r="R1645" i="18" s="1"/>
  <c r="K1602" i="18"/>
  <c r="K1559" i="18"/>
  <c r="K1516" i="18"/>
  <c r="K1473" i="18"/>
  <c r="P1687" i="18"/>
  <c r="S1687" i="18"/>
  <c r="K1687" i="18"/>
  <c r="K1644" i="18"/>
  <c r="M1644" i="18" s="1"/>
  <c r="K1601" i="18"/>
  <c r="K1558" i="18"/>
  <c r="K1515" i="18"/>
  <c r="K1472" i="18"/>
  <c r="P1686" i="18"/>
  <c r="S1686" i="18"/>
  <c r="K1686" i="18"/>
  <c r="K1643" i="18"/>
  <c r="R1643" i="18" s="1"/>
  <c r="K1600" i="18"/>
  <c r="K1557" i="18"/>
  <c r="K1514" i="18"/>
  <c r="K1471" i="18"/>
  <c r="P1685" i="18"/>
  <c r="S1685" i="18"/>
  <c r="S1642" i="18"/>
  <c r="P1642" i="18"/>
  <c r="K1685" i="18"/>
  <c r="K1642" i="18"/>
  <c r="K1599" i="18"/>
  <c r="K1556" i="18"/>
  <c r="K1513" i="18"/>
  <c r="K1470" i="18"/>
  <c r="P1684" i="18"/>
  <c r="S1684" i="18"/>
  <c r="P1641" i="18"/>
  <c r="S1641" i="18"/>
  <c r="K1684" i="18"/>
  <c r="K1641" i="18"/>
  <c r="R1641" i="18" s="1"/>
  <c r="K1598" i="18"/>
  <c r="K1555" i="18"/>
  <c r="K1512" i="18"/>
  <c r="K1469" i="18"/>
  <c r="P1640" i="18"/>
  <c r="S1640" i="18"/>
  <c r="K1683" i="18"/>
  <c r="M1683" i="18" s="1"/>
  <c r="K1640" i="18"/>
  <c r="K1597" i="18"/>
  <c r="K1554" i="18"/>
  <c r="K1511" i="18"/>
  <c r="K1468" i="18"/>
  <c r="P1639" i="18"/>
  <c r="S1639" i="18"/>
  <c r="K1682" i="18"/>
  <c r="M1682" i="18" s="1"/>
  <c r="K1639" i="18"/>
  <c r="R1639" i="18" s="1"/>
  <c r="K1596" i="18"/>
  <c r="K1553" i="18"/>
  <c r="K1510" i="18"/>
  <c r="K1467" i="18"/>
  <c r="P1681" i="18"/>
  <c r="S1681" i="18"/>
  <c r="P1638" i="18"/>
  <c r="S1638" i="18"/>
  <c r="K1681" i="18"/>
  <c r="M1681" i="18" s="1"/>
  <c r="K1638" i="18"/>
  <c r="R1638" i="18" s="1"/>
  <c r="K1595" i="18"/>
  <c r="K1552" i="18"/>
  <c r="K1509" i="18"/>
  <c r="K1466" i="18"/>
  <c r="P1637" i="18"/>
  <c r="S1637" i="18"/>
  <c r="K1680" i="18"/>
  <c r="K1637" i="18"/>
  <c r="M1637" i="18" s="1"/>
  <c r="K1594" i="18"/>
  <c r="K1551" i="18"/>
  <c r="K1508" i="18"/>
  <c r="K1465" i="18"/>
  <c r="S1679" i="18"/>
  <c r="P1679" i="18"/>
  <c r="K1679" i="18"/>
  <c r="R1679" i="18" s="1"/>
  <c r="K1636" i="18"/>
  <c r="K1593" i="18"/>
  <c r="K1550" i="18"/>
  <c r="K1507" i="18"/>
  <c r="K1464" i="18"/>
  <c r="S1678" i="18"/>
  <c r="P1678" i="18"/>
  <c r="P1635" i="18"/>
  <c r="S1635" i="18"/>
  <c r="K1678" i="18"/>
  <c r="M1678" i="18" s="1"/>
  <c r="K1635" i="18"/>
  <c r="K1592" i="18"/>
  <c r="K1549" i="18"/>
  <c r="K1506" i="18"/>
  <c r="K1463" i="18"/>
  <c r="P1677" i="18"/>
  <c r="S1677" i="18"/>
  <c r="K1677" i="18"/>
  <c r="R1677" i="18" s="1"/>
  <c r="K1634" i="18"/>
  <c r="M1634" i="18" s="1"/>
  <c r="K1591" i="18"/>
  <c r="K1548" i="18"/>
  <c r="K1505" i="18"/>
  <c r="K1462" i="18"/>
  <c r="P1676" i="18"/>
  <c r="S1676" i="18"/>
  <c r="K1676" i="18"/>
  <c r="M1676" i="18" s="1"/>
  <c r="K1633" i="18"/>
  <c r="M1633" i="18" s="1"/>
  <c r="K1590" i="18"/>
  <c r="K1547" i="18"/>
  <c r="K1504" i="18"/>
  <c r="K1461" i="18"/>
  <c r="R1665" i="18"/>
  <c r="R1664" i="18"/>
  <c r="R1662" i="18"/>
  <c r="R1660" i="18"/>
  <c r="R1654" i="18"/>
  <c r="R1642" i="18"/>
  <c r="R1640" i="18"/>
  <c r="R1637" i="18"/>
  <c r="R1635" i="18"/>
  <c r="R1634" i="18"/>
  <c r="R1675" i="18"/>
  <c r="R1716" i="18"/>
  <c r="R1680" i="18"/>
  <c r="R1678" i="18"/>
  <c r="R1676" i="18"/>
  <c r="AM144" i="22"/>
  <c r="AM145" i="22"/>
  <c r="AM146" i="22"/>
  <c r="AM147" i="22"/>
  <c r="AN144" i="22"/>
  <c r="AN145" i="22"/>
  <c r="AN146" i="22"/>
  <c r="AN147" i="22"/>
  <c r="AO144" i="22"/>
  <c r="AO145" i="22"/>
  <c r="AO146" i="22"/>
  <c r="AO147" i="22"/>
  <c r="AP144" i="22"/>
  <c r="AP145" i="22"/>
  <c r="AP146" i="22"/>
  <c r="AP147" i="22"/>
  <c r="AQ144" i="22"/>
  <c r="AQ145" i="22"/>
  <c r="AQ146" i="22"/>
  <c r="AQ147" i="22"/>
  <c r="AR144" i="22"/>
  <c r="AR145" i="22"/>
  <c r="AR146" i="22"/>
  <c r="AR147" i="22"/>
  <c r="AS144" i="22"/>
  <c r="AS145" i="22"/>
  <c r="AS146" i="22"/>
  <c r="AS147" i="22"/>
  <c r="AT144" i="22"/>
  <c r="AT145" i="22"/>
  <c r="AT146" i="22"/>
  <c r="AT147" i="22"/>
  <c r="AU144" i="22"/>
  <c r="AU145" i="22"/>
  <c r="AU146" i="22"/>
  <c r="AU147" i="22"/>
  <c r="AV144" i="22"/>
  <c r="AV145" i="22"/>
  <c r="AV146" i="22"/>
  <c r="AV147" i="22"/>
  <c r="AW144" i="22"/>
  <c r="AW145" i="22"/>
  <c r="AW146" i="22"/>
  <c r="AW147" i="22"/>
  <c r="AX144" i="22"/>
  <c r="AX145" i="22"/>
  <c r="AX146" i="22"/>
  <c r="AX147" i="22"/>
  <c r="AM148" i="22"/>
  <c r="AM149" i="22"/>
  <c r="AM150" i="22"/>
  <c r="AM151" i="22"/>
  <c r="AN148" i="22"/>
  <c r="AN149" i="22"/>
  <c r="AN151" i="22"/>
  <c r="AO148" i="22"/>
  <c r="AO149" i="22"/>
  <c r="AO150" i="22"/>
  <c r="AO151" i="22"/>
  <c r="AP148" i="22"/>
  <c r="AP149" i="22"/>
  <c r="AP150" i="22"/>
  <c r="AP151" i="22"/>
  <c r="AQ148" i="22"/>
  <c r="AQ150" i="22"/>
  <c r="AQ151" i="22"/>
  <c r="AR148" i="22"/>
  <c r="AR149" i="22"/>
  <c r="AR150" i="22"/>
  <c r="AR151" i="22"/>
  <c r="AS148" i="22"/>
  <c r="AS149" i="22"/>
  <c r="AS150" i="22"/>
  <c r="AS151" i="22"/>
  <c r="AT149" i="22"/>
  <c r="AT150" i="22"/>
  <c r="AT151" i="22"/>
  <c r="AU148" i="22"/>
  <c r="AU149" i="22"/>
  <c r="AU150" i="22"/>
  <c r="AU151" i="22"/>
  <c r="AV148" i="22"/>
  <c r="AV149" i="22"/>
  <c r="AV151" i="22"/>
  <c r="AW148" i="22"/>
  <c r="AW149" i="22"/>
  <c r="AW150" i="22"/>
  <c r="AW151" i="22"/>
  <c r="AX148" i="22"/>
  <c r="AX149" i="22"/>
  <c r="AX150" i="22"/>
  <c r="AX151" i="22"/>
  <c r="AM98" i="22"/>
  <c r="AM99" i="22"/>
  <c r="AM105" i="22"/>
  <c r="AN97" i="22"/>
  <c r="AN98" i="22"/>
  <c r="AN99" i="22"/>
  <c r="AN100" i="22"/>
  <c r="AN105" i="22"/>
  <c r="AO97" i="22"/>
  <c r="AO98" i="22"/>
  <c r="AO105" i="22"/>
  <c r="AP100" i="22"/>
  <c r="AP105" i="22"/>
  <c r="AQ98" i="22"/>
  <c r="AQ99" i="22"/>
  <c r="AQ100" i="22"/>
  <c r="AQ105" i="22"/>
  <c r="AR99" i="22"/>
  <c r="AR105" i="22"/>
  <c r="AS97" i="22"/>
  <c r="AS98" i="22"/>
  <c r="AS99" i="22"/>
  <c r="AS100" i="22"/>
  <c r="AS105" i="22"/>
  <c r="AT97" i="22"/>
  <c r="AT99" i="22"/>
  <c r="AT100" i="22"/>
  <c r="AT105" i="22"/>
  <c r="AU97" i="22"/>
  <c r="AU99" i="22"/>
  <c r="AU105" i="22"/>
  <c r="AV100" i="22"/>
  <c r="AV105" i="22"/>
  <c r="AW105" i="22"/>
  <c r="AX103" i="22"/>
  <c r="AX105" i="22"/>
  <c r="AM96" i="22"/>
  <c r="AN96" i="22"/>
  <c r="AP96" i="22"/>
  <c r="AT96" i="22"/>
  <c r="AV96" i="22"/>
  <c r="AM128" i="22"/>
  <c r="AH124" i="6"/>
  <c r="AI124" i="6" s="1"/>
  <c r="AH122" i="6"/>
  <c r="AI122" i="6" s="1"/>
  <c r="AH121" i="6"/>
  <c r="AI121" i="6" s="1"/>
  <c r="AH120" i="6"/>
  <c r="AI120" i="6" s="1"/>
  <c r="AH119" i="6"/>
  <c r="AI119" i="6" s="1"/>
  <c r="AH112" i="6"/>
  <c r="AI112" i="6" s="1"/>
  <c r="AH103" i="6"/>
  <c r="AI103" i="6" s="1"/>
  <c r="L2771" i="18"/>
  <c r="R2533" i="18"/>
  <c r="R2532" i="18"/>
  <c r="R2531" i="18"/>
  <c r="P2533" i="18"/>
  <c r="P2532" i="18"/>
  <c r="P2531" i="18"/>
  <c r="P2530" i="18"/>
  <c r="P2529" i="18"/>
  <c r="P2528" i="18"/>
  <c r="P2527" i="18"/>
  <c r="P2526" i="18"/>
  <c r="P2525" i="18"/>
  <c r="P2524" i="18"/>
  <c r="P2523" i="18"/>
  <c r="P2522" i="18"/>
  <c r="P2521" i="18"/>
  <c r="P2520" i="18"/>
  <c r="P2519" i="18"/>
  <c r="P2518" i="18"/>
  <c r="P2517" i="18"/>
  <c r="P2516" i="18"/>
  <c r="P2515" i="18"/>
  <c r="P2514" i="18"/>
  <c r="P2513" i="18"/>
  <c r="P2512" i="18"/>
  <c r="P2511" i="18"/>
  <c r="M2365" i="18"/>
  <c r="R2387" i="18"/>
  <c r="S2366" i="18"/>
  <c r="P2366" i="18"/>
  <c r="S2388" i="18"/>
  <c r="P2388" i="18"/>
  <c r="S2387" i="18"/>
  <c r="P2387" i="18"/>
  <c r="S2389" i="18"/>
  <c r="P2389" i="18"/>
  <c r="I2389" i="18"/>
  <c r="L2389" i="18" s="1"/>
  <c r="I2413" i="18"/>
  <c r="I2388" i="18"/>
  <c r="L2388" i="18" s="1"/>
  <c r="I2412" i="18"/>
  <c r="I2364" i="18"/>
  <c r="I2338" i="18"/>
  <c r="I2312" i="18"/>
  <c r="I2286" i="18"/>
  <c r="I2260" i="18"/>
  <c r="I2234" i="18"/>
  <c r="I2208" i="18"/>
  <c r="I2182" i="18"/>
  <c r="I2156" i="18"/>
  <c r="I2130" i="18"/>
  <c r="I2104" i="18"/>
  <c r="I2078" i="18"/>
  <c r="AI32" i="7"/>
  <c r="AL221" i="22" s="1"/>
  <c r="R2054" i="18"/>
  <c r="R2079" i="18"/>
  <c r="R2078" i="18"/>
  <c r="R2077" i="18"/>
  <c r="R2076" i="18"/>
  <c r="R2075" i="18"/>
  <c r="R2074" i="18"/>
  <c r="R2073" i="18"/>
  <c r="R2072" i="18"/>
  <c r="R2071" i="18"/>
  <c r="R2070" i="18"/>
  <c r="R2069" i="18"/>
  <c r="R2068" i="18"/>
  <c r="R2067" i="18"/>
  <c r="R2066" i="18"/>
  <c r="R2065" i="18"/>
  <c r="R2064" i="18"/>
  <c r="R2063" i="18"/>
  <c r="R2062" i="18"/>
  <c r="R2061" i="18"/>
  <c r="R2060" i="18"/>
  <c r="R2059" i="18"/>
  <c r="R2058" i="18"/>
  <c r="R2057" i="18"/>
  <c r="R2056" i="18"/>
  <c r="R2055" i="18"/>
  <c r="S2054" i="18"/>
  <c r="L2080" i="18"/>
  <c r="M2080" i="18"/>
  <c r="L2132" i="18"/>
  <c r="L1627" i="18"/>
  <c r="L1622" i="18"/>
  <c r="L1621" i="18"/>
  <c r="L1620" i="18"/>
  <c r="M1629" i="18"/>
  <c r="M1628" i="18"/>
  <c r="M1625" i="18"/>
  <c r="M1623" i="18"/>
  <c r="M1622" i="18"/>
  <c r="M1621" i="18"/>
  <c r="M1620" i="18"/>
  <c r="P1629" i="18"/>
  <c r="L1674" i="18"/>
  <c r="L1670" i="18"/>
  <c r="L1668" i="18"/>
  <c r="L1666" i="18"/>
  <c r="L1657" i="18"/>
  <c r="L1650" i="18"/>
  <c r="L1648" i="18"/>
  <c r="L1647" i="18"/>
  <c r="L1646" i="18"/>
  <c r="L1644" i="18"/>
  <c r="L1638" i="18"/>
  <c r="R1673" i="18"/>
  <c r="R1671" i="18"/>
  <c r="R1670" i="18"/>
  <c r="R1669" i="18"/>
  <c r="R1668" i="18"/>
  <c r="M1667" i="18"/>
  <c r="M1666" i="18"/>
  <c r="M1663" i="18"/>
  <c r="R1659" i="18"/>
  <c r="R1658" i="18"/>
  <c r="M1651" i="18"/>
  <c r="R1649" i="18"/>
  <c r="R1648" i="18"/>
  <c r="M1643" i="18"/>
  <c r="M1639" i="18"/>
  <c r="M1638" i="18"/>
  <c r="R1633" i="18"/>
  <c r="P1632" i="18"/>
  <c r="S1671" i="18"/>
  <c r="P1670" i="18"/>
  <c r="S1666" i="18"/>
  <c r="P1661" i="18"/>
  <c r="P1651" i="18"/>
  <c r="P1645" i="18"/>
  <c r="L1717" i="18"/>
  <c r="L1705" i="18"/>
  <c r="L1704" i="18"/>
  <c r="L1703" i="18"/>
  <c r="L1702" i="18"/>
  <c r="L1701" i="18"/>
  <c r="L1700" i="18"/>
  <c r="L1699" i="18"/>
  <c r="L1698" i="18"/>
  <c r="L1697" i="18"/>
  <c r="L1683" i="18"/>
  <c r="L1682" i="18"/>
  <c r="M1675" i="18"/>
  <c r="M1712" i="18"/>
  <c r="M1709" i="18"/>
  <c r="M1708" i="18"/>
  <c r="M1704" i="18"/>
  <c r="M1703" i="18"/>
  <c r="M1702" i="18"/>
  <c r="R1700" i="18"/>
  <c r="R1699" i="18"/>
  <c r="R1697" i="18"/>
  <c r="R1696" i="18"/>
  <c r="R1693" i="18"/>
  <c r="R1692" i="18"/>
  <c r="M1689" i="18"/>
  <c r="M1688" i="18"/>
  <c r="R1686" i="18"/>
  <c r="R1684" i="18"/>
  <c r="R1681" i="18"/>
  <c r="M1679" i="18"/>
  <c r="S1714" i="18"/>
  <c r="S1709" i="18"/>
  <c r="P1704" i="18"/>
  <c r="S1699" i="18"/>
  <c r="S1694" i="18"/>
  <c r="P1689" i="18"/>
  <c r="I1742" i="18"/>
  <c r="I1784" i="18"/>
  <c r="I1777" i="18"/>
  <c r="I1770" i="18"/>
  <c r="I1763" i="18"/>
  <c r="I1756" i="18"/>
  <c r="I1749" i="18"/>
  <c r="I1743" i="18"/>
  <c r="I1785" i="18"/>
  <c r="I1778" i="18"/>
  <c r="I1771" i="18"/>
  <c r="I1764" i="18"/>
  <c r="I1757" i="18"/>
  <c r="I1750" i="18"/>
  <c r="I1744" i="18"/>
  <c r="I1779" i="18"/>
  <c r="I1772" i="18"/>
  <c r="I1765" i="18"/>
  <c r="I1758" i="18"/>
  <c r="I1751" i="18"/>
  <c r="I1780" i="18"/>
  <c r="I1773" i="18"/>
  <c r="I1766" i="18"/>
  <c r="I1759" i="18"/>
  <c r="I1752" i="18"/>
  <c r="I1745" i="18"/>
  <c r="I1720" i="18"/>
  <c r="I1741" i="18"/>
  <c r="I1734" i="18"/>
  <c r="I1727" i="18"/>
  <c r="I1719" i="18"/>
  <c r="I1740" i="18"/>
  <c r="I1733" i="18"/>
  <c r="I1726" i="18"/>
  <c r="I1721" i="18"/>
  <c r="I1735" i="18"/>
  <c r="I1728" i="18"/>
  <c r="I1722" i="18"/>
  <c r="I1736" i="18"/>
  <c r="I1729" i="18"/>
  <c r="I1723" i="18"/>
  <c r="I1737" i="18"/>
  <c r="I1730" i="18"/>
  <c r="I1724" i="18"/>
  <c r="I1738" i="18"/>
  <c r="I1731" i="18"/>
  <c r="M1669" i="18"/>
  <c r="M1710" i="18"/>
  <c r="L1710" i="18"/>
  <c r="M1690" i="18"/>
  <c r="L1690" i="18"/>
  <c r="M1653" i="18"/>
  <c r="R1653" i="18"/>
  <c r="P1656" i="18"/>
  <c r="S1656" i="18"/>
  <c r="P1646" i="18"/>
  <c r="S1646" i="18"/>
  <c r="P1636" i="18"/>
  <c r="S1636" i="18"/>
  <c r="L1706" i="18"/>
  <c r="L1686" i="18"/>
  <c r="M1707" i="18"/>
  <c r="M1687" i="18"/>
  <c r="S1630" i="18"/>
  <c r="P1630" i="18"/>
  <c r="S1620" i="18"/>
  <c r="P1620" i="18"/>
  <c r="M1642" i="18"/>
  <c r="L1642" i="18"/>
  <c r="R1667" i="18"/>
  <c r="L1667" i="18"/>
  <c r="M1650" i="18"/>
  <c r="R1650" i="18"/>
  <c r="P1664" i="18"/>
  <c r="S1664" i="18"/>
  <c r="P1644" i="18"/>
  <c r="S1644" i="18"/>
  <c r="P1634" i="18"/>
  <c r="S1634" i="18"/>
  <c r="M1706" i="18"/>
  <c r="R1706" i="18"/>
  <c r="M1641" i="18"/>
  <c r="L1641" i="18"/>
  <c r="M1705" i="18"/>
  <c r="R1705" i="18"/>
  <c r="R1685" i="18"/>
  <c r="M1685" i="18"/>
  <c r="S1585" i="18"/>
  <c r="S1575" i="18"/>
  <c r="S1565" i="18"/>
  <c r="S1555" i="18"/>
  <c r="L1645" i="18"/>
  <c r="R1647" i="18"/>
  <c r="R1683" i="18"/>
  <c r="S1628" i="18"/>
  <c r="P1628" i="18"/>
  <c r="R1646" i="18"/>
  <c r="R1682" i="18"/>
  <c r="S897" i="18"/>
  <c r="S857" i="18"/>
  <c r="M1661" i="18"/>
  <c r="M1665" i="18"/>
  <c r="M1662" i="18"/>
  <c r="M1649" i="18"/>
  <c r="M1686" i="18"/>
  <c r="S296" i="18"/>
  <c r="S216" i="18"/>
  <c r="S392" i="18"/>
  <c r="S1674" i="18"/>
  <c r="M1673" i="18"/>
  <c r="M1670" i="18"/>
  <c r="S1586" i="18"/>
  <c r="S1576" i="18"/>
  <c r="S1566" i="18"/>
  <c r="S1556" i="18"/>
  <c r="R1644" i="18"/>
  <c r="M1648" i="18"/>
  <c r="P1680" i="18"/>
  <c r="S1695" i="18"/>
  <c r="P1643" i="18"/>
  <c r="S1663" i="18"/>
  <c r="M1659" i="18"/>
  <c r="S1651" i="18"/>
  <c r="M1647" i="18"/>
  <c r="S1629" i="18"/>
  <c r="S1619" i="18"/>
  <c r="S1609" i="18"/>
  <c r="S1599" i="18"/>
  <c r="M1684" i="18"/>
  <c r="M1699" i="18"/>
  <c r="L1655" i="18"/>
  <c r="S1690" i="18"/>
  <c r="P1700" i="18"/>
  <c r="R1689" i="18"/>
  <c r="R1704" i="18"/>
  <c r="S894" i="18"/>
  <c r="S884" i="18"/>
  <c r="S874" i="18"/>
  <c r="S994" i="18"/>
  <c r="S914" i="18"/>
  <c r="S1633" i="18"/>
  <c r="L1665" i="18"/>
  <c r="S1645" i="18"/>
  <c r="S1683" i="18"/>
  <c r="R1703" i="18"/>
  <c r="R1709" i="18"/>
  <c r="S362" i="18"/>
  <c r="R488" i="18"/>
  <c r="R458" i="18"/>
  <c r="R438" i="18"/>
  <c r="R418" i="18"/>
  <c r="S498" i="18"/>
  <c r="S488" i="18"/>
  <c r="R690" i="18"/>
  <c r="R640" i="18"/>
  <c r="S640" i="18"/>
  <c r="S630" i="18"/>
  <c r="S1582" i="18"/>
  <c r="S1572" i="18"/>
  <c r="S1562" i="18"/>
  <c r="S1552" i="18"/>
  <c r="S1632" i="18"/>
  <c r="L1640" i="18"/>
  <c r="L1676" i="18"/>
  <c r="L1664" i="18"/>
  <c r="R1687" i="18"/>
  <c r="S1682" i="18"/>
  <c r="R1702" i="18"/>
  <c r="S1715" i="18"/>
  <c r="S1581" i="18"/>
  <c r="S1571" i="18"/>
  <c r="S1561" i="18"/>
  <c r="S1551" i="18"/>
  <c r="R1666" i="18"/>
  <c r="L1662" i="18"/>
  <c r="L1680" i="18"/>
  <c r="S1713" i="18"/>
  <c r="S1624" i="18"/>
  <c r="S1614" i="18"/>
  <c r="S1604" i="18"/>
  <c r="S1594" i="18"/>
  <c r="S1712" i="18"/>
  <c r="L1660" i="18"/>
  <c r="R1698" i="18"/>
  <c r="S1367" i="18"/>
  <c r="S1347" i="18"/>
  <c r="S794" i="18"/>
  <c r="S714" i="18"/>
  <c r="R891" i="18"/>
  <c r="R881" i="18"/>
  <c r="R861" i="18"/>
  <c r="L1635" i="18"/>
  <c r="R1663" i="18"/>
  <c r="R1651" i="18"/>
  <c r="S1623" i="18"/>
  <c r="S1613" i="18"/>
  <c r="S1603" i="18"/>
  <c r="S1593" i="18"/>
  <c r="S1579" i="18"/>
  <c r="S1569" i="18"/>
  <c r="S1559" i="18"/>
  <c r="S1549" i="18"/>
  <c r="S1622" i="18"/>
  <c r="S1612" i="18"/>
  <c r="S1602" i="18"/>
  <c r="S1592" i="18"/>
  <c r="P1627" i="18"/>
  <c r="S1370" i="18"/>
  <c r="S1365" i="18"/>
  <c r="S1360" i="18"/>
  <c r="S1350" i="18"/>
  <c r="S1345" i="18"/>
  <c r="S1340" i="18"/>
  <c r="S1327" i="18"/>
  <c r="S1322" i="18"/>
  <c r="S1312" i="18"/>
  <c r="S1307" i="18"/>
  <c r="S1302" i="18"/>
  <c r="S1292" i="18"/>
  <c r="S1587" i="18"/>
  <c r="S1577" i="18"/>
  <c r="S1567" i="18"/>
  <c r="S1557" i="18"/>
  <c r="S1547" i="18"/>
  <c r="R1546" i="18"/>
  <c r="R1588" i="18"/>
  <c r="R1587" i="18"/>
  <c r="R1586" i="18"/>
  <c r="R1585" i="18"/>
  <c r="R1584" i="18"/>
  <c r="R1583" i="18"/>
  <c r="R1582" i="18"/>
  <c r="R1581" i="18"/>
  <c r="R1580" i="18"/>
  <c r="R1579" i="18"/>
  <c r="R1578" i="18"/>
  <c r="R1577" i="18"/>
  <c r="R1576" i="18"/>
  <c r="R1575" i="18"/>
  <c r="R1574" i="18"/>
  <c r="R1573" i="18"/>
  <c r="R1572" i="18"/>
  <c r="R1571" i="18"/>
  <c r="R1570" i="18"/>
  <c r="R1569" i="18"/>
  <c r="R1568" i="18"/>
  <c r="R1567" i="18"/>
  <c r="R1566" i="18"/>
  <c r="R1565" i="18"/>
  <c r="R1564" i="18"/>
  <c r="R1563" i="18"/>
  <c r="R1562" i="18"/>
  <c r="R1561" i="18"/>
  <c r="R1560" i="18"/>
  <c r="R1559" i="18"/>
  <c r="R1558" i="18"/>
  <c r="R1557" i="18"/>
  <c r="R1556" i="18"/>
  <c r="R1555" i="18"/>
  <c r="R1554" i="18"/>
  <c r="R1553" i="18"/>
  <c r="R1552" i="18"/>
  <c r="R1551" i="18"/>
  <c r="R1550" i="18"/>
  <c r="R1549" i="18"/>
  <c r="R1548" i="18"/>
  <c r="R1547" i="18"/>
  <c r="R1589" i="18"/>
  <c r="R1631" i="18"/>
  <c r="R1630" i="18"/>
  <c r="R1629" i="18"/>
  <c r="R1628" i="18"/>
  <c r="R1627" i="18"/>
  <c r="R1626" i="18"/>
  <c r="R1625" i="18"/>
  <c r="R1624" i="18"/>
  <c r="R1623" i="18"/>
  <c r="R1622" i="18"/>
  <c r="R1621" i="18"/>
  <c r="R1620" i="18"/>
  <c r="R1619" i="18"/>
  <c r="R1618" i="18"/>
  <c r="R1617" i="18"/>
  <c r="R1616" i="18"/>
  <c r="R1615" i="18"/>
  <c r="R1614" i="18"/>
  <c r="R1613" i="18"/>
  <c r="R1612" i="18"/>
  <c r="R1611" i="18"/>
  <c r="R1610" i="18"/>
  <c r="R1609" i="18"/>
  <c r="R1608" i="18"/>
  <c r="R1607" i="18"/>
  <c r="R1606" i="18"/>
  <c r="R1605" i="18"/>
  <c r="R1604" i="18"/>
  <c r="R1603" i="18"/>
  <c r="R1602" i="18"/>
  <c r="R1601" i="18"/>
  <c r="R1600" i="18"/>
  <c r="R1599" i="18"/>
  <c r="R1598" i="18"/>
  <c r="R1597" i="18"/>
  <c r="R1596" i="18"/>
  <c r="R1595" i="18"/>
  <c r="R1594" i="18"/>
  <c r="R1593" i="18"/>
  <c r="R1592" i="18"/>
  <c r="R1591" i="18"/>
  <c r="R1590" i="18"/>
  <c r="S1589" i="18"/>
  <c r="P215" i="18"/>
  <c r="P1149" i="18"/>
  <c r="P1115" i="18"/>
  <c r="P32" i="18"/>
  <c r="P87" i="18"/>
  <c r="P7" i="18"/>
  <c r="S291" i="18"/>
  <c r="S231" i="18"/>
  <c r="S221" i="18"/>
  <c r="S397" i="18"/>
  <c r="S337" i="18"/>
  <c r="S317" i="18"/>
  <c r="R493" i="18"/>
  <c r="P62" i="18"/>
  <c r="R793" i="18"/>
  <c r="R1001" i="18"/>
  <c r="R991" i="18"/>
  <c r="S793" i="18"/>
  <c r="S753" i="18"/>
  <c r="S733" i="18"/>
  <c r="S423" i="18"/>
  <c r="S559" i="18"/>
  <c r="S549" i="18"/>
  <c r="S539" i="18"/>
  <c r="R655" i="18"/>
  <c r="R615" i="18"/>
  <c r="S695" i="18"/>
  <c r="S635" i="18"/>
  <c r="R751" i="18"/>
  <c r="R741" i="18"/>
  <c r="R839" i="18"/>
  <c r="S839" i="18"/>
  <c r="S819" i="18"/>
  <c r="S929" i="18"/>
  <c r="S947" i="18"/>
  <c r="S937" i="18"/>
  <c r="P1773" i="18"/>
  <c r="S1121" i="18"/>
  <c r="M2150" i="18"/>
  <c r="M2160" i="18"/>
  <c r="S1157" i="18"/>
  <c r="R691" i="18"/>
  <c r="R681" i="18"/>
  <c r="R651" i="18"/>
  <c r="S691" i="18"/>
  <c r="S681" i="18"/>
  <c r="S651" i="18"/>
  <c r="R797" i="18"/>
  <c r="R747" i="18"/>
  <c r="S875" i="18"/>
  <c r="S855" i="18"/>
  <c r="R945" i="18"/>
  <c r="R915" i="18"/>
  <c r="S995" i="18"/>
  <c r="S1318" i="18"/>
  <c r="S1298" i="18"/>
  <c r="S1359" i="18"/>
  <c r="S1339" i="18"/>
  <c r="S785" i="18"/>
  <c r="S745" i="18"/>
  <c r="S1364" i="18"/>
  <c r="S1344" i="18"/>
  <c r="S25" i="18"/>
  <c r="S290" i="18"/>
  <c r="S230" i="18"/>
  <c r="S93" i="18"/>
  <c r="S53" i="18"/>
  <c r="S43" i="18"/>
  <c r="S23" i="18"/>
  <c r="S13" i="18"/>
  <c r="S3" i="18"/>
  <c r="S288" i="18"/>
  <c r="S258" i="18"/>
  <c r="S394" i="18"/>
  <c r="R420" i="18"/>
  <c r="S490" i="18"/>
  <c r="S586" i="18"/>
  <c r="P1125" i="18"/>
  <c r="S1123" i="18"/>
  <c r="S1188" i="18"/>
  <c r="S1137" i="18"/>
  <c r="P1137" i="18"/>
  <c r="S284" i="18"/>
  <c r="S254" i="18"/>
  <c r="S390" i="18"/>
  <c r="R496" i="18"/>
  <c r="R456" i="18"/>
  <c r="S456" i="18"/>
  <c r="P1153" i="18"/>
  <c r="S1326" i="18"/>
  <c r="S1306" i="18"/>
  <c r="S1356" i="18"/>
  <c r="S1336" i="18"/>
  <c r="S97" i="18"/>
  <c r="S292" i="18"/>
  <c r="S262" i="18"/>
  <c r="S388" i="18"/>
  <c r="S454" i="18"/>
  <c r="S580" i="18"/>
  <c r="S696" i="18"/>
  <c r="S646" i="18"/>
  <c r="R762" i="18"/>
  <c r="R990" i="18"/>
  <c r="R960" i="18"/>
  <c r="S950" i="18"/>
  <c r="S1154" i="18"/>
  <c r="S356" i="18"/>
  <c r="R492" i="18"/>
  <c r="R462" i="18"/>
  <c r="R442" i="18"/>
  <c r="S492" i="18"/>
  <c r="S462" i="18"/>
  <c r="S598" i="18"/>
  <c r="S588" i="18"/>
  <c r="R694" i="18"/>
  <c r="R654" i="18"/>
  <c r="S694" i="18"/>
  <c r="R760" i="18"/>
  <c r="R888" i="18"/>
  <c r="R858" i="18"/>
  <c r="S898" i="18"/>
  <c r="S888" i="18"/>
  <c r="S878" i="18"/>
  <c r="S858" i="18"/>
  <c r="S848" i="18"/>
  <c r="S917" i="18"/>
  <c r="S536" i="18"/>
  <c r="S526" i="18"/>
  <c r="R662" i="18"/>
  <c r="R652" i="18"/>
  <c r="S662" i="18"/>
  <c r="S652" i="18"/>
  <c r="R788" i="18"/>
  <c r="R738" i="18"/>
  <c r="R866" i="18"/>
  <c r="R846" i="18"/>
  <c r="R826" i="18"/>
  <c r="S896" i="18"/>
  <c r="R996" i="18"/>
  <c r="S996" i="18"/>
  <c r="S946" i="18"/>
  <c r="S747" i="18"/>
  <c r="P1160" i="18"/>
  <c r="S91" i="18"/>
  <c r="S61" i="18"/>
  <c r="P1190" i="18"/>
  <c r="S1195" i="18"/>
  <c r="P1195" i="18"/>
  <c r="S90" i="18"/>
  <c r="S70" i="18"/>
  <c r="S255" i="18"/>
  <c r="S391" i="18"/>
  <c r="S341" i="18"/>
  <c r="P1191" i="18"/>
  <c r="R457" i="18"/>
  <c r="S497" i="18"/>
  <c r="S457" i="18"/>
  <c r="S447" i="18"/>
  <c r="S417" i="18"/>
  <c r="R689" i="18"/>
  <c r="S689" i="18"/>
  <c r="S619" i="18"/>
  <c r="R735" i="18"/>
  <c r="R893" i="18"/>
  <c r="R853" i="18"/>
  <c r="S893" i="18"/>
  <c r="S843" i="18"/>
  <c r="S293" i="18"/>
  <c r="S253" i="18"/>
  <c r="S243" i="18"/>
  <c r="R495" i="18"/>
  <c r="S455" i="18"/>
  <c r="P1142" i="18"/>
  <c r="S760" i="18"/>
  <c r="S789" i="18"/>
  <c r="S759" i="18"/>
  <c r="S791" i="18"/>
  <c r="S741" i="18"/>
  <c r="S721" i="18"/>
  <c r="S1149" i="18"/>
  <c r="S1109" i="18"/>
  <c r="S818" i="18"/>
  <c r="S808" i="18"/>
  <c r="R988" i="18"/>
  <c r="S998" i="18"/>
  <c r="S988" i="18"/>
  <c r="S968" i="18"/>
  <c r="S948" i="18"/>
  <c r="S928" i="18"/>
  <c r="P1188" i="18"/>
  <c r="P1158" i="18"/>
  <c r="S788" i="18"/>
  <c r="S708" i="18"/>
  <c r="S1146" i="18"/>
  <c r="S756" i="18"/>
  <c r="S426" i="18"/>
  <c r="S562" i="18"/>
  <c r="R688" i="18"/>
  <c r="R668" i="18"/>
  <c r="R628" i="18"/>
  <c r="S698" i="18"/>
  <c r="S688" i="18"/>
  <c r="S658" i="18"/>
  <c r="R794" i="18"/>
  <c r="R754" i="18"/>
  <c r="R892" i="18"/>
  <c r="R862" i="18"/>
  <c r="R842" i="18"/>
  <c r="R822" i="18"/>
  <c r="S862" i="18"/>
  <c r="R992" i="18"/>
  <c r="R962" i="18"/>
  <c r="R942" i="18"/>
  <c r="R922" i="18"/>
  <c r="R912" i="18"/>
  <c r="S992" i="18"/>
  <c r="S982" i="18"/>
  <c r="S962" i="18"/>
  <c r="S1162" i="18"/>
  <c r="S1142" i="18"/>
  <c r="S1122" i="18"/>
  <c r="R961" i="18"/>
  <c r="S991" i="18"/>
  <c r="S941" i="18"/>
  <c r="S931" i="18"/>
  <c r="S444" i="18"/>
  <c r="R606" i="18"/>
  <c r="S606" i="18"/>
  <c r="R850" i="18"/>
  <c r="S792" i="18"/>
  <c r="S762" i="18"/>
  <c r="S1190" i="18"/>
  <c r="L1198" i="18"/>
  <c r="L1196" i="18"/>
  <c r="L1195" i="18"/>
  <c r="L1194" i="18"/>
  <c r="L1192" i="18"/>
  <c r="L1190" i="18"/>
  <c r="L1186" i="18"/>
  <c r="L1185" i="18"/>
  <c r="L1183" i="18"/>
  <c r="L1182" i="18"/>
  <c r="L1181" i="18"/>
  <c r="L1175" i="18"/>
  <c r="L1172" i="18"/>
  <c r="L1170" i="18"/>
  <c r="L1169" i="18"/>
  <c r="L1165" i="18"/>
  <c r="L1164" i="18"/>
  <c r="L1161" i="18"/>
  <c r="L1157" i="18"/>
  <c r="L1155" i="18"/>
  <c r="L1154" i="18"/>
  <c r="L1153" i="18"/>
  <c r="L1152" i="18"/>
  <c r="L1149" i="18"/>
  <c r="L1148" i="18"/>
  <c r="L1145" i="18"/>
  <c r="L1141" i="18"/>
  <c r="L1140" i="18"/>
  <c r="L1137" i="18"/>
  <c r="L1134" i="18"/>
  <c r="L1133" i="18"/>
  <c r="L1132" i="18"/>
  <c r="L1131" i="18"/>
  <c r="L1129" i="18"/>
  <c r="L1128" i="18"/>
  <c r="L1125" i="18"/>
  <c r="L1124" i="18"/>
  <c r="L1123" i="18"/>
  <c r="L1119" i="18"/>
  <c r="L1116" i="18"/>
  <c r="L1114" i="18"/>
  <c r="L1113" i="18"/>
  <c r="L1112" i="18"/>
  <c r="L1111" i="18"/>
  <c r="L1109" i="18"/>
  <c r="L1108" i="18"/>
  <c r="L1104" i="18"/>
  <c r="R1197" i="18"/>
  <c r="M1197" i="18"/>
  <c r="R1196" i="18"/>
  <c r="R1194" i="18"/>
  <c r="M1194" i="18"/>
  <c r="R1193" i="18"/>
  <c r="R1190" i="18"/>
  <c r="R1189" i="18"/>
  <c r="R1188" i="18"/>
  <c r="R1187" i="18"/>
  <c r="R1168" i="18"/>
  <c r="R1162" i="18"/>
  <c r="R1161" i="18"/>
  <c r="M1161" i="18"/>
  <c r="R1159" i="18"/>
  <c r="R1158" i="18"/>
  <c r="R1155" i="18"/>
  <c r="M1155" i="18"/>
  <c r="M1149" i="18"/>
  <c r="R1148" i="18"/>
  <c r="M1148" i="18"/>
  <c r="R1147" i="18"/>
  <c r="R1143" i="18"/>
  <c r="R1137" i="18"/>
  <c r="M1137" i="18"/>
  <c r="R1135" i="18"/>
  <c r="M1131" i="18"/>
  <c r="R1130" i="18"/>
  <c r="M1130" i="18"/>
  <c r="R1110" i="18"/>
  <c r="I1202" i="18"/>
  <c r="L1202" i="18" s="1"/>
  <c r="I1417" i="18"/>
  <c r="I1374" i="18"/>
  <c r="L1374" i="18" s="1"/>
  <c r="I1331" i="18"/>
  <c r="I1288" i="18"/>
  <c r="I1245" i="18"/>
  <c r="L1245" i="18" s="1"/>
  <c r="I1244" i="18"/>
  <c r="L1244" i="18" s="1"/>
  <c r="I1459" i="18"/>
  <c r="I1416" i="18"/>
  <c r="L1416" i="18" s="1"/>
  <c r="I1373" i="18"/>
  <c r="I1330" i="18"/>
  <c r="I1287" i="18"/>
  <c r="I1243" i="18"/>
  <c r="I1458" i="18"/>
  <c r="L1458" i="18" s="1"/>
  <c r="I1415" i="18"/>
  <c r="L1415" i="18" s="1"/>
  <c r="I1372" i="18"/>
  <c r="L1372" i="18" s="1"/>
  <c r="I1329" i="18"/>
  <c r="I1286" i="18"/>
  <c r="I1242" i="18"/>
  <c r="I1457" i="18"/>
  <c r="L1457" i="18" s="1"/>
  <c r="I1414" i="18"/>
  <c r="I1371" i="18"/>
  <c r="L1371" i="18" s="1"/>
  <c r="I1328" i="18"/>
  <c r="I1285" i="18"/>
  <c r="I1241" i="18"/>
  <c r="I1456" i="18"/>
  <c r="L1456" i="18" s="1"/>
  <c r="I1413" i="18"/>
  <c r="L1413" i="18" s="1"/>
  <c r="I1370" i="18"/>
  <c r="L1370" i="18" s="1"/>
  <c r="I1327" i="18"/>
  <c r="L1327" i="18" s="1"/>
  <c r="I1284" i="18"/>
  <c r="L1284" i="18" s="1"/>
  <c r="I1240" i="18"/>
  <c r="I1455" i="18"/>
  <c r="L1455" i="18" s="1"/>
  <c r="I1412" i="18"/>
  <c r="I1369" i="18"/>
  <c r="L1369" i="18" s="1"/>
  <c r="I1326" i="18"/>
  <c r="L1326" i="18" s="1"/>
  <c r="I1283" i="18"/>
  <c r="I1239" i="18"/>
  <c r="I1454" i="18"/>
  <c r="I1411" i="18"/>
  <c r="L1411" i="18" s="1"/>
  <c r="I1368" i="18"/>
  <c r="I1325" i="18"/>
  <c r="I1282" i="18"/>
  <c r="L1282" i="18" s="1"/>
  <c r="I1238" i="18"/>
  <c r="I1453" i="18"/>
  <c r="L1453" i="18" s="1"/>
  <c r="I1410" i="18"/>
  <c r="I1367" i="18"/>
  <c r="L1367" i="18" s="1"/>
  <c r="I1324" i="18"/>
  <c r="L1324" i="18" s="1"/>
  <c r="I1281" i="18"/>
  <c r="I1237" i="18"/>
  <c r="L1237" i="18" s="1"/>
  <c r="I1452" i="18"/>
  <c r="L1452" i="18" s="1"/>
  <c r="I1409" i="18"/>
  <c r="I1366" i="18"/>
  <c r="I1323" i="18"/>
  <c r="L1323" i="18" s="1"/>
  <c r="I1280" i="18"/>
  <c r="L1280" i="18" s="1"/>
  <c r="I1236" i="18"/>
  <c r="L1236" i="18" s="1"/>
  <c r="I1451" i="18"/>
  <c r="L1451" i="18" s="1"/>
  <c r="I1408" i="18"/>
  <c r="I1365" i="18"/>
  <c r="I1322" i="18"/>
  <c r="I1279" i="18"/>
  <c r="L1279" i="18" s="1"/>
  <c r="I1235" i="18"/>
  <c r="I1450" i="18"/>
  <c r="I1407" i="18"/>
  <c r="I1364" i="18"/>
  <c r="I1321" i="18"/>
  <c r="I1278" i="18"/>
  <c r="L1278" i="18" s="1"/>
  <c r="I1234" i="18"/>
  <c r="L1234" i="18" s="1"/>
  <c r="I1449" i="18"/>
  <c r="L1449" i="18" s="1"/>
  <c r="I1406" i="18"/>
  <c r="L1406" i="18" s="1"/>
  <c r="I1363" i="18"/>
  <c r="I1320" i="18"/>
  <c r="M1320" i="18" s="1"/>
  <c r="I1277" i="18"/>
  <c r="I1233" i="18"/>
  <c r="L1233" i="18" s="1"/>
  <c r="I1448" i="18"/>
  <c r="I1405" i="18"/>
  <c r="L1405" i="18" s="1"/>
  <c r="I1362" i="18"/>
  <c r="I1319" i="18"/>
  <c r="I1276" i="18"/>
  <c r="I1232" i="18"/>
  <c r="I1447" i="18"/>
  <c r="L1447" i="18" s="1"/>
  <c r="I1404" i="18"/>
  <c r="I1361" i="18"/>
  <c r="I1318" i="18"/>
  <c r="I1275" i="18"/>
  <c r="I1231" i="18"/>
  <c r="I1446" i="18"/>
  <c r="L1446" i="18" s="1"/>
  <c r="I1403" i="18"/>
  <c r="L1403" i="18" s="1"/>
  <c r="I1360" i="18"/>
  <c r="L1360" i="18" s="1"/>
  <c r="I1317" i="18"/>
  <c r="L1317" i="18" s="1"/>
  <c r="I1274" i="18"/>
  <c r="L1274" i="18" s="1"/>
  <c r="I1230" i="18"/>
  <c r="I1445" i="18"/>
  <c r="L1445" i="18" s="1"/>
  <c r="I1402" i="18"/>
  <c r="I1359" i="18"/>
  <c r="I1316" i="18"/>
  <c r="I1273" i="18"/>
  <c r="L1273" i="18" s="1"/>
  <c r="I1229" i="18"/>
  <c r="I1444" i="18"/>
  <c r="I1401" i="18"/>
  <c r="I1358" i="18"/>
  <c r="L1358" i="18" s="1"/>
  <c r="I1315" i="18"/>
  <c r="I1272" i="18"/>
  <c r="I1227" i="18"/>
  <c r="I1442" i="18"/>
  <c r="I1399" i="18"/>
  <c r="I1356" i="18"/>
  <c r="L1356" i="18" s="1"/>
  <c r="I1313" i="18"/>
  <c r="L1313" i="18" s="1"/>
  <c r="I1270" i="18"/>
  <c r="L1270" i="18" s="1"/>
  <c r="I1226" i="18"/>
  <c r="L1226" i="18" s="1"/>
  <c r="I1441" i="18"/>
  <c r="I1398" i="18"/>
  <c r="I1355" i="18"/>
  <c r="I1312" i="18"/>
  <c r="L1312" i="18" s="1"/>
  <c r="I1269" i="18"/>
  <c r="L1269" i="18" s="1"/>
  <c r="I1225" i="18"/>
  <c r="L1225" i="18" s="1"/>
  <c r="I1440" i="18"/>
  <c r="I1397" i="18"/>
  <c r="I1354" i="18"/>
  <c r="I1311" i="18"/>
  <c r="I1268" i="18"/>
  <c r="I1224" i="18"/>
  <c r="I1439" i="18"/>
  <c r="I1396" i="18"/>
  <c r="I1353" i="18"/>
  <c r="I1310" i="18"/>
  <c r="I1267" i="18"/>
  <c r="I1223" i="18"/>
  <c r="L1223" i="18" s="1"/>
  <c r="I1438" i="18"/>
  <c r="I1395" i="18"/>
  <c r="L1395" i="18" s="1"/>
  <c r="I1352" i="18"/>
  <c r="L1352" i="18" s="1"/>
  <c r="I1309" i="18"/>
  <c r="L1309" i="18" s="1"/>
  <c r="I1266" i="18"/>
  <c r="I1222" i="18"/>
  <c r="I1437" i="18"/>
  <c r="I1394" i="18"/>
  <c r="I1351" i="18"/>
  <c r="I1308" i="18"/>
  <c r="I1265" i="18"/>
  <c r="I1221" i="18"/>
  <c r="I1436" i="18"/>
  <c r="L1436" i="18" s="1"/>
  <c r="I1393" i="18"/>
  <c r="I1350" i="18"/>
  <c r="L1350" i="18" s="1"/>
  <c r="I1307" i="18"/>
  <c r="I1264" i="18"/>
  <c r="I1220" i="18"/>
  <c r="I1435" i="18"/>
  <c r="L1435" i="18" s="1"/>
  <c r="I1392" i="18"/>
  <c r="L1392" i="18" s="1"/>
  <c r="I1349" i="18"/>
  <c r="I1306" i="18"/>
  <c r="L1306" i="18" s="1"/>
  <c r="I1263" i="18"/>
  <c r="L1263" i="18" s="1"/>
  <c r="I1219" i="18"/>
  <c r="L1219" i="18" s="1"/>
  <c r="I1434" i="18"/>
  <c r="I1391" i="18"/>
  <c r="I1348" i="18"/>
  <c r="L1348" i="18" s="1"/>
  <c r="I1305" i="18"/>
  <c r="L1305" i="18" s="1"/>
  <c r="I1262" i="18"/>
  <c r="I1218" i="18"/>
  <c r="I1433" i="18"/>
  <c r="L1433" i="18" s="1"/>
  <c r="I1390" i="18"/>
  <c r="L1390" i="18" s="1"/>
  <c r="I1347" i="18"/>
  <c r="I1304" i="18"/>
  <c r="I1261" i="18"/>
  <c r="I1217" i="18"/>
  <c r="I1432" i="18"/>
  <c r="I1389" i="18"/>
  <c r="I1346" i="18"/>
  <c r="L1346" i="18" s="1"/>
  <c r="I1303" i="18"/>
  <c r="L1303" i="18" s="1"/>
  <c r="I1260" i="18"/>
  <c r="L1260" i="18" s="1"/>
  <c r="I1216" i="18"/>
  <c r="L1216" i="18" s="1"/>
  <c r="I1431" i="18"/>
  <c r="L1431" i="18" s="1"/>
  <c r="I1388" i="18"/>
  <c r="L1388" i="18" s="1"/>
  <c r="I1345" i="18"/>
  <c r="I1302" i="18"/>
  <c r="I1259" i="18"/>
  <c r="L1259" i="18" s="1"/>
  <c r="I1215" i="18"/>
  <c r="I1430" i="18"/>
  <c r="I1387" i="18"/>
  <c r="I1344" i="18"/>
  <c r="I1301" i="18"/>
  <c r="I1258" i="18"/>
  <c r="I1214" i="18"/>
  <c r="I1429" i="18"/>
  <c r="I1386" i="18"/>
  <c r="I1343" i="18"/>
  <c r="I1300" i="18"/>
  <c r="I1257" i="18"/>
  <c r="L1257" i="18" s="1"/>
  <c r="I1213" i="18"/>
  <c r="L1213" i="18" s="1"/>
  <c r="I1428" i="18"/>
  <c r="L1428" i="18" s="1"/>
  <c r="I1385" i="18"/>
  <c r="L1385" i="18" s="1"/>
  <c r="I1342" i="18"/>
  <c r="L1342" i="18" s="1"/>
  <c r="I1299" i="18"/>
  <c r="I1256" i="18"/>
  <c r="I1212" i="18"/>
  <c r="L1212" i="18" s="1"/>
  <c r="I1427" i="18"/>
  <c r="L1427" i="18" s="1"/>
  <c r="I1384" i="18"/>
  <c r="L1384" i="18" s="1"/>
  <c r="I1341" i="18"/>
  <c r="I1298" i="18"/>
  <c r="I1255" i="18"/>
  <c r="I1211" i="18"/>
  <c r="L1211" i="18" s="1"/>
  <c r="I1426" i="18"/>
  <c r="L1426" i="18" s="1"/>
  <c r="I1383" i="18"/>
  <c r="I1340" i="18"/>
  <c r="L1340" i="18" s="1"/>
  <c r="I1297" i="18"/>
  <c r="L1297" i="18" s="1"/>
  <c r="I1254" i="18"/>
  <c r="I1210" i="18"/>
  <c r="I1425" i="18"/>
  <c r="L1425" i="18" s="1"/>
  <c r="I1382" i="18"/>
  <c r="L1382" i="18" s="1"/>
  <c r="I1339" i="18"/>
  <c r="L1339" i="18" s="1"/>
  <c r="I1296" i="18"/>
  <c r="I1253" i="18"/>
  <c r="L1253" i="18" s="1"/>
  <c r="I1209" i="18"/>
  <c r="I1424" i="18"/>
  <c r="I1381" i="18"/>
  <c r="I1338" i="18"/>
  <c r="L1338" i="18" s="1"/>
  <c r="I1295" i="18"/>
  <c r="L1295" i="18" s="1"/>
  <c r="I1252" i="18"/>
  <c r="I1208" i="18"/>
  <c r="I1423" i="18"/>
  <c r="I1380" i="18"/>
  <c r="L1380" i="18" s="1"/>
  <c r="I1337" i="18"/>
  <c r="I1294" i="18"/>
  <c r="I1251" i="18"/>
  <c r="I1207" i="18"/>
  <c r="I1422" i="18"/>
  <c r="I1379" i="18"/>
  <c r="I1336" i="18"/>
  <c r="L1336" i="18" s="1"/>
  <c r="I1293" i="18"/>
  <c r="L1293" i="18" s="1"/>
  <c r="I1250" i="18"/>
  <c r="L1250" i="18" s="1"/>
  <c r="I1206" i="18"/>
  <c r="L1206" i="18" s="1"/>
  <c r="I1421" i="18"/>
  <c r="L1421" i="18" s="1"/>
  <c r="I1378" i="18"/>
  <c r="I1335" i="18"/>
  <c r="I1292" i="18"/>
  <c r="I1249" i="18"/>
  <c r="L1249" i="18" s="1"/>
  <c r="I1205" i="18"/>
  <c r="L1205" i="18" s="1"/>
  <c r="I1420" i="18"/>
  <c r="I1377" i="18"/>
  <c r="I1334" i="18"/>
  <c r="I1291" i="18"/>
  <c r="I1248" i="18"/>
  <c r="L1248" i="18" s="1"/>
  <c r="I1204" i="18"/>
  <c r="I1419" i="18"/>
  <c r="I1376" i="18"/>
  <c r="I1333" i="18"/>
  <c r="L1333" i="18" s="1"/>
  <c r="I1290" i="18"/>
  <c r="I1247" i="18"/>
  <c r="I1203" i="18"/>
  <c r="L1203" i="18" s="1"/>
  <c r="I1418" i="18"/>
  <c r="I1375" i="18"/>
  <c r="L1375" i="18" s="1"/>
  <c r="I1332" i="18"/>
  <c r="I1289" i="18"/>
  <c r="L1289" i="18" s="1"/>
  <c r="I1246" i="18"/>
  <c r="I1443" i="18"/>
  <c r="I1400" i="18"/>
  <c r="L1400" i="18" s="1"/>
  <c r="I1357" i="18"/>
  <c r="L1357" i="18" s="1"/>
  <c r="I1314" i="18"/>
  <c r="I1271" i="18"/>
  <c r="K1417" i="18"/>
  <c r="K1331" i="18"/>
  <c r="K1374" i="18"/>
  <c r="R1374" i="18" s="1"/>
  <c r="K1288" i="18"/>
  <c r="K1245" i="18"/>
  <c r="R1245" i="18" s="1"/>
  <c r="Y52" i="8"/>
  <c r="O1245" i="18"/>
  <c r="S1245" i="18" s="1"/>
  <c r="Z52" i="8"/>
  <c r="O1288" i="18"/>
  <c r="S1288" i="18" s="1"/>
  <c r="AA52" i="8"/>
  <c r="O1331" i="18"/>
  <c r="S1331" i="18" s="1"/>
  <c r="AB52" i="8"/>
  <c r="O1374" i="18"/>
  <c r="S1374" i="18" s="1"/>
  <c r="AC52" i="8"/>
  <c r="O1417" i="18"/>
  <c r="S1417" i="18" s="1"/>
  <c r="K1459" i="18"/>
  <c r="K1416" i="18"/>
  <c r="R1416" i="18" s="1"/>
  <c r="K1373" i="18"/>
  <c r="R1373" i="18" s="1"/>
  <c r="K1330" i="18"/>
  <c r="R1330" i="18" s="1"/>
  <c r="K1287" i="18"/>
  <c r="K1458" i="18"/>
  <c r="R1458" i="18" s="1"/>
  <c r="K1415" i="18"/>
  <c r="K1372" i="18"/>
  <c r="R1372" i="18" s="1"/>
  <c r="K1329" i="18"/>
  <c r="R1329" i="18" s="1"/>
  <c r="K1286" i="18"/>
  <c r="R1286" i="18" s="1"/>
  <c r="K1457" i="18"/>
  <c r="K1414" i="18"/>
  <c r="K1371" i="18"/>
  <c r="R1371" i="18" s="1"/>
  <c r="K1328" i="18"/>
  <c r="R1328" i="18" s="1"/>
  <c r="K1285" i="18"/>
  <c r="R1285" i="18" s="1"/>
  <c r="K1456" i="18"/>
  <c r="R1456" i="18" s="1"/>
  <c r="K1413" i="18"/>
  <c r="R1413" i="18" s="1"/>
  <c r="K1370" i="18"/>
  <c r="R1370" i="18" s="1"/>
  <c r="K1327" i="18"/>
  <c r="R1327" i="18" s="1"/>
  <c r="K1284" i="18"/>
  <c r="R1284" i="18" s="1"/>
  <c r="K1455" i="18"/>
  <c r="R1455" i="18" s="1"/>
  <c r="K1412" i="18"/>
  <c r="R1412" i="18" s="1"/>
  <c r="K1369" i="18"/>
  <c r="R1369" i="18" s="1"/>
  <c r="K1326" i="18"/>
  <c r="R1326" i="18" s="1"/>
  <c r="K1283" i="18"/>
  <c r="K1454" i="18"/>
  <c r="K1411" i="18"/>
  <c r="K1368" i="18"/>
  <c r="R1368" i="18" s="1"/>
  <c r="K1325" i="18"/>
  <c r="R1325" i="18" s="1"/>
  <c r="K1282" i="18"/>
  <c r="R1282" i="18" s="1"/>
  <c r="K1453" i="18"/>
  <c r="R1453" i="18" s="1"/>
  <c r="K1410" i="18"/>
  <c r="K1367" i="18"/>
  <c r="R1367" i="18" s="1"/>
  <c r="K1324" i="18"/>
  <c r="R1324" i="18" s="1"/>
  <c r="K1281" i="18"/>
  <c r="R1281" i="18" s="1"/>
  <c r="K1452" i="18"/>
  <c r="R1452" i="18" s="1"/>
  <c r="K1409" i="18"/>
  <c r="R1409" i="18" s="1"/>
  <c r="K1366" i="18"/>
  <c r="R1366" i="18" s="1"/>
  <c r="R1323" i="18"/>
  <c r="K1280" i="18"/>
  <c r="R1280" i="18" s="1"/>
  <c r="K1451" i="18"/>
  <c r="K1408" i="18"/>
  <c r="R1408" i="18" s="1"/>
  <c r="K1365" i="18"/>
  <c r="R1365" i="18" s="1"/>
  <c r="R1322" i="18"/>
  <c r="K1279" i="18"/>
  <c r="K1450" i="18"/>
  <c r="K1407" i="18"/>
  <c r="K1364" i="18"/>
  <c r="R1364" i="18" s="1"/>
  <c r="R1321" i="18"/>
  <c r="K1278" i="18"/>
  <c r="R1278" i="18" s="1"/>
  <c r="K1449" i="18"/>
  <c r="K1406" i="18"/>
  <c r="R1406" i="18" s="1"/>
  <c r="K1363" i="18"/>
  <c r="R1363" i="18" s="1"/>
  <c r="R1320" i="18"/>
  <c r="K1277" i="18"/>
  <c r="R1277" i="18" s="1"/>
  <c r="K1448" i="18"/>
  <c r="R1448" i="18" s="1"/>
  <c r="K1405" i="18"/>
  <c r="R1405" i="18" s="1"/>
  <c r="K1362" i="18"/>
  <c r="R1362" i="18" s="1"/>
  <c r="R1319" i="18"/>
  <c r="K1276" i="18"/>
  <c r="K1447" i="18"/>
  <c r="M1447" i="18" s="1"/>
  <c r="K1404" i="18"/>
  <c r="R1404" i="18" s="1"/>
  <c r="K1361" i="18"/>
  <c r="R1361" i="18" s="1"/>
  <c r="R1318" i="18"/>
  <c r="K1275" i="18"/>
  <c r="K1446" i="18"/>
  <c r="K1403" i="18"/>
  <c r="K1360" i="18"/>
  <c r="R1360" i="18" s="1"/>
  <c r="R1317" i="18"/>
  <c r="K1274" i="18"/>
  <c r="R1274" i="18" s="1"/>
  <c r="K1445" i="18"/>
  <c r="K1402" i="18"/>
  <c r="K1359" i="18"/>
  <c r="R1359" i="18" s="1"/>
  <c r="K1316" i="18"/>
  <c r="R1316" i="18" s="1"/>
  <c r="K1273" i="18"/>
  <c r="R1273" i="18" s="1"/>
  <c r="K1444" i="18"/>
  <c r="R1444" i="18" s="1"/>
  <c r="K1401" i="18"/>
  <c r="R1401" i="18" s="1"/>
  <c r="K1358" i="18"/>
  <c r="R1358" i="18" s="1"/>
  <c r="K1315" i="18"/>
  <c r="R1315" i="18" s="1"/>
  <c r="K1272" i="18"/>
  <c r="K1443" i="18"/>
  <c r="K1400" i="18"/>
  <c r="R1400" i="18" s="1"/>
  <c r="K1357" i="18"/>
  <c r="R1357" i="18" s="1"/>
  <c r="K1314" i="18"/>
  <c r="R1314" i="18" s="1"/>
  <c r="K1271" i="18"/>
  <c r="K1442" i="18"/>
  <c r="K1399" i="18"/>
  <c r="K1356" i="18"/>
  <c r="R1356" i="18" s="1"/>
  <c r="K1313" i="18"/>
  <c r="R1313" i="18" s="1"/>
  <c r="K1270" i="18"/>
  <c r="R1270" i="18" s="1"/>
  <c r="K1441" i="18"/>
  <c r="K1398" i="18"/>
  <c r="K1355" i="18"/>
  <c r="R1355" i="18" s="1"/>
  <c r="K1312" i="18"/>
  <c r="R1312" i="18" s="1"/>
  <c r="K1269" i="18"/>
  <c r="R1269" i="18" s="1"/>
  <c r="K1440" i="18"/>
  <c r="R1440" i="18" s="1"/>
  <c r="K1397" i="18"/>
  <c r="R1397" i="18" s="1"/>
  <c r="K1354" i="18"/>
  <c r="R1354" i="18" s="1"/>
  <c r="K1311" i="18"/>
  <c r="R1311" i="18" s="1"/>
  <c r="K1268" i="18"/>
  <c r="K1439" i="18"/>
  <c r="R1439" i="18" s="1"/>
  <c r="K1396" i="18"/>
  <c r="R1396" i="18" s="1"/>
  <c r="K1353" i="18"/>
  <c r="R1353" i="18" s="1"/>
  <c r="K1310" i="18"/>
  <c r="R1310" i="18" s="1"/>
  <c r="K1267" i="18"/>
  <c r="K1438" i="18"/>
  <c r="K1395" i="18"/>
  <c r="R1395" i="18" s="1"/>
  <c r="K1352" i="18"/>
  <c r="R1352" i="18" s="1"/>
  <c r="K1309" i="18"/>
  <c r="R1309" i="18" s="1"/>
  <c r="K1266" i="18"/>
  <c r="R1266" i="18" s="1"/>
  <c r="K1437" i="18"/>
  <c r="R1437" i="18" s="1"/>
  <c r="K1394" i="18"/>
  <c r="K1351" i="18"/>
  <c r="R1351" i="18" s="1"/>
  <c r="K1308" i="18"/>
  <c r="R1308" i="18" s="1"/>
  <c r="K1265" i="18"/>
  <c r="R1265" i="18" s="1"/>
  <c r="K1436" i="18"/>
  <c r="R1436" i="18" s="1"/>
  <c r="K1393" i="18"/>
  <c r="R1393" i="18" s="1"/>
  <c r="K1350" i="18"/>
  <c r="R1350" i="18" s="1"/>
  <c r="K1307" i="18"/>
  <c r="R1307" i="18" s="1"/>
  <c r="K1264" i="18"/>
  <c r="R1264" i="18" s="1"/>
  <c r="K1435" i="18"/>
  <c r="K1392" i="18"/>
  <c r="R1392" i="18" s="1"/>
  <c r="K1349" i="18"/>
  <c r="R1349" i="18" s="1"/>
  <c r="K1306" i="18"/>
  <c r="R1306" i="18" s="1"/>
  <c r="K1263" i="18"/>
  <c r="R1263" i="18" s="1"/>
  <c r="K1434" i="18"/>
  <c r="K1391" i="18"/>
  <c r="K1348" i="18"/>
  <c r="R1348" i="18" s="1"/>
  <c r="K1305" i="18"/>
  <c r="R1305" i="18" s="1"/>
  <c r="K1262" i="18"/>
  <c r="R1262" i="18" s="1"/>
  <c r="K1433" i="18"/>
  <c r="R1433" i="18" s="1"/>
  <c r="K1390" i="18"/>
  <c r="K1347" i="18"/>
  <c r="R1347" i="18" s="1"/>
  <c r="K1304" i="18"/>
  <c r="R1304" i="18" s="1"/>
  <c r="K1261" i="18"/>
  <c r="R1261" i="18" s="1"/>
  <c r="K1432" i="18"/>
  <c r="R1432" i="18" s="1"/>
  <c r="K1389" i="18"/>
  <c r="R1389" i="18" s="1"/>
  <c r="K1346" i="18"/>
  <c r="R1346" i="18" s="1"/>
  <c r="K1303" i="18"/>
  <c r="R1303" i="18" s="1"/>
  <c r="K1260" i="18"/>
  <c r="K1431" i="18"/>
  <c r="K1388" i="18"/>
  <c r="R1388" i="18" s="1"/>
  <c r="K1345" i="18"/>
  <c r="R1345" i="18" s="1"/>
  <c r="K1302" i="18"/>
  <c r="R1302" i="18" s="1"/>
  <c r="K1259" i="18"/>
  <c r="R1259" i="18" s="1"/>
  <c r="K1430" i="18"/>
  <c r="K1387" i="18"/>
  <c r="K1344" i="18"/>
  <c r="R1344" i="18" s="1"/>
  <c r="K1301" i="18"/>
  <c r="R1301" i="18" s="1"/>
  <c r="K1258" i="18"/>
  <c r="R1258" i="18" s="1"/>
  <c r="K1429" i="18"/>
  <c r="K1386" i="18"/>
  <c r="K1343" i="18"/>
  <c r="R1343" i="18" s="1"/>
  <c r="K1300" i="18"/>
  <c r="R1300" i="18" s="1"/>
  <c r="K1257" i="18"/>
  <c r="R1257" i="18" s="1"/>
  <c r="K1428" i="18"/>
  <c r="R1428" i="18" s="1"/>
  <c r="K1385" i="18"/>
  <c r="R1385" i="18" s="1"/>
  <c r="K1342" i="18"/>
  <c r="R1342" i="18" s="1"/>
  <c r="K1299" i="18"/>
  <c r="R1299" i="18" s="1"/>
  <c r="K1256" i="18"/>
  <c r="K1427" i="18"/>
  <c r="R1427" i="18" s="1"/>
  <c r="K1384" i="18"/>
  <c r="R1384" i="18" s="1"/>
  <c r="K1341" i="18"/>
  <c r="R1341" i="18" s="1"/>
  <c r="K1298" i="18"/>
  <c r="R1298" i="18" s="1"/>
  <c r="K1255" i="18"/>
  <c r="K1426" i="18"/>
  <c r="K1383" i="18"/>
  <c r="K1340" i="18"/>
  <c r="R1340" i="18" s="1"/>
  <c r="K1297" i="18"/>
  <c r="R1297" i="18" s="1"/>
  <c r="K1254" i="18"/>
  <c r="R1254" i="18" s="1"/>
  <c r="K1425" i="18"/>
  <c r="K1382" i="18"/>
  <c r="K1339" i="18"/>
  <c r="R1339" i="18" s="1"/>
  <c r="K1296" i="18"/>
  <c r="R1296" i="18" s="1"/>
  <c r="K1253" i="18"/>
  <c r="R1253" i="18" s="1"/>
  <c r="K1424" i="18"/>
  <c r="R1424" i="18" s="1"/>
  <c r="K1381" i="18"/>
  <c r="R1381" i="18" s="1"/>
  <c r="K1338" i="18"/>
  <c r="R1338" i="18" s="1"/>
  <c r="K1295" i="18"/>
  <c r="R1295" i="18" s="1"/>
  <c r="K1252" i="18"/>
  <c r="R1252" i="18" s="1"/>
  <c r="K1423" i="18"/>
  <c r="K1380" i="18"/>
  <c r="R1380" i="18" s="1"/>
  <c r="K1337" i="18"/>
  <c r="R1337" i="18" s="1"/>
  <c r="K1294" i="18"/>
  <c r="R1294" i="18" s="1"/>
  <c r="K1251" i="18"/>
  <c r="R1251" i="18" s="1"/>
  <c r="K1422" i="18"/>
  <c r="K1379" i="18"/>
  <c r="K1336" i="18"/>
  <c r="R1336" i="18" s="1"/>
  <c r="K1293" i="18"/>
  <c r="R1293" i="18" s="1"/>
  <c r="K1250" i="18"/>
  <c r="R1250" i="18" s="1"/>
  <c r="K1421" i="18"/>
  <c r="R1421" i="18" s="1"/>
  <c r="K1378" i="18"/>
  <c r="K1335" i="18"/>
  <c r="R1335" i="18" s="1"/>
  <c r="K1292" i="18"/>
  <c r="R1292" i="18" s="1"/>
  <c r="K1249" i="18"/>
  <c r="R1249" i="18" s="1"/>
  <c r="K1420" i="18"/>
  <c r="R1420" i="18" s="1"/>
  <c r="K1377" i="18"/>
  <c r="R1377" i="18" s="1"/>
  <c r="K1334" i="18"/>
  <c r="R1334" i="18" s="1"/>
  <c r="K1291" i="18"/>
  <c r="R1291" i="18" s="1"/>
  <c r="K1248" i="18"/>
  <c r="K1419" i="18"/>
  <c r="R1419" i="18" s="1"/>
  <c r="K1376" i="18"/>
  <c r="R1376" i="18" s="1"/>
  <c r="K1333" i="18"/>
  <c r="R1333" i="18" s="1"/>
  <c r="K1290" i="18"/>
  <c r="R1290" i="18" s="1"/>
  <c r="K1247" i="18"/>
  <c r="R1247" i="18" s="1"/>
  <c r="K1418" i="18"/>
  <c r="K1375" i="18"/>
  <c r="K1332" i="18"/>
  <c r="R1332" i="18" s="1"/>
  <c r="K1289" i="18"/>
  <c r="R1289" i="18" s="1"/>
  <c r="K1246" i="18"/>
  <c r="R1246" i="18" s="1"/>
  <c r="AK34" i="8"/>
  <c r="AL130" i="22" s="1"/>
  <c r="I1228" i="18"/>
  <c r="O1202" i="18"/>
  <c r="S1202" i="18" s="1"/>
  <c r="K1202" i="18"/>
  <c r="X52" i="8"/>
  <c r="O1244" i="18"/>
  <c r="S1244" i="18" s="1"/>
  <c r="K1244" i="18"/>
  <c r="R1244" i="18" s="1"/>
  <c r="O1243" i="18"/>
  <c r="S1243" i="18" s="1"/>
  <c r="K1243" i="18"/>
  <c r="R1243" i="18" s="1"/>
  <c r="O1242" i="18"/>
  <c r="S1242" i="18" s="1"/>
  <c r="K1242" i="18"/>
  <c r="R1242" i="18" s="1"/>
  <c r="O1241" i="18"/>
  <c r="S1241" i="18" s="1"/>
  <c r="K1241" i="18"/>
  <c r="R1241" i="18" s="1"/>
  <c r="O1240" i="18"/>
  <c r="S1240" i="18" s="1"/>
  <c r="K1240" i="18"/>
  <c r="R1240" i="18" s="1"/>
  <c r="O1239" i="18"/>
  <c r="S1239" i="18" s="1"/>
  <c r="K1239" i="18"/>
  <c r="R1239" i="18" s="1"/>
  <c r="O1238" i="18"/>
  <c r="S1238" i="18" s="1"/>
  <c r="K1238" i="18"/>
  <c r="R1238" i="18" s="1"/>
  <c r="O1237" i="18"/>
  <c r="S1237" i="18" s="1"/>
  <c r="K1237" i="18"/>
  <c r="R1237" i="18" s="1"/>
  <c r="O1236" i="18"/>
  <c r="S1236" i="18" s="1"/>
  <c r="K1236" i="18"/>
  <c r="R1236" i="18" s="1"/>
  <c r="O1235" i="18"/>
  <c r="S1235" i="18" s="1"/>
  <c r="K1235" i="18"/>
  <c r="R1235" i="18" s="1"/>
  <c r="O1234" i="18"/>
  <c r="S1234" i="18" s="1"/>
  <c r="K1234" i="18"/>
  <c r="R1234" i="18" s="1"/>
  <c r="O1233" i="18"/>
  <c r="S1233" i="18" s="1"/>
  <c r="K1233" i="18"/>
  <c r="R1233" i="18" s="1"/>
  <c r="O1232" i="18"/>
  <c r="S1232" i="18" s="1"/>
  <c r="K1232" i="18"/>
  <c r="R1232" i="18" s="1"/>
  <c r="O1231" i="18"/>
  <c r="S1231" i="18" s="1"/>
  <c r="K1231" i="18"/>
  <c r="R1231" i="18" s="1"/>
  <c r="O1230" i="18"/>
  <c r="S1230" i="18" s="1"/>
  <c r="K1230" i="18"/>
  <c r="R1230" i="18" s="1"/>
  <c r="O1229" i="18"/>
  <c r="S1229" i="18" s="1"/>
  <c r="K1229" i="18"/>
  <c r="R1229" i="18" s="1"/>
  <c r="O1228" i="18"/>
  <c r="S1228" i="18" s="1"/>
  <c r="K1228" i="18"/>
  <c r="R1228" i="18" s="1"/>
  <c r="O1227" i="18"/>
  <c r="S1227" i="18" s="1"/>
  <c r="K1227" i="18"/>
  <c r="R1227" i="18" s="1"/>
  <c r="O1226" i="18"/>
  <c r="S1226" i="18" s="1"/>
  <c r="K1226" i="18"/>
  <c r="R1226" i="18" s="1"/>
  <c r="O1225" i="18"/>
  <c r="S1225" i="18" s="1"/>
  <c r="K1225" i="18"/>
  <c r="R1225" i="18" s="1"/>
  <c r="O1224" i="18"/>
  <c r="S1224" i="18" s="1"/>
  <c r="K1224" i="18"/>
  <c r="R1224" i="18" s="1"/>
  <c r="O1223" i="18"/>
  <c r="S1223" i="18" s="1"/>
  <c r="K1223" i="18"/>
  <c r="R1223" i="18" s="1"/>
  <c r="O1222" i="18"/>
  <c r="S1222" i="18" s="1"/>
  <c r="K1222" i="18"/>
  <c r="R1222" i="18" s="1"/>
  <c r="O1221" i="18"/>
  <c r="S1221" i="18" s="1"/>
  <c r="K1221" i="18"/>
  <c r="R1221" i="18" s="1"/>
  <c r="O1220" i="18"/>
  <c r="S1220" i="18" s="1"/>
  <c r="K1220" i="18"/>
  <c r="R1220" i="18" s="1"/>
  <c r="O1219" i="18"/>
  <c r="S1219" i="18" s="1"/>
  <c r="K1219" i="18"/>
  <c r="R1219" i="18" s="1"/>
  <c r="O1218" i="18"/>
  <c r="S1218" i="18" s="1"/>
  <c r="K1218" i="18"/>
  <c r="R1218" i="18" s="1"/>
  <c r="O1217" i="18"/>
  <c r="S1217" i="18" s="1"/>
  <c r="K1217" i="18"/>
  <c r="R1217" i="18" s="1"/>
  <c r="O1216" i="18"/>
  <c r="S1216" i="18" s="1"/>
  <c r="K1216" i="18"/>
  <c r="R1216" i="18" s="1"/>
  <c r="O1215" i="18"/>
  <c r="S1215" i="18" s="1"/>
  <c r="K1215" i="18"/>
  <c r="R1215" i="18" s="1"/>
  <c r="O1214" i="18"/>
  <c r="S1214" i="18" s="1"/>
  <c r="K1214" i="18"/>
  <c r="R1214" i="18" s="1"/>
  <c r="O1213" i="18"/>
  <c r="S1213" i="18" s="1"/>
  <c r="K1213" i="18"/>
  <c r="R1213" i="18" s="1"/>
  <c r="O1212" i="18"/>
  <c r="S1212" i="18" s="1"/>
  <c r="K1212" i="18"/>
  <c r="R1212" i="18" s="1"/>
  <c r="O1211" i="18"/>
  <c r="S1211" i="18" s="1"/>
  <c r="K1211" i="18"/>
  <c r="R1211" i="18" s="1"/>
  <c r="O1210" i="18"/>
  <c r="S1210" i="18" s="1"/>
  <c r="K1210" i="18"/>
  <c r="R1210" i="18" s="1"/>
  <c r="O1209" i="18"/>
  <c r="S1209" i="18" s="1"/>
  <c r="K1209" i="18"/>
  <c r="R1209" i="18" s="1"/>
  <c r="O1208" i="18"/>
  <c r="S1208" i="18" s="1"/>
  <c r="K1208" i="18"/>
  <c r="R1208" i="18" s="1"/>
  <c r="O1207" i="18"/>
  <c r="S1207" i="18" s="1"/>
  <c r="K1207" i="18"/>
  <c r="R1207" i="18" s="1"/>
  <c r="O1206" i="18"/>
  <c r="S1206" i="18" s="1"/>
  <c r="K1206" i="18"/>
  <c r="R1206" i="18" s="1"/>
  <c r="O1205" i="18"/>
  <c r="S1205" i="18" s="1"/>
  <c r="K1205" i="18"/>
  <c r="R1205" i="18" s="1"/>
  <c r="O1204" i="18"/>
  <c r="S1204" i="18" s="1"/>
  <c r="K1204" i="18"/>
  <c r="R1204" i="18" s="1"/>
  <c r="O1203" i="18"/>
  <c r="S1203" i="18" s="1"/>
  <c r="K1203" i="18"/>
  <c r="R1203" i="18" s="1"/>
  <c r="R2" i="18"/>
  <c r="R94" i="18"/>
  <c r="R92" i="18"/>
  <c r="R90" i="18"/>
  <c r="R89" i="18"/>
  <c r="R88" i="18"/>
  <c r="R62" i="18"/>
  <c r="R59" i="18"/>
  <c r="R57" i="18"/>
  <c r="R56" i="18"/>
  <c r="R53" i="18"/>
  <c r="R51" i="18"/>
  <c r="R48" i="18"/>
  <c r="R44" i="18"/>
  <c r="R38" i="18"/>
  <c r="R37" i="18"/>
  <c r="R36" i="18"/>
  <c r="R26" i="18"/>
  <c r="R25" i="18"/>
  <c r="R20" i="18"/>
  <c r="R3" i="18"/>
  <c r="S2" i="18"/>
  <c r="P2" i="18"/>
  <c r="S11" i="18"/>
  <c r="L197" i="18"/>
  <c r="L196" i="18"/>
  <c r="L195" i="18"/>
  <c r="L192" i="18"/>
  <c r="L161" i="18"/>
  <c r="L153" i="18"/>
  <c r="L146" i="18"/>
  <c r="L139" i="18"/>
  <c r="L134" i="18"/>
  <c r="L123" i="18"/>
  <c r="R197" i="18"/>
  <c r="R196" i="18"/>
  <c r="M196" i="18"/>
  <c r="R195" i="18"/>
  <c r="M195" i="18"/>
  <c r="R192" i="18"/>
  <c r="M191" i="18"/>
  <c r="R188" i="18"/>
  <c r="R175" i="18"/>
  <c r="R162" i="18"/>
  <c r="M156" i="18"/>
  <c r="R155" i="18"/>
  <c r="M155" i="18"/>
  <c r="M152" i="18"/>
  <c r="M147" i="18"/>
  <c r="R146" i="18"/>
  <c r="R145" i="18"/>
  <c r="R138" i="18"/>
  <c r="R133" i="18"/>
  <c r="M132" i="18"/>
  <c r="M121" i="18"/>
  <c r="S102" i="18"/>
  <c r="P102" i="18"/>
  <c r="S198" i="18"/>
  <c r="P198" i="18"/>
  <c r="P196" i="18"/>
  <c r="S195" i="18"/>
  <c r="P195" i="18"/>
  <c r="S194" i="18"/>
  <c r="P194" i="18"/>
  <c r="S191" i="18"/>
  <c r="S189" i="18"/>
  <c r="P189" i="18"/>
  <c r="S188" i="18"/>
  <c r="P188" i="18"/>
  <c r="S186" i="18"/>
  <c r="S184" i="18"/>
  <c r="P181" i="18"/>
  <c r="S179" i="18"/>
  <c r="P179" i="18"/>
  <c r="S162" i="18"/>
  <c r="P162" i="18"/>
  <c r="S161" i="18"/>
  <c r="P161" i="18"/>
  <c r="S160" i="18"/>
  <c r="P160" i="18"/>
  <c r="S156" i="18"/>
  <c r="P156" i="18"/>
  <c r="P154" i="18"/>
  <c r="P150" i="18"/>
  <c r="S145" i="18"/>
  <c r="P145" i="18"/>
  <c r="S144" i="18"/>
  <c r="S143" i="18"/>
  <c r="S141" i="18"/>
  <c r="P135" i="18"/>
  <c r="P134" i="18"/>
  <c r="S121" i="18"/>
  <c r="P121" i="18"/>
  <c r="P120" i="18"/>
  <c r="P104" i="18"/>
  <c r="R202" i="18"/>
  <c r="L298" i="18"/>
  <c r="R297" i="18"/>
  <c r="M297" i="18"/>
  <c r="L297" i="18"/>
  <c r="L296" i="18"/>
  <c r="L295" i="18"/>
  <c r="M294" i="18"/>
  <c r="L294" i="18"/>
  <c r="R293" i="18"/>
  <c r="R292" i="18"/>
  <c r="M292" i="18"/>
  <c r="L292" i="18"/>
  <c r="R291" i="18"/>
  <c r="M291" i="18"/>
  <c r="L291" i="18"/>
  <c r="R288" i="18"/>
  <c r="R287" i="18"/>
  <c r="M287" i="18"/>
  <c r="L287" i="18"/>
  <c r="M284" i="18"/>
  <c r="L283" i="18"/>
  <c r="L282" i="18"/>
  <c r="L270" i="18"/>
  <c r="L267" i="18"/>
  <c r="L266" i="18"/>
  <c r="L264" i="18"/>
  <c r="R262" i="18"/>
  <c r="R261" i="18"/>
  <c r="L261" i="18"/>
  <c r="R259" i="18"/>
  <c r="M259" i="18"/>
  <c r="L259" i="18"/>
  <c r="M258" i="18"/>
  <c r="L258" i="18"/>
  <c r="R256" i="18"/>
  <c r="L256" i="18"/>
  <c r="R255" i="18"/>
  <c r="M255" i="18"/>
  <c r="L255" i="18"/>
  <c r="L254" i="18"/>
  <c r="R252" i="18"/>
  <c r="M252" i="18"/>
  <c r="L250" i="18"/>
  <c r="M249" i="18"/>
  <c r="L249" i="18"/>
  <c r="M246" i="18"/>
  <c r="L246" i="18"/>
  <c r="L245" i="18"/>
  <c r="R244" i="18"/>
  <c r="M244" i="18"/>
  <c r="L244" i="18"/>
  <c r="R243" i="18"/>
  <c r="L243" i="18"/>
  <c r="L242" i="18"/>
  <c r="R241" i="18"/>
  <c r="L239" i="18"/>
  <c r="L238" i="18"/>
  <c r="R237" i="18"/>
  <c r="L237" i="18"/>
  <c r="L234" i="18"/>
  <c r="R233" i="18"/>
  <c r="M233" i="18"/>
  <c r="L233" i="18"/>
  <c r="R232" i="18"/>
  <c r="M232" i="18"/>
  <c r="L230" i="18"/>
  <c r="R229" i="18"/>
  <c r="L226" i="18"/>
  <c r="R225" i="18"/>
  <c r="M225" i="18"/>
  <c r="L225" i="18"/>
  <c r="L223" i="18"/>
  <c r="M221" i="18"/>
  <c r="M220" i="18"/>
  <c r="M219" i="18"/>
  <c r="L218" i="18"/>
  <c r="L216" i="18"/>
  <c r="L214" i="18"/>
  <c r="L213" i="18"/>
  <c r="L212" i="18"/>
  <c r="L211" i="18"/>
  <c r="L210" i="18"/>
  <c r="L209" i="18"/>
  <c r="R207" i="18"/>
  <c r="L207" i="18"/>
  <c r="L206" i="18"/>
  <c r="L204" i="18"/>
  <c r="S299" i="18"/>
  <c r="S275" i="18"/>
  <c r="R397" i="18"/>
  <c r="M397" i="18"/>
  <c r="L397" i="18"/>
  <c r="R396" i="18"/>
  <c r="M396" i="18"/>
  <c r="L396" i="18"/>
  <c r="L395" i="18"/>
  <c r="R394" i="18"/>
  <c r="M394" i="18"/>
  <c r="L394" i="18"/>
  <c r="L393" i="18"/>
  <c r="R392" i="18"/>
  <c r="R391" i="18"/>
  <c r="R390" i="18"/>
  <c r="M390" i="18"/>
  <c r="L390" i="18"/>
  <c r="R388" i="18"/>
  <c r="L387" i="18"/>
  <c r="M386" i="18"/>
  <c r="L386" i="18"/>
  <c r="L384" i="18"/>
  <c r="L382" i="18"/>
  <c r="L381" i="18"/>
  <c r="L369" i="18"/>
  <c r="R367" i="18"/>
  <c r="L367" i="18"/>
  <c r="R366" i="18"/>
  <c r="L366" i="18"/>
  <c r="R362" i="18"/>
  <c r="L361" i="18"/>
  <c r="M360" i="18"/>
  <c r="L360" i="18"/>
  <c r="R359" i="18"/>
  <c r="R358" i="18"/>
  <c r="M358" i="18"/>
  <c r="L358" i="18"/>
  <c r="L357" i="18"/>
  <c r="L355" i="18"/>
  <c r="M353" i="18"/>
  <c r="L353" i="18"/>
  <c r="L352" i="18"/>
  <c r="R351" i="18"/>
  <c r="M351" i="18"/>
  <c r="R350" i="18"/>
  <c r="L349" i="18"/>
  <c r="R348" i="18"/>
  <c r="L348" i="18"/>
  <c r="L347" i="18"/>
  <c r="L346" i="18"/>
  <c r="R345" i="18"/>
  <c r="M344" i="18"/>
  <c r="R343" i="18"/>
  <c r="M343" i="18"/>
  <c r="L343" i="18"/>
  <c r="L342" i="18"/>
  <c r="L341" i="18"/>
  <c r="R339" i="18"/>
  <c r="M339" i="18"/>
  <c r="L339" i="18"/>
  <c r="M338" i="18"/>
  <c r="L337" i="18"/>
  <c r="L336" i="18"/>
  <c r="L333" i="18"/>
  <c r="R331" i="18"/>
  <c r="M331" i="18"/>
  <c r="L330" i="18"/>
  <c r="L329" i="18"/>
  <c r="L327" i="18"/>
  <c r="L325" i="18"/>
  <c r="R324" i="18"/>
  <c r="L324" i="18"/>
  <c r="L323" i="18"/>
  <c r="L321" i="18"/>
  <c r="L320" i="18"/>
  <c r="L319" i="18"/>
  <c r="R318" i="18"/>
  <c r="L318" i="18"/>
  <c r="L317" i="18"/>
  <c r="L315" i="18"/>
  <c r="L313" i="18"/>
  <c r="L312" i="18"/>
  <c r="L311" i="18"/>
  <c r="L310" i="18"/>
  <c r="L308" i="18"/>
  <c r="L306" i="18"/>
  <c r="L305" i="18"/>
  <c r="L304" i="18"/>
  <c r="S302" i="18"/>
  <c r="R402" i="18"/>
  <c r="R502" i="18"/>
  <c r="R600" i="18"/>
  <c r="R595" i="18"/>
  <c r="R594" i="18"/>
  <c r="R592" i="18"/>
  <c r="R591" i="18"/>
  <c r="R590" i="18"/>
  <c r="R588" i="18"/>
  <c r="R566" i="18"/>
  <c r="R562" i="18"/>
  <c r="R560" i="18"/>
  <c r="R558" i="18"/>
  <c r="R557" i="18"/>
  <c r="R556" i="18"/>
  <c r="R553" i="18"/>
  <c r="R548" i="18"/>
  <c r="R541" i="18"/>
  <c r="R526" i="18"/>
  <c r="R525" i="18"/>
  <c r="R519" i="18"/>
  <c r="S502" i="18"/>
  <c r="S602" i="18"/>
  <c r="S702" i="18"/>
  <c r="R802" i="18"/>
  <c r="M802" i="18"/>
  <c r="S802" i="18"/>
  <c r="R902" i="18"/>
  <c r="S902" i="18"/>
  <c r="I872" i="18"/>
  <c r="I772" i="18"/>
  <c r="L772" i="18" s="1"/>
  <c r="I672" i="18"/>
  <c r="L672" i="18" s="1"/>
  <c r="I572" i="18"/>
  <c r="L572" i="18" s="1"/>
  <c r="I472" i="18"/>
  <c r="L472" i="18" s="1"/>
  <c r="I875" i="18"/>
  <c r="L875" i="18" s="1"/>
  <c r="I775" i="18"/>
  <c r="L775" i="18" s="1"/>
  <c r="I675" i="18"/>
  <c r="L675" i="18" s="1"/>
  <c r="I575" i="18"/>
  <c r="L575" i="18" s="1"/>
  <c r="I475" i="18"/>
  <c r="L475" i="18" s="1"/>
  <c r="I874" i="18"/>
  <c r="L874" i="18" s="1"/>
  <c r="I774" i="18"/>
  <c r="L774" i="18" s="1"/>
  <c r="I674" i="18"/>
  <c r="L674" i="18" s="1"/>
  <c r="I574" i="18"/>
  <c r="L574" i="18" s="1"/>
  <c r="I474" i="18"/>
  <c r="I873" i="18"/>
  <c r="L873" i="18" s="1"/>
  <c r="I773" i="18"/>
  <c r="I673" i="18"/>
  <c r="I573" i="18"/>
  <c r="L573" i="18" s="1"/>
  <c r="I473" i="18"/>
  <c r="L473" i="18" s="1"/>
  <c r="I78" i="18"/>
  <c r="I778" i="18"/>
  <c r="L778" i="18" s="1"/>
  <c r="I678" i="18"/>
  <c r="I578" i="18"/>
  <c r="L578" i="18" s="1"/>
  <c r="I478" i="18"/>
  <c r="I378" i="18"/>
  <c r="I278" i="18"/>
  <c r="I178" i="18"/>
  <c r="I77" i="18"/>
  <c r="L77" i="18" s="1"/>
  <c r="I777" i="18"/>
  <c r="L777" i="18" s="1"/>
  <c r="I677" i="18"/>
  <c r="L677" i="18" s="1"/>
  <c r="I577" i="18"/>
  <c r="L577" i="18" s="1"/>
  <c r="I477" i="18"/>
  <c r="L477" i="18" s="1"/>
  <c r="I377" i="18"/>
  <c r="I277" i="18"/>
  <c r="I177" i="18"/>
  <c r="I776" i="18"/>
  <c r="I676" i="18"/>
  <c r="L676" i="18" s="1"/>
  <c r="I576" i="18"/>
  <c r="L576" i="18" s="1"/>
  <c r="I476" i="18"/>
  <c r="L476" i="18" s="1"/>
  <c r="I665" i="18"/>
  <c r="L665" i="18" s="1"/>
  <c r="I565" i="18"/>
  <c r="L565" i="18" s="1"/>
  <c r="I465" i="18"/>
  <c r="L465" i="18" s="1"/>
  <c r="I365" i="18"/>
  <c r="I265" i="18"/>
  <c r="I76" i="18"/>
  <c r="L76" i="18" s="1"/>
  <c r="I376" i="18"/>
  <c r="I276" i="18"/>
  <c r="I176" i="18"/>
  <c r="I75" i="18"/>
  <c r="I375" i="18"/>
  <c r="I275" i="18"/>
  <c r="I175" i="18"/>
  <c r="I74" i="18"/>
  <c r="I374" i="18"/>
  <c r="I274" i="18"/>
  <c r="I174" i="18"/>
  <c r="I72" i="18"/>
  <c r="L72" i="18" s="1"/>
  <c r="I372" i="18"/>
  <c r="I272" i="18"/>
  <c r="I172" i="18"/>
  <c r="I73" i="18"/>
  <c r="L73" i="18" s="1"/>
  <c r="I373" i="18"/>
  <c r="I273" i="18"/>
  <c r="I173" i="18"/>
  <c r="I71" i="18"/>
  <c r="I171" i="18"/>
  <c r="I70" i="18"/>
  <c r="I170" i="18"/>
  <c r="I69" i="18"/>
  <c r="I169" i="18"/>
  <c r="I68" i="18"/>
  <c r="I168" i="18"/>
  <c r="I67" i="18"/>
  <c r="I167" i="18"/>
  <c r="I65" i="18"/>
  <c r="L65" i="18" s="1"/>
  <c r="I165" i="18"/>
  <c r="I66" i="18"/>
  <c r="I166" i="18"/>
  <c r="I12" i="18"/>
  <c r="L12" i="18" s="1"/>
  <c r="I112" i="18"/>
  <c r="I11" i="18"/>
  <c r="L11" i="18" s="1"/>
  <c r="I111" i="18"/>
  <c r="I10" i="18"/>
  <c r="I110" i="18"/>
  <c r="I9" i="18"/>
  <c r="I109" i="18"/>
  <c r="I8" i="18"/>
  <c r="I108" i="18"/>
  <c r="I7" i="18"/>
  <c r="I107" i="18"/>
  <c r="I6" i="18"/>
  <c r="I106" i="18"/>
  <c r="I5" i="18"/>
  <c r="L5" i="18" s="1"/>
  <c r="I105" i="18"/>
  <c r="I4" i="18"/>
  <c r="I104" i="18"/>
  <c r="I2" i="18"/>
  <c r="M2" i="18" s="1"/>
  <c r="I102" i="18"/>
  <c r="I3" i="18"/>
  <c r="M3" i="18" s="1"/>
  <c r="I103" i="18"/>
  <c r="L98" i="18"/>
  <c r="L97" i="18"/>
  <c r="L96" i="18"/>
  <c r="L93" i="18"/>
  <c r="L92" i="18"/>
  <c r="L91" i="18"/>
  <c r="L89" i="18"/>
  <c r="L86" i="18"/>
  <c r="L84" i="18"/>
  <c r="L83" i="18"/>
  <c r="L81" i="18"/>
  <c r="L64" i="18"/>
  <c r="L63" i="18"/>
  <c r="L60" i="18"/>
  <c r="L59" i="18"/>
  <c r="L57" i="18"/>
  <c r="L56" i="18"/>
  <c r="L55" i="18"/>
  <c r="L51" i="18"/>
  <c r="L50" i="18"/>
  <c r="L48" i="18"/>
  <c r="L47" i="18"/>
  <c r="L45" i="18"/>
  <c r="L44" i="18"/>
  <c r="L43" i="18"/>
  <c r="L39" i="18"/>
  <c r="L36" i="18"/>
  <c r="L35" i="18"/>
  <c r="L34" i="18"/>
  <c r="L32" i="18"/>
  <c r="L31" i="18"/>
  <c r="L29" i="18"/>
  <c r="L27" i="18"/>
  <c r="L26" i="18"/>
  <c r="L23" i="18"/>
  <c r="L22" i="18"/>
  <c r="L20" i="18"/>
  <c r="L19" i="18"/>
  <c r="L16" i="18"/>
  <c r="L15" i="18"/>
  <c r="L14" i="18"/>
  <c r="L13" i="18"/>
  <c r="M95" i="18"/>
  <c r="M61" i="18"/>
  <c r="M60" i="18"/>
  <c r="M59" i="18"/>
  <c r="M58" i="18"/>
  <c r="M48" i="18"/>
  <c r="M47" i="18"/>
  <c r="M45" i="18"/>
  <c r="M38" i="18"/>
  <c r="M37" i="18"/>
  <c r="M36" i="18"/>
  <c r="AO64" i="1"/>
  <c r="AL64" i="22" s="1"/>
  <c r="I62" i="18"/>
  <c r="AO90" i="1"/>
  <c r="AL90" i="22" s="1"/>
  <c r="I88" i="18"/>
  <c r="P46" i="18"/>
  <c r="P49" i="18"/>
  <c r="P52" i="18"/>
  <c r="P53" i="18"/>
  <c r="P88" i="18"/>
  <c r="P89" i="18"/>
  <c r="P93" i="18"/>
  <c r="P96" i="18"/>
  <c r="P97" i="18"/>
  <c r="P229" i="18"/>
  <c r="P231" i="18"/>
  <c r="P262" i="18"/>
  <c r="P268" i="18"/>
  <c r="P271" i="18"/>
  <c r="P278" i="18"/>
  <c r="P23" i="18"/>
  <c r="P25" i="18"/>
  <c r="P3" i="18"/>
  <c r="P22" i="18"/>
  <c r="P43" i="18"/>
  <c r="P24" i="18"/>
  <c r="P37" i="18"/>
  <c r="P47" i="18"/>
  <c r="P56" i="18"/>
  <c r="P94" i="18"/>
  <c r="P202" i="18"/>
  <c r="P218" i="18"/>
  <c r="P219" i="18"/>
  <c r="P214" i="18"/>
  <c r="P258" i="18"/>
  <c r="P55" i="18"/>
  <c r="M2161" i="18"/>
  <c r="M2157" i="18"/>
  <c r="P288" i="18"/>
  <c r="P290" i="18"/>
  <c r="P291" i="18"/>
  <c r="P292" i="18"/>
  <c r="P293" i="18"/>
  <c r="P294" i="18"/>
  <c r="P296" i="18"/>
  <c r="P297" i="18"/>
  <c r="L3023" i="18"/>
  <c r="L3024" i="18"/>
  <c r="P302" i="18"/>
  <c r="L3025" i="18"/>
  <c r="L3026" i="18"/>
  <c r="L3027" i="18"/>
  <c r="L3028" i="18"/>
  <c r="L3029" i="18"/>
  <c r="L3030" i="18"/>
  <c r="L3031" i="18"/>
  <c r="L3032" i="18"/>
  <c r="L3033" i="18"/>
  <c r="P314" i="18"/>
  <c r="L3034" i="18"/>
  <c r="L3035" i="18"/>
  <c r="L3036" i="18"/>
  <c r="P318" i="18"/>
  <c r="L3038" i="18"/>
  <c r="L3039" i="18"/>
  <c r="L3040" i="18"/>
  <c r="L3042" i="18"/>
  <c r="L3043" i="18"/>
  <c r="P325" i="18"/>
  <c r="P326" i="18"/>
  <c r="P329" i="18"/>
  <c r="P330" i="18"/>
  <c r="P337" i="18"/>
  <c r="P338" i="18"/>
  <c r="P341" i="18"/>
  <c r="P346" i="18"/>
  <c r="P349" i="18"/>
  <c r="P352" i="18"/>
  <c r="P356" i="18"/>
  <c r="P361" i="18"/>
  <c r="P362" i="18"/>
  <c r="P380" i="18"/>
  <c r="P384" i="18"/>
  <c r="P388" i="18"/>
  <c r="P389" i="18"/>
  <c r="P391" i="18"/>
  <c r="P392" i="18"/>
  <c r="P394" i="18"/>
  <c r="P395" i="18"/>
  <c r="P397" i="18"/>
  <c r="P398" i="18"/>
  <c r="L404" i="18"/>
  <c r="L405" i="18"/>
  <c r="M405" i="18"/>
  <c r="P405" i="18"/>
  <c r="L408" i="18"/>
  <c r="L409" i="18"/>
  <c r="P412" i="18"/>
  <c r="L413" i="18"/>
  <c r="L414" i="18"/>
  <c r="L415" i="18"/>
  <c r="L416" i="18"/>
  <c r="P417" i="18"/>
  <c r="L418" i="18"/>
  <c r="M418" i="18"/>
  <c r="L419" i="18"/>
  <c r="M419" i="18"/>
  <c r="L420" i="18"/>
  <c r="L421" i="18"/>
  <c r="L423" i="18"/>
  <c r="L424" i="18"/>
  <c r="P425" i="18"/>
  <c r="L426" i="18"/>
  <c r="M426" i="18"/>
  <c r="P426" i="18"/>
  <c r="L428" i="18"/>
  <c r="L429" i="18"/>
  <c r="L431" i="18"/>
  <c r="L432" i="18"/>
  <c r="M432" i="18"/>
  <c r="P432" i="18"/>
  <c r="L433" i="18"/>
  <c r="L435" i="18"/>
  <c r="L436" i="18"/>
  <c r="P439" i="18"/>
  <c r="L440" i="18"/>
  <c r="L441" i="18"/>
  <c r="L443" i="18"/>
  <c r="L444" i="18"/>
  <c r="M444" i="18"/>
  <c r="L445" i="18"/>
  <c r="L447" i="18"/>
  <c r="P447" i="18"/>
  <c r="L448" i="18"/>
  <c r="L449" i="18"/>
  <c r="L450" i="18"/>
  <c r="P451" i="18"/>
  <c r="L452" i="18"/>
  <c r="L453" i="18"/>
  <c r="M454" i="18"/>
  <c r="P454" i="18"/>
  <c r="M455" i="18"/>
  <c r="L456" i="18"/>
  <c r="P456" i="18"/>
  <c r="L457" i="18"/>
  <c r="M457" i="18"/>
  <c r="M458" i="18"/>
  <c r="L459" i="18"/>
  <c r="M459" i="18"/>
  <c r="L460" i="18"/>
  <c r="L461" i="18"/>
  <c r="P461" i="18"/>
  <c r="P462" i="18"/>
  <c r="L463" i="18"/>
  <c r="L464" i="18"/>
  <c r="M464" i="18"/>
  <c r="L466" i="18"/>
  <c r="L468" i="18"/>
  <c r="L469" i="18"/>
  <c r="L470" i="18"/>
  <c r="P479" i="18"/>
  <c r="L481" i="18"/>
  <c r="L483" i="18"/>
  <c r="M483" i="18"/>
  <c r="L485" i="18"/>
  <c r="L486" i="18"/>
  <c r="L487" i="18"/>
  <c r="P487" i="18"/>
  <c r="P488" i="18"/>
  <c r="L489" i="18"/>
  <c r="M489" i="18"/>
  <c r="P489" i="18"/>
  <c r="L490" i="18"/>
  <c r="P490" i="18"/>
  <c r="L491" i="18"/>
  <c r="L492" i="18"/>
  <c r="M492" i="18"/>
  <c r="P492" i="18"/>
  <c r="L493" i="18"/>
  <c r="M493" i="18"/>
  <c r="P493" i="18"/>
  <c r="L495" i="18"/>
  <c r="M495" i="18"/>
  <c r="P495" i="18"/>
  <c r="L496" i="18"/>
  <c r="M496" i="18"/>
  <c r="L497" i="18"/>
  <c r="M497" i="18"/>
  <c r="P497" i="18"/>
  <c r="L498" i="18"/>
  <c r="M498" i="18"/>
  <c r="P498" i="18"/>
  <c r="L501" i="18"/>
  <c r="P502" i="18"/>
  <c r="L506" i="18"/>
  <c r="L507" i="18"/>
  <c r="L509" i="18"/>
  <c r="L510" i="18"/>
  <c r="P512" i="18"/>
  <c r="L513" i="18"/>
  <c r="M513" i="18"/>
  <c r="P513" i="18"/>
  <c r="P514" i="18"/>
  <c r="L515" i="18"/>
  <c r="P515" i="18"/>
  <c r="L516" i="18"/>
  <c r="L518" i="18"/>
  <c r="M519" i="18"/>
  <c r="L520" i="18"/>
  <c r="L522" i="18"/>
  <c r="L523" i="18"/>
  <c r="M525" i="18"/>
  <c r="P525" i="18"/>
  <c r="L527" i="18"/>
  <c r="L528" i="18"/>
  <c r="L529" i="18"/>
  <c r="L530" i="18"/>
  <c r="L531" i="18"/>
  <c r="L532" i="18"/>
  <c r="P532" i="18"/>
  <c r="L534" i="18"/>
  <c r="L535" i="18"/>
  <c r="P536" i="18"/>
  <c r="L537" i="18"/>
  <c r="P537" i="18"/>
  <c r="P538" i="18"/>
  <c r="P539" i="18"/>
  <c r="L541" i="18"/>
  <c r="M541" i="18"/>
  <c r="L542" i="18"/>
  <c r="P542" i="18"/>
  <c r="L543" i="18"/>
  <c r="L544" i="18"/>
  <c r="P545" i="18"/>
  <c r="L546" i="18"/>
  <c r="P546" i="18"/>
  <c r="L547" i="18"/>
  <c r="L549" i="18"/>
  <c r="M549" i="18"/>
  <c r="P549" i="18"/>
  <c r="P550" i="18"/>
  <c r="L551" i="18"/>
  <c r="P551" i="18"/>
  <c r="L552" i="18"/>
  <c r="L553" i="18"/>
  <c r="L554" i="18"/>
  <c r="P554" i="18"/>
  <c r="L555" i="18"/>
  <c r="P555" i="18"/>
  <c r="L556" i="18"/>
  <c r="M556" i="18"/>
  <c r="P557" i="18"/>
  <c r="L558" i="18"/>
  <c r="L559" i="18"/>
  <c r="L560" i="18"/>
  <c r="L561" i="18"/>
  <c r="M561" i="18"/>
  <c r="P562" i="18"/>
  <c r="L563" i="18"/>
  <c r="P565" i="18"/>
  <c r="L566" i="18"/>
  <c r="L567" i="18"/>
  <c r="L569" i="18"/>
  <c r="L570" i="18"/>
  <c r="L571" i="18"/>
  <c r="M571" i="18"/>
  <c r="L579" i="18"/>
  <c r="L581" i="18"/>
  <c r="L582" i="18"/>
  <c r="L584" i="18"/>
  <c r="L585" i="18"/>
  <c r="L586" i="18"/>
  <c r="P586" i="18"/>
  <c r="L587" i="18"/>
  <c r="P587" i="18"/>
  <c r="P588" i="18"/>
  <c r="L589" i="18"/>
  <c r="L591" i="18"/>
  <c r="M591" i="18"/>
  <c r="P591" i="18"/>
  <c r="L592" i="18"/>
  <c r="M592" i="18"/>
  <c r="L593" i="18"/>
  <c r="P593" i="18"/>
  <c r="L594" i="18"/>
  <c r="P594" i="18"/>
  <c r="P595" i="18"/>
  <c r="L596" i="18"/>
  <c r="P596" i="18"/>
  <c r="P597" i="18"/>
  <c r="M598" i="18"/>
  <c r="L599" i="18"/>
  <c r="P602" i="18"/>
  <c r="L604" i="18"/>
  <c r="L606" i="18"/>
  <c r="M606" i="18"/>
  <c r="P606" i="18"/>
  <c r="L607" i="18"/>
  <c r="L608" i="18"/>
  <c r="L609" i="18"/>
  <c r="L610" i="18"/>
  <c r="L611" i="18"/>
  <c r="M611" i="18"/>
  <c r="P611" i="18"/>
  <c r="P613" i="18"/>
  <c r="L614" i="18"/>
  <c r="L615" i="18"/>
  <c r="L616" i="18"/>
  <c r="L618" i="18"/>
  <c r="M618" i="18"/>
  <c r="L619" i="18"/>
  <c r="L621" i="18"/>
  <c r="M621" i="18"/>
  <c r="L622" i="18"/>
  <c r="L624" i="18"/>
  <c r="P624" i="18"/>
  <c r="L626" i="18"/>
  <c r="L627" i="18"/>
  <c r="L628" i="18"/>
  <c r="M628" i="18"/>
  <c r="L629" i="18"/>
  <c r="M629" i="18"/>
  <c r="P629" i="18"/>
  <c r="L630" i="18"/>
  <c r="L631" i="18"/>
  <c r="L633" i="18"/>
  <c r="M633" i="18"/>
  <c r="L634" i="18"/>
  <c r="P634" i="18"/>
  <c r="L635" i="18"/>
  <c r="P635" i="18"/>
  <c r="L636" i="18"/>
  <c r="L638" i="18"/>
  <c r="L639" i="18"/>
  <c r="M640" i="18"/>
  <c r="L642" i="18"/>
  <c r="M642" i="18"/>
  <c r="L643" i="18"/>
  <c r="P644" i="18"/>
  <c r="L645" i="18"/>
  <c r="P645" i="18"/>
  <c r="L646" i="18"/>
  <c r="P647" i="18"/>
  <c r="M648" i="18"/>
  <c r="L650" i="18"/>
  <c r="L651" i="18"/>
  <c r="P652" i="18"/>
  <c r="L653" i="18"/>
  <c r="M653" i="18"/>
  <c r="L654" i="18"/>
  <c r="M654" i="18"/>
  <c r="L655" i="18"/>
  <c r="M655" i="18"/>
  <c r="P656" i="18"/>
  <c r="L657" i="18"/>
  <c r="L658" i="18"/>
  <c r="P658" i="18"/>
  <c r="P659" i="18"/>
  <c r="P661" i="18"/>
  <c r="L662" i="18"/>
  <c r="M662" i="18"/>
  <c r="P662" i="18"/>
  <c r="L663" i="18"/>
  <c r="L664" i="18"/>
  <c r="L666" i="18"/>
  <c r="L667" i="18"/>
  <c r="M667" i="18"/>
  <c r="L668" i="18"/>
  <c r="M668" i="18"/>
  <c r="L669" i="18"/>
  <c r="L670" i="18"/>
  <c r="P676" i="18"/>
  <c r="L679" i="18"/>
  <c r="L680" i="18"/>
  <c r="L683" i="18"/>
  <c r="L684" i="18"/>
  <c r="L685" i="18"/>
  <c r="L686" i="18"/>
  <c r="P686" i="18"/>
  <c r="L687" i="18"/>
  <c r="P688" i="18"/>
  <c r="M689" i="18"/>
  <c r="P689" i="18"/>
  <c r="L690" i="18"/>
  <c r="M690" i="18"/>
  <c r="L691" i="18"/>
  <c r="M691" i="18"/>
  <c r="P691" i="18"/>
  <c r="L692" i="18"/>
  <c r="L693" i="18"/>
  <c r="P694" i="18"/>
  <c r="L695" i="18"/>
  <c r="P695" i="18"/>
  <c r="L696" i="18"/>
  <c r="P696" i="18"/>
  <c r="L697" i="18"/>
  <c r="P697" i="18"/>
  <c r="L698" i="18"/>
  <c r="P698" i="18"/>
  <c r="P702" i="18"/>
  <c r="L703" i="18"/>
  <c r="L704" i="18"/>
  <c r="L705" i="18"/>
  <c r="M705" i="18"/>
  <c r="L706" i="18"/>
  <c r="P706" i="18"/>
  <c r="L707" i="18"/>
  <c r="L708" i="18"/>
  <c r="L709" i="18"/>
  <c r="P709" i="18"/>
  <c r="L711" i="18"/>
  <c r="L712" i="18"/>
  <c r="M712" i="18"/>
  <c r="L713" i="18"/>
  <c r="P714" i="18"/>
  <c r="L715" i="18"/>
  <c r="L717" i="18"/>
  <c r="M717" i="18"/>
  <c r="L718" i="18"/>
  <c r="P718" i="18"/>
  <c r="L720" i="18"/>
  <c r="L721" i="18"/>
  <c r="P721" i="18"/>
  <c r="L723" i="18"/>
  <c r="M723" i="18"/>
  <c r="P723" i="18"/>
  <c r="L725" i="18"/>
  <c r="L727" i="18"/>
  <c r="L728" i="18"/>
  <c r="L729" i="18"/>
  <c r="L730" i="18"/>
  <c r="L732" i="18"/>
  <c r="L733" i="18"/>
  <c r="P733" i="18"/>
  <c r="L734" i="18"/>
  <c r="M734" i="18"/>
  <c r="P734" i="18"/>
  <c r="M735" i="18"/>
  <c r="L737" i="18"/>
  <c r="L738" i="18"/>
  <c r="L739" i="18"/>
  <c r="M739" i="18"/>
  <c r="L740" i="18"/>
  <c r="P740" i="18"/>
  <c r="L741" i="18"/>
  <c r="P741" i="18"/>
  <c r="L742" i="18"/>
  <c r="L744" i="18"/>
  <c r="P744" i="18"/>
  <c r="L745" i="18"/>
  <c r="P745" i="18"/>
  <c r="L746" i="18"/>
  <c r="L747" i="18"/>
  <c r="M747" i="18"/>
  <c r="P747" i="18"/>
  <c r="P748" i="18"/>
  <c r="L749" i="18"/>
  <c r="L750" i="18"/>
  <c r="P750" i="18"/>
  <c r="L751" i="18"/>
  <c r="L752" i="18"/>
  <c r="L753" i="18"/>
  <c r="P753" i="18"/>
  <c r="L754" i="18"/>
  <c r="M754" i="18"/>
  <c r="P754" i="18"/>
  <c r="L756" i="18"/>
  <c r="M756" i="18"/>
  <c r="P756" i="18"/>
  <c r="L757" i="18"/>
  <c r="L759" i="18"/>
  <c r="M759" i="18"/>
  <c r="P759" i="18"/>
  <c r="L761" i="18"/>
  <c r="P762" i="18"/>
  <c r="L764" i="18"/>
  <c r="L765" i="18"/>
  <c r="L766" i="18"/>
  <c r="P766" i="18"/>
  <c r="L768" i="18"/>
  <c r="L769" i="18"/>
  <c r="L770" i="18"/>
  <c r="L780" i="18"/>
  <c r="L782" i="18"/>
  <c r="M782" i="18"/>
  <c r="L783" i="18"/>
  <c r="L784" i="18"/>
  <c r="L785" i="18"/>
  <c r="L786" i="18"/>
  <c r="P786" i="18"/>
  <c r="L787" i="18"/>
  <c r="P788" i="18"/>
  <c r="L789" i="18"/>
  <c r="M789" i="18"/>
  <c r="P789" i="18"/>
  <c r="L790" i="18"/>
  <c r="L791" i="18"/>
  <c r="P791" i="18"/>
  <c r="L792" i="18"/>
  <c r="P792" i="18"/>
  <c r="P793" i="18"/>
  <c r="L794" i="18"/>
  <c r="P794" i="18"/>
  <c r="L795" i="18"/>
  <c r="M795" i="18"/>
  <c r="P795" i="18"/>
  <c r="L797" i="18"/>
  <c r="M797" i="18"/>
  <c r="L798" i="18"/>
  <c r="P798" i="18"/>
  <c r="P802" i="18"/>
  <c r="L804" i="18"/>
  <c r="L805" i="18"/>
  <c r="L806" i="18"/>
  <c r="L808" i="18"/>
  <c r="L809" i="18"/>
  <c r="L810" i="18"/>
  <c r="M810" i="18"/>
  <c r="L812" i="18"/>
  <c r="L813" i="18"/>
  <c r="L814" i="18"/>
  <c r="M815" i="18"/>
  <c r="L816" i="18"/>
  <c r="L817" i="18"/>
  <c r="L819" i="18"/>
  <c r="P819" i="18"/>
  <c r="L820" i="18"/>
  <c r="P820" i="18"/>
  <c r="L821" i="18"/>
  <c r="P821" i="18"/>
  <c r="L824" i="18"/>
  <c r="L825" i="18"/>
  <c r="L826" i="18"/>
  <c r="L828" i="18"/>
  <c r="L831" i="18"/>
  <c r="L832" i="18"/>
  <c r="P832" i="18"/>
  <c r="L833" i="18"/>
  <c r="P833" i="18"/>
  <c r="L835" i="18"/>
  <c r="L836" i="18"/>
  <c r="P837" i="18"/>
  <c r="P838" i="18"/>
  <c r="L839" i="18"/>
  <c r="L840" i="18"/>
  <c r="M840" i="18"/>
  <c r="L841" i="18"/>
  <c r="L842" i="18"/>
  <c r="P842" i="18"/>
  <c r="L843" i="18"/>
  <c r="P843" i="18"/>
  <c r="L844" i="18"/>
  <c r="L845" i="18"/>
  <c r="L846" i="18"/>
  <c r="M846" i="18"/>
  <c r="P847" i="18"/>
  <c r="L848" i="18"/>
  <c r="P848" i="18"/>
  <c r="P849" i="18"/>
  <c r="L850" i="18"/>
  <c r="M850" i="18"/>
  <c r="P850" i="18"/>
  <c r="P851" i="18"/>
  <c r="L852" i="18"/>
  <c r="P852" i="18"/>
  <c r="L853" i="18"/>
  <c r="M853" i="18"/>
  <c r="P853" i="18"/>
  <c r="L854" i="18"/>
  <c r="P854" i="18"/>
  <c r="L855" i="18"/>
  <c r="M855" i="18"/>
  <c r="L856" i="18"/>
  <c r="P857" i="18"/>
  <c r="P858" i="18"/>
  <c r="M859" i="18"/>
  <c r="L860" i="18"/>
  <c r="M860" i="18"/>
  <c r="L861" i="18"/>
  <c r="M861" i="18"/>
  <c r="P862" i="18"/>
  <c r="L863" i="18"/>
  <c r="L865" i="18"/>
  <c r="L866" i="18"/>
  <c r="L867" i="18"/>
  <c r="L870" i="18"/>
  <c r="P873" i="18"/>
  <c r="L876" i="18"/>
  <c r="P878" i="18"/>
  <c r="L881" i="18"/>
  <c r="M881" i="18"/>
  <c r="L882" i="18"/>
  <c r="L883" i="18"/>
  <c r="P883" i="18"/>
  <c r="P884" i="18"/>
  <c r="L885" i="18"/>
  <c r="P886" i="18"/>
  <c r="L887" i="18"/>
  <c r="P888" i="18"/>
  <c r="L889" i="18"/>
  <c r="L890" i="18"/>
  <c r="L891" i="18"/>
  <c r="M891" i="18"/>
  <c r="L892" i="18"/>
  <c r="L893" i="18"/>
  <c r="M893" i="18"/>
  <c r="P893" i="18"/>
  <c r="L894" i="18"/>
  <c r="M894" i="18"/>
  <c r="P894" i="18"/>
  <c r="L896" i="18"/>
  <c r="M896" i="18"/>
  <c r="P896" i="18"/>
  <c r="L897" i="18"/>
  <c r="M897" i="18"/>
  <c r="P897" i="18"/>
  <c r="L898" i="18"/>
  <c r="P898" i="18"/>
  <c r="L899" i="18"/>
  <c r="P899" i="18"/>
  <c r="P902" i="18"/>
  <c r="L904" i="18"/>
  <c r="L905" i="18"/>
  <c r="L906" i="18"/>
  <c r="L907" i="18"/>
  <c r="P907" i="18"/>
  <c r="L909" i="18"/>
  <c r="L910" i="18"/>
  <c r="L912" i="18"/>
  <c r="L914" i="18"/>
  <c r="M914" i="18"/>
  <c r="L915" i="18"/>
  <c r="P915" i="18"/>
  <c r="L916" i="18"/>
  <c r="P916" i="18"/>
  <c r="L917" i="18"/>
  <c r="L918" i="18"/>
  <c r="L919" i="18"/>
  <c r="L920" i="18"/>
  <c r="L921" i="18"/>
  <c r="L923" i="18"/>
  <c r="L924" i="18"/>
  <c r="L925" i="18"/>
  <c r="M925" i="18"/>
  <c r="M926" i="18"/>
  <c r="L927" i="18"/>
  <c r="L928" i="18"/>
  <c r="P929" i="18"/>
  <c r="L930" i="18"/>
  <c r="M930" i="18"/>
  <c r="L931" i="18"/>
  <c r="P931" i="18"/>
  <c r="L933" i="18"/>
  <c r="M933" i="18"/>
  <c r="L935" i="18"/>
  <c r="L936" i="18"/>
  <c r="L937" i="18"/>
  <c r="M937" i="18"/>
  <c r="L939" i="18"/>
  <c r="M939" i="18"/>
  <c r="L941" i="18"/>
  <c r="P941" i="18"/>
  <c r="L942" i="18"/>
  <c r="P942" i="18"/>
  <c r="L943" i="18"/>
  <c r="P943" i="18"/>
  <c r="L944" i="18"/>
  <c r="L945" i="18"/>
  <c r="M945" i="18"/>
  <c r="P946" i="18"/>
  <c r="L947" i="18"/>
  <c r="L948" i="18"/>
  <c r="L949" i="18"/>
  <c r="M949" i="18"/>
  <c r="P949" i="18"/>
  <c r="L950" i="18"/>
  <c r="M950" i="18"/>
  <c r="L951" i="18"/>
  <c r="M951" i="18"/>
  <c r="L952" i="18"/>
  <c r="P952" i="18"/>
  <c r="L953" i="18"/>
  <c r="P953" i="18"/>
  <c r="L954" i="18"/>
  <c r="P954" i="18"/>
  <c r="L955" i="18"/>
  <c r="L956" i="18"/>
  <c r="P956" i="18"/>
  <c r="L957" i="18"/>
  <c r="L958" i="18"/>
  <c r="P958" i="18"/>
  <c r="L959" i="18"/>
  <c r="L960" i="18"/>
  <c r="L961" i="18"/>
  <c r="P961" i="18"/>
  <c r="P962" i="18"/>
  <c r="L963" i="18"/>
  <c r="L965" i="18"/>
  <c r="P965" i="18"/>
  <c r="L966" i="18"/>
  <c r="M966" i="18"/>
  <c r="L967" i="18"/>
  <c r="M967" i="18"/>
  <c r="L968" i="18"/>
  <c r="L970" i="18"/>
  <c r="L971" i="18"/>
  <c r="L972" i="18"/>
  <c r="L973" i="18"/>
  <c r="L974" i="18"/>
  <c r="L975" i="18"/>
  <c r="L976" i="18"/>
  <c r="L977" i="18"/>
  <c r="M977" i="18"/>
  <c r="P980" i="18"/>
  <c r="L981" i="18"/>
  <c r="L984" i="18"/>
  <c r="L985" i="18"/>
  <c r="L987" i="18"/>
  <c r="P987" i="18"/>
  <c r="P988" i="18"/>
  <c r="M990" i="18"/>
  <c r="P991" i="18"/>
  <c r="L992" i="18"/>
  <c r="M992" i="18"/>
  <c r="P992" i="18"/>
  <c r="L993" i="18"/>
  <c r="M993" i="18"/>
  <c r="P994" i="18"/>
  <c r="M995" i="18"/>
  <c r="P995" i="18"/>
  <c r="L996" i="18"/>
  <c r="M996" i="18"/>
  <c r="P996" i="18"/>
  <c r="L997" i="18"/>
  <c r="M997" i="18"/>
  <c r="P997" i="18"/>
  <c r="L998" i="18"/>
  <c r="L1005" i="18"/>
  <c r="S1005" i="18"/>
  <c r="P1005" i="18"/>
  <c r="L1006" i="18"/>
  <c r="S1006" i="18"/>
  <c r="L1007" i="18"/>
  <c r="L1008" i="18"/>
  <c r="R1008" i="18"/>
  <c r="S1008" i="18"/>
  <c r="L1009" i="18"/>
  <c r="S1010" i="18"/>
  <c r="P1010" i="18"/>
  <c r="L1011" i="18"/>
  <c r="R1011" i="18"/>
  <c r="L1012" i="18"/>
  <c r="L1013" i="18"/>
  <c r="M1013" i="18"/>
  <c r="L1014" i="18"/>
  <c r="R1014" i="18"/>
  <c r="S1015" i="18"/>
  <c r="P1015" i="18"/>
  <c r="P1016" i="18"/>
  <c r="L1017" i="18"/>
  <c r="L1018" i="18"/>
  <c r="L1019" i="18"/>
  <c r="R1019" i="18"/>
  <c r="L1020" i="18"/>
  <c r="R1021" i="18"/>
  <c r="S1021" i="18"/>
  <c r="P1021" i="18"/>
  <c r="L1022" i="18"/>
  <c r="L1023" i="18"/>
  <c r="P1023" i="18"/>
  <c r="L1024" i="18"/>
  <c r="R1024" i="18"/>
  <c r="S1025" i="18"/>
  <c r="L1026" i="18"/>
  <c r="L1027" i="18"/>
  <c r="S1027" i="18"/>
  <c r="P1027" i="18"/>
  <c r="L1028" i="18"/>
  <c r="S1028" i="18"/>
  <c r="L1029" i="18"/>
  <c r="S1029" i="18"/>
  <c r="P1029" i="18"/>
  <c r="L1030" i="18"/>
  <c r="L1032" i="18"/>
  <c r="L1034" i="18"/>
  <c r="L1035" i="18"/>
  <c r="R1035" i="18"/>
  <c r="M1035" i="18"/>
  <c r="S1035" i="18"/>
  <c r="R1036" i="18"/>
  <c r="M1036" i="18"/>
  <c r="S1037" i="18"/>
  <c r="L1038" i="18"/>
  <c r="M1038" i="18"/>
  <c r="L1039" i="18"/>
  <c r="S1039" i="18"/>
  <c r="P1039" i="18"/>
  <c r="S1040" i="18"/>
  <c r="L1041" i="18"/>
  <c r="S1041" i="18"/>
  <c r="P1041" i="18"/>
  <c r="L1042" i="18"/>
  <c r="L1043" i="18"/>
  <c r="M1043" i="18"/>
  <c r="S1043" i="18"/>
  <c r="L1044" i="18"/>
  <c r="R1044" i="18"/>
  <c r="M1044" i="18"/>
  <c r="P1045" i="18"/>
  <c r="L1046" i="18"/>
  <c r="P1046" i="18"/>
  <c r="L1047" i="18"/>
  <c r="S1047" i="18"/>
  <c r="P1047" i="18"/>
  <c r="L1048" i="18"/>
  <c r="R1048" i="18"/>
  <c r="M1048" i="18"/>
  <c r="L1049" i="18"/>
  <c r="R1049" i="18"/>
  <c r="L1050" i="18"/>
  <c r="M1050" i="18"/>
  <c r="L1051" i="18"/>
  <c r="S1051" i="18"/>
  <c r="P1051" i="18"/>
  <c r="L1053" i="18"/>
  <c r="L1054" i="18"/>
  <c r="S1054" i="18"/>
  <c r="P1054" i="18"/>
  <c r="R1055" i="18"/>
  <c r="S1055" i="18"/>
  <c r="R1056" i="18"/>
  <c r="M1056" i="18"/>
  <c r="S1056" i="18"/>
  <c r="R1057" i="18"/>
  <c r="L1058" i="18"/>
  <c r="M1058" i="18"/>
  <c r="L1059" i="18"/>
  <c r="R1059" i="18"/>
  <c r="M1059" i="18"/>
  <c r="S1059" i="18"/>
  <c r="P1059" i="18"/>
  <c r="L1060" i="18"/>
  <c r="S1060" i="18"/>
  <c r="P1060" i="18"/>
  <c r="P1061" i="18"/>
  <c r="R1062" i="18"/>
  <c r="S1062" i="18"/>
  <c r="P1062" i="18"/>
  <c r="L1063" i="18"/>
  <c r="L1064" i="18"/>
  <c r="L1066" i="18"/>
  <c r="M1066" i="18"/>
  <c r="L1068" i="18"/>
  <c r="L1069" i="18"/>
  <c r="P1069" i="18"/>
  <c r="L1070" i="18"/>
  <c r="L1071" i="18"/>
  <c r="L1072" i="18"/>
  <c r="L1073" i="18"/>
  <c r="L1074" i="18"/>
  <c r="S1074" i="18"/>
  <c r="L1076" i="18"/>
  <c r="L1082" i="18"/>
  <c r="S1082" i="18"/>
  <c r="L1083" i="18"/>
  <c r="L1084" i="18"/>
  <c r="M1084" i="18"/>
  <c r="L1085" i="18"/>
  <c r="R1085" i="18"/>
  <c r="L1086" i="18"/>
  <c r="L1087" i="18"/>
  <c r="R1088" i="18"/>
  <c r="S1088" i="18"/>
  <c r="P1088" i="18"/>
  <c r="L1089" i="18"/>
  <c r="R1089" i="18"/>
  <c r="M1089" i="18"/>
  <c r="S1089" i="18"/>
  <c r="P1089" i="18"/>
  <c r="R1090" i="18"/>
  <c r="S1090" i="18"/>
  <c r="P1090" i="18"/>
  <c r="L1091" i="18"/>
  <c r="L1092" i="18"/>
  <c r="R1092" i="18"/>
  <c r="S1092" i="18"/>
  <c r="P1092" i="18"/>
  <c r="R1093" i="18"/>
  <c r="S1093" i="18"/>
  <c r="P1093" i="18"/>
  <c r="L1094" i="18"/>
  <c r="R1094" i="18"/>
  <c r="M1094" i="18"/>
  <c r="P1094" i="18"/>
  <c r="L1095" i="18"/>
  <c r="R1095" i="18"/>
  <c r="M1095" i="18"/>
  <c r="S1095" i="18"/>
  <c r="P1095" i="18"/>
  <c r="L1096" i="18"/>
  <c r="R1096" i="18"/>
  <c r="M1096" i="18"/>
  <c r="M1097" i="18"/>
  <c r="S1097" i="18"/>
  <c r="P1097" i="18"/>
  <c r="R1098" i="18"/>
  <c r="S1098" i="18"/>
  <c r="P1098" i="18"/>
  <c r="R1102" i="18"/>
  <c r="S1102" i="18"/>
  <c r="P1102" i="18"/>
  <c r="P1202" i="18"/>
  <c r="L1204" i="18"/>
  <c r="P1206" i="18"/>
  <c r="L1207" i="18"/>
  <c r="M1207" i="18"/>
  <c r="P1207" i="18"/>
  <c r="L1208" i="18"/>
  <c r="M1208" i="18"/>
  <c r="P1208" i="18"/>
  <c r="L1209" i="18"/>
  <c r="M1209" i="18"/>
  <c r="P1209" i="18"/>
  <c r="L1210" i="18"/>
  <c r="P1210" i="18"/>
  <c r="L1214" i="18"/>
  <c r="L1215" i="18"/>
  <c r="P1216" i="18"/>
  <c r="L1217" i="18"/>
  <c r="M1217" i="18"/>
  <c r="L1218" i="18"/>
  <c r="M1218" i="18"/>
  <c r="P1218" i="18"/>
  <c r="M1219" i="18"/>
  <c r="P1219" i="18"/>
  <c r="L1220" i="18"/>
  <c r="M1220" i="18"/>
  <c r="L1221" i="18"/>
  <c r="L1222" i="18"/>
  <c r="P1222" i="18"/>
  <c r="L1224" i="18"/>
  <c r="P1226" i="18"/>
  <c r="L1227" i="18"/>
  <c r="M1227" i="18"/>
  <c r="L1228" i="18"/>
  <c r="M1228" i="18"/>
  <c r="P1228" i="18"/>
  <c r="L1229" i="18"/>
  <c r="M1229" i="18"/>
  <c r="P1229" i="18"/>
  <c r="L1230" i="18"/>
  <c r="P1230" i="18"/>
  <c r="L1231" i="18"/>
  <c r="M1231" i="18"/>
  <c r="P1231" i="18"/>
  <c r="L1232" i="18"/>
  <c r="M1232" i="18"/>
  <c r="L1235" i="18"/>
  <c r="P1236" i="18"/>
  <c r="P1237" i="18"/>
  <c r="L1238" i="18"/>
  <c r="M1238" i="18"/>
  <c r="P1238" i="18"/>
  <c r="L1239" i="18"/>
  <c r="M1239" i="18"/>
  <c r="P1239" i="18"/>
  <c r="L1240" i="18"/>
  <c r="P1240" i="18"/>
  <c r="L1241" i="18"/>
  <c r="L1242" i="18"/>
  <c r="L1243" i="18"/>
  <c r="P1245" i="18"/>
  <c r="L1246" i="18"/>
  <c r="S1246" i="18"/>
  <c r="P1246" i="18"/>
  <c r="L1247" i="18"/>
  <c r="S1247" i="18"/>
  <c r="P1247" i="18"/>
  <c r="R1248" i="18"/>
  <c r="S1248" i="18"/>
  <c r="P1248" i="18"/>
  <c r="S1249" i="18"/>
  <c r="P1249" i="18"/>
  <c r="S1250" i="18"/>
  <c r="P1250" i="18"/>
  <c r="L1251" i="18"/>
  <c r="S1251" i="18"/>
  <c r="P1251" i="18"/>
  <c r="L1252" i="18"/>
  <c r="M1252" i="18"/>
  <c r="S1252" i="18"/>
  <c r="P1252" i="18"/>
  <c r="S1253" i="18"/>
  <c r="P1253" i="18"/>
  <c r="L1254" i="18"/>
  <c r="S1254" i="18"/>
  <c r="P1254" i="18"/>
  <c r="L1255" i="18"/>
  <c r="R1255" i="18"/>
  <c r="M1255" i="18"/>
  <c r="S1255" i="18"/>
  <c r="P1255" i="18"/>
  <c r="L1256" i="18"/>
  <c r="R1256" i="18"/>
  <c r="M1256" i="18"/>
  <c r="S1256" i="18"/>
  <c r="P1256" i="18"/>
  <c r="S1257" i="18"/>
  <c r="P1257" i="18"/>
  <c r="L1258" i="18"/>
  <c r="S1258" i="18"/>
  <c r="P1258" i="18"/>
  <c r="S1259" i="18"/>
  <c r="P1259" i="18"/>
  <c r="R1260" i="18"/>
  <c r="S1260" i="18"/>
  <c r="P1260" i="18"/>
  <c r="L1261" i="18"/>
  <c r="S1261" i="18"/>
  <c r="P1261" i="18"/>
  <c r="L1262" i="18"/>
  <c r="S1262" i="18"/>
  <c r="P1262" i="18"/>
  <c r="S1263" i="18"/>
  <c r="P1263" i="18"/>
  <c r="L1264" i="18"/>
  <c r="S1264" i="18"/>
  <c r="P1264" i="18"/>
  <c r="L1265" i="18"/>
  <c r="S1265" i="18"/>
  <c r="P1265" i="18"/>
  <c r="L1266" i="18"/>
  <c r="S1266" i="18"/>
  <c r="P1266" i="18"/>
  <c r="L1267" i="18"/>
  <c r="R1267" i="18"/>
  <c r="S1267" i="18"/>
  <c r="P1267" i="18"/>
  <c r="L1268" i="18"/>
  <c r="R1268" i="18"/>
  <c r="S1268" i="18"/>
  <c r="P1268" i="18"/>
  <c r="S1269" i="18"/>
  <c r="P1269" i="18"/>
  <c r="S1270" i="18"/>
  <c r="P1270" i="18"/>
  <c r="L1271" i="18"/>
  <c r="R1271" i="18"/>
  <c r="M1271" i="18"/>
  <c r="S1271" i="18"/>
  <c r="P1271" i="18"/>
  <c r="L1272" i="18"/>
  <c r="R1272" i="18"/>
  <c r="S1272" i="18"/>
  <c r="P1272" i="18"/>
  <c r="S1273" i="18"/>
  <c r="P1273" i="18"/>
  <c r="S1274" i="18"/>
  <c r="P1274" i="18"/>
  <c r="L1275" i="18"/>
  <c r="R1275" i="18"/>
  <c r="M1275" i="18"/>
  <c r="S1275" i="18"/>
  <c r="P1275" i="18"/>
  <c r="L1276" i="18"/>
  <c r="R1276" i="18"/>
  <c r="M1276" i="18"/>
  <c r="S1276" i="18"/>
  <c r="P1276" i="18"/>
  <c r="L1277" i="18"/>
  <c r="S1277" i="18"/>
  <c r="P1277" i="18"/>
  <c r="S1278" i="18"/>
  <c r="P1278" i="18"/>
  <c r="R1279" i="18"/>
  <c r="M1279" i="18"/>
  <c r="S1279" i="18"/>
  <c r="P1279" i="18"/>
  <c r="S1280" i="18"/>
  <c r="P1280" i="18"/>
  <c r="L1281" i="18"/>
  <c r="S1281" i="18"/>
  <c r="P1281" i="18"/>
  <c r="S1282" i="18"/>
  <c r="P1282" i="18"/>
  <c r="L1283" i="18"/>
  <c r="R1283" i="18"/>
  <c r="S1283" i="18"/>
  <c r="P1283" i="18"/>
  <c r="S1284" i="18"/>
  <c r="P1284" i="18"/>
  <c r="L1285" i="18"/>
  <c r="S1285" i="18"/>
  <c r="P1285" i="18"/>
  <c r="L1286" i="18"/>
  <c r="S1286" i="18"/>
  <c r="P1286" i="18"/>
  <c r="L1287" i="18"/>
  <c r="R1287" i="18"/>
  <c r="M1287" i="18"/>
  <c r="S1287" i="18"/>
  <c r="P1287" i="18"/>
  <c r="L1288" i="18"/>
  <c r="R1288" i="18"/>
  <c r="M1289" i="18"/>
  <c r="P1289" i="18"/>
  <c r="L1290" i="18"/>
  <c r="P1290" i="18"/>
  <c r="L1291" i="18"/>
  <c r="M1291" i="18"/>
  <c r="P1291" i="18"/>
  <c r="L1292" i="18"/>
  <c r="P1292" i="18"/>
  <c r="P1293" i="18"/>
  <c r="L1294" i="18"/>
  <c r="M1294" i="18"/>
  <c r="P1294" i="18"/>
  <c r="P1295" i="18"/>
  <c r="L1296" i="18"/>
  <c r="P1296" i="18"/>
  <c r="P1297" i="18"/>
  <c r="L1298" i="18"/>
  <c r="M1298" i="18"/>
  <c r="P1298" i="18"/>
  <c r="L1299" i="18"/>
  <c r="M1299" i="18"/>
  <c r="P1299" i="18"/>
  <c r="L1300" i="18"/>
  <c r="P1300" i="18"/>
  <c r="L1301" i="18"/>
  <c r="M1301" i="18"/>
  <c r="P1301" i="18"/>
  <c r="L1302" i="18"/>
  <c r="P1302" i="18"/>
  <c r="P1303" i="18"/>
  <c r="L1304" i="18"/>
  <c r="M1304" i="18"/>
  <c r="P1304" i="18"/>
  <c r="P1305" i="18"/>
  <c r="P1306" i="18"/>
  <c r="L1307" i="18"/>
  <c r="P1307" i="18"/>
  <c r="L1308" i="18"/>
  <c r="P1308" i="18"/>
  <c r="M1309" i="18"/>
  <c r="P1309" i="18"/>
  <c r="L1310" i="18"/>
  <c r="P1310" i="18"/>
  <c r="L1311" i="18"/>
  <c r="P1311" i="18"/>
  <c r="M1312" i="18"/>
  <c r="P1312" i="18"/>
  <c r="P1313" i="18"/>
  <c r="L1314" i="18"/>
  <c r="M1314" i="18"/>
  <c r="P1314" i="18"/>
  <c r="L1315" i="18"/>
  <c r="M1315" i="18"/>
  <c r="P1315" i="18"/>
  <c r="L1316" i="18"/>
  <c r="P1316" i="18"/>
  <c r="P1317" i="18"/>
  <c r="L1318" i="18"/>
  <c r="M1318" i="18"/>
  <c r="P1318" i="18"/>
  <c r="L1319" i="18"/>
  <c r="P1319" i="18"/>
  <c r="L1320" i="18"/>
  <c r="P1320" i="18"/>
  <c r="L1321" i="18"/>
  <c r="M1321" i="18"/>
  <c r="P1321" i="18"/>
  <c r="L1322" i="18"/>
  <c r="M1322" i="18"/>
  <c r="P1322" i="18"/>
  <c r="M1323" i="18"/>
  <c r="P1323" i="18"/>
  <c r="P1324" i="18"/>
  <c r="L1325" i="18"/>
  <c r="M1325" i="18"/>
  <c r="P1325" i="18"/>
  <c r="P1326" i="18"/>
  <c r="P1327" i="18"/>
  <c r="L1328" i="18"/>
  <c r="P1328" i="18"/>
  <c r="L1329" i="18"/>
  <c r="P1329" i="18"/>
  <c r="L1330" i="18"/>
  <c r="M1330" i="18"/>
  <c r="P1330" i="18"/>
  <c r="L1331" i="18"/>
  <c r="R1331" i="18"/>
  <c r="M1331" i="18"/>
  <c r="P1332" i="18"/>
  <c r="P1333" i="18"/>
  <c r="L1334" i="18"/>
  <c r="P1334" i="18"/>
  <c r="L1335" i="18"/>
  <c r="M1335" i="18"/>
  <c r="P1335" i="18"/>
  <c r="P1336" i="18"/>
  <c r="L1337" i="18"/>
  <c r="M1337" i="18"/>
  <c r="P1337" i="18"/>
  <c r="P1338" i="18"/>
  <c r="P1339" i="18"/>
  <c r="P1340" i="18"/>
  <c r="L1341" i="18"/>
  <c r="P1341" i="18"/>
  <c r="P1342" i="18"/>
  <c r="L1343" i="18"/>
  <c r="M1343" i="18"/>
  <c r="P1343" i="18"/>
  <c r="L1344" i="18"/>
  <c r="M1344" i="18"/>
  <c r="P1344" i="18"/>
  <c r="L1345" i="18"/>
  <c r="M1345" i="18"/>
  <c r="P1345" i="18"/>
  <c r="P1346" i="18"/>
  <c r="L1347" i="18"/>
  <c r="M1347" i="18"/>
  <c r="P1347" i="18"/>
  <c r="P1348" i="18"/>
  <c r="L1349" i="18"/>
  <c r="P1349" i="18"/>
  <c r="P1350" i="18"/>
  <c r="L1351" i="18"/>
  <c r="P1351" i="18"/>
  <c r="P1352" i="18"/>
  <c r="L1353" i="18"/>
  <c r="P1353" i="18"/>
  <c r="L1354" i="18"/>
  <c r="P1354" i="18"/>
  <c r="L1355" i="18"/>
  <c r="M1355" i="18"/>
  <c r="P1355" i="18"/>
  <c r="P1356" i="18"/>
  <c r="M1357" i="18"/>
  <c r="P1357" i="18"/>
  <c r="P1358" i="18"/>
  <c r="L1359" i="18"/>
  <c r="M1359" i="18"/>
  <c r="P1359" i="18"/>
  <c r="P1360" i="18"/>
  <c r="L1361" i="18"/>
  <c r="P1361" i="18"/>
  <c r="L1362" i="18"/>
  <c r="P1362" i="18"/>
  <c r="P1363" i="18"/>
  <c r="L1364" i="18"/>
  <c r="M1364" i="18"/>
  <c r="P1364" i="18"/>
  <c r="L1365" i="18"/>
  <c r="M1365" i="18"/>
  <c r="P1365" i="18"/>
  <c r="L1366" i="18"/>
  <c r="P1366" i="18"/>
  <c r="M1367" i="18"/>
  <c r="P1367" i="18"/>
  <c r="L1368" i="18"/>
  <c r="P1368" i="18"/>
  <c r="P1369" i="18"/>
  <c r="P1370" i="18"/>
  <c r="P1371" i="18"/>
  <c r="M1372" i="18"/>
  <c r="P1372" i="18"/>
  <c r="P1373" i="18"/>
  <c r="M1374" i="18"/>
  <c r="R1375" i="18"/>
  <c r="S1375" i="18"/>
  <c r="P1375" i="18"/>
  <c r="L1376" i="18"/>
  <c r="S1376" i="18"/>
  <c r="P1376" i="18"/>
  <c r="L1377" i="18"/>
  <c r="S1377" i="18"/>
  <c r="P1377" i="18"/>
  <c r="L1378" i="18"/>
  <c r="R1378" i="18"/>
  <c r="M1378" i="18"/>
  <c r="S1378" i="18"/>
  <c r="P1378" i="18"/>
  <c r="L1379" i="18"/>
  <c r="R1379" i="18"/>
  <c r="M1379" i="18"/>
  <c r="S1379" i="18"/>
  <c r="P1379" i="18"/>
  <c r="S1380" i="18"/>
  <c r="P1380" i="18"/>
  <c r="L1381" i="18"/>
  <c r="S1381" i="18"/>
  <c r="P1381" i="18"/>
  <c r="R1382" i="18"/>
  <c r="S1382" i="18"/>
  <c r="P1382" i="18"/>
  <c r="L1383" i="18"/>
  <c r="R1383" i="18"/>
  <c r="M1383" i="18"/>
  <c r="S1383" i="18"/>
  <c r="P1383" i="18"/>
  <c r="S1384" i="18"/>
  <c r="P1384" i="18"/>
  <c r="S1385" i="18"/>
  <c r="P1385" i="18"/>
  <c r="L1386" i="18"/>
  <c r="R1386" i="18"/>
  <c r="M1386" i="18"/>
  <c r="S1386" i="18"/>
  <c r="P1386" i="18"/>
  <c r="L1387" i="18"/>
  <c r="R1387" i="18"/>
  <c r="M1387" i="18"/>
  <c r="S1387" i="18"/>
  <c r="P1387" i="18"/>
  <c r="S1388" i="18"/>
  <c r="P1388" i="18"/>
  <c r="L1389" i="18"/>
  <c r="S1389" i="18"/>
  <c r="P1389" i="18"/>
  <c r="R1390" i="18"/>
  <c r="M1390" i="18"/>
  <c r="S1390" i="18"/>
  <c r="P1390" i="18"/>
  <c r="L1391" i="18"/>
  <c r="R1391" i="18"/>
  <c r="M1391" i="18"/>
  <c r="S1391" i="18"/>
  <c r="P1391" i="18"/>
  <c r="S1392" i="18"/>
  <c r="P1392" i="18"/>
  <c r="L1393" i="18"/>
  <c r="S1393" i="18"/>
  <c r="P1393" i="18"/>
  <c r="L1394" i="18"/>
  <c r="R1394" i="18"/>
  <c r="S1394" i="18"/>
  <c r="P1394" i="18"/>
  <c r="S1395" i="18"/>
  <c r="P1395" i="18"/>
  <c r="L1396" i="18"/>
  <c r="S1396" i="18"/>
  <c r="P1396" i="18"/>
  <c r="L1397" i="18"/>
  <c r="S1397" i="18"/>
  <c r="P1397" i="18"/>
  <c r="L1398" i="18"/>
  <c r="R1398" i="18"/>
  <c r="M1398" i="18"/>
  <c r="S1398" i="18"/>
  <c r="P1398" i="18"/>
  <c r="L1399" i="18"/>
  <c r="R1399" i="18"/>
  <c r="M1399" i="18"/>
  <c r="S1399" i="18"/>
  <c r="P1399" i="18"/>
  <c r="S1400" i="18"/>
  <c r="P1400" i="18"/>
  <c r="L1401" i="18"/>
  <c r="S1401" i="18"/>
  <c r="P1401" i="18"/>
  <c r="L1402" i="18"/>
  <c r="R1402" i="18"/>
  <c r="M1402" i="18"/>
  <c r="S1402" i="18"/>
  <c r="P1402" i="18"/>
  <c r="R1403" i="18"/>
  <c r="S1403" i="18"/>
  <c r="P1403" i="18"/>
  <c r="L1404" i="18"/>
  <c r="S1404" i="18"/>
  <c r="P1404" i="18"/>
  <c r="S1405" i="18"/>
  <c r="P1405" i="18"/>
  <c r="S1406" i="18"/>
  <c r="P1406" i="18"/>
  <c r="L1407" i="18"/>
  <c r="R1407" i="18"/>
  <c r="M1407" i="18"/>
  <c r="S1407" i="18"/>
  <c r="P1407" i="18"/>
  <c r="L1408" i="18"/>
  <c r="S1408" i="18"/>
  <c r="P1408" i="18"/>
  <c r="L1409" i="18"/>
  <c r="S1409" i="18"/>
  <c r="P1409" i="18"/>
  <c r="L1410" i="18"/>
  <c r="R1410" i="18"/>
  <c r="M1410" i="18"/>
  <c r="S1410" i="18"/>
  <c r="P1410" i="18"/>
  <c r="R1411" i="18"/>
  <c r="M1411" i="18"/>
  <c r="S1411" i="18"/>
  <c r="P1411" i="18"/>
  <c r="L1412" i="18"/>
  <c r="S1412" i="18"/>
  <c r="P1412" i="18"/>
  <c r="S1413" i="18"/>
  <c r="P1413" i="18"/>
  <c r="L1414" i="18"/>
  <c r="R1414" i="18"/>
  <c r="M1414" i="18"/>
  <c r="S1414" i="18"/>
  <c r="P1414" i="18"/>
  <c r="R1415" i="18"/>
  <c r="M1415" i="18"/>
  <c r="S1415" i="18"/>
  <c r="P1415" i="18"/>
  <c r="S1416" i="18"/>
  <c r="P1416" i="18"/>
  <c r="L1417" i="18"/>
  <c r="R1417" i="18"/>
  <c r="R1418" i="18"/>
  <c r="S1418" i="18"/>
  <c r="P1418" i="18"/>
  <c r="L1419" i="18"/>
  <c r="S1419" i="18"/>
  <c r="P1419" i="18"/>
  <c r="L1420" i="18"/>
  <c r="S1420" i="18"/>
  <c r="P1420" i="18"/>
  <c r="S1421" i="18"/>
  <c r="P1421" i="18"/>
  <c r="L1422" i="18"/>
  <c r="R1422" i="18"/>
  <c r="M1422" i="18"/>
  <c r="S1422" i="18"/>
  <c r="P1422" i="18"/>
  <c r="L1423" i="18"/>
  <c r="R1423" i="18"/>
  <c r="M1423" i="18"/>
  <c r="S1423" i="18"/>
  <c r="P1423" i="18"/>
  <c r="L1424" i="18"/>
  <c r="S1424" i="18"/>
  <c r="P1424" i="18"/>
  <c r="R1425" i="18"/>
  <c r="S1425" i="18"/>
  <c r="P1425" i="18"/>
  <c r="R1426" i="18"/>
  <c r="S1426" i="18"/>
  <c r="P1426" i="18"/>
  <c r="S1427" i="18"/>
  <c r="P1427" i="18"/>
  <c r="S1428" i="18"/>
  <c r="P1428" i="18"/>
  <c r="L1429" i="18"/>
  <c r="R1429" i="18"/>
  <c r="S1429" i="18"/>
  <c r="P1429" i="18"/>
  <c r="L1430" i="18"/>
  <c r="R1430" i="18"/>
  <c r="M1430" i="18"/>
  <c r="S1430" i="18"/>
  <c r="P1430" i="18"/>
  <c r="R1431" i="18"/>
  <c r="S1431" i="18"/>
  <c r="P1431" i="18"/>
  <c r="L1432" i="18"/>
  <c r="S1432" i="18"/>
  <c r="P1432" i="18"/>
  <c r="M1433" i="18"/>
  <c r="S1433" i="18"/>
  <c r="P1433" i="18"/>
  <c r="L1434" i="18"/>
  <c r="R1434" i="18"/>
  <c r="M1434" i="18"/>
  <c r="S1434" i="18"/>
  <c r="P1434" i="18"/>
  <c r="R1435" i="18"/>
  <c r="S1435" i="18"/>
  <c r="P1435" i="18"/>
  <c r="S1436" i="18"/>
  <c r="P1436" i="18"/>
  <c r="L1437" i="18"/>
  <c r="M1437" i="18"/>
  <c r="S1437" i="18"/>
  <c r="P1437" i="18"/>
  <c r="L1438" i="18"/>
  <c r="R1438" i="18"/>
  <c r="S1438" i="18"/>
  <c r="P1438" i="18"/>
  <c r="L1439" i="18"/>
  <c r="S1439" i="18"/>
  <c r="P1439" i="18"/>
  <c r="L1440" i="18"/>
  <c r="S1440" i="18"/>
  <c r="P1440" i="18"/>
  <c r="R1441" i="18"/>
  <c r="S1441" i="18"/>
  <c r="P1441" i="18"/>
  <c r="L1442" i="18"/>
  <c r="R1442" i="18"/>
  <c r="M1442" i="18"/>
  <c r="S1442" i="18"/>
  <c r="P1442" i="18"/>
  <c r="L1443" i="18"/>
  <c r="R1443" i="18"/>
  <c r="M1443" i="18"/>
  <c r="S1443" i="18"/>
  <c r="P1443" i="18"/>
  <c r="L1444" i="18"/>
  <c r="S1444" i="18"/>
  <c r="P1444" i="18"/>
  <c r="R1445" i="18"/>
  <c r="M1445" i="18"/>
  <c r="S1445" i="18"/>
  <c r="P1445" i="18"/>
  <c r="R1446" i="18"/>
  <c r="M1446" i="18"/>
  <c r="S1446" i="18"/>
  <c r="P1446" i="18"/>
  <c r="R1447" i="18"/>
  <c r="S1447" i="18"/>
  <c r="P1447" i="18"/>
  <c r="L1448" i="18"/>
  <c r="S1448" i="18"/>
  <c r="P1448" i="18"/>
  <c r="R1449" i="18"/>
  <c r="S1449" i="18"/>
  <c r="P1449" i="18"/>
  <c r="L1450" i="18"/>
  <c r="R1450" i="18"/>
  <c r="S1450" i="18"/>
  <c r="P1450" i="18"/>
  <c r="R1451" i="18"/>
  <c r="M1451" i="18"/>
  <c r="S1451" i="18"/>
  <c r="P1451" i="18"/>
  <c r="S1452" i="18"/>
  <c r="P1452" i="18"/>
  <c r="M1453" i="18"/>
  <c r="S1453" i="18"/>
  <c r="P1453" i="18"/>
  <c r="L1454" i="18"/>
  <c r="R1454" i="18"/>
  <c r="M1454" i="18"/>
  <c r="S1454" i="18"/>
  <c r="P1454" i="18"/>
  <c r="S1455" i="18"/>
  <c r="P1455" i="18"/>
  <c r="S1456" i="18"/>
  <c r="P1456" i="18"/>
  <c r="R1457" i="18"/>
  <c r="M1457" i="18"/>
  <c r="S1457" i="18"/>
  <c r="P1457" i="18"/>
  <c r="S1458" i="18"/>
  <c r="P1458" i="18"/>
  <c r="L1459" i="18"/>
  <c r="R1459" i="18"/>
  <c r="S1459" i="18"/>
  <c r="P1459" i="18"/>
  <c r="L1460" i="18"/>
  <c r="R1460" i="18"/>
  <c r="M1460" i="18"/>
  <c r="S1460" i="18"/>
  <c r="P1460" i="18"/>
  <c r="L1461" i="18"/>
  <c r="R1461" i="18"/>
  <c r="M1461" i="18"/>
  <c r="S1461" i="18"/>
  <c r="P1461" i="18"/>
  <c r="L1462" i="18"/>
  <c r="R1462" i="18"/>
  <c r="M1462" i="18"/>
  <c r="S1462" i="18"/>
  <c r="P1462" i="18"/>
  <c r="L1463" i="18"/>
  <c r="R1463" i="18"/>
  <c r="M1463" i="18"/>
  <c r="S1463" i="18"/>
  <c r="P1463" i="18"/>
  <c r="L1464" i="18"/>
  <c r="R1464" i="18"/>
  <c r="M1464" i="18"/>
  <c r="S1464" i="18"/>
  <c r="P1464" i="18"/>
  <c r="L1465" i="18"/>
  <c r="R1465" i="18"/>
  <c r="M1465" i="18"/>
  <c r="S1465" i="18"/>
  <c r="P1465" i="18"/>
  <c r="L1466" i="18"/>
  <c r="R1466" i="18"/>
  <c r="M1466" i="18"/>
  <c r="S1466" i="18"/>
  <c r="P1466" i="18"/>
  <c r="L1467" i="18"/>
  <c r="R1467" i="18"/>
  <c r="M1467" i="18"/>
  <c r="S1467" i="18"/>
  <c r="P1467" i="18"/>
  <c r="L1468" i="18"/>
  <c r="R1468" i="18"/>
  <c r="M1468" i="18"/>
  <c r="S1468" i="18"/>
  <c r="P1468" i="18"/>
  <c r="L1469" i="18"/>
  <c r="R1469" i="18"/>
  <c r="M1469" i="18"/>
  <c r="S1469" i="18"/>
  <c r="P1469" i="18"/>
  <c r="L1470" i="18"/>
  <c r="R1470" i="18"/>
  <c r="M1470" i="18"/>
  <c r="S1470" i="18"/>
  <c r="P1470" i="18"/>
  <c r="L1471" i="18"/>
  <c r="R1471" i="18"/>
  <c r="M1471" i="18"/>
  <c r="S1471" i="18"/>
  <c r="P1471" i="18"/>
  <c r="L1472" i="18"/>
  <c r="R1472" i="18"/>
  <c r="M1472" i="18"/>
  <c r="S1472" i="18"/>
  <c r="P1472" i="18"/>
  <c r="L1473" i="18"/>
  <c r="R1473" i="18"/>
  <c r="M1473" i="18"/>
  <c r="S1473" i="18"/>
  <c r="P1473" i="18"/>
  <c r="L1474" i="18"/>
  <c r="R1474" i="18"/>
  <c r="M1474" i="18"/>
  <c r="S1474" i="18"/>
  <c r="P1474" i="18"/>
  <c r="L1475" i="18"/>
  <c r="R1475" i="18"/>
  <c r="M1475" i="18"/>
  <c r="S1475" i="18"/>
  <c r="P1475" i="18"/>
  <c r="L1476" i="18"/>
  <c r="R1476" i="18"/>
  <c r="M1476" i="18"/>
  <c r="S1476" i="18"/>
  <c r="P1476" i="18"/>
  <c r="L1477" i="18"/>
  <c r="R1477" i="18"/>
  <c r="M1477" i="18"/>
  <c r="S1477" i="18"/>
  <c r="P1477" i="18"/>
  <c r="L1478" i="18"/>
  <c r="R1478" i="18"/>
  <c r="M1478" i="18"/>
  <c r="S1478" i="18"/>
  <c r="P1478" i="18"/>
  <c r="L1479" i="18"/>
  <c r="R1479" i="18"/>
  <c r="M1479" i="18"/>
  <c r="S1479" i="18"/>
  <c r="P1479" i="18"/>
  <c r="L1480" i="18"/>
  <c r="R1480" i="18"/>
  <c r="M1480" i="18"/>
  <c r="S1480" i="18"/>
  <c r="P1480" i="18"/>
  <c r="L1481" i="18"/>
  <c r="R1481" i="18"/>
  <c r="M1481" i="18"/>
  <c r="S1481" i="18"/>
  <c r="P1481" i="18"/>
  <c r="L1482" i="18"/>
  <c r="R1482" i="18"/>
  <c r="M1482" i="18"/>
  <c r="S1482" i="18"/>
  <c r="P1482" i="18"/>
  <c r="L1483" i="18"/>
  <c r="R1483" i="18"/>
  <c r="M1483" i="18"/>
  <c r="S1483" i="18"/>
  <c r="P1483" i="18"/>
  <c r="L1484" i="18"/>
  <c r="R1484" i="18"/>
  <c r="M1484" i="18"/>
  <c r="S1484" i="18"/>
  <c r="P1484" i="18"/>
  <c r="L1485" i="18"/>
  <c r="R1485" i="18"/>
  <c r="M1485" i="18"/>
  <c r="S1485" i="18"/>
  <c r="P1485" i="18"/>
  <c r="L1486" i="18"/>
  <c r="R1486" i="18"/>
  <c r="M1486" i="18"/>
  <c r="S1486" i="18"/>
  <c r="P1486" i="18"/>
  <c r="L1487" i="18"/>
  <c r="R1487" i="18"/>
  <c r="M1487" i="18"/>
  <c r="S1487" i="18"/>
  <c r="P1487" i="18"/>
  <c r="L1488" i="18"/>
  <c r="R1488" i="18"/>
  <c r="M1488" i="18"/>
  <c r="S1488" i="18"/>
  <c r="P1488" i="18"/>
  <c r="L1489" i="18"/>
  <c r="R1489" i="18"/>
  <c r="M1489" i="18"/>
  <c r="S1489" i="18"/>
  <c r="P1489" i="18"/>
  <c r="L1490" i="18"/>
  <c r="R1490" i="18"/>
  <c r="M1490" i="18"/>
  <c r="S1490" i="18"/>
  <c r="P1490" i="18"/>
  <c r="L1491" i="18"/>
  <c r="R1491" i="18"/>
  <c r="M1491" i="18"/>
  <c r="S1491" i="18"/>
  <c r="P1491" i="18"/>
  <c r="L1492" i="18"/>
  <c r="R1492" i="18"/>
  <c r="M1492" i="18"/>
  <c r="S1492" i="18"/>
  <c r="P1492" i="18"/>
  <c r="L1493" i="18"/>
  <c r="R1493" i="18"/>
  <c r="M1493" i="18"/>
  <c r="S1493" i="18"/>
  <c r="P1493" i="18"/>
  <c r="L1494" i="18"/>
  <c r="R1494" i="18"/>
  <c r="M1494" i="18"/>
  <c r="S1494" i="18"/>
  <c r="P1494" i="18"/>
  <c r="L1495" i="18"/>
  <c r="R1495" i="18"/>
  <c r="M1495" i="18"/>
  <c r="S1495" i="18"/>
  <c r="P1495" i="18"/>
  <c r="L1496" i="18"/>
  <c r="R1496" i="18"/>
  <c r="M1496" i="18"/>
  <c r="S1496" i="18"/>
  <c r="P1496" i="18"/>
  <c r="L1497" i="18"/>
  <c r="R1497" i="18"/>
  <c r="M1497" i="18"/>
  <c r="S1497" i="18"/>
  <c r="P1497" i="18"/>
  <c r="L1498" i="18"/>
  <c r="R1498" i="18"/>
  <c r="M1498" i="18"/>
  <c r="S1498" i="18"/>
  <c r="P1498" i="18"/>
  <c r="L1499" i="18"/>
  <c r="R1499" i="18"/>
  <c r="M1499" i="18"/>
  <c r="S1499" i="18"/>
  <c r="P1499" i="18"/>
  <c r="L1500" i="18"/>
  <c r="R1500" i="18"/>
  <c r="M1500" i="18"/>
  <c r="S1500" i="18"/>
  <c r="P1500" i="18"/>
  <c r="L1501" i="18"/>
  <c r="R1501" i="18"/>
  <c r="M1501" i="18"/>
  <c r="S1501" i="18"/>
  <c r="P1501" i="18"/>
  <c r="L1502" i="18"/>
  <c r="R1502" i="18"/>
  <c r="M1502" i="18"/>
  <c r="S1502" i="18"/>
  <c r="P1502" i="18"/>
  <c r="L1503" i="18"/>
  <c r="R1503" i="18"/>
  <c r="M1503" i="18"/>
  <c r="S1503" i="18"/>
  <c r="P1503" i="18"/>
  <c r="L1504" i="18"/>
  <c r="R1504" i="18"/>
  <c r="M1504" i="18"/>
  <c r="S1504" i="18"/>
  <c r="P1504" i="18"/>
  <c r="L1505" i="18"/>
  <c r="R1505" i="18"/>
  <c r="M1505" i="18"/>
  <c r="S1505" i="18"/>
  <c r="P1505" i="18"/>
  <c r="L1506" i="18"/>
  <c r="R1506" i="18"/>
  <c r="M1506" i="18"/>
  <c r="S1506" i="18"/>
  <c r="P1506" i="18"/>
  <c r="L1507" i="18"/>
  <c r="R1507" i="18"/>
  <c r="M1507" i="18"/>
  <c r="S1507" i="18"/>
  <c r="P1507" i="18"/>
  <c r="L1508" i="18"/>
  <c r="R1508" i="18"/>
  <c r="M1508" i="18"/>
  <c r="S1508" i="18"/>
  <c r="P1508" i="18"/>
  <c r="L1509" i="18"/>
  <c r="R1509" i="18"/>
  <c r="M1509" i="18"/>
  <c r="S1509" i="18"/>
  <c r="P1509" i="18"/>
  <c r="L1510" i="18"/>
  <c r="R1510" i="18"/>
  <c r="M1510" i="18"/>
  <c r="S1510" i="18"/>
  <c r="P1510" i="18"/>
  <c r="L1511" i="18"/>
  <c r="R1511" i="18"/>
  <c r="M1511" i="18"/>
  <c r="S1511" i="18"/>
  <c r="P1511" i="18"/>
  <c r="L1512" i="18"/>
  <c r="R1512" i="18"/>
  <c r="M1512" i="18"/>
  <c r="S1512" i="18"/>
  <c r="P1512" i="18"/>
  <c r="L1513" i="18"/>
  <c r="R1513" i="18"/>
  <c r="M1513" i="18"/>
  <c r="S1513" i="18"/>
  <c r="P1513" i="18"/>
  <c r="L1514" i="18"/>
  <c r="R1514" i="18"/>
  <c r="M1514" i="18"/>
  <c r="S1514" i="18"/>
  <c r="P1514" i="18"/>
  <c r="L1515" i="18"/>
  <c r="R1515" i="18"/>
  <c r="M1515" i="18"/>
  <c r="S1515" i="18"/>
  <c r="P1515" i="18"/>
  <c r="L1516" i="18"/>
  <c r="R1516" i="18"/>
  <c r="M1516" i="18"/>
  <c r="S1516" i="18"/>
  <c r="P1516" i="18"/>
  <c r="L1517" i="18"/>
  <c r="R1517" i="18"/>
  <c r="M1517" i="18"/>
  <c r="S1517" i="18"/>
  <c r="P1517" i="18"/>
  <c r="L1518" i="18"/>
  <c r="R1518" i="18"/>
  <c r="M1518" i="18"/>
  <c r="S1518" i="18"/>
  <c r="P1518" i="18"/>
  <c r="L1519" i="18"/>
  <c r="R1519" i="18"/>
  <c r="M1519" i="18"/>
  <c r="S1519" i="18"/>
  <c r="P1519" i="18"/>
  <c r="L1520" i="18"/>
  <c r="R1520" i="18"/>
  <c r="M1520" i="18"/>
  <c r="S1520" i="18"/>
  <c r="P1520" i="18"/>
  <c r="L1521" i="18"/>
  <c r="R1521" i="18"/>
  <c r="M1521" i="18"/>
  <c r="S1521" i="18"/>
  <c r="P1521" i="18"/>
  <c r="L1522" i="18"/>
  <c r="R1522" i="18"/>
  <c r="M1522" i="18"/>
  <c r="S1522" i="18"/>
  <c r="P1522" i="18"/>
  <c r="L1523" i="18"/>
  <c r="R1523" i="18"/>
  <c r="M1523" i="18"/>
  <c r="S1523" i="18"/>
  <c r="P1523" i="18"/>
  <c r="L1524" i="18"/>
  <c r="R1524" i="18"/>
  <c r="M1524" i="18"/>
  <c r="S1524" i="18"/>
  <c r="P1524" i="18"/>
  <c r="L1525" i="18"/>
  <c r="R1525" i="18"/>
  <c r="M1525" i="18"/>
  <c r="S1525" i="18"/>
  <c r="P1525" i="18"/>
  <c r="L1526" i="18"/>
  <c r="R1526" i="18"/>
  <c r="M1526" i="18"/>
  <c r="S1526" i="18"/>
  <c r="P1526" i="18"/>
  <c r="L1527" i="18"/>
  <c r="R1527" i="18"/>
  <c r="M1527" i="18"/>
  <c r="S1527" i="18"/>
  <c r="P1527" i="18"/>
  <c r="L1528" i="18"/>
  <c r="R1528" i="18"/>
  <c r="M1528" i="18"/>
  <c r="S1528" i="18"/>
  <c r="P1528" i="18"/>
  <c r="L1529" i="18"/>
  <c r="R1529" i="18"/>
  <c r="M1529" i="18"/>
  <c r="S1529" i="18"/>
  <c r="P1529" i="18"/>
  <c r="L1530" i="18"/>
  <c r="R1530" i="18"/>
  <c r="M1530" i="18"/>
  <c r="S1530" i="18"/>
  <c r="P1530" i="18"/>
  <c r="L1531" i="18"/>
  <c r="R1531" i="18"/>
  <c r="M1531" i="18"/>
  <c r="S1531" i="18"/>
  <c r="P1531" i="18"/>
  <c r="L1532" i="18"/>
  <c r="R1532" i="18"/>
  <c r="M1532" i="18"/>
  <c r="S1532" i="18"/>
  <c r="P1532" i="18"/>
  <c r="L1533" i="18"/>
  <c r="R1533" i="18"/>
  <c r="M1533" i="18"/>
  <c r="S1533" i="18"/>
  <c r="P1533" i="18"/>
  <c r="L1534" i="18"/>
  <c r="R1534" i="18"/>
  <c r="M1534" i="18"/>
  <c r="S1534" i="18"/>
  <c r="P1534" i="18"/>
  <c r="L1535" i="18"/>
  <c r="R1535" i="18"/>
  <c r="M1535" i="18"/>
  <c r="S1535" i="18"/>
  <c r="P1535" i="18"/>
  <c r="L1536" i="18"/>
  <c r="R1536" i="18"/>
  <c r="M1536" i="18"/>
  <c r="S1536" i="18"/>
  <c r="P1536" i="18"/>
  <c r="L1537" i="18"/>
  <c r="R1537" i="18"/>
  <c r="M1537" i="18"/>
  <c r="S1537" i="18"/>
  <c r="P1537" i="18"/>
  <c r="L1538" i="18"/>
  <c r="R1538" i="18"/>
  <c r="M1538" i="18"/>
  <c r="S1538" i="18"/>
  <c r="P1538" i="18"/>
  <c r="L1539" i="18"/>
  <c r="R1539" i="18"/>
  <c r="M1539" i="18"/>
  <c r="S1539" i="18"/>
  <c r="P1539" i="18"/>
  <c r="L1540" i="18"/>
  <c r="R1540" i="18"/>
  <c r="M1540" i="18"/>
  <c r="S1540" i="18"/>
  <c r="P1540" i="18"/>
  <c r="L1541" i="18"/>
  <c r="R1541" i="18"/>
  <c r="M1541" i="18"/>
  <c r="S1541" i="18"/>
  <c r="P1541" i="18"/>
  <c r="L1542" i="18"/>
  <c r="R1542" i="18"/>
  <c r="M1542" i="18"/>
  <c r="S1542" i="18"/>
  <c r="P1542" i="18"/>
  <c r="L1543" i="18"/>
  <c r="R1543" i="18"/>
  <c r="M1543" i="18"/>
  <c r="S1543" i="18"/>
  <c r="P1543" i="18"/>
  <c r="L1544" i="18"/>
  <c r="R1544" i="18"/>
  <c r="M1544" i="18"/>
  <c r="S1544" i="18"/>
  <c r="P1544" i="18"/>
  <c r="L1545" i="18"/>
  <c r="R1545" i="18"/>
  <c r="M1545" i="18"/>
  <c r="S1545" i="18"/>
  <c r="P1545" i="18"/>
  <c r="L1546" i="18"/>
  <c r="M1546" i="18"/>
  <c r="S1546" i="18"/>
  <c r="P1546" i="18"/>
  <c r="L1547" i="18"/>
  <c r="M1547" i="18"/>
  <c r="P1547" i="18"/>
  <c r="L1548" i="18"/>
  <c r="M1548" i="18"/>
  <c r="P1548" i="18"/>
  <c r="L1549" i="18"/>
  <c r="M1549" i="18"/>
  <c r="P1549" i="18"/>
  <c r="L1550" i="18"/>
  <c r="M1550" i="18"/>
  <c r="P1550" i="18"/>
  <c r="L1551" i="18"/>
  <c r="M1551" i="18"/>
  <c r="P1551" i="18"/>
  <c r="L1552" i="18"/>
  <c r="M1552" i="18"/>
  <c r="P1552" i="18"/>
  <c r="L1553" i="18"/>
  <c r="M1553" i="18"/>
  <c r="P1553" i="18"/>
  <c r="L1554" i="18"/>
  <c r="M1554" i="18"/>
  <c r="P1554" i="18"/>
  <c r="L1555" i="18"/>
  <c r="M1555" i="18"/>
  <c r="P1555" i="18"/>
  <c r="L1556" i="18"/>
  <c r="M1556" i="18"/>
  <c r="P1556" i="18"/>
  <c r="L1557" i="18"/>
  <c r="M1557" i="18"/>
  <c r="P1557" i="18"/>
  <c r="L1558" i="18"/>
  <c r="M1558" i="18"/>
  <c r="P1558" i="18"/>
  <c r="L1559" i="18"/>
  <c r="M1559" i="18"/>
  <c r="P1559" i="18"/>
  <c r="L1560" i="18"/>
  <c r="M1560" i="18"/>
  <c r="P1560" i="18"/>
  <c r="L1561" i="18"/>
  <c r="M1561" i="18"/>
  <c r="P1561" i="18"/>
  <c r="L1562" i="18"/>
  <c r="M1562" i="18"/>
  <c r="P1562" i="18"/>
  <c r="L1563" i="18"/>
  <c r="M1563" i="18"/>
  <c r="P1563" i="18"/>
  <c r="L1564" i="18"/>
  <c r="M1564" i="18"/>
  <c r="P1564" i="18"/>
  <c r="L1565" i="18"/>
  <c r="M1565" i="18"/>
  <c r="P1565" i="18"/>
  <c r="L1566" i="18"/>
  <c r="M1566" i="18"/>
  <c r="P1566" i="18"/>
  <c r="L1567" i="18"/>
  <c r="M1567" i="18"/>
  <c r="P1567" i="18"/>
  <c r="L1568" i="18"/>
  <c r="M1568" i="18"/>
  <c r="P1568" i="18"/>
  <c r="L1569" i="18"/>
  <c r="M1569" i="18"/>
  <c r="P1569" i="18"/>
  <c r="L1570" i="18"/>
  <c r="M1570" i="18"/>
  <c r="P1570" i="18"/>
  <c r="L1571" i="18"/>
  <c r="M1571" i="18"/>
  <c r="P1571" i="18"/>
  <c r="L1572" i="18"/>
  <c r="M1572" i="18"/>
  <c r="P1572" i="18"/>
  <c r="L1573" i="18"/>
  <c r="M1573" i="18"/>
  <c r="P1573" i="18"/>
  <c r="L1574" i="18"/>
  <c r="M1574" i="18"/>
  <c r="P1574" i="18"/>
  <c r="L1575" i="18"/>
  <c r="M1575" i="18"/>
  <c r="P1575" i="18"/>
  <c r="L1576" i="18"/>
  <c r="M1576" i="18"/>
  <c r="P1576" i="18"/>
  <c r="L1577" i="18"/>
  <c r="M1577" i="18"/>
  <c r="P1577" i="18"/>
  <c r="L1578" i="18"/>
  <c r="M1578" i="18"/>
  <c r="P1578" i="18"/>
  <c r="L1579" i="18"/>
  <c r="M1579" i="18"/>
  <c r="P1579" i="18"/>
  <c r="L1580" i="18"/>
  <c r="M1580" i="18"/>
  <c r="P1580" i="18"/>
  <c r="L1581" i="18"/>
  <c r="M1581" i="18"/>
  <c r="P1581" i="18"/>
  <c r="L1582" i="18"/>
  <c r="M1582" i="18"/>
  <c r="P1582" i="18"/>
  <c r="L1583" i="18"/>
  <c r="M1583" i="18"/>
  <c r="P1583" i="18"/>
  <c r="L1584" i="18"/>
  <c r="M1584" i="18"/>
  <c r="P1584" i="18"/>
  <c r="L1585" i="18"/>
  <c r="M1585" i="18"/>
  <c r="P1585" i="18"/>
  <c r="L1586" i="18"/>
  <c r="M1586" i="18"/>
  <c r="P1586" i="18"/>
  <c r="L1587" i="18"/>
  <c r="M1587" i="18"/>
  <c r="P1587" i="18"/>
  <c r="L1588" i="18"/>
  <c r="M1588" i="18"/>
  <c r="P1588" i="18"/>
  <c r="L1589" i="18"/>
  <c r="M1589" i="18"/>
  <c r="P1589" i="18"/>
  <c r="L1590" i="18"/>
  <c r="M1590" i="18"/>
  <c r="P1590" i="18"/>
  <c r="L1591" i="18"/>
  <c r="M1591" i="18"/>
  <c r="P1591" i="18"/>
  <c r="L1592" i="18"/>
  <c r="M1592" i="18"/>
  <c r="P1592" i="18"/>
  <c r="L1593" i="18"/>
  <c r="M1593" i="18"/>
  <c r="P1593" i="18"/>
  <c r="L1594" i="18"/>
  <c r="M1594" i="18"/>
  <c r="P1594" i="18"/>
  <c r="L1595" i="18"/>
  <c r="M1595" i="18"/>
  <c r="P1595" i="18"/>
  <c r="L1596" i="18"/>
  <c r="M1596" i="18"/>
  <c r="P1596" i="18"/>
  <c r="L1597" i="18"/>
  <c r="M1597" i="18"/>
  <c r="P1597" i="18"/>
  <c r="L1598" i="18"/>
  <c r="M1598" i="18"/>
  <c r="P1598" i="18"/>
  <c r="L1599" i="18"/>
  <c r="M1599" i="18"/>
  <c r="P1599" i="18"/>
  <c r="L1600" i="18"/>
  <c r="M1600" i="18"/>
  <c r="P1600" i="18"/>
  <c r="L1601" i="18"/>
  <c r="M1601" i="18"/>
  <c r="P1601" i="18"/>
  <c r="L1602" i="18"/>
  <c r="M1602" i="18"/>
  <c r="P1602" i="18"/>
  <c r="L1603" i="18"/>
  <c r="M1603" i="18"/>
  <c r="P1603" i="18"/>
  <c r="L1604" i="18"/>
  <c r="M1604" i="18"/>
  <c r="P1604" i="18"/>
  <c r="L1605" i="18"/>
  <c r="M1605" i="18"/>
  <c r="P1605" i="18"/>
  <c r="L1606" i="18"/>
  <c r="M1606" i="18"/>
  <c r="P1606" i="18"/>
  <c r="L1607" i="18"/>
  <c r="M1607" i="18"/>
  <c r="P1607" i="18"/>
  <c r="L1608" i="18"/>
  <c r="M1608" i="18"/>
  <c r="P1608" i="18"/>
  <c r="L1609" i="18"/>
  <c r="M1609" i="18"/>
  <c r="P1609" i="18"/>
  <c r="L1610" i="18"/>
  <c r="M1610" i="18"/>
  <c r="P1610" i="18"/>
  <c r="L1611" i="18"/>
  <c r="M1611" i="18"/>
  <c r="P1611" i="18"/>
  <c r="L1612" i="18"/>
  <c r="M1612" i="18"/>
  <c r="P1612" i="18"/>
  <c r="L1613" i="18"/>
  <c r="M1613" i="18"/>
  <c r="P1613" i="18"/>
  <c r="L1614" i="18"/>
  <c r="M1614" i="18"/>
  <c r="P1614" i="18"/>
  <c r="L1615" i="18"/>
  <c r="M1615" i="18"/>
  <c r="P1615" i="18"/>
  <c r="L1616" i="18"/>
  <c r="M1616" i="18"/>
  <c r="P1616" i="18"/>
  <c r="L1617" i="18"/>
  <c r="M1617" i="18"/>
  <c r="P1617" i="18"/>
  <c r="L1618" i="18"/>
  <c r="M1618" i="18"/>
  <c r="P1618" i="18"/>
  <c r="L1619" i="18"/>
  <c r="M1619" i="18"/>
  <c r="P1619" i="18"/>
  <c r="L1718" i="18"/>
  <c r="R1718" i="18"/>
  <c r="M1718" i="18"/>
  <c r="S1718" i="18"/>
  <c r="P1718" i="18"/>
  <c r="L1719" i="18"/>
  <c r="M1719" i="18"/>
  <c r="P1719" i="18"/>
  <c r="L1720" i="18"/>
  <c r="M1720" i="18"/>
  <c r="P1720" i="18"/>
  <c r="L1721" i="18"/>
  <c r="M1721" i="18"/>
  <c r="P1721" i="18"/>
  <c r="L1722" i="18"/>
  <c r="M1722" i="18"/>
  <c r="P1722" i="18"/>
  <c r="L1723" i="18"/>
  <c r="M1723" i="18"/>
  <c r="P1723" i="18"/>
  <c r="L1724" i="18"/>
  <c r="M1724" i="18"/>
  <c r="P1724" i="18"/>
  <c r="L1725" i="18"/>
  <c r="R1725" i="18"/>
  <c r="M1725" i="18"/>
  <c r="S1725" i="18"/>
  <c r="P1725" i="18"/>
  <c r="L1726" i="18"/>
  <c r="R1726" i="18"/>
  <c r="M1726" i="18"/>
  <c r="S1726" i="18"/>
  <c r="P1726" i="18"/>
  <c r="L1727" i="18"/>
  <c r="R1727" i="18"/>
  <c r="M1727" i="18"/>
  <c r="S1727" i="18"/>
  <c r="P1727" i="18"/>
  <c r="L1728" i="18"/>
  <c r="R1728" i="18"/>
  <c r="M1728" i="18"/>
  <c r="S1728" i="18"/>
  <c r="P1728" i="18"/>
  <c r="L1729" i="18"/>
  <c r="R1729" i="18"/>
  <c r="M1729" i="18"/>
  <c r="S1729" i="18"/>
  <c r="P1729" i="18"/>
  <c r="L1730" i="18"/>
  <c r="R1730" i="18"/>
  <c r="M1730" i="18"/>
  <c r="S1730" i="18"/>
  <c r="P1730" i="18"/>
  <c r="L1731" i="18"/>
  <c r="R1731" i="18"/>
  <c r="M1731" i="18"/>
  <c r="S1731" i="18"/>
  <c r="P1731" i="18"/>
  <c r="L1732" i="18"/>
  <c r="R1732" i="18"/>
  <c r="M1732" i="18"/>
  <c r="S1732" i="18"/>
  <c r="P1732" i="18"/>
  <c r="L1733" i="18"/>
  <c r="R1733" i="18"/>
  <c r="M1733" i="18"/>
  <c r="S1733" i="18"/>
  <c r="P1733" i="18"/>
  <c r="L1734" i="18"/>
  <c r="R1734" i="18"/>
  <c r="M1734" i="18"/>
  <c r="S1734" i="18"/>
  <c r="P1734" i="18"/>
  <c r="L1735" i="18"/>
  <c r="R1735" i="18"/>
  <c r="M1735" i="18"/>
  <c r="S1735" i="18"/>
  <c r="P1735" i="18"/>
  <c r="L1736" i="18"/>
  <c r="R1736" i="18"/>
  <c r="M1736" i="18"/>
  <c r="S1736" i="18"/>
  <c r="P1736" i="18"/>
  <c r="L1737" i="18"/>
  <c r="R1737" i="18"/>
  <c r="M1737" i="18"/>
  <c r="S1737" i="18"/>
  <c r="P1737" i="18"/>
  <c r="L1738" i="18"/>
  <c r="R1738" i="18"/>
  <c r="M1738" i="18"/>
  <c r="S1738" i="18"/>
  <c r="P1738" i="18"/>
  <c r="L1739" i="18"/>
  <c r="R1739" i="18"/>
  <c r="M1739" i="18"/>
  <c r="S1739" i="18"/>
  <c r="P1739" i="18"/>
  <c r="L1740" i="18"/>
  <c r="R1740" i="18"/>
  <c r="M1740" i="18"/>
  <c r="S1740" i="18"/>
  <c r="P1740" i="18"/>
  <c r="L1741" i="18"/>
  <c r="R1741" i="18"/>
  <c r="M1741" i="18"/>
  <c r="S1741" i="18"/>
  <c r="P1741" i="18"/>
  <c r="L1742" i="18"/>
  <c r="R1742" i="18"/>
  <c r="M1742" i="18"/>
  <c r="S1742" i="18"/>
  <c r="P1742" i="18"/>
  <c r="L1743" i="18"/>
  <c r="R1743" i="18"/>
  <c r="M1743" i="18"/>
  <c r="S1743" i="18"/>
  <c r="P1743" i="18"/>
  <c r="L1744" i="18"/>
  <c r="R1744" i="18"/>
  <c r="M1744" i="18"/>
  <c r="S1744" i="18"/>
  <c r="P1744" i="18"/>
  <c r="L1745" i="18"/>
  <c r="R1745" i="18"/>
  <c r="M1745" i="18"/>
  <c r="S1745" i="18"/>
  <c r="P1745" i="18"/>
  <c r="L1746" i="18"/>
  <c r="R1746" i="18"/>
  <c r="M1746" i="18"/>
  <c r="S1746" i="18"/>
  <c r="P1746" i="18"/>
  <c r="L1747" i="18"/>
  <c r="R1747" i="18"/>
  <c r="M1747" i="18"/>
  <c r="S1747" i="18"/>
  <c r="P1747" i="18"/>
  <c r="L1748" i="18"/>
  <c r="R1748" i="18"/>
  <c r="M1748" i="18"/>
  <c r="S1748" i="18"/>
  <c r="P1748" i="18"/>
  <c r="L1749" i="18"/>
  <c r="R1749" i="18"/>
  <c r="M1749" i="18"/>
  <c r="S1749" i="18"/>
  <c r="P1749" i="18"/>
  <c r="L1750" i="18"/>
  <c r="R1750" i="18"/>
  <c r="M1750" i="18"/>
  <c r="S1750" i="18"/>
  <c r="P1750" i="18"/>
  <c r="L1751" i="18"/>
  <c r="R1751" i="18"/>
  <c r="M1751" i="18"/>
  <c r="S1751" i="18"/>
  <c r="P1751" i="18"/>
  <c r="L1752" i="18"/>
  <c r="R1752" i="18"/>
  <c r="M1752" i="18"/>
  <c r="S1752" i="18"/>
  <c r="P1752" i="18"/>
  <c r="L1753" i="18"/>
  <c r="R1753" i="18"/>
  <c r="M1753" i="18"/>
  <c r="S1753" i="18"/>
  <c r="P1753" i="18"/>
  <c r="L1754" i="18"/>
  <c r="R1754" i="18"/>
  <c r="M1754" i="18"/>
  <c r="S1754" i="18"/>
  <c r="P1754" i="18"/>
  <c r="L1755" i="18"/>
  <c r="R1755" i="18"/>
  <c r="M1755" i="18"/>
  <c r="S1755" i="18"/>
  <c r="P1755" i="18"/>
  <c r="L1756" i="18"/>
  <c r="R1756" i="18"/>
  <c r="M1756" i="18"/>
  <c r="S1756" i="18"/>
  <c r="P1756" i="18"/>
  <c r="L1757" i="18"/>
  <c r="R1757" i="18"/>
  <c r="M1757" i="18"/>
  <c r="S1757" i="18"/>
  <c r="P1757" i="18"/>
  <c r="L1758" i="18"/>
  <c r="R1758" i="18"/>
  <c r="M1758" i="18"/>
  <c r="S1758" i="18"/>
  <c r="P1758" i="18"/>
  <c r="L1759" i="18"/>
  <c r="R1759" i="18"/>
  <c r="M1759" i="18"/>
  <c r="S1759" i="18"/>
  <c r="P1759" i="18"/>
  <c r="L1760" i="18"/>
  <c r="R1760" i="18"/>
  <c r="M1760" i="18"/>
  <c r="S1760" i="18"/>
  <c r="P1760" i="18"/>
  <c r="L1761" i="18"/>
  <c r="R1761" i="18"/>
  <c r="M1761" i="18"/>
  <c r="S1761" i="18"/>
  <c r="P1761" i="18"/>
  <c r="L1762" i="18"/>
  <c r="R1762" i="18"/>
  <c r="M1762" i="18"/>
  <c r="S1762" i="18"/>
  <c r="P1762" i="18"/>
  <c r="L1763" i="18"/>
  <c r="R1763" i="18"/>
  <c r="M1763" i="18"/>
  <c r="S1763" i="18"/>
  <c r="P1763" i="18"/>
  <c r="L1764" i="18"/>
  <c r="R1764" i="18"/>
  <c r="M1764" i="18"/>
  <c r="S1764" i="18"/>
  <c r="P1764" i="18"/>
  <c r="L1765" i="18"/>
  <c r="R1765" i="18"/>
  <c r="M1765" i="18"/>
  <c r="S1765" i="18"/>
  <c r="P1765" i="18"/>
  <c r="L1766" i="18"/>
  <c r="R1766" i="18"/>
  <c r="M1766" i="18"/>
  <c r="S1766" i="18"/>
  <c r="P1766" i="18"/>
  <c r="L1767" i="18"/>
  <c r="R1767" i="18"/>
  <c r="M1767" i="18"/>
  <c r="S1767" i="18"/>
  <c r="P1767" i="18"/>
  <c r="L1768" i="18"/>
  <c r="R1768" i="18"/>
  <c r="M1768" i="18"/>
  <c r="S1768" i="18"/>
  <c r="P1768" i="18"/>
  <c r="L1769" i="18"/>
  <c r="R1769" i="18"/>
  <c r="M1769" i="18"/>
  <c r="S1769" i="18"/>
  <c r="P1769" i="18"/>
  <c r="L1770" i="18"/>
  <c r="R1770" i="18"/>
  <c r="M1770" i="18"/>
  <c r="S1770" i="18"/>
  <c r="P1770" i="18"/>
  <c r="L1771" i="18"/>
  <c r="R1771" i="18"/>
  <c r="M1771" i="18"/>
  <c r="S1771" i="18"/>
  <c r="P1771" i="18"/>
  <c r="L1772" i="18"/>
  <c r="R1772" i="18"/>
  <c r="M1772" i="18"/>
  <c r="S1772" i="18"/>
  <c r="L1773" i="18"/>
  <c r="R1773" i="18"/>
  <c r="M1773" i="18"/>
  <c r="S1773" i="18"/>
  <c r="L1774" i="18"/>
  <c r="R1774" i="18"/>
  <c r="M1774" i="18"/>
  <c r="S1774" i="18"/>
  <c r="L1775" i="18"/>
  <c r="R1775" i="18"/>
  <c r="M1775" i="18"/>
  <c r="S1775" i="18"/>
  <c r="L1776" i="18"/>
  <c r="R1776" i="18"/>
  <c r="M1776" i="18"/>
  <c r="S1776" i="18"/>
  <c r="L1777" i="18"/>
  <c r="R1777" i="18"/>
  <c r="M1777" i="18"/>
  <c r="S1777" i="18"/>
  <c r="L1778" i="18"/>
  <c r="R1778" i="18"/>
  <c r="M1778" i="18"/>
  <c r="S1778" i="18"/>
  <c r="P1778" i="18"/>
  <c r="L1779" i="18"/>
  <c r="R1779" i="18"/>
  <c r="M1779" i="18"/>
  <c r="S1779" i="18"/>
  <c r="P1779" i="18"/>
  <c r="L1780" i="18"/>
  <c r="R1780" i="18"/>
  <c r="M1780" i="18"/>
  <c r="S1780" i="18"/>
  <c r="P1780" i="18"/>
  <c r="L1781" i="18"/>
  <c r="R1781" i="18"/>
  <c r="M1781" i="18"/>
  <c r="S1781" i="18"/>
  <c r="P1781" i="18"/>
  <c r="L1782" i="18"/>
  <c r="R1782" i="18"/>
  <c r="M1782" i="18"/>
  <c r="S1782" i="18"/>
  <c r="P1782" i="18"/>
  <c r="L1783" i="18"/>
  <c r="R1783" i="18"/>
  <c r="M1783" i="18"/>
  <c r="S1783" i="18"/>
  <c r="P1783" i="18"/>
  <c r="L1784" i="18"/>
  <c r="R1784" i="18"/>
  <c r="M1784" i="18"/>
  <c r="S1784" i="18"/>
  <c r="P1784" i="18"/>
  <c r="L1785" i="18"/>
  <c r="R1785" i="18"/>
  <c r="M1785" i="18"/>
  <c r="S1785" i="18"/>
  <c r="P1785" i="18"/>
  <c r="L1786" i="18"/>
  <c r="R1786" i="18"/>
  <c r="M1786" i="18"/>
  <c r="S1786" i="18"/>
  <c r="P1786" i="18"/>
  <c r="L1787" i="18"/>
  <c r="R1787" i="18"/>
  <c r="M1787" i="18"/>
  <c r="S1787" i="18"/>
  <c r="P1787" i="18"/>
  <c r="L1788" i="18"/>
  <c r="R1788" i="18"/>
  <c r="M1788" i="18"/>
  <c r="S1788" i="18"/>
  <c r="P1788" i="18"/>
  <c r="L1789" i="18"/>
  <c r="R1789" i="18"/>
  <c r="M1789" i="18"/>
  <c r="S1789" i="18"/>
  <c r="P1789" i="18"/>
  <c r="L1790" i="18"/>
  <c r="R1790" i="18"/>
  <c r="M1790" i="18"/>
  <c r="S1790" i="18"/>
  <c r="P1790" i="18"/>
  <c r="L1791" i="18"/>
  <c r="R1791" i="18"/>
  <c r="M1791" i="18"/>
  <c r="S1791" i="18"/>
  <c r="P1791" i="18"/>
  <c r="L1792" i="18"/>
  <c r="R1792" i="18"/>
  <c r="M1792" i="18"/>
  <c r="S1792" i="18"/>
  <c r="P1792" i="18"/>
  <c r="L1793" i="18"/>
  <c r="R1793" i="18"/>
  <c r="M1793" i="18"/>
  <c r="S1793" i="18"/>
  <c r="P1793" i="18"/>
  <c r="L1794" i="18"/>
  <c r="R1794" i="18"/>
  <c r="M1794" i="18"/>
  <c r="S1794" i="18"/>
  <c r="P1794" i="18"/>
  <c r="L1795" i="18"/>
  <c r="R1795" i="18"/>
  <c r="M1795" i="18"/>
  <c r="S1795" i="18"/>
  <c r="P1795" i="18"/>
  <c r="L1796" i="18"/>
  <c r="R1796" i="18"/>
  <c r="M1796" i="18"/>
  <c r="S1796" i="18"/>
  <c r="P1796" i="18"/>
  <c r="L1797" i="18"/>
  <c r="R1797" i="18"/>
  <c r="M1797" i="18"/>
  <c r="S1797" i="18"/>
  <c r="P1797" i="18"/>
  <c r="L1798" i="18"/>
  <c r="R1798" i="18"/>
  <c r="M1798" i="18"/>
  <c r="S1798" i="18"/>
  <c r="P1798" i="18"/>
  <c r="L1799" i="18"/>
  <c r="R1799" i="18"/>
  <c r="M1799" i="18"/>
  <c r="S1799" i="18"/>
  <c r="P1799" i="18"/>
  <c r="L1800" i="18"/>
  <c r="R1800" i="18"/>
  <c r="M1800" i="18"/>
  <c r="S1800" i="18"/>
  <c r="P1800" i="18"/>
  <c r="L1801" i="18"/>
  <c r="R1801" i="18"/>
  <c r="M1801" i="18"/>
  <c r="S1801" i="18"/>
  <c r="P1801" i="18"/>
  <c r="L1802" i="18"/>
  <c r="R1802" i="18"/>
  <c r="M1802" i="18"/>
  <c r="S1802" i="18"/>
  <c r="P1802" i="18"/>
  <c r="L1803" i="18"/>
  <c r="R1803" i="18"/>
  <c r="M1803" i="18"/>
  <c r="S1803" i="18"/>
  <c r="P1803" i="18"/>
  <c r="L1804" i="18"/>
  <c r="R1804" i="18"/>
  <c r="M1804" i="18"/>
  <c r="S1804" i="18"/>
  <c r="P1804" i="18"/>
  <c r="L1805" i="18"/>
  <c r="R1805" i="18"/>
  <c r="M1805" i="18"/>
  <c r="S1805" i="18"/>
  <c r="P1805" i="18"/>
  <c r="L1806" i="18"/>
  <c r="R1806" i="18"/>
  <c r="M1806" i="18"/>
  <c r="S1806" i="18"/>
  <c r="P1806" i="18"/>
  <c r="L1807" i="18"/>
  <c r="R1807" i="18"/>
  <c r="M1807" i="18"/>
  <c r="S1807" i="18"/>
  <c r="P1807" i="18"/>
  <c r="L1808" i="18"/>
  <c r="R1808" i="18"/>
  <c r="M1808" i="18"/>
  <c r="S1808" i="18"/>
  <c r="P1808" i="18"/>
  <c r="L1809" i="18"/>
  <c r="R1809" i="18"/>
  <c r="M1809" i="18"/>
  <c r="S1809" i="18"/>
  <c r="P1809" i="18"/>
  <c r="L1810" i="18"/>
  <c r="R1810" i="18"/>
  <c r="M1810" i="18"/>
  <c r="S1810" i="18"/>
  <c r="P1810" i="18"/>
  <c r="L1811" i="18"/>
  <c r="R1811" i="18"/>
  <c r="M1811" i="18"/>
  <c r="S1811" i="18"/>
  <c r="P1811" i="18"/>
  <c r="L1812" i="18"/>
  <c r="R1812" i="18"/>
  <c r="M1812" i="18"/>
  <c r="S1812" i="18"/>
  <c r="P1812" i="18"/>
  <c r="L1813" i="18"/>
  <c r="R1813" i="18"/>
  <c r="M1813" i="18"/>
  <c r="S1813" i="18"/>
  <c r="P1813" i="18"/>
  <c r="L1814" i="18"/>
  <c r="R1814" i="18"/>
  <c r="M1814" i="18"/>
  <c r="S1814" i="18"/>
  <c r="P1814" i="18"/>
  <c r="L1815" i="18"/>
  <c r="R1815" i="18"/>
  <c r="M1815" i="18"/>
  <c r="S1815" i="18"/>
  <c r="P1815" i="18"/>
  <c r="L1816" i="18"/>
  <c r="R1816" i="18"/>
  <c r="M1816" i="18"/>
  <c r="S1816" i="18"/>
  <c r="P1816" i="18"/>
  <c r="L1817" i="18"/>
  <c r="R1817" i="18"/>
  <c r="M1817" i="18"/>
  <c r="S1817" i="18"/>
  <c r="P1817" i="18"/>
  <c r="L1818" i="18"/>
  <c r="R1818" i="18"/>
  <c r="M1818" i="18"/>
  <c r="S1818" i="18"/>
  <c r="P1818" i="18"/>
  <c r="L1819" i="18"/>
  <c r="R1819" i="18"/>
  <c r="M1819" i="18"/>
  <c r="S1819" i="18"/>
  <c r="P1819" i="18"/>
  <c r="L1820" i="18"/>
  <c r="R1820" i="18"/>
  <c r="M1820" i="18"/>
  <c r="S1820" i="18"/>
  <c r="P1820" i="18"/>
  <c r="L1821" i="18"/>
  <c r="R1821" i="18"/>
  <c r="M1821" i="18"/>
  <c r="S1821" i="18"/>
  <c r="P1821" i="18"/>
  <c r="L1822" i="18"/>
  <c r="R1822" i="18"/>
  <c r="M1822" i="18"/>
  <c r="S1822" i="18"/>
  <c r="P1822" i="18"/>
  <c r="L1823" i="18"/>
  <c r="R1823" i="18"/>
  <c r="M1823" i="18"/>
  <c r="S1823" i="18"/>
  <c r="P1823" i="18"/>
  <c r="L1824" i="18"/>
  <c r="R1824" i="18"/>
  <c r="M1824" i="18"/>
  <c r="S1824" i="18"/>
  <c r="P1824" i="18"/>
  <c r="L1825" i="18"/>
  <c r="R1825" i="18"/>
  <c r="M1825" i="18"/>
  <c r="S1825" i="18"/>
  <c r="P1825" i="18"/>
  <c r="L1826" i="18"/>
  <c r="R1826" i="18"/>
  <c r="M1826" i="18"/>
  <c r="S1826" i="18"/>
  <c r="P1826" i="18"/>
  <c r="L1827" i="18"/>
  <c r="R1827" i="18"/>
  <c r="M1827" i="18"/>
  <c r="S1827" i="18"/>
  <c r="P1827" i="18"/>
  <c r="L1828" i="18"/>
  <c r="R1828" i="18"/>
  <c r="M1828" i="18"/>
  <c r="S1828" i="18"/>
  <c r="P1828" i="18"/>
  <c r="L1829" i="18"/>
  <c r="R1829" i="18"/>
  <c r="M1829" i="18"/>
  <c r="S1829" i="18"/>
  <c r="P1829" i="18"/>
  <c r="L1830" i="18"/>
  <c r="R1830" i="18"/>
  <c r="M1830" i="18"/>
  <c r="S1830" i="18"/>
  <c r="P1830" i="18"/>
  <c r="L1831" i="18"/>
  <c r="R1831" i="18"/>
  <c r="M1831" i="18"/>
  <c r="S1831" i="18"/>
  <c r="P1831" i="18"/>
  <c r="L1832" i="18"/>
  <c r="R1832" i="18"/>
  <c r="M1832" i="18"/>
  <c r="S1832" i="18"/>
  <c r="P1832" i="18"/>
  <c r="L1833" i="18"/>
  <c r="R1833" i="18"/>
  <c r="M1833" i="18"/>
  <c r="S1833" i="18"/>
  <c r="P1833" i="18"/>
  <c r="L1834" i="18"/>
  <c r="R1834" i="18"/>
  <c r="M1834" i="18"/>
  <c r="S1834" i="18"/>
  <c r="P1834" i="18"/>
  <c r="L1835" i="18"/>
  <c r="R1835" i="18"/>
  <c r="M1835" i="18"/>
  <c r="S1835" i="18"/>
  <c r="P1835" i="18"/>
  <c r="L1836" i="18"/>
  <c r="R1836" i="18"/>
  <c r="M1836" i="18"/>
  <c r="S1836" i="18"/>
  <c r="P1836" i="18"/>
  <c r="L1837" i="18"/>
  <c r="R1837" i="18"/>
  <c r="M1837" i="18"/>
  <c r="S1837" i="18"/>
  <c r="P1837" i="18"/>
  <c r="L1838" i="18"/>
  <c r="R1838" i="18"/>
  <c r="M1838" i="18"/>
  <c r="S1838" i="18"/>
  <c r="P1838" i="18"/>
  <c r="L1839" i="18"/>
  <c r="R1839" i="18"/>
  <c r="M1839" i="18"/>
  <c r="S1839" i="18"/>
  <c r="P1839" i="18"/>
  <c r="L1840" i="18"/>
  <c r="R1840" i="18"/>
  <c r="M1840" i="18"/>
  <c r="S1840" i="18"/>
  <c r="P1840" i="18"/>
  <c r="L1841" i="18"/>
  <c r="R1841" i="18"/>
  <c r="M1841" i="18"/>
  <c r="S1841" i="18"/>
  <c r="P1841" i="18"/>
  <c r="L1842" i="18"/>
  <c r="R1842" i="18"/>
  <c r="M1842" i="18"/>
  <c r="S1842" i="18"/>
  <c r="P1842" i="18"/>
  <c r="L1843" i="18"/>
  <c r="R1843" i="18"/>
  <c r="M1843" i="18"/>
  <c r="S1843" i="18"/>
  <c r="P1843" i="18"/>
  <c r="L1844" i="18"/>
  <c r="R1844" i="18"/>
  <c r="M1844" i="18"/>
  <c r="S1844" i="18"/>
  <c r="P1844" i="18"/>
  <c r="L1845" i="18"/>
  <c r="R1845" i="18"/>
  <c r="M1845" i="18"/>
  <c r="S1845" i="18"/>
  <c r="P1845" i="18"/>
  <c r="L1846" i="18"/>
  <c r="R1846" i="18"/>
  <c r="M1846" i="18"/>
  <c r="S1846" i="18"/>
  <c r="P1846" i="18"/>
  <c r="L1847" i="18"/>
  <c r="R1847" i="18"/>
  <c r="M1847" i="18"/>
  <c r="S1847" i="18"/>
  <c r="P1847" i="18"/>
  <c r="L1848" i="18"/>
  <c r="R1848" i="18"/>
  <c r="M1848" i="18"/>
  <c r="S1848" i="18"/>
  <c r="P1848" i="18"/>
  <c r="L1849" i="18"/>
  <c r="R1849" i="18"/>
  <c r="M1849" i="18"/>
  <c r="S1849" i="18"/>
  <c r="P1849" i="18"/>
  <c r="L1850" i="18"/>
  <c r="R1850" i="18"/>
  <c r="M1850" i="18"/>
  <c r="S1850" i="18"/>
  <c r="P1850" i="18"/>
  <c r="L1851" i="18"/>
  <c r="R1851" i="18"/>
  <c r="M1851" i="18"/>
  <c r="S1851" i="18"/>
  <c r="P1851" i="18"/>
  <c r="L1852" i="18"/>
  <c r="R1852" i="18"/>
  <c r="M1852" i="18"/>
  <c r="S1852" i="18"/>
  <c r="P1852" i="18"/>
  <c r="L1853" i="18"/>
  <c r="R1853" i="18"/>
  <c r="M1853" i="18"/>
  <c r="S1853" i="18"/>
  <c r="P1853" i="18"/>
  <c r="L1854" i="18"/>
  <c r="R1854" i="18"/>
  <c r="M1854" i="18"/>
  <c r="S1854" i="18"/>
  <c r="P1854" i="18"/>
  <c r="L1855" i="18"/>
  <c r="R1855" i="18"/>
  <c r="M1855" i="18"/>
  <c r="S1855" i="18"/>
  <c r="P1855" i="18"/>
  <c r="L1856" i="18"/>
  <c r="R1856" i="18"/>
  <c r="M1856" i="18"/>
  <c r="S1856" i="18"/>
  <c r="P1856" i="18"/>
  <c r="L1857" i="18"/>
  <c r="R1857" i="18"/>
  <c r="M1857" i="18"/>
  <c r="S1857" i="18"/>
  <c r="P1857" i="18"/>
  <c r="L1858" i="18"/>
  <c r="R1858" i="18"/>
  <c r="M1858" i="18"/>
  <c r="S1858" i="18"/>
  <c r="P1858" i="18"/>
  <c r="L1859" i="18"/>
  <c r="R1859" i="18"/>
  <c r="M1859" i="18"/>
  <c r="S1859" i="18"/>
  <c r="P1859" i="18"/>
  <c r="L1860" i="18"/>
  <c r="R1860" i="18"/>
  <c r="M1860" i="18"/>
  <c r="S1860" i="18"/>
  <c r="P1860" i="18"/>
  <c r="L1861" i="18"/>
  <c r="R1861" i="18"/>
  <c r="M1861" i="18"/>
  <c r="S1861" i="18"/>
  <c r="P1861" i="18"/>
  <c r="L1862" i="18"/>
  <c r="R1862" i="18"/>
  <c r="M1862" i="18"/>
  <c r="S1862" i="18"/>
  <c r="P1862" i="18"/>
  <c r="L1863" i="18"/>
  <c r="R1863" i="18"/>
  <c r="M1863" i="18"/>
  <c r="S1863" i="18"/>
  <c r="P1863" i="18"/>
  <c r="L1864" i="18"/>
  <c r="R1864" i="18"/>
  <c r="M1864" i="18"/>
  <c r="S1864" i="18"/>
  <c r="P1864" i="18"/>
  <c r="R1865" i="18"/>
  <c r="S1865" i="18"/>
  <c r="P1865" i="18"/>
  <c r="L1866" i="18"/>
  <c r="R1866" i="18"/>
  <c r="M1866" i="18"/>
  <c r="S1866" i="18"/>
  <c r="P1866" i="18"/>
  <c r="L1867" i="18"/>
  <c r="R1867" i="18"/>
  <c r="M1867" i="18"/>
  <c r="S1867" i="18"/>
  <c r="P1867" i="18"/>
  <c r="L1868" i="18"/>
  <c r="R1868" i="18"/>
  <c r="M1868" i="18"/>
  <c r="S1868" i="18"/>
  <c r="P1868" i="18"/>
  <c r="L1869" i="18"/>
  <c r="R1869" i="18"/>
  <c r="M1869" i="18"/>
  <c r="S1869" i="18"/>
  <c r="P1869" i="18"/>
  <c r="L1870" i="18"/>
  <c r="R1870" i="18"/>
  <c r="M1870" i="18"/>
  <c r="S1870" i="18"/>
  <c r="P1870" i="18"/>
  <c r="L1871" i="18"/>
  <c r="R1871" i="18"/>
  <c r="M1871" i="18"/>
  <c r="S1871" i="18"/>
  <c r="P1871" i="18"/>
  <c r="L1872" i="18"/>
  <c r="R1872" i="18"/>
  <c r="M1872" i="18"/>
  <c r="S1872" i="18"/>
  <c r="P1872" i="18"/>
  <c r="L1873" i="18"/>
  <c r="R1873" i="18"/>
  <c r="M1873" i="18"/>
  <c r="S1873" i="18"/>
  <c r="P1873" i="18"/>
  <c r="L1874" i="18"/>
  <c r="R1874" i="18"/>
  <c r="M1874" i="18"/>
  <c r="S1874" i="18"/>
  <c r="P1874" i="18"/>
  <c r="L1875" i="18"/>
  <c r="R1875" i="18"/>
  <c r="M1875" i="18"/>
  <c r="S1875" i="18"/>
  <c r="P1875" i="18"/>
  <c r="L1876" i="18"/>
  <c r="R1876" i="18"/>
  <c r="M1876" i="18"/>
  <c r="S1876" i="18"/>
  <c r="P1876" i="18"/>
  <c r="L1877" i="18"/>
  <c r="R1877" i="18"/>
  <c r="M1877" i="18"/>
  <c r="S1877" i="18"/>
  <c r="P1877" i="18"/>
  <c r="L1878" i="18"/>
  <c r="R1878" i="18"/>
  <c r="M1878" i="18"/>
  <c r="S1878" i="18"/>
  <c r="P1878" i="18"/>
  <c r="L1879" i="18"/>
  <c r="R1879" i="18"/>
  <c r="M1879" i="18"/>
  <c r="S1879" i="18"/>
  <c r="P1879" i="18"/>
  <c r="L1880" i="18"/>
  <c r="R1880" i="18"/>
  <c r="M1880" i="18"/>
  <c r="S1880" i="18"/>
  <c r="P1880" i="18"/>
  <c r="L1881" i="18"/>
  <c r="R1881" i="18"/>
  <c r="M1881" i="18"/>
  <c r="S1881" i="18"/>
  <c r="P1881" i="18"/>
  <c r="L1882" i="18"/>
  <c r="R1882" i="18"/>
  <c r="M1882" i="18"/>
  <c r="S1882" i="18"/>
  <c r="P1882" i="18"/>
  <c r="L1883" i="18"/>
  <c r="R1883" i="18"/>
  <c r="M1883" i="18"/>
  <c r="S1883" i="18"/>
  <c r="P1883" i="18"/>
  <c r="L1884" i="18"/>
  <c r="R1884" i="18"/>
  <c r="M1884" i="18"/>
  <c r="S1884" i="18"/>
  <c r="P1884" i="18"/>
  <c r="L1885" i="18"/>
  <c r="R1885" i="18"/>
  <c r="M1885" i="18"/>
  <c r="S1885" i="18"/>
  <c r="P1885" i="18"/>
  <c r="L1886" i="18"/>
  <c r="R1886" i="18"/>
  <c r="M1886" i="18"/>
  <c r="S1886" i="18"/>
  <c r="P1886" i="18"/>
  <c r="L1887" i="18"/>
  <c r="R1887" i="18"/>
  <c r="M1887" i="18"/>
  <c r="S1887" i="18"/>
  <c r="P1887" i="18"/>
  <c r="L1888" i="18"/>
  <c r="R1888" i="18"/>
  <c r="M1888" i="18"/>
  <c r="S1888" i="18"/>
  <c r="P1888" i="18"/>
  <c r="L1889" i="18"/>
  <c r="R1889" i="18"/>
  <c r="M1889" i="18"/>
  <c r="S1889" i="18"/>
  <c r="P1889" i="18"/>
  <c r="L1890" i="18"/>
  <c r="R1890" i="18"/>
  <c r="M1890" i="18"/>
  <c r="S1890" i="18"/>
  <c r="P1890" i="18"/>
  <c r="L1891" i="18"/>
  <c r="R1891" i="18"/>
  <c r="M1891" i="18"/>
  <c r="S1891" i="18"/>
  <c r="P1891" i="18"/>
  <c r="L1892" i="18"/>
  <c r="R1892" i="18"/>
  <c r="M1892" i="18"/>
  <c r="S1892" i="18"/>
  <c r="P1892" i="18"/>
  <c r="L1893" i="18"/>
  <c r="R1893" i="18"/>
  <c r="M1893" i="18"/>
  <c r="S1893" i="18"/>
  <c r="P1893" i="18"/>
  <c r="L1894" i="18"/>
  <c r="R1894" i="18"/>
  <c r="M1894" i="18"/>
  <c r="S1894" i="18"/>
  <c r="P1894" i="18"/>
  <c r="L1895" i="18"/>
  <c r="R1895" i="18"/>
  <c r="M1895" i="18"/>
  <c r="S1895" i="18"/>
  <c r="P1895" i="18"/>
  <c r="L1896" i="18"/>
  <c r="R1896" i="18"/>
  <c r="M1896" i="18"/>
  <c r="S1896" i="18"/>
  <c r="P1896" i="18"/>
  <c r="L1897" i="18"/>
  <c r="R1897" i="18"/>
  <c r="M1897" i="18"/>
  <c r="S1897" i="18"/>
  <c r="P1897" i="18"/>
  <c r="L1898" i="18"/>
  <c r="R1898" i="18"/>
  <c r="M1898" i="18"/>
  <c r="S1898" i="18"/>
  <c r="P1898" i="18"/>
  <c r="L1899" i="18"/>
  <c r="R1899" i="18"/>
  <c r="M1899" i="18"/>
  <c r="S1899" i="18"/>
  <c r="P1899" i="18"/>
  <c r="L1900" i="18"/>
  <c r="R1900" i="18"/>
  <c r="M1900" i="18"/>
  <c r="S1900" i="18"/>
  <c r="P1900" i="18"/>
  <c r="L1901" i="18"/>
  <c r="R1901" i="18"/>
  <c r="M1901" i="18"/>
  <c r="S1901" i="18"/>
  <c r="P1901" i="18"/>
  <c r="L1902" i="18"/>
  <c r="R1902" i="18"/>
  <c r="M1902" i="18"/>
  <c r="S1902" i="18"/>
  <c r="P1902" i="18"/>
  <c r="L1903" i="18"/>
  <c r="R1903" i="18"/>
  <c r="M1903" i="18"/>
  <c r="S1903" i="18"/>
  <c r="P1903" i="18"/>
  <c r="L1904" i="18"/>
  <c r="R1904" i="18"/>
  <c r="M1904" i="18"/>
  <c r="S1904" i="18"/>
  <c r="P1904" i="18"/>
  <c r="L1905" i="18"/>
  <c r="R1905" i="18"/>
  <c r="M1905" i="18"/>
  <c r="S1905" i="18"/>
  <c r="P1905" i="18"/>
  <c r="L1906" i="18"/>
  <c r="R1906" i="18"/>
  <c r="M1906" i="18"/>
  <c r="S1906" i="18"/>
  <c r="P1906" i="18"/>
  <c r="L1907" i="18"/>
  <c r="R1907" i="18"/>
  <c r="M1907" i="18"/>
  <c r="S1907" i="18"/>
  <c r="P1907" i="18"/>
  <c r="L1908" i="18"/>
  <c r="R1908" i="18"/>
  <c r="M1908" i="18"/>
  <c r="S1908" i="18"/>
  <c r="P1908" i="18"/>
  <c r="L1909" i="18"/>
  <c r="R1909" i="18"/>
  <c r="M1909" i="18"/>
  <c r="S1909" i="18"/>
  <c r="P1909" i="18"/>
  <c r="L1910" i="18"/>
  <c r="R1910" i="18"/>
  <c r="M1910" i="18"/>
  <c r="S1910" i="18"/>
  <c r="P1910" i="18"/>
  <c r="L1911" i="18"/>
  <c r="R1911" i="18"/>
  <c r="M1911" i="18"/>
  <c r="S1911" i="18"/>
  <c r="P1911" i="18"/>
  <c r="L1912" i="18"/>
  <c r="R1912" i="18"/>
  <c r="M1912" i="18"/>
  <c r="S1912" i="18"/>
  <c r="P1912" i="18"/>
  <c r="L1913" i="18"/>
  <c r="R1913" i="18"/>
  <c r="M1913" i="18"/>
  <c r="S1913" i="18"/>
  <c r="P1913" i="18"/>
  <c r="L1914" i="18"/>
  <c r="R1914" i="18"/>
  <c r="M1914" i="18"/>
  <c r="S1914" i="18"/>
  <c r="P1914" i="18"/>
  <c r="L1915" i="18"/>
  <c r="R1915" i="18"/>
  <c r="M1915" i="18"/>
  <c r="S1915" i="18"/>
  <c r="P1915" i="18"/>
  <c r="L1916" i="18"/>
  <c r="R1916" i="18"/>
  <c r="M1916" i="18"/>
  <c r="S1916" i="18"/>
  <c r="P1916" i="18"/>
  <c r="L1917" i="18"/>
  <c r="R1917" i="18"/>
  <c r="M1917" i="18"/>
  <c r="S1917" i="18"/>
  <c r="P1917" i="18"/>
  <c r="L1918" i="18"/>
  <c r="R1918" i="18"/>
  <c r="M1918" i="18"/>
  <c r="S1918" i="18"/>
  <c r="P1918" i="18"/>
  <c r="L1919" i="18"/>
  <c r="R1919" i="18"/>
  <c r="M1919" i="18"/>
  <c r="S1919" i="18"/>
  <c r="P1919" i="18"/>
  <c r="L1920" i="18"/>
  <c r="R1920" i="18"/>
  <c r="M1920" i="18"/>
  <c r="S1920" i="18"/>
  <c r="P1920" i="18"/>
  <c r="L1921" i="18"/>
  <c r="R1921" i="18"/>
  <c r="M1921" i="18"/>
  <c r="S1921" i="18"/>
  <c r="P1921" i="18"/>
  <c r="L1922" i="18"/>
  <c r="R1922" i="18"/>
  <c r="M1922" i="18"/>
  <c r="S1922" i="18"/>
  <c r="P1922" i="18"/>
  <c r="L1923" i="18"/>
  <c r="R1923" i="18"/>
  <c r="M1923" i="18"/>
  <c r="S1923" i="18"/>
  <c r="P1923" i="18"/>
  <c r="L1924" i="18"/>
  <c r="R1924" i="18"/>
  <c r="M1924" i="18"/>
  <c r="S1924" i="18"/>
  <c r="P1924" i="18"/>
  <c r="L1925" i="18"/>
  <c r="R1925" i="18"/>
  <c r="M1925" i="18"/>
  <c r="S1925" i="18"/>
  <c r="P1925" i="18"/>
  <c r="L1926" i="18"/>
  <c r="R1926" i="18"/>
  <c r="M1926" i="18"/>
  <c r="S1926" i="18"/>
  <c r="P1926" i="18"/>
  <c r="L1927" i="18"/>
  <c r="R1927" i="18"/>
  <c r="M1927" i="18"/>
  <c r="S1927" i="18"/>
  <c r="P1927" i="18"/>
  <c r="L1928" i="18"/>
  <c r="R1928" i="18"/>
  <c r="M1928" i="18"/>
  <c r="S1928" i="18"/>
  <c r="P1928" i="18"/>
  <c r="L1929" i="18"/>
  <c r="R1929" i="18"/>
  <c r="M1929" i="18"/>
  <c r="S1929" i="18"/>
  <c r="P1929" i="18"/>
  <c r="L1930" i="18"/>
  <c r="R1930" i="18"/>
  <c r="M1930" i="18"/>
  <c r="S1930" i="18"/>
  <c r="P1930" i="18"/>
  <c r="L1931" i="18"/>
  <c r="R1931" i="18"/>
  <c r="M1931" i="18"/>
  <c r="S1931" i="18"/>
  <c r="P1931" i="18"/>
  <c r="L1932" i="18"/>
  <c r="R1932" i="18"/>
  <c r="M1932" i="18"/>
  <c r="S1932" i="18"/>
  <c r="P1932" i="18"/>
  <c r="L1933" i="18"/>
  <c r="R1933" i="18"/>
  <c r="M1933" i="18"/>
  <c r="S1933" i="18"/>
  <c r="P1933" i="18"/>
  <c r="L1934" i="18"/>
  <c r="R1934" i="18"/>
  <c r="M1934" i="18"/>
  <c r="S1934" i="18"/>
  <c r="P1934" i="18"/>
  <c r="L1935" i="18"/>
  <c r="R1935" i="18"/>
  <c r="M1935" i="18"/>
  <c r="S1935" i="18"/>
  <c r="P1935" i="18"/>
  <c r="L1936" i="18"/>
  <c r="R1936" i="18"/>
  <c r="M1936" i="18"/>
  <c r="S1936" i="18"/>
  <c r="P1936" i="18"/>
  <c r="L1937" i="18"/>
  <c r="R1937" i="18"/>
  <c r="M1937" i="18"/>
  <c r="S1937" i="18"/>
  <c r="P1937" i="18"/>
  <c r="L1938" i="18"/>
  <c r="R1938" i="18"/>
  <c r="M1938" i="18"/>
  <c r="S1938" i="18"/>
  <c r="P1938" i="18"/>
  <c r="L1939" i="18"/>
  <c r="R1939" i="18"/>
  <c r="M1939" i="18"/>
  <c r="S1939" i="18"/>
  <c r="P1939" i="18"/>
  <c r="L1940" i="18"/>
  <c r="R1940" i="18"/>
  <c r="M1940" i="18"/>
  <c r="S1940" i="18"/>
  <c r="P1940" i="18"/>
  <c r="L1941" i="18"/>
  <c r="R1941" i="18"/>
  <c r="M1941" i="18"/>
  <c r="S1941" i="18"/>
  <c r="P1941" i="18"/>
  <c r="L1942" i="18"/>
  <c r="R1942" i="18"/>
  <c r="M1942" i="18"/>
  <c r="S1942" i="18"/>
  <c r="P1942" i="18"/>
  <c r="L1943" i="18"/>
  <c r="R1943" i="18"/>
  <c r="M1943" i="18"/>
  <c r="S1943" i="18"/>
  <c r="P1943" i="18"/>
  <c r="L1944" i="18"/>
  <c r="R1944" i="18"/>
  <c r="M1944" i="18"/>
  <c r="S1944" i="18"/>
  <c r="P1944" i="18"/>
  <c r="L1945" i="18"/>
  <c r="R1945" i="18"/>
  <c r="M1945" i="18"/>
  <c r="S1945" i="18"/>
  <c r="P1945" i="18"/>
  <c r="L1946" i="18"/>
  <c r="R1946" i="18"/>
  <c r="M1946" i="18"/>
  <c r="S1946" i="18"/>
  <c r="P1946" i="18"/>
  <c r="L1947" i="18"/>
  <c r="R1947" i="18"/>
  <c r="M1947" i="18"/>
  <c r="S1947" i="18"/>
  <c r="P1947" i="18"/>
  <c r="L1948" i="18"/>
  <c r="R1948" i="18"/>
  <c r="M1948" i="18"/>
  <c r="S1948" i="18"/>
  <c r="P1948" i="18"/>
  <c r="L1949" i="18"/>
  <c r="R1949" i="18"/>
  <c r="M1949" i="18"/>
  <c r="S1949" i="18"/>
  <c r="P1949" i="18"/>
  <c r="L1950" i="18"/>
  <c r="R1950" i="18"/>
  <c r="M1950" i="18"/>
  <c r="S1950" i="18"/>
  <c r="P1950" i="18"/>
  <c r="L1951" i="18"/>
  <c r="R1951" i="18"/>
  <c r="M1951" i="18"/>
  <c r="S1951" i="18"/>
  <c r="P1951" i="18"/>
  <c r="L1952" i="18"/>
  <c r="R1952" i="18"/>
  <c r="M1952" i="18"/>
  <c r="S1952" i="18"/>
  <c r="P1952" i="18"/>
  <c r="L1953" i="18"/>
  <c r="R1953" i="18"/>
  <c r="M1953" i="18"/>
  <c r="S1953" i="18"/>
  <c r="P1953" i="18"/>
  <c r="L1954" i="18"/>
  <c r="R1954" i="18"/>
  <c r="M1954" i="18"/>
  <c r="S1954" i="18"/>
  <c r="P1954" i="18"/>
  <c r="L1955" i="18"/>
  <c r="R1955" i="18"/>
  <c r="M1955" i="18"/>
  <c r="S1955" i="18"/>
  <c r="P1955" i="18"/>
  <c r="L1956" i="18"/>
  <c r="R1956" i="18"/>
  <c r="M1956" i="18"/>
  <c r="S1956" i="18"/>
  <c r="P1956" i="18"/>
  <c r="L1957" i="18"/>
  <c r="R1957" i="18"/>
  <c r="M1957" i="18"/>
  <c r="S1957" i="18"/>
  <c r="P1957" i="18"/>
  <c r="L1958" i="18"/>
  <c r="R1958" i="18"/>
  <c r="M1958" i="18"/>
  <c r="S1958" i="18"/>
  <c r="P1958" i="18"/>
  <c r="L1959" i="18"/>
  <c r="R1959" i="18"/>
  <c r="M1959" i="18"/>
  <c r="S1959" i="18"/>
  <c r="P1959" i="18"/>
  <c r="L1960" i="18"/>
  <c r="R1960" i="18"/>
  <c r="M1960" i="18"/>
  <c r="S1960" i="18"/>
  <c r="P1960" i="18"/>
  <c r="L1961" i="18"/>
  <c r="R1961" i="18"/>
  <c r="M1961" i="18"/>
  <c r="S1961" i="18"/>
  <c r="P1961" i="18"/>
  <c r="L1962" i="18"/>
  <c r="R1962" i="18"/>
  <c r="M1962" i="18"/>
  <c r="S1962" i="18"/>
  <c r="P1962" i="18"/>
  <c r="L1963" i="18"/>
  <c r="R1963" i="18"/>
  <c r="M1963" i="18"/>
  <c r="S1963" i="18"/>
  <c r="P1963" i="18"/>
  <c r="L1964" i="18"/>
  <c r="R1964" i="18"/>
  <c r="M1964" i="18"/>
  <c r="S1964" i="18"/>
  <c r="P1964" i="18"/>
  <c r="L1965" i="18"/>
  <c r="R1965" i="18"/>
  <c r="M1965" i="18"/>
  <c r="S1965" i="18"/>
  <c r="P1965" i="18"/>
  <c r="L1966" i="18"/>
  <c r="R1966" i="18"/>
  <c r="M1966" i="18"/>
  <c r="S1966" i="18"/>
  <c r="P1966" i="18"/>
  <c r="L1967" i="18"/>
  <c r="R1967" i="18"/>
  <c r="M1967" i="18"/>
  <c r="S1967" i="18"/>
  <c r="P1967" i="18"/>
  <c r="L1968" i="18"/>
  <c r="R1968" i="18"/>
  <c r="M1968" i="18"/>
  <c r="S1968" i="18"/>
  <c r="P1968" i="18"/>
  <c r="L1969" i="18"/>
  <c r="R1969" i="18"/>
  <c r="M1969" i="18"/>
  <c r="S1969" i="18"/>
  <c r="P1969" i="18"/>
  <c r="L1970" i="18"/>
  <c r="R1970" i="18"/>
  <c r="M1970" i="18"/>
  <c r="S1970" i="18"/>
  <c r="P1970" i="18"/>
  <c r="L1971" i="18"/>
  <c r="R1971" i="18"/>
  <c r="M1971" i="18"/>
  <c r="S1971" i="18"/>
  <c r="P1971" i="18"/>
  <c r="L1972" i="18"/>
  <c r="R1972" i="18"/>
  <c r="M1972" i="18"/>
  <c r="S1972" i="18"/>
  <c r="P1972" i="18"/>
  <c r="L1973" i="18"/>
  <c r="R1973" i="18"/>
  <c r="M1973" i="18"/>
  <c r="S1973" i="18"/>
  <c r="P1973" i="18"/>
  <c r="L1974" i="18"/>
  <c r="R1974" i="18"/>
  <c r="M1974" i="18"/>
  <c r="S1974" i="18"/>
  <c r="P1974" i="18"/>
  <c r="L1975" i="18"/>
  <c r="R1975" i="18"/>
  <c r="M1975" i="18"/>
  <c r="S1975" i="18"/>
  <c r="P1975" i="18"/>
  <c r="L1976" i="18"/>
  <c r="R1976" i="18"/>
  <c r="M1976" i="18"/>
  <c r="S1976" i="18"/>
  <c r="P1976" i="18"/>
  <c r="L1977" i="18"/>
  <c r="R1977" i="18"/>
  <c r="M1977" i="18"/>
  <c r="S1977" i="18"/>
  <c r="P1977" i="18"/>
  <c r="L1978" i="18"/>
  <c r="R1978" i="18"/>
  <c r="M1978" i="18"/>
  <c r="S1978" i="18"/>
  <c r="P1978" i="18"/>
  <c r="L1979" i="18"/>
  <c r="R1979" i="18"/>
  <c r="M1979" i="18"/>
  <c r="S1979" i="18"/>
  <c r="P1979" i="18"/>
  <c r="L1980" i="18"/>
  <c r="R1980" i="18"/>
  <c r="M1980" i="18"/>
  <c r="S1980" i="18"/>
  <c r="P1980" i="18"/>
  <c r="L1981" i="18"/>
  <c r="R1981" i="18"/>
  <c r="M1981" i="18"/>
  <c r="S1981" i="18"/>
  <c r="P1981" i="18"/>
  <c r="L1982" i="18"/>
  <c r="R1982" i="18"/>
  <c r="M1982" i="18"/>
  <c r="S1982" i="18"/>
  <c r="P1982" i="18"/>
  <c r="L1983" i="18"/>
  <c r="R1983" i="18"/>
  <c r="M1983" i="18"/>
  <c r="S1983" i="18"/>
  <c r="P1983" i="18"/>
  <c r="L1984" i="18"/>
  <c r="R1984" i="18"/>
  <c r="M1984" i="18"/>
  <c r="S1984" i="18"/>
  <c r="P1984" i="18"/>
  <c r="L1985" i="18"/>
  <c r="R1985" i="18"/>
  <c r="M1985" i="18"/>
  <c r="S1985" i="18"/>
  <c r="P1985" i="18"/>
  <c r="L1986" i="18"/>
  <c r="R1986" i="18"/>
  <c r="M1986" i="18"/>
  <c r="S1986" i="18"/>
  <c r="P1986" i="18"/>
  <c r="L1987" i="18"/>
  <c r="R1987" i="18"/>
  <c r="M1987" i="18"/>
  <c r="S1987" i="18"/>
  <c r="P1987" i="18"/>
  <c r="L1988" i="18"/>
  <c r="R1988" i="18"/>
  <c r="M1988" i="18"/>
  <c r="S1988" i="18"/>
  <c r="P1988" i="18"/>
  <c r="L1989" i="18"/>
  <c r="R1989" i="18"/>
  <c r="M1989" i="18"/>
  <c r="S1989" i="18"/>
  <c r="P1989" i="18"/>
  <c r="L1990" i="18"/>
  <c r="R1990" i="18"/>
  <c r="M1990" i="18"/>
  <c r="S1990" i="18"/>
  <c r="P1990" i="18"/>
  <c r="L1991" i="18"/>
  <c r="R1991" i="18"/>
  <c r="M1991" i="18"/>
  <c r="S1991" i="18"/>
  <c r="P1991" i="18"/>
  <c r="L1992" i="18"/>
  <c r="R1992" i="18"/>
  <c r="M1992" i="18"/>
  <c r="S1992" i="18"/>
  <c r="P1992" i="18"/>
  <c r="L1993" i="18"/>
  <c r="R1993" i="18"/>
  <c r="M1993" i="18"/>
  <c r="S1993" i="18"/>
  <c r="P1993" i="18"/>
  <c r="L1994" i="18"/>
  <c r="R1994" i="18"/>
  <c r="M1994" i="18"/>
  <c r="S1994" i="18"/>
  <c r="P1994" i="18"/>
  <c r="L1995" i="18"/>
  <c r="R1995" i="18"/>
  <c r="M1995" i="18"/>
  <c r="S1995" i="18"/>
  <c r="P1995" i="18"/>
  <c r="L1996" i="18"/>
  <c r="R1996" i="18"/>
  <c r="M1996" i="18"/>
  <c r="S1996" i="18"/>
  <c r="P1996" i="18"/>
  <c r="L1997" i="18"/>
  <c r="R1997" i="18"/>
  <c r="M1997" i="18"/>
  <c r="S1997" i="18"/>
  <c r="P1997" i="18"/>
  <c r="L1998" i="18"/>
  <c r="R1998" i="18"/>
  <c r="M1998" i="18"/>
  <c r="S1998" i="18"/>
  <c r="P1998" i="18"/>
  <c r="L1999" i="18"/>
  <c r="R1999" i="18"/>
  <c r="M1999" i="18"/>
  <c r="S1999" i="18"/>
  <c r="P1999" i="18"/>
  <c r="L2000" i="18"/>
  <c r="R2000" i="18"/>
  <c r="M2000" i="18"/>
  <c r="S2000" i="18"/>
  <c r="P2000" i="18"/>
  <c r="L2001" i="18"/>
  <c r="R2001" i="18"/>
  <c r="M2001" i="18"/>
  <c r="S2001" i="18"/>
  <c r="P2001" i="18"/>
  <c r="L2002" i="18"/>
  <c r="R2002" i="18"/>
  <c r="M2002" i="18"/>
  <c r="S2002" i="18"/>
  <c r="P2002" i="18"/>
  <c r="L2003" i="18"/>
  <c r="R2003" i="18"/>
  <c r="M2003" i="18"/>
  <c r="S2003" i="18"/>
  <c r="P2003" i="18"/>
  <c r="L2004" i="18"/>
  <c r="R2004" i="18"/>
  <c r="M2004" i="18"/>
  <c r="S2004" i="18"/>
  <c r="P2004" i="18"/>
  <c r="L2005" i="18"/>
  <c r="R2005" i="18"/>
  <c r="M2005" i="18"/>
  <c r="S2005" i="18"/>
  <c r="P2005" i="18"/>
  <c r="L2006" i="18"/>
  <c r="R2006" i="18"/>
  <c r="M2006" i="18"/>
  <c r="S2006" i="18"/>
  <c r="P2006" i="18"/>
  <c r="L2007" i="18"/>
  <c r="R2007" i="18"/>
  <c r="M2007" i="18"/>
  <c r="S2007" i="18"/>
  <c r="P2007" i="18"/>
  <c r="L2008" i="18"/>
  <c r="R2008" i="18"/>
  <c r="M2008" i="18"/>
  <c r="S2008" i="18"/>
  <c r="P2008" i="18"/>
  <c r="L2009" i="18"/>
  <c r="R2009" i="18"/>
  <c r="M2009" i="18"/>
  <c r="S2009" i="18"/>
  <c r="P2009" i="18"/>
  <c r="L2010" i="18"/>
  <c r="R2010" i="18"/>
  <c r="M2010" i="18"/>
  <c r="S2010" i="18"/>
  <c r="P2010" i="18"/>
  <c r="L2011" i="18"/>
  <c r="R2011" i="18"/>
  <c r="M2011" i="18"/>
  <c r="S2011" i="18"/>
  <c r="P2011" i="18"/>
  <c r="L2012" i="18"/>
  <c r="R2012" i="18"/>
  <c r="M2012" i="18"/>
  <c r="S2012" i="18"/>
  <c r="P2012" i="18"/>
  <c r="L2013" i="18"/>
  <c r="R2013" i="18"/>
  <c r="M2013" i="18"/>
  <c r="S2013" i="18"/>
  <c r="P2013" i="18"/>
  <c r="L2014" i="18"/>
  <c r="R2014" i="18"/>
  <c r="M2014" i="18"/>
  <c r="S2014" i="18"/>
  <c r="P2014" i="18"/>
  <c r="L2015" i="18"/>
  <c r="R2015" i="18"/>
  <c r="M2015" i="18"/>
  <c r="S2015" i="18"/>
  <c r="P2015" i="18"/>
  <c r="L2016" i="18"/>
  <c r="R2016" i="18"/>
  <c r="M2016" i="18"/>
  <c r="S2016" i="18"/>
  <c r="P2016" i="18"/>
  <c r="L2017" i="18"/>
  <c r="R2017" i="18"/>
  <c r="M2017" i="18"/>
  <c r="S2017" i="18"/>
  <c r="P2017" i="18"/>
  <c r="L2018" i="18"/>
  <c r="R2018" i="18"/>
  <c r="M2018" i="18"/>
  <c r="S2018" i="18"/>
  <c r="P2018" i="18"/>
  <c r="L2019" i="18"/>
  <c r="R2019" i="18"/>
  <c r="M2019" i="18"/>
  <c r="S2019" i="18"/>
  <c r="P2019" i="18"/>
  <c r="L2020" i="18"/>
  <c r="R2020" i="18"/>
  <c r="M2020" i="18"/>
  <c r="S2020" i="18"/>
  <c r="P2020" i="18"/>
  <c r="L2021" i="18"/>
  <c r="R2021" i="18"/>
  <c r="M2021" i="18"/>
  <c r="S2021" i="18"/>
  <c r="P2021" i="18"/>
  <c r="L2022" i="18"/>
  <c r="R2022" i="18"/>
  <c r="M2022" i="18"/>
  <c r="S2022" i="18"/>
  <c r="P2022" i="18"/>
  <c r="L2023" i="18"/>
  <c r="R2023" i="18"/>
  <c r="M2023" i="18"/>
  <c r="S2023" i="18"/>
  <c r="P2023" i="18"/>
  <c r="L2024" i="18"/>
  <c r="R2024" i="18"/>
  <c r="M2024" i="18"/>
  <c r="S2024" i="18"/>
  <c r="P2024" i="18"/>
  <c r="L2025" i="18"/>
  <c r="R2025" i="18"/>
  <c r="M2025" i="18"/>
  <c r="S2025" i="18"/>
  <c r="P2025" i="18"/>
  <c r="L2026" i="18"/>
  <c r="R2026" i="18"/>
  <c r="M2026" i="18"/>
  <c r="S2026" i="18"/>
  <c r="P2026" i="18"/>
  <c r="L2027" i="18"/>
  <c r="R2027" i="18"/>
  <c r="M2027" i="18"/>
  <c r="S2027" i="18"/>
  <c r="P2027" i="18"/>
  <c r="L2028" i="18"/>
  <c r="R2028" i="18"/>
  <c r="M2028" i="18"/>
  <c r="S2028" i="18"/>
  <c r="P2028" i="18"/>
  <c r="L2029" i="18"/>
  <c r="R2029" i="18"/>
  <c r="M2029" i="18"/>
  <c r="S2029" i="18"/>
  <c r="P2029" i="18"/>
  <c r="L2030" i="18"/>
  <c r="R2030" i="18"/>
  <c r="M2030" i="18"/>
  <c r="S2030" i="18"/>
  <c r="P2030" i="18"/>
  <c r="L2031" i="18"/>
  <c r="R2031" i="18"/>
  <c r="M2031" i="18"/>
  <c r="S2031" i="18"/>
  <c r="P2031" i="18"/>
  <c r="L2032" i="18"/>
  <c r="R2032" i="18"/>
  <c r="M2032" i="18"/>
  <c r="S2032" i="18"/>
  <c r="P2032" i="18"/>
  <c r="L2033" i="18"/>
  <c r="R2033" i="18"/>
  <c r="M2033" i="18"/>
  <c r="S2033" i="18"/>
  <c r="P2033" i="18"/>
  <c r="L2034" i="18"/>
  <c r="R2034" i="18"/>
  <c r="M2034" i="18"/>
  <c r="S2034" i="18"/>
  <c r="P2034" i="18"/>
  <c r="L2035" i="18"/>
  <c r="R2035" i="18"/>
  <c r="M2035" i="18"/>
  <c r="S2035" i="18"/>
  <c r="P2035" i="18"/>
  <c r="L2036" i="18"/>
  <c r="R2036" i="18"/>
  <c r="M2036" i="18"/>
  <c r="S2036" i="18"/>
  <c r="P2036" i="18"/>
  <c r="L2037" i="18"/>
  <c r="R2037" i="18"/>
  <c r="M2037" i="18"/>
  <c r="S2037" i="18"/>
  <c r="P2037" i="18"/>
  <c r="L2038" i="18"/>
  <c r="R2038" i="18"/>
  <c r="M2038" i="18"/>
  <c r="S2038" i="18"/>
  <c r="P2038" i="18"/>
  <c r="L2039" i="18"/>
  <c r="R2039" i="18"/>
  <c r="M2039" i="18"/>
  <c r="S2039" i="18"/>
  <c r="P2039" i="18"/>
  <c r="L2040" i="18"/>
  <c r="R2040" i="18"/>
  <c r="M2040" i="18"/>
  <c r="S2040" i="18"/>
  <c r="P2040" i="18"/>
  <c r="L2041" i="18"/>
  <c r="R2041" i="18"/>
  <c r="M2041" i="18"/>
  <c r="S2041" i="18"/>
  <c r="P2041" i="18"/>
  <c r="L2042" i="18"/>
  <c r="R2042" i="18"/>
  <c r="M2042" i="18"/>
  <c r="S2042" i="18"/>
  <c r="P2042" i="18"/>
  <c r="L2043" i="18"/>
  <c r="R2043" i="18"/>
  <c r="M2043" i="18"/>
  <c r="S2043" i="18"/>
  <c r="P2043" i="18"/>
  <c r="L2044" i="18"/>
  <c r="R2044" i="18"/>
  <c r="M2044" i="18"/>
  <c r="S2044" i="18"/>
  <c r="P2044" i="18"/>
  <c r="L2045" i="18"/>
  <c r="R2045" i="18"/>
  <c r="M2045" i="18"/>
  <c r="S2045" i="18"/>
  <c r="P2045" i="18"/>
  <c r="L2046" i="18"/>
  <c r="R2046" i="18"/>
  <c r="M2046" i="18"/>
  <c r="S2046" i="18"/>
  <c r="P2046" i="18"/>
  <c r="L2047" i="18"/>
  <c r="R2047" i="18"/>
  <c r="M2047" i="18"/>
  <c r="S2047" i="18"/>
  <c r="P2047" i="18"/>
  <c r="L2048" i="18"/>
  <c r="R2048" i="18"/>
  <c r="M2048" i="18"/>
  <c r="S2048" i="18"/>
  <c r="P2048" i="18"/>
  <c r="L2049" i="18"/>
  <c r="R2049" i="18"/>
  <c r="M2049" i="18"/>
  <c r="S2049" i="18"/>
  <c r="P2049" i="18"/>
  <c r="L2050" i="18"/>
  <c r="R2050" i="18"/>
  <c r="M2050" i="18"/>
  <c r="S2050" i="18"/>
  <c r="P2050" i="18"/>
  <c r="L2051" i="18"/>
  <c r="R2051" i="18"/>
  <c r="M2051" i="18"/>
  <c r="S2051" i="18"/>
  <c r="P2051" i="18"/>
  <c r="L2052" i="18"/>
  <c r="R2052" i="18"/>
  <c r="M2052" i="18"/>
  <c r="S2052" i="18"/>
  <c r="P2052" i="18"/>
  <c r="L2053" i="18"/>
  <c r="R2053" i="18"/>
  <c r="M2053" i="18"/>
  <c r="S2053" i="18"/>
  <c r="P2053" i="18"/>
  <c r="L2054" i="18"/>
  <c r="M2054" i="18"/>
  <c r="P2054" i="18"/>
  <c r="L2055" i="18"/>
  <c r="M2055" i="18"/>
  <c r="P2055" i="18"/>
  <c r="L2056" i="18"/>
  <c r="M2056" i="18"/>
  <c r="P2056" i="18"/>
  <c r="L2057" i="18"/>
  <c r="M2057" i="18"/>
  <c r="P2057" i="18"/>
  <c r="L2058" i="18"/>
  <c r="M2058" i="18"/>
  <c r="P2058" i="18"/>
  <c r="L2059" i="18"/>
  <c r="M2059" i="18"/>
  <c r="P2059" i="18"/>
  <c r="L2060" i="18"/>
  <c r="M2060" i="18"/>
  <c r="P2060" i="18"/>
  <c r="L2061" i="18"/>
  <c r="M2061" i="18"/>
  <c r="P2061" i="18"/>
  <c r="L2062" i="18"/>
  <c r="M2062" i="18"/>
  <c r="P2062" i="18"/>
  <c r="L2063" i="18"/>
  <c r="M2063" i="18"/>
  <c r="P2063" i="18"/>
  <c r="L2064" i="18"/>
  <c r="M2064" i="18"/>
  <c r="P2064" i="18"/>
  <c r="L2065" i="18"/>
  <c r="M2065" i="18"/>
  <c r="P2065" i="18"/>
  <c r="L2066" i="18"/>
  <c r="M2066" i="18"/>
  <c r="P2066" i="18"/>
  <c r="L2067" i="18"/>
  <c r="M2067" i="18"/>
  <c r="P2067" i="18"/>
  <c r="L2068" i="18"/>
  <c r="M2068" i="18"/>
  <c r="P2068" i="18"/>
  <c r="L2069" i="18"/>
  <c r="M2069" i="18"/>
  <c r="P2069" i="18"/>
  <c r="L2070" i="18"/>
  <c r="M2070" i="18"/>
  <c r="P2070" i="18"/>
  <c r="L2071" i="18"/>
  <c r="M2071" i="18"/>
  <c r="P2071" i="18"/>
  <c r="L2072" i="18"/>
  <c r="M2072" i="18"/>
  <c r="P2072" i="18"/>
  <c r="L2073" i="18"/>
  <c r="M2073" i="18"/>
  <c r="P2073" i="18"/>
  <c r="L2074" i="18"/>
  <c r="M2074" i="18"/>
  <c r="P2074" i="18"/>
  <c r="L2075" i="18"/>
  <c r="M2075" i="18"/>
  <c r="P2075" i="18"/>
  <c r="L2076" i="18"/>
  <c r="M2076" i="18"/>
  <c r="P2076" i="18"/>
  <c r="L2077" i="18"/>
  <c r="M2077" i="18"/>
  <c r="P2077" i="18"/>
  <c r="L2082" i="18"/>
  <c r="R2082" i="18"/>
  <c r="M2082" i="18"/>
  <c r="S2082" i="18"/>
  <c r="P2082" i="18"/>
  <c r="L2083" i="18"/>
  <c r="R2083" i="18"/>
  <c r="M2083" i="18"/>
  <c r="S2083" i="18"/>
  <c r="P2083" i="18"/>
  <c r="L2084" i="18"/>
  <c r="R2084" i="18"/>
  <c r="M2084" i="18"/>
  <c r="S2084" i="18"/>
  <c r="P2084" i="18"/>
  <c r="L2085" i="18"/>
  <c r="R2085" i="18"/>
  <c r="M2085" i="18"/>
  <c r="S2085" i="18"/>
  <c r="P2085" i="18"/>
  <c r="L2086" i="18"/>
  <c r="R2086" i="18"/>
  <c r="M2086" i="18"/>
  <c r="S2086" i="18"/>
  <c r="P2086" i="18"/>
  <c r="L2087" i="18"/>
  <c r="R2087" i="18"/>
  <c r="M2087" i="18"/>
  <c r="S2087" i="18"/>
  <c r="P2087" i="18"/>
  <c r="L2088" i="18"/>
  <c r="R2088" i="18"/>
  <c r="M2088" i="18"/>
  <c r="S2088" i="18"/>
  <c r="P2088" i="18"/>
  <c r="L2089" i="18"/>
  <c r="R2089" i="18"/>
  <c r="M2089" i="18"/>
  <c r="S2089" i="18"/>
  <c r="P2089" i="18"/>
  <c r="L2090" i="18"/>
  <c r="R2090" i="18"/>
  <c r="M2090" i="18"/>
  <c r="S2090" i="18"/>
  <c r="P2090" i="18"/>
  <c r="L2091" i="18"/>
  <c r="R2091" i="18"/>
  <c r="M2091" i="18"/>
  <c r="S2091" i="18"/>
  <c r="P2091" i="18"/>
  <c r="L2092" i="18"/>
  <c r="R2092" i="18"/>
  <c r="M2092" i="18"/>
  <c r="S2092" i="18"/>
  <c r="P2092" i="18"/>
  <c r="L2093" i="18"/>
  <c r="R2093" i="18"/>
  <c r="M2093" i="18"/>
  <c r="S2093" i="18"/>
  <c r="P2093" i="18"/>
  <c r="L2094" i="18"/>
  <c r="R2094" i="18"/>
  <c r="M2094" i="18"/>
  <c r="S2094" i="18"/>
  <c r="P2094" i="18"/>
  <c r="L2095" i="18"/>
  <c r="R2095" i="18"/>
  <c r="M2095" i="18"/>
  <c r="S2095" i="18"/>
  <c r="P2095" i="18"/>
  <c r="L2096" i="18"/>
  <c r="R2096" i="18"/>
  <c r="M2096" i="18"/>
  <c r="S2096" i="18"/>
  <c r="P2096" i="18"/>
  <c r="L2097" i="18"/>
  <c r="R2097" i="18"/>
  <c r="M2097" i="18"/>
  <c r="S2097" i="18"/>
  <c r="P2097" i="18"/>
  <c r="L2098" i="18"/>
  <c r="R2098" i="18"/>
  <c r="M2098" i="18"/>
  <c r="S2098" i="18"/>
  <c r="P2098" i="18"/>
  <c r="L2099" i="18"/>
  <c r="R2099" i="18"/>
  <c r="M2099" i="18"/>
  <c r="S2099" i="18"/>
  <c r="P2099" i="18"/>
  <c r="L2100" i="18"/>
  <c r="R2100" i="18"/>
  <c r="M2100" i="18"/>
  <c r="S2100" i="18"/>
  <c r="P2100" i="18"/>
  <c r="L2101" i="18"/>
  <c r="R2101" i="18"/>
  <c r="M2101" i="18"/>
  <c r="S2101" i="18"/>
  <c r="P2101" i="18"/>
  <c r="L2102" i="18"/>
  <c r="R2102" i="18"/>
  <c r="M2102" i="18"/>
  <c r="S2102" i="18"/>
  <c r="P2102" i="18"/>
  <c r="L2103" i="18"/>
  <c r="R2103" i="18"/>
  <c r="M2103" i="18"/>
  <c r="S2103" i="18"/>
  <c r="P2103" i="18"/>
  <c r="L2104" i="18"/>
  <c r="R2104" i="18"/>
  <c r="M2104" i="18"/>
  <c r="S2104" i="18"/>
  <c r="P2104" i="18"/>
  <c r="L2105" i="18"/>
  <c r="R2105" i="18"/>
  <c r="M2105" i="18"/>
  <c r="S2105" i="18"/>
  <c r="P2105" i="18"/>
  <c r="L2106" i="18"/>
  <c r="R2106" i="18"/>
  <c r="M2106" i="18"/>
  <c r="S2106" i="18"/>
  <c r="P2106" i="18"/>
  <c r="L2107" i="18"/>
  <c r="R2107" i="18"/>
  <c r="M2107" i="18"/>
  <c r="S2107" i="18"/>
  <c r="P2107" i="18"/>
  <c r="L2108" i="18"/>
  <c r="R2108" i="18"/>
  <c r="M2108" i="18"/>
  <c r="S2108" i="18"/>
  <c r="P2108" i="18"/>
  <c r="L2109" i="18"/>
  <c r="R2109" i="18"/>
  <c r="M2109" i="18"/>
  <c r="S2109" i="18"/>
  <c r="P2109" i="18"/>
  <c r="L2110" i="18"/>
  <c r="R2110" i="18"/>
  <c r="M2110" i="18"/>
  <c r="S2110" i="18"/>
  <c r="P2110" i="18"/>
  <c r="L2111" i="18"/>
  <c r="R2111" i="18"/>
  <c r="M2111" i="18"/>
  <c r="S2111" i="18"/>
  <c r="P2111" i="18"/>
  <c r="L2112" i="18"/>
  <c r="R2112" i="18"/>
  <c r="M2112" i="18"/>
  <c r="S2112" i="18"/>
  <c r="P2112" i="18"/>
  <c r="L2113" i="18"/>
  <c r="R2113" i="18"/>
  <c r="M2113" i="18"/>
  <c r="S2113" i="18"/>
  <c r="P2113" i="18"/>
  <c r="L2114" i="18"/>
  <c r="R2114" i="18"/>
  <c r="M2114" i="18"/>
  <c r="S2114" i="18"/>
  <c r="P2114" i="18"/>
  <c r="L2115" i="18"/>
  <c r="R2115" i="18"/>
  <c r="M2115" i="18"/>
  <c r="S2115" i="18"/>
  <c r="P2115" i="18"/>
  <c r="L2116" i="18"/>
  <c r="R2116" i="18"/>
  <c r="M2116" i="18"/>
  <c r="S2116" i="18"/>
  <c r="P2116" i="18"/>
  <c r="L2117" i="18"/>
  <c r="R2117" i="18"/>
  <c r="M2117" i="18"/>
  <c r="S2117" i="18"/>
  <c r="P2117" i="18"/>
  <c r="L2118" i="18"/>
  <c r="R2118" i="18"/>
  <c r="M2118" i="18"/>
  <c r="S2118" i="18"/>
  <c r="P2118" i="18"/>
  <c r="L2119" i="18"/>
  <c r="R2119" i="18"/>
  <c r="M2119" i="18"/>
  <c r="S2119" i="18"/>
  <c r="P2119" i="18"/>
  <c r="L2120" i="18"/>
  <c r="R2120" i="18"/>
  <c r="M2120" i="18"/>
  <c r="S2120" i="18"/>
  <c r="P2120" i="18"/>
  <c r="L2121" i="18"/>
  <c r="R2121" i="18"/>
  <c r="M2121" i="18"/>
  <c r="S2121" i="18"/>
  <c r="P2121" i="18"/>
  <c r="L2122" i="18"/>
  <c r="R2122" i="18"/>
  <c r="M2122" i="18"/>
  <c r="S2122" i="18"/>
  <c r="P2122" i="18"/>
  <c r="L2123" i="18"/>
  <c r="R2123" i="18"/>
  <c r="M2123" i="18"/>
  <c r="S2123" i="18"/>
  <c r="P2123" i="18"/>
  <c r="L2124" i="18"/>
  <c r="R2124" i="18"/>
  <c r="M2124" i="18"/>
  <c r="S2124" i="18"/>
  <c r="P2124" i="18"/>
  <c r="L2125" i="18"/>
  <c r="R2125" i="18"/>
  <c r="M2125" i="18"/>
  <c r="S2125" i="18"/>
  <c r="P2125" i="18"/>
  <c r="L2126" i="18"/>
  <c r="R2126" i="18"/>
  <c r="M2126" i="18"/>
  <c r="S2126" i="18"/>
  <c r="P2126" i="18"/>
  <c r="L2127" i="18"/>
  <c r="R2127" i="18"/>
  <c r="M2127" i="18"/>
  <c r="S2127" i="18"/>
  <c r="P2127" i="18"/>
  <c r="L2128" i="18"/>
  <c r="R2128" i="18"/>
  <c r="M2128" i="18"/>
  <c r="S2128" i="18"/>
  <c r="P2128" i="18"/>
  <c r="L2129" i="18"/>
  <c r="R2129" i="18"/>
  <c r="M2129" i="18"/>
  <c r="S2129" i="18"/>
  <c r="P2129" i="18"/>
  <c r="L2130" i="18"/>
  <c r="R2130" i="18"/>
  <c r="M2130" i="18"/>
  <c r="S2130" i="18"/>
  <c r="P2130" i="18"/>
  <c r="L2131" i="18"/>
  <c r="R2131" i="18"/>
  <c r="M2131" i="18"/>
  <c r="S2131" i="18"/>
  <c r="P2131" i="18"/>
  <c r="R2132" i="18"/>
  <c r="M2132" i="18"/>
  <c r="S2132" i="18"/>
  <c r="P2132" i="18"/>
  <c r="L2133" i="18"/>
  <c r="R2133" i="18"/>
  <c r="M2133" i="18"/>
  <c r="S2133" i="18"/>
  <c r="P2133" i="18"/>
  <c r="L2134" i="18"/>
  <c r="R2134" i="18"/>
  <c r="M2134" i="18"/>
  <c r="S2134" i="18"/>
  <c r="P2134" i="18"/>
  <c r="L2135" i="18"/>
  <c r="R2135" i="18"/>
  <c r="M2135" i="18"/>
  <c r="S2135" i="18"/>
  <c r="P2135" i="18"/>
  <c r="L2136" i="18"/>
  <c r="R2136" i="18"/>
  <c r="S2136" i="18"/>
  <c r="P2136" i="18"/>
  <c r="L2137" i="18"/>
  <c r="R2137" i="18"/>
  <c r="S2137" i="18"/>
  <c r="P2137" i="18"/>
  <c r="L2138" i="18"/>
  <c r="R2138" i="18"/>
  <c r="S2138" i="18"/>
  <c r="P2138" i="18"/>
  <c r="L2139" i="18"/>
  <c r="R2139" i="18"/>
  <c r="S2139" i="18"/>
  <c r="P2139" i="18"/>
  <c r="L2140" i="18"/>
  <c r="R2140" i="18"/>
  <c r="S2140" i="18"/>
  <c r="P2140" i="18"/>
  <c r="L2141" i="18"/>
  <c r="R2141" i="18"/>
  <c r="M2141" i="18"/>
  <c r="S2141" i="18"/>
  <c r="P2141" i="18"/>
  <c r="L2142" i="18"/>
  <c r="R2142" i="18"/>
  <c r="S2142" i="18"/>
  <c r="P2142" i="18"/>
  <c r="L2143" i="18"/>
  <c r="R2143" i="18"/>
  <c r="S2143" i="18"/>
  <c r="P2143" i="18"/>
  <c r="L2144" i="18"/>
  <c r="R2144" i="18"/>
  <c r="S2144" i="18"/>
  <c r="P2144" i="18"/>
  <c r="L2145" i="18"/>
  <c r="R2145" i="18"/>
  <c r="M2145" i="18"/>
  <c r="S2145" i="18"/>
  <c r="P2145" i="18"/>
  <c r="L2146" i="18"/>
  <c r="R2146" i="18"/>
  <c r="S2146" i="18"/>
  <c r="P2146" i="18"/>
  <c r="L2147" i="18"/>
  <c r="R2147" i="18"/>
  <c r="S2147" i="18"/>
  <c r="P2147" i="18"/>
  <c r="L2148" i="18"/>
  <c r="R2148" i="18"/>
  <c r="S2148" i="18"/>
  <c r="P2148" i="18"/>
  <c r="L2149" i="18"/>
  <c r="R2149" i="18"/>
  <c r="S2149" i="18"/>
  <c r="P2149" i="18"/>
  <c r="L2150" i="18"/>
  <c r="R2150" i="18"/>
  <c r="S2150" i="18"/>
  <c r="P2150" i="18"/>
  <c r="L2151" i="18"/>
  <c r="R2151" i="18"/>
  <c r="S2151" i="18"/>
  <c r="P2151" i="18"/>
  <c r="L2152" i="18"/>
  <c r="R2152" i="18"/>
  <c r="S2152" i="18"/>
  <c r="P2152" i="18"/>
  <c r="L2153" i="18"/>
  <c r="R2153" i="18"/>
  <c r="S2153" i="18"/>
  <c r="P2153" i="18"/>
  <c r="L2154" i="18"/>
  <c r="R2154" i="18"/>
  <c r="S2154" i="18"/>
  <c r="P2154" i="18"/>
  <c r="L2155" i="18"/>
  <c r="R2155" i="18"/>
  <c r="S2155" i="18"/>
  <c r="P2155" i="18"/>
  <c r="L2156" i="18"/>
  <c r="R2156" i="18"/>
  <c r="S2156" i="18"/>
  <c r="P2156" i="18"/>
  <c r="L2157" i="18"/>
  <c r="R2157" i="18"/>
  <c r="S2157" i="18"/>
  <c r="P2157" i="18"/>
  <c r="L2158" i="18"/>
  <c r="R2158" i="18"/>
  <c r="S2158" i="18"/>
  <c r="P2158" i="18"/>
  <c r="L2159" i="18"/>
  <c r="R2159" i="18"/>
  <c r="S2159" i="18"/>
  <c r="P2159" i="18"/>
  <c r="L2160" i="18"/>
  <c r="R2160" i="18"/>
  <c r="S2160" i="18"/>
  <c r="P2160" i="18"/>
  <c r="L2161" i="18"/>
  <c r="R2161" i="18"/>
  <c r="S2161" i="18"/>
  <c r="P2161" i="18"/>
  <c r="L2162" i="18"/>
  <c r="R2162" i="18"/>
  <c r="M2162" i="18"/>
  <c r="S2162" i="18"/>
  <c r="P2162" i="18"/>
  <c r="L2163" i="18"/>
  <c r="R2163" i="18"/>
  <c r="M2163" i="18"/>
  <c r="S2163" i="18"/>
  <c r="P2163" i="18"/>
  <c r="L2164" i="18"/>
  <c r="R2164" i="18"/>
  <c r="M2164" i="18"/>
  <c r="S2164" i="18"/>
  <c r="P2164" i="18"/>
  <c r="L2165" i="18"/>
  <c r="R2165" i="18"/>
  <c r="M2165" i="18"/>
  <c r="S2165" i="18"/>
  <c r="P2165" i="18"/>
  <c r="L2166" i="18"/>
  <c r="R2166" i="18"/>
  <c r="M2166" i="18"/>
  <c r="S2166" i="18"/>
  <c r="P2166" i="18"/>
  <c r="L2167" i="18"/>
  <c r="R2167" i="18"/>
  <c r="M2167" i="18"/>
  <c r="S2167" i="18"/>
  <c r="P2167" i="18"/>
  <c r="L2168" i="18"/>
  <c r="R2168" i="18"/>
  <c r="M2168" i="18"/>
  <c r="S2168" i="18"/>
  <c r="P2168" i="18"/>
  <c r="L2169" i="18"/>
  <c r="R2169" i="18"/>
  <c r="M2169" i="18"/>
  <c r="S2169" i="18"/>
  <c r="P2169" i="18"/>
  <c r="L2170" i="18"/>
  <c r="R2170" i="18"/>
  <c r="M2170" i="18"/>
  <c r="S2170" i="18"/>
  <c r="P2170" i="18"/>
  <c r="L2171" i="18"/>
  <c r="R2171" i="18"/>
  <c r="M2171" i="18"/>
  <c r="S2171" i="18"/>
  <c r="P2171" i="18"/>
  <c r="L2172" i="18"/>
  <c r="R2172" i="18"/>
  <c r="M2172" i="18"/>
  <c r="S2172" i="18"/>
  <c r="P2172" i="18"/>
  <c r="L2173" i="18"/>
  <c r="R2173" i="18"/>
  <c r="M2173" i="18"/>
  <c r="S2173" i="18"/>
  <c r="P2173" i="18"/>
  <c r="L2174" i="18"/>
  <c r="R2174" i="18"/>
  <c r="M2174" i="18"/>
  <c r="S2174" i="18"/>
  <c r="P2174" i="18"/>
  <c r="L2175" i="18"/>
  <c r="R2175" i="18"/>
  <c r="M2175" i="18"/>
  <c r="S2175" i="18"/>
  <c r="P2175" i="18"/>
  <c r="L2176" i="18"/>
  <c r="R2176" i="18"/>
  <c r="M2176" i="18"/>
  <c r="S2176" i="18"/>
  <c r="P2176" i="18"/>
  <c r="L2177" i="18"/>
  <c r="R2177" i="18"/>
  <c r="M2177" i="18"/>
  <c r="S2177" i="18"/>
  <c r="P2177" i="18"/>
  <c r="L2178" i="18"/>
  <c r="R2178" i="18"/>
  <c r="M2178" i="18"/>
  <c r="S2178" i="18"/>
  <c r="P2178" i="18"/>
  <c r="L2179" i="18"/>
  <c r="R2179" i="18"/>
  <c r="M2179" i="18"/>
  <c r="S2179" i="18"/>
  <c r="P2179" i="18"/>
  <c r="L2180" i="18"/>
  <c r="R2180" i="18"/>
  <c r="M2180" i="18"/>
  <c r="S2180" i="18"/>
  <c r="P2180" i="18"/>
  <c r="L2181" i="18"/>
  <c r="R2181" i="18"/>
  <c r="M2181" i="18"/>
  <c r="S2181" i="18"/>
  <c r="P2181" i="18"/>
  <c r="L2182" i="18"/>
  <c r="R2182" i="18"/>
  <c r="M2182" i="18"/>
  <c r="S2182" i="18"/>
  <c r="P2182" i="18"/>
  <c r="L2183" i="18"/>
  <c r="R2183" i="18"/>
  <c r="M2183" i="18"/>
  <c r="S2183" i="18"/>
  <c r="P2183" i="18"/>
  <c r="L2184" i="18"/>
  <c r="R2184" i="18"/>
  <c r="M2184" i="18"/>
  <c r="S2184" i="18"/>
  <c r="P2184" i="18"/>
  <c r="L2185" i="18"/>
  <c r="R2185" i="18"/>
  <c r="M2185" i="18"/>
  <c r="S2185" i="18"/>
  <c r="P2185" i="18"/>
  <c r="L2186" i="18"/>
  <c r="R2186" i="18"/>
  <c r="M2186" i="18"/>
  <c r="S2186" i="18"/>
  <c r="P2186" i="18"/>
  <c r="L2187" i="18"/>
  <c r="R2187" i="18"/>
  <c r="M2187" i="18"/>
  <c r="S2187" i="18"/>
  <c r="P2187" i="18"/>
  <c r="L2188" i="18"/>
  <c r="R2188" i="18"/>
  <c r="M2188" i="18"/>
  <c r="S2188" i="18"/>
  <c r="P2188" i="18"/>
  <c r="L2189" i="18"/>
  <c r="R2189" i="18"/>
  <c r="M2189" i="18"/>
  <c r="S2189" i="18"/>
  <c r="P2189" i="18"/>
  <c r="L2190" i="18"/>
  <c r="R2190" i="18"/>
  <c r="M2190" i="18"/>
  <c r="S2190" i="18"/>
  <c r="P2190" i="18"/>
  <c r="L2191" i="18"/>
  <c r="R2191" i="18"/>
  <c r="M2191" i="18"/>
  <c r="S2191" i="18"/>
  <c r="P2191" i="18"/>
  <c r="L2192" i="18"/>
  <c r="R2192" i="18"/>
  <c r="M2192" i="18"/>
  <c r="S2192" i="18"/>
  <c r="P2192" i="18"/>
  <c r="L2193" i="18"/>
  <c r="R2193" i="18"/>
  <c r="M2193" i="18"/>
  <c r="S2193" i="18"/>
  <c r="P2193" i="18"/>
  <c r="L2194" i="18"/>
  <c r="R2194" i="18"/>
  <c r="M2194" i="18"/>
  <c r="S2194" i="18"/>
  <c r="P2194" i="18"/>
  <c r="L2195" i="18"/>
  <c r="R2195" i="18"/>
  <c r="M2195" i="18"/>
  <c r="S2195" i="18"/>
  <c r="P2195" i="18"/>
  <c r="L2196" i="18"/>
  <c r="R2196" i="18"/>
  <c r="M2196" i="18"/>
  <c r="S2196" i="18"/>
  <c r="P2196" i="18"/>
  <c r="L2197" i="18"/>
  <c r="R2197" i="18"/>
  <c r="M2197" i="18"/>
  <c r="S2197" i="18"/>
  <c r="P2197" i="18"/>
  <c r="L2198" i="18"/>
  <c r="R2198" i="18"/>
  <c r="M2198" i="18"/>
  <c r="S2198" i="18"/>
  <c r="P2198" i="18"/>
  <c r="L2199" i="18"/>
  <c r="R2199" i="18"/>
  <c r="M2199" i="18"/>
  <c r="S2199" i="18"/>
  <c r="P2199" i="18"/>
  <c r="L2200" i="18"/>
  <c r="R2200" i="18"/>
  <c r="M2200" i="18"/>
  <c r="S2200" i="18"/>
  <c r="P2200" i="18"/>
  <c r="L2201" i="18"/>
  <c r="R2201" i="18"/>
  <c r="M2201" i="18"/>
  <c r="S2201" i="18"/>
  <c r="P2201" i="18"/>
  <c r="L2202" i="18"/>
  <c r="R2202" i="18"/>
  <c r="M2202" i="18"/>
  <c r="S2202" i="18"/>
  <c r="P2202" i="18"/>
  <c r="L2203" i="18"/>
  <c r="R2203" i="18"/>
  <c r="M2203" i="18"/>
  <c r="S2203" i="18"/>
  <c r="P2203" i="18"/>
  <c r="L2204" i="18"/>
  <c r="R2204" i="18"/>
  <c r="M2204" i="18"/>
  <c r="S2204" i="18"/>
  <c r="P2204" i="18"/>
  <c r="L2205" i="18"/>
  <c r="R2205" i="18"/>
  <c r="M2205" i="18"/>
  <c r="S2205" i="18"/>
  <c r="P2205" i="18"/>
  <c r="L2206" i="18"/>
  <c r="R2206" i="18"/>
  <c r="M2206" i="18"/>
  <c r="S2206" i="18"/>
  <c r="P2206" i="18"/>
  <c r="L2207" i="18"/>
  <c r="R2207" i="18"/>
  <c r="M2207" i="18"/>
  <c r="S2207" i="18"/>
  <c r="P2207" i="18"/>
  <c r="L2208" i="18"/>
  <c r="R2208" i="18"/>
  <c r="M2208" i="18"/>
  <c r="S2208" i="18"/>
  <c r="P2208" i="18"/>
  <c r="L2209" i="18"/>
  <c r="R2209" i="18"/>
  <c r="M2209" i="18"/>
  <c r="S2209" i="18"/>
  <c r="P2209" i="18"/>
  <c r="L2210" i="18"/>
  <c r="R2210" i="18"/>
  <c r="M2210" i="18"/>
  <c r="S2210" i="18"/>
  <c r="P2210" i="18"/>
  <c r="L2211" i="18"/>
  <c r="R2211" i="18"/>
  <c r="M2211" i="18"/>
  <c r="S2211" i="18"/>
  <c r="P2211" i="18"/>
  <c r="L2212" i="18"/>
  <c r="R2212" i="18"/>
  <c r="M2212" i="18"/>
  <c r="S2212" i="18"/>
  <c r="P2212" i="18"/>
  <c r="L2213" i="18"/>
  <c r="R2213" i="18"/>
  <c r="M2213" i="18"/>
  <c r="S2213" i="18"/>
  <c r="P2213" i="18"/>
  <c r="L2214" i="18"/>
  <c r="R2214" i="18"/>
  <c r="M2214" i="18"/>
  <c r="S2214" i="18"/>
  <c r="P2214" i="18"/>
  <c r="L2215" i="18"/>
  <c r="R2215" i="18"/>
  <c r="M2215" i="18"/>
  <c r="S2215" i="18"/>
  <c r="P2215" i="18"/>
  <c r="L2216" i="18"/>
  <c r="R2216" i="18"/>
  <c r="M2216" i="18"/>
  <c r="S2216" i="18"/>
  <c r="P2216" i="18"/>
  <c r="L2217" i="18"/>
  <c r="R2217" i="18"/>
  <c r="M2217" i="18"/>
  <c r="S2217" i="18"/>
  <c r="P2217" i="18"/>
  <c r="L2218" i="18"/>
  <c r="R2218" i="18"/>
  <c r="M2218" i="18"/>
  <c r="S2218" i="18"/>
  <c r="P2218" i="18"/>
  <c r="L2219" i="18"/>
  <c r="R2219" i="18"/>
  <c r="M2219" i="18"/>
  <c r="S2219" i="18"/>
  <c r="P2219" i="18"/>
  <c r="L2220" i="18"/>
  <c r="R2220" i="18"/>
  <c r="M2220" i="18"/>
  <c r="S2220" i="18"/>
  <c r="P2220" i="18"/>
  <c r="L2221" i="18"/>
  <c r="R2221" i="18"/>
  <c r="M2221" i="18"/>
  <c r="S2221" i="18"/>
  <c r="P2221" i="18"/>
  <c r="L2222" i="18"/>
  <c r="R2222" i="18"/>
  <c r="M2222" i="18"/>
  <c r="S2222" i="18"/>
  <c r="P2222" i="18"/>
  <c r="L2223" i="18"/>
  <c r="R2223" i="18"/>
  <c r="M2223" i="18"/>
  <c r="S2223" i="18"/>
  <c r="P2223" i="18"/>
  <c r="L2224" i="18"/>
  <c r="R2224" i="18"/>
  <c r="M2224" i="18"/>
  <c r="S2224" i="18"/>
  <c r="P2224" i="18"/>
  <c r="L2225" i="18"/>
  <c r="R2225" i="18"/>
  <c r="M2225" i="18"/>
  <c r="S2225" i="18"/>
  <c r="P2225" i="18"/>
  <c r="L2226" i="18"/>
  <c r="R2226" i="18"/>
  <c r="M2226" i="18"/>
  <c r="S2226" i="18"/>
  <c r="P2226" i="18"/>
  <c r="L2227" i="18"/>
  <c r="R2227" i="18"/>
  <c r="M2227" i="18"/>
  <c r="S2227" i="18"/>
  <c r="P2227" i="18"/>
  <c r="L2228" i="18"/>
  <c r="R2228" i="18"/>
  <c r="M2228" i="18"/>
  <c r="S2228" i="18"/>
  <c r="P2228" i="18"/>
  <c r="L2229" i="18"/>
  <c r="R2229" i="18"/>
  <c r="M2229" i="18"/>
  <c r="S2229" i="18"/>
  <c r="P2229" i="18"/>
  <c r="L2230" i="18"/>
  <c r="R2230" i="18"/>
  <c r="M2230" i="18"/>
  <c r="S2230" i="18"/>
  <c r="P2230" i="18"/>
  <c r="L2231" i="18"/>
  <c r="R2231" i="18"/>
  <c r="M2231" i="18"/>
  <c r="S2231" i="18"/>
  <c r="P2231" i="18"/>
  <c r="L2232" i="18"/>
  <c r="R2232" i="18"/>
  <c r="M2232" i="18"/>
  <c r="S2232" i="18"/>
  <c r="P2232" i="18"/>
  <c r="L2233" i="18"/>
  <c r="R2233" i="18"/>
  <c r="M2233" i="18"/>
  <c r="S2233" i="18"/>
  <c r="P2233" i="18"/>
  <c r="L2234" i="18"/>
  <c r="R2234" i="18"/>
  <c r="M2234" i="18"/>
  <c r="S2234" i="18"/>
  <c r="P2234" i="18"/>
  <c r="L2235" i="18"/>
  <c r="R2235" i="18"/>
  <c r="M2235" i="18"/>
  <c r="S2235" i="18"/>
  <c r="P2235" i="18"/>
  <c r="L2236" i="18"/>
  <c r="R2236" i="18"/>
  <c r="M2236" i="18"/>
  <c r="S2236" i="18"/>
  <c r="P2236" i="18"/>
  <c r="L2237" i="18"/>
  <c r="R2237" i="18"/>
  <c r="M2237" i="18"/>
  <c r="S2237" i="18"/>
  <c r="P2237" i="18"/>
  <c r="L2238" i="18"/>
  <c r="R2238" i="18"/>
  <c r="M2238" i="18"/>
  <c r="S2238" i="18"/>
  <c r="P2238" i="18"/>
  <c r="L2239" i="18"/>
  <c r="R2239" i="18"/>
  <c r="M2239" i="18"/>
  <c r="S2239" i="18"/>
  <c r="P2239" i="18"/>
  <c r="L2240" i="18"/>
  <c r="R2240" i="18"/>
  <c r="M2240" i="18"/>
  <c r="S2240" i="18"/>
  <c r="P2240" i="18"/>
  <c r="L2241" i="18"/>
  <c r="R2241" i="18"/>
  <c r="M2241" i="18"/>
  <c r="S2241" i="18"/>
  <c r="P2241" i="18"/>
  <c r="L2242" i="18"/>
  <c r="R2242" i="18"/>
  <c r="M2242" i="18"/>
  <c r="S2242" i="18"/>
  <c r="P2242" i="18"/>
  <c r="L2243" i="18"/>
  <c r="R2243" i="18"/>
  <c r="M2243" i="18"/>
  <c r="S2243" i="18"/>
  <c r="P2243" i="18"/>
  <c r="L2244" i="18"/>
  <c r="R2244" i="18"/>
  <c r="M2244" i="18"/>
  <c r="S2244" i="18"/>
  <c r="P2244" i="18"/>
  <c r="L2245" i="18"/>
  <c r="R2245" i="18"/>
  <c r="M2245" i="18"/>
  <c r="S2245" i="18"/>
  <c r="P2245" i="18"/>
  <c r="L2246" i="18"/>
  <c r="R2246" i="18"/>
  <c r="M2246" i="18"/>
  <c r="S2246" i="18"/>
  <c r="P2246" i="18"/>
  <c r="L2247" i="18"/>
  <c r="R2247" i="18"/>
  <c r="M2247" i="18"/>
  <c r="S2247" i="18"/>
  <c r="P2247" i="18"/>
  <c r="L2248" i="18"/>
  <c r="R2248" i="18"/>
  <c r="M2248" i="18"/>
  <c r="S2248" i="18"/>
  <c r="P2248" i="18"/>
  <c r="L2249" i="18"/>
  <c r="R2249" i="18"/>
  <c r="M2249" i="18"/>
  <c r="S2249" i="18"/>
  <c r="P2249" i="18"/>
  <c r="L2250" i="18"/>
  <c r="R2250" i="18"/>
  <c r="M2250" i="18"/>
  <c r="S2250" i="18"/>
  <c r="P2250" i="18"/>
  <c r="L2251" i="18"/>
  <c r="R2251" i="18"/>
  <c r="M2251" i="18"/>
  <c r="S2251" i="18"/>
  <c r="P2251" i="18"/>
  <c r="L2252" i="18"/>
  <c r="R2252" i="18"/>
  <c r="M2252" i="18"/>
  <c r="S2252" i="18"/>
  <c r="P2252" i="18"/>
  <c r="L2253" i="18"/>
  <c r="R2253" i="18"/>
  <c r="M2253" i="18"/>
  <c r="S2253" i="18"/>
  <c r="P2253" i="18"/>
  <c r="L2254" i="18"/>
  <c r="R2254" i="18"/>
  <c r="M2254" i="18"/>
  <c r="S2254" i="18"/>
  <c r="P2254" i="18"/>
  <c r="L2255" i="18"/>
  <c r="R2255" i="18"/>
  <c r="M2255" i="18"/>
  <c r="S2255" i="18"/>
  <c r="P2255" i="18"/>
  <c r="L2256" i="18"/>
  <c r="R2256" i="18"/>
  <c r="M2256" i="18"/>
  <c r="S2256" i="18"/>
  <c r="P2256" i="18"/>
  <c r="L2257" i="18"/>
  <c r="R2257" i="18"/>
  <c r="M2257" i="18"/>
  <c r="S2257" i="18"/>
  <c r="P2257" i="18"/>
  <c r="L2258" i="18"/>
  <c r="R2258" i="18"/>
  <c r="M2258" i="18"/>
  <c r="S2258" i="18"/>
  <c r="P2258" i="18"/>
  <c r="L2259" i="18"/>
  <c r="R2259" i="18"/>
  <c r="M2259" i="18"/>
  <c r="S2259" i="18"/>
  <c r="P2259" i="18"/>
  <c r="L2260" i="18"/>
  <c r="R2260" i="18"/>
  <c r="M2260" i="18"/>
  <c r="S2260" i="18"/>
  <c r="P2260" i="18"/>
  <c r="L2261" i="18"/>
  <c r="R2261" i="18"/>
  <c r="M2261" i="18"/>
  <c r="S2261" i="18"/>
  <c r="P2261" i="18"/>
  <c r="L2262" i="18"/>
  <c r="R2262" i="18"/>
  <c r="M2262" i="18"/>
  <c r="S2262" i="18"/>
  <c r="P2262" i="18"/>
  <c r="L2263" i="18"/>
  <c r="R2263" i="18"/>
  <c r="M2263" i="18"/>
  <c r="S2263" i="18"/>
  <c r="P2263" i="18"/>
  <c r="L2264" i="18"/>
  <c r="R2264" i="18"/>
  <c r="M2264" i="18"/>
  <c r="S2264" i="18"/>
  <c r="P2264" i="18"/>
  <c r="L2265" i="18"/>
  <c r="R2265" i="18"/>
  <c r="M2265" i="18"/>
  <c r="S2265" i="18"/>
  <c r="P2265" i="18"/>
  <c r="L2266" i="18"/>
  <c r="R2266" i="18"/>
  <c r="M2266" i="18"/>
  <c r="S2266" i="18"/>
  <c r="P2266" i="18"/>
  <c r="L2267" i="18"/>
  <c r="R2267" i="18"/>
  <c r="M2267" i="18"/>
  <c r="S2267" i="18"/>
  <c r="P2267" i="18"/>
  <c r="L2268" i="18"/>
  <c r="R2268" i="18"/>
  <c r="M2268" i="18"/>
  <c r="S2268" i="18"/>
  <c r="P2268" i="18"/>
  <c r="L2269" i="18"/>
  <c r="R2269" i="18"/>
  <c r="M2269" i="18"/>
  <c r="S2269" i="18"/>
  <c r="P2269" i="18"/>
  <c r="L2270" i="18"/>
  <c r="R2270" i="18"/>
  <c r="M2270" i="18"/>
  <c r="S2270" i="18"/>
  <c r="P2270" i="18"/>
  <c r="L2271" i="18"/>
  <c r="R2271" i="18"/>
  <c r="M2271" i="18"/>
  <c r="S2271" i="18"/>
  <c r="P2271" i="18"/>
  <c r="L2272" i="18"/>
  <c r="R2272" i="18"/>
  <c r="M2272" i="18"/>
  <c r="S2272" i="18"/>
  <c r="P2272" i="18"/>
  <c r="L2273" i="18"/>
  <c r="R2273" i="18"/>
  <c r="M2273" i="18"/>
  <c r="S2273" i="18"/>
  <c r="P2273" i="18"/>
  <c r="L2274" i="18"/>
  <c r="R2274" i="18"/>
  <c r="M2274" i="18"/>
  <c r="S2274" i="18"/>
  <c r="P2274" i="18"/>
  <c r="L2275" i="18"/>
  <c r="R2275" i="18"/>
  <c r="M2275" i="18"/>
  <c r="S2275" i="18"/>
  <c r="P2275" i="18"/>
  <c r="L2276" i="18"/>
  <c r="R2276" i="18"/>
  <c r="M2276" i="18"/>
  <c r="S2276" i="18"/>
  <c r="P2276" i="18"/>
  <c r="L2277" i="18"/>
  <c r="R2277" i="18"/>
  <c r="M2277" i="18"/>
  <c r="S2277" i="18"/>
  <c r="P2277" i="18"/>
  <c r="L2278" i="18"/>
  <c r="R2278" i="18"/>
  <c r="M2278" i="18"/>
  <c r="S2278" i="18"/>
  <c r="P2278" i="18"/>
  <c r="L2279" i="18"/>
  <c r="R2279" i="18"/>
  <c r="M2279" i="18"/>
  <c r="S2279" i="18"/>
  <c r="P2279" i="18"/>
  <c r="L2280" i="18"/>
  <c r="R2280" i="18"/>
  <c r="M2280" i="18"/>
  <c r="S2280" i="18"/>
  <c r="P2280" i="18"/>
  <c r="L2281" i="18"/>
  <c r="R2281" i="18"/>
  <c r="M2281" i="18"/>
  <c r="S2281" i="18"/>
  <c r="P2281" i="18"/>
  <c r="L2282" i="18"/>
  <c r="R2282" i="18"/>
  <c r="M2282" i="18"/>
  <c r="S2282" i="18"/>
  <c r="P2282" i="18"/>
  <c r="L2283" i="18"/>
  <c r="R2283" i="18"/>
  <c r="M2283" i="18"/>
  <c r="S2283" i="18"/>
  <c r="P2283" i="18"/>
  <c r="L2284" i="18"/>
  <c r="R2284" i="18"/>
  <c r="M2284" i="18"/>
  <c r="S2284" i="18"/>
  <c r="P2284" i="18"/>
  <c r="L2285" i="18"/>
  <c r="R2285" i="18"/>
  <c r="M2285" i="18"/>
  <c r="S2285" i="18"/>
  <c r="P2285" i="18"/>
  <c r="L2286" i="18"/>
  <c r="R2286" i="18"/>
  <c r="M2286" i="18"/>
  <c r="S2286" i="18"/>
  <c r="P2286" i="18"/>
  <c r="L2287" i="18"/>
  <c r="R2287" i="18"/>
  <c r="M2287" i="18"/>
  <c r="S2287" i="18"/>
  <c r="P2287" i="18"/>
  <c r="L2288" i="18"/>
  <c r="R2288" i="18"/>
  <c r="M2288" i="18"/>
  <c r="S2288" i="18"/>
  <c r="P2288" i="18"/>
  <c r="L2289" i="18"/>
  <c r="R2289" i="18"/>
  <c r="M2289" i="18"/>
  <c r="S2289" i="18"/>
  <c r="P2289" i="18"/>
  <c r="L2290" i="18"/>
  <c r="R2290" i="18"/>
  <c r="M2290" i="18"/>
  <c r="S2290" i="18"/>
  <c r="P2290" i="18"/>
  <c r="L2291" i="18"/>
  <c r="R2291" i="18"/>
  <c r="M2291" i="18"/>
  <c r="S2291" i="18"/>
  <c r="P2291" i="18"/>
  <c r="L2292" i="18"/>
  <c r="R2292" i="18"/>
  <c r="M2292" i="18"/>
  <c r="S2292" i="18"/>
  <c r="P2292" i="18"/>
  <c r="L2293" i="18"/>
  <c r="R2293" i="18"/>
  <c r="M2293" i="18"/>
  <c r="S2293" i="18"/>
  <c r="P2293" i="18"/>
  <c r="L2294" i="18"/>
  <c r="R2294" i="18"/>
  <c r="M2294" i="18"/>
  <c r="S2294" i="18"/>
  <c r="P2294" i="18"/>
  <c r="L2295" i="18"/>
  <c r="R2295" i="18"/>
  <c r="M2295" i="18"/>
  <c r="S2295" i="18"/>
  <c r="P2295" i="18"/>
  <c r="L2296" i="18"/>
  <c r="R2296" i="18"/>
  <c r="M2296" i="18"/>
  <c r="S2296" i="18"/>
  <c r="P2296" i="18"/>
  <c r="L2297" i="18"/>
  <c r="R2297" i="18"/>
  <c r="M2297" i="18"/>
  <c r="S2297" i="18"/>
  <c r="P2297" i="18"/>
  <c r="L2298" i="18"/>
  <c r="R2298" i="18"/>
  <c r="M2298" i="18"/>
  <c r="S2298" i="18"/>
  <c r="P2298" i="18"/>
  <c r="L2299" i="18"/>
  <c r="R2299" i="18"/>
  <c r="M2299" i="18"/>
  <c r="S2299" i="18"/>
  <c r="P2299" i="18"/>
  <c r="L2300" i="18"/>
  <c r="R2300" i="18"/>
  <c r="M2300" i="18"/>
  <c r="S2300" i="18"/>
  <c r="P2300" i="18"/>
  <c r="L2301" i="18"/>
  <c r="R2301" i="18"/>
  <c r="M2301" i="18"/>
  <c r="S2301" i="18"/>
  <c r="P2301" i="18"/>
  <c r="L2302" i="18"/>
  <c r="R2302" i="18"/>
  <c r="M2302" i="18"/>
  <c r="S2302" i="18"/>
  <c r="P2302" i="18"/>
  <c r="L2303" i="18"/>
  <c r="R2303" i="18"/>
  <c r="M2303" i="18"/>
  <c r="S2303" i="18"/>
  <c r="P2303" i="18"/>
  <c r="L2304" i="18"/>
  <c r="R2304" i="18"/>
  <c r="M2304" i="18"/>
  <c r="S2304" i="18"/>
  <c r="P2304" i="18"/>
  <c r="L2305" i="18"/>
  <c r="R2305" i="18"/>
  <c r="M2305" i="18"/>
  <c r="S2305" i="18"/>
  <c r="P2305" i="18"/>
  <c r="L2306" i="18"/>
  <c r="R2306" i="18"/>
  <c r="M2306" i="18"/>
  <c r="S2306" i="18"/>
  <c r="P2306" i="18"/>
  <c r="L2307" i="18"/>
  <c r="R2307" i="18"/>
  <c r="M2307" i="18"/>
  <c r="S2307" i="18"/>
  <c r="P2307" i="18"/>
  <c r="L2308" i="18"/>
  <c r="R2308" i="18"/>
  <c r="M2308" i="18"/>
  <c r="S2308" i="18"/>
  <c r="P2308" i="18"/>
  <c r="L2309" i="18"/>
  <c r="R2309" i="18"/>
  <c r="M2309" i="18"/>
  <c r="S2309" i="18"/>
  <c r="P2309" i="18"/>
  <c r="L2310" i="18"/>
  <c r="R2310" i="18"/>
  <c r="M2310" i="18"/>
  <c r="S2310" i="18"/>
  <c r="P2310" i="18"/>
  <c r="L2311" i="18"/>
  <c r="R2311" i="18"/>
  <c r="M2311" i="18"/>
  <c r="S2311" i="18"/>
  <c r="P2311" i="18"/>
  <c r="L2312" i="18"/>
  <c r="R2312" i="18"/>
  <c r="M2312" i="18"/>
  <c r="S2312" i="18"/>
  <c r="P2312" i="18"/>
  <c r="L2313" i="18"/>
  <c r="R2313" i="18"/>
  <c r="M2313" i="18"/>
  <c r="S2313" i="18"/>
  <c r="P2313" i="18"/>
  <c r="L2314" i="18"/>
  <c r="R2314" i="18"/>
  <c r="M2314" i="18"/>
  <c r="S2314" i="18"/>
  <c r="P2314" i="18"/>
  <c r="L2315" i="18"/>
  <c r="R2315" i="18"/>
  <c r="M2315" i="18"/>
  <c r="S2315" i="18"/>
  <c r="P2315" i="18"/>
  <c r="L2316" i="18"/>
  <c r="R2316" i="18"/>
  <c r="M2316" i="18"/>
  <c r="S2316" i="18"/>
  <c r="P2316" i="18"/>
  <c r="L2317" i="18"/>
  <c r="R2317" i="18"/>
  <c r="M2317" i="18"/>
  <c r="S2317" i="18"/>
  <c r="P2317" i="18"/>
  <c r="L2318" i="18"/>
  <c r="R2318" i="18"/>
  <c r="M2318" i="18"/>
  <c r="S2318" i="18"/>
  <c r="P2318" i="18"/>
  <c r="L2319" i="18"/>
  <c r="R2319" i="18"/>
  <c r="M2319" i="18"/>
  <c r="S2319" i="18"/>
  <c r="P2319" i="18"/>
  <c r="L2320" i="18"/>
  <c r="R2320" i="18"/>
  <c r="M2320" i="18"/>
  <c r="S2320" i="18"/>
  <c r="P2320" i="18"/>
  <c r="L2321" i="18"/>
  <c r="R2321" i="18"/>
  <c r="M2321" i="18"/>
  <c r="S2321" i="18"/>
  <c r="P2321" i="18"/>
  <c r="L2322" i="18"/>
  <c r="R2322" i="18"/>
  <c r="M2322" i="18"/>
  <c r="S2322" i="18"/>
  <c r="P2322" i="18"/>
  <c r="L2323" i="18"/>
  <c r="R2323" i="18"/>
  <c r="M2323" i="18"/>
  <c r="S2323" i="18"/>
  <c r="P2323" i="18"/>
  <c r="L2324" i="18"/>
  <c r="R2324" i="18"/>
  <c r="M2324" i="18"/>
  <c r="S2324" i="18"/>
  <c r="P2324" i="18"/>
  <c r="L2325" i="18"/>
  <c r="R2325" i="18"/>
  <c r="M2325" i="18"/>
  <c r="S2325" i="18"/>
  <c r="P2325" i="18"/>
  <c r="L2326" i="18"/>
  <c r="R2326" i="18"/>
  <c r="M2326" i="18"/>
  <c r="S2326" i="18"/>
  <c r="P2326" i="18"/>
  <c r="L2327" i="18"/>
  <c r="R2327" i="18"/>
  <c r="M2327" i="18"/>
  <c r="S2327" i="18"/>
  <c r="P2327" i="18"/>
  <c r="L2328" i="18"/>
  <c r="R2328" i="18"/>
  <c r="M2328" i="18"/>
  <c r="S2328" i="18"/>
  <c r="P2328" i="18"/>
  <c r="L2329" i="18"/>
  <c r="R2329" i="18"/>
  <c r="M2329" i="18"/>
  <c r="S2329" i="18"/>
  <c r="P2329" i="18"/>
  <c r="L2330" i="18"/>
  <c r="R2330" i="18"/>
  <c r="M2330" i="18"/>
  <c r="S2330" i="18"/>
  <c r="P2330" i="18"/>
  <c r="L2331" i="18"/>
  <c r="R2331" i="18"/>
  <c r="M2331" i="18"/>
  <c r="S2331" i="18"/>
  <c r="P2331" i="18"/>
  <c r="L2332" i="18"/>
  <c r="R2332" i="18"/>
  <c r="M2332" i="18"/>
  <c r="S2332" i="18"/>
  <c r="P2332" i="18"/>
  <c r="L2333" i="18"/>
  <c r="R2333" i="18"/>
  <c r="M2333" i="18"/>
  <c r="S2333" i="18"/>
  <c r="P2333" i="18"/>
  <c r="S2391" i="18"/>
  <c r="P2391" i="18"/>
  <c r="S2392" i="18"/>
  <c r="P2392" i="18"/>
  <c r="S2393" i="18"/>
  <c r="P2393" i="18"/>
  <c r="S2394" i="18"/>
  <c r="P2394" i="18"/>
  <c r="S2395" i="18"/>
  <c r="P2395" i="18"/>
  <c r="S2396" i="18"/>
  <c r="P2396" i="18"/>
  <c r="S2397" i="18"/>
  <c r="P2397" i="18"/>
  <c r="S2398" i="18"/>
  <c r="P2398" i="18"/>
  <c r="S2399" i="18"/>
  <c r="P2399" i="18"/>
  <c r="S2400" i="18"/>
  <c r="P2400" i="18"/>
  <c r="S2401" i="18"/>
  <c r="P2401" i="18"/>
  <c r="S2402" i="18"/>
  <c r="P2402" i="18"/>
  <c r="S2403" i="18"/>
  <c r="P2403" i="18"/>
  <c r="S2404" i="18"/>
  <c r="P2404" i="18"/>
  <c r="S2405" i="18"/>
  <c r="P2405" i="18"/>
  <c r="S2406" i="18"/>
  <c r="P2406" i="18"/>
  <c r="S2407" i="18"/>
  <c r="P2407" i="18"/>
  <c r="S2408" i="18"/>
  <c r="P2408" i="18"/>
  <c r="S2409" i="18"/>
  <c r="P2409" i="18"/>
  <c r="S2410" i="18"/>
  <c r="P2410" i="18"/>
  <c r="R2411" i="18"/>
  <c r="S2411" i="18"/>
  <c r="P2411" i="18"/>
  <c r="S2412" i="18"/>
  <c r="P2412" i="18"/>
  <c r="S2413" i="18"/>
  <c r="P2413" i="18"/>
  <c r="S2421" i="18"/>
  <c r="P2421" i="18"/>
  <c r="S2422" i="18"/>
  <c r="P2422" i="18"/>
  <c r="S2423" i="18"/>
  <c r="P2423" i="18"/>
  <c r="S2428" i="18"/>
  <c r="P2428" i="18"/>
  <c r="R2435" i="18"/>
  <c r="L2436" i="18"/>
  <c r="R2436" i="18"/>
  <c r="M2436" i="18"/>
  <c r="S2440" i="18"/>
  <c r="P2440" i="18"/>
  <c r="S2441" i="18"/>
  <c r="P2441" i="18"/>
  <c r="S2442" i="18"/>
  <c r="P2442" i="18"/>
  <c r="S2443" i="18"/>
  <c r="P2443" i="18"/>
  <c r="S2448" i="18"/>
  <c r="P2448" i="18"/>
  <c r="S2449" i="18"/>
  <c r="P2449" i="18"/>
  <c r="S2450" i="18"/>
  <c r="P2450" i="18"/>
  <c r="S2451" i="18"/>
  <c r="P2451" i="18"/>
  <c r="S2453" i="18"/>
  <c r="P2453" i="18"/>
  <c r="S2454" i="18"/>
  <c r="P2454" i="18"/>
  <c r="S2455" i="18"/>
  <c r="P2455" i="18"/>
  <c r="S2456" i="18"/>
  <c r="P2456" i="18"/>
  <c r="S2457" i="18"/>
  <c r="P2457" i="18"/>
  <c r="S2458" i="18"/>
  <c r="P2458" i="18"/>
  <c r="R2459" i="18"/>
  <c r="S2459" i="18"/>
  <c r="P2459" i="18"/>
  <c r="L2460" i="18"/>
  <c r="R2460" i="18"/>
  <c r="M2460" i="18"/>
  <c r="S2460" i="18"/>
  <c r="P2460" i="18"/>
  <c r="R2461" i="18"/>
  <c r="S2461" i="18"/>
  <c r="P2461" i="18"/>
  <c r="S2463" i="18"/>
  <c r="P2463" i="18"/>
  <c r="S2464" i="18"/>
  <c r="P2464" i="18"/>
  <c r="S2465" i="18"/>
  <c r="P2465" i="18"/>
  <c r="S2466" i="18"/>
  <c r="P2466" i="18"/>
  <c r="S2467" i="18"/>
  <c r="P2467" i="18"/>
  <c r="S2468" i="18"/>
  <c r="P2468" i="18"/>
  <c r="S2469" i="18"/>
  <c r="P2469" i="18"/>
  <c r="S2470" i="18"/>
  <c r="P2470" i="18"/>
  <c r="S2471" i="18"/>
  <c r="P2471" i="18"/>
  <c r="S2472" i="18"/>
  <c r="P2472" i="18"/>
  <c r="S2473" i="18"/>
  <c r="P2473" i="18"/>
  <c r="S2474" i="18"/>
  <c r="P2474" i="18"/>
  <c r="S2475" i="18"/>
  <c r="P2475" i="18"/>
  <c r="S2476" i="18"/>
  <c r="P2476" i="18"/>
  <c r="S2477" i="18"/>
  <c r="P2477" i="18"/>
  <c r="S2478" i="18"/>
  <c r="P2478" i="18"/>
  <c r="S2479" i="18"/>
  <c r="P2479" i="18"/>
  <c r="S2480" i="18"/>
  <c r="P2480" i="18"/>
  <c r="S2481" i="18"/>
  <c r="P2481" i="18"/>
  <c r="S2482" i="18"/>
  <c r="P2482" i="18"/>
  <c r="R2483" i="18"/>
  <c r="S2483" i="18"/>
  <c r="P2483" i="18"/>
  <c r="L2484" i="18"/>
  <c r="R2484" i="18"/>
  <c r="M2484" i="18"/>
  <c r="S2484" i="18"/>
  <c r="P2484" i="18"/>
  <c r="R2485" i="18"/>
  <c r="S2485" i="18"/>
  <c r="P2485" i="18"/>
  <c r="S2487" i="18"/>
  <c r="P2487" i="18"/>
  <c r="S2488" i="18"/>
  <c r="P2488" i="18"/>
  <c r="S2489" i="18"/>
  <c r="P2489" i="18"/>
  <c r="S2490" i="18"/>
  <c r="P2490" i="18"/>
  <c r="S2491" i="18"/>
  <c r="P2491" i="18"/>
  <c r="S2492" i="18"/>
  <c r="P2492" i="18"/>
  <c r="S2493" i="18"/>
  <c r="P2493" i="18"/>
  <c r="S2494" i="18"/>
  <c r="P2494" i="18"/>
  <c r="S2495" i="18"/>
  <c r="P2495" i="18"/>
  <c r="S2496" i="18"/>
  <c r="P2496" i="18"/>
  <c r="S2497" i="18"/>
  <c r="P2497" i="18"/>
  <c r="S2498" i="18"/>
  <c r="P2498" i="18"/>
  <c r="S2499" i="18"/>
  <c r="P2499" i="18"/>
  <c r="S2500" i="18"/>
  <c r="P2500" i="18"/>
  <c r="S2501" i="18"/>
  <c r="P2501" i="18"/>
  <c r="S2502" i="18"/>
  <c r="P2502" i="18"/>
  <c r="S2503" i="18"/>
  <c r="P2503" i="18"/>
  <c r="S2504" i="18"/>
  <c r="P2504" i="18"/>
  <c r="S2505" i="18"/>
  <c r="P2505" i="18"/>
  <c r="S2506" i="18"/>
  <c r="P2506" i="18"/>
  <c r="R2507" i="18"/>
  <c r="S2507" i="18"/>
  <c r="P2507" i="18"/>
  <c r="L2508" i="18"/>
  <c r="R2508" i="18"/>
  <c r="M2508" i="18"/>
  <c r="S2508" i="18"/>
  <c r="P2508" i="18"/>
  <c r="R2509" i="18"/>
  <c r="S2509" i="18"/>
  <c r="P2509" i="18"/>
  <c r="S2511" i="18"/>
  <c r="S2512" i="18"/>
  <c r="S2513" i="18"/>
  <c r="S2514" i="18"/>
  <c r="S2515" i="18"/>
  <c r="S2516" i="18"/>
  <c r="S2517" i="18"/>
  <c r="S2518" i="18"/>
  <c r="S2519" i="18"/>
  <c r="S2520" i="18"/>
  <c r="S2521" i="18"/>
  <c r="S2522" i="18"/>
  <c r="S2523" i="18"/>
  <c r="S2524" i="18"/>
  <c r="S2525" i="18"/>
  <c r="L2657" i="18"/>
  <c r="R2657" i="18"/>
  <c r="M2657" i="18"/>
  <c r="S2657" i="18"/>
  <c r="P2657" i="18"/>
  <c r="L2658" i="18"/>
  <c r="R2658" i="18"/>
  <c r="M2658" i="18"/>
  <c r="S2658" i="18"/>
  <c r="P2658" i="18"/>
  <c r="L2659" i="18"/>
  <c r="R2659" i="18"/>
  <c r="M2659" i="18"/>
  <c r="S2659" i="18"/>
  <c r="P2659" i="18"/>
  <c r="L2660" i="18"/>
  <c r="R2660" i="18"/>
  <c r="M2660" i="18"/>
  <c r="S2660" i="18"/>
  <c r="P2660" i="18"/>
  <c r="L2661" i="18"/>
  <c r="R2661" i="18"/>
  <c r="M2661" i="18"/>
  <c r="S2661" i="18"/>
  <c r="P2661" i="18"/>
  <c r="L2662" i="18"/>
  <c r="R2662" i="18"/>
  <c r="M2662" i="18"/>
  <c r="S2662" i="18"/>
  <c r="P2662" i="18"/>
  <c r="L2694" i="18"/>
  <c r="R2694" i="18"/>
  <c r="M2694" i="18"/>
  <c r="S2694" i="18"/>
  <c r="P2694" i="18"/>
  <c r="L2695" i="18"/>
  <c r="R2695" i="18"/>
  <c r="M2695" i="18"/>
  <c r="S2695" i="18"/>
  <c r="P2695" i="18"/>
  <c r="L2696" i="18"/>
  <c r="R2696" i="18"/>
  <c r="M2696" i="18"/>
  <c r="S2696" i="18"/>
  <c r="P2696" i="18"/>
  <c r="L2697" i="18"/>
  <c r="R2697" i="18"/>
  <c r="M2697" i="18"/>
  <c r="S2697" i="18"/>
  <c r="P2697" i="18"/>
  <c r="L2698" i="18"/>
  <c r="R2698" i="18"/>
  <c r="M2698" i="18"/>
  <c r="S2698" i="18"/>
  <c r="P2698" i="18"/>
  <c r="L2699" i="18"/>
  <c r="R2699" i="18"/>
  <c r="M2699" i="18"/>
  <c r="S2699" i="18"/>
  <c r="P2699" i="18"/>
  <c r="L2700" i="18"/>
  <c r="R2700" i="18"/>
  <c r="M2700" i="18"/>
  <c r="S2700" i="18"/>
  <c r="P2700" i="18"/>
  <c r="L2701" i="18"/>
  <c r="R2701" i="18"/>
  <c r="M2701" i="18"/>
  <c r="S2701" i="18"/>
  <c r="P2701" i="18"/>
  <c r="L2702" i="18"/>
  <c r="R2702" i="18"/>
  <c r="M2702" i="18"/>
  <c r="S2702" i="18"/>
  <c r="P2702" i="18"/>
  <c r="L2703" i="18"/>
  <c r="R2703" i="18"/>
  <c r="M2703" i="18"/>
  <c r="S2703" i="18"/>
  <c r="P2703" i="18"/>
  <c r="L2704" i="18"/>
  <c r="R2704" i="18"/>
  <c r="M2704" i="18"/>
  <c r="S2704" i="18"/>
  <c r="P2704" i="18"/>
  <c r="L2705" i="18"/>
  <c r="R2705" i="18"/>
  <c r="M2705" i="18"/>
  <c r="S2705" i="18"/>
  <c r="P2705" i="18"/>
  <c r="L2706" i="18"/>
  <c r="R2706" i="18"/>
  <c r="M2706" i="18"/>
  <c r="S2706" i="18"/>
  <c r="P2706" i="18"/>
  <c r="L2707" i="18"/>
  <c r="R2707" i="18"/>
  <c r="M2707" i="18"/>
  <c r="S2707" i="18"/>
  <c r="P2707" i="18"/>
  <c r="L2708" i="18"/>
  <c r="R2708" i="18"/>
  <c r="M2708" i="18"/>
  <c r="S2708" i="18"/>
  <c r="P2708" i="18"/>
  <c r="L2709" i="18"/>
  <c r="R2709" i="18"/>
  <c r="M2709" i="18"/>
  <c r="S2709" i="18"/>
  <c r="P2709" i="18"/>
  <c r="L2710" i="18"/>
  <c r="R2710" i="18"/>
  <c r="M2710" i="18"/>
  <c r="S2710" i="18"/>
  <c r="P2710" i="18"/>
  <c r="L2711" i="18"/>
  <c r="R2711" i="18"/>
  <c r="M2711" i="18"/>
  <c r="S2711" i="18"/>
  <c r="P2711" i="18"/>
  <c r="L2762" i="18"/>
  <c r="R2762" i="18"/>
  <c r="M2762" i="18"/>
  <c r="S2762" i="18"/>
  <c r="P2762" i="18"/>
  <c r="L2763" i="18"/>
  <c r="R2763" i="18"/>
  <c r="M2763" i="18"/>
  <c r="S2763" i="18"/>
  <c r="P2763" i="18"/>
  <c r="L2764" i="18"/>
  <c r="R2764" i="18"/>
  <c r="M2764" i="18"/>
  <c r="S2764" i="18"/>
  <c r="P2764" i="18"/>
  <c r="L2765" i="18"/>
  <c r="R2765" i="18"/>
  <c r="M2765" i="18"/>
  <c r="S2765" i="18"/>
  <c r="P2765" i="18"/>
  <c r="L2766" i="18"/>
  <c r="R2766" i="18"/>
  <c r="M2766" i="18"/>
  <c r="S2766" i="18"/>
  <c r="P2766" i="18"/>
  <c r="L2767" i="18"/>
  <c r="R2767" i="18"/>
  <c r="M2767" i="18"/>
  <c r="S2767" i="18"/>
  <c r="P2767" i="18"/>
  <c r="L2768" i="18"/>
  <c r="R2768" i="18"/>
  <c r="M2768" i="18"/>
  <c r="S2768" i="18"/>
  <c r="P2768" i="18"/>
  <c r="L2769" i="18"/>
  <c r="R2769" i="18"/>
  <c r="M2769" i="18"/>
  <c r="S2769" i="18"/>
  <c r="P2769" i="18"/>
  <c r="R2771" i="18"/>
  <c r="M2771" i="18"/>
  <c r="S2771" i="18"/>
  <c r="P2771" i="18"/>
  <c r="L2772" i="18"/>
  <c r="R2772" i="18"/>
  <c r="M2772" i="18"/>
  <c r="S2772" i="18"/>
  <c r="P2772" i="18"/>
  <c r="L2773" i="18"/>
  <c r="R2773" i="18"/>
  <c r="M2773" i="18"/>
  <c r="S2773" i="18"/>
  <c r="P2773" i="18"/>
  <c r="L2774" i="18"/>
  <c r="R2774" i="18"/>
  <c r="M2774" i="18"/>
  <c r="S2774" i="18"/>
  <c r="P2774" i="18"/>
  <c r="L2775" i="18"/>
  <c r="R2775" i="18"/>
  <c r="M2775" i="18"/>
  <c r="S2775" i="18"/>
  <c r="P2775" i="18"/>
  <c r="L2776" i="18"/>
  <c r="R2776" i="18"/>
  <c r="M2776" i="18"/>
  <c r="S2776" i="18"/>
  <c r="P2776" i="18"/>
  <c r="L2777" i="18"/>
  <c r="R2777" i="18"/>
  <c r="M2777" i="18"/>
  <c r="S2777" i="18"/>
  <c r="P2777" i="18"/>
  <c r="L2778" i="18"/>
  <c r="R2778" i="18"/>
  <c r="M2778" i="18"/>
  <c r="S2778" i="18"/>
  <c r="P2778" i="18"/>
  <c r="L2780" i="18"/>
  <c r="R2780" i="18"/>
  <c r="M2780" i="18"/>
  <c r="S2780" i="18"/>
  <c r="P2780" i="18"/>
  <c r="L2781" i="18"/>
  <c r="R2781" i="18"/>
  <c r="M2781" i="18"/>
  <c r="S2781" i="18"/>
  <c r="P2781" i="18"/>
  <c r="L2782" i="18"/>
  <c r="R2782" i="18"/>
  <c r="M2782" i="18"/>
  <c r="S2782" i="18"/>
  <c r="P2782" i="18"/>
  <c r="L2783" i="18"/>
  <c r="R2783" i="18"/>
  <c r="M2783" i="18"/>
  <c r="S2783" i="18"/>
  <c r="P2783" i="18"/>
  <c r="L2784" i="18"/>
  <c r="R2784" i="18"/>
  <c r="M2784" i="18"/>
  <c r="S2784" i="18"/>
  <c r="P2784" i="18"/>
  <c r="L2785" i="18"/>
  <c r="R2785" i="18"/>
  <c r="M2785" i="18"/>
  <c r="S2785" i="18"/>
  <c r="P2785" i="18"/>
  <c r="L2786" i="18"/>
  <c r="R2786" i="18"/>
  <c r="M2786" i="18"/>
  <c r="S2786" i="18"/>
  <c r="P2786" i="18"/>
  <c r="L2787" i="18"/>
  <c r="R2787" i="18"/>
  <c r="M2787" i="18"/>
  <c r="S2787" i="18"/>
  <c r="P2787" i="18"/>
  <c r="L2789" i="18"/>
  <c r="R2789" i="18"/>
  <c r="M2789" i="18"/>
  <c r="S2789" i="18"/>
  <c r="P2789" i="18"/>
  <c r="L2790" i="18"/>
  <c r="R2790" i="18"/>
  <c r="M2790" i="18"/>
  <c r="S2790" i="18"/>
  <c r="P2790" i="18"/>
  <c r="L2791" i="18"/>
  <c r="R2791" i="18"/>
  <c r="M2791" i="18"/>
  <c r="S2791" i="18"/>
  <c r="P2791" i="18"/>
  <c r="L2792" i="18"/>
  <c r="R2792" i="18"/>
  <c r="M2792" i="18"/>
  <c r="S2792" i="18"/>
  <c r="P2792" i="18"/>
  <c r="L2793" i="18"/>
  <c r="R2793" i="18"/>
  <c r="M2793" i="18"/>
  <c r="S2793" i="18"/>
  <c r="P2793" i="18"/>
  <c r="L2794" i="18"/>
  <c r="R2794" i="18"/>
  <c r="M2794" i="18"/>
  <c r="S2794" i="18"/>
  <c r="P2794" i="18"/>
  <c r="L2795" i="18"/>
  <c r="R2795" i="18"/>
  <c r="M2795" i="18"/>
  <c r="S2795" i="18"/>
  <c r="P2795" i="18"/>
  <c r="L2796" i="18"/>
  <c r="R2796" i="18"/>
  <c r="M2796" i="18"/>
  <c r="S2796" i="18"/>
  <c r="P2796" i="18"/>
  <c r="L2798" i="18"/>
  <c r="R2798" i="18"/>
  <c r="M2798" i="18"/>
  <c r="S2798" i="18"/>
  <c r="P2798" i="18"/>
  <c r="L2799" i="18"/>
  <c r="R2799" i="18"/>
  <c r="M2799" i="18"/>
  <c r="S2799" i="18"/>
  <c r="P2799" i="18"/>
  <c r="L2800" i="18"/>
  <c r="R2800" i="18"/>
  <c r="M2800" i="18"/>
  <c r="S2800" i="18"/>
  <c r="P2800" i="18"/>
  <c r="L2801" i="18"/>
  <c r="R2801" i="18"/>
  <c r="M2801" i="18"/>
  <c r="S2801" i="18"/>
  <c r="P2801" i="18"/>
  <c r="L2802" i="18"/>
  <c r="R2802" i="18"/>
  <c r="M2802" i="18"/>
  <c r="S2802" i="18"/>
  <c r="P2802" i="18"/>
  <c r="L2803" i="18"/>
  <c r="R2803" i="18"/>
  <c r="M2803" i="18"/>
  <c r="S2803" i="18"/>
  <c r="P2803" i="18"/>
  <c r="L2804" i="18"/>
  <c r="R2804" i="18"/>
  <c r="M2804" i="18"/>
  <c r="S2804" i="18"/>
  <c r="P2804" i="18"/>
  <c r="L2805" i="18"/>
  <c r="R2805" i="18"/>
  <c r="M2805" i="18"/>
  <c r="S2805" i="18"/>
  <c r="P2805" i="18"/>
  <c r="L2807" i="18"/>
  <c r="R2807" i="18"/>
  <c r="M2807" i="18"/>
  <c r="S2807" i="18"/>
  <c r="P2807" i="18"/>
  <c r="L2808" i="18"/>
  <c r="R2808" i="18"/>
  <c r="M2808" i="18"/>
  <c r="S2808" i="18"/>
  <c r="P2808" i="18"/>
  <c r="L2809" i="18"/>
  <c r="R2809" i="18"/>
  <c r="M2809" i="18"/>
  <c r="S2809" i="18"/>
  <c r="P2809" i="18"/>
  <c r="L2810" i="18"/>
  <c r="R2810" i="18"/>
  <c r="M2810" i="18"/>
  <c r="S2810" i="18"/>
  <c r="P2810" i="18"/>
  <c r="L2811" i="18"/>
  <c r="R2811" i="18"/>
  <c r="M2811" i="18"/>
  <c r="S2811" i="18"/>
  <c r="P2811" i="18"/>
  <c r="L2812" i="18"/>
  <c r="R2812" i="18"/>
  <c r="M2812" i="18"/>
  <c r="S2812" i="18"/>
  <c r="P2812" i="18"/>
  <c r="L2813" i="18"/>
  <c r="R2813" i="18"/>
  <c r="M2813" i="18"/>
  <c r="S2813" i="18"/>
  <c r="P2813" i="18"/>
  <c r="L2814" i="18"/>
  <c r="R2814" i="18"/>
  <c r="M2814" i="18"/>
  <c r="S2814" i="18"/>
  <c r="P2814" i="18"/>
  <c r="L2816" i="18"/>
  <c r="R2816" i="18"/>
  <c r="M2816" i="18"/>
  <c r="S2816" i="18"/>
  <c r="P2816" i="18"/>
  <c r="L2817" i="18"/>
  <c r="R2817" i="18"/>
  <c r="M2817" i="18"/>
  <c r="S2817" i="18"/>
  <c r="P2817" i="18"/>
  <c r="L2818" i="18"/>
  <c r="R2818" i="18"/>
  <c r="M2818" i="18"/>
  <c r="S2818" i="18"/>
  <c r="P2818" i="18"/>
  <c r="L2819" i="18"/>
  <c r="R2819" i="18"/>
  <c r="M2819" i="18"/>
  <c r="S2819" i="18"/>
  <c r="P2819" i="18"/>
  <c r="L2820" i="18"/>
  <c r="R2820" i="18"/>
  <c r="M2820" i="18"/>
  <c r="S2820" i="18"/>
  <c r="P2820" i="18"/>
  <c r="L2821" i="18"/>
  <c r="R2821" i="18"/>
  <c r="M2821" i="18"/>
  <c r="S2821" i="18"/>
  <c r="P2821" i="18"/>
  <c r="L2822" i="18"/>
  <c r="R2822" i="18"/>
  <c r="M2822" i="18"/>
  <c r="S2822" i="18"/>
  <c r="P2822" i="18"/>
  <c r="L2823" i="18"/>
  <c r="R2823" i="18"/>
  <c r="M2823" i="18"/>
  <c r="S2823" i="18"/>
  <c r="P2823" i="18"/>
  <c r="L2825" i="18"/>
  <c r="R2825" i="18"/>
  <c r="M2825" i="18"/>
  <c r="S2825" i="18"/>
  <c r="P2825" i="18"/>
  <c r="L2826" i="18"/>
  <c r="R2826" i="18"/>
  <c r="M2826" i="18"/>
  <c r="S2826" i="18"/>
  <c r="P2826" i="18"/>
  <c r="L2827" i="18"/>
  <c r="R2827" i="18"/>
  <c r="M2827" i="18"/>
  <c r="S2827" i="18"/>
  <c r="P2827" i="18"/>
  <c r="L2828" i="18"/>
  <c r="R2828" i="18"/>
  <c r="M2828" i="18"/>
  <c r="S2828" i="18"/>
  <c r="P2828" i="18"/>
  <c r="L2829" i="18"/>
  <c r="R2829" i="18"/>
  <c r="M2829" i="18"/>
  <c r="S2829" i="18"/>
  <c r="P2829" i="18"/>
  <c r="L2830" i="18"/>
  <c r="R2830" i="18"/>
  <c r="M2830" i="18"/>
  <c r="S2830" i="18"/>
  <c r="P2830" i="18"/>
  <c r="L2831" i="18"/>
  <c r="R2831" i="18"/>
  <c r="M2831" i="18"/>
  <c r="S2831" i="18"/>
  <c r="P2831" i="18"/>
  <c r="L2832" i="18"/>
  <c r="R2832" i="18"/>
  <c r="M2832" i="18"/>
  <c r="S2832" i="18"/>
  <c r="P2832" i="18"/>
  <c r="L2834" i="18"/>
  <c r="R2834" i="18"/>
  <c r="M2834" i="18"/>
  <c r="S2834" i="18"/>
  <c r="P2834" i="18"/>
  <c r="L2835" i="18"/>
  <c r="R2835" i="18"/>
  <c r="M2835" i="18"/>
  <c r="S2835" i="18"/>
  <c r="P2835" i="18"/>
  <c r="L2836" i="18"/>
  <c r="R2836" i="18"/>
  <c r="M2836" i="18"/>
  <c r="S2836" i="18"/>
  <c r="P2836" i="18"/>
  <c r="L2837" i="18"/>
  <c r="R2837" i="18"/>
  <c r="M2837" i="18"/>
  <c r="S2837" i="18"/>
  <c r="P2837" i="18"/>
  <c r="L2838" i="18"/>
  <c r="R2838" i="18"/>
  <c r="M2838" i="18"/>
  <c r="S2838" i="18"/>
  <c r="P2838" i="18"/>
  <c r="L2839" i="18"/>
  <c r="R2839" i="18"/>
  <c r="M2839" i="18"/>
  <c r="S2839" i="18"/>
  <c r="P2839" i="18"/>
  <c r="L2840" i="18"/>
  <c r="R2840" i="18"/>
  <c r="M2840" i="18"/>
  <c r="S2840" i="18"/>
  <c r="P2840" i="18"/>
  <c r="L2841" i="18"/>
  <c r="R2841" i="18"/>
  <c r="M2841" i="18"/>
  <c r="S2841" i="18"/>
  <c r="P2841" i="18"/>
  <c r="L2843" i="18"/>
  <c r="R2843" i="18"/>
  <c r="M2843" i="18"/>
  <c r="S2843" i="18"/>
  <c r="P2843" i="18"/>
  <c r="L2844" i="18"/>
  <c r="R2844" i="18"/>
  <c r="M2844" i="18"/>
  <c r="S2844" i="18"/>
  <c r="P2844" i="18"/>
  <c r="L2845" i="18"/>
  <c r="R2845" i="18"/>
  <c r="M2845" i="18"/>
  <c r="S2845" i="18"/>
  <c r="P2845" i="18"/>
  <c r="L2846" i="18"/>
  <c r="R2846" i="18"/>
  <c r="M2846" i="18"/>
  <c r="S2846" i="18"/>
  <c r="P2846" i="18"/>
  <c r="L2847" i="18"/>
  <c r="R2847" i="18"/>
  <c r="M2847" i="18"/>
  <c r="S2847" i="18"/>
  <c r="P2847" i="18"/>
  <c r="L2848" i="18"/>
  <c r="R2848" i="18"/>
  <c r="M2848" i="18"/>
  <c r="S2848" i="18"/>
  <c r="P2848" i="18"/>
  <c r="L2849" i="18"/>
  <c r="R2849" i="18"/>
  <c r="M2849" i="18"/>
  <c r="S2849" i="18"/>
  <c r="P2849" i="18"/>
  <c r="L2850" i="18"/>
  <c r="R2850" i="18"/>
  <c r="M2850" i="18"/>
  <c r="S2850" i="18"/>
  <c r="P2850" i="18"/>
  <c r="L2852" i="18"/>
  <c r="R2852" i="18"/>
  <c r="M2852" i="18"/>
  <c r="S2852" i="18"/>
  <c r="P2852" i="18"/>
  <c r="L2853" i="18"/>
  <c r="R2853" i="18"/>
  <c r="M2853" i="18"/>
  <c r="S2853" i="18"/>
  <c r="P2853" i="18"/>
  <c r="L2854" i="18"/>
  <c r="R2854" i="18"/>
  <c r="M2854" i="18"/>
  <c r="S2854" i="18"/>
  <c r="P2854" i="18"/>
  <c r="L2855" i="18"/>
  <c r="R2855" i="18"/>
  <c r="M2855" i="18"/>
  <c r="S2855" i="18"/>
  <c r="P2855" i="18"/>
  <c r="L2856" i="18"/>
  <c r="R2856" i="18"/>
  <c r="M2856" i="18"/>
  <c r="S2856" i="18"/>
  <c r="P2856" i="18"/>
  <c r="L2857" i="18"/>
  <c r="R2857" i="18"/>
  <c r="M2857" i="18"/>
  <c r="S2857" i="18"/>
  <c r="P2857" i="18"/>
  <c r="L2858" i="18"/>
  <c r="R2858" i="18"/>
  <c r="M2858" i="18"/>
  <c r="S2858" i="18"/>
  <c r="P2858" i="18"/>
  <c r="L2859" i="18"/>
  <c r="R2859" i="18"/>
  <c r="M2859" i="18"/>
  <c r="S2859" i="18"/>
  <c r="P2859" i="18"/>
  <c r="L2861" i="18"/>
  <c r="R2861" i="18"/>
  <c r="M2861" i="18"/>
  <c r="S2861" i="18"/>
  <c r="P2861" i="18"/>
  <c r="L2862" i="18"/>
  <c r="R2862" i="18"/>
  <c r="M2862" i="18"/>
  <c r="S2862" i="18"/>
  <c r="P2862" i="18"/>
  <c r="L2863" i="18"/>
  <c r="R2863" i="18"/>
  <c r="M2863" i="18"/>
  <c r="S2863" i="18"/>
  <c r="P2863" i="18"/>
  <c r="L2864" i="18"/>
  <c r="R2864" i="18"/>
  <c r="M2864" i="18"/>
  <c r="S2864" i="18"/>
  <c r="P2864" i="18"/>
  <c r="L2865" i="18"/>
  <c r="R2865" i="18"/>
  <c r="M2865" i="18"/>
  <c r="S2865" i="18"/>
  <c r="P2865" i="18"/>
  <c r="L2866" i="18"/>
  <c r="R2866" i="18"/>
  <c r="M2866" i="18"/>
  <c r="S2866" i="18"/>
  <c r="P2866" i="18"/>
  <c r="L2867" i="18"/>
  <c r="R2867" i="18"/>
  <c r="M2867" i="18"/>
  <c r="S2867" i="18"/>
  <c r="P2867" i="18"/>
  <c r="L2868" i="18"/>
  <c r="R2868" i="18"/>
  <c r="M2868" i="18"/>
  <c r="S2868" i="18"/>
  <c r="P2868" i="18"/>
  <c r="L2870" i="18"/>
  <c r="R2870" i="18"/>
  <c r="M2870" i="18"/>
  <c r="L2871" i="18"/>
  <c r="S2871" i="18"/>
  <c r="P2871" i="18"/>
  <c r="L2872" i="18"/>
  <c r="R2872" i="18"/>
  <c r="M2872" i="18"/>
  <c r="S2872" i="18"/>
  <c r="P2872" i="18"/>
  <c r="L2873" i="18"/>
  <c r="R2873" i="18"/>
  <c r="M2873" i="18"/>
  <c r="S2873" i="18"/>
  <c r="P2873" i="18"/>
  <c r="L2874" i="18"/>
  <c r="R2874" i="18"/>
  <c r="M2874" i="18"/>
  <c r="S2874" i="18"/>
  <c r="P2874" i="18"/>
  <c r="L2875" i="18"/>
  <c r="R2875" i="18"/>
  <c r="S2875" i="18"/>
  <c r="P2875" i="18"/>
  <c r="L2876" i="18"/>
  <c r="R2876" i="18"/>
  <c r="M2876" i="18"/>
  <c r="S2876" i="18"/>
  <c r="P2876" i="18"/>
  <c r="L2877" i="18"/>
  <c r="R2877" i="18"/>
  <c r="M2877" i="18"/>
  <c r="S2877" i="18"/>
  <c r="P2877" i="18"/>
  <c r="L2878" i="18"/>
  <c r="R2878" i="18"/>
  <c r="M2878" i="18"/>
  <c r="S2878" i="18"/>
  <c r="P2878" i="18"/>
  <c r="L2879" i="18"/>
  <c r="R2879" i="18"/>
  <c r="M2879" i="18"/>
  <c r="S2879" i="18"/>
  <c r="P2879" i="18"/>
  <c r="L2880" i="18"/>
  <c r="R2880" i="18"/>
  <c r="M2880" i="18"/>
  <c r="S2880" i="18"/>
  <c r="P2880" i="18"/>
  <c r="R2881" i="18"/>
  <c r="M2881" i="18"/>
  <c r="S2881" i="18"/>
  <c r="P2881" i="18"/>
  <c r="L2882" i="18"/>
  <c r="S2882" i="18"/>
  <c r="P2882" i="18"/>
  <c r="R2883" i="18"/>
  <c r="S2883" i="18"/>
  <c r="P2883" i="18"/>
  <c r="L2884" i="18"/>
  <c r="R2884" i="18"/>
  <c r="M2884" i="18"/>
  <c r="S2884" i="18"/>
  <c r="P2884" i="18"/>
  <c r="L2885" i="18"/>
  <c r="R2885" i="18"/>
  <c r="M2885" i="18"/>
  <c r="S2885" i="18"/>
  <c r="P2885" i="18"/>
  <c r="L2886" i="18"/>
  <c r="R2886" i="18"/>
  <c r="M2886" i="18"/>
  <c r="S2886" i="18"/>
  <c r="P2886" i="18"/>
  <c r="L2895" i="18"/>
  <c r="R2895" i="18"/>
  <c r="M2895" i="18"/>
  <c r="S2895" i="18"/>
  <c r="P2895" i="18"/>
  <c r="L2896" i="18"/>
  <c r="R2896" i="18"/>
  <c r="M2896" i="18"/>
  <c r="S2896" i="18"/>
  <c r="P2896" i="18"/>
  <c r="L2897" i="18"/>
  <c r="R2897" i="18"/>
  <c r="M2897" i="18"/>
  <c r="S2897" i="18"/>
  <c r="P2897" i="18"/>
  <c r="L2898" i="18"/>
  <c r="R2898" i="18"/>
  <c r="M2898" i="18"/>
  <c r="S2898" i="18"/>
  <c r="P2898" i="18"/>
  <c r="L2899" i="18"/>
  <c r="R2899" i="18"/>
  <c r="S2899" i="18"/>
  <c r="P2899" i="18"/>
  <c r="L2900" i="18"/>
  <c r="R2900" i="18"/>
  <c r="M2900" i="18"/>
  <c r="S2900" i="18"/>
  <c r="P2900" i="18"/>
  <c r="L2901" i="18"/>
  <c r="R2901" i="18"/>
  <c r="M2901" i="18"/>
  <c r="S2901" i="18"/>
  <c r="P2901" i="18"/>
  <c r="L2902" i="18"/>
  <c r="R2902" i="18"/>
  <c r="M2902" i="18"/>
  <c r="S2902" i="18"/>
  <c r="P2902" i="18"/>
  <c r="L2903" i="18"/>
  <c r="R2903" i="18"/>
  <c r="M2903" i="18"/>
  <c r="S2903" i="18"/>
  <c r="P2903" i="18"/>
  <c r="L2904" i="18"/>
  <c r="R2904" i="18"/>
  <c r="M2904" i="18"/>
  <c r="S2904" i="18"/>
  <c r="P2904" i="18"/>
  <c r="L2905" i="18"/>
  <c r="R2905" i="18"/>
  <c r="M2905" i="18"/>
  <c r="S2905" i="18"/>
  <c r="P2905" i="18"/>
  <c r="L2906" i="18"/>
  <c r="R2906" i="18"/>
  <c r="M2906" i="18"/>
  <c r="S2906" i="18"/>
  <c r="P2906" i="18"/>
  <c r="L2907" i="18"/>
  <c r="R2907" i="18"/>
  <c r="M2907" i="18"/>
  <c r="S2907" i="18"/>
  <c r="P2907" i="18"/>
  <c r="L2908" i="18"/>
  <c r="R2908" i="18"/>
  <c r="M2908" i="18"/>
  <c r="S2908" i="18"/>
  <c r="P2908" i="18"/>
  <c r="L2909" i="18"/>
  <c r="R2909" i="18"/>
  <c r="M2909" i="18"/>
  <c r="S2909" i="18"/>
  <c r="P2909" i="18"/>
  <c r="L2910" i="18"/>
  <c r="R2910" i="18"/>
  <c r="M2910" i="18"/>
  <c r="S2910" i="18"/>
  <c r="P2910" i="18"/>
  <c r="C2954" i="18"/>
  <c r="C2975" i="18" s="1"/>
  <c r="C2996" i="18" s="1"/>
  <c r="C3017" i="18" s="1"/>
  <c r="C3038" i="18" s="1"/>
  <c r="C3059" i="18" s="1"/>
  <c r="C3080" i="18" s="1"/>
  <c r="C3101" i="18" s="1"/>
  <c r="C3122" i="18" s="1"/>
  <c r="C3143" i="18" s="1"/>
  <c r="C3164" i="18" s="1"/>
  <c r="C2953" i="18"/>
  <c r="C2974" i="18" s="1"/>
  <c r="C2995" i="18" s="1"/>
  <c r="C3016" i="18" s="1"/>
  <c r="C3037" i="18" s="1"/>
  <c r="C3058" i="18" s="1"/>
  <c r="C3079" i="18" s="1"/>
  <c r="C3100" i="18" s="1"/>
  <c r="C3121" i="18" s="1"/>
  <c r="C3142" i="18" s="1"/>
  <c r="C3163" i="18" s="1"/>
  <c r="D2954" i="18"/>
  <c r="D2975" i="18" s="1"/>
  <c r="D2996" i="18" s="1"/>
  <c r="D3017" i="18" s="1"/>
  <c r="D3038" i="18" s="1"/>
  <c r="D3059" i="18" s="1"/>
  <c r="D3080" i="18" s="1"/>
  <c r="D3101" i="18" s="1"/>
  <c r="D3122" i="18" s="1"/>
  <c r="D3143" i="18" s="1"/>
  <c r="D3164" i="18" s="1"/>
  <c r="D2953" i="18"/>
  <c r="D2974" i="18" s="1"/>
  <c r="D2995" i="18" s="1"/>
  <c r="D3016" i="18" s="1"/>
  <c r="D3037" i="18" s="1"/>
  <c r="D3058" i="18" s="1"/>
  <c r="D3079" i="18" s="1"/>
  <c r="D3100" i="18" s="1"/>
  <c r="D3121" i="18" s="1"/>
  <c r="D3142" i="18" s="1"/>
  <c r="D3163" i="18" s="1"/>
  <c r="L2911" i="18"/>
  <c r="R2911" i="18"/>
  <c r="M2911" i="18"/>
  <c r="S2911" i="18"/>
  <c r="P2911" i="18"/>
  <c r="L2912" i="18"/>
  <c r="R2912" i="18"/>
  <c r="M2912" i="18"/>
  <c r="S2912" i="18"/>
  <c r="P2912" i="18"/>
  <c r="L2913" i="18"/>
  <c r="R2913" i="18"/>
  <c r="M2913" i="18"/>
  <c r="S2913" i="18"/>
  <c r="P2913" i="18"/>
  <c r="L2914" i="18"/>
  <c r="R2914" i="18"/>
  <c r="M2914" i="18"/>
  <c r="S2914" i="18"/>
  <c r="P2914" i="18"/>
  <c r="C2937" i="18"/>
  <c r="C2959" i="18" s="1"/>
  <c r="C2980" i="18" s="1"/>
  <c r="C3001" i="18" s="1"/>
  <c r="C3022" i="18" s="1"/>
  <c r="C3043" i="18" s="1"/>
  <c r="C3064" i="18" s="1"/>
  <c r="C3085" i="18" s="1"/>
  <c r="C3106" i="18" s="1"/>
  <c r="C3127" i="18" s="1"/>
  <c r="C3148" i="18" s="1"/>
  <c r="C3169" i="18" s="1"/>
  <c r="C2936" i="18"/>
  <c r="C2958" i="18" s="1"/>
  <c r="C2979" i="18" s="1"/>
  <c r="C3000" i="18" s="1"/>
  <c r="C3021" i="18" s="1"/>
  <c r="C3042" i="18" s="1"/>
  <c r="C3063" i="18" s="1"/>
  <c r="C3084" i="18" s="1"/>
  <c r="C3105" i="18" s="1"/>
  <c r="C3126" i="18" s="1"/>
  <c r="C3147" i="18" s="1"/>
  <c r="C3168" i="18" s="1"/>
  <c r="D2937" i="18"/>
  <c r="D2959" i="18" s="1"/>
  <c r="D2980" i="18" s="1"/>
  <c r="D3001" i="18" s="1"/>
  <c r="D3022" i="18" s="1"/>
  <c r="D3043" i="18" s="1"/>
  <c r="D3064" i="18" s="1"/>
  <c r="D3085" i="18" s="1"/>
  <c r="D3106" i="18" s="1"/>
  <c r="D3127" i="18" s="1"/>
  <c r="D3148" i="18" s="1"/>
  <c r="D3169" i="18" s="1"/>
  <c r="D2936" i="18"/>
  <c r="D2958" i="18" s="1"/>
  <c r="D2979" i="18" s="1"/>
  <c r="D3000" i="18" s="1"/>
  <c r="D3021" i="18" s="1"/>
  <c r="D3042" i="18" s="1"/>
  <c r="D3063" i="18" s="1"/>
  <c r="D3084" i="18" s="1"/>
  <c r="D3105" i="18" s="1"/>
  <c r="D3126" i="18" s="1"/>
  <c r="D3147" i="18" s="1"/>
  <c r="D3168" i="18" s="1"/>
  <c r="R2915" i="18"/>
  <c r="S2915" i="18"/>
  <c r="P2915" i="18"/>
  <c r="L2916" i="18"/>
  <c r="S2916" i="18"/>
  <c r="P2916" i="18"/>
  <c r="L2917" i="18"/>
  <c r="R2917" i="18"/>
  <c r="M2917" i="18"/>
  <c r="S2917" i="18"/>
  <c r="P2917" i="18"/>
  <c r="L2918" i="18"/>
  <c r="R2918" i="18"/>
  <c r="M2918" i="18"/>
  <c r="S2918" i="18"/>
  <c r="P2918" i="18"/>
  <c r="L2919" i="18"/>
  <c r="R2919" i="18"/>
  <c r="M2919" i="18"/>
  <c r="S2919" i="18"/>
  <c r="P2919" i="18"/>
  <c r="L2920" i="18"/>
  <c r="R2920" i="18"/>
  <c r="M2920" i="18"/>
  <c r="S2920" i="18"/>
  <c r="P2920" i="18"/>
  <c r="L2921" i="18"/>
  <c r="R2921" i="18"/>
  <c r="M2921" i="18"/>
  <c r="S2921" i="18"/>
  <c r="P2921" i="18"/>
  <c r="L2922" i="18"/>
  <c r="R2922" i="18"/>
  <c r="M2922" i="18"/>
  <c r="S2922" i="18"/>
  <c r="P2922" i="18"/>
  <c r="L2923" i="18"/>
  <c r="R2923" i="18"/>
  <c r="S2923" i="18"/>
  <c r="P2923" i="18"/>
  <c r="L2924" i="18"/>
  <c r="R2924" i="18"/>
  <c r="M2924" i="18"/>
  <c r="S2924" i="18"/>
  <c r="P2924" i="18"/>
  <c r="L2925" i="18"/>
  <c r="R2925" i="18"/>
  <c r="M2925" i="18"/>
  <c r="S2925" i="18"/>
  <c r="P2925" i="18"/>
  <c r="L2926" i="18"/>
  <c r="R2926" i="18"/>
  <c r="M2926" i="18"/>
  <c r="S2926" i="18"/>
  <c r="P2926" i="18"/>
  <c r="L2927" i="18"/>
  <c r="R2927" i="18"/>
  <c r="M2927" i="18"/>
  <c r="S2927" i="18"/>
  <c r="P2927" i="18"/>
  <c r="L2928" i="18"/>
  <c r="R2928" i="18"/>
  <c r="M2928" i="18"/>
  <c r="S2928" i="18"/>
  <c r="P2928" i="18"/>
  <c r="L2929" i="18"/>
  <c r="R2929" i="18"/>
  <c r="M2929" i="18"/>
  <c r="S2929" i="18"/>
  <c r="P2929" i="18"/>
  <c r="L2930" i="18"/>
  <c r="R2930" i="18"/>
  <c r="M2930" i="18"/>
  <c r="S2930" i="18"/>
  <c r="P2930" i="18"/>
  <c r="L2931" i="18"/>
  <c r="R2931" i="18"/>
  <c r="M2931" i="18"/>
  <c r="S2931" i="18"/>
  <c r="P2931" i="18"/>
  <c r="R2932" i="18"/>
  <c r="S2932" i="18"/>
  <c r="P2932" i="18"/>
  <c r="R2933" i="18"/>
  <c r="S2933" i="18"/>
  <c r="P2933" i="18"/>
  <c r="L2934" i="18"/>
  <c r="R2934" i="18"/>
  <c r="M2934" i="18"/>
  <c r="S2934" i="18"/>
  <c r="P2934" i="18"/>
  <c r="L2935" i="18"/>
  <c r="R2935" i="18"/>
  <c r="M2935" i="18"/>
  <c r="S2935" i="18"/>
  <c r="P2935" i="18"/>
  <c r="L2936" i="18"/>
  <c r="R2936" i="18"/>
  <c r="M2936" i="18"/>
  <c r="S2936" i="18"/>
  <c r="P2936" i="18"/>
  <c r="L2937" i="18"/>
  <c r="R2937" i="18"/>
  <c r="M2937" i="18"/>
  <c r="S2937" i="18"/>
  <c r="P2937" i="18"/>
  <c r="L2938" i="18"/>
  <c r="R2938" i="18"/>
  <c r="M2938" i="18"/>
  <c r="S2938" i="18"/>
  <c r="P2938" i="18"/>
  <c r="L2939" i="18"/>
  <c r="R2939" i="18"/>
  <c r="S2939" i="18"/>
  <c r="P2939" i="18"/>
  <c r="L2940" i="18"/>
  <c r="R2940" i="18"/>
  <c r="M2940" i="18"/>
  <c r="S2940" i="18"/>
  <c r="P2940" i="18"/>
  <c r="L2941" i="18"/>
  <c r="S2941" i="18"/>
  <c r="P2941" i="18"/>
  <c r="L2942" i="18"/>
  <c r="R2942" i="18"/>
  <c r="M2942" i="18"/>
  <c r="S2942" i="18"/>
  <c r="P2942" i="18"/>
  <c r="L2943" i="18"/>
  <c r="S2943" i="18"/>
  <c r="P2943" i="18"/>
  <c r="L2944" i="18"/>
  <c r="R2944" i="18"/>
  <c r="M2944" i="18"/>
  <c r="S2944" i="18"/>
  <c r="P2944" i="18"/>
  <c r="L2945" i="18"/>
  <c r="R2945" i="18"/>
  <c r="M2945" i="18"/>
  <c r="S2945" i="18"/>
  <c r="P2945" i="18"/>
  <c r="L2946" i="18"/>
  <c r="R2946" i="18"/>
  <c r="M2946" i="18"/>
  <c r="S2946" i="18"/>
  <c r="P2946" i="18"/>
  <c r="R2947" i="18"/>
  <c r="S2947" i="18"/>
  <c r="P2947" i="18"/>
  <c r="L2948" i="18"/>
  <c r="R2948" i="18"/>
  <c r="M2948" i="18"/>
  <c r="S2948" i="18"/>
  <c r="P2948" i="18"/>
  <c r="L2949" i="18"/>
  <c r="R2949" i="18"/>
  <c r="M2949" i="18"/>
  <c r="S2949" i="18"/>
  <c r="P2949" i="18"/>
  <c r="L2950" i="18"/>
  <c r="R2950" i="18"/>
  <c r="M2950" i="18"/>
  <c r="S2950" i="18"/>
  <c r="P2950" i="18"/>
  <c r="L2951" i="18"/>
  <c r="R2951" i="18"/>
  <c r="M2951" i="18"/>
  <c r="S2951" i="18"/>
  <c r="P2951" i="18"/>
  <c r="L2952" i="18"/>
  <c r="R2952" i="18"/>
  <c r="M2952" i="18"/>
  <c r="S2952" i="18"/>
  <c r="P2952" i="18"/>
  <c r="L2953" i="18"/>
  <c r="R2953" i="18"/>
  <c r="M2953" i="18"/>
  <c r="S2953" i="18"/>
  <c r="P2953" i="18"/>
  <c r="L2954" i="18"/>
  <c r="R2954" i="18"/>
  <c r="M2954" i="18"/>
  <c r="S2954" i="18"/>
  <c r="P2954" i="18"/>
  <c r="L2955" i="18"/>
  <c r="R2955" i="18"/>
  <c r="M2955" i="18"/>
  <c r="S2955" i="18"/>
  <c r="P2955" i="18"/>
  <c r="L2956" i="18"/>
  <c r="R2956" i="18"/>
  <c r="M2956" i="18"/>
  <c r="S2956" i="18"/>
  <c r="P2956" i="18"/>
  <c r="L2957" i="18"/>
  <c r="R2957" i="18"/>
  <c r="M2957" i="18"/>
  <c r="S2957" i="18"/>
  <c r="P2957" i="18"/>
  <c r="L2958" i="18"/>
  <c r="R2958" i="18"/>
  <c r="M2958" i="18"/>
  <c r="S2958" i="18"/>
  <c r="P2958" i="18"/>
  <c r="L2959" i="18"/>
  <c r="R2959" i="18"/>
  <c r="M2959" i="18"/>
  <c r="S2959" i="18"/>
  <c r="P2959" i="18"/>
  <c r="L2960" i="18"/>
  <c r="R2960" i="18"/>
  <c r="M2960" i="18"/>
  <c r="S2960" i="18"/>
  <c r="P2960" i="18"/>
  <c r="L2961" i="18"/>
  <c r="R2961" i="18"/>
  <c r="M2961" i="18"/>
  <c r="S2961" i="18"/>
  <c r="P2961" i="18"/>
  <c r="L2962" i="18"/>
  <c r="R2962" i="18"/>
  <c r="M2962" i="18"/>
  <c r="S2962" i="18"/>
  <c r="P2962" i="18"/>
  <c r="L2963" i="18"/>
  <c r="R2963" i="18"/>
  <c r="M2963" i="18"/>
  <c r="S2963" i="18"/>
  <c r="P2963" i="18"/>
  <c r="L2964" i="18"/>
  <c r="R2964" i="18"/>
  <c r="M2964" i="18"/>
  <c r="S2964" i="18"/>
  <c r="P2964" i="18"/>
  <c r="R2965" i="18"/>
  <c r="S2965" i="18"/>
  <c r="P2965" i="18"/>
  <c r="L2966" i="18"/>
  <c r="R2966" i="18"/>
  <c r="M2966" i="18"/>
  <c r="S2966" i="18"/>
  <c r="P2966" i="18"/>
  <c r="L2967" i="18"/>
  <c r="S2967" i="18"/>
  <c r="P2967" i="18"/>
  <c r="R2968" i="18"/>
  <c r="S2968" i="18"/>
  <c r="P2968" i="18"/>
  <c r="L2969" i="18"/>
  <c r="R2969" i="18"/>
  <c r="S2969" i="18"/>
  <c r="P2969" i="18"/>
  <c r="L2970" i="18"/>
  <c r="R2970" i="18"/>
  <c r="M2970" i="18"/>
  <c r="S2970" i="18"/>
  <c r="P2970" i="18"/>
  <c r="L2971" i="18"/>
  <c r="R2971" i="18"/>
  <c r="S2971" i="18"/>
  <c r="P2971" i="18"/>
  <c r="L2972" i="18"/>
  <c r="R2972" i="18"/>
  <c r="M2972" i="18"/>
  <c r="S2972" i="18"/>
  <c r="P2972" i="18"/>
  <c r="L2973" i="18"/>
  <c r="R2973" i="18"/>
  <c r="M2973" i="18"/>
  <c r="S2973" i="18"/>
  <c r="P2973" i="18"/>
  <c r="L2974" i="18"/>
  <c r="R2974" i="18"/>
  <c r="M2974" i="18"/>
  <c r="S2974" i="18"/>
  <c r="P2974" i="18"/>
  <c r="L2975" i="18"/>
  <c r="R2975" i="18"/>
  <c r="M2975" i="18"/>
  <c r="S2975" i="18"/>
  <c r="P2975" i="18"/>
  <c r="L2976" i="18"/>
  <c r="R2976" i="18"/>
  <c r="M2976" i="18"/>
  <c r="S2976" i="18"/>
  <c r="P2976" i="18"/>
  <c r="L2977" i="18"/>
  <c r="R2977" i="18"/>
  <c r="M2977" i="18"/>
  <c r="S2977" i="18"/>
  <c r="P2977" i="18"/>
  <c r="L2978" i="18"/>
  <c r="R2978" i="18"/>
  <c r="M2978" i="18"/>
  <c r="S2978" i="18"/>
  <c r="P2978" i="18"/>
  <c r="L2979" i="18"/>
  <c r="R2979" i="18"/>
  <c r="M2979" i="18"/>
  <c r="S2979" i="18"/>
  <c r="P2979" i="18"/>
  <c r="L2980" i="18"/>
  <c r="R2980" i="18"/>
  <c r="M2980" i="18"/>
  <c r="S2980" i="18"/>
  <c r="P2980" i="18"/>
  <c r="L2981" i="18"/>
  <c r="R2981" i="18"/>
  <c r="M2981" i="18"/>
  <c r="S2981" i="18"/>
  <c r="P2981" i="18"/>
  <c r="R2982" i="18"/>
  <c r="S2982" i="18"/>
  <c r="P2982" i="18"/>
  <c r="L2983" i="18"/>
  <c r="R2983" i="18"/>
  <c r="M2983" i="18"/>
  <c r="S2983" i="18"/>
  <c r="P2983" i="18"/>
  <c r="L2984" i="18"/>
  <c r="R2984" i="18"/>
  <c r="M2984" i="18"/>
  <c r="S2984" i="18"/>
  <c r="P2984" i="18"/>
  <c r="L2985" i="18"/>
  <c r="R2985" i="18"/>
  <c r="M2985" i="18"/>
  <c r="S2985" i="18"/>
  <c r="P2985" i="18"/>
  <c r="L2986" i="18"/>
  <c r="R2986" i="18"/>
  <c r="M2986" i="18"/>
  <c r="S2986" i="18"/>
  <c r="P2986" i="18"/>
  <c r="L2987" i="18"/>
  <c r="R2987" i="18"/>
  <c r="M2987" i="18"/>
  <c r="S2987" i="18"/>
  <c r="P2987" i="18"/>
  <c r="L2988" i="18"/>
  <c r="R2988" i="18"/>
  <c r="M2988" i="18"/>
  <c r="S2988" i="18"/>
  <c r="P2988" i="18"/>
  <c r="L2989" i="18"/>
  <c r="R2989" i="18"/>
  <c r="M2989" i="18"/>
  <c r="S2989" i="18"/>
  <c r="P2989" i="18"/>
  <c r="L2990" i="18"/>
  <c r="R2990" i="18"/>
  <c r="M2990" i="18"/>
  <c r="S2990" i="18"/>
  <c r="P2990" i="18"/>
  <c r="L2991" i="18"/>
  <c r="R2991" i="18"/>
  <c r="M2991" i="18"/>
  <c r="S2991" i="18"/>
  <c r="P2991" i="18"/>
  <c r="L2992" i="18"/>
  <c r="R2992" i="18"/>
  <c r="M2992" i="18"/>
  <c r="S2992" i="18"/>
  <c r="P2992" i="18"/>
  <c r="L2993" i="18"/>
  <c r="R2993" i="18"/>
  <c r="M2993" i="18"/>
  <c r="S2993" i="18"/>
  <c r="P2993" i="18"/>
  <c r="L2994" i="18"/>
  <c r="R2994" i="18"/>
  <c r="M2994" i="18"/>
  <c r="S2994" i="18"/>
  <c r="P2994" i="18"/>
  <c r="R2995" i="18"/>
  <c r="S2995" i="18"/>
  <c r="P2995" i="18"/>
  <c r="L2996" i="18"/>
  <c r="R2996" i="18"/>
  <c r="M2996" i="18"/>
  <c r="S2996" i="18"/>
  <c r="P2996" i="18"/>
  <c r="L2997" i="18"/>
  <c r="R2997" i="18"/>
  <c r="M2997" i="18"/>
  <c r="S2997" i="18"/>
  <c r="P2997" i="18"/>
  <c r="L2998" i="18"/>
  <c r="R2998" i="18"/>
  <c r="M2998" i="18"/>
  <c r="S2998" i="18"/>
  <c r="P2998" i="18"/>
  <c r="L2999" i="18"/>
  <c r="R2999" i="18"/>
  <c r="M2999" i="18"/>
  <c r="S2999" i="18"/>
  <c r="P2999" i="18"/>
  <c r="L3000" i="18"/>
  <c r="R3000" i="18"/>
  <c r="M3000" i="18"/>
  <c r="S3000" i="18"/>
  <c r="P3000" i="18"/>
  <c r="L3001" i="18"/>
  <c r="R3001" i="18"/>
  <c r="M3001" i="18"/>
  <c r="S3001" i="18"/>
  <c r="P3001" i="18"/>
  <c r="L3002" i="18"/>
  <c r="R3002" i="18"/>
  <c r="M3002" i="18"/>
  <c r="S3002" i="18"/>
  <c r="P3002" i="18"/>
  <c r="L3003" i="18"/>
  <c r="R3003" i="18"/>
  <c r="M3003" i="18"/>
  <c r="S3003" i="18"/>
  <c r="P3003" i="18"/>
  <c r="L3004" i="18"/>
  <c r="R3004" i="18"/>
  <c r="M3004" i="18"/>
  <c r="S3004" i="18"/>
  <c r="P3004" i="18"/>
  <c r="L3005" i="18"/>
  <c r="S3005" i="18"/>
  <c r="P3005" i="18"/>
  <c r="R3006" i="18"/>
  <c r="S3006" i="18"/>
  <c r="P3006" i="18"/>
  <c r="L3007" i="18"/>
  <c r="R3007" i="18"/>
  <c r="M3007" i="18"/>
  <c r="S3007" i="18"/>
  <c r="P3007" i="18"/>
  <c r="L3008" i="18"/>
  <c r="R3008" i="18"/>
  <c r="M3008" i="18"/>
  <c r="S3008" i="18"/>
  <c r="P3008" i="18"/>
  <c r="L3009" i="18"/>
  <c r="R3009" i="18"/>
  <c r="M3009" i="18"/>
  <c r="S3009" i="18"/>
  <c r="P3009" i="18"/>
  <c r="R3010" i="18"/>
  <c r="S3010" i="18"/>
  <c r="P3010" i="18"/>
  <c r="L3011" i="18"/>
  <c r="R3011" i="18"/>
  <c r="M3011" i="18"/>
  <c r="S3011" i="18"/>
  <c r="P3011" i="18"/>
  <c r="L3012" i="18"/>
  <c r="R3012" i="18"/>
  <c r="M3012" i="18"/>
  <c r="S3012" i="18"/>
  <c r="P3012" i="18"/>
  <c r="L3013" i="18"/>
  <c r="R3013" i="18"/>
  <c r="M3013" i="18"/>
  <c r="S3013" i="18"/>
  <c r="P3013" i="18"/>
  <c r="L3014" i="18"/>
  <c r="R3014" i="18"/>
  <c r="M3014" i="18"/>
  <c r="S3014" i="18"/>
  <c r="P3014" i="18"/>
  <c r="L3015" i="18"/>
  <c r="R3015" i="18"/>
  <c r="M3015" i="18"/>
  <c r="S3015" i="18"/>
  <c r="P3015" i="18"/>
  <c r="L3016" i="18"/>
  <c r="R3016" i="18"/>
  <c r="M3016" i="18"/>
  <c r="S3016" i="18"/>
  <c r="P3016" i="18"/>
  <c r="L3017" i="18"/>
  <c r="S3017" i="18"/>
  <c r="P3017" i="18"/>
  <c r="L3018" i="18"/>
  <c r="R3018" i="18"/>
  <c r="M3018" i="18"/>
  <c r="S3018" i="18"/>
  <c r="P3018" i="18"/>
  <c r="L3019" i="18"/>
  <c r="R3019" i="18"/>
  <c r="M3019" i="18"/>
  <c r="S3019" i="18"/>
  <c r="P3019" i="18"/>
  <c r="L3020" i="18"/>
  <c r="R3020" i="18"/>
  <c r="M3020" i="18"/>
  <c r="S3020" i="18"/>
  <c r="P3020" i="18"/>
  <c r="L3021" i="18"/>
  <c r="R3021" i="18"/>
  <c r="M3021" i="18"/>
  <c r="S3021" i="18"/>
  <c r="P3021" i="18"/>
  <c r="L3022" i="18"/>
  <c r="R3022" i="18"/>
  <c r="M3022" i="18"/>
  <c r="S3022" i="18"/>
  <c r="P3022" i="18"/>
  <c r="R3023" i="18"/>
  <c r="M3023" i="18"/>
  <c r="S3023" i="18"/>
  <c r="P3023" i="18"/>
  <c r="R3024" i="18"/>
  <c r="M3024" i="18"/>
  <c r="S3024" i="18"/>
  <c r="P3024" i="18"/>
  <c r="R3025" i="18"/>
  <c r="M3025" i="18"/>
  <c r="S3025" i="18"/>
  <c r="P3025" i="18"/>
  <c r="R3026" i="18"/>
  <c r="M3026" i="18"/>
  <c r="S3026" i="18"/>
  <c r="P3026" i="18"/>
  <c r="R3027" i="18"/>
  <c r="M3027" i="18"/>
  <c r="S3027" i="18"/>
  <c r="P3027" i="18"/>
  <c r="S3028" i="18"/>
  <c r="P3028" i="18"/>
  <c r="S3029" i="18"/>
  <c r="P3029" i="18"/>
  <c r="R3030" i="18"/>
  <c r="M3030" i="18"/>
  <c r="S3030" i="18"/>
  <c r="P3030" i="18"/>
  <c r="R3031" i="18"/>
  <c r="M3031" i="18"/>
  <c r="S3031" i="18"/>
  <c r="P3031" i="18"/>
  <c r="R3032" i="18"/>
  <c r="M3032" i="18"/>
  <c r="S3032" i="18"/>
  <c r="P3032" i="18"/>
  <c r="R3033" i="18"/>
  <c r="M3033" i="18"/>
  <c r="S3033" i="18"/>
  <c r="P3033" i="18"/>
  <c r="R3034" i="18"/>
  <c r="M3034" i="18"/>
  <c r="S3034" i="18"/>
  <c r="P3034" i="18"/>
  <c r="R3035" i="18"/>
  <c r="M3035" i="18"/>
  <c r="S3035" i="18"/>
  <c r="P3035" i="18"/>
  <c r="R3036" i="18"/>
  <c r="M3036" i="18"/>
  <c r="S3036" i="18"/>
  <c r="P3036" i="18"/>
  <c r="R3037" i="18"/>
  <c r="M3037" i="18"/>
  <c r="S3037" i="18"/>
  <c r="P3037" i="18"/>
  <c r="R3038" i="18"/>
  <c r="M3038" i="18"/>
  <c r="S3038" i="18"/>
  <c r="P3038" i="18"/>
  <c r="R3039" i="18"/>
  <c r="M3039" i="18"/>
  <c r="S3039" i="18"/>
  <c r="P3039" i="18"/>
  <c r="R3040" i="18"/>
  <c r="M3040" i="18"/>
  <c r="S3040" i="18"/>
  <c r="P3040" i="18"/>
  <c r="R3041" i="18"/>
  <c r="M3041" i="18"/>
  <c r="S3041" i="18"/>
  <c r="P3041" i="18"/>
  <c r="R3042" i="18"/>
  <c r="S3042" i="18"/>
  <c r="P3042" i="18"/>
  <c r="R3043" i="18"/>
  <c r="M3043" i="18"/>
  <c r="S3043" i="18"/>
  <c r="P3043" i="18"/>
  <c r="L3044" i="18"/>
  <c r="R3044" i="18"/>
  <c r="M3044" i="18"/>
  <c r="S3044" i="18"/>
  <c r="P3044" i="18"/>
  <c r="L3045" i="18"/>
  <c r="R3045" i="18"/>
  <c r="M3045" i="18"/>
  <c r="S3045" i="18"/>
  <c r="P3045" i="18"/>
  <c r="L3046" i="18"/>
  <c r="R3046" i="18"/>
  <c r="M3046" i="18"/>
  <c r="S3046" i="18"/>
  <c r="P3046" i="18"/>
  <c r="L3047" i="18"/>
  <c r="R3047" i="18"/>
  <c r="M3047" i="18"/>
  <c r="S3047" i="18"/>
  <c r="P3047" i="18"/>
  <c r="L3048" i="18"/>
  <c r="R3048" i="18"/>
  <c r="M3048" i="18"/>
  <c r="S3048" i="18"/>
  <c r="P3048" i="18"/>
  <c r="L3049" i="18"/>
  <c r="R3049" i="18"/>
  <c r="M3049" i="18"/>
  <c r="S3049" i="18"/>
  <c r="P3049" i="18"/>
  <c r="L3050" i="18"/>
  <c r="R3050" i="18"/>
  <c r="M3050" i="18"/>
  <c r="S3050" i="18"/>
  <c r="P3050" i="18"/>
  <c r="L3051" i="18"/>
  <c r="R3051" i="18"/>
  <c r="M3051" i="18"/>
  <c r="S3051" i="18"/>
  <c r="P3051" i="18"/>
  <c r="L3052" i="18"/>
  <c r="R3052" i="18"/>
  <c r="M3052" i="18"/>
  <c r="S3052" i="18"/>
  <c r="P3052" i="18"/>
  <c r="L3053" i="18"/>
  <c r="R3053" i="18"/>
  <c r="M3053" i="18"/>
  <c r="S3053" i="18"/>
  <c r="P3053" i="18"/>
  <c r="L3054" i="18"/>
  <c r="R3054" i="18"/>
  <c r="M3054" i="18"/>
  <c r="S3054" i="18"/>
  <c r="P3054" i="18"/>
  <c r="L3055" i="18"/>
  <c r="R3055" i="18"/>
  <c r="M3055" i="18"/>
  <c r="S3055" i="18"/>
  <c r="P3055" i="18"/>
  <c r="R3056" i="18"/>
  <c r="S3056" i="18"/>
  <c r="P3056" i="18"/>
  <c r="L3057" i="18"/>
  <c r="R3057" i="18"/>
  <c r="M3057" i="18"/>
  <c r="S3057" i="18"/>
  <c r="P3057" i="18"/>
  <c r="L3058" i="18"/>
  <c r="R3058" i="18"/>
  <c r="M3058" i="18"/>
  <c r="S3058" i="18"/>
  <c r="P3058" i="18"/>
  <c r="L3059" i="18"/>
  <c r="R3059" i="18"/>
  <c r="M3059" i="18"/>
  <c r="S3059" i="18"/>
  <c r="P3059" i="18"/>
  <c r="L3060" i="18"/>
  <c r="R3060" i="18"/>
  <c r="M3060" i="18"/>
  <c r="S3060" i="18"/>
  <c r="P3060" i="18"/>
  <c r="L3061" i="18"/>
  <c r="R3061" i="18"/>
  <c r="M3061" i="18"/>
  <c r="S3061" i="18"/>
  <c r="P3061" i="18"/>
  <c r="L3062" i="18"/>
  <c r="R3062" i="18"/>
  <c r="M3062" i="18"/>
  <c r="S3062" i="18"/>
  <c r="P3062" i="18"/>
  <c r="L3063" i="18"/>
  <c r="R3063" i="18"/>
  <c r="M3063" i="18"/>
  <c r="S3063" i="18"/>
  <c r="P3063" i="18"/>
  <c r="L3064" i="18"/>
  <c r="R3064" i="18"/>
  <c r="M3064" i="18"/>
  <c r="S3064" i="18"/>
  <c r="P3064" i="18"/>
  <c r="L3065" i="18"/>
  <c r="R3065" i="18"/>
  <c r="M3065" i="18"/>
  <c r="S3065" i="18"/>
  <c r="P3065" i="18"/>
  <c r="L3066" i="18"/>
  <c r="R3066" i="18"/>
  <c r="M3066" i="18"/>
  <c r="S3066" i="18"/>
  <c r="P3066" i="18"/>
  <c r="L3067" i="18"/>
  <c r="R3067" i="18"/>
  <c r="M3067" i="18"/>
  <c r="S3067" i="18"/>
  <c r="P3067" i="18"/>
  <c r="L3068" i="18"/>
  <c r="R3068" i="18"/>
  <c r="M3068" i="18"/>
  <c r="S3068" i="18"/>
  <c r="P3068" i="18"/>
  <c r="L3069" i="18"/>
  <c r="R3069" i="18"/>
  <c r="M3069" i="18"/>
  <c r="S3069" i="18"/>
  <c r="P3069" i="18"/>
  <c r="L3070" i="18"/>
  <c r="R3070" i="18"/>
  <c r="M3070" i="18"/>
  <c r="S3070" i="18"/>
  <c r="P3070" i="18"/>
  <c r="L3071" i="18"/>
  <c r="R3071" i="18"/>
  <c r="M3071" i="18"/>
  <c r="S3071" i="18"/>
  <c r="P3071" i="18"/>
  <c r="L3072" i="18"/>
  <c r="R3072" i="18"/>
  <c r="M3072" i="18"/>
  <c r="S3072" i="18"/>
  <c r="P3072" i="18"/>
  <c r="L3073" i="18"/>
  <c r="R3073" i="18"/>
  <c r="M3073" i="18"/>
  <c r="S3073" i="18"/>
  <c r="P3073" i="18"/>
  <c r="L3074" i="18"/>
  <c r="R3074" i="18"/>
  <c r="M3074" i="18"/>
  <c r="S3074" i="18"/>
  <c r="P3074" i="18"/>
  <c r="L3075" i="18"/>
  <c r="R3075" i="18"/>
  <c r="M3075" i="18"/>
  <c r="S3075" i="18"/>
  <c r="P3075" i="18"/>
  <c r="L3076" i="18"/>
  <c r="R3076" i="18"/>
  <c r="M3076" i="18"/>
  <c r="S3076" i="18"/>
  <c r="P3076" i="18"/>
  <c r="L3077" i="18"/>
  <c r="S3077" i="18"/>
  <c r="P3077" i="18"/>
  <c r="L3078" i="18"/>
  <c r="R3078" i="18"/>
  <c r="M3078" i="18"/>
  <c r="S3078" i="18"/>
  <c r="P3078" i="18"/>
  <c r="L3079" i="18"/>
  <c r="R3079" i="18"/>
  <c r="M3079" i="18"/>
  <c r="S3079" i="18"/>
  <c r="P3079" i="18"/>
  <c r="L3080" i="18"/>
  <c r="S3080" i="18"/>
  <c r="P3080" i="18"/>
  <c r="L3081" i="18"/>
  <c r="R3081" i="18"/>
  <c r="M3081" i="18"/>
  <c r="S3081" i="18"/>
  <c r="P3081" i="18"/>
  <c r="AQ22" i="12"/>
  <c r="AK166" i="22" s="1"/>
  <c r="AQ19" i="12"/>
  <c r="AK163" i="22" s="1"/>
  <c r="AQ30" i="12"/>
  <c r="AK174" i="22" s="1"/>
  <c r="AK171" i="22"/>
  <c r="AQ6" i="12"/>
  <c r="AQ24" i="12"/>
  <c r="AK168" i="22" s="1"/>
  <c r="AQ9" i="12"/>
  <c r="AQ3" i="12"/>
  <c r="AK147" i="22" s="1"/>
  <c r="AQ26" i="12"/>
  <c r="AK170" i="22" s="1"/>
  <c r="AQ11" i="12"/>
  <c r="AQ8" i="12"/>
  <c r="AQ5" i="12"/>
  <c r="AK149" i="22" s="1"/>
  <c r="AQ23" i="12"/>
  <c r="AK167" i="22" s="1"/>
  <c r="AQ31" i="12"/>
  <c r="AQ28" i="12"/>
  <c r="AK172" i="22" s="1"/>
  <c r="AQ13" i="12"/>
  <c r="AQ10" i="12"/>
  <c r="AQ25" i="12"/>
  <c r="AQ7" i="12"/>
  <c r="AQ4" i="12"/>
  <c r="AK148" i="22" s="1"/>
  <c r="AI31" i="7"/>
  <c r="AL220" i="22" s="1"/>
  <c r="AJ8" i="8"/>
  <c r="AK104" i="22" s="1"/>
  <c r="AI10" i="7"/>
  <c r="AL199" i="22" s="1"/>
  <c r="AN101" i="1"/>
  <c r="AN82" i="1"/>
  <c r="AN103" i="1"/>
  <c r="AN78" i="1"/>
  <c r="AN102" i="1"/>
  <c r="Y32" i="15"/>
  <c r="AK8" i="15"/>
  <c r="AK239" i="22" s="1"/>
  <c r="AI8" i="14"/>
  <c r="AI13" i="14" s="1"/>
  <c r="AJ13" i="14" s="1"/>
  <c r="AK10" i="13"/>
  <c r="AL265" i="22" s="1"/>
  <c r="AK14" i="13"/>
  <c r="AL269" i="22" s="1"/>
  <c r="AK13" i="13"/>
  <c r="AL268" i="22" s="1"/>
  <c r="X17" i="13"/>
  <c r="AK9" i="13"/>
  <c r="AL264" i="22" s="1"/>
  <c r="AK15" i="13"/>
  <c r="AL5" i="10"/>
  <c r="AL223" i="22" s="1"/>
  <c r="AL11" i="10"/>
  <c r="AL10" i="10"/>
  <c r="AL9" i="10"/>
  <c r="AL8" i="10"/>
  <c r="AL7" i="10"/>
  <c r="AL6" i="10"/>
  <c r="AL224" i="22" s="1"/>
  <c r="AK51" i="8"/>
  <c r="AR4" i="12"/>
  <c r="AL148" i="22" s="1"/>
  <c r="AR5" i="12"/>
  <c r="AL149" i="22" s="1"/>
  <c r="AR12" i="12"/>
  <c r="AL156" i="22" s="1"/>
  <c r="AR19" i="12"/>
  <c r="AL163" i="22" s="1"/>
  <c r="AR21" i="12"/>
  <c r="AL165" i="22" s="1"/>
  <c r="AR22" i="12"/>
  <c r="AL166" i="22" s="1"/>
  <c r="AR23" i="12"/>
  <c r="AL167" i="22" s="1"/>
  <c r="AR24" i="12"/>
  <c r="AL168" i="22" s="1"/>
  <c r="AL171" i="22"/>
  <c r="AR28" i="12"/>
  <c r="AL172" i="22" s="1"/>
  <c r="AR29" i="12"/>
  <c r="AL173" i="22" s="1"/>
  <c r="AR30" i="12"/>
  <c r="AL174" i="22" s="1"/>
  <c r="S17" i="11"/>
  <c r="X17" i="11"/>
  <c r="AJ8" i="11"/>
  <c r="AK9" i="11"/>
  <c r="AK10" i="11"/>
  <c r="AL232" i="22" s="1"/>
  <c r="AK11" i="11"/>
  <c r="AL233" i="22" s="1"/>
  <c r="AK12" i="11"/>
  <c r="AL234" i="22" s="1"/>
  <c r="AK13" i="11"/>
  <c r="AK14" i="11"/>
  <c r="AH33" i="7"/>
  <c r="AK222" i="22" s="1"/>
  <c r="V34" i="7"/>
  <c r="AH8" i="7"/>
  <c r="AN80" i="1"/>
  <c r="AN81" i="1"/>
  <c r="AN79" i="1"/>
  <c r="AN59" i="1"/>
  <c r="AN51" i="1"/>
  <c r="AN43" i="1"/>
  <c r="AN27" i="1"/>
  <c r="AN23" i="1"/>
  <c r="AN19" i="1"/>
  <c r="AN15" i="1"/>
  <c r="AN11" i="1"/>
  <c r="AN47" i="1"/>
  <c r="AN6" i="1"/>
  <c r="AN7" i="1"/>
  <c r="AN54" i="1"/>
  <c r="AN55" i="1"/>
  <c r="AN84" i="1"/>
  <c r="AN22" i="1"/>
  <c r="AN96" i="1"/>
  <c r="AN39" i="1"/>
  <c r="AN38" i="1"/>
  <c r="AN35" i="1"/>
  <c r="AN31" i="1"/>
  <c r="AN89" i="1"/>
  <c r="AN93" i="1"/>
  <c r="AN63" i="1"/>
  <c r="AN88" i="1"/>
  <c r="AN72" i="1"/>
  <c r="AN76" i="1"/>
  <c r="AN100" i="1"/>
  <c r="AN99" i="1"/>
  <c r="AN97" i="1"/>
  <c r="AN85" i="1"/>
  <c r="AN73" i="1"/>
  <c r="AN69" i="1"/>
  <c r="AN67" i="1"/>
  <c r="AN86" i="1"/>
  <c r="AN74" i="1"/>
  <c r="AN70" i="1"/>
  <c r="AN83" i="1"/>
  <c r="AN87" i="1"/>
  <c r="AN71" i="1"/>
  <c r="AN68" i="1"/>
  <c r="AN98" i="1"/>
  <c r="AN95" i="1"/>
  <c r="AN94" i="1"/>
  <c r="AN92" i="1"/>
  <c r="AN91" i="1"/>
  <c r="AN62" i="1"/>
  <c r="AN61" i="1"/>
  <c r="AN60" i="1"/>
  <c r="AN58" i="1"/>
  <c r="AN57" i="1"/>
  <c r="AN56" i="1"/>
  <c r="AN53" i="1"/>
  <c r="AN52" i="1"/>
  <c r="AN50" i="1"/>
  <c r="AN49" i="1"/>
  <c r="AN48" i="1"/>
  <c r="AN46" i="1"/>
  <c r="AN45" i="1"/>
  <c r="AN44" i="1"/>
  <c r="AN42" i="1"/>
  <c r="AN41" i="1"/>
  <c r="AN40" i="1"/>
  <c r="AN37" i="1"/>
  <c r="AN36" i="1"/>
  <c r="AN34" i="1"/>
  <c r="AN33" i="1"/>
  <c r="AN32" i="1"/>
  <c r="AN30" i="1"/>
  <c r="AN29" i="1"/>
  <c r="AN28" i="1"/>
  <c r="AN26" i="1"/>
  <c r="AN25" i="1"/>
  <c r="AN24" i="1"/>
  <c r="AN21" i="1"/>
  <c r="AN20" i="1"/>
  <c r="AN18" i="1"/>
  <c r="AN17" i="1"/>
  <c r="AN16" i="1"/>
  <c r="AN14" i="1"/>
  <c r="AN13" i="1"/>
  <c r="AN12" i="1"/>
  <c r="AN10" i="1"/>
  <c r="AN9" i="1"/>
  <c r="AN8" i="1"/>
  <c r="AN5" i="1"/>
  <c r="AN75" i="1"/>
  <c r="AN4" i="1"/>
  <c r="AN77" i="1"/>
  <c r="AH21" i="6"/>
  <c r="AI21" i="6" s="1"/>
  <c r="AH44" i="6"/>
  <c r="AI44" i="6" s="1"/>
  <c r="AI42" i="6"/>
  <c r="AH52" i="6"/>
  <c r="AI52" i="6" s="1"/>
  <c r="AH54" i="6"/>
  <c r="AH81" i="6"/>
  <c r="AI81" i="6" s="1"/>
  <c r="L131" i="6"/>
  <c r="AH93" i="6"/>
  <c r="AI93" i="6" s="1"/>
  <c r="AH60" i="6"/>
  <c r="AI60" i="6" s="1"/>
  <c r="AH87" i="6"/>
  <c r="AI87" i="6" s="1"/>
  <c r="AH45" i="6"/>
  <c r="AI45" i="6" s="1"/>
  <c r="AH98" i="6"/>
  <c r="AI98" i="6" s="1"/>
  <c r="AH68" i="6"/>
  <c r="AI68" i="6" s="1"/>
  <c r="AH95" i="6"/>
  <c r="AI95" i="6" s="1"/>
  <c r="AH65" i="6"/>
  <c r="AH92" i="6"/>
  <c r="AI92" i="6" s="1"/>
  <c r="AH53" i="6"/>
  <c r="AI53" i="6" s="1"/>
  <c r="AH59" i="6"/>
  <c r="AI59" i="6" s="1"/>
  <c r="AH86" i="6"/>
  <c r="AI86" i="6" s="1"/>
  <c r="AH30" i="6"/>
  <c r="AI30" i="6" s="1"/>
  <c r="B22" i="6"/>
  <c r="B23" i="6" s="1"/>
  <c r="B24" i="6" s="1"/>
  <c r="B25" i="6" s="1"/>
  <c r="B26" i="6" s="1"/>
  <c r="B27" i="6" s="1"/>
  <c r="AH47" i="6"/>
  <c r="AI47" i="6" s="1"/>
  <c r="AH36" i="6"/>
  <c r="AI36" i="6" s="1"/>
  <c r="AI24" i="6"/>
  <c r="AH23" i="6"/>
  <c r="AI23" i="6" s="1"/>
  <c r="AH26" i="6"/>
  <c r="AI26" i="6" s="1"/>
  <c r="AH43" i="6"/>
  <c r="AI43" i="6" s="1"/>
  <c r="AH62" i="6"/>
  <c r="AI62" i="6" s="1"/>
  <c r="AH89" i="6"/>
  <c r="AI89" i="6" s="1"/>
  <c r="AH31" i="6"/>
  <c r="AI31" i="6" s="1"/>
  <c r="AH69" i="6"/>
  <c r="AI69" i="6" s="1"/>
  <c r="AH96" i="6"/>
  <c r="AI96" i="6" s="1"/>
  <c r="AH25" i="6"/>
  <c r="AI25" i="6" s="1"/>
  <c r="AH27" i="6"/>
  <c r="AI27" i="6" s="1"/>
  <c r="AH61" i="6"/>
  <c r="AI61" i="6" s="1"/>
  <c r="AH63" i="6"/>
  <c r="AI63" i="6" s="1"/>
  <c r="AH88" i="6"/>
  <c r="AI88" i="6" s="1"/>
  <c r="AH90" i="6"/>
  <c r="AI90" i="6" s="1"/>
  <c r="AH34" i="6"/>
  <c r="AI34" i="6" s="1"/>
  <c r="AH50" i="6"/>
  <c r="AI50" i="6" s="1"/>
  <c r="AH79" i="6"/>
  <c r="AI79" i="6" s="1"/>
  <c r="AH29" i="6"/>
  <c r="AI29" i="6" s="1"/>
  <c r="G132" i="6"/>
  <c r="H132" i="6" s="1"/>
  <c r="AH66" i="6"/>
  <c r="AI66" i="6" s="1"/>
  <c r="AH51" i="6"/>
  <c r="AI51" i="6" s="1"/>
  <c r="AH20" i="6"/>
  <c r="AI20" i="6" s="1"/>
  <c r="AH99" i="6"/>
  <c r="AI99" i="6" s="1"/>
  <c r="AH33" i="6"/>
  <c r="AI33" i="6" s="1"/>
  <c r="AH80" i="6"/>
  <c r="AI80" i="6" s="1"/>
  <c r="AH17" i="6"/>
  <c r="AI17" i="6" s="1"/>
  <c r="AH32" i="6"/>
  <c r="AI32" i="6" s="1"/>
  <c r="AH70" i="6"/>
  <c r="AI70" i="6" s="1"/>
  <c r="AH48" i="6"/>
  <c r="AI48" i="6" s="1"/>
  <c r="AH35" i="6"/>
  <c r="AI35" i="6" s="1"/>
  <c r="AH78" i="6"/>
  <c r="AI78" i="6" s="1"/>
  <c r="AH57" i="6"/>
  <c r="AI57" i="6" s="1"/>
  <c r="AH84" i="6"/>
  <c r="AI84" i="6" s="1"/>
  <c r="AH97" i="6"/>
  <c r="AI97" i="6" s="1"/>
  <c r="AH64" i="6"/>
  <c r="AI64" i="6" s="1"/>
  <c r="AH91" i="6"/>
  <c r="AI91" i="6" s="1"/>
  <c r="AH13" i="6"/>
  <c r="AI13" i="6" s="1"/>
  <c r="AH49" i="6"/>
  <c r="AI49" i="6" s="1"/>
  <c r="AH22" i="6"/>
  <c r="AI22" i="6" s="1"/>
  <c r="AH56" i="6"/>
  <c r="AI56" i="6" s="1"/>
  <c r="AH58" i="6"/>
  <c r="AI58" i="6" s="1"/>
  <c r="AH83" i="6"/>
  <c r="AI83" i="6" s="1"/>
  <c r="AH85" i="6"/>
  <c r="AI85" i="6" s="1"/>
  <c r="AH46" i="6"/>
  <c r="AI46" i="6" s="1"/>
  <c r="AH67" i="6"/>
  <c r="AI67" i="6" s="1"/>
  <c r="AI54" i="6"/>
  <c r="AH94" i="6"/>
  <c r="AI94" i="6" s="1"/>
  <c r="AH28" i="6"/>
  <c r="AI28" i="6" s="1"/>
  <c r="AI65" i="6"/>
  <c r="AH41" i="6"/>
  <c r="AI41" i="6" s="1"/>
  <c r="AH55" i="6"/>
  <c r="AI55" i="6" s="1"/>
  <c r="AH82" i="6"/>
  <c r="AI82" i="6" s="1"/>
  <c r="H130" i="6"/>
  <c r="F131" i="6"/>
  <c r="V135" i="6" s="1"/>
  <c r="AC129" i="6"/>
  <c r="AC134" i="6" s="1"/>
  <c r="AH19" i="6"/>
  <c r="AI19" i="6" s="1"/>
  <c r="K130" i="6"/>
  <c r="AH16" i="6"/>
  <c r="AI16" i="6" s="1"/>
  <c r="Z129" i="6"/>
  <c r="Z134" i="6" s="1"/>
  <c r="AH15" i="6"/>
  <c r="AI15" i="6" s="1"/>
  <c r="AA129" i="6"/>
  <c r="AA134" i="6" s="1"/>
  <c r="V129" i="6"/>
  <c r="V132" i="6" s="1"/>
  <c r="AE129" i="6"/>
  <c r="AE134" i="6" s="1"/>
  <c r="AF129" i="6"/>
  <c r="AF134" i="6" s="1"/>
  <c r="AG129" i="6"/>
  <c r="AG134" i="6" s="1"/>
  <c r="AH14" i="6"/>
  <c r="AI14" i="6" s="1"/>
  <c r="X129" i="6"/>
  <c r="X134" i="6" s="1"/>
  <c r="W129" i="6"/>
  <c r="W134" i="6" s="1"/>
  <c r="Y129" i="6"/>
  <c r="AB129" i="6"/>
  <c r="AB134" i="6" s="1"/>
  <c r="AH12" i="6"/>
  <c r="AI12" i="6" s="1"/>
  <c r="AH11" i="6"/>
  <c r="AI11" i="6" s="1"/>
  <c r="AD129" i="6"/>
  <c r="AD134" i="6" s="1"/>
  <c r="AH18" i="6"/>
  <c r="AI18" i="6" s="1"/>
  <c r="N130" i="6"/>
  <c r="M2531" i="18" l="1"/>
  <c r="M2533" i="18"/>
  <c r="AM262" i="22"/>
  <c r="AO262" i="22"/>
  <c r="AM261" i="22"/>
  <c r="AO261" i="22"/>
  <c r="AO258" i="22"/>
  <c r="AO259" i="22"/>
  <c r="AO260" i="22"/>
  <c r="R2530" i="18"/>
  <c r="R2529" i="18"/>
  <c r="R2528" i="18"/>
  <c r="R2527" i="18"/>
  <c r="R2526" i="18"/>
  <c r="R2525" i="18"/>
  <c r="R2524" i="18"/>
  <c r="R2523" i="18"/>
  <c r="R2522" i="18"/>
  <c r="R2521" i="18"/>
  <c r="R2520" i="18"/>
  <c r="R2519" i="18"/>
  <c r="R2518" i="18"/>
  <c r="R2517" i="18"/>
  <c r="R2516" i="18"/>
  <c r="R2515" i="18"/>
  <c r="R2514" i="18"/>
  <c r="R2513" i="18"/>
  <c r="R2512" i="18"/>
  <c r="R2511" i="18"/>
  <c r="L2366" i="18"/>
  <c r="L2386" i="18"/>
  <c r="L2385" i="18"/>
  <c r="L2384" i="18"/>
  <c r="L2383" i="18"/>
  <c r="L2382" i="18"/>
  <c r="L2381" i="18"/>
  <c r="L2380" i="18"/>
  <c r="L2379" i="18"/>
  <c r="L2378" i="18"/>
  <c r="L2377" i="18"/>
  <c r="L2376" i="18"/>
  <c r="L2375" i="18"/>
  <c r="L2374" i="18"/>
  <c r="L2373" i="18"/>
  <c r="L2372" i="18"/>
  <c r="L2371" i="18"/>
  <c r="L2370" i="18"/>
  <c r="L2369" i="18"/>
  <c r="L2368" i="18"/>
  <c r="L2367" i="18"/>
  <c r="R2366" i="18"/>
  <c r="M2366" i="18"/>
  <c r="R2386" i="18"/>
  <c r="R2385" i="18"/>
  <c r="M2385" i="18"/>
  <c r="R2384" i="18"/>
  <c r="M2384" i="18"/>
  <c r="R2383" i="18"/>
  <c r="M2383" i="18"/>
  <c r="R2382" i="18"/>
  <c r="M2382" i="18"/>
  <c r="R2381" i="18"/>
  <c r="M2381" i="18"/>
  <c r="R2380" i="18"/>
  <c r="M2380" i="18"/>
  <c r="R2379" i="18"/>
  <c r="M2379" i="18"/>
  <c r="R2378" i="18"/>
  <c r="M2378" i="18"/>
  <c r="R2377" i="18"/>
  <c r="M2377" i="18"/>
  <c r="R2376" i="18"/>
  <c r="M2376" i="18"/>
  <c r="R2375" i="18"/>
  <c r="M2375" i="18"/>
  <c r="R2374" i="18"/>
  <c r="M2374" i="18"/>
  <c r="R2373" i="18"/>
  <c r="M2373" i="18"/>
  <c r="R2372" i="18"/>
  <c r="M2372" i="18"/>
  <c r="R2371" i="18"/>
  <c r="M2371" i="18"/>
  <c r="R2370" i="18"/>
  <c r="M2370" i="18"/>
  <c r="R2369" i="18"/>
  <c r="M2369" i="18"/>
  <c r="R2368" i="18"/>
  <c r="M2368" i="18"/>
  <c r="R2367" i="18"/>
  <c r="M2367" i="18"/>
  <c r="S2386" i="18"/>
  <c r="P2386" i="18"/>
  <c r="S2385" i="18"/>
  <c r="P2385" i="18"/>
  <c r="S2384" i="18"/>
  <c r="P2384" i="18"/>
  <c r="S2383" i="18"/>
  <c r="P2383" i="18"/>
  <c r="S2382" i="18"/>
  <c r="P2382" i="18"/>
  <c r="S2381" i="18"/>
  <c r="P2381" i="18"/>
  <c r="S2380" i="18"/>
  <c r="P2380" i="18"/>
  <c r="S2379" i="18"/>
  <c r="P2379" i="18"/>
  <c r="S2378" i="18"/>
  <c r="P2378" i="18"/>
  <c r="S2377" i="18"/>
  <c r="P2377" i="18"/>
  <c r="S2376" i="18"/>
  <c r="P2376" i="18"/>
  <c r="S2375" i="18"/>
  <c r="P2375" i="18"/>
  <c r="S2374" i="18"/>
  <c r="P2374" i="18"/>
  <c r="S2373" i="18"/>
  <c r="P2373" i="18"/>
  <c r="S2372" i="18"/>
  <c r="P2372" i="18"/>
  <c r="S2371" i="18"/>
  <c r="P2371" i="18"/>
  <c r="S2370" i="18"/>
  <c r="P2370" i="18"/>
  <c r="S2369" i="18"/>
  <c r="P2369" i="18"/>
  <c r="S2368" i="18"/>
  <c r="P2368" i="18"/>
  <c r="S2367" i="18"/>
  <c r="P2367" i="18"/>
  <c r="L2390" i="18"/>
  <c r="R2466" i="18"/>
  <c r="R2468" i="18"/>
  <c r="M2470" i="18"/>
  <c r="L2471" i="18"/>
  <c r="L2473" i="18"/>
  <c r="R2476" i="18"/>
  <c r="R2478" i="18"/>
  <c r="R2479" i="18"/>
  <c r="L2480" i="18"/>
  <c r="L2481" i="18"/>
  <c r="L2487" i="18"/>
  <c r="L2488" i="18"/>
  <c r="R2497" i="18"/>
  <c r="R2499" i="18"/>
  <c r="L2500" i="18"/>
  <c r="L2504" i="18"/>
  <c r="L2505" i="18"/>
  <c r="L2506" i="18"/>
  <c r="P2510" i="18"/>
  <c r="L2512" i="18"/>
  <c r="M2515" i="18"/>
  <c r="L2519" i="18"/>
  <c r="L2522" i="18"/>
  <c r="L2524" i="18"/>
  <c r="L2525" i="18"/>
  <c r="M2386" i="18"/>
  <c r="M2387" i="18"/>
  <c r="M2388" i="18"/>
  <c r="M2389" i="18"/>
  <c r="R2390" i="18"/>
  <c r="M2390" i="18"/>
  <c r="S2390" i="18"/>
  <c r="P2390" i="18"/>
  <c r="L2391" i="18"/>
  <c r="R2391" i="18"/>
  <c r="M2391" i="18"/>
  <c r="L2392" i="18"/>
  <c r="R2392" i="18"/>
  <c r="M2392" i="18"/>
  <c r="L2393" i="18"/>
  <c r="R2393" i="18"/>
  <c r="M2393" i="18"/>
  <c r="L2394" i="18"/>
  <c r="R2394" i="18"/>
  <c r="M2394" i="18"/>
  <c r="L2395" i="18"/>
  <c r="R2395" i="18"/>
  <c r="M2395" i="18"/>
  <c r="R2396" i="18"/>
  <c r="L2396" i="18"/>
  <c r="R2397" i="18"/>
  <c r="L2397" i="18"/>
  <c r="R2398" i="18"/>
  <c r="L2398" i="18"/>
  <c r="R2399" i="18"/>
  <c r="L2399" i="18"/>
  <c r="R2400" i="18"/>
  <c r="L2400" i="18"/>
  <c r="R2401" i="18"/>
  <c r="L2401" i="18"/>
  <c r="R2402" i="18"/>
  <c r="L2402" i="18"/>
  <c r="R2403" i="18"/>
  <c r="L2403" i="18"/>
  <c r="R2404" i="18"/>
  <c r="L2404" i="18"/>
  <c r="R2405" i="18"/>
  <c r="L2405" i="18"/>
  <c r="R2406" i="18"/>
  <c r="L2406" i="18"/>
  <c r="R2407" i="18"/>
  <c r="L2407" i="18"/>
  <c r="R2408" i="18"/>
  <c r="L2408" i="18"/>
  <c r="L2409" i="18"/>
  <c r="R2409" i="18"/>
  <c r="M2409" i="18"/>
  <c r="L2410" i="18"/>
  <c r="R2410" i="18"/>
  <c r="M2410" i="18"/>
  <c r="L2411" i="18"/>
  <c r="M2411" i="18"/>
  <c r="L2412" i="18"/>
  <c r="R2412" i="18"/>
  <c r="M2412" i="18"/>
  <c r="L2413" i="18"/>
  <c r="R2413" i="18"/>
  <c r="M2413" i="18"/>
  <c r="L2414" i="18"/>
  <c r="R2414" i="18"/>
  <c r="M2414" i="18"/>
  <c r="S2414" i="18"/>
  <c r="L2415" i="18"/>
  <c r="R2415" i="18"/>
  <c r="M2415" i="18"/>
  <c r="S2415" i="18"/>
  <c r="P2415" i="18"/>
  <c r="L2416" i="18"/>
  <c r="R2416" i="18"/>
  <c r="M2416" i="18"/>
  <c r="P2416" i="18"/>
  <c r="R2417" i="18"/>
  <c r="M2417" i="18"/>
  <c r="S2417" i="18"/>
  <c r="L2418" i="18"/>
  <c r="R2418" i="18"/>
  <c r="M2418" i="18"/>
  <c r="P2418" i="18"/>
  <c r="R2419" i="18"/>
  <c r="M2419" i="18"/>
  <c r="S2419" i="18"/>
  <c r="L2422" i="18"/>
  <c r="M2422" i="18"/>
  <c r="L2423" i="18"/>
  <c r="M2423" i="18"/>
  <c r="R2424" i="18"/>
  <c r="S2424" i="18"/>
  <c r="L2425" i="18"/>
  <c r="M2425" i="18"/>
  <c r="P2425" i="18"/>
  <c r="R2426" i="18"/>
  <c r="S2426" i="18"/>
  <c r="L2427" i="18"/>
  <c r="M2427" i="18"/>
  <c r="P2427" i="18"/>
  <c r="R2428" i="18"/>
  <c r="L2429" i="18"/>
  <c r="M2429" i="18"/>
  <c r="L2430" i="18"/>
  <c r="M2430" i="18"/>
  <c r="P2430" i="18"/>
  <c r="R2431" i="18"/>
  <c r="M2431" i="18"/>
  <c r="S2431" i="18"/>
  <c r="L2432" i="18"/>
  <c r="M2432" i="18"/>
  <c r="P2432" i="18"/>
  <c r="R2433" i="18"/>
  <c r="M2433" i="18"/>
  <c r="P2433" i="18"/>
  <c r="R2434" i="18"/>
  <c r="S2434" i="18"/>
  <c r="L2435" i="18"/>
  <c r="M2435" i="18"/>
  <c r="S2435" i="18"/>
  <c r="P2435" i="18"/>
  <c r="P2436" i="18"/>
  <c r="R2437" i="18"/>
  <c r="S2437" i="18"/>
  <c r="R2438" i="18"/>
  <c r="S2438" i="18"/>
  <c r="L2439" i="18"/>
  <c r="S2439" i="18"/>
  <c r="L2440" i="18"/>
  <c r="R2441" i="18"/>
  <c r="M2441" i="18"/>
  <c r="L2442" i="18"/>
  <c r="M2442" i="18"/>
  <c r="R2443" i="18"/>
  <c r="L2444" i="18"/>
  <c r="M2444" i="18"/>
  <c r="P2444" i="18"/>
  <c r="M2445" i="18"/>
  <c r="R2446" i="18"/>
  <c r="S2446" i="18"/>
  <c r="R2447" i="18"/>
  <c r="P2447" i="18"/>
  <c r="R2448" i="18"/>
  <c r="R2449" i="18"/>
  <c r="L2450" i="18"/>
  <c r="M2450" i="18"/>
  <c r="M2452" i="18"/>
  <c r="L2453" i="18"/>
  <c r="R2453" i="18"/>
  <c r="R2454" i="18"/>
  <c r="R2455" i="18"/>
  <c r="R2456" i="18"/>
  <c r="M2458" i="18"/>
  <c r="L2459" i="18"/>
  <c r="S2462" i="18"/>
  <c r="R2463" i="18"/>
  <c r="L2464" i="18"/>
  <c r="L2465" i="18"/>
  <c r="L2467" i="18"/>
  <c r="M2468" i="18"/>
  <c r="L2469" i="18"/>
  <c r="L2470" i="18"/>
  <c r="R2471" i="18"/>
  <c r="M2473" i="18"/>
  <c r="M2474" i="18"/>
  <c r="L2475" i="18"/>
  <c r="M2475" i="18"/>
  <c r="L2476" i="18"/>
  <c r="M2477" i="18"/>
  <c r="R2481" i="18"/>
  <c r="L2482" i="18"/>
  <c r="L2486" i="18"/>
  <c r="M2488" i="18"/>
  <c r="L2489" i="18"/>
  <c r="R2490" i="18"/>
  <c r="L2493" i="18"/>
  <c r="R2496" i="18"/>
  <c r="L2497" i="18"/>
  <c r="L2498" i="18"/>
  <c r="M2499" i="18"/>
  <c r="R2502" i="18"/>
  <c r="R2503" i="18"/>
  <c r="M2504" i="18"/>
  <c r="L2507" i="18"/>
  <c r="R2510" i="18"/>
  <c r="M2512" i="18"/>
  <c r="L2514" i="18"/>
  <c r="L2516" i="18"/>
  <c r="L2518" i="18"/>
  <c r="M2519" i="18"/>
  <c r="M2520" i="18"/>
  <c r="M2521" i="18"/>
  <c r="L2523" i="18"/>
  <c r="M2455" i="18"/>
  <c r="R2457" i="18"/>
  <c r="L2461" i="18"/>
  <c r="L2462" i="18"/>
  <c r="M2462" i="18"/>
  <c r="L2463" i="18"/>
  <c r="R2464" i="18"/>
  <c r="R2465" i="18"/>
  <c r="L2466" i="18"/>
  <c r="M2467" i="18"/>
  <c r="R2469" i="18"/>
  <c r="M2472" i="18"/>
  <c r="L2474" i="18"/>
  <c r="R2475" i="18"/>
  <c r="M2476" i="18"/>
  <c r="R2477" i="18"/>
  <c r="L2478" i="18"/>
  <c r="M2478" i="18"/>
  <c r="M2479" i="18"/>
  <c r="R2480" i="18"/>
  <c r="M2483" i="18"/>
  <c r="L2485" i="18"/>
  <c r="R2486" i="18"/>
  <c r="M2487" i="18"/>
  <c r="M2489" i="18"/>
  <c r="L2490" i="18"/>
  <c r="L2491" i="18"/>
  <c r="M2493" i="18"/>
  <c r="M2494" i="18"/>
  <c r="L2495" i="18"/>
  <c r="M2495" i="18"/>
  <c r="M2496" i="18"/>
  <c r="M2497" i="18"/>
  <c r="R2498" i="18"/>
  <c r="M2500" i="18"/>
  <c r="R2501" i="18"/>
  <c r="M2501" i="18"/>
  <c r="L2502" i="18"/>
  <c r="M2503" i="18"/>
  <c r="R2505" i="18"/>
  <c r="R2506" i="18"/>
  <c r="L2509" i="18"/>
  <c r="M2509" i="18"/>
  <c r="L2510" i="18"/>
  <c r="S2510" i="18"/>
  <c r="L2511" i="18"/>
  <c r="L2513" i="18"/>
  <c r="M2516" i="18"/>
  <c r="M2517" i="18"/>
  <c r="L2520" i="18"/>
  <c r="M2522" i="18"/>
  <c r="P2414" i="18"/>
  <c r="S2416" i="18"/>
  <c r="L2417" i="18"/>
  <c r="P2417" i="18"/>
  <c r="S2418" i="18"/>
  <c r="L2419" i="18"/>
  <c r="P2419" i="18"/>
  <c r="L2420" i="18"/>
  <c r="R2420" i="18"/>
  <c r="M2420" i="18"/>
  <c r="S2420" i="18"/>
  <c r="P2420" i="18"/>
  <c r="L2421" i="18"/>
  <c r="R2421" i="18"/>
  <c r="M2421" i="18"/>
  <c r="R2422" i="18"/>
  <c r="R2423" i="18"/>
  <c r="L2424" i="18"/>
  <c r="M2424" i="18"/>
  <c r="P2424" i="18"/>
  <c r="R2425" i="18"/>
  <c r="S2425" i="18"/>
  <c r="M2426" i="18"/>
  <c r="P2426" i="18"/>
  <c r="R2427" i="18"/>
  <c r="S2427" i="18"/>
  <c r="L2428" i="18"/>
  <c r="M2428" i="18"/>
  <c r="R2429" i="18"/>
  <c r="S2429" i="18"/>
  <c r="P2429" i="18"/>
  <c r="R2430" i="18"/>
  <c r="S2430" i="18"/>
  <c r="L2431" i="18"/>
  <c r="P2431" i="18"/>
  <c r="R2432" i="18"/>
  <c r="S2432" i="18"/>
  <c r="L2433" i="18"/>
  <c r="S2433" i="18"/>
  <c r="L2434" i="18"/>
  <c r="M2434" i="18"/>
  <c r="P2434" i="18"/>
  <c r="S2436" i="18"/>
  <c r="L2437" i="18"/>
  <c r="M2437" i="18"/>
  <c r="P2437" i="18"/>
  <c r="L2438" i="18"/>
  <c r="M2438" i="18"/>
  <c r="P2438" i="18"/>
  <c r="R2439" i="18"/>
  <c r="M2439" i="18"/>
  <c r="P2439" i="18"/>
  <c r="R2440" i="18"/>
  <c r="R2442" i="18"/>
  <c r="L2443" i="18"/>
  <c r="M2443" i="18"/>
  <c r="R2444" i="18"/>
  <c r="S2444" i="18"/>
  <c r="L2445" i="18"/>
  <c r="S2445" i="18"/>
  <c r="L2446" i="18"/>
  <c r="M2446" i="18"/>
  <c r="L2447" i="18"/>
  <c r="S2447" i="18"/>
  <c r="M2448" i="18"/>
  <c r="L2449" i="18"/>
  <c r="M2449" i="18"/>
  <c r="R2450" i="18"/>
  <c r="L2451" i="18"/>
  <c r="M2451" i="18"/>
  <c r="R2452" i="18"/>
  <c r="P2452" i="18"/>
  <c r="M2453" i="18"/>
  <c r="L2454" i="18"/>
  <c r="M2454" i="18"/>
  <c r="L2455" i="18"/>
  <c r="L2456" i="18"/>
  <c r="M2456" i="18"/>
  <c r="M2457" i="18"/>
  <c r="L2458" i="18"/>
  <c r="M2459" i="18"/>
  <c r="P2462" i="18"/>
  <c r="M2466" i="18"/>
  <c r="R2467" i="18"/>
  <c r="L2472" i="18"/>
  <c r="L2479" i="18"/>
  <c r="M2480" i="18"/>
  <c r="M2482" i="18"/>
  <c r="M2485" i="18"/>
  <c r="M2486" i="18"/>
  <c r="P2486" i="18"/>
  <c r="R2489" i="18"/>
  <c r="M2490" i="18"/>
  <c r="R2491" i="18"/>
  <c r="L2492" i="18"/>
  <c r="M2492" i="18"/>
  <c r="R2493" i="18"/>
  <c r="L2494" i="18"/>
  <c r="L2496" i="18"/>
  <c r="L2499" i="18"/>
  <c r="R2500" i="18"/>
  <c r="L2503" i="18"/>
  <c r="R2504" i="18"/>
  <c r="M2505" i="18"/>
  <c r="M2510" i="18"/>
  <c r="M2513" i="18"/>
  <c r="L2515" i="18"/>
  <c r="L2517" i="18"/>
  <c r="M2518" i="18"/>
  <c r="M2524" i="18"/>
  <c r="L2426" i="18"/>
  <c r="M2440" i="18"/>
  <c r="L2441" i="18"/>
  <c r="R2445" i="18"/>
  <c r="P2445" i="18"/>
  <c r="P2446" i="18"/>
  <c r="M2447" i="18"/>
  <c r="L2448" i="18"/>
  <c r="R2451" i="18"/>
  <c r="L2452" i="18"/>
  <c r="S2452" i="18"/>
  <c r="L2457" i="18"/>
  <c r="R2458" i="18"/>
  <c r="M2461" i="18"/>
  <c r="R2462" i="18"/>
  <c r="M2463" i="18"/>
  <c r="M2464" i="18"/>
  <c r="M2465" i="18"/>
  <c r="L2468" i="18"/>
  <c r="M2469" i="18"/>
  <c r="R2470" i="18"/>
  <c r="M2471" i="18"/>
  <c r="R2472" i="18"/>
  <c r="R2473" i="18"/>
  <c r="R2474" i="18"/>
  <c r="L2477" i="18"/>
  <c r="M2481" i="18"/>
  <c r="R2482" i="18"/>
  <c r="L2483" i="18"/>
  <c r="S2486" i="18"/>
  <c r="R2487" i="18"/>
  <c r="R2488" i="18"/>
  <c r="M2491" i="18"/>
  <c r="R2492" i="18"/>
  <c r="R2494" i="18"/>
  <c r="R2495" i="18"/>
  <c r="M2498" i="18"/>
  <c r="L2501" i="18"/>
  <c r="M2502" i="18"/>
  <c r="M2506" i="18"/>
  <c r="M2507" i="18"/>
  <c r="M2511" i="18"/>
  <c r="M2514" i="18"/>
  <c r="L2521" i="18"/>
  <c r="M2523" i="18"/>
  <c r="M2525" i="18"/>
  <c r="AL15" i="15"/>
  <c r="AL246" i="22" s="1"/>
  <c r="AL16" i="15"/>
  <c r="AL247" i="22" s="1"/>
  <c r="AL17" i="15"/>
  <c r="AL248" i="22" s="1"/>
  <c r="AL31" i="15"/>
  <c r="AL262" i="22" s="1"/>
  <c r="AL29" i="15"/>
  <c r="AL260" i="22" s="1"/>
  <c r="AL28" i="15"/>
  <c r="AL259" i="22" s="1"/>
  <c r="AL27" i="15"/>
  <c r="AL258" i="22" s="1"/>
  <c r="AL26" i="15"/>
  <c r="AL257" i="22" s="1"/>
  <c r="AL25" i="15"/>
  <c r="AL256" i="22" s="1"/>
  <c r="AL24" i="15"/>
  <c r="AL255" i="22" s="1"/>
  <c r="AL23" i="15"/>
  <c r="AL254" i="22" s="1"/>
  <c r="AL22" i="15"/>
  <c r="AL253" i="22" s="1"/>
  <c r="AL21" i="15"/>
  <c r="AL252" i="22" s="1"/>
  <c r="AL20" i="15"/>
  <c r="AL251" i="22" s="1"/>
  <c r="AL19" i="15"/>
  <c r="AL250" i="22" s="1"/>
  <c r="AL18" i="15"/>
  <c r="AL249" i="22" s="1"/>
  <c r="AL9" i="15"/>
  <c r="AL240" i="22" s="1"/>
  <c r="AL10" i="15"/>
  <c r="AL241" i="22" s="1"/>
  <c r="AL11" i="15"/>
  <c r="AL242" i="22" s="1"/>
  <c r="AL12" i="15"/>
  <c r="AL243" i="22" s="1"/>
  <c r="AL13" i="15"/>
  <c r="AL244" i="22" s="1"/>
  <c r="AL14" i="15"/>
  <c r="AL245" i="22" s="1"/>
  <c r="S1067" i="18"/>
  <c r="M4" i="18"/>
  <c r="R727" i="18"/>
  <c r="R169" i="18"/>
  <c r="P807" i="18"/>
  <c r="S1129" i="18"/>
  <c r="S270" i="18"/>
  <c r="S109" i="18"/>
  <c r="L140" i="18"/>
  <c r="M448" i="18"/>
  <c r="M193" i="18"/>
  <c r="L152" i="18"/>
  <c r="L138" i="18"/>
  <c r="P377" i="18"/>
  <c r="P376" i="18"/>
  <c r="M1123" i="18"/>
  <c r="M826" i="18"/>
  <c r="M635" i="18"/>
  <c r="M842" i="18"/>
  <c r="M746" i="18"/>
  <c r="M449" i="18"/>
  <c r="M49" i="18"/>
  <c r="M751" i="18"/>
  <c r="M553" i="18"/>
  <c r="L158" i="18"/>
  <c r="M359" i="18"/>
  <c r="M182" i="18"/>
  <c r="M290" i="18"/>
  <c r="M392" i="18"/>
  <c r="M293" i="18"/>
  <c r="R102" i="18"/>
  <c r="R1074" i="18"/>
  <c r="S1049" i="18"/>
  <c r="M798" i="18"/>
  <c r="P547" i="18"/>
  <c r="P339" i="18"/>
  <c r="S295" i="18"/>
  <c r="S817" i="18"/>
  <c r="R1064" i="18"/>
  <c r="M1040" i="18"/>
  <c r="P927" i="18"/>
  <c r="P906" i="18"/>
  <c r="M755" i="18"/>
  <c r="M749" i="18"/>
  <c r="P690" i="18"/>
  <c r="M547" i="18"/>
  <c r="M521" i="18"/>
  <c r="P404" i="18"/>
  <c r="P36" i="18"/>
  <c r="L49" i="18"/>
  <c r="M1160" i="18"/>
  <c r="S648" i="18"/>
  <c r="S60" i="18"/>
  <c r="S327" i="18"/>
  <c r="S891" i="18"/>
  <c r="R147" i="18"/>
  <c r="M438" i="18"/>
  <c r="M450" i="18"/>
  <c r="M186" i="18"/>
  <c r="M693" i="18"/>
  <c r="M594" i="18"/>
  <c r="P511" i="18"/>
  <c r="R692" i="18"/>
  <c r="L198" i="18"/>
  <c r="M706" i="18"/>
  <c r="R112" i="18"/>
  <c r="L113" i="18"/>
  <c r="L149" i="18"/>
  <c r="M953" i="18"/>
  <c r="M289" i="18"/>
  <c r="L191" i="18"/>
  <c r="M1093" i="18"/>
  <c r="L130" i="18"/>
  <c r="M934" i="18"/>
  <c r="L142" i="18"/>
  <c r="M847" i="18"/>
  <c r="M649" i="18"/>
  <c r="M253" i="18"/>
  <c r="M958" i="18"/>
  <c r="M1189" i="18"/>
  <c r="M1090" i="18"/>
  <c r="M892" i="18"/>
  <c r="M694" i="18"/>
  <c r="M302" i="18"/>
  <c r="M487" i="18"/>
  <c r="M905" i="18"/>
  <c r="M1115" i="18"/>
  <c r="M125" i="18"/>
  <c r="M28" i="18"/>
  <c r="M1028" i="18"/>
  <c r="M731" i="18"/>
  <c r="M632" i="18"/>
  <c r="M335" i="18"/>
  <c r="M1139" i="18"/>
  <c r="M149" i="18"/>
  <c r="R150" i="18"/>
  <c r="M1052" i="18"/>
  <c r="M659" i="18"/>
  <c r="M94" i="18"/>
  <c r="P895" i="18"/>
  <c r="M854" i="18"/>
  <c r="M695" i="18"/>
  <c r="M434" i="18"/>
  <c r="M2148" i="18"/>
  <c r="L359" i="18"/>
  <c r="L293" i="18"/>
  <c r="P193" i="18"/>
  <c r="R634" i="18"/>
  <c r="S396" i="18"/>
  <c r="M1168" i="18"/>
  <c r="L392" i="18"/>
  <c r="R1109" i="18"/>
  <c r="P869" i="18"/>
  <c r="P354" i="18"/>
  <c r="P45" i="18"/>
  <c r="P256" i="18"/>
  <c r="S12" i="18"/>
  <c r="M1110" i="18"/>
  <c r="M1182" i="18"/>
  <c r="S993" i="18"/>
  <c r="S841" i="18"/>
  <c r="L182" i="18"/>
  <c r="M1019" i="18"/>
  <c r="M590" i="18"/>
  <c r="P859" i="18"/>
  <c r="P758" i="18"/>
  <c r="M753" i="18"/>
  <c r="P746" i="18"/>
  <c r="M740" i="18"/>
  <c r="M504" i="18"/>
  <c r="P452" i="18"/>
  <c r="P232" i="18"/>
  <c r="M245" i="18"/>
  <c r="P110" i="18"/>
  <c r="R1186" i="18"/>
  <c r="R641" i="18"/>
  <c r="R733" i="18"/>
  <c r="M1063" i="18"/>
  <c r="M281" i="18"/>
  <c r="M1085" i="18"/>
  <c r="M1034" i="18"/>
  <c r="P771" i="18"/>
  <c r="M911" i="18"/>
  <c r="M867" i="18"/>
  <c r="M827" i="18"/>
  <c r="P633" i="18"/>
  <c r="M593" i="18"/>
  <c r="P535" i="18"/>
  <c r="P151" i="18"/>
  <c r="S244" i="18"/>
  <c r="R448" i="18"/>
  <c r="R184" i="18"/>
  <c r="M836" i="18"/>
  <c r="P825" i="18"/>
  <c r="P592" i="18"/>
  <c r="M548" i="18"/>
  <c r="M542" i="18"/>
  <c r="P440" i="18"/>
  <c r="P342" i="18"/>
  <c r="M91" i="18"/>
  <c r="M218" i="18"/>
  <c r="S197" i="18"/>
  <c r="M728" i="18"/>
  <c r="M666" i="18"/>
  <c r="M440" i="18"/>
  <c r="M257" i="18"/>
  <c r="P122" i="18"/>
  <c r="R151" i="18"/>
  <c r="M767" i="18"/>
  <c r="S54" i="18"/>
  <c r="P54" i="18"/>
  <c r="S289" i="18"/>
  <c r="P289" i="18"/>
  <c r="R191" i="18"/>
  <c r="M994" i="18"/>
  <c r="M564" i="18"/>
  <c r="R564" i="18"/>
  <c r="M288" i="18"/>
  <c r="L288" i="18"/>
  <c r="S174" i="18"/>
  <c r="P174" i="18"/>
  <c r="R682" i="18"/>
  <c r="M682" i="18"/>
  <c r="M1098" i="18"/>
  <c r="M952" i="18"/>
  <c r="S1117" i="18"/>
  <c r="P1117" i="18"/>
  <c r="R52" i="18"/>
  <c r="M52" i="18"/>
  <c r="L1090" i="18"/>
  <c r="P1058" i="18"/>
  <c r="R1052" i="18"/>
  <c r="R1028" i="18"/>
  <c r="M707" i="18"/>
  <c r="M15" i="18"/>
  <c r="M389" i="18"/>
  <c r="M224" i="18"/>
  <c r="M248" i="18"/>
  <c r="L150" i="18"/>
  <c r="L1189" i="18"/>
  <c r="S823" i="18"/>
  <c r="S1084" i="18"/>
  <c r="P1031" i="18"/>
  <c r="P835" i="18"/>
  <c r="P738" i="18"/>
  <c r="M732" i="18"/>
  <c r="M697" i="18"/>
  <c r="P692" i="18"/>
  <c r="P650" i="18"/>
  <c r="M644" i="18"/>
  <c r="P505" i="18"/>
  <c r="P279" i="18"/>
  <c r="M29" i="18"/>
  <c r="R559" i="18"/>
  <c r="R224" i="18"/>
  <c r="P1130" i="18"/>
  <c r="S518" i="18"/>
  <c r="S570" i="18"/>
  <c r="S16" i="18"/>
  <c r="P264" i="18"/>
  <c r="S264" i="18"/>
  <c r="S76" i="18"/>
  <c r="P76" i="18"/>
  <c r="S77" i="18"/>
  <c r="P77" i="18"/>
  <c r="P378" i="18"/>
  <c r="S378" i="18"/>
  <c r="R1165" i="18"/>
  <c r="M1165" i="18"/>
  <c r="P1167" i="18"/>
  <c r="S1167" i="18"/>
  <c r="R769" i="18"/>
  <c r="M769" i="18"/>
  <c r="M309" i="18"/>
  <c r="S1017" i="18"/>
  <c r="P1017" i="18"/>
  <c r="R222" i="18"/>
  <c r="M222" i="18"/>
  <c r="S429" i="18"/>
  <c r="P429" i="18"/>
  <c r="R531" i="18"/>
  <c r="M531" i="18"/>
  <c r="S1139" i="18"/>
  <c r="P1139" i="18"/>
  <c r="S343" i="18"/>
  <c r="P343" i="18"/>
  <c r="S245" i="18"/>
  <c r="P245" i="18"/>
  <c r="R50" i="18"/>
  <c r="M50" i="18"/>
  <c r="P1151" i="18"/>
  <c r="S1151" i="18"/>
  <c r="M696" i="18"/>
  <c r="R696" i="18"/>
  <c r="R435" i="18"/>
  <c r="M435" i="18"/>
  <c r="L154" i="18"/>
  <c r="M660" i="18"/>
  <c r="R660" i="18"/>
  <c r="M1057" i="18"/>
  <c r="M1021" i="18"/>
  <c r="P790" i="18"/>
  <c r="R55" i="18"/>
  <c r="M1156" i="18"/>
  <c r="R632" i="18"/>
  <c r="S443" i="18"/>
  <c r="R312" i="18"/>
  <c r="M312" i="18"/>
  <c r="R126" i="18"/>
  <c r="S126" i="18"/>
  <c r="P126" i="18"/>
  <c r="S486" i="18"/>
  <c r="P486" i="18"/>
  <c r="R18" i="18"/>
  <c r="M18" i="18"/>
  <c r="R325" i="18"/>
  <c r="M325" i="18"/>
  <c r="M30" i="18"/>
  <c r="R238" i="18"/>
  <c r="M238" i="18"/>
  <c r="R139" i="18"/>
  <c r="S41" i="18"/>
  <c r="P41" i="18"/>
  <c r="M42" i="18"/>
  <c r="M760" i="18"/>
  <c r="P822" i="18"/>
  <c r="S822" i="18"/>
  <c r="P407" i="18"/>
  <c r="S407" i="18"/>
  <c r="R1151" i="18"/>
  <c r="M1151" i="18"/>
  <c r="P945" i="18"/>
  <c r="L847" i="18"/>
  <c r="M758" i="18"/>
  <c r="P713" i="18"/>
  <c r="L649" i="18"/>
  <c r="P345" i="18"/>
  <c r="P309" i="18"/>
  <c r="P223" i="18"/>
  <c r="M93" i="18"/>
  <c r="M361" i="18"/>
  <c r="S280" i="18"/>
  <c r="P280" i="18"/>
  <c r="S374" i="18"/>
  <c r="P374" i="18"/>
  <c r="R819" i="18"/>
  <c r="M819" i="18"/>
  <c r="S322" i="18"/>
  <c r="P322" i="18"/>
  <c r="P224" i="18"/>
  <c r="S224" i="18"/>
  <c r="S628" i="18"/>
  <c r="P628" i="18"/>
  <c r="M1065" i="18"/>
  <c r="P983" i="18"/>
  <c r="M956" i="18"/>
  <c r="P375" i="18"/>
  <c r="R1139" i="18"/>
  <c r="R1054" i="18"/>
  <c r="P1042" i="18"/>
  <c r="M1029" i="18"/>
  <c r="M983" i="18"/>
  <c r="P922" i="18"/>
  <c r="M903" i="18"/>
  <c r="M857" i="18"/>
  <c r="M852" i="18"/>
  <c r="M832" i="18"/>
  <c r="P813" i="18"/>
  <c r="M781" i="18"/>
  <c r="P764" i="18"/>
  <c r="M757" i="18"/>
  <c r="M534" i="18"/>
  <c r="M526" i="18"/>
  <c r="P477" i="18"/>
  <c r="P363" i="18"/>
  <c r="M2152" i="18"/>
  <c r="P4" i="18"/>
  <c r="P235" i="18"/>
  <c r="M385" i="18"/>
  <c r="R289" i="18"/>
  <c r="M1116" i="18"/>
  <c r="R1141" i="18"/>
  <c r="P1141" i="18"/>
  <c r="S726" i="18"/>
  <c r="P51" i="18"/>
  <c r="S860" i="18"/>
  <c r="S1155" i="18"/>
  <c r="R955" i="18"/>
  <c r="R927" i="18"/>
  <c r="M1004" i="18"/>
  <c r="P137" i="18"/>
  <c r="S137" i="18"/>
  <c r="P765" i="18"/>
  <c r="M736" i="18"/>
  <c r="R17" i="18"/>
  <c r="M17" i="18"/>
  <c r="M620" i="18"/>
  <c r="M587" i="18"/>
  <c r="M510" i="18"/>
  <c r="M461" i="18"/>
  <c r="P236" i="18"/>
  <c r="M347" i="18"/>
  <c r="P114" i="18"/>
  <c r="P190" i="18"/>
  <c r="R1115" i="18"/>
  <c r="S399" i="18"/>
  <c r="R487" i="18"/>
  <c r="S496" i="18"/>
  <c r="M1079" i="18"/>
  <c r="P1020" i="18"/>
  <c r="R1004" i="18"/>
  <c r="M991" i="18"/>
  <c r="P971" i="18"/>
  <c r="M929" i="18"/>
  <c r="M922" i="18"/>
  <c r="P861" i="18"/>
  <c r="P845" i="18"/>
  <c r="P703" i="18"/>
  <c r="P653" i="18"/>
  <c r="P627" i="18"/>
  <c r="P567" i="18"/>
  <c r="P552" i="18"/>
  <c r="M509" i="18"/>
  <c r="M471" i="18"/>
  <c r="M447" i="18"/>
  <c r="P431" i="18"/>
  <c r="P209" i="18"/>
  <c r="P27" i="18"/>
  <c r="L253" i="18"/>
  <c r="P149" i="18"/>
  <c r="R149" i="18"/>
  <c r="M1143" i="18"/>
  <c r="S921" i="18"/>
  <c r="S233" i="18"/>
  <c r="S331" i="18"/>
  <c r="S973" i="18"/>
  <c r="S725" i="18"/>
  <c r="S1198" i="18"/>
  <c r="L179" i="18"/>
  <c r="M742" i="18"/>
  <c r="R545" i="18"/>
  <c r="M545" i="18"/>
  <c r="S889" i="18"/>
  <c r="P889" i="18"/>
  <c r="P1078" i="18"/>
  <c r="M1053" i="18"/>
  <c r="M982" i="18"/>
  <c r="P92" i="18"/>
  <c r="M212" i="18"/>
  <c r="S639" i="18"/>
  <c r="S1096" i="18"/>
  <c r="S1003" i="18"/>
  <c r="P811" i="18"/>
  <c r="M439" i="18"/>
  <c r="M1127" i="18"/>
  <c r="P1182" i="18"/>
  <c r="S934" i="18"/>
  <c r="S1100" i="18"/>
  <c r="P1068" i="18"/>
  <c r="P1044" i="18"/>
  <c r="M1041" i="18"/>
  <c r="M954" i="18"/>
  <c r="L934" i="18"/>
  <c r="P836" i="18"/>
  <c r="M793" i="18"/>
  <c r="M771" i="18"/>
  <c r="L694" i="18"/>
  <c r="M681" i="18"/>
  <c r="M645" i="18"/>
  <c r="P625" i="18"/>
  <c r="M546" i="18"/>
  <c r="P458" i="18"/>
  <c r="P358" i="18"/>
  <c r="R310" i="18"/>
  <c r="L388" i="18"/>
  <c r="P124" i="18"/>
  <c r="M126" i="18"/>
  <c r="S960" i="18"/>
  <c r="P1194" i="18"/>
  <c r="R659" i="18"/>
  <c r="R856" i="18"/>
  <c r="S360" i="18"/>
  <c r="P1168" i="18"/>
  <c r="S1168" i="18"/>
  <c r="R460" i="18"/>
  <c r="M460" i="18"/>
  <c r="P654" i="18"/>
  <c r="S654" i="18"/>
  <c r="M719" i="18"/>
  <c r="M533" i="18"/>
  <c r="M410" i="18"/>
  <c r="P39" i="18"/>
  <c r="R302" i="18"/>
  <c r="P1156" i="18"/>
  <c r="M830" i="18"/>
  <c r="P800" i="18"/>
  <c r="M508" i="18"/>
  <c r="M446" i="18"/>
  <c r="P247" i="18"/>
  <c r="M54" i="18"/>
  <c r="P1104" i="18"/>
  <c r="S310" i="18"/>
  <c r="M880" i="18"/>
  <c r="S1032" i="18"/>
  <c r="R1018" i="18"/>
  <c r="P1007" i="18"/>
  <c r="P1002" i="18"/>
  <c r="P933" i="18"/>
  <c r="M843" i="18"/>
  <c r="M828" i="18"/>
  <c r="P749" i="18"/>
  <c r="P665" i="18"/>
  <c r="P615" i="18"/>
  <c r="P556" i="18"/>
  <c r="M506" i="18"/>
  <c r="P445" i="18"/>
  <c r="L438" i="18"/>
  <c r="M407" i="18"/>
  <c r="L53" i="18"/>
  <c r="M213" i="18"/>
  <c r="S125" i="18"/>
  <c r="S261" i="18"/>
  <c r="M209" i="18"/>
  <c r="R111" i="18"/>
  <c r="M13" i="18"/>
  <c r="R13" i="18"/>
  <c r="P428" i="18"/>
  <c r="S428" i="18"/>
  <c r="P1150" i="18"/>
  <c r="S1150" i="18"/>
  <c r="R189" i="18"/>
  <c r="S249" i="18"/>
  <c r="P249" i="18"/>
  <c r="M153" i="18"/>
  <c r="M154" i="18"/>
  <c r="M661" i="18"/>
  <c r="R661" i="18"/>
  <c r="M96" i="18"/>
  <c r="R96" i="18"/>
  <c r="S1197" i="18"/>
  <c r="P1197" i="18"/>
  <c r="M586" i="18"/>
  <c r="L190" i="18"/>
  <c r="M1192" i="18"/>
  <c r="L117" i="18"/>
  <c r="M425" i="18"/>
  <c r="M536" i="18"/>
  <c r="M140" i="18"/>
  <c r="R140" i="18"/>
  <c r="L141" i="18"/>
  <c r="R152" i="18"/>
  <c r="S153" i="18"/>
  <c r="P153" i="18"/>
  <c r="S57" i="18"/>
  <c r="P57" i="18"/>
  <c r="M761" i="18"/>
  <c r="R761" i="18"/>
  <c r="P990" i="18"/>
  <c r="S990" i="18"/>
  <c r="R194" i="18"/>
  <c r="R97" i="18"/>
  <c r="M97" i="18"/>
  <c r="M332" i="18"/>
  <c r="M146" i="18"/>
  <c r="M85" i="18"/>
  <c r="S117" i="18"/>
  <c r="P117" i="18"/>
  <c r="L118" i="18"/>
  <c r="M822" i="18"/>
  <c r="M624" i="18"/>
  <c r="P533" i="18"/>
  <c r="S533" i="18"/>
  <c r="M834" i="18"/>
  <c r="M636" i="18"/>
  <c r="P1145" i="18"/>
  <c r="S1145" i="18"/>
  <c r="S251" i="18"/>
  <c r="P251" i="18"/>
  <c r="R354" i="18"/>
  <c r="M354" i="18"/>
  <c r="P560" i="18"/>
  <c r="S560" i="18"/>
  <c r="M69" i="18"/>
  <c r="S558" i="18"/>
  <c r="S989" i="18"/>
  <c r="M1172" i="18"/>
  <c r="S1134" i="18"/>
  <c r="P1134" i="18"/>
  <c r="M142" i="18"/>
  <c r="P757" i="18"/>
  <c r="S757" i="18"/>
  <c r="M710" i="18"/>
  <c r="P612" i="18"/>
  <c r="M589" i="18"/>
  <c r="M19" i="18"/>
  <c r="M1135" i="18"/>
  <c r="S572" i="18"/>
  <c r="M614" i="18"/>
  <c r="M515" i="18"/>
  <c r="M119" i="18"/>
  <c r="L120" i="18"/>
  <c r="M22" i="18"/>
  <c r="M1022" i="18"/>
  <c r="M527" i="18"/>
  <c r="M329" i="18"/>
  <c r="L132" i="18"/>
  <c r="M935" i="18"/>
  <c r="M737" i="18"/>
  <c r="M242" i="18"/>
  <c r="L144" i="18"/>
  <c r="M46" i="18"/>
  <c r="M848" i="18"/>
  <c r="M554" i="18"/>
  <c r="L159" i="18"/>
  <c r="M1061" i="18"/>
  <c r="M890" i="18"/>
  <c r="M66" i="18"/>
  <c r="M71" i="18"/>
  <c r="M673" i="18"/>
  <c r="M393" i="18"/>
  <c r="M364" i="18"/>
  <c r="M163" i="18"/>
  <c r="M370" i="18"/>
  <c r="M383" i="18"/>
  <c r="L186" i="18"/>
  <c r="M898" i="18"/>
  <c r="M207" i="18"/>
  <c r="M615" i="18"/>
  <c r="M318" i="18"/>
  <c r="M120" i="18"/>
  <c r="M738" i="18"/>
  <c r="M639" i="18"/>
  <c r="M470" i="18"/>
  <c r="M384" i="18"/>
  <c r="M998" i="18"/>
  <c r="P1030" i="18"/>
  <c r="P581" i="18"/>
  <c r="S1140" i="18"/>
  <c r="S626" i="18"/>
  <c r="M841" i="18"/>
  <c r="P834" i="18"/>
  <c r="S614" i="18"/>
  <c r="P112" i="18"/>
  <c r="S112" i="18"/>
  <c r="M322" i="18"/>
  <c r="R322" i="18"/>
  <c r="S1083" i="18"/>
  <c r="P974" i="18"/>
  <c r="P528" i="18"/>
  <c r="M433" i="18"/>
  <c r="S332" i="18"/>
  <c r="M770" i="18"/>
  <c r="R770" i="18"/>
  <c r="S1070" i="18"/>
  <c r="P1070" i="18"/>
  <c r="S516" i="18"/>
  <c r="P516" i="18"/>
  <c r="P1018" i="18"/>
  <c r="S1018" i="18"/>
  <c r="S26" i="18"/>
  <c r="P26" i="18"/>
  <c r="L137" i="18"/>
  <c r="R137" i="18"/>
  <c r="R544" i="18"/>
  <c r="M544" i="18"/>
  <c r="M346" i="18"/>
  <c r="M764" i="18"/>
  <c r="P1091" i="18"/>
  <c r="M585" i="18"/>
  <c r="P568" i="18"/>
  <c r="P210" i="18"/>
  <c r="M563" i="18"/>
  <c r="R563" i="18"/>
  <c r="R421" i="18"/>
  <c r="M421" i="18"/>
  <c r="S38" i="18"/>
  <c r="P38" i="18"/>
  <c r="S540" i="18"/>
  <c r="P540" i="18"/>
  <c r="M1039" i="18"/>
  <c r="R718" i="18"/>
  <c r="L1102" i="18"/>
  <c r="P932" i="18"/>
  <c r="P406" i="18"/>
  <c r="M247" i="18"/>
  <c r="P136" i="18"/>
  <c r="R765" i="18"/>
  <c r="S344" i="18"/>
  <c r="S480" i="18"/>
  <c r="P480" i="18"/>
  <c r="L901" i="18"/>
  <c r="M901" i="18"/>
  <c r="P966" i="18"/>
  <c r="S966" i="18"/>
  <c r="S183" i="18"/>
  <c r="P183" i="18"/>
  <c r="S204" i="18"/>
  <c r="P204" i="18"/>
  <c r="S778" i="18"/>
  <c r="P778" i="18"/>
  <c r="M807" i="18"/>
  <c r="R1126" i="18"/>
  <c r="M1126" i="18"/>
  <c r="R730" i="18"/>
  <c r="M730" i="18"/>
  <c r="R39" i="18"/>
  <c r="M39" i="18"/>
  <c r="S846" i="18"/>
  <c r="S1099" i="18"/>
  <c r="S1080" i="18"/>
  <c r="M916" i="18"/>
  <c r="M518" i="18"/>
  <c r="M25" i="18"/>
  <c r="M134" i="18"/>
  <c r="L135" i="18"/>
  <c r="M938" i="18"/>
  <c r="M839" i="18"/>
  <c r="L147" i="18"/>
  <c r="M752" i="18"/>
  <c r="M557" i="18"/>
  <c r="M260" i="18"/>
  <c r="M596" i="18"/>
  <c r="M1076" i="18"/>
  <c r="P1013" i="18"/>
  <c r="M895" i="18"/>
  <c r="P882" i="18"/>
  <c r="P728" i="18"/>
  <c r="M722" i="18"/>
  <c r="M708" i="18"/>
  <c r="P660" i="18"/>
  <c r="P599" i="18"/>
  <c r="M412" i="18"/>
  <c r="P285" i="18"/>
  <c r="R42" i="18"/>
  <c r="M1142" i="18"/>
  <c r="R1173" i="18"/>
  <c r="M1193" i="18"/>
  <c r="S506" i="18"/>
  <c r="S1185" i="18"/>
  <c r="S250" i="18"/>
  <c r="S1159" i="18"/>
  <c r="R716" i="18"/>
  <c r="M2142" i="18"/>
  <c r="M1113" i="18"/>
  <c r="M915" i="18"/>
  <c r="M784" i="18"/>
  <c r="M685" i="18"/>
  <c r="M298" i="18"/>
  <c r="M609" i="18"/>
  <c r="P999" i="18"/>
  <c r="P787" i="18"/>
  <c r="M686" i="18"/>
  <c r="M652" i="18"/>
  <c r="M646" i="18"/>
  <c r="P519" i="18"/>
  <c r="P460" i="18"/>
  <c r="P351" i="18"/>
  <c r="R337" i="18"/>
  <c r="R298" i="18"/>
  <c r="P1107" i="18"/>
  <c r="M367" i="18"/>
  <c r="R118" i="18"/>
  <c r="L119" i="18"/>
  <c r="M229" i="18"/>
  <c r="M241" i="18"/>
  <c r="L143" i="18"/>
  <c r="M550" i="18"/>
  <c r="M256" i="18"/>
  <c r="R157" i="18"/>
  <c r="M796" i="18"/>
  <c r="P604" i="18"/>
  <c r="M413" i="18"/>
  <c r="M406" i="18"/>
  <c r="P370" i="18"/>
  <c r="P226" i="18"/>
  <c r="M317" i="18"/>
  <c r="L332" i="18"/>
  <c r="R283" i="18"/>
  <c r="L290" i="18"/>
  <c r="P155" i="18"/>
  <c r="R132" i="18"/>
  <c r="M1011" i="18"/>
  <c r="M912" i="18"/>
  <c r="L121" i="18"/>
  <c r="L133" i="18"/>
  <c r="M35" i="18"/>
  <c r="M750" i="18"/>
  <c r="M651" i="18"/>
  <c r="M456" i="18"/>
  <c r="P1065" i="18"/>
  <c r="M963" i="18"/>
  <c r="P856" i="18"/>
  <c r="P805" i="18"/>
  <c r="M650" i="18"/>
  <c r="P531" i="18"/>
  <c r="P269" i="18"/>
  <c r="S812" i="18"/>
  <c r="S1189" i="18"/>
  <c r="S437" i="18"/>
  <c r="S701" i="18"/>
  <c r="M814" i="18"/>
  <c r="L122" i="18"/>
  <c r="M1024" i="18"/>
  <c r="M430" i="18"/>
  <c r="M442" i="18"/>
  <c r="M160" i="18"/>
  <c r="M595" i="18"/>
  <c r="P1009" i="18"/>
  <c r="P323" i="18"/>
  <c r="S276" i="18"/>
  <c r="S311" i="18"/>
  <c r="S5" i="18"/>
  <c r="P163" i="18"/>
  <c r="S163" i="18"/>
  <c r="S865" i="18"/>
  <c r="P865" i="18"/>
  <c r="S69" i="18"/>
  <c r="P69" i="18"/>
  <c r="S669" i="18"/>
  <c r="P669" i="18"/>
  <c r="S17" i="18"/>
  <c r="P17" i="18"/>
  <c r="R721" i="18"/>
  <c r="M721" i="18"/>
  <c r="M786" i="18"/>
  <c r="P605" i="18"/>
  <c r="M701" i="18"/>
  <c r="S1075" i="18"/>
  <c r="P1075" i="18"/>
  <c r="S866" i="18"/>
  <c r="P866" i="18"/>
  <c r="R267" i="18"/>
  <c r="M267" i="18"/>
  <c r="S168" i="18"/>
  <c r="P1777" i="18"/>
  <c r="P168" i="18"/>
  <c r="R1170" i="18"/>
  <c r="M1170" i="18"/>
  <c r="S670" i="18"/>
  <c r="P670" i="18"/>
  <c r="S1172" i="18"/>
  <c r="P1172" i="18"/>
  <c r="P1174" i="18"/>
  <c r="S1174" i="18"/>
  <c r="P83" i="18"/>
  <c r="S83" i="18"/>
  <c r="P1087" i="18"/>
  <c r="S1087" i="18"/>
  <c r="P6" i="18"/>
  <c r="S6" i="18"/>
  <c r="R1106" i="18"/>
  <c r="M1106" i="18"/>
  <c r="M908" i="18"/>
  <c r="R908" i="18"/>
  <c r="R809" i="18"/>
  <c r="M809" i="18"/>
  <c r="S312" i="18"/>
  <c r="P312" i="18"/>
  <c r="S912" i="18"/>
  <c r="P912" i="18"/>
  <c r="S116" i="18"/>
  <c r="P116" i="18"/>
  <c r="S520" i="18"/>
  <c r="P520" i="18"/>
  <c r="P1120" i="18"/>
  <c r="S1120" i="18"/>
  <c r="M821" i="18"/>
  <c r="R821" i="18"/>
  <c r="S1022" i="18"/>
  <c r="P1022" i="18"/>
  <c r="M326" i="18"/>
  <c r="R326" i="18"/>
  <c r="S936" i="18"/>
  <c r="P936" i="18"/>
  <c r="S238" i="18"/>
  <c r="P238" i="18"/>
  <c r="P140" i="18"/>
  <c r="S140" i="18"/>
  <c r="S42" i="18"/>
  <c r="P42" i="18"/>
  <c r="R845" i="18"/>
  <c r="M845" i="18"/>
  <c r="S446" i="18"/>
  <c r="P446" i="18"/>
  <c r="R647" i="18"/>
  <c r="M647" i="18"/>
  <c r="S348" i="18"/>
  <c r="P348" i="18"/>
  <c r="S300" i="18"/>
  <c r="P300" i="18"/>
  <c r="P1776" i="18"/>
  <c r="S167" i="18"/>
  <c r="P167" i="18"/>
  <c r="M1169" i="18"/>
  <c r="R1169" i="18"/>
  <c r="S82" i="18"/>
  <c r="P82" i="18"/>
  <c r="R1083" i="18"/>
  <c r="M1083" i="18"/>
  <c r="S1086" i="18"/>
  <c r="P1086" i="18"/>
  <c r="R398" i="18"/>
  <c r="M398" i="18"/>
  <c r="S911" i="18"/>
  <c r="P911" i="18"/>
  <c r="M313" i="18"/>
  <c r="R313" i="18"/>
  <c r="S115" i="18"/>
  <c r="P115" i="18"/>
  <c r="R919" i="18"/>
  <c r="M919" i="18"/>
  <c r="S421" i="18"/>
  <c r="P421" i="18"/>
  <c r="R424" i="18"/>
  <c r="M424" i="18"/>
  <c r="M820" i="18"/>
  <c r="P1184" i="18"/>
  <c r="L962" i="18"/>
  <c r="M962" i="18"/>
  <c r="M601" i="18"/>
  <c r="P400" i="18"/>
  <c r="S400" i="18"/>
  <c r="S78" i="18"/>
  <c r="P78" i="18"/>
  <c r="P365" i="18"/>
  <c r="S365" i="18"/>
  <c r="S71" i="18"/>
  <c r="P71" i="18"/>
  <c r="S671" i="18"/>
  <c r="P671" i="18"/>
  <c r="R973" i="18"/>
  <c r="M973" i="18"/>
  <c r="S1173" i="18"/>
  <c r="P1173" i="18"/>
  <c r="S84" i="18"/>
  <c r="P84" i="18"/>
  <c r="P705" i="18"/>
  <c r="S705" i="18"/>
  <c r="S607" i="18"/>
  <c r="P607" i="18"/>
  <c r="S411" i="18"/>
  <c r="P411" i="18"/>
  <c r="S1011" i="18"/>
  <c r="P1011" i="18"/>
  <c r="S313" i="18"/>
  <c r="P313" i="18"/>
  <c r="S19" i="18"/>
  <c r="P19" i="18"/>
  <c r="R1020" i="18"/>
  <c r="M1020" i="18"/>
  <c r="S827" i="18"/>
  <c r="P827" i="18"/>
  <c r="S129" i="18"/>
  <c r="P129" i="18"/>
  <c r="P1073" i="18"/>
  <c r="P900" i="18"/>
  <c r="M511" i="18"/>
  <c r="S475" i="18"/>
  <c r="R808" i="18"/>
  <c r="AK66" i="22"/>
  <c r="AO66" i="1"/>
  <c r="AL66" i="22" s="1"/>
  <c r="R1163" i="18"/>
  <c r="M1163" i="18"/>
  <c r="S501" i="18"/>
  <c r="P501" i="18"/>
  <c r="S1101" i="18"/>
  <c r="P1101" i="18"/>
  <c r="S79" i="18"/>
  <c r="P79" i="18"/>
  <c r="S803" i="18"/>
  <c r="P803" i="18"/>
  <c r="P672" i="18"/>
  <c r="S672" i="18"/>
  <c r="R1073" i="18"/>
  <c r="M1073" i="18"/>
  <c r="R974" i="18"/>
  <c r="M974" i="18"/>
  <c r="M381" i="18"/>
  <c r="R381" i="18"/>
  <c r="P881" i="18"/>
  <c r="S881" i="18"/>
  <c r="P85" i="18"/>
  <c r="S85" i="18"/>
  <c r="S685" i="18"/>
  <c r="P685" i="18"/>
  <c r="R86" i="18"/>
  <c r="M86" i="18"/>
  <c r="M1086" i="18"/>
  <c r="R1086" i="18"/>
  <c r="R1009" i="18"/>
  <c r="M1009" i="18"/>
  <c r="S510" i="18"/>
  <c r="P510" i="18"/>
  <c r="P1110" i="18"/>
  <c r="S1110" i="18"/>
  <c r="R613" i="18"/>
  <c r="M613" i="18"/>
  <c r="S816" i="18"/>
  <c r="P816" i="18"/>
  <c r="S620" i="18"/>
  <c r="P620" i="18"/>
  <c r="P424" i="18"/>
  <c r="S424" i="18"/>
  <c r="S926" i="18"/>
  <c r="P926" i="18"/>
  <c r="M427" i="18"/>
  <c r="R427" i="18"/>
  <c r="S828" i="18"/>
  <c r="P828" i="18"/>
  <c r="S130" i="18"/>
  <c r="P130" i="18"/>
  <c r="M1132" i="18"/>
  <c r="R1132" i="18"/>
  <c r="S632" i="18"/>
  <c r="P632" i="18"/>
  <c r="M33" i="18"/>
  <c r="R33" i="18"/>
  <c r="R1033" i="18"/>
  <c r="M1033" i="18"/>
  <c r="S534" i="18"/>
  <c r="P534" i="18"/>
  <c r="S436" i="18"/>
  <c r="P436" i="18"/>
  <c r="S1036" i="18"/>
  <c r="P1036" i="18"/>
  <c r="R637" i="18"/>
  <c r="M637" i="18"/>
  <c r="M538" i="18"/>
  <c r="R538" i="18"/>
  <c r="R340" i="18"/>
  <c r="M340" i="18"/>
  <c r="S840" i="18"/>
  <c r="P840" i="18"/>
  <c r="S142" i="18"/>
  <c r="P142" i="18"/>
  <c r="S742" i="18"/>
  <c r="P742" i="18"/>
  <c r="S44" i="18"/>
  <c r="P44" i="18"/>
  <c r="R1144" i="18"/>
  <c r="M1144" i="18"/>
  <c r="R748" i="18"/>
  <c r="M748" i="18"/>
  <c r="S1048" i="18"/>
  <c r="P1048" i="18"/>
  <c r="P350" i="18"/>
  <c r="S350" i="18"/>
  <c r="R451" i="18"/>
  <c r="M451" i="18"/>
  <c r="R352" i="18"/>
  <c r="M352" i="18"/>
  <c r="S157" i="18"/>
  <c r="P157" i="18"/>
  <c r="S59" i="18"/>
  <c r="P59" i="18"/>
  <c r="R1060" i="18"/>
  <c r="M1060" i="18"/>
  <c r="P1161" i="18"/>
  <c r="S1161" i="18"/>
  <c r="R889" i="18"/>
  <c r="M889" i="18"/>
  <c r="S1163" i="18"/>
  <c r="P1163" i="18"/>
  <c r="S476" i="18"/>
  <c r="P476" i="18"/>
  <c r="M602" i="18"/>
  <c r="L602" i="18"/>
  <c r="P178" i="18"/>
  <c r="S178" i="18"/>
  <c r="S367" i="18"/>
  <c r="P367" i="18"/>
  <c r="S967" i="18"/>
  <c r="P967" i="18"/>
  <c r="R270" i="18"/>
  <c r="M270" i="18"/>
  <c r="S73" i="18"/>
  <c r="P73" i="18"/>
  <c r="S75" i="18"/>
  <c r="P75" i="18"/>
  <c r="R481" i="18"/>
  <c r="M481" i="18"/>
  <c r="S282" i="18"/>
  <c r="P282" i="18"/>
  <c r="S86" i="18"/>
  <c r="P86" i="18"/>
  <c r="M1087" i="18"/>
  <c r="R1087" i="18"/>
  <c r="R404" i="18"/>
  <c r="M404" i="18"/>
  <c r="R305" i="18"/>
  <c r="M305" i="18"/>
  <c r="M206" i="18"/>
  <c r="R206" i="18"/>
  <c r="S707" i="18"/>
  <c r="P707" i="18"/>
  <c r="S609" i="18"/>
  <c r="P609" i="18"/>
  <c r="R713" i="18"/>
  <c r="M713" i="18"/>
  <c r="S719" i="18"/>
  <c r="P719" i="18"/>
  <c r="S21" i="18"/>
  <c r="P21" i="18"/>
  <c r="R1121" i="18"/>
  <c r="M1121" i="18"/>
  <c r="M626" i="18"/>
  <c r="R626" i="18"/>
  <c r="P131" i="18"/>
  <c r="S131" i="18"/>
  <c r="P731" i="18"/>
  <c r="S731" i="18"/>
  <c r="M1133" i="18"/>
  <c r="R1133" i="18"/>
  <c r="S1135" i="18"/>
  <c r="P1135" i="18"/>
  <c r="M539" i="18"/>
  <c r="R539" i="18"/>
  <c r="R341" i="18"/>
  <c r="M341" i="18"/>
  <c r="S241" i="18"/>
  <c r="P241" i="18"/>
  <c r="S743" i="18"/>
  <c r="P743" i="18"/>
  <c r="R1145" i="18"/>
  <c r="M1145" i="18"/>
  <c r="M947" i="18"/>
  <c r="R947" i="18"/>
  <c r="S1147" i="18"/>
  <c r="P1147" i="18"/>
  <c r="S951" i="18"/>
  <c r="P951" i="18"/>
  <c r="M452" i="18"/>
  <c r="R452" i="18"/>
  <c r="R453" i="18"/>
  <c r="M453" i="18"/>
  <c r="R158" i="18"/>
  <c r="M158" i="18"/>
  <c r="S158" i="18"/>
  <c r="P158" i="18"/>
  <c r="S589" i="18"/>
  <c r="P589" i="18"/>
  <c r="R791" i="18"/>
  <c r="M791" i="18"/>
  <c r="S491" i="18"/>
  <c r="P491" i="18"/>
  <c r="S393" i="18"/>
  <c r="P393" i="18"/>
  <c r="M907" i="18"/>
  <c r="M773" i="18"/>
  <c r="R83" i="18"/>
  <c r="R159" i="18"/>
  <c r="R30" i="18"/>
  <c r="M948" i="18"/>
  <c r="M943" i="18"/>
  <c r="P739" i="18"/>
  <c r="P335" i="18"/>
  <c r="P31" i="18"/>
  <c r="M776" i="18"/>
  <c r="M872" i="18"/>
  <c r="R32" i="18"/>
  <c r="S641" i="18"/>
  <c r="R834" i="18"/>
  <c r="M1023" i="18"/>
  <c r="M936" i="18"/>
  <c r="M10" i="18"/>
  <c r="R636" i="18"/>
  <c r="S935" i="18"/>
  <c r="R844" i="18"/>
  <c r="AO65" i="1"/>
  <c r="AL65" i="22" s="1"/>
  <c r="P1050" i="18"/>
  <c r="M1042" i="18"/>
  <c r="P1033" i="18"/>
  <c r="M931" i="18"/>
  <c r="M528" i="18"/>
  <c r="P347" i="18"/>
  <c r="P237" i="18"/>
  <c r="M226" i="18"/>
  <c r="M240" i="18"/>
  <c r="R35" i="18"/>
  <c r="S1143" i="18"/>
  <c r="R639" i="18"/>
  <c r="M2156" i="18"/>
  <c r="S955" i="18"/>
  <c r="S631" i="18"/>
  <c r="P1066" i="18"/>
  <c r="P1026" i="18"/>
  <c r="M714" i="18"/>
  <c r="M627" i="18"/>
  <c r="M441" i="18"/>
  <c r="P159" i="18"/>
  <c r="M139" i="18"/>
  <c r="R176" i="18"/>
  <c r="M75" i="18"/>
  <c r="P257" i="18"/>
  <c r="M159" i="18"/>
  <c r="M40" i="18"/>
  <c r="M1101" i="18"/>
  <c r="P328" i="18"/>
  <c r="P239" i="18"/>
  <c r="S438" i="18"/>
  <c r="M349" i="18"/>
  <c r="M350" i="18"/>
  <c r="M141" i="18"/>
  <c r="M790" i="18"/>
  <c r="M395" i="18"/>
  <c r="M89" i="18"/>
  <c r="AK8" i="11"/>
  <c r="AL230" i="22" s="1"/>
  <c r="AK230" i="22"/>
  <c r="M2136" i="18"/>
  <c r="M2138" i="18"/>
  <c r="M2140" i="18"/>
  <c r="M2143" i="18"/>
  <c r="M2144" i="18"/>
  <c r="M2147" i="18"/>
  <c r="M2151" i="18"/>
  <c r="M2939" i="18"/>
  <c r="M2875" i="18"/>
  <c r="M2899" i="18"/>
  <c r="M2923" i="18"/>
  <c r="M2971" i="18"/>
  <c r="M2965" i="18"/>
  <c r="S3150" i="18"/>
  <c r="L2965" i="18"/>
  <c r="L2933" i="18"/>
  <c r="M3006" i="18"/>
  <c r="L2968" i="18"/>
  <c r="M3077" i="18"/>
  <c r="M2932" i="18"/>
  <c r="M2916" i="18"/>
  <c r="M3080" i="18"/>
  <c r="M2967" i="18"/>
  <c r="M2871" i="18"/>
  <c r="M3029" i="18"/>
  <c r="S3094" i="18"/>
  <c r="S3106" i="18"/>
  <c r="S3128" i="18"/>
  <c r="AR3" i="12"/>
  <c r="AL147" i="22" s="1"/>
  <c r="M3005" i="18"/>
  <c r="M2941" i="18"/>
  <c r="P2870" i="18"/>
  <c r="M2995" i="18"/>
  <c r="M2947" i="18"/>
  <c r="M2915" i="18"/>
  <c r="M2883" i="18"/>
  <c r="M3028" i="18"/>
  <c r="M2982" i="18"/>
  <c r="M3017" i="18"/>
  <c r="S3165" i="18"/>
  <c r="M3056" i="18"/>
  <c r="M2943" i="18"/>
  <c r="S3116" i="18"/>
  <c r="AR26" i="12"/>
  <c r="AL170" i="22" s="1"/>
  <c r="M3010" i="18"/>
  <c r="M2882" i="18"/>
  <c r="S3120" i="18"/>
  <c r="S3082" i="18"/>
  <c r="M401" i="18"/>
  <c r="R200" i="18"/>
  <c r="M900" i="18"/>
  <c r="R177" i="18"/>
  <c r="M179" i="18"/>
  <c r="M379" i="18"/>
  <c r="R166" i="18"/>
  <c r="R185" i="18"/>
  <c r="R104" i="18"/>
  <c r="R108" i="18"/>
  <c r="R117" i="18"/>
  <c r="R130" i="18"/>
  <c r="R144" i="18"/>
  <c r="R161" i="18"/>
  <c r="R190" i="18"/>
  <c r="M197" i="18"/>
  <c r="M812" i="18"/>
  <c r="M24" i="18"/>
  <c r="L128" i="18"/>
  <c r="M334" i="18"/>
  <c r="M239" i="18"/>
  <c r="M44" i="18"/>
  <c r="M145" i="18"/>
  <c r="M560" i="18"/>
  <c r="M960" i="18"/>
  <c r="M81" i="18"/>
  <c r="M783" i="18"/>
  <c r="L185" i="18"/>
  <c r="M391" i="18"/>
  <c r="M1092" i="18"/>
  <c r="M1195" i="18"/>
  <c r="S267" i="18"/>
  <c r="P267" i="18"/>
  <c r="M1081" i="18"/>
  <c r="P1052" i="18"/>
  <c r="M1027" i="18"/>
  <c r="P944" i="18"/>
  <c r="P920" i="18"/>
  <c r="M869" i="18"/>
  <c r="M837" i="18"/>
  <c r="M829" i="18"/>
  <c r="M811" i="18"/>
  <c r="P712" i="18"/>
  <c r="M704" i="18"/>
  <c r="P569" i="18"/>
  <c r="M552" i="18"/>
  <c r="P544" i="18"/>
  <c r="M80" i="18"/>
  <c r="R364" i="18"/>
  <c r="M285" i="18"/>
  <c r="S801" i="18"/>
  <c r="P1192" i="18"/>
  <c r="R806" i="18"/>
  <c r="S1000" i="18"/>
  <c r="R486" i="18"/>
  <c r="S985" i="18"/>
  <c r="M2139" i="18"/>
  <c r="S372" i="18"/>
  <c r="S80" i="18"/>
  <c r="P80" i="18"/>
  <c r="S799" i="18"/>
  <c r="P799" i="18"/>
  <c r="R987" i="18"/>
  <c r="M987" i="18"/>
  <c r="R110" i="18"/>
  <c r="R946" i="18"/>
  <c r="M946" i="18"/>
  <c r="R671" i="18"/>
  <c r="M671" i="18"/>
  <c r="P892" i="18"/>
  <c r="M1072" i="18"/>
  <c r="S1012" i="18"/>
  <c r="M1007" i="18"/>
  <c r="P1001" i="18"/>
  <c r="M944" i="18"/>
  <c r="M920" i="18"/>
  <c r="P844" i="18"/>
  <c r="P636" i="18"/>
  <c r="P585" i="18"/>
  <c r="M491" i="18"/>
  <c r="M423" i="18"/>
  <c r="P64" i="18"/>
  <c r="M41" i="18"/>
  <c r="L24" i="18"/>
  <c r="R596" i="18"/>
  <c r="M311" i="18"/>
  <c r="M231" i="18"/>
  <c r="P108" i="18"/>
  <c r="P128" i="18"/>
  <c r="P173" i="18"/>
  <c r="P1164" i="18"/>
  <c r="R898" i="18"/>
  <c r="S298" i="18"/>
  <c r="S578" i="18"/>
  <c r="P578" i="18"/>
  <c r="S483" i="18"/>
  <c r="P483" i="18"/>
  <c r="P422" i="18"/>
  <c r="S422" i="18"/>
  <c r="M2153" i="18"/>
  <c r="M223" i="18"/>
  <c r="S1148" i="18"/>
  <c r="P1148" i="18"/>
  <c r="R156" i="18"/>
  <c r="L156" i="18"/>
  <c r="M1091" i="18"/>
  <c r="M1031" i="18"/>
  <c r="M985" i="18"/>
  <c r="P957" i="18"/>
  <c r="M851" i="18"/>
  <c r="M801" i="18"/>
  <c r="P752" i="18"/>
  <c r="P736" i="18"/>
  <c r="P668" i="18"/>
  <c r="M612" i="18"/>
  <c r="P220" i="18"/>
  <c r="M43" i="18"/>
  <c r="M84" i="18"/>
  <c r="S192" i="18"/>
  <c r="M1107" i="18"/>
  <c r="M1158" i="18"/>
  <c r="R425" i="18"/>
  <c r="R750" i="18"/>
  <c r="M957" i="18"/>
  <c r="M744" i="18"/>
  <c r="M568" i="18"/>
  <c r="P517" i="18"/>
  <c r="P283" i="18"/>
  <c r="R532" i="18"/>
  <c r="M357" i="18"/>
  <c r="M185" i="18"/>
  <c r="R972" i="18"/>
  <c r="R940" i="18"/>
  <c r="S576" i="18"/>
  <c r="R174" i="18"/>
  <c r="R109" i="18"/>
  <c r="M792" i="18"/>
  <c r="M619" i="18"/>
  <c r="P430" i="18"/>
  <c r="R658" i="18"/>
  <c r="R706" i="18"/>
  <c r="M2159" i="18"/>
  <c r="M79" i="18"/>
  <c r="L79" i="18"/>
  <c r="S28" i="18"/>
  <c r="P28" i="18"/>
  <c r="S938" i="18"/>
  <c r="P938" i="18"/>
  <c r="R443" i="18"/>
  <c r="M443" i="18"/>
  <c r="S259" i="18"/>
  <c r="P259" i="18"/>
  <c r="M999" i="18"/>
  <c r="M965" i="18"/>
  <c r="M918" i="18"/>
  <c r="P890" i="18"/>
  <c r="M702" i="18"/>
  <c r="M643" i="18"/>
  <c r="P368" i="18"/>
  <c r="M16" i="18"/>
  <c r="M68" i="18"/>
  <c r="R141" i="18"/>
  <c r="R63" i="18"/>
  <c r="R790" i="18"/>
  <c r="S410" i="18"/>
  <c r="S877" i="18"/>
  <c r="P877" i="18"/>
  <c r="M879" i="18"/>
  <c r="R468" i="18"/>
  <c r="M468" i="18"/>
  <c r="S784" i="18"/>
  <c r="P784" i="18"/>
  <c r="S303" i="18"/>
  <c r="P303" i="18"/>
  <c r="M804" i="18"/>
  <c r="R804" i="18"/>
  <c r="R1125" i="18"/>
  <c r="M1125" i="18"/>
  <c r="M630" i="18"/>
  <c r="R630" i="18"/>
  <c r="R436" i="18"/>
  <c r="M436" i="18"/>
  <c r="P139" i="18"/>
  <c r="S139" i="18"/>
  <c r="S441" i="18"/>
  <c r="P441" i="18"/>
  <c r="R543" i="18"/>
  <c r="M543" i="18"/>
  <c r="L148" i="18"/>
  <c r="M1055" i="18"/>
  <c r="M1051" i="18"/>
  <c r="M1047" i="18"/>
  <c r="P1034" i="18"/>
  <c r="M726" i="18"/>
  <c r="L701" i="18"/>
  <c r="P657" i="18"/>
  <c r="P590" i="18"/>
  <c r="P478" i="18"/>
  <c r="L334" i="18"/>
  <c r="M295" i="18"/>
  <c r="P132" i="18"/>
  <c r="P146" i="18"/>
  <c r="R124" i="18"/>
  <c r="M144" i="18"/>
  <c r="M1114" i="18"/>
  <c r="S1132" i="18"/>
  <c r="R998" i="18"/>
  <c r="M2158" i="18"/>
  <c r="S755" i="18"/>
  <c r="S977" i="18"/>
  <c r="P977" i="18"/>
  <c r="R182" i="18"/>
  <c r="R616" i="18"/>
  <c r="M616" i="18"/>
  <c r="R121" i="18"/>
  <c r="R743" i="18"/>
  <c r="M743" i="18"/>
  <c r="P1038" i="18"/>
  <c r="M1025" i="18"/>
  <c r="P972" i="18"/>
  <c r="M849" i="18"/>
  <c r="M204" i="18"/>
  <c r="M190" i="18"/>
  <c r="L160" i="18"/>
  <c r="M1134" i="18"/>
  <c r="S448" i="18"/>
  <c r="M1179" i="18"/>
  <c r="M823" i="18"/>
  <c r="R823" i="18"/>
  <c r="M445" i="18"/>
  <c r="P1063" i="18"/>
  <c r="M1005" i="18"/>
  <c r="M865" i="18"/>
  <c r="P699" i="18"/>
  <c r="P524" i="18"/>
  <c r="M505" i="18"/>
  <c r="M488" i="18"/>
  <c r="P340" i="18"/>
  <c r="P240" i="18"/>
  <c r="M342" i="18"/>
  <c r="R370" i="18"/>
  <c r="M215" i="18"/>
  <c r="P148" i="18"/>
  <c r="S182" i="18"/>
  <c r="S1152" i="18"/>
  <c r="S780" i="18"/>
  <c r="S494" i="18"/>
  <c r="P50" i="18"/>
  <c r="L201" i="18"/>
  <c r="M906" i="18"/>
  <c r="M833" i="18"/>
  <c r="M656" i="18"/>
  <c r="P616" i="18"/>
  <c r="P579" i="18"/>
  <c r="M540" i="18"/>
  <c r="M437" i="18"/>
  <c r="P427" i="18"/>
  <c r="M21" i="18"/>
  <c r="M304" i="18"/>
  <c r="M315" i="18"/>
  <c r="R379" i="18"/>
  <c r="R215" i="18"/>
  <c r="M235" i="18"/>
  <c r="L162" i="18"/>
  <c r="R953" i="18"/>
  <c r="S1108" i="18"/>
  <c r="S610" i="18"/>
  <c r="S887" i="18"/>
  <c r="M980" i="18"/>
  <c r="M482" i="18"/>
  <c r="M314" i="18"/>
  <c r="P246" i="18"/>
  <c r="S246" i="18"/>
  <c r="P1024" i="18"/>
  <c r="P1014" i="18"/>
  <c r="P981" i="18"/>
  <c r="P940" i="18"/>
  <c r="P876" i="18"/>
  <c r="M825" i="18"/>
  <c r="P796" i="18"/>
  <c r="M724" i="18"/>
  <c r="M663" i="18"/>
  <c r="M625" i="18"/>
  <c r="M555" i="18"/>
  <c r="M523" i="18"/>
  <c r="P504" i="18"/>
  <c r="P474" i="18"/>
  <c r="P459" i="18"/>
  <c r="P408" i="18"/>
  <c r="P248" i="18"/>
  <c r="P222" i="18"/>
  <c r="M23" i="18"/>
  <c r="M101" i="18"/>
  <c r="M9" i="18"/>
  <c r="R335" i="18"/>
  <c r="M251" i="18"/>
  <c r="S119" i="18"/>
  <c r="M130" i="18"/>
  <c r="S730" i="18"/>
  <c r="S976" i="18"/>
  <c r="S642" i="18"/>
  <c r="R614" i="18"/>
  <c r="S1128" i="18"/>
  <c r="M981" i="18"/>
  <c r="P924" i="18"/>
  <c r="P806" i="18"/>
  <c r="P779" i="18"/>
  <c r="P763" i="18"/>
  <c r="P655" i="18"/>
  <c r="M494" i="18"/>
  <c r="P473" i="18"/>
  <c r="P48" i="18"/>
  <c r="P242" i="18"/>
  <c r="S10" i="18"/>
  <c r="S308" i="18"/>
  <c r="R817" i="18"/>
  <c r="M600" i="18"/>
  <c r="S484" i="18"/>
  <c r="P970" i="18"/>
  <c r="M932" i="18"/>
  <c r="P904" i="18"/>
  <c r="M887" i="18"/>
  <c r="P824" i="18"/>
  <c r="P732" i="18"/>
  <c r="P577" i="18"/>
  <c r="P561" i="18"/>
  <c r="P522" i="18"/>
  <c r="P336" i="18"/>
  <c r="M336" i="18"/>
  <c r="L391" i="18"/>
  <c r="M1118" i="18"/>
  <c r="M1166" i="18"/>
  <c r="S30" i="18"/>
  <c r="R470" i="18"/>
  <c r="R703" i="18"/>
  <c r="M703" i="18"/>
  <c r="M507" i="18"/>
  <c r="R507" i="18"/>
  <c r="S217" i="18"/>
  <c r="P217" i="18"/>
  <c r="P727" i="18"/>
  <c r="S727" i="18"/>
  <c r="P618" i="18"/>
  <c r="S450" i="18"/>
  <c r="R924" i="18"/>
  <c r="M924" i="18"/>
  <c r="S548" i="18"/>
  <c r="P548" i="18"/>
  <c r="M813" i="18"/>
  <c r="M588" i="18"/>
  <c r="M417" i="18"/>
  <c r="P355" i="18"/>
  <c r="M678" i="18"/>
  <c r="R148" i="18"/>
  <c r="M161" i="18"/>
  <c r="M1152" i="18"/>
  <c r="M1067" i="18"/>
  <c r="R581" i="18"/>
  <c r="M581" i="18"/>
  <c r="M1015" i="18"/>
  <c r="L125" i="18"/>
  <c r="S810" i="18"/>
  <c r="P1057" i="18"/>
  <c r="P1053" i="18"/>
  <c r="M1045" i="18"/>
  <c r="M1037" i="18"/>
  <c r="M969" i="18"/>
  <c r="P913" i="18"/>
  <c r="P871" i="18"/>
  <c r="M831" i="18"/>
  <c r="M788" i="18"/>
  <c r="L776" i="18"/>
  <c r="M762" i="18"/>
  <c r="M623" i="18"/>
  <c r="P575" i="18"/>
  <c r="M530" i="18"/>
  <c r="P521" i="18"/>
  <c r="P416" i="18"/>
  <c r="P334" i="18"/>
  <c r="P14" i="18"/>
  <c r="P40" i="18"/>
  <c r="R550" i="18"/>
  <c r="M328" i="18"/>
  <c r="M228" i="18"/>
  <c r="M1138" i="18"/>
  <c r="S434" i="18"/>
  <c r="P1178" i="18"/>
  <c r="S959" i="18"/>
  <c r="P206" i="18"/>
  <c r="S364" i="18"/>
  <c r="P364" i="18"/>
  <c r="M479" i="18"/>
  <c r="M989" i="18"/>
  <c r="R1067" i="18"/>
  <c r="P979" i="18"/>
  <c r="M913" i="18"/>
  <c r="M886" i="18"/>
  <c r="P772" i="18"/>
  <c r="P722" i="18"/>
  <c r="P571" i="18"/>
  <c r="P553" i="18"/>
  <c r="M502" i="18"/>
  <c r="P442" i="18"/>
  <c r="P353" i="18"/>
  <c r="P333" i="18"/>
  <c r="P316" i="18"/>
  <c r="P208" i="18"/>
  <c r="M34" i="18"/>
  <c r="M78" i="18"/>
  <c r="R383" i="18"/>
  <c r="M399" i="18"/>
  <c r="R260" i="18"/>
  <c r="P123" i="18"/>
  <c r="P164" i="18"/>
  <c r="R1153" i="18"/>
  <c r="P1103" i="18"/>
  <c r="S263" i="18"/>
  <c r="S826" i="18"/>
  <c r="R516" i="18"/>
  <c r="M516" i="18"/>
  <c r="S622" i="18"/>
  <c r="P622" i="18"/>
  <c r="R128" i="18"/>
  <c r="M128" i="18"/>
  <c r="S359" i="18"/>
  <c r="P359" i="18"/>
  <c r="M1088" i="18"/>
  <c r="M959" i="18"/>
  <c r="P930" i="18"/>
  <c r="P870" i="18"/>
  <c r="P830" i="18"/>
  <c r="M787" i="18"/>
  <c r="P638" i="18"/>
  <c r="M605" i="18"/>
  <c r="M415" i="18"/>
  <c r="P100" i="18"/>
  <c r="P228" i="18"/>
  <c r="R518" i="18"/>
  <c r="M208" i="18"/>
  <c r="M202" i="18"/>
  <c r="R27" i="18"/>
  <c r="S761" i="18"/>
  <c r="S252" i="18"/>
  <c r="R129" i="18"/>
  <c r="M537" i="18"/>
  <c r="R142" i="18"/>
  <c r="M92" i="18"/>
  <c r="M1150" i="18"/>
  <c r="M201" i="18"/>
  <c r="M883" i="18"/>
  <c r="R187" i="18"/>
  <c r="R106" i="18"/>
  <c r="M608" i="18"/>
  <c r="R113" i="18"/>
  <c r="M414" i="18"/>
  <c r="M133" i="18"/>
  <c r="M514" i="18"/>
  <c r="M320" i="18"/>
  <c r="M835" i="18"/>
  <c r="M1136" i="18"/>
  <c r="M1154" i="18"/>
  <c r="L145" i="18"/>
  <c r="M1003" i="18"/>
  <c r="M579" i="18"/>
  <c r="R170" i="18"/>
  <c r="M1082" i="18"/>
  <c r="M286" i="18"/>
  <c r="M118" i="18"/>
  <c r="L131" i="18"/>
  <c r="L151" i="18"/>
  <c r="P373" i="18"/>
  <c r="R122" i="18"/>
  <c r="P1019" i="18"/>
  <c r="M779" i="18"/>
  <c r="S165" i="18"/>
  <c r="S187" i="18"/>
  <c r="R883" i="18"/>
  <c r="S986" i="18"/>
  <c r="S15" i="18"/>
  <c r="M480" i="18"/>
  <c r="M1099" i="18"/>
  <c r="M777" i="18"/>
  <c r="R167" i="18"/>
  <c r="R1105" i="18"/>
  <c r="M1105" i="18"/>
  <c r="M115" i="18"/>
  <c r="R115" i="18"/>
  <c r="R416" i="18"/>
  <c r="M416" i="18"/>
  <c r="M135" i="18"/>
  <c r="R135" i="18"/>
  <c r="S649" i="18"/>
  <c r="P649" i="18"/>
  <c r="M1032" i="18"/>
  <c r="M871" i="18"/>
  <c r="P463" i="18"/>
  <c r="R281" i="18"/>
  <c r="R173" i="18"/>
  <c r="S381" i="18"/>
  <c r="P381" i="18"/>
  <c r="P975" i="18"/>
  <c r="P679" i="18"/>
  <c r="P68" i="18"/>
  <c r="P169" i="18"/>
  <c r="L184" i="18"/>
  <c r="S35" i="18"/>
  <c r="S509" i="18"/>
  <c r="P1186" i="18"/>
  <c r="S1186" i="18"/>
  <c r="S1133" i="18"/>
  <c r="P1133" i="18"/>
  <c r="P777" i="18"/>
  <c r="M679" i="18"/>
  <c r="M503" i="18"/>
  <c r="P63" i="18"/>
  <c r="S20" i="18"/>
  <c r="P20" i="18"/>
  <c r="R522" i="18"/>
  <c r="M522" i="18"/>
  <c r="S435" i="18"/>
  <c r="P435" i="18"/>
  <c r="M870" i="18"/>
  <c r="M818" i="18"/>
  <c r="M688" i="18"/>
  <c r="M476" i="18"/>
  <c r="P366" i="18"/>
  <c r="L187" i="18"/>
  <c r="R608" i="18"/>
  <c r="S717" i="18"/>
  <c r="R430" i="18"/>
  <c r="S529" i="18"/>
  <c r="R567" i="18"/>
  <c r="M567" i="18"/>
  <c r="P905" i="18"/>
  <c r="P710" i="18"/>
  <c r="M677" i="18"/>
  <c r="M216" i="18"/>
  <c r="R1172" i="18"/>
  <c r="S909" i="18"/>
  <c r="R731" i="18"/>
  <c r="M403" i="18"/>
  <c r="M99" i="18"/>
  <c r="R181" i="18"/>
  <c r="R624" i="18"/>
  <c r="M799" i="18"/>
  <c r="M785" i="18"/>
  <c r="S211" i="18"/>
  <c r="S357" i="18"/>
  <c r="P357" i="18"/>
  <c r="P1196" i="18"/>
  <c r="S1196" i="18"/>
  <c r="P773" i="18"/>
  <c r="S773" i="18"/>
  <c r="P879" i="18"/>
  <c r="P815" i="18"/>
  <c r="M268" i="18"/>
  <c r="M1178" i="18"/>
  <c r="R970" i="18"/>
  <c r="S464" i="18"/>
  <c r="P464" i="18"/>
  <c r="R171" i="18"/>
  <c r="R384" i="18"/>
  <c r="S133" i="18"/>
  <c r="S1176" i="18"/>
  <c r="P1176" i="18"/>
  <c r="P782" i="18"/>
  <c r="S782" i="18"/>
  <c r="R1099" i="18"/>
  <c r="M1017" i="18"/>
  <c r="M904" i="18"/>
  <c r="P868" i="18"/>
  <c r="L673" i="18"/>
  <c r="P600" i="18"/>
  <c r="M517" i="18"/>
  <c r="M500" i="18"/>
  <c r="M484" i="18"/>
  <c r="P321" i="18"/>
  <c r="P281" i="18"/>
  <c r="P103" i="18"/>
  <c r="M113" i="18"/>
  <c r="M1180" i="18"/>
  <c r="S1106" i="18"/>
  <c r="R480" i="18"/>
  <c r="S403" i="18"/>
  <c r="S468" i="18"/>
  <c r="M301" i="18"/>
  <c r="S925" i="18"/>
  <c r="P925" i="18"/>
  <c r="M129" i="18"/>
  <c r="S737" i="18"/>
  <c r="R905" i="18"/>
  <c r="P1081" i="18"/>
  <c r="M1068" i="18"/>
  <c r="M964" i="18"/>
  <c r="M868" i="18"/>
  <c r="P716" i="18"/>
  <c r="P573" i="18"/>
  <c r="M562" i="18"/>
  <c r="P541" i="18"/>
  <c r="M422" i="18"/>
  <c r="P305" i="18"/>
  <c r="P287" i="18"/>
  <c r="M7" i="18"/>
  <c r="S674" i="18"/>
  <c r="M307" i="18"/>
  <c r="M316" i="18"/>
  <c r="P1166" i="18"/>
  <c r="M2146" i="18"/>
  <c r="R1167" i="18"/>
  <c r="M1167" i="18"/>
  <c r="S369" i="18"/>
  <c r="P369" i="18"/>
  <c r="R1063" i="18"/>
  <c r="P769" i="18"/>
  <c r="P386" i="18"/>
  <c r="P272" i="18"/>
  <c r="M269" i="18"/>
  <c r="P1175" i="18"/>
  <c r="P1177" i="18"/>
  <c r="R1108" i="18"/>
  <c r="M1108" i="18"/>
  <c r="R28" i="18"/>
  <c r="S67" i="18"/>
  <c r="M1012" i="18"/>
  <c r="M715" i="18"/>
  <c r="M599" i="18"/>
  <c r="P383" i="18"/>
  <c r="S106" i="18"/>
  <c r="L1188" i="18"/>
  <c r="P1200" i="18"/>
  <c r="L988" i="18"/>
  <c r="P867" i="18"/>
  <c r="P684" i="18"/>
  <c r="M1184" i="18"/>
  <c r="M1016" i="18"/>
  <c r="M979" i="18"/>
  <c r="P918" i="18"/>
  <c r="P901" i="18"/>
  <c r="M877" i="18"/>
  <c r="P768" i="18"/>
  <c r="P683" i="18"/>
  <c r="M584" i="18"/>
  <c r="M570" i="18"/>
  <c r="P482" i="18"/>
  <c r="R536" i="18"/>
  <c r="P138" i="18"/>
  <c r="S65" i="18"/>
  <c r="S320" i="18"/>
  <c r="R610" i="18"/>
  <c r="R411" i="18"/>
  <c r="M411" i="18"/>
  <c r="S530" i="18"/>
  <c r="P530" i="18"/>
  <c r="R431" i="18"/>
  <c r="M431" i="18"/>
  <c r="R537" i="18"/>
  <c r="M1119" i="18"/>
  <c r="S166" i="18"/>
  <c r="P166" i="18"/>
  <c r="M1181" i="18"/>
  <c r="R1181" i="18"/>
  <c r="M1080" i="18"/>
  <c r="P1072" i="18"/>
  <c r="M986" i="18"/>
  <c r="P978" i="18"/>
  <c r="P885" i="18"/>
  <c r="P804" i="18"/>
  <c r="P466" i="18"/>
  <c r="M402" i="18"/>
  <c r="R221" i="18"/>
  <c r="M978" i="18"/>
  <c r="M917" i="18"/>
  <c r="M909" i="18"/>
  <c r="L900" i="18"/>
  <c r="M885" i="18"/>
  <c r="P729" i="18"/>
  <c r="M669" i="18"/>
  <c r="P582" i="18"/>
  <c r="M569" i="18"/>
  <c r="M466" i="18"/>
  <c r="P419" i="18"/>
  <c r="P401" i="18"/>
  <c r="R329" i="18"/>
  <c r="M279" i="18"/>
  <c r="P185" i="18"/>
  <c r="R193" i="18"/>
  <c r="R784" i="18"/>
  <c r="S770" i="18"/>
  <c r="M1191" i="18"/>
  <c r="R107" i="18"/>
  <c r="M923" i="18"/>
  <c r="R127" i="18"/>
  <c r="R119" i="18"/>
  <c r="R105" i="18"/>
  <c r="R219" i="18"/>
  <c r="M2149" i="18"/>
  <c r="M928" i="18"/>
  <c r="M1103" i="18"/>
  <c r="R179" i="18"/>
  <c r="M211" i="18"/>
  <c r="P274" i="18"/>
  <c r="M474" i="18"/>
  <c r="L180" i="18"/>
  <c r="M1001" i="18"/>
  <c r="R178" i="18"/>
  <c r="R153" i="18"/>
  <c r="M333" i="18"/>
  <c r="M1129" i="18"/>
  <c r="L116" i="18"/>
  <c r="R123" i="18"/>
  <c r="L136" i="18"/>
  <c r="M250" i="18"/>
  <c r="L155" i="18"/>
  <c r="M189" i="18"/>
  <c r="M296" i="18"/>
  <c r="M1196" i="18"/>
  <c r="M205" i="18"/>
  <c r="M117" i="18"/>
  <c r="M921" i="18"/>
  <c r="M529" i="18"/>
  <c r="M137" i="18"/>
  <c r="M941" i="18"/>
  <c r="M1147" i="18"/>
  <c r="L157" i="18"/>
  <c r="M961" i="18"/>
  <c r="M371" i="18"/>
  <c r="M90" i="18"/>
  <c r="L194" i="18"/>
  <c r="M1071" i="18"/>
  <c r="M1187" i="18"/>
  <c r="M116" i="18"/>
  <c r="M524" i="18"/>
  <c r="L129" i="18"/>
  <c r="M330" i="18"/>
  <c r="M631" i="18"/>
  <c r="M243" i="18"/>
  <c r="P880" i="18"/>
  <c r="P507" i="18"/>
  <c r="P306" i="18"/>
  <c r="R535" i="18"/>
  <c r="M1177" i="18"/>
  <c r="S923" i="18"/>
  <c r="M1201" i="18"/>
  <c r="M300" i="18"/>
  <c r="R485" i="18"/>
  <c r="M485" i="18"/>
  <c r="S9" i="18"/>
  <c r="P9" i="18"/>
  <c r="R143" i="18"/>
  <c r="M143" i="18"/>
  <c r="R356" i="18"/>
  <c r="M356" i="18"/>
  <c r="R657" i="18"/>
  <c r="M657" i="18"/>
  <c r="S95" i="18"/>
  <c r="P95" i="18"/>
  <c r="R597" i="18"/>
  <c r="M597" i="18"/>
  <c r="L512" i="18"/>
  <c r="M512" i="18"/>
  <c r="P1077" i="18"/>
  <c r="P863" i="18"/>
  <c r="M816" i="18"/>
  <c r="P809" i="18"/>
  <c r="P781" i="18"/>
  <c r="P664" i="18"/>
  <c r="P608" i="18"/>
  <c r="P601" i="18"/>
  <c r="P500" i="18"/>
  <c r="M31" i="18"/>
  <c r="L362" i="18"/>
  <c r="M214" i="18"/>
  <c r="M266" i="18"/>
  <c r="M1104" i="18"/>
  <c r="S908" i="18"/>
  <c r="S735" i="18"/>
  <c r="S418" i="18"/>
  <c r="R163" i="18"/>
  <c r="R180" i="18"/>
  <c r="R168" i="18"/>
  <c r="P1181" i="18"/>
  <c r="S1181" i="18"/>
  <c r="P234" i="18"/>
  <c r="S234" i="18"/>
  <c r="R1146" i="18"/>
  <c r="M1146" i="18"/>
  <c r="S1165" i="18"/>
  <c r="P1165" i="18"/>
  <c r="S623" i="18"/>
  <c r="P623" i="18"/>
  <c r="S643" i="18"/>
  <c r="P643" i="18"/>
  <c r="P1199" i="18"/>
  <c r="S1199" i="18"/>
  <c r="P1085" i="18"/>
  <c r="M1069" i="18"/>
  <c r="M863" i="18"/>
  <c r="S673" i="18"/>
  <c r="R214" i="18"/>
  <c r="S467" i="18"/>
  <c r="P467" i="18"/>
  <c r="M1077" i="18"/>
  <c r="P829" i="18"/>
  <c r="M709" i="18"/>
  <c r="M622" i="18"/>
  <c r="M580" i="18"/>
  <c r="L78" i="18"/>
  <c r="M230" i="18"/>
  <c r="M280" i="18"/>
  <c r="R1179" i="18"/>
  <c r="R164" i="18"/>
  <c r="M363" i="18"/>
  <c r="R363" i="18"/>
  <c r="M380" i="18"/>
  <c r="S680" i="18"/>
  <c r="P680" i="18"/>
  <c r="S574" i="18"/>
  <c r="P574" i="18"/>
  <c r="R183" i="18"/>
  <c r="S583" i="18"/>
  <c r="P583" i="18"/>
  <c r="S8" i="18"/>
  <c r="P8" i="18"/>
  <c r="R209" i="18"/>
  <c r="M2137" i="18"/>
  <c r="M1112" i="18"/>
  <c r="R1112" i="18"/>
  <c r="R617" i="18"/>
  <c r="M617" i="18"/>
  <c r="M664" i="18"/>
  <c r="P225" i="18"/>
  <c r="M1117" i="18"/>
  <c r="S776" i="18"/>
  <c r="P776" i="18"/>
  <c r="P939" i="18"/>
  <c r="P919" i="18"/>
  <c r="M899" i="18"/>
  <c r="M763" i="18"/>
  <c r="P715" i="18"/>
  <c r="P527" i="18"/>
  <c r="P499" i="18"/>
  <c r="M467" i="18"/>
  <c r="P371" i="18"/>
  <c r="P304" i="18"/>
  <c r="P81" i="18"/>
  <c r="R22" i="18"/>
  <c r="S682" i="18"/>
  <c r="P207" i="18"/>
  <c r="S260" i="18"/>
  <c r="P29" i="18"/>
  <c r="M264" i="18"/>
  <c r="R264" i="18"/>
  <c r="M180" i="18"/>
  <c r="S265" i="18"/>
  <c r="P265" i="18"/>
  <c r="M14" i="18"/>
  <c r="R14" i="18"/>
  <c r="R824" i="18"/>
  <c r="M824" i="18"/>
  <c r="P1076" i="18"/>
  <c r="P1064" i="18"/>
  <c r="P1004" i="18"/>
  <c r="M862" i="18"/>
  <c r="M780" i="18"/>
  <c r="M729" i="18"/>
  <c r="P687" i="18"/>
  <c r="P621" i="18"/>
  <c r="M607" i="18"/>
  <c r="M499" i="18"/>
  <c r="P286" i="18"/>
  <c r="P72" i="18"/>
  <c r="S677" i="18"/>
  <c r="R515" i="18"/>
  <c r="P1774" i="18"/>
  <c r="S201" i="18"/>
  <c r="P201" i="18"/>
  <c r="P1112" i="18"/>
  <c r="S1112" i="18"/>
  <c r="S152" i="18"/>
  <c r="P152" i="18"/>
  <c r="P453" i="18"/>
  <c r="S453" i="18"/>
  <c r="R254" i="18"/>
  <c r="M254" i="18"/>
  <c r="R1157" i="18"/>
  <c r="M1157" i="18"/>
  <c r="M878" i="18"/>
  <c r="P814" i="18"/>
  <c r="M800" i="18"/>
  <c r="M670" i="18"/>
  <c r="M520" i="18"/>
  <c r="P315" i="18"/>
  <c r="P18" i="18"/>
  <c r="S678" i="18"/>
  <c r="R125" i="18"/>
  <c r="R186" i="18"/>
  <c r="P1111" i="18"/>
  <c r="R685" i="18"/>
  <c r="S663" i="18"/>
  <c r="P663" i="18"/>
  <c r="M680" i="18"/>
  <c r="S105" i="18"/>
  <c r="P105" i="18"/>
  <c r="S783" i="18"/>
  <c r="P783" i="18"/>
  <c r="R234" i="18"/>
  <c r="M234" i="18"/>
  <c r="M1100" i="18"/>
  <c r="M971" i="18"/>
  <c r="P964" i="18"/>
  <c r="M884" i="18"/>
  <c r="P465" i="18"/>
  <c r="P387" i="18"/>
  <c r="S301" i="18"/>
  <c r="P98" i="18"/>
  <c r="M382" i="18"/>
  <c r="M127" i="18"/>
  <c r="M1122" i="18"/>
  <c r="M1183" i="18"/>
  <c r="R928" i="18"/>
  <c r="R408" i="18"/>
  <c r="R172" i="18"/>
  <c r="R120" i="18"/>
  <c r="S1124" i="18"/>
  <c r="P1124" i="18"/>
  <c r="R227" i="18"/>
  <c r="M227" i="18"/>
  <c r="M282" i="18"/>
  <c r="P1071" i="18"/>
  <c r="P984" i="18"/>
  <c r="P566" i="18"/>
  <c r="P205" i="18"/>
  <c r="M98" i="18"/>
  <c r="M210" i="18"/>
  <c r="M1171" i="18"/>
  <c r="S1131" i="18"/>
  <c r="R609" i="18"/>
  <c r="S767" i="18"/>
  <c r="S33" i="18"/>
  <c r="R864" i="18"/>
  <c r="M864" i="18"/>
  <c r="R201" i="18"/>
  <c r="M303" i="18"/>
  <c r="P177" i="18"/>
  <c r="S177" i="18"/>
  <c r="R165" i="18"/>
  <c r="M198" i="18"/>
  <c r="R198" i="18"/>
  <c r="S603" i="18"/>
  <c r="P603" i="18"/>
  <c r="R327" i="18"/>
  <c r="M327" i="18"/>
  <c r="S58" i="18"/>
  <c r="P58" i="18"/>
  <c r="S693" i="18"/>
  <c r="P693" i="18"/>
  <c r="P1079" i="18"/>
  <c r="M984" i="18"/>
  <c r="P910" i="18"/>
  <c r="M778" i="18"/>
  <c r="M768" i="18"/>
  <c r="M699" i="18"/>
  <c r="P584" i="18"/>
  <c r="M490" i="18"/>
  <c r="P472" i="18"/>
  <c r="P409" i="18"/>
  <c r="P385" i="18"/>
  <c r="P324" i="18"/>
  <c r="M64" i="18"/>
  <c r="M306" i="18"/>
  <c r="M321" i="18"/>
  <c r="S170" i="18"/>
  <c r="S720" i="18"/>
  <c r="S203" i="18"/>
  <c r="R767" i="18"/>
  <c r="M87" i="18"/>
  <c r="R87" i="18"/>
  <c r="M1075" i="18"/>
  <c r="P963" i="18"/>
  <c r="M910" i="18"/>
  <c r="P903" i="18"/>
  <c r="M876" i="18"/>
  <c r="P503" i="18"/>
  <c r="P471" i="18"/>
  <c r="M409" i="18"/>
  <c r="P402" i="18"/>
  <c r="P66" i="18"/>
  <c r="M65" i="18"/>
  <c r="M100" i="18"/>
  <c r="M67" i="18"/>
  <c r="M74" i="18"/>
  <c r="R524" i="18"/>
  <c r="M203" i="18"/>
  <c r="L262" i="18"/>
  <c r="S172" i="18"/>
  <c r="M1185" i="18"/>
  <c r="S1171" i="18"/>
  <c r="S872" i="18"/>
  <c r="R968" i="18"/>
  <c r="S797" i="18"/>
  <c r="P74" i="18"/>
  <c r="R975" i="18"/>
  <c r="R777" i="18"/>
  <c r="S704" i="18"/>
  <c r="S700" i="18"/>
  <c r="P700" i="18"/>
  <c r="M700" i="18"/>
  <c r="S277" i="18"/>
  <c r="P277" i="18"/>
  <c r="M76" i="18"/>
  <c r="P111" i="18"/>
  <c r="P180" i="18"/>
  <c r="S180" i="18"/>
  <c r="S99" i="18"/>
  <c r="P99" i="18"/>
  <c r="R387" i="18"/>
  <c r="M387" i="18"/>
  <c r="S1116" i="18"/>
  <c r="P1116" i="18"/>
  <c r="M976" i="18"/>
  <c r="P969" i="18"/>
  <c r="M805" i="18"/>
  <c r="M698" i="18"/>
  <c r="M684" i="18"/>
  <c r="M676" i="18"/>
  <c r="P667" i="18"/>
  <c r="M604" i="18"/>
  <c r="M583" i="18"/>
  <c r="P564" i="18"/>
  <c r="M551" i="18"/>
  <c r="M463" i="18"/>
  <c r="P449" i="18"/>
  <c r="M429" i="18"/>
  <c r="P415" i="18"/>
  <c r="P382" i="18"/>
  <c r="P266" i="18"/>
  <c r="L4" i="18"/>
  <c r="L90" i="18"/>
  <c r="M6" i="18"/>
  <c r="P147" i="18"/>
  <c r="M1111" i="18"/>
  <c r="M1162" i="18"/>
  <c r="M1174" i="18"/>
  <c r="S1187" i="18"/>
  <c r="R880" i="18"/>
  <c r="R414" i="18"/>
  <c r="S724" i="18"/>
  <c r="M882" i="18"/>
  <c r="M766" i="18"/>
  <c r="P481" i="18"/>
  <c r="P470" i="18"/>
  <c r="R1113" i="18"/>
  <c r="M1198" i="18"/>
  <c r="M1000" i="18"/>
  <c r="R199" i="18"/>
  <c r="M199" i="18"/>
  <c r="R720" i="18"/>
  <c r="M720" i="18"/>
  <c r="M902" i="18"/>
  <c r="P775" i="18"/>
  <c r="P711" i="18"/>
  <c r="P675" i="18"/>
  <c r="M603" i="18"/>
  <c r="P523" i="18"/>
  <c r="M308" i="18"/>
  <c r="M263" i="18"/>
  <c r="M271" i="18"/>
  <c r="P113" i="18"/>
  <c r="P199" i="18"/>
  <c r="M1175" i="18"/>
  <c r="P1113" i="18"/>
  <c r="R687" i="18"/>
  <c r="M687" i="18"/>
  <c r="R131" i="18"/>
  <c r="M131" i="18"/>
  <c r="M1070" i="18"/>
  <c r="M1062" i="18"/>
  <c r="M1046" i="18"/>
  <c r="M1030" i="18"/>
  <c r="M1026" i="18"/>
  <c r="M1010" i="18"/>
  <c r="M1006" i="18"/>
  <c r="M1002" i="18"/>
  <c r="M888" i="18"/>
  <c r="M858" i="18"/>
  <c r="M838" i="18"/>
  <c r="P831" i="18"/>
  <c r="P774" i="18"/>
  <c r="M745" i="18"/>
  <c r="M725" i="18"/>
  <c r="M711" i="18"/>
  <c r="M683" i="18"/>
  <c r="P666" i="18"/>
  <c r="M638" i="18"/>
  <c r="P617" i="18"/>
  <c r="M582" i="18"/>
  <c r="P563" i="18"/>
  <c r="P543" i="18"/>
  <c r="P508" i="18"/>
  <c r="M462" i="18"/>
  <c r="M428" i="18"/>
  <c r="P414" i="18"/>
  <c r="P379" i="18"/>
  <c r="M82" i="18"/>
  <c r="M323" i="18"/>
  <c r="L205" i="18"/>
  <c r="M299" i="18"/>
  <c r="P175" i="18"/>
  <c r="P200" i="18"/>
  <c r="M157" i="18"/>
  <c r="M1128" i="18"/>
  <c r="R1201" i="18"/>
  <c r="P1201" i="18"/>
  <c r="S485" i="18"/>
  <c r="S413" i="18"/>
  <c r="P1193" i="18"/>
  <c r="M1078" i="18"/>
  <c r="P751" i="18"/>
  <c r="P469" i="18"/>
  <c r="P307" i="18"/>
  <c r="R309" i="18"/>
  <c r="L371" i="18"/>
  <c r="M400" i="18"/>
  <c r="M236" i="18"/>
  <c r="M181" i="18"/>
  <c r="M194" i="18"/>
  <c r="M1164" i="18"/>
  <c r="M1176" i="18"/>
  <c r="S1170" i="18"/>
  <c r="S1183" i="18"/>
  <c r="P864" i="18"/>
  <c r="M803" i="18"/>
  <c r="L773" i="18"/>
  <c r="P637" i="18"/>
  <c r="M501" i="18"/>
  <c r="M469" i="18"/>
  <c r="P319" i="18"/>
  <c r="P1772" i="18"/>
  <c r="P227" i="18"/>
  <c r="P34" i="18"/>
  <c r="P127" i="18"/>
  <c r="P176" i="18"/>
  <c r="S1180" i="18"/>
  <c r="S1105" i="18"/>
  <c r="S1179" i="18"/>
  <c r="S433" i="18"/>
  <c r="R114" i="18"/>
  <c r="R134" i="18"/>
  <c r="S1136" i="18"/>
  <c r="P1136" i="18"/>
  <c r="L188" i="18"/>
  <c r="M188" i="18"/>
  <c r="M319" i="18"/>
  <c r="S1144" i="18"/>
  <c r="L199" i="18"/>
  <c r="P420" i="18"/>
  <c r="M1124" i="18"/>
  <c r="P1138" i="18"/>
  <c r="P118" i="18"/>
  <c r="R154" i="18"/>
  <c r="M8" i="18"/>
  <c r="M70" i="18"/>
  <c r="L200" i="18"/>
  <c r="M1159" i="18"/>
  <c r="L189" i="18"/>
  <c r="P1118" i="18"/>
  <c r="S1127" i="18"/>
  <c r="R210" i="18"/>
  <c r="M217" i="18"/>
  <c r="S1114" i="18"/>
  <c r="S1126" i="18"/>
  <c r="R217" i="18"/>
  <c r="P1169" i="18"/>
  <c r="P107" i="18"/>
  <c r="M123" i="18"/>
  <c r="M200" i="18"/>
  <c r="S213" i="18"/>
  <c r="S212" i="18"/>
  <c r="M368" i="18"/>
  <c r="S1119" i="18"/>
  <c r="L300" i="18"/>
  <c r="M1199" i="18"/>
  <c r="M478" i="18"/>
  <c r="M355" i="18"/>
  <c r="M369" i="18"/>
  <c r="P171" i="18"/>
  <c r="M183" i="18"/>
  <c r="M1120" i="18"/>
  <c r="M1140" i="18"/>
  <c r="M1200" i="18"/>
  <c r="S273" i="18"/>
  <c r="M578" i="18"/>
  <c r="L301" i="18"/>
  <c r="R116" i="18"/>
  <c r="R136" i="18"/>
  <c r="P101" i="18"/>
  <c r="AR7" i="12"/>
  <c r="AL151" i="22" s="1"/>
  <c r="AK151" i="22"/>
  <c r="AR20" i="12"/>
  <c r="AL164" i="22" s="1"/>
  <c r="AK164" i="22"/>
  <c r="AR25" i="12"/>
  <c r="AL169" i="22" s="1"/>
  <c r="AK169" i="22"/>
  <c r="AR10" i="12"/>
  <c r="AL154" i="22" s="1"/>
  <c r="AK154" i="22"/>
  <c r="AR13" i="12"/>
  <c r="AL157" i="22" s="1"/>
  <c r="AK157" i="22"/>
  <c r="AR31" i="12"/>
  <c r="AL175" i="22" s="1"/>
  <c r="AK175" i="22"/>
  <c r="AR8" i="12"/>
  <c r="AL152" i="22" s="1"/>
  <c r="AK152" i="22"/>
  <c r="AR11" i="12"/>
  <c r="AL155" i="22" s="1"/>
  <c r="AK155" i="22"/>
  <c r="AR9" i="12"/>
  <c r="AL153" i="22" s="1"/>
  <c r="AK153" i="22"/>
  <c r="AR6" i="12"/>
  <c r="AL150" i="22" s="1"/>
  <c r="AK150" i="22"/>
  <c r="AR14" i="12"/>
  <c r="AL158" i="22" s="1"/>
  <c r="AK158" i="22"/>
  <c r="AO77" i="1"/>
  <c r="AL77" i="22" s="1"/>
  <c r="AK77" i="22"/>
  <c r="AO4" i="1"/>
  <c r="AL4" i="22" s="1"/>
  <c r="AK4" i="22"/>
  <c r="AO75" i="1"/>
  <c r="AL75" i="22" s="1"/>
  <c r="AK75" i="22"/>
  <c r="AO5" i="1"/>
  <c r="AL5" i="22" s="1"/>
  <c r="AK5" i="22"/>
  <c r="AO8" i="1"/>
  <c r="AL8" i="22" s="1"/>
  <c r="AK8" i="22"/>
  <c r="AO9" i="1"/>
  <c r="AL9" i="22" s="1"/>
  <c r="AK9" i="22"/>
  <c r="AO10" i="1"/>
  <c r="AL10" i="22" s="1"/>
  <c r="AK10" i="22"/>
  <c r="AO12" i="1"/>
  <c r="AL12" i="22" s="1"/>
  <c r="AK12" i="22"/>
  <c r="AO13" i="1"/>
  <c r="AL13" i="22" s="1"/>
  <c r="AK13" i="22"/>
  <c r="AO14" i="1"/>
  <c r="AL14" i="22" s="1"/>
  <c r="AK14" i="22"/>
  <c r="AO16" i="1"/>
  <c r="AL16" i="22" s="1"/>
  <c r="AK16" i="22"/>
  <c r="AO17" i="1"/>
  <c r="AL17" i="22" s="1"/>
  <c r="AK17" i="22"/>
  <c r="AO18" i="1"/>
  <c r="AL18" i="22" s="1"/>
  <c r="AK18" i="22"/>
  <c r="AO20" i="1"/>
  <c r="AL20" i="22" s="1"/>
  <c r="AK20" i="22"/>
  <c r="AO21" i="1"/>
  <c r="AL21" i="22" s="1"/>
  <c r="AK21" i="22"/>
  <c r="AO24" i="1"/>
  <c r="AL24" i="22" s="1"/>
  <c r="AK24" i="22"/>
  <c r="AO25" i="1"/>
  <c r="AL25" i="22" s="1"/>
  <c r="AK25" i="22"/>
  <c r="AO26" i="1"/>
  <c r="AL26" i="22" s="1"/>
  <c r="AK26" i="22"/>
  <c r="AO28" i="1"/>
  <c r="AL28" i="22" s="1"/>
  <c r="AK28" i="22"/>
  <c r="AO29" i="1"/>
  <c r="AL29" i="22" s="1"/>
  <c r="AK29" i="22"/>
  <c r="AO30" i="1"/>
  <c r="AL30" i="22" s="1"/>
  <c r="AK30" i="22"/>
  <c r="AO32" i="1"/>
  <c r="AL32" i="22" s="1"/>
  <c r="AK32" i="22"/>
  <c r="AO33" i="1"/>
  <c r="AL33" i="22" s="1"/>
  <c r="AK33" i="22"/>
  <c r="AO34" i="1"/>
  <c r="AL34" i="22" s="1"/>
  <c r="AK34" i="22"/>
  <c r="AO36" i="1"/>
  <c r="AL36" i="22" s="1"/>
  <c r="AK36" i="22"/>
  <c r="AO37" i="1"/>
  <c r="AL37" i="22" s="1"/>
  <c r="AK37" i="22"/>
  <c r="AO40" i="1"/>
  <c r="AL40" i="22" s="1"/>
  <c r="AK40" i="22"/>
  <c r="AO41" i="1"/>
  <c r="AL41" i="22" s="1"/>
  <c r="AK41" i="22"/>
  <c r="AO42" i="1"/>
  <c r="AL42" i="22" s="1"/>
  <c r="AK42" i="22"/>
  <c r="AO44" i="1"/>
  <c r="AL44" i="22" s="1"/>
  <c r="AK44" i="22"/>
  <c r="AO45" i="1"/>
  <c r="AL45" i="22" s="1"/>
  <c r="AK45" i="22"/>
  <c r="AO46" i="1"/>
  <c r="AL46" i="22" s="1"/>
  <c r="AK46" i="22"/>
  <c r="AO48" i="1"/>
  <c r="AL48" i="22" s="1"/>
  <c r="AK48" i="22"/>
  <c r="AO49" i="1"/>
  <c r="AL49" i="22" s="1"/>
  <c r="AK49" i="22"/>
  <c r="AO50" i="1"/>
  <c r="AL50" i="22" s="1"/>
  <c r="AK50" i="22"/>
  <c r="AO52" i="1"/>
  <c r="AL52" i="22" s="1"/>
  <c r="AK52" i="22"/>
  <c r="AO53" i="1"/>
  <c r="AL53" i="22" s="1"/>
  <c r="AK53" i="22"/>
  <c r="AO56" i="1"/>
  <c r="AL56" i="22" s="1"/>
  <c r="AK56" i="22"/>
  <c r="AO57" i="1"/>
  <c r="AL57" i="22" s="1"/>
  <c r="AK57" i="22"/>
  <c r="AO58" i="1"/>
  <c r="AL58" i="22" s="1"/>
  <c r="AK58" i="22"/>
  <c r="AO60" i="1"/>
  <c r="AL60" i="22" s="1"/>
  <c r="AK60" i="22"/>
  <c r="AO61" i="1"/>
  <c r="AL61" i="22" s="1"/>
  <c r="AK61" i="22"/>
  <c r="AO62" i="1"/>
  <c r="AL62" i="22" s="1"/>
  <c r="AK62" i="22"/>
  <c r="AO91" i="1"/>
  <c r="AL91" i="22" s="1"/>
  <c r="AK91" i="22"/>
  <c r="AO92" i="1"/>
  <c r="AL92" i="22" s="1"/>
  <c r="AK92" i="22"/>
  <c r="AO94" i="1"/>
  <c r="AL94" i="22" s="1"/>
  <c r="AK94" i="22"/>
  <c r="AO95" i="1"/>
  <c r="AL95" i="22" s="1"/>
  <c r="AK95" i="22"/>
  <c r="AO98" i="1"/>
  <c r="AL98" i="22" s="1"/>
  <c r="AK98" i="22"/>
  <c r="AO68" i="1"/>
  <c r="AL68" i="22" s="1"/>
  <c r="AK68" i="22"/>
  <c r="AO71" i="1"/>
  <c r="AL71" i="22" s="1"/>
  <c r="AK71" i="22"/>
  <c r="AO87" i="1"/>
  <c r="AL87" i="22" s="1"/>
  <c r="AK87" i="22"/>
  <c r="AO83" i="1"/>
  <c r="AL83" i="22" s="1"/>
  <c r="AK83" i="22"/>
  <c r="AO70" i="1"/>
  <c r="AL70" i="22" s="1"/>
  <c r="AK70" i="22"/>
  <c r="AO74" i="1"/>
  <c r="AL74" i="22" s="1"/>
  <c r="AK74" i="22"/>
  <c r="AO86" i="1"/>
  <c r="AL86" i="22" s="1"/>
  <c r="AK86" i="22"/>
  <c r="AO67" i="1"/>
  <c r="AL67" i="22" s="1"/>
  <c r="AK67" i="22"/>
  <c r="AO69" i="1"/>
  <c r="AL69" i="22" s="1"/>
  <c r="AK69" i="22"/>
  <c r="AO73" i="1"/>
  <c r="AL73" i="22" s="1"/>
  <c r="AK73" i="22"/>
  <c r="AO85" i="1"/>
  <c r="AL85" i="22" s="1"/>
  <c r="AK85" i="22"/>
  <c r="AO97" i="1"/>
  <c r="AL97" i="22" s="1"/>
  <c r="AK97" i="22"/>
  <c r="AO99" i="1"/>
  <c r="AL99" i="22" s="1"/>
  <c r="AK99" i="22"/>
  <c r="AO100" i="1"/>
  <c r="AL100" i="22" s="1"/>
  <c r="AK100" i="22"/>
  <c r="AO76" i="1"/>
  <c r="AL76" i="22" s="1"/>
  <c r="AK76" i="22"/>
  <c r="AO72" i="1"/>
  <c r="AL72" i="22" s="1"/>
  <c r="AK72" i="22"/>
  <c r="AO88" i="1"/>
  <c r="AL88" i="22" s="1"/>
  <c r="AK88" i="22"/>
  <c r="AO63" i="1"/>
  <c r="AL63" i="22" s="1"/>
  <c r="AK63" i="22"/>
  <c r="AO93" i="1"/>
  <c r="AL93" i="22" s="1"/>
  <c r="AK93" i="22"/>
  <c r="AO89" i="1"/>
  <c r="AL89" i="22" s="1"/>
  <c r="AK89" i="22"/>
  <c r="AO31" i="1"/>
  <c r="AL31" i="22" s="1"/>
  <c r="AK31" i="22"/>
  <c r="AO35" i="1"/>
  <c r="AL35" i="22" s="1"/>
  <c r="AK35" i="22"/>
  <c r="AO38" i="1"/>
  <c r="AL38" i="22" s="1"/>
  <c r="AK38" i="22"/>
  <c r="AO39" i="1"/>
  <c r="AL39" i="22" s="1"/>
  <c r="AK39" i="22"/>
  <c r="AO96" i="1"/>
  <c r="AL96" i="22" s="1"/>
  <c r="AK96" i="22"/>
  <c r="AO22" i="1"/>
  <c r="AL22" i="22" s="1"/>
  <c r="AK22" i="22"/>
  <c r="AO84" i="1"/>
  <c r="AL84" i="22" s="1"/>
  <c r="AK84" i="22"/>
  <c r="AO55" i="1"/>
  <c r="AL55" i="22" s="1"/>
  <c r="AK55" i="22"/>
  <c r="AO54" i="1"/>
  <c r="AL54" i="22" s="1"/>
  <c r="AK54" i="22"/>
  <c r="AO7" i="1"/>
  <c r="AL7" i="22" s="1"/>
  <c r="AK7" i="22"/>
  <c r="AO6" i="1"/>
  <c r="AL6" i="22" s="1"/>
  <c r="AK6" i="22"/>
  <c r="AO47" i="1"/>
  <c r="AL47" i="22" s="1"/>
  <c r="AK47" i="22"/>
  <c r="AO11" i="1"/>
  <c r="AL11" i="22" s="1"/>
  <c r="AK11" i="22"/>
  <c r="AO15" i="1"/>
  <c r="AL15" i="22" s="1"/>
  <c r="AK15" i="22"/>
  <c r="AO19" i="1"/>
  <c r="AL19" i="22" s="1"/>
  <c r="AK19" i="22"/>
  <c r="AO23" i="1"/>
  <c r="AL23" i="22" s="1"/>
  <c r="AK23" i="22"/>
  <c r="AO27" i="1"/>
  <c r="AL27" i="22" s="1"/>
  <c r="AK27" i="22"/>
  <c r="AO43" i="1"/>
  <c r="AL43" i="22" s="1"/>
  <c r="AK43" i="22"/>
  <c r="AO51" i="1"/>
  <c r="AL51" i="22" s="1"/>
  <c r="AK51" i="22"/>
  <c r="AO59" i="1"/>
  <c r="AL59" i="22" s="1"/>
  <c r="AK59" i="22"/>
  <c r="AO79" i="1"/>
  <c r="AL79" i="22" s="1"/>
  <c r="AK79" i="22"/>
  <c r="AO81" i="1"/>
  <c r="AL81" i="22" s="1"/>
  <c r="AK81" i="22"/>
  <c r="AO80" i="1"/>
  <c r="AL80" i="22" s="1"/>
  <c r="AK80" i="22"/>
  <c r="AO102" i="1"/>
  <c r="AL102" i="22" s="1"/>
  <c r="AK102" i="22"/>
  <c r="AO78" i="1"/>
  <c r="AL78" i="22" s="1"/>
  <c r="AK78" i="22"/>
  <c r="AO103" i="1"/>
  <c r="AL103" i="22" s="1"/>
  <c r="AK103" i="22"/>
  <c r="AO82" i="1"/>
  <c r="AL82" i="22" s="1"/>
  <c r="AK82" i="22"/>
  <c r="AO101" i="1"/>
  <c r="AL101" i="22" s="1"/>
  <c r="AK101" i="22"/>
  <c r="AI9" i="7"/>
  <c r="AL198" i="22" s="1"/>
  <c r="AK198" i="22"/>
  <c r="AI11" i="7"/>
  <c r="AL200" i="22" s="1"/>
  <c r="AK200" i="22"/>
  <c r="AI12" i="7"/>
  <c r="AL201" i="22" s="1"/>
  <c r="AK201" i="22"/>
  <c r="AI13" i="7"/>
  <c r="AL202" i="22" s="1"/>
  <c r="AK202" i="22"/>
  <c r="AI14" i="7"/>
  <c r="AL203" i="22" s="1"/>
  <c r="AK203" i="22"/>
  <c r="AI15" i="7"/>
  <c r="AL204" i="22" s="1"/>
  <c r="AK204" i="22"/>
  <c r="AI16" i="7"/>
  <c r="AL205" i="22" s="1"/>
  <c r="AK205" i="22"/>
  <c r="AI17" i="7"/>
  <c r="AL206" i="22" s="1"/>
  <c r="AK206" i="22"/>
  <c r="AI19" i="7"/>
  <c r="AL208" i="22" s="1"/>
  <c r="AK208" i="22"/>
  <c r="AI20" i="7"/>
  <c r="AL209" i="22" s="1"/>
  <c r="AK209" i="22"/>
  <c r="AI21" i="7"/>
  <c r="AL210" i="22" s="1"/>
  <c r="AK210" i="22"/>
  <c r="AI22" i="7"/>
  <c r="AL211" i="22" s="1"/>
  <c r="AK211" i="22"/>
  <c r="AI23" i="7"/>
  <c r="AL212" i="22" s="1"/>
  <c r="AK212" i="22"/>
  <c r="AI24" i="7"/>
  <c r="AL213" i="22" s="1"/>
  <c r="AK213" i="22"/>
  <c r="AI25" i="7"/>
  <c r="AL214" i="22" s="1"/>
  <c r="AK214" i="22"/>
  <c r="AI26" i="7"/>
  <c r="AL215" i="22" s="1"/>
  <c r="AK215" i="22"/>
  <c r="AI27" i="7"/>
  <c r="AL216" i="22" s="1"/>
  <c r="AK216" i="22"/>
  <c r="AI28" i="7"/>
  <c r="AL217" i="22" s="1"/>
  <c r="AK217" i="22"/>
  <c r="AI29" i="7"/>
  <c r="AL218" i="22" s="1"/>
  <c r="AK218" i="22"/>
  <c r="AI30" i="7"/>
  <c r="AL219" i="22" s="1"/>
  <c r="AK219" i="22"/>
  <c r="AI18" i="7"/>
  <c r="AL207" i="22" s="1"/>
  <c r="AK207" i="22"/>
  <c r="AL197" i="22"/>
  <c r="AK197" i="22"/>
  <c r="M2770" i="18"/>
  <c r="R2770" i="18"/>
  <c r="P2770" i="18"/>
  <c r="S2770" i="18"/>
  <c r="M2779" i="18"/>
  <c r="R2779" i="18"/>
  <c r="M2788" i="18"/>
  <c r="R2788" i="18"/>
  <c r="M2797" i="18"/>
  <c r="R2797" i="18"/>
  <c r="M2806" i="18"/>
  <c r="R2806" i="18"/>
  <c r="M2815" i="18"/>
  <c r="R2815" i="18"/>
  <c r="M2824" i="18"/>
  <c r="R2824" i="18"/>
  <c r="M2833" i="18"/>
  <c r="R2833" i="18"/>
  <c r="M2842" i="18"/>
  <c r="R2842" i="18"/>
  <c r="M2851" i="18"/>
  <c r="R2851" i="18"/>
  <c r="M2860" i="18"/>
  <c r="R2860" i="18"/>
  <c r="M2869" i="18"/>
  <c r="R2869" i="18"/>
  <c r="M2557" i="18"/>
  <c r="R2557" i="18"/>
  <c r="M2581" i="18"/>
  <c r="R2581" i="18"/>
  <c r="M2605" i="18"/>
  <c r="R2605" i="18"/>
  <c r="M2629" i="18"/>
  <c r="R2629" i="18"/>
  <c r="M2653" i="18"/>
  <c r="R2653" i="18"/>
  <c r="M2556" i="18"/>
  <c r="R2556" i="18"/>
  <c r="M2580" i="18"/>
  <c r="R2580" i="18"/>
  <c r="M2604" i="18"/>
  <c r="R2604" i="18"/>
  <c r="M2628" i="18"/>
  <c r="R2628" i="18"/>
  <c r="M2652" i="18"/>
  <c r="R2652" i="18"/>
  <c r="M2555" i="18"/>
  <c r="R2555" i="18"/>
  <c r="M2579" i="18"/>
  <c r="R2579" i="18"/>
  <c r="M2603" i="18"/>
  <c r="R2603" i="18"/>
  <c r="M2627" i="18"/>
  <c r="R2627" i="18"/>
  <c r="M2651" i="18"/>
  <c r="R2651" i="18"/>
  <c r="M2554" i="18"/>
  <c r="R2554" i="18"/>
  <c r="M2578" i="18"/>
  <c r="R2578" i="18"/>
  <c r="M2602" i="18"/>
  <c r="R2602" i="18"/>
  <c r="M2626" i="18"/>
  <c r="R2626" i="18"/>
  <c r="M2650" i="18"/>
  <c r="R2650" i="18"/>
  <c r="M2553" i="18"/>
  <c r="R2553" i="18"/>
  <c r="M2577" i="18"/>
  <c r="R2577" i="18"/>
  <c r="M2601" i="18"/>
  <c r="R2601" i="18"/>
  <c r="M2625" i="18"/>
  <c r="R2625" i="18"/>
  <c r="M2649" i="18"/>
  <c r="R2649" i="18"/>
  <c r="M2552" i="18"/>
  <c r="R2552" i="18"/>
  <c r="M2576" i="18"/>
  <c r="R2576" i="18"/>
  <c r="M2600" i="18"/>
  <c r="R2600" i="18"/>
  <c r="M2624" i="18"/>
  <c r="R2624" i="18"/>
  <c r="M2648" i="18"/>
  <c r="R2648" i="18"/>
  <c r="M2551" i="18"/>
  <c r="R2551" i="18"/>
  <c r="M2575" i="18"/>
  <c r="R2575" i="18"/>
  <c r="M2599" i="18"/>
  <c r="R2599" i="18"/>
  <c r="M2623" i="18"/>
  <c r="R2623" i="18"/>
  <c r="M2647" i="18"/>
  <c r="R2647" i="18"/>
  <c r="M2550" i="18"/>
  <c r="R2550" i="18"/>
  <c r="M2574" i="18"/>
  <c r="R2574" i="18"/>
  <c r="M2598" i="18"/>
  <c r="R2598" i="18"/>
  <c r="M2622" i="18"/>
  <c r="R2622" i="18"/>
  <c r="M2646" i="18"/>
  <c r="R2646" i="18"/>
  <c r="M2549" i="18"/>
  <c r="R2549" i="18"/>
  <c r="M2573" i="18"/>
  <c r="R2573" i="18"/>
  <c r="M2597" i="18"/>
  <c r="R2597" i="18"/>
  <c r="M2621" i="18"/>
  <c r="R2621" i="18"/>
  <c r="M2645" i="18"/>
  <c r="R2645" i="18"/>
  <c r="M2548" i="18"/>
  <c r="R2548" i="18"/>
  <c r="M2572" i="18"/>
  <c r="R2572" i="18"/>
  <c r="M2596" i="18"/>
  <c r="R2596" i="18"/>
  <c r="M2620" i="18"/>
  <c r="R2620" i="18"/>
  <c r="M2644" i="18"/>
  <c r="R2644" i="18"/>
  <c r="M2547" i="18"/>
  <c r="R2547" i="18"/>
  <c r="M2571" i="18"/>
  <c r="R2571" i="18"/>
  <c r="M2595" i="18"/>
  <c r="R2595" i="18"/>
  <c r="M2619" i="18"/>
  <c r="R2619" i="18"/>
  <c r="M2643" i="18"/>
  <c r="R2643" i="18"/>
  <c r="M2546" i="18"/>
  <c r="R2546" i="18"/>
  <c r="M2570" i="18"/>
  <c r="R2570" i="18"/>
  <c r="M2594" i="18"/>
  <c r="R2594" i="18"/>
  <c r="M2618" i="18"/>
  <c r="R2618" i="18"/>
  <c r="M2642" i="18"/>
  <c r="R2642" i="18"/>
  <c r="M2545" i="18"/>
  <c r="R2545" i="18"/>
  <c r="M2569" i="18"/>
  <c r="R2569" i="18"/>
  <c r="M2593" i="18"/>
  <c r="R2593" i="18"/>
  <c r="M2617" i="18"/>
  <c r="R2617" i="18"/>
  <c r="M2641" i="18"/>
  <c r="R2641" i="18"/>
  <c r="M2544" i="18"/>
  <c r="R2544" i="18"/>
  <c r="M2568" i="18"/>
  <c r="R2568" i="18"/>
  <c r="M2592" i="18"/>
  <c r="R2592" i="18"/>
  <c r="M2616" i="18"/>
  <c r="R2616" i="18"/>
  <c r="M2640" i="18"/>
  <c r="R2640" i="18"/>
  <c r="M2543" i="18"/>
  <c r="R2543" i="18"/>
  <c r="M2567" i="18"/>
  <c r="R2567" i="18"/>
  <c r="M2591" i="18"/>
  <c r="R2591" i="18"/>
  <c r="M2615" i="18"/>
  <c r="R2615" i="18"/>
  <c r="M2639" i="18"/>
  <c r="R2639" i="18"/>
  <c r="M2542" i="18"/>
  <c r="R2542" i="18"/>
  <c r="M2566" i="18"/>
  <c r="R2566" i="18"/>
  <c r="M2590" i="18"/>
  <c r="R2590" i="18"/>
  <c r="M2614" i="18"/>
  <c r="R2614" i="18"/>
  <c r="M2638" i="18"/>
  <c r="R2638" i="18"/>
  <c r="M2541" i="18"/>
  <c r="R2541" i="18"/>
  <c r="M2565" i="18"/>
  <c r="R2565" i="18"/>
  <c r="M2589" i="18"/>
  <c r="R2589" i="18"/>
  <c r="M2613" i="18"/>
  <c r="R2613" i="18"/>
  <c r="M2637" i="18"/>
  <c r="R2637" i="18"/>
  <c r="M2396" i="18"/>
  <c r="M2540" i="18"/>
  <c r="R2540" i="18"/>
  <c r="M2564" i="18"/>
  <c r="R2564" i="18"/>
  <c r="M2588" i="18"/>
  <c r="R2588" i="18"/>
  <c r="M2612" i="18"/>
  <c r="R2612" i="18"/>
  <c r="M2636" i="18"/>
  <c r="R2636" i="18"/>
  <c r="M2539" i="18"/>
  <c r="R2539" i="18"/>
  <c r="M2563" i="18"/>
  <c r="R2563" i="18"/>
  <c r="M2587" i="18"/>
  <c r="R2587" i="18"/>
  <c r="M2611" i="18"/>
  <c r="R2611" i="18"/>
  <c r="M2635" i="18"/>
  <c r="R2635" i="18"/>
  <c r="M2538" i="18"/>
  <c r="R2538" i="18"/>
  <c r="M2562" i="18"/>
  <c r="R2562" i="18"/>
  <c r="M2586" i="18"/>
  <c r="R2586" i="18"/>
  <c r="M2610" i="18"/>
  <c r="R2610" i="18"/>
  <c r="M2634" i="18"/>
  <c r="R2634" i="18"/>
  <c r="M2537" i="18"/>
  <c r="R2537" i="18"/>
  <c r="M2561" i="18"/>
  <c r="R2561" i="18"/>
  <c r="M2585" i="18"/>
  <c r="R2585" i="18"/>
  <c r="M2609" i="18"/>
  <c r="R2609" i="18"/>
  <c r="M2633" i="18"/>
  <c r="R2633" i="18"/>
  <c r="M2536" i="18"/>
  <c r="R2536" i="18"/>
  <c r="M2560" i="18"/>
  <c r="R2560" i="18"/>
  <c r="M2584" i="18"/>
  <c r="R2584" i="18"/>
  <c r="M2608" i="18"/>
  <c r="R2608" i="18"/>
  <c r="M2632" i="18"/>
  <c r="R2632" i="18"/>
  <c r="M2535" i="18"/>
  <c r="R2535" i="18"/>
  <c r="M2559" i="18"/>
  <c r="R2559" i="18"/>
  <c r="M2583" i="18"/>
  <c r="R2583" i="18"/>
  <c r="M2607" i="18"/>
  <c r="R2607" i="18"/>
  <c r="M2631" i="18"/>
  <c r="R2631" i="18"/>
  <c r="P2630" i="18"/>
  <c r="S2630" i="18"/>
  <c r="P2606" i="18"/>
  <c r="S2606" i="18"/>
  <c r="P2582" i="18"/>
  <c r="S2582" i="18"/>
  <c r="P2558" i="18"/>
  <c r="S2558" i="18"/>
  <c r="P2534" i="18"/>
  <c r="S2534" i="18"/>
  <c r="M2534" i="18"/>
  <c r="R2534" i="18"/>
  <c r="M2558" i="18"/>
  <c r="R2558" i="18"/>
  <c r="M2582" i="18"/>
  <c r="R2582" i="18"/>
  <c r="M2606" i="18"/>
  <c r="R2606" i="18"/>
  <c r="M2630" i="18"/>
  <c r="R2630" i="18"/>
  <c r="M2671" i="18"/>
  <c r="R2671" i="18"/>
  <c r="M2680" i="18"/>
  <c r="R2680" i="18"/>
  <c r="M2689" i="18"/>
  <c r="R2689" i="18"/>
  <c r="M2716" i="18"/>
  <c r="R2716" i="18"/>
  <c r="M2725" i="18"/>
  <c r="R2725" i="18"/>
  <c r="M2734" i="18"/>
  <c r="R2734" i="18"/>
  <c r="M2743" i="18"/>
  <c r="R2743" i="18"/>
  <c r="M2752" i="18"/>
  <c r="R2752" i="18"/>
  <c r="M2761" i="18"/>
  <c r="R2761" i="18"/>
  <c r="M2670" i="18"/>
  <c r="R2670" i="18"/>
  <c r="M2679" i="18"/>
  <c r="R2679" i="18"/>
  <c r="M2688" i="18"/>
  <c r="R2688" i="18"/>
  <c r="M2715" i="18"/>
  <c r="R2715" i="18"/>
  <c r="M2724" i="18"/>
  <c r="R2724" i="18"/>
  <c r="M2733" i="18"/>
  <c r="R2733" i="18"/>
  <c r="M2742" i="18"/>
  <c r="R2742" i="18"/>
  <c r="M2751" i="18"/>
  <c r="R2751" i="18"/>
  <c r="M2760" i="18"/>
  <c r="R2760" i="18"/>
  <c r="M2669" i="18"/>
  <c r="R2669" i="18"/>
  <c r="M2678" i="18"/>
  <c r="R2678" i="18"/>
  <c r="M2687" i="18"/>
  <c r="R2687" i="18"/>
  <c r="M2714" i="18"/>
  <c r="R2714" i="18"/>
  <c r="M2723" i="18"/>
  <c r="R2723" i="18"/>
  <c r="M2732" i="18"/>
  <c r="R2732" i="18"/>
  <c r="M2741" i="18"/>
  <c r="R2741" i="18"/>
  <c r="M2750" i="18"/>
  <c r="R2750" i="18"/>
  <c r="M2759" i="18"/>
  <c r="R2759" i="18"/>
  <c r="M2668" i="18"/>
  <c r="R2668" i="18"/>
  <c r="M2677" i="18"/>
  <c r="R2677" i="18"/>
  <c r="M2686" i="18"/>
  <c r="R2686" i="18"/>
  <c r="M2713" i="18"/>
  <c r="R2713" i="18"/>
  <c r="M2722" i="18"/>
  <c r="R2722" i="18"/>
  <c r="M2731" i="18"/>
  <c r="R2731" i="18"/>
  <c r="M2740" i="18"/>
  <c r="R2740" i="18"/>
  <c r="M2749" i="18"/>
  <c r="R2749" i="18"/>
  <c r="M2758" i="18"/>
  <c r="R2758" i="18"/>
  <c r="M2667" i="18"/>
  <c r="R2667" i="18"/>
  <c r="M2676" i="18"/>
  <c r="R2676" i="18"/>
  <c r="M2685" i="18"/>
  <c r="R2685" i="18"/>
  <c r="M2712" i="18"/>
  <c r="R2712" i="18"/>
  <c r="M2721" i="18"/>
  <c r="R2721" i="18"/>
  <c r="M2730" i="18"/>
  <c r="R2730" i="18"/>
  <c r="M2739" i="18"/>
  <c r="R2739" i="18"/>
  <c r="M2748" i="18"/>
  <c r="R2748" i="18"/>
  <c r="M2757" i="18"/>
  <c r="R2757" i="18"/>
  <c r="M2666" i="18"/>
  <c r="R2666" i="18"/>
  <c r="M2675" i="18"/>
  <c r="R2675" i="18"/>
  <c r="M2684" i="18"/>
  <c r="R2684" i="18"/>
  <c r="M2693" i="18"/>
  <c r="R2693" i="18"/>
  <c r="M2720" i="18"/>
  <c r="R2720" i="18"/>
  <c r="M2729" i="18"/>
  <c r="R2729" i="18"/>
  <c r="M2738" i="18"/>
  <c r="R2738" i="18"/>
  <c r="M2747" i="18"/>
  <c r="R2747" i="18"/>
  <c r="M2756" i="18"/>
  <c r="R2756" i="18"/>
  <c r="M2656" i="18"/>
  <c r="R2656" i="18"/>
  <c r="P2656" i="18"/>
  <c r="S2656" i="18"/>
  <c r="M2665" i="18"/>
  <c r="R2665" i="18"/>
  <c r="M2674" i="18"/>
  <c r="R2674" i="18"/>
  <c r="M2683" i="18"/>
  <c r="R2683" i="18"/>
  <c r="M2692" i="18"/>
  <c r="R2692" i="18"/>
  <c r="M2719" i="18"/>
  <c r="R2719" i="18"/>
  <c r="M2728" i="18"/>
  <c r="R2728" i="18"/>
  <c r="M2737" i="18"/>
  <c r="R2737" i="18"/>
  <c r="M2746" i="18"/>
  <c r="R2746" i="18"/>
  <c r="M2755" i="18"/>
  <c r="R2755" i="18"/>
  <c r="M2655" i="18"/>
  <c r="R2655" i="18"/>
  <c r="P2655" i="18"/>
  <c r="S2655" i="18"/>
  <c r="M2664" i="18"/>
  <c r="R2664" i="18"/>
  <c r="M2673" i="18"/>
  <c r="R2673" i="18"/>
  <c r="M2682" i="18"/>
  <c r="R2682" i="18"/>
  <c r="M2691" i="18"/>
  <c r="R2691" i="18"/>
  <c r="M2718" i="18"/>
  <c r="R2718" i="18"/>
  <c r="M2727" i="18"/>
  <c r="R2727" i="18"/>
  <c r="M2736" i="18"/>
  <c r="R2736" i="18"/>
  <c r="M2745" i="18"/>
  <c r="R2745" i="18"/>
  <c r="M2754" i="18"/>
  <c r="R2754" i="18"/>
  <c r="P2753" i="18"/>
  <c r="S2753" i="18"/>
  <c r="P2744" i="18"/>
  <c r="S2744" i="18"/>
  <c r="P2735" i="18"/>
  <c r="S2735" i="18"/>
  <c r="P2726" i="18"/>
  <c r="S2726" i="18"/>
  <c r="P2717" i="18"/>
  <c r="S2717" i="18"/>
  <c r="P2690" i="18"/>
  <c r="S2690" i="18"/>
  <c r="P2681" i="18"/>
  <c r="S2681" i="18"/>
  <c r="P2672" i="18"/>
  <c r="S2672" i="18"/>
  <c r="P2663" i="18"/>
  <c r="S2663" i="18"/>
  <c r="M2654" i="18"/>
  <c r="R2654" i="18"/>
  <c r="P2654" i="18"/>
  <c r="S2654" i="18"/>
  <c r="M2663" i="18"/>
  <c r="R2663" i="18"/>
  <c r="M2672" i="18"/>
  <c r="R2672" i="18"/>
  <c r="M2681" i="18"/>
  <c r="R2681" i="18"/>
  <c r="M2690" i="18"/>
  <c r="R2690" i="18"/>
  <c r="M2717" i="18"/>
  <c r="R2717" i="18"/>
  <c r="M2726" i="18"/>
  <c r="R2726" i="18"/>
  <c r="M2735" i="18"/>
  <c r="R2735" i="18"/>
  <c r="M2744" i="18"/>
  <c r="R2744" i="18"/>
  <c r="M2753" i="18"/>
  <c r="R2753" i="18"/>
  <c r="M2081" i="18"/>
  <c r="R2081" i="18"/>
  <c r="M2341" i="18"/>
  <c r="R2341" i="18"/>
  <c r="M2342" i="18"/>
  <c r="R2342" i="18"/>
  <c r="M2343" i="18"/>
  <c r="R2343" i="18"/>
  <c r="M2344" i="18"/>
  <c r="R2344" i="18"/>
  <c r="M2345" i="18"/>
  <c r="R2345" i="18"/>
  <c r="M2346" i="18"/>
  <c r="R2346" i="18"/>
  <c r="M2347" i="18"/>
  <c r="R2347" i="18"/>
  <c r="M2348" i="18"/>
  <c r="R2348" i="18"/>
  <c r="M2349" i="18"/>
  <c r="R2349" i="18"/>
  <c r="M2350" i="18"/>
  <c r="R2350" i="18"/>
  <c r="M2351" i="18"/>
  <c r="R2351" i="18"/>
  <c r="M2352" i="18"/>
  <c r="R2352" i="18"/>
  <c r="M2353" i="18"/>
  <c r="R2353" i="18"/>
  <c r="M2354" i="18"/>
  <c r="R2354" i="18"/>
  <c r="M2355" i="18"/>
  <c r="R2355" i="18"/>
  <c r="M2356" i="18"/>
  <c r="R2356" i="18"/>
  <c r="M2357" i="18"/>
  <c r="R2357" i="18"/>
  <c r="M2358" i="18"/>
  <c r="R2358" i="18"/>
  <c r="M2359" i="18"/>
  <c r="R2359" i="18"/>
  <c r="M2334" i="18"/>
  <c r="R2334" i="18"/>
  <c r="M2360" i="18"/>
  <c r="R2360" i="18"/>
  <c r="M2335" i="18"/>
  <c r="R2335" i="18"/>
  <c r="M2361" i="18"/>
  <c r="R2361" i="18"/>
  <c r="M2336" i="18"/>
  <c r="R2336" i="18"/>
  <c r="M2362" i="18"/>
  <c r="R2362" i="18"/>
  <c r="M2337" i="18"/>
  <c r="R2337" i="18"/>
  <c r="M2363" i="18"/>
  <c r="R2363" i="18"/>
  <c r="S2078" i="18"/>
  <c r="P2078" i="18"/>
  <c r="S2079" i="18"/>
  <c r="P2079" i="18"/>
  <c r="M2339" i="18"/>
  <c r="R2339" i="18"/>
  <c r="P2340" i="18"/>
  <c r="S2340" i="18"/>
  <c r="P2080" i="18"/>
  <c r="S2080" i="18"/>
  <c r="M2340" i="18"/>
  <c r="R2340" i="18"/>
  <c r="M3082" i="18"/>
  <c r="R3082" i="18"/>
  <c r="M3107" i="18"/>
  <c r="R3107" i="18"/>
  <c r="M3132" i="18"/>
  <c r="R3132" i="18"/>
  <c r="M3157" i="18"/>
  <c r="R3157" i="18"/>
  <c r="L3085" i="18"/>
  <c r="M3085" i="18"/>
  <c r="L3110" i="18"/>
  <c r="M3110" i="18"/>
  <c r="L3135" i="18"/>
  <c r="M3135" i="18"/>
  <c r="L3160" i="18"/>
  <c r="M3160" i="18"/>
  <c r="L3084" i="18"/>
  <c r="M3084" i="18"/>
  <c r="L3109" i="18"/>
  <c r="M3109" i="18"/>
  <c r="L3134" i="18"/>
  <c r="M3134" i="18"/>
  <c r="L3159" i="18"/>
  <c r="M3159" i="18"/>
  <c r="L3083" i="18"/>
  <c r="M3083" i="18"/>
  <c r="L3108" i="18"/>
  <c r="M3108" i="18"/>
  <c r="L3133" i="18"/>
  <c r="M3133" i="18"/>
  <c r="L3158" i="18"/>
  <c r="M3158" i="18"/>
  <c r="L2891" i="18"/>
  <c r="M2891" i="18"/>
  <c r="M2894" i="18"/>
  <c r="R2894" i="18"/>
  <c r="P2894" i="18"/>
  <c r="S2894" i="18"/>
  <c r="M3094" i="18"/>
  <c r="R3094" i="18"/>
  <c r="M3119" i="18"/>
  <c r="R3119" i="18"/>
  <c r="M3144" i="18"/>
  <c r="R3144" i="18"/>
  <c r="M3169" i="18"/>
  <c r="R3169" i="18"/>
  <c r="M2893" i="18"/>
  <c r="R2893" i="18"/>
  <c r="P2893" i="18"/>
  <c r="S2893" i="18"/>
  <c r="M3093" i="18"/>
  <c r="R3093" i="18"/>
  <c r="M3118" i="18"/>
  <c r="R3118" i="18"/>
  <c r="M3143" i="18"/>
  <c r="R3143" i="18"/>
  <c r="M3168" i="18"/>
  <c r="R3168" i="18"/>
  <c r="M2892" i="18"/>
  <c r="R2892" i="18"/>
  <c r="P2892" i="18"/>
  <c r="S2892" i="18"/>
  <c r="M3092" i="18"/>
  <c r="R3092" i="18"/>
  <c r="M3117" i="18"/>
  <c r="R3117" i="18"/>
  <c r="M3142" i="18"/>
  <c r="R3142" i="18"/>
  <c r="M3167" i="18"/>
  <c r="R3167" i="18"/>
  <c r="M3091" i="18"/>
  <c r="R3091" i="18"/>
  <c r="M3116" i="18"/>
  <c r="R3116" i="18"/>
  <c r="M3141" i="18"/>
  <c r="R3141" i="18"/>
  <c r="M3166" i="18"/>
  <c r="R3166" i="18"/>
  <c r="M2890" i="18"/>
  <c r="R2890" i="18"/>
  <c r="P2890" i="18"/>
  <c r="S2890" i="18"/>
  <c r="M3090" i="18"/>
  <c r="R3090" i="18"/>
  <c r="M3115" i="18"/>
  <c r="R3115" i="18"/>
  <c r="M3140" i="18"/>
  <c r="R3140" i="18"/>
  <c r="M3165" i="18"/>
  <c r="R3165" i="18"/>
  <c r="M2889" i="18"/>
  <c r="R2889" i="18"/>
  <c r="P2889" i="18"/>
  <c r="S2889" i="18"/>
  <c r="M3089" i="18"/>
  <c r="R3089" i="18"/>
  <c r="M3114" i="18"/>
  <c r="R3114" i="18"/>
  <c r="M3139" i="18"/>
  <c r="R3139" i="18"/>
  <c r="M3164" i="18"/>
  <c r="R3164" i="18"/>
  <c r="M2888" i="18"/>
  <c r="R2888" i="18"/>
  <c r="P2888" i="18"/>
  <c r="S2888" i="18"/>
  <c r="M3088" i="18"/>
  <c r="R3088" i="18"/>
  <c r="M3113" i="18"/>
  <c r="R3113" i="18"/>
  <c r="M3138" i="18"/>
  <c r="R3138" i="18"/>
  <c r="M3163" i="18"/>
  <c r="R3163" i="18"/>
  <c r="M2887" i="18"/>
  <c r="R2887" i="18"/>
  <c r="P2887" i="18"/>
  <c r="S2887" i="18"/>
  <c r="M3087" i="18"/>
  <c r="R3087" i="18"/>
  <c r="M3112" i="18"/>
  <c r="R3112" i="18"/>
  <c r="M3137" i="18"/>
  <c r="R3137" i="18"/>
  <c r="M3162" i="18"/>
  <c r="R3162" i="18"/>
  <c r="M3086" i="18"/>
  <c r="R3086" i="18"/>
  <c r="M3111" i="18"/>
  <c r="R3111" i="18"/>
  <c r="M3136" i="18"/>
  <c r="R3136" i="18"/>
  <c r="M3161" i="18"/>
  <c r="R3161" i="18"/>
  <c r="M3106" i="18"/>
  <c r="R3106" i="18"/>
  <c r="M3131" i="18"/>
  <c r="R3131" i="18"/>
  <c r="M3156" i="18"/>
  <c r="R3156" i="18"/>
  <c r="M3105" i="18"/>
  <c r="R3105" i="18"/>
  <c r="M3130" i="18"/>
  <c r="R3130" i="18"/>
  <c r="M3155" i="18"/>
  <c r="R3155" i="18"/>
  <c r="M3104" i="18"/>
  <c r="R3104" i="18"/>
  <c r="M3129" i="18"/>
  <c r="R3129" i="18"/>
  <c r="M3154" i="18"/>
  <c r="R3154" i="18"/>
  <c r="M3103" i="18"/>
  <c r="R3103" i="18"/>
  <c r="M3128" i="18"/>
  <c r="R3128" i="18"/>
  <c r="M3153" i="18"/>
  <c r="R3153" i="18"/>
  <c r="M3102" i="18"/>
  <c r="R3102" i="18"/>
  <c r="M3127" i="18"/>
  <c r="R3127" i="18"/>
  <c r="M3152" i="18"/>
  <c r="R3152" i="18"/>
  <c r="M3101" i="18"/>
  <c r="R3101" i="18"/>
  <c r="M3126" i="18"/>
  <c r="R3126" i="18"/>
  <c r="M3151" i="18"/>
  <c r="R3151" i="18"/>
  <c r="M3100" i="18"/>
  <c r="R3100" i="18"/>
  <c r="M3125" i="18"/>
  <c r="R3125" i="18"/>
  <c r="M3150" i="18"/>
  <c r="R3150" i="18"/>
  <c r="M3099" i="18"/>
  <c r="R3099" i="18"/>
  <c r="M3124" i="18"/>
  <c r="R3124" i="18"/>
  <c r="M3149" i="18"/>
  <c r="R3149" i="18"/>
  <c r="M3098" i="18"/>
  <c r="R3098" i="18"/>
  <c r="M3123" i="18"/>
  <c r="R3123" i="18"/>
  <c r="M3148" i="18"/>
  <c r="R3148" i="18"/>
  <c r="M3097" i="18"/>
  <c r="R3097" i="18"/>
  <c r="M3122" i="18"/>
  <c r="R3122" i="18"/>
  <c r="M3147" i="18"/>
  <c r="R3147" i="18"/>
  <c r="M3096" i="18"/>
  <c r="R3096" i="18"/>
  <c r="M3121" i="18"/>
  <c r="R3121" i="18"/>
  <c r="M3146" i="18"/>
  <c r="R3146" i="18"/>
  <c r="M3095" i="18"/>
  <c r="R3095" i="18"/>
  <c r="M3120" i="18"/>
  <c r="R3120" i="18"/>
  <c r="M3145" i="18"/>
  <c r="R3145" i="18"/>
  <c r="M1636" i="18"/>
  <c r="R1636" i="18"/>
  <c r="M1691" i="18"/>
  <c r="R1691" i="18"/>
  <c r="M1694" i="18"/>
  <c r="R1694" i="18"/>
  <c r="M1652" i="18"/>
  <c r="R1652" i="18"/>
  <c r="M1695" i="18"/>
  <c r="R1695" i="18"/>
  <c r="M1656" i="18"/>
  <c r="R1656" i="18"/>
  <c r="M1657" i="18"/>
  <c r="R1657" i="18"/>
  <c r="M1701" i="18"/>
  <c r="R1701" i="18"/>
  <c r="M1711" i="18"/>
  <c r="R1711" i="18"/>
  <c r="M1713" i="18"/>
  <c r="R1713" i="18"/>
  <c r="M1714" i="18"/>
  <c r="R1714" i="18"/>
  <c r="M1672" i="18"/>
  <c r="R1672" i="18"/>
  <c r="M1715" i="18"/>
  <c r="R1715" i="18"/>
  <c r="M1717" i="18"/>
  <c r="R1717" i="18"/>
  <c r="P1675" i="18"/>
  <c r="S1675" i="18"/>
  <c r="M1632" i="18"/>
  <c r="R1632" i="18"/>
  <c r="M1677" i="18"/>
  <c r="L1677" i="18"/>
  <c r="M1635" i="18"/>
  <c r="M1680" i="18"/>
  <c r="M1640" i="18"/>
  <c r="M1645" i="18"/>
  <c r="M1655" i="18"/>
  <c r="M1700" i="18"/>
  <c r="M1660" i="18"/>
  <c r="M1627" i="18"/>
  <c r="M1674" i="18"/>
  <c r="L2078" i="18"/>
  <c r="M2078" i="18"/>
  <c r="L2338" i="18"/>
  <c r="M2338" i="18"/>
  <c r="L2364" i="18"/>
  <c r="M2364" i="18"/>
  <c r="M1336" i="18"/>
  <c r="M1308" i="18"/>
  <c r="P1288" i="18"/>
  <c r="L3" i="18"/>
  <c r="M5" i="18"/>
  <c r="L478" i="18"/>
  <c r="M11" i="18"/>
  <c r="M12" i="18"/>
  <c r="M1230" i="18"/>
  <c r="M1425" i="18"/>
  <c r="M1210" i="18"/>
  <c r="M874" i="18"/>
  <c r="L67" i="18"/>
  <c r="M1247" i="18"/>
  <c r="M873" i="18"/>
  <c r="L74" i="18"/>
  <c r="L75" i="18"/>
  <c r="M1332" i="18"/>
  <c r="M1418" i="18"/>
  <c r="M1251" i="18"/>
  <c r="M1296" i="18"/>
  <c r="M1382" i="18"/>
  <c r="M1307" i="18"/>
  <c r="M1438" i="18"/>
  <c r="M1267" i="18"/>
  <c r="M1441" i="18"/>
  <c r="M1403" i="18"/>
  <c r="M1363" i="18"/>
  <c r="M1283" i="18"/>
  <c r="M1240" i="18"/>
  <c r="M1243" i="18"/>
  <c r="M1373" i="18"/>
  <c r="M1288" i="18"/>
  <c r="L1373" i="18"/>
  <c r="M77" i="18"/>
  <c r="L1441" i="18"/>
  <c r="L1363" i="18"/>
  <c r="M1354" i="18"/>
  <c r="M1377" i="18"/>
  <c r="M1237" i="18"/>
  <c r="M1327" i="18"/>
  <c r="M1263" i="18"/>
  <c r="M1381" i="18"/>
  <c r="M1292" i="18"/>
  <c r="M1368" i="18"/>
  <c r="M1300" i="18"/>
  <c r="P1235" i="18"/>
  <c r="M1352" i="18"/>
  <c r="M1334" i="18"/>
  <c r="M1244" i="18"/>
  <c r="M1317" i="18"/>
  <c r="M1234" i="18"/>
  <c r="M1226" i="18"/>
  <c r="M1216" i="18"/>
  <c r="M1406" i="18"/>
  <c r="P1243" i="18"/>
  <c r="P1233" i="18"/>
  <c r="P1225" i="18"/>
  <c r="M1206" i="18"/>
  <c r="M577" i="18"/>
  <c r="M1395" i="18"/>
  <c r="M1385" i="18"/>
  <c r="M1351" i="18"/>
  <c r="M1224" i="18"/>
  <c r="P1215" i="18"/>
  <c r="P1205" i="18"/>
  <c r="M1358" i="18"/>
  <c r="M1342" i="18"/>
  <c r="M1204" i="18"/>
  <c r="P1374" i="18"/>
  <c r="M1366" i="18"/>
  <c r="L1332" i="18"/>
  <c r="M1284" i="18"/>
  <c r="P1223" i="18"/>
  <c r="M1214" i="18"/>
  <c r="M576" i="18"/>
  <c r="M1394" i="18"/>
  <c r="M1316" i="18"/>
  <c r="M1426" i="18"/>
  <c r="M1389" i="18"/>
  <c r="M1306" i="18"/>
  <c r="M72" i="18"/>
  <c r="P1213" i="18"/>
  <c r="M772" i="18"/>
  <c r="M73" i="18"/>
  <c r="M1435" i="18"/>
  <c r="M1297" i="18"/>
  <c r="M1222" i="18"/>
  <c r="M575" i="18"/>
  <c r="M1248" i="18"/>
  <c r="M1268" i="18"/>
  <c r="M1431" i="18"/>
  <c r="M1356" i="18"/>
  <c r="L678" i="18"/>
  <c r="L474" i="18"/>
  <c r="L68" i="18"/>
  <c r="L69" i="18"/>
  <c r="P1221" i="18"/>
  <c r="M1221" i="18"/>
  <c r="M574" i="18"/>
  <c r="L6" i="18"/>
  <c r="M1260" i="18"/>
  <c r="M1349" i="18"/>
  <c r="M1459" i="18"/>
  <c r="M1427" i="18"/>
  <c r="M1280" i="18"/>
  <c r="M1236" i="18"/>
  <c r="L7" i="18"/>
  <c r="M1203" i="18"/>
  <c r="M1223" i="18"/>
  <c r="M1413" i="18"/>
  <c r="M1455" i="18"/>
  <c r="L1418" i="18"/>
  <c r="M1401" i="18"/>
  <c r="M1397" i="18"/>
  <c r="M1393" i="18"/>
  <c r="M1319" i="18"/>
  <c r="M1305" i="18"/>
  <c r="P1242" i="18"/>
  <c r="P1220" i="18"/>
  <c r="P1212" i="18"/>
  <c r="P1417" i="18"/>
  <c r="M1409" i="18"/>
  <c r="M1405" i="18"/>
  <c r="M1348" i="18"/>
  <c r="M1326" i="18"/>
  <c r="M1290" i="18"/>
  <c r="M1264" i="18"/>
  <c r="M1259" i="18"/>
  <c r="M1242" i="18"/>
  <c r="M1212" i="18"/>
  <c r="M573" i="18"/>
  <c r="M1380" i="18"/>
  <c r="M1376" i="18"/>
  <c r="M1341" i="18"/>
  <c r="M1333" i="18"/>
  <c r="M1311" i="18"/>
  <c r="P1227" i="18"/>
  <c r="M675" i="18"/>
  <c r="M1388" i="18"/>
  <c r="M1384" i="18"/>
  <c r="P1241" i="18"/>
  <c r="P1211" i="18"/>
  <c r="M477" i="18"/>
  <c r="M1369" i="18"/>
  <c r="M1241" i="18"/>
  <c r="M1211" i="18"/>
  <c r="M674" i="18"/>
  <c r="M1419" i="18"/>
  <c r="M1429" i="18"/>
  <c r="M1439" i="18"/>
  <c r="M1272" i="18"/>
  <c r="M1361" i="18"/>
  <c r="M1450" i="18"/>
  <c r="M1417" i="18"/>
  <c r="M1400" i="18"/>
  <c r="M1396" i="18"/>
  <c r="M1362" i="18"/>
  <c r="M1310" i="18"/>
  <c r="M1233" i="18"/>
  <c r="P1203" i="18"/>
  <c r="M1412" i="18"/>
  <c r="M1408" i="18"/>
  <c r="M1404" i="18"/>
  <c r="M774" i="18"/>
  <c r="M1458" i="18"/>
  <c r="M1421" i="18"/>
  <c r="M1416" i="18"/>
  <c r="M1375" i="18"/>
  <c r="M1346" i="18"/>
  <c r="M1338" i="18"/>
  <c r="M1302" i="18"/>
  <c r="P1232" i="18"/>
  <c r="M1295" i="18"/>
  <c r="M475" i="18"/>
  <c r="M1353" i="18"/>
  <c r="P1217" i="18"/>
  <c r="L872" i="18"/>
  <c r="M1360" i="18"/>
  <c r="M1340" i="18"/>
  <c r="M1313" i="18"/>
  <c r="M1293" i="18"/>
  <c r="M1235" i="18"/>
  <c r="M1215" i="18"/>
  <c r="L2" i="18"/>
  <c r="M1449" i="18"/>
  <c r="M775" i="18"/>
  <c r="M1339" i="18"/>
  <c r="P1234" i="18"/>
  <c r="P1214" i="18"/>
  <c r="M875" i="18"/>
  <c r="P1331" i="18"/>
  <c r="L66" i="18"/>
  <c r="M1456" i="18"/>
  <c r="M1452" i="18"/>
  <c r="M1448" i="18"/>
  <c r="M1444" i="18"/>
  <c r="M1440" i="18"/>
  <c r="M1436" i="18"/>
  <c r="M1432" i="18"/>
  <c r="M1428" i="18"/>
  <c r="M1424" i="18"/>
  <c r="M1420" i="18"/>
  <c r="M1392" i="18"/>
  <c r="M1371" i="18"/>
  <c r="M1286" i="18"/>
  <c r="M1282" i="18"/>
  <c r="M1278" i="18"/>
  <c r="M1274" i="18"/>
  <c r="M1270" i="18"/>
  <c r="M1266" i="18"/>
  <c r="M1262" i="18"/>
  <c r="M1258" i="18"/>
  <c r="M1254" i="18"/>
  <c r="M1250" i="18"/>
  <c r="M1246" i="18"/>
  <c r="M1213" i="18"/>
  <c r="M1324" i="18"/>
  <c r="M473" i="18"/>
  <c r="L8" i="18"/>
  <c r="M1370" i="18"/>
  <c r="M1350" i="18"/>
  <c r="L9" i="18"/>
  <c r="L70" i="18"/>
  <c r="M1303" i="18"/>
  <c r="M1245" i="18"/>
  <c r="M1225" i="18"/>
  <c r="M1205" i="18"/>
  <c r="M672" i="18"/>
  <c r="M572" i="18"/>
  <c r="M472" i="18"/>
  <c r="L10" i="18"/>
  <c r="L71" i="18"/>
  <c r="M1285" i="18"/>
  <c r="M1281" i="18"/>
  <c r="M1277" i="18"/>
  <c r="M1273" i="18"/>
  <c r="M1269" i="18"/>
  <c r="M1265" i="18"/>
  <c r="M1261" i="18"/>
  <c r="M1257" i="18"/>
  <c r="M1253" i="18"/>
  <c r="M1249" i="18"/>
  <c r="M665" i="18"/>
  <c r="M565" i="18"/>
  <c r="M465" i="18"/>
  <c r="P1244" i="18"/>
  <c r="P1224" i="18"/>
  <c r="P1204" i="18"/>
  <c r="R1202" i="18"/>
  <c r="M1202" i="18"/>
  <c r="M1328" i="18"/>
  <c r="M1329" i="18"/>
  <c r="AK8" i="8"/>
  <c r="AL104" i="22" s="1"/>
  <c r="AJ52" i="8"/>
  <c r="L372" i="18"/>
  <c r="M372" i="18"/>
  <c r="L375" i="18"/>
  <c r="M375" i="18"/>
  <c r="L374" i="18"/>
  <c r="M374" i="18"/>
  <c r="L373" i="18"/>
  <c r="M373" i="18"/>
  <c r="L178" i="18"/>
  <c r="M178" i="18"/>
  <c r="L278" i="18"/>
  <c r="M278" i="18"/>
  <c r="L378" i="18"/>
  <c r="M378" i="18"/>
  <c r="L177" i="18"/>
  <c r="M177" i="18"/>
  <c r="L277" i="18"/>
  <c r="M277" i="18"/>
  <c r="L377" i="18"/>
  <c r="M377" i="18"/>
  <c r="L376" i="18"/>
  <c r="M376" i="18"/>
  <c r="L265" i="18"/>
  <c r="M265" i="18"/>
  <c r="L365" i="18"/>
  <c r="M365" i="18"/>
  <c r="L176" i="18"/>
  <c r="M176" i="18"/>
  <c r="L276" i="18"/>
  <c r="M276" i="18"/>
  <c r="L175" i="18"/>
  <c r="M175" i="18"/>
  <c r="L275" i="18"/>
  <c r="M275" i="18"/>
  <c r="L174" i="18"/>
  <c r="M174" i="18"/>
  <c r="L274" i="18"/>
  <c r="M274" i="18"/>
  <c r="L172" i="18"/>
  <c r="M172" i="18"/>
  <c r="L272" i="18"/>
  <c r="M272" i="18"/>
  <c r="L173" i="18"/>
  <c r="M173" i="18"/>
  <c r="L273" i="18"/>
  <c r="M273" i="18"/>
  <c r="L171" i="18"/>
  <c r="M171" i="18"/>
  <c r="L170" i="18"/>
  <c r="M170" i="18"/>
  <c r="L169" i="18"/>
  <c r="M169" i="18"/>
  <c r="L168" i="18"/>
  <c r="M168" i="18"/>
  <c r="L167" i="18"/>
  <c r="M167" i="18"/>
  <c r="L165" i="18"/>
  <c r="M165" i="18"/>
  <c r="L166" i="18"/>
  <c r="M166" i="18"/>
  <c r="L112" i="18"/>
  <c r="M112" i="18"/>
  <c r="L111" i="18"/>
  <c r="M111" i="18"/>
  <c r="L110" i="18"/>
  <c r="M110" i="18"/>
  <c r="L109" i="18"/>
  <c r="M109" i="18"/>
  <c r="L108" i="18"/>
  <c r="M108" i="18"/>
  <c r="L107" i="18"/>
  <c r="M107" i="18"/>
  <c r="L106" i="18"/>
  <c r="M106" i="18"/>
  <c r="L105" i="18"/>
  <c r="M105" i="18"/>
  <c r="L104" i="18"/>
  <c r="M104" i="18"/>
  <c r="L103" i="18"/>
  <c r="M103" i="18"/>
  <c r="L102" i="18"/>
  <c r="M102" i="18"/>
  <c r="L88" i="18"/>
  <c r="M88" i="18"/>
  <c r="L62" i="18"/>
  <c r="M62" i="18"/>
  <c r="AK32" i="15"/>
  <c r="AL32" i="15" s="1"/>
  <c r="AL8" i="15"/>
  <c r="AL239" i="22" s="1"/>
  <c r="AJ8" i="14"/>
  <c r="AJ17" i="13"/>
  <c r="AK17" i="13" s="1"/>
  <c r="AJ17" i="11"/>
  <c r="AK17" i="11" s="1"/>
  <c r="AI33" i="7"/>
  <c r="AL222" i="22" s="1"/>
  <c r="AH34" i="7"/>
  <c r="AI34" i="7" s="1"/>
  <c r="B28" i="6"/>
  <c r="B29" i="6" s="1"/>
  <c r="B30" i="6" s="1"/>
  <c r="B31" i="6" s="1"/>
  <c r="AA130" i="6"/>
  <c r="Y134" i="6"/>
  <c r="AG130" i="6"/>
  <c r="V131" i="6"/>
  <c r="V134" i="6"/>
  <c r="X130" i="6"/>
  <c r="W132" i="6"/>
  <c r="I132" i="6"/>
  <c r="AD130" i="6"/>
  <c r="AB131" i="6"/>
  <c r="AB135" i="6" s="1"/>
  <c r="B32" i="6" l="1"/>
  <c r="B33" i="6"/>
  <c r="B34" i="6" s="1"/>
  <c r="B35" i="6" s="1"/>
  <c r="B36" i="6" s="1"/>
  <c r="B41" i="6" s="1"/>
  <c r="B42" i="6" s="1"/>
  <c r="J132" i="6"/>
  <c r="X132" i="6"/>
  <c r="B43" i="6" l="1"/>
  <c r="B44" i="6" s="1"/>
  <c r="B45" i="6" s="1"/>
  <c r="B46" i="6" s="1"/>
  <c r="B47" i="6" s="1"/>
  <c r="B48" i="6" s="1"/>
  <c r="B49" i="6" s="1"/>
  <c r="B50" i="6" s="1"/>
  <c r="B51" i="6" s="1"/>
  <c r="B52" i="6" s="1"/>
  <c r="B53" i="6" s="1"/>
  <c r="Y132" i="6"/>
  <c r="K132" i="6"/>
  <c r="B54" i="6" l="1"/>
  <c r="B55" i="6" s="1"/>
  <c r="B56" i="6" s="1"/>
  <c r="B57" i="6" s="1"/>
  <c r="B58" i="6" s="1"/>
  <c r="B59" i="6" s="1"/>
  <c r="B60" i="6" s="1"/>
  <c r="B61" i="6" s="1"/>
  <c r="B62" i="6" s="1"/>
  <c r="B63" i="6" s="1"/>
  <c r="B64" i="6" s="1"/>
  <c r="B65" i="6" s="1"/>
  <c r="B66" i="6" s="1"/>
  <c r="B67" i="6" s="1"/>
  <c r="B68" i="6" s="1"/>
  <c r="B69" i="6" s="1"/>
  <c r="B70" i="6" s="1"/>
  <c r="B78" i="6" s="1"/>
  <c r="B79" i="6" s="1"/>
  <c r="B80" i="6" s="1"/>
  <c r="B81" i="6" s="1"/>
  <c r="B82" i="6" s="1"/>
  <c r="B83" i="6" s="1"/>
  <c r="B84" i="6" s="1"/>
  <c r="B85" i="6" s="1"/>
  <c r="B86" i="6" s="1"/>
  <c r="B87" i="6" s="1"/>
  <c r="B88" i="6" s="1"/>
  <c r="B89" i="6" s="1"/>
  <c r="B90" i="6" s="1"/>
  <c r="L132" i="6"/>
  <c r="Z132" i="6"/>
  <c r="B92" i="6" l="1"/>
  <c r="B93" i="6" s="1"/>
  <c r="B94" i="6" s="1"/>
  <c r="B95" i="6" s="1"/>
  <c r="B96" i="6" s="1"/>
  <c r="B97" i="6" s="1"/>
  <c r="B98" i="6" s="1"/>
  <c r="B99" i="6" s="1"/>
  <c r="B91" i="6"/>
  <c r="M132" i="6"/>
  <c r="AA132" i="6"/>
  <c r="N132" i="6" l="1"/>
  <c r="AB132" i="6"/>
  <c r="AC132" i="6" l="1"/>
  <c r="O132" i="6"/>
  <c r="P132" i="6" l="1"/>
  <c r="AD132" i="6"/>
  <c r="AE132" i="6" l="1"/>
  <c r="Q132" i="6"/>
  <c r="Q133" i="6" l="1"/>
  <c r="F133" i="6"/>
  <c r="G133" i="6"/>
  <c r="V133" i="6"/>
  <c r="H133" i="6"/>
  <c r="I133" i="6"/>
  <c r="W133" i="6"/>
  <c r="X133" i="6"/>
  <c r="J133" i="6"/>
  <c r="K133" i="6"/>
  <c r="Y133" i="6"/>
  <c r="L133" i="6"/>
  <c r="Z133" i="6"/>
  <c r="M133" i="6"/>
  <c r="AA133" i="6"/>
  <c r="AB133" i="6"/>
  <c r="N133" i="6"/>
  <c r="O133" i="6"/>
  <c r="AC133" i="6"/>
  <c r="P133" i="6"/>
  <c r="AD133" i="6"/>
  <c r="AF132" i="6"/>
  <c r="AE133" i="6"/>
  <c r="AF133" i="6" l="1"/>
  <c r="AG132" i="6"/>
  <c r="AG133"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 Angel Alberto Maestre Gutierrez</author>
    <author>tc={1792A941-B8A9-40C4-8AE2-D91B165FE129}</author>
    <author>tc={5A4F3D9B-FF74-4B8A-82BE-9879D165BB32}</author>
    <author>tc={8537DEBC-EB8A-47BF-8D14-7B25CC2E5EA8}</author>
    <author>tc={CE715503-8583-49D5-8E0A-9F123C070067}</author>
    <author>tc={DF2FD871-5913-4637-8880-F0CBCE5DB6EB}</author>
    <author>tc={37FD2503-C0D0-4B8E-B5C0-F55D4B7DDE3C}</author>
  </authors>
  <commentList>
    <comment ref="E12" authorId="0" shapeId="0" xr:uid="{D9D8D177-8268-43F5-BA66-7D3A9DA23285}">
      <text>
        <r>
          <rPr>
            <sz val="11"/>
            <color rgb="FF000000"/>
            <rFont val="Arial"/>
            <family val="2"/>
            <scheme val="minor"/>
          </rPr>
          <t xml:space="preserve">Luis Angel Alberto Maestre Gutierrez:
ACTIVIDAD NUEVA </t>
        </r>
      </text>
    </comment>
    <comment ref="F18" authorId="0" shapeId="0" xr:uid="{764A4AFD-A846-4D2E-B779-68ECA14AF6B7}">
      <text>
        <r>
          <rPr>
            <sz val="11"/>
            <color rgb="FF000000"/>
            <rFont val="Arial"/>
            <family val="2"/>
            <scheme val="minor"/>
          </rPr>
          <t xml:space="preserve">Luis Angel Alberto Maestre Gutierrez:
ANTES
Matriz de seguimiento al incremento de prestación en servicios metrológicos.
AHORA
Evidencia de la prestación de servicios metrológicos con aliados estratégicos.
</t>
        </r>
      </text>
    </comment>
    <comment ref="E20" authorId="0" shapeId="0" xr:uid="{95ABC0D0-A855-4D2C-987C-7E084AB36694}">
      <text>
        <r>
          <rPr>
            <sz val="11"/>
            <color rgb="FF000000"/>
            <rFont val="Arial"/>
            <family val="2"/>
            <scheme val="minor"/>
          </rPr>
          <t>Luis Angel Alberto Maestre Gutierrez:
Se presenta cambio en la actividad CIGD 10 2024-07-23
Antes: Establecer, avanzar o diseñar nuevos servicios en metrologìa Fìsica
Ahora: Establecer, avanzar o diseñar nuevos servicios o productos en metrologìa Fìsica</t>
        </r>
      </text>
    </comment>
    <comment ref="F20" authorId="0" shapeId="0" xr:uid="{8C58039E-D826-4628-914A-D7A97688AAD9}">
      <text>
        <r>
          <rPr>
            <sz val="11"/>
            <color rgb="FF000000"/>
            <rFont val="Arial"/>
            <family val="2"/>
            <scheme val="minor"/>
          </rPr>
          <t>Luis Angel Alberto Maestre Gutierrez:
Se presenta cambio en el entregable CIGD 10 2024-07-23
Antes: Formato de Diseno y desarrollo o Documentacion publicada en Isolucion o Inclusion en la resolucion de tasas *propuesta
Ahora: Formato de diseño y Desarrollo y/o 
producto disponible al usuario o Documentación 
publicada en Isolución o Inclusión en la resolución de 
tasas *propuesta</t>
        </r>
      </text>
    </comment>
    <comment ref="E39" authorId="0" shapeId="0" xr:uid="{970857C2-3024-4E31-893A-30E0BC08A657}">
      <text>
        <r>
          <rPr>
            <sz val="11"/>
            <color rgb="FF000000"/>
            <rFont val="Arial"/>
            <family val="2"/>
            <scheme val="minor"/>
          </rPr>
          <t>Luis Angel Alberto Maestre Gutierrez:
ANTES
1.4. Diseñar y realizar una evaluación del programa nacional de asistencia técnica y transferencia de conocimiento
1,4, Hito 3: Segundo Levantamiento de información con las empresas
AHORA 
Hito 1:1.4. Diseñar y realizar una evaluación del programa 
nacional de asistencia técnica y transferencia de conocimiento.
1.4 Hito 1: Diseño de la evaluación.
1.4 Hito 2:Recolección de información inicial
1.4 Hito 3: Segundo Levantamiento de información con las 
empresas
ENTREGABLE: Evidencias cargadas para el reporte de SISCONPES
 (1. Recopilación de información proyecto / 2.rediseño de la 
metodología de evaluación del proyecto)
PROGRAMACIÓN: M5: (1) M: (9)
META: 2</t>
        </r>
      </text>
    </comment>
    <comment ref="D54" authorId="1" shapeId="0" xr:uid="{1792A941-B8A9-40C4-8AE2-D91B165FE129}">
      <text>
        <t>[Comentario encadenado]
Su versión de Excel le permite leer este comentario encadenado; sin embargo, las ediciones que se apliquen se quitarán si el archivo se abre en una versión más reciente de Excel. Más información: https://go.microsoft.com/fwlink/?linkid=870924
Comentario:
    CONPES 3866 2.6 que no estén incluidos 1.52 
 Responsable DG: sin embargo SMF, SMQB,SSMRC hacen los entregables</t>
      </text>
    </comment>
    <comment ref="U55" authorId="2" shapeId="0" xr:uid="{5A4F3D9B-FF74-4B8A-82BE-9879D165BB32}">
      <text>
        <t>[Comentario encadenado]
Su versión de Excel le permite leer este comentario encadenado; sin embargo, las ediciones que se apliquen se quitarán si el archivo se abre en una versión más reciente de Excel. Más información: https://go.microsoft.com/fwlink/?linkid=870924
Comentario:
    Andrea, cambio a Dirección General</t>
      </text>
    </comment>
    <comment ref="V55" authorId="3" shapeId="0" xr:uid="{8537DEBC-EB8A-47BF-8D14-7B25CC2E5EA8}">
      <text>
        <t>[Comentario encadenado]
Su versión de Excel le permite leer este comentario encadenado; sin embargo, las ediciones que se apliquen se quitarán si el archivo se abre en una versión más reciente de Excel. Más información: https://go.microsoft.com/fwlink/?linkid=870924
Comentario:
    Andrea, cambio a Dirección General</t>
      </text>
    </comment>
    <comment ref="D62" authorId="4" shapeId="0" xr:uid="{CE715503-8583-49D5-8E0A-9F123C070067}">
      <text>
        <t>[Comentario encadenado]
Su versión de Excel le permite leer este comentario encadenado; sin embargo, las ediciones que se apliquen se quitarán si el archivo se abre en una versión más reciente de Excel. Más información: https://go.microsoft.com/fwlink/?linkid=870924
Comentario:
    CONPES 3866 2.6 que no estén incluidos 1.52 
 Responsable DG: sin embargo SMF, SMQB,SSMRC hacen los entregables</t>
      </text>
    </comment>
    <comment ref="D63" authorId="5" shapeId="0" xr:uid="{DF2FD871-5913-4637-8880-F0CBCE5DB6EB}">
      <text>
        <t>[Comentario encadenado]
Su versión de Excel le permite leer este comentario encadenado; sin embargo, las ediciones que se apliquen se quitarán si el archivo se abre en una versión más reciente de Excel. Más información: https://go.microsoft.com/fwlink/?linkid=870924
Comentario:
    CONPES 3866 2.6 que no estén incluidos 1.52 
 Responsable DG: sin embargo SMF, SMQB,SSMRC hacen los entregables</t>
      </text>
    </comment>
    <comment ref="X80" authorId="0" shapeId="0" xr:uid="{E1E97CD4-040E-45CC-8B61-113E94A468C9}">
      <text>
        <r>
          <rPr>
            <sz val="11"/>
            <color rgb="FF000000"/>
            <rFont val="Arial"/>
            <family val="2"/>
            <scheme val="minor"/>
          </rPr>
          <t xml:space="preserve">Luis Angel Alberto Maestre Gutierrez:
ANTES 
Funcionamiento
AHORA 
Proyecto de Inversión
</t>
        </r>
      </text>
    </comment>
    <comment ref="U88" authorId="6" shapeId="0" xr:uid="{37FD2503-C0D0-4B8E-B5C0-F55D4B7DDE3C}">
      <text>
        <t>[Comentario encadenado]
Su versión de Excel le permite leer este comentario encadenado; sin embargo, las ediciones que se apliquen se quitarán si el archivo se abre en una versión más reciente de Excel. Más información: https://go.microsoft.com/fwlink/?linkid=870924
Comentario:
    ANDREA, DIRECCIÓN GENERAL</t>
      </text>
    </comment>
    <comment ref="X89" authorId="0" shapeId="0" xr:uid="{2758298E-019E-49CB-8BCB-AAD7FB101661}">
      <text>
        <r>
          <rPr>
            <sz val="11"/>
            <color rgb="FF000000"/>
            <rFont val="Arial"/>
            <family val="2"/>
            <scheme val="minor"/>
          </rPr>
          <t>Luis Angel Alberto Maestre Gutierrez:
ANTES 
Funcionamiento
AHORA 
Proyecto de Inversión</t>
        </r>
      </text>
    </comment>
    <comment ref="X90" authorId="0" shapeId="0" xr:uid="{135FF821-4121-4F10-B72A-D67DA6071A59}">
      <text>
        <r>
          <rPr>
            <sz val="11"/>
            <color rgb="FF000000"/>
            <rFont val="Arial"/>
            <family val="2"/>
            <scheme val="minor"/>
          </rPr>
          <t>Luis Angel Alberto Maestre Gutierrez:
ANTES 
Funcionamiento
AHORA 
Proyecto de Inversión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Guinneth Orjuela</author>
    <author>tc={0BBD5CAB-B8F5-493D-A491-F247591E9DCA}</author>
    <author>Luis Angel Alberto Maestre Gutierrez</author>
  </authors>
  <commentList>
    <comment ref="I6" authorId="0" shapeId="0" xr:uid="{ED3A516E-FD3E-4BD8-B0F2-3CCA1B493717}">
      <text>
        <r>
          <rPr>
            <sz val="10"/>
            <color rgb="FF000000"/>
            <rFont val="Arial"/>
            <scheme val="minor"/>
          </rPr>
          <t xml:space="preserve">Guinneth Orjuela:
Se amplia descripción del entregable según aprobación CIGD #6 realizado el 2026-05-06.
</t>
        </r>
      </text>
    </comment>
    <comment ref="P9" authorId="0" shapeId="0" xr:uid="{B1662075-970A-455A-8C43-44C2614AE362}">
      <text>
        <r>
          <rPr>
            <sz val="10"/>
            <color rgb="FF000000"/>
            <rFont val="Arial"/>
            <scheme val="minor"/>
          </rPr>
          <t xml:space="preserve">Guinneth Orjuela:
Se realiza cambio en la programación.
Antes:M4 (2), M6 (1), M7 (1), M8 (1), M12 (1)
Ahora: M4 (2), M6 (1),  M8 (1), M12 (2)
Aprobado en el CIGD#6 realizado el 2026/05/06
</t>
        </r>
      </text>
    </comment>
    <comment ref="U9" authorId="0" shapeId="0" xr:uid="{D906C447-48AC-4E5E-A7EE-8C8566F24D47}">
      <text>
        <r>
          <rPr>
            <sz val="10"/>
            <color rgb="FF000000"/>
            <rFont val="Arial"/>
            <scheme val="minor"/>
          </rPr>
          <t xml:space="preserve">Guinneth Orjuela:
Se realiza cambio en la programación.
Antes:M4 (2), M6 (1), M7 (1), M8 (1), M12 (1)
Ahora: M4 (2), M6 (1),  M8 (1), M12 (2)
Aprobado en el CIGD#6 realizado el 2026/05/06
</t>
        </r>
      </text>
    </comment>
    <comment ref="G19" authorId="1" shapeId="0" xr:uid="{0BBD5CAB-B8F5-493D-A491-F247591E9DCA}">
      <text>
        <t>[Comentario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@Luis Angel Alberto Maestre Gutierrez La SSMRC realizó la revisión de la programación de esta actividad de CONPES y para la vigencia 2026 se tiene la entrega del informe con la generación de nuevos métodos de medición o el mejoramiento de métodos ya existentes en un sector productivo; en vigencias anteriores la SSMRC reportó el avance de esta actividad debido a que estaban relacionadas con los estudios de brechas de alimentos y dispositivos médicos; sin embargo, en 2026 se considera que corresponde a los laboratorios de SMF y SMQB reportar esas nuevas o mejores mediciones en los sectores productivos en donde la SSMRC realizó el análisis de las necesidades metrológicas.</t>
      </text>
    </comment>
    <comment ref="P70" authorId="2" shapeId="0" xr:uid="{4A21D86D-45E7-4FF6-BEED-9AC8AAA33474}">
      <text>
        <r>
          <rPr>
            <sz val="10"/>
            <color rgb="FF000000"/>
            <rFont val="Arial"/>
            <scheme val="minor"/>
          </rPr>
          <t xml:space="preserve">Luis Angel Alberto Maestre Gutierrez:
Se realiza cambio en la prorgramación.
Antes:M7 (5), M10 (1), M12 (1)
Ahora: M7 (4), M10 (2), M11 
(1), M12 (1)
Aprobado en el CIGD#6 realizado el 2026/05/06
</t>
        </r>
      </text>
    </comment>
    <comment ref="S70" authorId="2" shapeId="0" xr:uid="{D88830CE-C97E-4771-8331-3254A99B1BF5}">
      <text>
        <r>
          <rPr>
            <sz val="10"/>
            <color rgb="FF000000"/>
            <rFont val="Arial"/>
            <scheme val="minor"/>
          </rPr>
          <t xml:space="preserve">Luis Angel Alberto Maestre Gutierrez:
Luis Angel Alberto Maestre Gutierrez:
Se realiza cambio en la prorgramación.
Antes:M7 (5), M10 (1), M12 (1)
Ahora: M7 (4), M10 (2), M11 
(1), M12 (1)
Aprobado en el CIGD#6 realizado el 2026/05/06
</t>
        </r>
      </text>
    </comment>
    <comment ref="I71" authorId="0" shapeId="0" xr:uid="{B31BB703-AF24-4FB4-9EAE-3A4C68C18D82}">
      <text>
        <r>
          <rPr>
            <sz val="10"/>
            <color rgb="FF000000"/>
            <rFont val="Arial"/>
            <scheme val="minor"/>
          </rPr>
          <t xml:space="preserve">Guinneth Orjuela:
Se amplia descripción del entregable según aprobación CIGD #6 realizado el 2026-05-06.
</t>
        </r>
      </text>
    </comment>
    <comment ref="O71" authorId="0" shapeId="0" xr:uid="{80B5C457-BEE8-4C47-9245-4B87FC53E9A9}">
      <text>
        <r>
          <rPr>
            <sz val="10"/>
            <color rgb="FF000000"/>
            <rFont val="Arial"/>
            <scheme val="minor"/>
          </rPr>
          <t xml:space="preserve">Guinneth Orjuela:
Se realiza cambio en la prorgramación.
Antes: M3 (1), M5 (10), M6 (9), M8 (1), M10 (1), M12 (6)
Ahora: M3 (1), M5 (10), M6 (3), M8 (1), M10 (6), M12 (7)
Aprobado en el CIGD#6 realizado el 2026/05/06
</t>
        </r>
      </text>
    </comment>
    <comment ref="S71" authorId="0" shapeId="0" xr:uid="{92FEDDE8-E6BC-4696-A893-B49E46142AD3}">
      <text>
        <r>
          <rPr>
            <sz val="10"/>
            <color rgb="FF000000"/>
            <rFont val="Arial"/>
            <scheme val="minor"/>
          </rPr>
          <t xml:space="preserve">Guinneth Orjuela:
Se realiza cambio en la prorgramación.
Antes: M3 (1), M5 (10), M6 (9), M8 (1), M10 (1), M12 (6)
Ahora: M3 (1), M5 (10), M6 (3), M8 (1), M10 (6), M12 (7)
Aprobado en el CIGD#6 realizado el 2026/05/06
</t>
        </r>
      </text>
    </comment>
    <comment ref="U71" authorId="0" shapeId="0" xr:uid="{7DF0F151-E5D5-4B2F-B201-932EF833787A}">
      <text>
        <r>
          <rPr>
            <sz val="10"/>
            <color rgb="FF000000"/>
            <rFont val="Arial"/>
            <scheme val="minor"/>
          </rPr>
          <t xml:space="preserve">Guinneth Orjuela:
Se realiza cambio en la prorgramación.
Antes: M3 (1), M5 (10), M6 (9), M8 (1), M10 (1), M12 (6)
Ahora: M3 (1), M5 (10), M6 (3), M8 (1), M10 (6), M12 (7)
Aprobado en el CIGD#6 realizado el 2026/05/06
</t>
        </r>
      </text>
    </comment>
    <comment ref="Q74" authorId="0" shapeId="0" xr:uid="{B206AD8C-37C0-4EEC-94B5-791AF62DD296}">
      <text>
        <r>
          <rPr>
            <sz val="10"/>
            <color rgb="FF000000"/>
            <rFont val="Arial"/>
            <scheme val="minor"/>
          </rPr>
          <t xml:space="preserve">Guinneth Orjuela:
Se realiza cambio en la programación.
Antes: M6 (1), M10 (2), M12 (1)
Ahora: M8 (1),  M12 (3)
Aprobado en el CIGD#6 realizado el 2026/05/06
</t>
        </r>
      </text>
    </comment>
    <comment ref="U74" authorId="0" shapeId="0" xr:uid="{3C15C3F0-B4CB-46E7-88B6-ED0768C060B0}">
      <text>
        <r>
          <rPr>
            <sz val="10"/>
            <color rgb="FF000000"/>
            <rFont val="Arial"/>
            <scheme val="minor"/>
          </rPr>
          <t>Guinneth Orjuela:
Se realiza cambio en la programación.
Antes: M6 (1), M10 (2), M12 (1)
Ahora: M8 (1),  M12 (3)
Aprobado en el CIGD#6 realizado el 2026/05/06</t>
        </r>
      </text>
    </comment>
    <comment ref="R75" authorId="0" shapeId="0" xr:uid="{8535EA82-B002-48C5-99E1-B2B6E4D5DA7D}">
      <text>
        <r>
          <rPr>
            <sz val="10"/>
            <color rgb="FF000000"/>
            <rFont val="Arial"/>
            <scheme val="minor"/>
          </rPr>
          <t xml:space="preserve">Guinneth Orjuela:
Se realiza cambio en la programación.
Antes: M6 (1)
Ahora: M9 (1)
Aprobado en el CIGD#6 realizado el 2026/05/06
</t>
        </r>
      </text>
    </comment>
    <comment ref="U76" authorId="0" shapeId="0" xr:uid="{7024D702-8C37-4613-A835-5CA2DFF50F55}">
      <text>
        <r>
          <rPr>
            <sz val="10"/>
            <color rgb="FF000000"/>
            <rFont val="Arial"/>
            <scheme val="minor"/>
          </rPr>
          <t xml:space="preserve">Guinneth Orjuela:
e realiza cambio en la programación.
Antes: M8 (1)
Ahora: M12 (1)
Aprobado en el CIGD#6 realizado el 2026/05/06
</t>
        </r>
      </text>
    </comment>
    <comment ref="I77" authorId="0" shapeId="0" xr:uid="{07D4676F-D29F-4A26-9233-959ECC5EB2F0}">
      <text>
        <r>
          <rPr>
            <sz val="10"/>
            <color rgb="FF000000"/>
            <rFont val="Arial"/>
            <scheme val="minor"/>
          </rPr>
          <t>Guinneth Orjuela:
Se amplia descripción del entregable según aprobación CIGD #6 realizado el 2026-05-06.</t>
        </r>
      </text>
    </comment>
    <comment ref="U80" authorId="2" shapeId="0" xr:uid="{F8BA1C35-DF48-40A8-8370-7FE093D41BA2}">
      <text>
        <r>
          <rPr>
            <sz val="10"/>
            <color rgb="FF000000"/>
            <rFont val="Arial"/>
            <scheme val="minor"/>
          </rPr>
          <t>Luis Angel Alberto Maestre Gutierrez:
Se realiza el cambio en la programación. 
Antes: PROGRAMACIÓN: M4(5) , M12(5)
META: 10
Ahora: PROGRAMACIÓN:M12 (10)
META: 10
Aprobado en el CIGD#6 realizado el 2026/05/06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tc={72B65B3C-131E-4E93-9949-DD533E4D00BD}</author>
    <author>tc={30631427-96C2-479C-A99A-A073AF804E5C}</author>
    <author>tc={6728B81F-C657-4DBE-AF8C-4042C768CF33}</author>
  </authors>
  <commentList>
    <comment ref="E27" authorId="0" shapeId="0" xr:uid="{72B65B3C-131E-4E93-9949-DD533E4D00BD}">
      <text>
        <t>[Comentario encadenado]
Su versión de Excel le permite leer este comentario encadenado; sin embargo, las ediciones que se apliquen se quitarán si el archivo se abre en una versión más reciente de Excel. Más información: https://go.microsoft.com/fwlink/?linkid=870924
Comentario:
    Primero en derrame y el segundo en incendio)</t>
      </text>
    </comment>
    <comment ref="BG31" authorId="1" shapeId="0" xr:uid="{30631427-96C2-479C-A99A-A073AF804E5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por favor especificar el por qué no se llevó a cabo esta actividad. @Maria Alejandra Ardila Colorado @Seguridad y Salud en el Trabajo </t>
      </text>
    </comment>
    <comment ref="E42" authorId="2" shapeId="0" xr:uid="{6728B81F-C657-4DBE-AF8C-4042C768CF33}">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Ruido / laboratorio temperatura y humedad ,ICP 
Iluminación laboratorio temperatura y humedad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tc={B821F205-4870-4DE4-A5F7-CE013E672D48}</author>
    <author>tc={4F9F9B1F-9CD2-4931-810B-73E82A305424}</author>
    <author>tc={BB491BDC-4B2C-4E71-BBB4-7A0E7ABA887A}</author>
    <author>tc={9E95A073-714D-409D-A13E-A9A03855D8EE}</author>
    <author>tc={A48F4A24-8A74-4E4E-A803-05BFCD087FED}</author>
    <author>tc={E99136A3-F522-4183-9A59-C83C3B56C244}</author>
    <author>tc={0D2B9245-B8AF-4B8D-99C8-1DA24CC9F631}</author>
    <author>tc={4A3E38BF-3C74-446D-8A35-8A058A7F2D99}</author>
    <author>tc={E4E9EBC8-608E-4BCA-A276-29A7AF98CBDB}</author>
    <author>tc={383D2EAA-91E9-4734-AB92-ACC5C049BBC5}</author>
    <author>tc={584A782D-85BC-44CF-AF90-DA2DB9D0AA6E}</author>
    <author>tc={6D53B7FE-D50C-42EC-929A-EB507D818062}</author>
    <author>tc={4F66564B-A02A-4EBE-B0BC-68B098EF2726}</author>
    <author>tc={E0050B5F-2795-4FF5-9DD2-678E1DB5BE08}</author>
    <author>tc={AA945054-3097-4A7F-8E17-D2B63BE01BB9}</author>
    <author>tc={614B8140-33FD-4798-AEE2-27C5DD69D23D}</author>
    <author>tc={E02EB8D7-2F27-4594-8CB4-DB9D9265ECF8}</author>
    <author>tc={C0998F29-7B54-4048-AF4F-3F7D3869A0FD}</author>
    <author>tc={91FB7907-CB5F-4534-9E16-95764ACF1291}</author>
    <author>tc={10F10EC8-340E-4BE6-BA1D-370DE33BB53F}</author>
    <author>tc={1AD82C01-6D95-4DCF-86EF-7E0D3A795731}</author>
    <author>tc={D517A4E9-88B0-4829-9113-D9D38D3FB303}</author>
    <author>tc={0BE8548D-2F55-46DF-BBEA-FCE96690937B}</author>
    <author>tc={62387C78-B3D2-4433-AF52-0DCC5BD11F19}</author>
    <author>tc={EB1DC4F7-84B0-48A9-B823-F4A3851844A8}</author>
    <author>tc={4DE189A7-2940-4349-8392-1ED4C4E43698}</author>
    <author>tc={A46D74D1-D4C9-442D-85A0-2BCF8052824F}</author>
    <author>tc={19775C4B-B485-4466-8228-BDECF7078B34}</author>
    <author>tc={6E1B40C6-6260-4EA8-929A-3F2E35CB3FEC}</author>
    <author>tc={BE0A02C3-5502-4072-80C0-16EA1C25F99B}</author>
    <author>tc={D1CF7AE5-7A32-4C93-84B4-5B6FFC208238}</author>
    <author>tc={772C828B-C8CE-4D5A-B562-73F573078EDB}</author>
    <author>tc={BF80C83F-1436-4AF2-A436-C6E82F9E36E8}</author>
    <author>tc={B35BFD92-FCE4-45B2-A3D8-3B18931B4238}</author>
    <author>tc={29397586-5151-4830-98FC-B59CBB137967}</author>
    <author>tc={7347B81D-0A83-441D-9A69-3DC4C13AF613}</author>
    <author>tc={479C5AA1-531E-4E64-830E-E1B4235ABF58}</author>
    <author>tc={2F54DFBD-CF1C-466B-8899-47920136D1CC}</author>
    <author>tc={8AB3A543-5162-4856-BA88-5E30FAD9E122}</author>
    <author>tc={F27C7C3B-1A88-4484-B061-F473A110B8FC}</author>
    <author>tc={89F109A9-2329-41E1-AF85-C9F04CCB1A1E}</author>
    <author>tc={4970B284-794A-489B-BEF4-5210C0909A54}</author>
    <author>tc={EB75C486-6C1E-433B-B963-0377C22042A1}</author>
    <author>tc={135E8ABD-48BA-4876-919A-A4F0FBC59756}</author>
    <author>tc={962396C0-B7A0-422B-932A-176D41E42BC3}</author>
    <author>tc={F42C4C21-99EB-4B4D-9B33-5194E44B846A}</author>
    <author>tc={78364BC0-68E1-4D7D-90CB-2A2CAEB08C84}</author>
    <author>tc={4747FE06-A732-4BED-9058-A103AB534DAC}</author>
    <author>tc={6F7D67AC-84BA-4FCF-BDD1-CEE480CAED1A}</author>
  </authors>
  <commentList>
    <comment ref="G8" authorId="0" shapeId="0" xr:uid="{B821F205-4870-4DE4-A5F7-CE013E672D4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t>
      </text>
    </comment>
    <comment ref="F9" authorId="1" shapeId="0" xr:uid="{4F9F9B1F-9CD2-4931-810B-73E82A30542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 la redacción de la actividad. 
Pasa de: 
*Piloto de los procesos y políticas de  Gobierno de datos,  arquitectura de datos, Calidad de datos, analítica de datos.
*Formalizar los documentos asociados a los procesos y políticas de  Gobierno de datos,  arquitectura de datos, Calidad de datos, analítica de datos.
A: 
Procesos y políticas de Gobierno de datos, arquitectura de datos, Calidad de datos, analítica de datos.
</t>
      </text>
    </comment>
    <comment ref="G9" authorId="2" shapeId="0" xr:uid="{BB491BDC-4B2C-4E71-BBB4-7A0E7ABA887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incorporación de un nuevo entregable:
2. Project Charter </t>
      </text>
    </comment>
    <comment ref="K9" authorId="3" shapeId="0" xr:uid="{9E95A073-714D-409D-A13E-A9A03855D8E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reprogramación del entregable No. 1. Cronograma de actividades del mes 03 al mes 04 </t>
      </text>
    </comment>
    <comment ref="L9" authorId="4" shapeId="0" xr:uid="{A48F4A24-8A74-4E4E-A803-05BFCD087FE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G10" authorId="5" shapeId="0" xr:uid="{E99136A3-F522-4183-9A59-C83C3B56C244}">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incorporación de un nuevo entregable. :
1. Project charter (mayo)
2. Hoja de ruta actualizada (noviembre
3. Informe de avance (semestral)</t>
      </text>
    </comment>
    <comment ref="L10" authorId="6" shapeId="0" xr:uid="{0D2B9245-B8AF-4B8D-99C8-1DA24CC9F63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modifica la entrega del primer entregable del mes 03 al mes 05 </t>
      </text>
    </comment>
    <comment ref="R10" authorId="7" shapeId="0" xr:uid="{4A3E38BF-3C74-446D-8A35-8A058A7F2D9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reprogramación de la entrega del segundo producto para el mes 11 </t>
      </text>
    </comment>
    <comment ref="F11" authorId="8" shapeId="0" xr:uid="{E4E9EBC8-608E-4BCA-A276-29A7AF98CBDB}">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 la redacción de la actividad, eliminando: Identificación de los datos generados en los laboratorios y la identificación de la aplicabilidad Y/O diagnóstico de los principios FAIR</t>
      </text>
    </comment>
    <comment ref="G11" authorId="9" shapeId="0" xr:uid="{383D2EAA-91E9-4734-AB92-ACC5C049BBC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incorporación de un nuevo entregable. 2. Project Charter. 
Se realiza la incorporación de un nuevo entregable 4. Diagramación Bizagi </t>
      </text>
    </comment>
    <comment ref="M11" authorId="10" shapeId="0" xr:uid="{584A782D-85BC-44CF-AF90-DA2DB9D0AA6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4 </t>
      </text>
    </comment>
    <comment ref="G12" authorId="11" shapeId="0" xr:uid="{6D53B7FE-D50C-42EC-929A-EB507D81806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 un nuevo entregable: 
2. Project charter 
</t>
      </text>
    </comment>
    <comment ref="L12" authorId="12" shapeId="0" xr:uid="{4F66564B-A02A-4EBE-B0BC-68B098EF2726}">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t>
      </text>
    </comment>
    <comment ref="G13" authorId="13" shapeId="0" xr:uid="{E0050B5F-2795-4FF5-9DD2-678E1DB5BE0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F14" authorId="14" shapeId="0" xr:uid="{AA945054-3097-4A7F-8E17-D2B63BE01BB9}">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 la redacción de la actividad por: 
Plan nacional de la infraestructura de datos ( Vigencia 2026 ) y plan de preservación digital</t>
      </text>
    </comment>
    <comment ref="G14" authorId="15" shapeId="0" xr:uid="{614B8140-33FD-4798-AEE2-27C5DD69D23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K14" authorId="16" shapeId="0" xr:uid="{E02EB8D7-2F27-4594-8CB4-DB9D9265ECF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reprogramación del entregable No 1. del mes 03 al mes 04 </t>
      </text>
    </comment>
    <comment ref="L14" authorId="17" shapeId="0" xr:uid="{C0998F29-7B54-4048-AF4F-3F7D3869A0F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G15" authorId="18" shapeId="0" xr:uid="{91FB7907-CB5F-4534-9E16-95764ACF129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K15" authorId="19" shapeId="0" xr:uid="{10F10EC8-340E-4BE6-BA1D-370DE33BB53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reprogramación del entregable No 1. del mes 03 al mes 04 </t>
      </text>
    </comment>
    <comment ref="L15" authorId="20" shapeId="0" xr:uid="{1AD82C01-6D95-4DCF-86EF-7E0D3A79573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F16" authorId="21" shapeId="0" xr:uid="{D517A4E9-88B0-4829-9113-D9D38D3FB303}">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actualización de la redacción de la actividad </t>
      </text>
    </comment>
    <comment ref="G16" authorId="22" shapeId="0" xr:uid="{0BE8548D-2F55-46DF-BBEA-FCE96690937B}">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K16" authorId="23" shapeId="0" xr:uid="{62387C78-B3D2-4433-AF52-0DCC5BD11F1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el ajuste de programación del mes 03 al mes 04 para el entregable 1. </t>
      </text>
    </comment>
    <comment ref="L16" authorId="24" shapeId="0" xr:uid="{EB1DC4F7-84B0-48A9-B823-F4A3851844A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G17" authorId="25" shapeId="0" xr:uid="{4DE189A7-2940-4349-8392-1ED4C4E43698}">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K17" authorId="26" shapeId="0" xr:uid="{A46D74D1-D4C9-442D-85A0-2BCF8052824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el ajuste de programación del mes 03 al mes 04 para el entregable 1. </t>
      </text>
    </comment>
    <comment ref="L17" authorId="27" shapeId="0" xr:uid="{19775C4B-B485-4466-8228-BDECF7078B3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G18" authorId="28" shapeId="0" xr:uid="{6E1B40C6-6260-4EA8-929A-3F2E35CB3FEC}">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L18" authorId="29" shapeId="0" xr:uid="{BE0A02C3-5502-4072-80C0-16EA1C25F99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G19" authorId="30" shapeId="0" xr:uid="{D1CF7AE5-7A32-4C93-84B4-5B6FFC208238}">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L19" authorId="31" shapeId="0" xr:uid="{772C828B-C8CE-4D5A-B562-73F573078ED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G20" authorId="32" shapeId="0" xr:uid="{BF80C83F-1436-4AF2-A436-C6E82F9E36E8}">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L20" authorId="33" shapeId="0" xr:uid="{B35BFD92-FCE4-45B2-A3D8-3B18931B423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J21" authorId="34" shapeId="0" xr:uid="{29397586-5151-4830-98FC-B59CBB137967}">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eliminación de la programación en el mes 03 puesto que la actividad no contaba con productos programados para esta fecha</t>
      </text>
    </comment>
    <comment ref="G22" authorId="35" shapeId="0" xr:uid="{7347B81D-0A83-441D-9A69-3DC4C13AF613}">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K22" authorId="36" shapeId="0" xr:uid="{479C5AA1-531E-4E64-830E-E1B4235ABF5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el ajuste de programación del mes 03 al mes 04 para el entregable 1. </t>
      </text>
    </comment>
    <comment ref="L22" authorId="37" shapeId="0" xr:uid="{2F54DFBD-CF1C-466B-8899-47920136D1C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G23" authorId="38" shapeId="0" xr:uid="{8AB3A543-5162-4856-BA88-5E30FAD9E122}">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t>
      </text>
    </comment>
    <comment ref="G24" authorId="39" shapeId="0" xr:uid="{F27C7C3B-1A88-4484-B061-F473A110B8FC}">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K24" authorId="40" shapeId="0" xr:uid="{89F109A9-2329-41E1-AF85-C9F04CCB1A1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el ajuste de programación del mes 03 al mes 04 para el entregable 1. </t>
      </text>
    </comment>
    <comment ref="L24" authorId="41" shapeId="0" xr:uid="{4970B284-794A-489B-BEF4-5210C0909A5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L25" authorId="42" shapeId="0" xr:uid="{EB75C486-6C1E-433B-B963-0377C22042A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G26" authorId="43" shapeId="0" xr:uid="{135E8ABD-48BA-4876-919A-A4F0FBC59756}">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L26" authorId="44" shapeId="0" xr:uid="{962396C0-B7A0-422B-932A-176D41E42BC3}">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G28" authorId="45" shapeId="0" xr:uid="{F42C4C21-99EB-4B4D-9B33-5194E44B846A}">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L28" authorId="46" shapeId="0" xr:uid="{78364BC0-68E1-4D7D-90CB-2A2CAEB08C8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 ref="G29" authorId="47" shapeId="0" xr:uid="{4747FE06-A732-4BED-9058-A103AB534DAC}">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modificación del entregable 1. Plan de trabajo por 1. Cronograma de actividades. 
Se realiza la inclusión del entregable 2. Project Charter. </t>
      </text>
    </comment>
    <comment ref="L29" authorId="48" shapeId="0" xr:uid="{6F7D67AC-84BA-4FCF-BDD1-CEE480CAED1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la programación del entregable No. 2.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tc={D1042EA4-094A-4CED-8A76-861884197512}</author>
    <author>tc={108308AD-78F4-4770-B9DB-AD4D33CEC5FF}</author>
    <author>tc={513C29CE-9ABB-4DD7-975A-0B406944954E}</author>
  </authors>
  <commentList>
    <comment ref="BE14" authorId="0" shapeId="0" xr:uid="{D1042EA4-094A-4CED-8A76-861884197512}">
      <text>
        <t>[Comentario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@Linda Karina Petro Martínez ptep</t>
      </text>
    </comment>
    <comment ref="BG19" authorId="1" shapeId="0" xr:uid="{108308AD-78F4-4770-B9DB-AD4D33CEC5FF}">
      <text>
        <t>[Comentario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Buenos días, por favor revisar y cumplir con la actividad. Gracias</t>
      </text>
    </comment>
    <comment ref="AT20" authorId="2" shapeId="0" xr:uid="{513C29CE-9ABB-4DD7-975A-0B406944954E}">
      <text>
        <t>[Comentario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@Diego Alejandro Peñaloza Cubillos buenos días, compañero por favor reportar la actividad y registrar las evidencias en la siguiente carpeta identificada con el ID de la misma. 1. ENERO</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Luis Angel Alberto Maestre Gutierrez</author>
  </authors>
  <commentList>
    <comment ref="I15" authorId="0" shapeId="0" xr:uid="{C336B9DF-F2E1-4A3C-A536-5BBB143A9FB0}">
      <text>
        <r>
          <rPr>
            <sz val="10"/>
            <color rgb="FF000000"/>
            <rFont val="Arial"/>
            <scheme val="minor"/>
          </rPr>
          <t>Luis Angel Alberto Maestre Gutierrez:
Se realiza el cambio en la programación y meta.
Antes: PROGRAMACIÓN: M2, M10
META: 2
Ahora: PROGRAMACIÓN: M2, M5, M8, M10
META: 4
Aprobado en el CIGD#6 realizado el 2026/05/06</t>
        </r>
      </text>
    </comment>
    <comment ref="L15" authorId="0" shapeId="0" xr:uid="{A3E5EB80-005C-4ED6-AEA3-21AAA70D9E7B}">
      <text>
        <r>
          <rPr>
            <sz val="10"/>
            <color rgb="FF000000"/>
            <rFont val="Arial"/>
            <scheme val="minor"/>
          </rPr>
          <t>Luis Angel Alberto Maestre Gutierrez:
Se realiza el cambio en la programación y meta.
Antes: PROGRAMACIÓN: M2, M10
META: 2
Ahora: PROGRAMACIÓN: M2, M5, M8, M10
META: 4
Aprobado en el CIGD#6 realizado el 2026/05/06</t>
        </r>
      </text>
    </comment>
    <comment ref="Q15" authorId="0" shapeId="0" xr:uid="{EE443FA5-FBE3-457A-8C38-F990C88B663A}">
      <text>
        <r>
          <rPr>
            <sz val="10"/>
            <color rgb="FF000000"/>
            <rFont val="Arial"/>
            <scheme val="minor"/>
          </rPr>
          <t>Luis Angel Alberto Maestre Gutierrez:
Se realiza el cambio en la programación y meta.
Antes: PROGRAMACIÓN: M2, M10
META: 2
Ahora: PROGRAMACIÓN: M2, M5, M8, M10
META: 4
Aprobado en el CIGD#6 realizado el 2026/05/06</t>
        </r>
      </text>
    </comment>
    <comment ref="N24" authorId="0" shapeId="0" xr:uid="{362056AC-F24D-494D-83F8-A2C5711DCF5D}">
      <text>
        <r>
          <rPr>
            <sz val="10"/>
            <color rgb="FF000000"/>
            <rFont val="Arial"/>
            <scheme val="minor"/>
          </rPr>
          <t>Luis Angel Alberto Maestre Gutierrez:
Se realiza el cambio en la programación
Antes: PROGRAMACIÓN: M3
Ahora: PROGRAMACIÓN: M10
Aprobado en el CIGD#6 realizado el 2026/05/06</t>
        </r>
      </text>
    </comment>
    <comment ref="G26" authorId="0" shapeId="0" xr:uid="{A4FFB326-B356-4180-9FA3-7314B678582B}">
      <text>
        <r>
          <rPr>
            <sz val="10"/>
            <color rgb="FF000000"/>
            <rFont val="Arial"/>
            <scheme val="minor"/>
          </rPr>
          <t>Luis Angel Alberto Maestre Gutierrez:
Se realiza el cambio en la adición del entregable. 
Antes: PROGRAMACIÓN: M9
META: 1
Ahora: PROGRAMACIÓN: M3, M9
META: 2
Aprobado en el CIGD#6 realizado el 2026/05/06</t>
        </r>
      </text>
    </comment>
    <comment ref="G27" authorId="0" shapeId="0" xr:uid="{C069CE09-C94A-4EF9-88AF-B01E36E81515}">
      <text>
        <r>
          <rPr>
            <sz val="10"/>
            <color rgb="FF000000"/>
            <rFont val="Arial"/>
            <scheme val="minor"/>
          </rPr>
          <t>Luis Angel Alberto Maestre Gutierrez:
Se realiza el cambio en la adición del entregable. 
Antes: PROGRAMACIÓN: M8, M10
META: 3
Ahora: PROGRAMACIÓN: (2) M3, M8, (2) M10
META: 5
Aprobado en el CIGD#6 realizado el 2026/05/06</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tc={7F2CF915-7E0C-4C52-9731-90A739E6FD99}</author>
    <author>tc={C1A93DD0-CE59-4C41-B203-199D92F285D1}</author>
  </authors>
  <commentList>
    <comment ref="BA27" authorId="0" shapeId="0" xr:uid="{7F2CF915-7E0C-4C52-9731-90A739E6FD99}">
      <text>
        <t>[Comentario encadenado]
Su versión de Excel le permite leer este comentario encadenado; sin embargo, las ediciones que se apliquen se quitarán si el archivo se abre en una versión más reciente de Excel. Más información: https://go.microsoft.com/fwlink/?linkid=870924
Comentario:
    @Rodrigo Eduardo Silva Riaño se envio correo de solicitud de reporte de inspecciones de COPASST cuando lleguen por favor incluir la fecha que corresponda para el trimestre.</t>
      </text>
    </comment>
    <comment ref="BA28" authorId="1" shapeId="0" xr:uid="{C1A93DD0-CE59-4C41-B203-199D92F285D1}">
      <text>
        <t>[Comentario encadenado]
Su versión de Excel le permite leer este comentario encadenado; sin embargo, las ediciones que se apliquen se quitarán si el archivo se abre en una versión más reciente de Excel. Más información: https://go.microsoft.com/fwlink/?linkid=870924
Comentario:
    @Rodrigo Eduardo Silva Riaño no hubo entrega en el trimestre? Por favor, indicar fechas.</t>
      </text>
    </comment>
  </commentList>
</comments>
</file>

<file path=xl/sharedStrings.xml><?xml version="1.0" encoding="utf-8"?>
<sst xmlns="http://schemas.openxmlformats.org/spreadsheetml/2006/main" count="37834" uniqueCount="2307">
  <si>
    <t xml:space="preserve">INTRODUCCIÓN </t>
  </si>
  <si>
    <r>
      <rPr>
        <i/>
        <sz val="11"/>
        <rFont val="Verdana"/>
        <family val="2"/>
      </rPr>
      <t>Definición del PLAN DE ACCIÓN</t>
    </r>
    <r>
      <rPr>
        <b/>
        <sz val="11"/>
        <rFont val="Verdana"/>
        <family val="2"/>
      </rPr>
      <t xml:space="preserve"> </t>
    </r>
    <r>
      <rPr>
        <sz val="11"/>
        <rFont val="Verdana"/>
        <family val="2"/>
      </rPr>
      <t> </t>
    </r>
    <r>
      <rPr>
        <sz val="16"/>
        <rFont val="Verdana"/>
        <family val="2"/>
      </rPr>
      <t xml:space="preserve"> </t>
    </r>
  </si>
  <si>
    <t>REFERENCIAS NACIONALES Y SECTORIALES</t>
  </si>
  <si>
    <r>
      <t>Referencia nacional: Plan Nacional de Desarrollo :</t>
    </r>
    <r>
      <rPr>
        <sz val="11"/>
        <rFont val="Verdana"/>
        <family val="2"/>
      </rPr>
      <t xml:space="preserve"> 
</t>
    </r>
    <r>
      <rPr>
        <i/>
        <u/>
        <sz val="11"/>
        <rFont val="Verdana"/>
        <family val="2"/>
      </rPr>
      <t xml:space="preserve">
Referencia sectorial: Plan Estratégico Sectorial: </t>
    </r>
    <r>
      <rPr>
        <i/>
        <sz val="11"/>
        <rFont val="Verdana"/>
        <family val="2"/>
      </rPr>
      <t xml:space="preserve"> </t>
    </r>
  </si>
  <si>
    <t>REFERENCIA INSTITUCIONALES</t>
  </si>
  <si>
    <r>
      <t xml:space="preserve">
Misión: </t>
    </r>
    <r>
      <rPr>
        <sz val="11"/>
        <rFont val="Verdana"/>
        <family val="2"/>
      </rPr>
      <t xml:space="preserve"> 
</t>
    </r>
    <r>
      <rPr>
        <i/>
        <u/>
        <sz val="11"/>
        <rFont val="Verdana"/>
        <family val="2"/>
      </rPr>
      <t xml:space="preserve">
Visión: 
Objetivos Estrategicos:</t>
    </r>
  </si>
  <si>
    <t>INSTRUCTIVO PARA EL DILIGENCIAMIENTO DEL FORMATO</t>
  </si>
  <si>
    <r>
      <rPr>
        <b/>
        <u/>
        <sz val="10"/>
        <color theme="5" tint="-0.499984740745262"/>
        <rFont val="Verdana"/>
        <family val="2"/>
      </rPr>
      <t xml:space="preserve">ALINEACIÓN DEL PLAN ESTRATÉGICO INSTITUCIONAL: </t>
    </r>
    <r>
      <rPr>
        <sz val="10"/>
        <color theme="1"/>
        <rFont val="Verdana"/>
        <family val="2"/>
      </rPr>
      <t>Identificar la estrategia, iniciativa e indicador del PEI al cual se articula la actividad a desarrollar. Las actividades puede estar relacionadas directamente con el cumplimiento de una meta o indicador del PEI o pueden ayudar a fortalecer o desarrollar una iniciativa o un objetivo estratégico, razón por la cual se debe aclarar los alcances de las actividades. Estas se diligencian en la sección de alineación de planeación estrategica del formato (columnas A a la D).</t>
    </r>
  </si>
  <si>
    <r>
      <rPr>
        <b/>
        <u/>
        <sz val="10"/>
        <color theme="5" tint="-0.499984740745262"/>
        <rFont val="Verdana"/>
        <family val="2"/>
      </rPr>
      <t>ID:</t>
    </r>
    <r>
      <rPr>
        <b/>
        <u/>
        <sz val="10"/>
        <color theme="1"/>
        <rFont val="Verdana"/>
        <family val="2"/>
      </rPr>
      <t xml:space="preserve"> </t>
    </r>
    <r>
      <rPr>
        <sz val="10"/>
        <color theme="1"/>
        <rFont val="Verdana"/>
        <family val="2"/>
      </rPr>
      <t xml:space="preserve">Enumenar cada una de las actividades relacionadas. Se realiza una vez se consoliden todas las actividades de las áreas. </t>
    </r>
  </si>
  <si>
    <r>
      <rPr>
        <b/>
        <u/>
        <sz val="10"/>
        <color theme="5" tint="-0.499984740745262"/>
        <rFont val="Verdana"/>
        <family val="2"/>
      </rPr>
      <t>ACTIVIDAD</t>
    </r>
    <r>
      <rPr>
        <sz val="10"/>
        <color theme="5" tint="-0.499984740745262"/>
        <rFont val="Verdana"/>
        <family val="2"/>
      </rPr>
      <t xml:space="preserve">: </t>
    </r>
    <r>
      <rPr>
        <sz val="10"/>
        <color theme="1"/>
        <rFont val="Verdana"/>
        <family val="2"/>
      </rPr>
      <t xml:space="preserve">Son acciones a realizar para el cumplimiento de las estrategias, iniciativas, indicadores y/o metas anuales. Se redactan iniciando con un verbo + un sujeto + elemento de contexto o descriptivo, por ejemplo: Actualizar + los documentos del SIG + de la oficina asesora de planeación incorporando los requisitos aplicables a la normatividad en transición. </t>
    </r>
  </si>
  <si>
    <r>
      <rPr>
        <b/>
        <u/>
        <sz val="10"/>
        <color theme="5" tint="-0.499984740745262"/>
        <rFont val="Verdana"/>
        <family val="2"/>
      </rPr>
      <t>PRODUCTO / ENTREGABLE:</t>
    </r>
    <r>
      <rPr>
        <sz val="10"/>
        <color theme="5" tint="-0.499984740745262"/>
        <rFont val="Verdana"/>
        <family val="2"/>
      </rPr>
      <t xml:space="preserve"> </t>
    </r>
    <r>
      <rPr>
        <sz val="10"/>
        <color theme="1"/>
        <rFont val="Verdana"/>
        <family val="2"/>
      </rPr>
      <t xml:space="preserve">En esta columna se debe identificar claramente la evidencia o registro de la actividad, el cual sirva como soporte de la gestión para el cumplimiento de las actividades y metas. Éste puede hacer referencia a: un documento, informe, formato, cantidad de actividades, entre otros.  </t>
    </r>
  </si>
  <si>
    <r>
      <rPr>
        <b/>
        <u/>
        <sz val="10"/>
        <color theme="5" tint="-0.499984740745262"/>
        <rFont val="Verdana"/>
        <family val="2"/>
      </rPr>
      <t xml:space="preserve">PROGRAMACION: </t>
    </r>
    <r>
      <rPr>
        <sz val="10"/>
        <color theme="1"/>
        <rFont val="Verdana"/>
        <family val="2"/>
      </rPr>
      <t>Identifica en el mes (M1, M2, M3, …, M12) la cantidad de entregables para cumplir la meta.</t>
    </r>
  </si>
  <si>
    <t>PROGRAMACIÓN</t>
  </si>
  <si>
    <t>META ANUAL</t>
  </si>
  <si>
    <t>M1</t>
  </si>
  <si>
    <t>M2</t>
  </si>
  <si>
    <t>M3</t>
  </si>
  <si>
    <t>M4</t>
  </si>
  <si>
    <t>M5</t>
  </si>
  <si>
    <t>M6</t>
  </si>
  <si>
    <t>M7</t>
  </si>
  <si>
    <t>M8</t>
  </si>
  <si>
    <t>M9</t>
  </si>
  <si>
    <t>M10</t>
  </si>
  <si>
    <t>M11</t>
  </si>
  <si>
    <t>M12</t>
  </si>
  <si>
    <t>En estas columnas se relacionan la cantidad de avance esperado de la actividad. La desagregación de una actividad por cantidad debe estar concertada por entregables, las cuales deben estar señaladas en el producto y/o entregable.   
La cantidad  de actividades en la programación serán fijadas por cada uno de los procesos, y no pueden ser manipulados por los responsables del diligenciamiento del formato. Si se requiere realizar algún cambio y/o ajuste, estos se deben reportar a la OAP por medio del formato E-01-F-011 SOLICITUD DE MODIFICACIÓN PLANEACIÓN ESTRATÉGICA, según los tiempos definidos en el procedimiento E-01-P-002 FORMULACIÓN, SEGUIMIENTO Y EVALUACIÓN DEL PLAN DE ACCIÓN ANUAL</t>
  </si>
  <si>
    <r>
      <rPr>
        <b/>
        <u/>
        <sz val="10"/>
        <color theme="5" tint="-0.499984740745262"/>
        <rFont val="Verdana"/>
        <family val="2"/>
      </rPr>
      <t>META ANUAL:</t>
    </r>
    <r>
      <rPr>
        <sz val="10"/>
        <color theme="1"/>
        <rFont val="Verdana"/>
        <family val="2"/>
      </rPr>
      <t xml:space="preserve"> En esta columna se define la cantidad anual de cumplimiento de una actividad. El cálculo es la sumatoria de la cantidad de entregables en la programación, se debe identificar la meta la cual refiere a la expresión en número que determina el cumplimiento del objetivo.</t>
    </r>
  </si>
  <si>
    <r>
      <rPr>
        <b/>
        <u/>
        <sz val="10"/>
        <color theme="5" tint="-0.499984740745262"/>
        <rFont val="Verdana"/>
        <family val="2"/>
      </rPr>
      <t>RESPONSABLE:</t>
    </r>
    <r>
      <rPr>
        <sz val="10"/>
        <color theme="1"/>
        <rFont val="Verdana"/>
        <family val="2"/>
      </rPr>
      <t xml:space="preserve"> Será la persona encargada de garantizar el desarrollo y el cumplimiento de cada una de las actividades. </t>
    </r>
  </si>
  <si>
    <r>
      <rPr>
        <b/>
        <u/>
        <sz val="10"/>
        <color theme="5" tint="-0.499984740745262"/>
        <rFont val="Verdana"/>
        <family val="2"/>
      </rPr>
      <t xml:space="preserve">ÁREA RESPONSABLE: </t>
    </r>
    <r>
      <rPr>
        <sz val="10"/>
        <color theme="1"/>
        <rFont val="Verdana"/>
        <family val="2"/>
      </rPr>
      <t xml:space="preserve">Será el área y/o oficina en la cual se encuentra adscrito el RESPONSABLE de garantizar el desarrollo y el cumplimiento de cada una de las actividades.  </t>
    </r>
  </si>
  <si>
    <r>
      <rPr>
        <b/>
        <u/>
        <sz val="10"/>
        <color theme="5" tint="-0.499984740745262"/>
        <rFont val="Verdana"/>
        <family val="2"/>
      </rPr>
      <t xml:space="preserve">PROCESOS ASOCIADOS: </t>
    </r>
    <r>
      <rPr>
        <b/>
        <sz val="10"/>
        <color theme="1"/>
        <rFont val="Verdana"/>
        <family val="2"/>
      </rPr>
      <t xml:space="preserve"> </t>
    </r>
    <r>
      <rPr>
        <sz val="10"/>
        <color theme="1"/>
        <rFont val="Verdana"/>
        <family val="2"/>
      </rPr>
      <t>Esta columna es diligenciada por los áreas, donde se relaciona los procesos del mapa de procesos del SIG que impactan cada una de las actividades en el plan de acción.</t>
    </r>
  </si>
  <si>
    <r>
      <rPr>
        <b/>
        <u/>
        <sz val="10"/>
        <color theme="5" tint="-0.499984740745262"/>
        <rFont val="Verdana"/>
        <family val="2"/>
      </rPr>
      <t>FINANCIACIÓN (Funcionamiento y/o Proyecto de Inversión):</t>
    </r>
    <r>
      <rPr>
        <sz val="10"/>
        <color theme="5" tint="-0.499984740745262"/>
        <rFont val="Verdana"/>
        <family val="2"/>
      </rPr>
      <t xml:space="preserve"> </t>
    </r>
    <r>
      <rPr>
        <sz val="10"/>
        <color theme="1"/>
        <rFont val="Verdana"/>
        <family val="2"/>
      </rPr>
      <t xml:space="preserve">En esta columna se debe identificar la fuente de financiación de la actividad, describiendo si es por recursos de funcionamiento o señalar el nombre de Proyecto de Inversión. </t>
    </r>
  </si>
  <si>
    <r>
      <rPr>
        <b/>
        <u/>
        <sz val="10"/>
        <color theme="5" tint="-0.499984740745262"/>
        <rFont val="Verdana"/>
        <family val="2"/>
      </rPr>
      <t>EJECUCIÓN:</t>
    </r>
    <r>
      <rPr>
        <b/>
        <sz val="10"/>
        <color theme="1"/>
        <rFont val="Verdana"/>
        <family val="2"/>
      </rPr>
      <t xml:space="preserve"> </t>
    </r>
    <r>
      <rPr>
        <sz val="10"/>
        <color theme="1"/>
        <rFont val="Verdana"/>
        <family val="2"/>
      </rPr>
      <t>El responsable designado reporta el avance en la sección de seguimiento del formato, esta descripción debe ser clara y coherente con el objetivo de la actividad.</t>
    </r>
  </si>
  <si>
    <r>
      <t xml:space="preserve">La verificación de la ejecución de cada una de las actividades por parte de la OAP, se hará por medio de los documentos soporte y/o entregables que los responsables incluirán mensualmente en el servidor del INM, en la carpeta designada por la OAP para cada una de las áreas.
La Oficina Asesora de Planeación verifica cada uno de los documentos soporte, e informa a los responsables si hay lugar a cambios u observaciones que contribuyan al cumplimiento óptimo de la meta final de cada actividad.
</t>
    </r>
    <r>
      <rPr>
        <b/>
        <sz val="10"/>
        <color theme="5" tint="-0.499984740745262"/>
        <rFont val="Verdana"/>
        <family val="2"/>
      </rPr>
      <t>Nota:</t>
    </r>
    <r>
      <rPr>
        <sz val="10"/>
        <color theme="1"/>
        <rFont val="Verdana"/>
        <family val="2"/>
      </rPr>
      <t xml:space="preserve"> </t>
    </r>
    <r>
      <rPr>
        <u/>
        <sz val="10"/>
        <color theme="1"/>
        <rFont val="Verdana"/>
        <family val="2"/>
      </rPr>
      <t>El avance de los planes de acción se reportarán con periodicidad mensual a la Dirección General mediante Informes de seguimiento. Posteriormente se publica en la página web del INM para consulta del público interesado.</t>
    </r>
  </si>
  <si>
    <t xml:space="preserve">Plan de Acción </t>
  </si>
  <si>
    <t xml:space="preserve">Planes Institucionales </t>
  </si>
  <si>
    <t>Versiones</t>
  </si>
  <si>
    <t xml:space="preserve">CIGD </t>
  </si>
  <si>
    <t>Planes</t>
  </si>
  <si>
    <t>Comité Institucional de Gestión y Desempeño (CIGD) # 2 2026-01-23 sesión1</t>
  </si>
  <si>
    <t>Plan Estratégico de Talento Humano</t>
  </si>
  <si>
    <t xml:space="preserve">Comité Institucional de Gestión y Desempeño (CIGD) # 6 2026-05-06 sesión 2 </t>
  </si>
  <si>
    <t>Plan Institucional de Archivos  - PINAR</t>
  </si>
  <si>
    <t>Plan de Trabajo Anual en Seguridad y Salud en el Trabajo</t>
  </si>
  <si>
    <t xml:space="preserve">Plan Institucional de Capacitaciones </t>
  </si>
  <si>
    <t xml:space="preserve">Comité Institucional de Gestión y Desempeño (CIGD) # 2 2026-01-23 sesión1
Comité Institucional de Gestión y Desempeño (CIGD) # 6 2026-05-06 sesión 2 </t>
  </si>
  <si>
    <t xml:space="preserve">Plan de Bienestar e Incentivos Laborales </t>
  </si>
  <si>
    <t>Plan Estratégico de Tecnologías de la Información y las Comunicaciones -­ PETI</t>
  </si>
  <si>
    <t>Plan de Tratamiento de Riesgos de Seguridad y Privacidad de la Información</t>
  </si>
  <si>
    <t>Plan de Seguridad y Privacidad de la Información</t>
  </si>
  <si>
    <t xml:space="preserve">Programa de Transparencia y Ética Pública </t>
  </si>
  <si>
    <t>No. ÍTEM</t>
  </si>
  <si>
    <t>AVANCE</t>
  </si>
  <si>
    <t>% DE AVANCE</t>
  </si>
  <si>
    <t>Vigencias</t>
  </si>
  <si>
    <t>Plan</t>
  </si>
  <si>
    <t>Tipo</t>
  </si>
  <si>
    <t xml:space="preserve">ID V2 </t>
  </si>
  <si>
    <t xml:space="preserve">ACTIVIDAD </t>
  </si>
  <si>
    <t>PRODUCTO / ENTREGABLE</t>
  </si>
  <si>
    <t>PM1</t>
  </si>
  <si>
    <t>PM2</t>
  </si>
  <si>
    <t>PM3</t>
  </si>
  <si>
    <t>PM4</t>
  </si>
  <si>
    <t>PM5</t>
  </si>
  <si>
    <t>PM6</t>
  </si>
  <si>
    <t>PM7</t>
  </si>
  <si>
    <t>PM8</t>
  </si>
  <si>
    <t>PM9</t>
  </si>
  <si>
    <t>PM10</t>
  </si>
  <si>
    <t>PM11</t>
  </si>
  <si>
    <t>PM12</t>
  </si>
  <si>
    <t>META ANUAL ENTREGABLES</t>
  </si>
  <si>
    <t>CUMPLIMIENTO DE LA ACTIVIDAD</t>
  </si>
  <si>
    <t>RESPONSABLE</t>
  </si>
  <si>
    <t>ÁREA(S) RESPONSABLE (S)</t>
  </si>
  <si>
    <t>PROCESO ASOCIADO</t>
  </si>
  <si>
    <t>FINANCIACIÓN 
 (Funcionamiento y/o Proyecto de Inversión)</t>
  </si>
  <si>
    <t>EM1</t>
  </si>
  <si>
    <t>EM2</t>
  </si>
  <si>
    <t>EM3</t>
  </si>
  <si>
    <t>EM4</t>
  </si>
  <si>
    <t>EM5</t>
  </si>
  <si>
    <t>EM6</t>
  </si>
  <si>
    <t>EM7</t>
  </si>
  <si>
    <t>EM8</t>
  </si>
  <si>
    <t>EM9</t>
  </si>
  <si>
    <t>EM10</t>
  </si>
  <si>
    <t>EM11</t>
  </si>
  <si>
    <t>EM12</t>
  </si>
  <si>
    <t>TOTAL</t>
  </si>
  <si>
    <t>%CUMPLIMIENTO ACUMULADO</t>
  </si>
  <si>
    <t>SM1</t>
  </si>
  <si>
    <t>SM2</t>
  </si>
  <si>
    <t>SM3</t>
  </si>
  <si>
    <t>SM4</t>
  </si>
  <si>
    <t>SM5</t>
  </si>
  <si>
    <t>SM6</t>
  </si>
  <si>
    <t>SM7</t>
  </si>
  <si>
    <t>SM8</t>
  </si>
  <si>
    <t>SM9</t>
  </si>
  <si>
    <t>SM10</t>
  </si>
  <si>
    <t>SM11</t>
  </si>
  <si>
    <t>SM12</t>
  </si>
  <si>
    <t>Plan de Acción</t>
  </si>
  <si>
    <t>PEI</t>
  </si>
  <si>
    <t>0=GRIS
1=VERDE
2=ROJO</t>
  </si>
  <si>
    <t>PES</t>
  </si>
  <si>
    <t>CONPES</t>
  </si>
  <si>
    <t>PI</t>
  </si>
  <si>
    <t>ID</t>
  </si>
  <si>
    <t xml:space="preserve">Plan de Seguridad y Salud en el Trabajo </t>
  </si>
  <si>
    <t xml:space="preserve">Plan de bienestar e Incentivos Laborales </t>
  </si>
  <si>
    <t>Plan Institucional de Capacitaciones</t>
  </si>
  <si>
    <t xml:space="preserve">Plan Institucional de Archivos </t>
  </si>
  <si>
    <t>Plan Estratégico de Tecnologías de la Información y las Comunicaciones</t>
  </si>
  <si>
    <t>Plan Estratégico de Seguridad  y Privacidad de la Iinformación</t>
  </si>
  <si>
    <t>No</t>
  </si>
  <si>
    <t>PlanNombre</t>
  </si>
  <si>
    <t>Área</t>
  </si>
  <si>
    <t>Actividad</t>
  </si>
  <si>
    <t>No1</t>
  </si>
  <si>
    <t>Mes</t>
  </si>
  <si>
    <t>Program Entreg Anual</t>
  </si>
  <si>
    <t>Proyec Ejec Acumul</t>
  </si>
  <si>
    <t>Ejec Real Acumu</t>
  </si>
  <si>
    <t>% Ejec Proyc</t>
  </si>
  <si>
    <t>% Ejec Real Acumulada</t>
  </si>
  <si>
    <t>Program Entreg Mes</t>
  </si>
  <si>
    <t>Ejec Real Mes</t>
  </si>
  <si>
    <t>% Ejec Real Mes</t>
  </si>
  <si>
    <t>Semáforo Acumulado</t>
  </si>
  <si>
    <t>Semáforo Mes</t>
  </si>
  <si>
    <t>PA</t>
  </si>
  <si>
    <t>Enero</t>
  </si>
  <si>
    <t>Febrero</t>
  </si>
  <si>
    <t>Marzo</t>
  </si>
  <si>
    <t>Abril</t>
  </si>
  <si>
    <t>Mayo</t>
  </si>
  <si>
    <t>Junio</t>
  </si>
  <si>
    <t>Julio</t>
  </si>
  <si>
    <t>Agosto</t>
  </si>
  <si>
    <t>Septiembre</t>
  </si>
  <si>
    <t>Octubre</t>
  </si>
  <si>
    <t>Noviembre</t>
  </si>
  <si>
    <t>Diciembre</t>
  </si>
  <si>
    <t>SST</t>
  </si>
  <si>
    <t>PINAR</t>
  </si>
  <si>
    <t>PBIL</t>
  </si>
  <si>
    <t>PIC</t>
  </si>
  <si>
    <t>PETI</t>
  </si>
  <si>
    <t>PTRSPI</t>
  </si>
  <si>
    <t>PESI</t>
  </si>
  <si>
    <t>PTEP</t>
  </si>
  <si>
    <t>PEI1</t>
  </si>
  <si>
    <t>Subdirección de Metrología Física</t>
  </si>
  <si>
    <t>Optimizar las CMC propias y/o reconocidas vigentes (SMF)</t>
  </si>
  <si>
    <t>Subdirección de Metrología Química y Biología</t>
  </si>
  <si>
    <t>Optimizar las CMC propias y/o reconocidas vigentes (SMBQ)</t>
  </si>
  <si>
    <t>PEI2</t>
  </si>
  <si>
    <t>Someter a reconocimiento vigentes o nuevas CMC asociadas a nuevas magnitudes o mensurandos o método de medición (SMQB)</t>
  </si>
  <si>
    <t>PEI3</t>
  </si>
  <si>
    <t>Fortalecer la participacion y liderazgo en escenarios internacionales (SMQB)</t>
  </si>
  <si>
    <t>Fortalecer la participacion y liderazgo en escenarios internacionales (SMF)</t>
  </si>
  <si>
    <t>PEI4</t>
  </si>
  <si>
    <t>Participación en comparaciones clave, suplementarias, pilotos o bilaterales, que apoyen mediciones en un sector productivo. (SMQB)</t>
  </si>
  <si>
    <t>Participación en comparaciones clave, suplementarias, pilotos o bilaterales, que apoyen mediciones en un sector productivo. (SMF)</t>
  </si>
  <si>
    <t>PES1</t>
  </si>
  <si>
    <t>Subdirección de Servicios Metrológicos y Relación con el Ciudadano</t>
  </si>
  <si>
    <t>Implementar instrumentos que promuevan la adopción y modernización de estándares de calidad para dar mayor valor agregado en la industria</t>
  </si>
  <si>
    <t>CONPES 3957-1,10</t>
  </si>
  <si>
    <t>1.10. Implementar las herramientas de hardware y software del Laboratorio de Tiempo y Frecuencia</t>
  </si>
  <si>
    <t>CONPES 3957 1.4</t>
  </si>
  <si>
    <t xml:space="preserve">Oficina Asesora de Planeación </t>
  </si>
  <si>
    <t xml:space="preserve">1.4. Diseñar y realizar una evaluación del programa  nacional de asistencia técnica y transferencia de conocimiento.
</t>
  </si>
  <si>
    <t>CONPES 3957 2,6</t>
  </si>
  <si>
    <t>Dirección General</t>
  </si>
  <si>
    <t>2.6. Identificar según previo análisis de priorización y conveniencia, las principales necesidades de ensayos y mediciones en productos no contemplados en el Documento CONPES 3866 y establecer esquemas de multiplicación de la metodología de necesidades metrológicas</t>
  </si>
  <si>
    <t>CONPES 3866 1,52</t>
  </si>
  <si>
    <t>1.52 Implementar un programa para identificar y suplir las principales necesidades de ensayos y mediciones</t>
  </si>
  <si>
    <t>CONPES 4052 3.6.</t>
  </si>
  <si>
    <t>3.6. Fortalecer la red de laboratorios nacionales especializados en el análisis de contaminantes orgánicos.</t>
  </si>
  <si>
    <t>CONPES 4085 2.3</t>
  </si>
  <si>
    <t>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t>
  </si>
  <si>
    <t>PES2</t>
  </si>
  <si>
    <t>Brindar asistencia técnica para contribuir en la competitividad de la industria y/o la exportación de productos y servicios</t>
  </si>
  <si>
    <t>CONPES 4129 2.28</t>
  </si>
  <si>
    <t>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t>
  </si>
  <si>
    <t>PES3</t>
  </si>
  <si>
    <t>Realizar gestión de conocimiento a través de la prestación de servicios capacitación en metrología</t>
  </si>
  <si>
    <t>CONPES 4129 2.29</t>
  </si>
  <si>
    <t>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t>
  </si>
  <si>
    <t>CONPES 4129 2.30</t>
  </si>
  <si>
    <t>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t>
  </si>
  <si>
    <t>PES4</t>
  </si>
  <si>
    <t>Identificar oportunidades metrologícas para atender condiciones favorables del comercio exterior</t>
  </si>
  <si>
    <t>PES5</t>
  </si>
  <si>
    <t>Contribuir desde la oferta de servicios metrológicos la acreditación de los laboratorios nacionales para la reducción de costos de los empresarios para certificarse en calidad</t>
  </si>
  <si>
    <t>PES6</t>
  </si>
  <si>
    <t>Realizar estudios de identificación de brechas metrológicas que contribuya a las apuestas productivas estratégicas</t>
  </si>
  <si>
    <t>PES7</t>
  </si>
  <si>
    <t>Participar en eventos y canales de comunicación del SICAL</t>
  </si>
  <si>
    <t>PES8</t>
  </si>
  <si>
    <t>Fortalecer la estrategia nacional del turismo responsable sus ejes temáticos y componentes</t>
  </si>
  <si>
    <t>PES9</t>
  </si>
  <si>
    <t>Participación en definición de regulación</t>
  </si>
  <si>
    <t>PEI5</t>
  </si>
  <si>
    <t>Fortalecer el relacionamiento con el sector productivo a través de la RCM</t>
  </si>
  <si>
    <t>PES10</t>
  </si>
  <si>
    <t>Desarrollar planes de trabajos para disminución de brechas de capacidades de medición y calibración desarrollados</t>
  </si>
  <si>
    <t>PES11</t>
  </si>
  <si>
    <t>Desarrollar programas de fortalecimiento de habilidades duras y blandas en sectores de las regiones con identificación de brechas de capacidades metrológicas</t>
  </si>
  <si>
    <t>PEI6</t>
  </si>
  <si>
    <t>Generar charlas técnicas enfocadas en las regiónes, acciones en marco de proyectos de coorperación, servicios / formaciones metrológicos en las regiones.</t>
  </si>
  <si>
    <t>PEI7</t>
  </si>
  <si>
    <t>Realizar seguimiento a las actividades ACTI donde el instituto participe con otros centros de investigacion, universidades entre otros.</t>
  </si>
  <si>
    <t>PES12</t>
  </si>
  <si>
    <t>Identificar actividades en el sector CIT que articulen las necesidades de la industria con las capacidades de CTI y academia</t>
  </si>
  <si>
    <t>PEI8</t>
  </si>
  <si>
    <t>Mantener la clasificación del grupos de investigación GIMQB reconocido por MinCiencias, Cumplimiento con las actividades/entregables y producidos relacionadas al mantenimiento de la categoría A del Grupo de Investigación en Metrología Química y Bioanálisis - GIMQB. 1</t>
  </si>
  <si>
    <t>PEI9</t>
  </si>
  <si>
    <t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t>
  </si>
  <si>
    <t>PEI10</t>
  </si>
  <si>
    <t>Mantener el reconocimiento como centro de investigación</t>
  </si>
  <si>
    <t>PEI11</t>
  </si>
  <si>
    <t>Secretaría General</t>
  </si>
  <si>
    <t>Fortalecer la participación de los colaboradores de las áreas de apoyo en actividades ACTI</t>
  </si>
  <si>
    <t>PEI12</t>
  </si>
  <si>
    <t>Participar en el reconocimiento de la Secretaría Distrital de Ambiente PREAD.</t>
  </si>
  <si>
    <t>PEI13</t>
  </si>
  <si>
    <t>Ejecutar actividades en pro de la generación de cultura de la gestión del cambio en el instituto</t>
  </si>
  <si>
    <t>PEI14</t>
  </si>
  <si>
    <t>Implementar la política de gestión del conocimiento</t>
  </si>
  <si>
    <t>PEI15</t>
  </si>
  <si>
    <t xml:space="preserve">Definir e implimentar la estrategia de comunicacion para el pocisionamiento institutcional en los grupos de valor </t>
  </si>
  <si>
    <t>PEI16</t>
  </si>
  <si>
    <t>Oficina de Informática y Desarrollo Tecnológico</t>
  </si>
  <si>
    <t>Implementar iniciativas para adoptar nuevas tecnologías en los procesos del instituto</t>
  </si>
  <si>
    <t>PES14</t>
  </si>
  <si>
    <t>Implementar o ejecutar actividades enmarcadas a la Estrategia de Participación Ciudadana Sectorial</t>
  </si>
  <si>
    <t>PES15</t>
  </si>
  <si>
    <t>Servicio Público con Valores como Garante del Logro de los Objetivos Institucionales y la Materialización de la Planeación Estratégica</t>
  </si>
  <si>
    <t>PES16</t>
  </si>
  <si>
    <t xml:space="preserve">Ejecución de las actividades propuestas en los cinco planes de acción dipuestos para la Política de Prevención del Daño Antijurídico para la vigencia. (cinco capacitaciones, un memorando interno) 
</t>
  </si>
  <si>
    <t>PES17</t>
  </si>
  <si>
    <t>Reportar ante el MinCIT las actividades programadas en el plan de conservación, preservación y difusión del patrimonio documental del sector.</t>
  </si>
  <si>
    <t>PES19</t>
  </si>
  <si>
    <t>Estructura de Control de la Gestión Eficiente para el Establecimiento de Acciones, Políticas, Métodos, Procedimientos, Mecanismos de Prevención, Verificación y Evaluación en Procura de su Mejoramiento Continuo</t>
  </si>
  <si>
    <t>PES20</t>
  </si>
  <si>
    <t>Plan de acción implementado para el intercambio de información</t>
  </si>
  <si>
    <t>PES21</t>
  </si>
  <si>
    <t>Implementar  el Plan de recuperación ante Desastres  (DRP)  Implementado en los servicios de TI críticos</t>
  </si>
  <si>
    <t>PES22</t>
  </si>
  <si>
    <t>Establecer una Estructura de Control de la Gestión Eficiente para el Establecimiento de Acciones, Políticas, Métodos, Procedimientos, Mecanismos de Prevención, Verificación y Evaluación en Procura de su Mejoramiento Continuo</t>
  </si>
  <si>
    <t>PES23</t>
  </si>
  <si>
    <t>Medir el grado de alineación y cumplimiento de las actividades realizadas en el marco del Modelo Integrado de Planeación y Gestión (MIPG) con las estrategias y objetivos establecidos en el Plan Estratégico de Talento Humano (PETH) de la entidad.</t>
  </si>
  <si>
    <t>PI8</t>
  </si>
  <si>
    <t>Ejecutar las actividades del Plan de Acción Ambiental</t>
  </si>
  <si>
    <t>PI5</t>
  </si>
  <si>
    <t>Ejecutar el Plan Estratégico de Tecnologías de la Información - PETI 2024 - 2026</t>
  </si>
  <si>
    <t>PI2</t>
  </si>
  <si>
    <t>Realizar seguimiento al Plan Anual de Adquisiciones</t>
  </si>
  <si>
    <t>PI9</t>
  </si>
  <si>
    <t>Realizar seguimiento a los rubros de Austeridad del Gasto</t>
  </si>
  <si>
    <t>PI3</t>
  </si>
  <si>
    <t>Ejecutar el Plan Estratégico de Talento Humano:
- Plan Anual de Vacantes
- Plan de Previsión de Recursos Humanos
- Plan Institucional de Capacitación
- Plan de Incentivos Institucionales
- Plan de Trabajo Anual en Seguridad y Salud en el Trabajo</t>
  </si>
  <si>
    <t>PI4</t>
  </si>
  <si>
    <t>Ejecutar el Programa de Transparencia y Ética Pública</t>
  </si>
  <si>
    <t>PI1</t>
  </si>
  <si>
    <t>Ejecutar las actividades del Plan Institucional de Archivo</t>
  </si>
  <si>
    <t>PI6</t>
  </si>
  <si>
    <t>Ejecutar el Plan de Tratamiento de Riesgos de Seguridad y Privacidad de la Información vigencia 2026</t>
  </si>
  <si>
    <t>PI7</t>
  </si>
  <si>
    <t>Ejecutar Plan de Seguridad y Privacidad de la Información 2026</t>
  </si>
  <si>
    <t>PI10</t>
  </si>
  <si>
    <t>Realizar seguimiento al Cronograma de Mantenimientos</t>
  </si>
  <si>
    <t>PI11</t>
  </si>
  <si>
    <t>Ejecutar Plan de Transformación Digital vigencia 2026</t>
  </si>
  <si>
    <t>PI12</t>
  </si>
  <si>
    <t>Ejecutar el Plan Nacional de Infraestructura de Datos (PNID) y la hoja de ruta asociada, en articulación con las diferentes áreas involucradas para su adecuada implementación.</t>
  </si>
  <si>
    <t>PI13</t>
  </si>
  <si>
    <t>Ejecutar el Plan de Preservación Digital.</t>
  </si>
  <si>
    <t>ID1</t>
  </si>
  <si>
    <t>Realizar los cierres de los contratos de vigencia 2019 a 2025 en SECOP II y realizar las liquidaciones de los contratos de vigencia 2022 a 2025 SECOP II</t>
  </si>
  <si>
    <t>ID2</t>
  </si>
  <si>
    <t>Atender servicio de medición de materiales de referencia</t>
  </si>
  <si>
    <t>ID3</t>
  </si>
  <si>
    <t xml:space="preserve">Producción, Recertificación o ampliación de vigencia de Materiales de Referencia </t>
  </si>
  <si>
    <t>ID4</t>
  </si>
  <si>
    <t>Producción de Materiales de Referencia Nuevos</t>
  </si>
  <si>
    <t>ID5</t>
  </si>
  <si>
    <t>Producir Materiales de Referencia piloto / ítems de comparación</t>
  </si>
  <si>
    <t>ID6</t>
  </si>
  <si>
    <t>Desarrollar la capacidad técnica para la certificación de materiales de referencia</t>
  </si>
  <si>
    <t>ID7</t>
  </si>
  <si>
    <t>Diseñar nuevos cursos en metrología Química y Biología (Versión Piloto)</t>
  </si>
  <si>
    <t>ID8</t>
  </si>
  <si>
    <t>Apoyar técnicamente la elaboración de protocolos de los ensayos de aptitud programadas por SSMRC</t>
  </si>
  <si>
    <t>ID9</t>
  </si>
  <si>
    <t>Apoyar técnicamente la elaboración del informe final de ensayos de aptitud programadas por SSMRC, las recomendaciones y presentación de cierre del EA</t>
  </si>
  <si>
    <t>ID10</t>
  </si>
  <si>
    <t>Desarrollar componente técnico del estudio colaborativo</t>
  </si>
  <si>
    <t>ID11</t>
  </si>
  <si>
    <t>Apoyar técnicamente la elaboración del informe final del Estudio Colaborativo por SSMRC, las recomendaciones y presentación de cierre.</t>
  </si>
  <si>
    <t>ID12</t>
  </si>
  <si>
    <t xml:space="preserve">Divulgar los avances en metrología química y bioanálisis por parte  del Grupo de Investigación en Metrología Química y Bioanálisis - GIMQB </t>
  </si>
  <si>
    <t>ID13</t>
  </si>
  <si>
    <t>Participación en convocatorias y/o ejecución de proyectos de cooperación nacional o internacional</t>
  </si>
  <si>
    <t>ID14</t>
  </si>
  <si>
    <t>Definir e implementar los lineamientos institucionales de diplomacia científica en el INM</t>
  </si>
  <si>
    <t>ID15</t>
  </si>
  <si>
    <t>Apoyar la gestión de cierre y terminación de los proyectos de inversión los cuales finalizaron su alcance temporal</t>
  </si>
  <si>
    <t>ID16</t>
  </si>
  <si>
    <t>Definir e implementar los lineamientos institucionales de analítica de datos del INM</t>
  </si>
  <si>
    <t>ID17</t>
  </si>
  <si>
    <t>Realizar seguimiento a la implementación de la iniciativa pilito de estructuración de datos en laboratorios de la SMF y la SMQB aprobada por el EAT-AEGD</t>
  </si>
  <si>
    <t>ID18</t>
  </si>
  <si>
    <t>Realizar el seguimiento semestral de la implementación de la Hoja de Ruta de Arquitectura Empresarial para la mejora del Modelo de Operación por Procesos (MOP)</t>
  </si>
  <si>
    <t>ID19</t>
  </si>
  <si>
    <t xml:space="preserve">Realizar el seguimiento semestral de la implementación de la Hoja de Ruta de gobierno de datos e información en marco de la implementación de Arquitectura Empresarial y la política MIPG de gestión estadística </t>
  </si>
  <si>
    <t>ID20</t>
  </si>
  <si>
    <t>Realizar seguimiento a la ejecución de las actividades SIG institucionales incluidas en el plan de trabajo de la OAP</t>
  </si>
  <si>
    <t>ID21</t>
  </si>
  <si>
    <t>Realizar la identificación y seguimiento a las fuentes de financiación externas para proyectos y actividades de cooperación internacional e intercambio cientifico.</t>
  </si>
  <si>
    <t>ID22</t>
  </si>
  <si>
    <t>Realizar seguimiento de temáticas institucionales transversales (estrategia, presupuesto, SIG) consolidadas por OAP, para reporte a la alta dirección en marco del CIGD.</t>
  </si>
  <si>
    <t>ID23</t>
  </si>
  <si>
    <t xml:space="preserve">Formular el nuevo proyecto de inversión de la OAP. </t>
  </si>
  <si>
    <t>ID24</t>
  </si>
  <si>
    <t>Definir y hacer seguimiento de la implementación de la gestión de proyectos del INM</t>
  </si>
  <si>
    <t>ID25</t>
  </si>
  <si>
    <t>Actualizar los lineamientos de cooperacción internacional del INM ampliando su alcance y estratégias.</t>
  </si>
  <si>
    <t>ID26</t>
  </si>
  <si>
    <t>Definir e implementar el programa de mentoria de equidad de genero en la línea de acción del proyecto de cooperacción internacional de  Artical III.</t>
  </si>
  <si>
    <t>ID27</t>
  </si>
  <si>
    <t>Seguimiento a la actualización de documentos y cierre de hallazgos a cargo de los laboratorios de la SMF</t>
  </si>
  <si>
    <t>ID28</t>
  </si>
  <si>
    <t>Soporte de documentación cargada a OAP para la presentación al QSTF</t>
  </si>
  <si>
    <t>ID29</t>
  </si>
  <si>
    <t xml:space="preserve">Seguimiento a iniciativas de Transformación digital en el laboratorio de SMF </t>
  </si>
  <si>
    <t>ID30</t>
  </si>
  <si>
    <t>Participar en reuniones de Grupos de Trabajo, subcomités y/o Comités Consultivos ante el BIPM o el SIM</t>
  </si>
  <si>
    <t>ID31</t>
  </si>
  <si>
    <t xml:space="preserve">Rediseñar o diseñar cursos en metrología física </t>
  </si>
  <si>
    <t>ID32</t>
  </si>
  <si>
    <t>Servicios metrologicos prestados por los laboratorios de la SMF</t>
  </si>
  <si>
    <t>ID33</t>
  </si>
  <si>
    <t xml:space="preserve">Realizar informes de seguimiento a Trazabilidad externa de la SMF </t>
  </si>
  <si>
    <t>ID34</t>
  </si>
  <si>
    <t>Participa en convocatorias y/o ejecutar proyectos de cooperación nacional o internacional</t>
  </si>
  <si>
    <t>ID35</t>
  </si>
  <si>
    <t>Realizar las evaluaciones pares y auditorias internas para el mantenimiento de CMC de acuerdo al programa anual de auditorias del SIG</t>
  </si>
  <si>
    <t>ID36</t>
  </si>
  <si>
    <t>Atender servicios de calibración en espectrofotometría UV - Vis</t>
  </si>
  <si>
    <t>ID37</t>
  </si>
  <si>
    <t>Avanzar en la implementación del modelo de gobernanza de I+D+i</t>
  </si>
  <si>
    <t>ID38</t>
  </si>
  <si>
    <t>Generar el modelo predictivo (Fase I) para la gestión de la demanda de servicios metrológicos</t>
  </si>
  <si>
    <t>SST1</t>
  </si>
  <si>
    <t xml:space="preserve"> Reportar los indicadores del SG-SST en ISOLUCION.</t>
  </si>
  <si>
    <t>SST2</t>
  </si>
  <si>
    <t>Actualizar la política de SST teniendo en cuenta el decreto 1072 de 2015 y la ISO 45001.</t>
  </si>
  <si>
    <t>SST3</t>
  </si>
  <si>
    <t>Gestionar las elecciones del comité de convivencia (COCOLA) y el comité paritario de seguridad y salud en el trabajo (COPASST) Para la vigencia  2027-2028.</t>
  </si>
  <si>
    <t>SST4</t>
  </si>
  <si>
    <t>Crear la convocatoria para las elecciones del comité de convivencia (COCOLA) y el comité paritario de seguridad y salud en el trabajo (COPASST) Para la vigencia  2027-2028.</t>
  </si>
  <si>
    <t>SST5</t>
  </si>
  <si>
    <t>Actualizar los objetivos del sistema de gestion de seguridad y salud en el trabajo  teniendo en cuenta el decreto 1072 de 2015 y la ISO 45001.</t>
  </si>
  <si>
    <t>SST6</t>
  </si>
  <si>
    <t>Actualizarel Reglamento de Higiene y Seguridad Industrial teniendo en cuenta el decreto 1072 de 2015 y la ISO 45001.</t>
  </si>
  <si>
    <t>SST7</t>
  </si>
  <si>
    <t>Actualizar los programas de vigilancia epidemiologicos del sistema de gestion de seguridad y salud en el trabajo:
1. PVE osteomuscular
2.PVE Riesgos Cardiovasculares
3.PVE Riesgo Psicosocial
4.PVE Riesgo Auditivo 
5.PVE Riesgo Visual</t>
  </si>
  <si>
    <t>SST8</t>
  </si>
  <si>
    <t>Actualizar los programas del sistema de gestion de seguridad y salud en el trabajo:
1.Plan Estratégico De Seguridad Vial
2.Programa De Estilos De Vida Y Entornos Laborales Saludables
3.Programa De Gestión Riesgo Químico</t>
  </si>
  <si>
    <t>SST9</t>
  </si>
  <si>
    <t xml:space="preserve"> Elaborar Informe final de intervención Programa de estilos de vida y entornos laborales saludables Código: A-04-P-019</t>
  </si>
  <si>
    <t>SST10</t>
  </si>
  <si>
    <t>Actualizar el  formato del profesiograma</t>
  </si>
  <si>
    <t>SST11</t>
  </si>
  <si>
    <t>Realizar rendición de cuentas a todas las partes interesadas del SG-SST</t>
  </si>
  <si>
    <t>SST12</t>
  </si>
  <si>
    <t>Proyectar las necesidades de presupuesto para la vigencia 2027.</t>
  </si>
  <si>
    <t>SST13</t>
  </si>
  <si>
    <t xml:space="preserve"> Revisar y/o actualizar documentación del SG-SST.
</t>
  </si>
  <si>
    <t>SST14</t>
  </si>
  <si>
    <t>Presentar Informe de revisión por la Dirección</t>
  </si>
  <si>
    <t>SST15</t>
  </si>
  <si>
    <t>Actualizar la matriz de riesgos</t>
  </si>
  <si>
    <t>SST16</t>
  </si>
  <si>
    <t>Reportar  los riesgos de gestión</t>
  </si>
  <si>
    <t>SST17</t>
  </si>
  <si>
    <t xml:space="preserve"> Realizar seguimiento a las condiciones de salud reportadas por semestre. </t>
  </si>
  <si>
    <t>SST18</t>
  </si>
  <si>
    <t>Realizar exámenes médicos ocupacionales de ingreso, periódicos y de retiro.</t>
  </si>
  <si>
    <t>SST19</t>
  </si>
  <si>
    <t xml:space="preserve">Realizar el Guion del simulacro </t>
  </si>
  <si>
    <t>SST20</t>
  </si>
  <si>
    <t>Gestionar el desarrollo de simulacro en atención de emergencias.</t>
  </si>
  <si>
    <t>SST21</t>
  </si>
  <si>
    <t xml:space="preserve">Realizar afiliaciones ARL </t>
  </si>
  <si>
    <t>SST22</t>
  </si>
  <si>
    <t>Entregar un informe trimestral de la ejecución del cronograma del programa de vigilancia epidemiológico Psicosocial</t>
  </si>
  <si>
    <t>SST23</t>
  </si>
  <si>
    <t>Realizar seguimiento al teletrabajo del INM</t>
  </si>
  <si>
    <t>SST24</t>
  </si>
  <si>
    <t>Elaborar Informe de seguimiento al plan de trabajo anual del SG-SST</t>
  </si>
  <si>
    <t>SST25</t>
  </si>
  <si>
    <t>Crear propuesta para señalización en el INM de acuerdo con la matriz de riesgos</t>
  </si>
  <si>
    <t>SST26</t>
  </si>
  <si>
    <t>Apoyo en el diseño y desarrollo del plan de discapacidad con relación al SG-SST</t>
  </si>
  <si>
    <t>SST27</t>
  </si>
  <si>
    <t>Realizar Focus Group al personal del INM cuando se presenten situaciones de cambio, aumento de carga laboral y/o rotación de personal</t>
  </si>
  <si>
    <t>SST28</t>
  </si>
  <si>
    <t>Revisar y actualizar la normatividad legal vigente aplicable a riesgos laborales con el SGI.</t>
  </si>
  <si>
    <t>SST29</t>
  </si>
  <si>
    <t>Gestionar Autoevaluación de la Vigencia 2025 con relación a los criterios mínimos definidos por la Resolución 0312 de 2019 ante el ministerio de trabajo.</t>
  </si>
  <si>
    <t>SST30</t>
  </si>
  <si>
    <t>Realizar seguimiento y control al plan estratégico de seguridad vial</t>
  </si>
  <si>
    <t>SST31</t>
  </si>
  <si>
    <t xml:space="preserve">Realizar apoyo en los procesos contractuales recibidos por el grupo de gestión jurídica y contractual </t>
  </si>
  <si>
    <t>SST32</t>
  </si>
  <si>
    <t>Socializar los resultados y análisis de los indicadores del SG-SST debidamente actualizados.</t>
  </si>
  <si>
    <t>SST33</t>
  </si>
  <si>
    <t>Gestionar Autoevaluación de la Vigencia 2025 con la ARL POSITIVA.</t>
  </si>
  <si>
    <t>SST34</t>
  </si>
  <si>
    <t>Realizar seguimiento al levantamiento del inventario de sustancias químicas en la SMF y Servicios Administrativos</t>
  </si>
  <si>
    <t>SST35</t>
  </si>
  <si>
    <t>Realizar mediciones ambientales y de seguridad y salud en el trabajo de acuerdo con la necesidad.</t>
  </si>
  <si>
    <t>SST36</t>
  </si>
  <si>
    <t>Gestionar los Hallazgos y las oportunidades de mejora relacionadas con SST definidas por cada uno de los Roles del INM</t>
  </si>
  <si>
    <t>SST37</t>
  </si>
  <si>
    <t>Realizar inducción de seguridad y salud en el trabajo a servidores públicos, contratistas, practicantes o proveedores.</t>
  </si>
  <si>
    <t>SST38</t>
  </si>
  <si>
    <t>Realizar actividades tendientes a Promocionar la Salud (Semana de la Salud y ambiental)</t>
  </si>
  <si>
    <t>SST39</t>
  </si>
  <si>
    <t xml:space="preserve">Realizar capacitación y acompañamiento del COPASST </t>
  </si>
  <si>
    <t>SST40</t>
  </si>
  <si>
    <t>Realizar seguimiento al comité de convivencia laboral y su capacitación (recibir informes)</t>
  </si>
  <si>
    <t>SST41</t>
  </si>
  <si>
    <t>Actualizar y Acompañar el seguimiento al programa de Inspecciones COPASST .</t>
  </si>
  <si>
    <t>SST42</t>
  </si>
  <si>
    <t xml:space="preserve">Gestionar la ejecución del Cronograma de capacitaciones y actividades del SG-SST  </t>
  </si>
  <si>
    <t>SST43</t>
  </si>
  <si>
    <t>Gestionar la publicación de piezas y campañas sobre seguridad y salud en el trabajo con comunicaciones.</t>
  </si>
  <si>
    <t>PINAR1</t>
  </si>
  <si>
    <t>Digitalizar la documentación del archivo central en su totalidad (474)</t>
  </si>
  <si>
    <t>PINAR2</t>
  </si>
  <si>
    <t>Organizar los documentos electrónicos en carpetas compartidas</t>
  </si>
  <si>
    <t>PINAR3</t>
  </si>
  <si>
    <t>Seguimiento a la implementación del Plan de Preservación Digital del INM</t>
  </si>
  <si>
    <t>PINAR4</t>
  </si>
  <si>
    <t>Actualizar las Tablas de Control de Acceso de acuerdo con la matriz de activos de información</t>
  </si>
  <si>
    <t>PINAR5</t>
  </si>
  <si>
    <t>Aplicar disposición final - Eliminación de los documentos encontrados en el archivo central</t>
  </si>
  <si>
    <t>PINAR6</t>
  </si>
  <si>
    <t xml:space="preserve">Actualizar la politica de Gestión documental </t>
  </si>
  <si>
    <t>PINAR7</t>
  </si>
  <si>
    <t>Establecer lineamientos para la gestión de documentos de apoyo</t>
  </si>
  <si>
    <t>Documentar actividades de prevención de emergencias y atención de desastres en archivos</t>
  </si>
  <si>
    <t>PBIL1</t>
  </si>
  <si>
    <t>PBLI2</t>
  </si>
  <si>
    <t>PBIL3</t>
  </si>
  <si>
    <t>PBIL4</t>
  </si>
  <si>
    <t>PBIL5</t>
  </si>
  <si>
    <t>PBIL6</t>
  </si>
  <si>
    <t>PBIL7</t>
  </si>
  <si>
    <t>PBIL8</t>
  </si>
  <si>
    <t>PBIL9</t>
  </si>
  <si>
    <t>PBIL10</t>
  </si>
  <si>
    <t>PBIL11</t>
  </si>
  <si>
    <t>PBIL12</t>
  </si>
  <si>
    <t>PBIL13</t>
  </si>
  <si>
    <t>PBIL14</t>
  </si>
  <si>
    <t>PBIL15</t>
  </si>
  <si>
    <t>PBIL16</t>
  </si>
  <si>
    <t>PBIL17</t>
  </si>
  <si>
    <t>PBIL18</t>
  </si>
  <si>
    <t>PBIL19</t>
  </si>
  <si>
    <t>PBIL20</t>
  </si>
  <si>
    <t>PBIL21</t>
  </si>
  <si>
    <t>PIC1</t>
  </si>
  <si>
    <t xml:space="preserve">Secretaria General </t>
  </si>
  <si>
    <t>Participación ciudadana</t>
  </si>
  <si>
    <t>PIC 2</t>
  </si>
  <si>
    <t>Lenguaje concordante y no discriminación</t>
  </si>
  <si>
    <t>PIC3</t>
  </si>
  <si>
    <t>Educación ambiental, territorio y recursos naturales</t>
  </si>
  <si>
    <t>PIC4</t>
  </si>
  <si>
    <t>Cambio climático y desafíos desde la ciudadanía</t>
  </si>
  <si>
    <t>PIC5</t>
  </si>
  <si>
    <t xml:space="preserve">Acciones afirmativas que contribuyan a escenarios incluyentes </t>
  </si>
  <si>
    <t>PIC6</t>
  </si>
  <si>
    <t>Comunicación asertiva</t>
  </si>
  <si>
    <t>PIC7</t>
  </si>
  <si>
    <t>Programación Python y R</t>
  </si>
  <si>
    <t>PIC8</t>
  </si>
  <si>
    <t>Cibercultura</t>
  </si>
  <si>
    <t>PIC9</t>
  </si>
  <si>
    <t>Analitisis de datos</t>
  </si>
  <si>
    <t>PIC10</t>
  </si>
  <si>
    <t>Prevención de daño antijuridico</t>
  </si>
  <si>
    <t>PIC11</t>
  </si>
  <si>
    <t>Modelo de gestión y presupuesto orientado a resultados</t>
  </si>
  <si>
    <t>PIC12</t>
  </si>
  <si>
    <t>Control Interno disciplinario</t>
  </si>
  <si>
    <t>PIC13</t>
  </si>
  <si>
    <t xml:space="preserve">Transparencia </t>
  </si>
  <si>
    <t>PIC14</t>
  </si>
  <si>
    <t>Gestión documental y redacción de textos</t>
  </si>
  <si>
    <t>PIC15</t>
  </si>
  <si>
    <t>Gestión Contractual</t>
  </si>
  <si>
    <t>PIC16</t>
  </si>
  <si>
    <t xml:space="preserve">Habilidades Blandas (Inteligencias Multiples) </t>
  </si>
  <si>
    <t>PIC17</t>
  </si>
  <si>
    <t>Módulos SIIF</t>
  </si>
  <si>
    <t>PIC18</t>
  </si>
  <si>
    <t>Modelo Integrado de Planeación y Gestión</t>
  </si>
  <si>
    <t>PIC19</t>
  </si>
  <si>
    <t>Sistema de Gestión de calidad</t>
  </si>
  <si>
    <t>PIC20</t>
  </si>
  <si>
    <t xml:space="preserve">Aspectos de sensibilidad para las áreas administrativas sobre la gestión metrologíca </t>
  </si>
  <si>
    <t>PIC21</t>
  </si>
  <si>
    <t>Normatividad vigente de Talento Humano</t>
  </si>
  <si>
    <t>PIC22</t>
  </si>
  <si>
    <t>Administracion Publica</t>
  </si>
  <si>
    <t>PIC23</t>
  </si>
  <si>
    <t>Inducción y Reinducción</t>
  </si>
  <si>
    <t>PIC24</t>
  </si>
  <si>
    <t>Entrenamiento en el puesto de trabajo</t>
  </si>
  <si>
    <t>PIC25</t>
  </si>
  <si>
    <t>Bilingüismo</t>
  </si>
  <si>
    <t>PIC26</t>
  </si>
  <si>
    <t>Capacitación SG-SST y SGA</t>
  </si>
  <si>
    <t>PETI1</t>
  </si>
  <si>
    <t>Oficina de Informática y  Desarrollo Tecnológico
Oficina Asesora de Planeación</t>
  </si>
  <si>
    <t>Consolidar capacidades de TI ( DEVOPS, Gestión de Proyectos, Arquitectura Empresarial, ITIL, Gestión de Información, Automatización de procesos de negocio, Cancerización, Versiona miento de código fuente, Ciclo de vida de soluciones tecnológica, Seguridad de la información, DRP )</t>
  </si>
  <si>
    <t>PETI2</t>
  </si>
  <si>
    <t>Oficina Asesora de Planeación</t>
  </si>
  <si>
    <t>*Piloto de los procesos y políticas de  Gobierno de datos,  arquitectura de datos, Calidad de datos, analítica de datos.
*Formalizar los documentos asociados a los procesos y políticas de  Gobierno de datos,  arquitectura de datos, Calidad de datos, analítica de datos.</t>
  </si>
  <si>
    <t>PETI3</t>
  </si>
  <si>
    <t>Implementación de los procesos y políticas de  Gobierno de datos,  calidad de datos, arquitectura de dato y analítica</t>
  </si>
  <si>
    <t>PETI4</t>
  </si>
  <si>
    <t>Identificación de los datos generados en los laboratorios y la identificación de la aplicabilidad Y/O diagnóstico de los principios FAIR</t>
  </si>
  <si>
    <t>PETI5</t>
  </si>
  <si>
    <t>Levantamiento de requerimientos, Análisis, Diseño e implementación de indicadores de negocio haciendo uso de herramientas de analítica de datos.</t>
  </si>
  <si>
    <t>PETI6</t>
  </si>
  <si>
    <t>Consolidación de la iniciativa del proceso de ensayo de actitud y estudios colaborativos.</t>
  </si>
  <si>
    <t>PETI7</t>
  </si>
  <si>
    <t>Seguimiento a la ejecución del plan nacional de la infraestructura de datos ( Vigencia 2026 )</t>
  </si>
  <si>
    <t>PETI8</t>
  </si>
  <si>
    <t>Consolidar modelo de gobierno de TI ( Políticas, lineamientos y buenas prácticas en el dominio de sistema de info, servicios tecnológicos,  Arquitectura Empresarial, entre otros )</t>
  </si>
  <si>
    <t>PETI9</t>
  </si>
  <si>
    <t>OAP: Procesos de gobierno de datos, calidad de datos, arquitectura de datos y analítica de datos.
OIDT: Procedimientos Gestión de proyectos de TI, Arquitectura empresarial de TI, Construcción y mantenimiento de soluciones tecnológicas, Uso y apropiación TIC, Gestión de estrategia y Gobierno TIC.</t>
  </si>
  <si>
    <t>PETI10</t>
  </si>
  <si>
    <t>Implementación del proceso de gestión de arquitectura empresarial y Operación de las instancias de Arquitectura Empresarial y gobierno de datos.</t>
  </si>
  <si>
    <t>PETI11</t>
  </si>
  <si>
    <t>Oficina de Informática y  Desarrollo Tecnológico
SSMRC</t>
  </si>
  <si>
    <t>Seguimiento a la consolidación de la plataforma de interoperabilidad del INM.</t>
  </si>
  <si>
    <t>PETI12</t>
  </si>
  <si>
    <t>Plan de intervención de soluciones tecnológicas y gestión de información del INM.</t>
  </si>
  <si>
    <t>PETI13</t>
  </si>
  <si>
    <t>Apropiar la arquitectura de referencia de soluciones de servicios tecnológicos</t>
  </si>
  <si>
    <t>PETI14</t>
  </si>
  <si>
    <t xml:space="preserve"> Implementación de soluciones con Power Platform</t>
  </si>
  <si>
    <t>PETI15</t>
  </si>
  <si>
    <t>Diseño e implementación del MDM.</t>
  </si>
  <si>
    <t>PETI16</t>
  </si>
  <si>
    <t xml:space="preserve">Oficina de Informática y  Desarrollo Tecnológico
</t>
  </si>
  <si>
    <t xml:space="preserve">Implementar el Plan Estratégico de Seguridad y Privacidad de la información </t>
  </si>
  <si>
    <t>PETI17</t>
  </si>
  <si>
    <t>Oficina de Informática y  Desarrollo Tecnológico</t>
  </si>
  <si>
    <t>Adopción e implementación de la arquitectura de seguridad de la información y ciberseguridad</t>
  </si>
  <si>
    <t>PETI18</t>
  </si>
  <si>
    <t>Solución de gestión de identidades</t>
  </si>
  <si>
    <t>PETI19</t>
  </si>
  <si>
    <t xml:space="preserve">Mejoramiento herramienta de Help Desk que cubra los dominios de ITIL </t>
  </si>
  <si>
    <t>PETI20</t>
  </si>
  <si>
    <t>Implementación y puesta en producción del DEVOPS Instituciona</t>
  </si>
  <si>
    <t>PETI21</t>
  </si>
  <si>
    <t>Consolidación de IPV4-IPV6</t>
  </si>
  <si>
    <t>PETI22</t>
  </si>
  <si>
    <t>Gestión de infraestructura de red y telecomunicaciones</t>
  </si>
  <si>
    <t>PETI23</t>
  </si>
  <si>
    <t xml:space="preserve"> Plan de intervención de servicios tecnológicos</t>
  </si>
  <si>
    <t>PETI24</t>
  </si>
  <si>
    <t>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t>
  </si>
  <si>
    <t>PTRSPI 1</t>
  </si>
  <si>
    <t>Actualizar inventario de activos de información</t>
  </si>
  <si>
    <t>PTRSPI 2</t>
  </si>
  <si>
    <t xml:space="preserve">Oficina de Informática y Desarrollo Tecnológico/Oficina Asesora de Planeación </t>
  </si>
  <si>
    <t xml:space="preserve">Definir la metodología de gestión de riesgos junto con OAP </t>
  </si>
  <si>
    <t>PTRSPI 3</t>
  </si>
  <si>
    <t>Definir los riesgos en conjunto con los procesos</t>
  </si>
  <si>
    <t>PTRSPI 4</t>
  </si>
  <si>
    <t xml:space="preserve">Oficina de informática y Desarrollo Tecnológico/Oficina Asesora de Planeación </t>
  </si>
  <si>
    <t>Implementar el plan de tratamiento de riesgos con sus respectivos controles</t>
  </si>
  <si>
    <t>PTRSPI 5</t>
  </si>
  <si>
    <t xml:space="preserve">Seguimiento al plan de tratamiento de riesgos con sus respectivos controles						</t>
  </si>
  <si>
    <t>PTRSPI 6</t>
  </si>
  <si>
    <t>Oficina de informática y Desarrollo Tecnológico</t>
  </si>
  <si>
    <t xml:space="preserve">Elaborar y actualizar la Declaración de Aplicabilidad 						</t>
  </si>
  <si>
    <t>PTRSPI 7</t>
  </si>
  <si>
    <t>Alinear controles con el Anexo A de ISO 27001:2022</t>
  </si>
  <si>
    <t>PTRSPI 8</t>
  </si>
  <si>
    <t xml:space="preserve">Revisar y actualizar controles en caso de haberse presentado un incidente						</t>
  </si>
  <si>
    <t>PTRSPI 9</t>
  </si>
  <si>
    <t>Documentar lecciones aprendidas</t>
  </si>
  <si>
    <t xml:space="preserve">PESI 1 </t>
  </si>
  <si>
    <t xml:space="preserve">Oficina de Informática y Desarrollo Tecnológico </t>
  </si>
  <si>
    <t xml:space="preserve">Revisión trimestral del estado de los controles acorde al Anexo A						
						</t>
  </si>
  <si>
    <t>PESI 2</t>
  </si>
  <si>
    <t xml:space="preserve">Definir matriz de roles y responsabilidades del SGSI						
						</t>
  </si>
  <si>
    <t xml:space="preserve">PESI 3 </t>
  </si>
  <si>
    <t>Definición de cláusulas de seguridad de la información para las partes interesadas</t>
  </si>
  <si>
    <t>PESI 4</t>
  </si>
  <si>
    <t>Oficina de Informática y Desarrollo Tecnológico 
Oficina Asesora de Planeación</t>
  </si>
  <si>
    <t xml:space="preserve">Actualizar procedimientos y lineamientos del SGSI						</t>
  </si>
  <si>
    <t>PESI 5</t>
  </si>
  <si>
    <t>Registrar, analizar y gestionar incidentes</t>
  </si>
  <si>
    <t>PESI 6</t>
  </si>
  <si>
    <t>Ejecutar campañas de sensibilización diferenciadas por rol (directivos, misionales, administrativos, TIC)</t>
  </si>
  <si>
    <t>PESI 7</t>
  </si>
  <si>
    <t>Realizar autoevaluación del MSPI</t>
  </si>
  <si>
    <t>PESI 8</t>
  </si>
  <si>
    <t>Ejecutar auditoría interna del SGSI</t>
  </si>
  <si>
    <t>PESI 9</t>
  </si>
  <si>
    <t xml:space="preserve">Informes trimestrales de seguimiento al avance de implementación de PDP						
						</t>
  </si>
  <si>
    <t>PTEP1</t>
  </si>
  <si>
    <t>Realizar propuesta, someter a 
aprobación y socializar la política para la gestión integral de riesgos de acuerdo a la versión 7 de la Guía de Gestión integral del Riesgo del DAFP</t>
  </si>
  <si>
    <t>PTEP2</t>
  </si>
  <si>
    <t>Dirección general</t>
  </si>
  <si>
    <t>Definir y asignar el rol de función de cumplimiento para el INM</t>
  </si>
  <si>
    <t>PTEP3</t>
  </si>
  <si>
    <t>Oficina Asesora de Planeación / Secretaría general / asesoría Jurídica</t>
  </si>
  <si>
    <t xml:space="preserve">Liderar la elaboración y formalización del manual de debida diligencia para el INM de acuerdo a la versión 7 de la Guía de Gestión integral del Riesgo del DAFP. </t>
  </si>
  <si>
    <t>PTEP4</t>
  </si>
  <si>
    <t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t>
  </si>
  <si>
    <t>PTEP5</t>
  </si>
  <si>
    <t>Liderar la elaboración y formalización de las políticas relacionadas con LA/FT/FP​, antisoborno, antifraude de acuerdo con la versión 7 de la Guía de Gestión integral del Riesgo del DAFP</t>
  </si>
  <si>
    <t>PTEP6</t>
  </si>
  <si>
    <t xml:space="preserve">Oficina Asesora de Planeación 
Oficina de Informática y Desarrollo Tecnológico
</t>
  </si>
  <si>
    <t>Hacer seguimiento y socializar la matriz de riesgos del SIG; compuesta por riesgos de gestión, corrupción, seguridad de la información y fiscales. 
(Actualizar la matriz cuando aplique dado el seguimiento realizado por las 3 líneas de defensa)</t>
  </si>
  <si>
    <t>PTEP7</t>
  </si>
  <si>
    <t>Gestión de talento humano</t>
  </si>
  <si>
    <t xml:space="preserve">Revisar y actualizar el procedimiento A-04-P-028 CONFLICTO DE INTERESES, validando que los lineamientos requeridos en la guía para la gestión integral del riesgo (V7), se encuentren documentados en dicho procedimiento.  </t>
  </si>
  <si>
    <t>PTEP8</t>
  </si>
  <si>
    <t xml:space="preserve">Liderar la elaboración del Procedimiento para el  reporte de operaciones sospechosas en el INM de acuerdo con la versión 7 de la Guía de Gestión integral del Riesgo del DAFP </t>
  </si>
  <si>
    <t>PTEP9</t>
  </si>
  <si>
    <t>Revisar y actualizar el procedimiento E-04-P-001 PETICIONES, QUEJAS, RECLAMOS, SUGERENCIAS Y DENUNCIAS – PQRSD , validando que los lineamientos requeridos en la guía para la gestión integral del riesgo (V7), se encuentren documentados en dicho procedimiento y se pueda generar una metdología del manejo de los canales de denuncias, asegurando la confidencialidad, imparcialidad en el manejo de la información y protección al denunciante. 
2. Identificar los riesgos asociados al proceso</t>
  </si>
  <si>
    <t>PTEP10</t>
  </si>
  <si>
    <t>Oficina de Control Interno</t>
  </si>
  <si>
    <t>Realizar seguimiento de tercera línea a los riesgos identificados en la matriz de riesgos de corrupción en los tiempos establecidos por ley y asegurar publicación de resultados en la página web</t>
  </si>
  <si>
    <t>PTEP11</t>
  </si>
  <si>
    <t>Realizar seguimiento de tercera línea al programa de transparencia y ética pública en los tiempos establecidos por ley, asegurar publicación de resultados en la página web</t>
  </si>
  <si>
    <t>PTEP12</t>
  </si>
  <si>
    <t>Subdirección de Servicios Metrológicos y Relación con el Ciudadano
OAP</t>
  </si>
  <si>
    <t>Redes internas: 
Construir y mantener un repositorio interno en la INMtranet de preguntas frecuentes sobre transparencia, acceso a la información, conflictos de interés y canales de denuncia.</t>
  </si>
  <si>
    <t>PTEP13</t>
  </si>
  <si>
    <t xml:space="preserve">Realizar cada mes, publicación de piezas gráficas o infografías de los canales de denuncia, vigentes para el año 2026. </t>
  </si>
  <si>
    <t>PTEP14</t>
  </si>
  <si>
    <t>Elaborar un informe de socialización y difusión de temas relacionados con cultura LA/FT/FP​ y Gestión Antisoborno, publicado en la página web de INM</t>
  </si>
  <si>
    <t>PTEP15</t>
  </si>
  <si>
    <t>Oficina Asesora de Planeación / Talento Humano</t>
  </si>
  <si>
    <t>Aplicar encuesta sobre el Código de ética, integridad y conflicto de interés</t>
  </si>
  <si>
    <t>PTEP16</t>
  </si>
  <si>
    <t>Velar por la realización de la Declaración de bienes, rentas y conflictos de intereses Ley 2013 de 2019 gestionada desde el proceso de talento humano</t>
  </si>
  <si>
    <t>PTEP17</t>
  </si>
  <si>
    <t>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t>
  </si>
  <si>
    <t>PTEP18</t>
  </si>
  <si>
    <t>Reportar en el aplicativo de datos abiertos de MinTIC (https://www.datos.gov.co/) los set de datos obligatorios e históricos definidos por el INM</t>
  </si>
  <si>
    <t>PTEP19</t>
  </si>
  <si>
    <t>Diligenciar y reportar ante la Procuraduría General de la Nación la matriz del Índice de Transparencia y Acceso a la Información Pública – ITA</t>
  </si>
  <si>
    <t>PTEP20</t>
  </si>
  <si>
    <t>Revisar y actualizar la información publicada en la sección de Transparencia y Acceso a la Información Pública del sitio web del INM</t>
  </si>
  <si>
    <t>PTEP21</t>
  </si>
  <si>
    <t>Diseñar y difundir contenidos digitales (cápsulas, infografías, videos cortos o boletines) sobre integridad pública, ética y cultura de la legalidad a través de la Intranet y correo institucional.</t>
  </si>
  <si>
    <t>PTEP22</t>
  </si>
  <si>
    <t>Subdirección de Servicios Metrológicos y Relación con el Ciudadano / OAP</t>
  </si>
  <si>
    <t xml:space="preserve">Establecer el Plan de Participación Ciudadana del Instituto, incorporando las actividades previstas para la vigencia </t>
  </si>
  <si>
    <t>PTEP23</t>
  </si>
  <si>
    <t>Subdirección de Servicios Metrológicos y Relación con el Ciudadano 
Comunicaciones</t>
  </si>
  <si>
    <t>Promover el conocimiento y acceso de los grupos de interés al Plan de Participación Ciudadana.</t>
  </si>
  <si>
    <t>PTEP24</t>
  </si>
  <si>
    <t>Seguimiento semestral de la implementación de la Hoja de Ruta de Arquitectura Empresarial para la mejora del Modelo de Operación por Procesos (MOP) ante el CIGD.</t>
  </si>
  <si>
    <t>PTEP25</t>
  </si>
  <si>
    <t>Realizar una socialización y aplicar una encuesta interna para medir el nivel de conocimiento y percepción de los colaboradores frente al PTEP y la Ley 1712 de 2014.</t>
  </si>
  <si>
    <t>SEGUIMIENTO</t>
  </si>
  <si>
    <t>ALINEACIÓN PLAN ESTRATÉGICO INSTITUCIONAL</t>
  </si>
  <si>
    <t>ACTIVIDAD</t>
  </si>
  <si>
    <t>AVANCE ANUAL</t>
  </si>
  <si>
    <t>CUMPLIMIENTO DE LA ACTIVIDAD POR PROGRAMACIÓN</t>
  </si>
  <si>
    <t>EJECUCIÓN</t>
  </si>
  <si>
    <t xml:space="preserve">
EJE HABILITADOR PND</t>
  </si>
  <si>
    <t>OBJETIVO ESTRATÉGICO</t>
  </si>
  <si>
    <t>INICIATIVA</t>
  </si>
  <si>
    <t>INDICADOR Y META ASOCIADO AL PEI</t>
  </si>
  <si>
    <t>COMPONENTES ESTRATÉGICOS ENM</t>
  </si>
  <si>
    <t>LITERALES ENM</t>
  </si>
  <si>
    <t xml:space="preserve">ID </t>
  </si>
  <si>
    <t>Descripción</t>
  </si>
  <si>
    <t xml:space="preserve">Descripción </t>
  </si>
  <si>
    <t>4. Transformación productiva, internacionalización y acción climática​</t>
  </si>
  <si>
    <t>1. Trazabilidad metrológica y posicionamiento nacional e internacional</t>
  </si>
  <si>
    <t>3. Fortalecer la participacion y liderazgo en escenarios internacionales</t>
  </si>
  <si>
    <t>1. Optimizar las CMC propias y/o reconocidas vigentes</t>
  </si>
  <si>
    <t>4.2.Capacidad metrológica</t>
  </si>
  <si>
    <t>iii) Reconocimiento internacional de las Capacidades de Medición y
Calibración: a) La ejecución de un plan de optimización de las CMC reconocidas internacionalmente a la fecha a partir de la identificación de necesidades para asegurar el mantenimiento de aquellas que son requeridas en el país</t>
  </si>
  <si>
    <t>(M-01) Servicios de Calibración y medición metrológica</t>
  </si>
  <si>
    <t>Inversión</t>
  </si>
  <si>
    <t xml:space="preserve">Durante la respectiva vigencia los laboratorios que van  Optimizar las CMC propias y/o reconocidas vigentes en la SMF se tiene proyectados así: 
Viscosidad, Flujo de gas, Temperatura y humedad, calidad de energía, Corriente continua y alterna y masa.
Así mismo durante el mes de enero, se realizo la contratación de personal que apoyará durante la vigencia la respectivas tareas técnicas y administrativas
</t>
  </si>
  <si>
    <t xml:space="preserve">Para el mes de febrero se registran avances asociados al inicio de las actividades previstas en el plan de trabajo, incluyendo la organización de las tareas técnicas y la revisión preliminar de las capacidades y requerimientos de los laboratorios involucrados, lo cual permitirá orientar las acciones necesarias para la optimización de las CMC durante la vigencia.
Entre los laboratorios con mayor avances son: 
-Flujo: Redacto Estudios previos para la adquisción de electrovalvulas 
-Temperatura y humedad: Esta construyendo estudios previos para el mantenimiento de diferentes equipos 
</t>
  </si>
  <si>
    <t xml:space="preserve">Viscosidad - Se iniciaron las mediciones con el objetivo de ampliar el alcance en el nuevo servicio de medición de sustancias líquidas mediante viscosímetros capilares de nivel suspendido tipo Ubbelohde.
En cooperación con la coordinación, se ajustaron los formatos A-04-F-008 (Descripción de competencias técnicas requeridas) y A-04-F-009 (Plan de mantenimiento y desarrollo de competencias).
Flujo de gas - Durante el mes de marzo se finalizaron las mediciones preliminares propuestas dentro de las actividades del plan de validación del método de calibración de boquillas sónicas. Debido a la falta de normalidad de los resultados obtenidos, se están desarrollando acciones tendientes a conocer los factores ambientales, operativos y de equipamiento que afectan las mediciones.
Temperatura -Se finalizó el diligenciamiento de los formatos con código A-08-F-016, correspondientes a la “Ficha Técnica Diseño de Nuevo Producto o Servicio” para las dos nuevas líneas de CMCs que tiene proyectado generar el Laboratorio, a saber:
Calibración de termómetros de resistencia de platino por puntos fijos – de Agua (H2O, t90 = 0.01 °C) a Indio (In, t90 = 156.598 5 °C)
Calibración de termómetros de resistencia de platino por puntos fijos – de Agua (H2O, t90 = 0.01 °C) a Estaño (Sn, t90 = 231.928 °C) 
Adicionalmente se dio continuidad a la generación del Informe de Validación del método para la calibración de termómetros de resistencia de platino tipo SPRT por puntos fijos en los intervalos mencionados anteriormente (ANEXO 3).
Estas actividades contribuyen a la generación de nuevas CMCs del Laboratorio, toda vez que hacen parte de la ejecución de los planes de Gestión del Cambio número 72 t 73, los cuales se encuentra ejecutado el Laboratorio de Temperatura y Humedad, y que a su vez tienen como resultado la generación de dos nuevas Capacidades de Calibración y Medición, con las cuales no contaba previamente el Laboratorio.
Calidad - No registra avances para el presente periodo 
Corriente continua - No registra avances para el presente periodo 
Masa: 
Las CMC del laboratorio de masa continúan en la revisión intra-regional. Se ha dado respuesta a las preguntas remitidas por la chair del Grupo de Masa del SIM (Sheila Preste del LATU) realizadas por los colegas de los NMI de El Salvador, Brasil y México.
En comunicación con Sheila (Lider regional), indica que no se recibieron comentarios adicionales a las respuestas remitidas por el laboratorio, luego se espera que en el mes de abril las CMC pasen a revisión inter-regional.
</t>
  </si>
  <si>
    <t xml:space="preserve">Viscosidad:  Se realizaron mediciones con el objetivo de ampliar el alcance en el nuevo servicio de medición de sustancias líquidas mediante viscosímetros capilares de nivel suspendido tipo Ubbelohde, mediciones hechas con viscosímetros tamaños 5 .
Flujo de gas -  A partir de una serie de mediciones realizadas, se determinó que un factor que afecta la no normalidad de los resultados es el control de la presión dentro del sistema de medición. Por tal motivo, se requiere instalar un controlador de presión en la línea que viene del compresor de aire hacia el sistema. Adicionalmente, se encontró que un acople que transmite el movimiento del motor paso a paso al pistón presentaba un daño; por lo tanto, se requiere su reemplazo. En consecuencia, durante el mes de abril se ha venido trabajando en la solicitud de cotizaciones con el fin de realizar una contratación cuyo objetivo sea reemplazar la pieza dañada e instalar el control de presión del sistema.
Temperatura:
Masa: Frente a los avances en el PEI1, las CMC del laboratorio de masa han pasado a revisión inter-regional el día 2026-04-13. Tal como se puede consultar en la página del KCDB, la revisión intra-regional se extenderá hasta 2026-06-22.
</t>
  </si>
  <si>
    <t xml:space="preserve"> Calibración del instrumento y Certificado del Cary 5000</t>
  </si>
  <si>
    <t>(M-03) Producción de Materiales de Referencia y Desarrollo de Métodos Analíticos</t>
  </si>
  <si>
    <t>En cumplimiento del indicador establecido, se adelantará el trabajo correspondiente para garantizar su ejecución y adecuado cumplimiento, realizando las acciones previstas y los seguimientos requeridos según lo definido en la planificación institucional respecto a Calibración Cary:  Se solicitaron cotizaciones para la certificación de los filtros necesarios para la calibración del instrumento.</t>
  </si>
  <si>
    <t xml:space="preserve"> Se seleccionó a NIST como proveedor del servicio. Se tramitó la resolución y se espera pago del servicio en el mes de marzo.</t>
  </si>
  <si>
    <t>En cumplimiento del indicador establecido, se adelantará el trabajo correspondiente para garantizar su ejecución y adecuado cumplimiento, realizando las acciones previstas y los seguimientos requeridos según lo definido en la planificación institucional respecto a Calibración Cary:  Se realizó el pago de la resolución 052 de 2026, con el propósito de calibrar los filtros del laboratorio UV Vis por el NIST.</t>
  </si>
  <si>
    <t>En cumplimiento del indicador establecido, se adelantará el trabajo correspondiente para garantizar su ejecución y adecuado cumplimiento, realizando las acciones previstas y los seguimientos requeridos según lo definido en la planificación institucional respecto a Calibración Cary: Se esta coordinando con INACAL en Perú para la capaciatación de la funcionaria Maribel Moreno a INACAL en Perú.</t>
  </si>
  <si>
    <t>ii) Consolidación del sistema de gestión de la calidad: c) El robustecimiento del proceso de reconocimiento internacional de CMC al interior de la entidad involucrando a las diferentes áreas para fomentar
la apropiación de la actividad d) La participación continua del INM
ante el Grupo de Calidad del SIM para facilitar la adopción de normas
internacionales por parte del instituto y el reconocimiento y mantenimiento
de las CMC</t>
  </si>
  <si>
    <t>Informe de Auditoría Interna, Informe de Evaluación por Pares, Acta de Reunión de Cierre o Presentación de Sometimiento al QSTF.
El informe podrá contener uno o varios alcances auditados o evaluados, según corresponda..</t>
  </si>
  <si>
    <t>(M-08) Gestión de patrones nacionales y sistemas medición</t>
  </si>
  <si>
    <t>En cumplimiento del indicador establecido, se adelantará el trabajo correspondiente para garantizar su ejecución y adecuado cumplimiento, realizando las acciones previstas y los seguimientos requeridos según lo definido en la planificación institucional. Respecto a Agua potable: Sin avances
SarsCov: Se esta gestionando la invitación para la revisora par Esmeralda Valiente de PTB.</t>
  </si>
  <si>
    <t>Agua potable: Se contactó al experto Rodrigo Caciano de Sena de INMETRO. Fechas clave:
Arrival in Colombia: July 27th.
Peer Review Period: July 28th to July 31st (4 days).
Schedule for July 31st: This day will be dedicated to finalizing the report and conducting the closing meeting.
Return Flight: July 31st, in the evening.
SarsCOv: Se ha avanzado en el cierre de hallazgos de la auditoria de virus respiratorios previo a la revisión par.</t>
  </si>
  <si>
    <t>En cumplimiento del indicador establecido, se adelantará el trabajo correspondiente para garantizar su ejecución y adecuado cumplimiento, realizando las acciones previstas y los seguimientos requeridos según lo definido en la planificación institucional. Respecto a Agua potable: Sin avances
SarsCov: Se ha avanzado en el cierre de hallazgos de la auditoria de virus respiratorios previo a la revisión par.</t>
  </si>
  <si>
    <t>En cumplimiento del indicador establecido, se adelantará el trabajo correspondiente para garantizar su ejecución y adecuado cumplimiento, realizando las acciones previstas y los seguimientos requeridos según lo definido en la planificación institucional. Respecto a Agua potable: Sin avances,
SarsCOv: Se envió invitación a Mercedes Herrera de CENAM para revisión par. Se proyecta hacer Revisión por pares entre octubre o noviembre (Se explora posible participación de Mercedes en METROCOL).</t>
  </si>
  <si>
    <t>3. Número de participaciones en escenarios internacionales.
PEI</t>
  </si>
  <si>
    <t>4.3. Relaciones regionales e
internacionales del INM e ID</t>
  </si>
  <si>
    <t xml:space="preserve">Participación del INM y los ID en las organizaciones internacionales y foros
internacionales de metrología: </t>
  </si>
  <si>
    <t>Informe ejecutivo que soporte la participación activa por parte del INM. Este informe puede incuir anexos.</t>
  </si>
  <si>
    <t>(E-01) Direccionamiento Estratégico y Planeación</t>
  </si>
  <si>
    <t>Funcionamiento/Inversión</t>
  </si>
  <si>
    <t>En cumplimiento del indicador establecido, se adelantará el trabajo correspondiente para garantizar su ejecución y adecuado cumplimiento, realizando las acciones previstas y los seguimientos requeridos según lo definido en la planificación institucional. Respecto a la participación en la reunión CCQM-OAWG y CCQM-PAWG se hizo la inscripcion de las actividades que se  llevarán a cabo en el mes de abril de 2026</t>
  </si>
  <si>
    <t>GMME: Se realizó la inscripción para participación en las reuniones de grupos de trabajo CCQM-IAWG y CCQM-EAWG que tendrán lugar el próximo mes de abril.
Gina asistió al CCQM Workshop on support and review of CMCs.
GMS: Se realizó la inscripción y asistencia al workshop CCQM CAWG Extracellular Vesicles,  la reunion del grupo de trabajo en términos de bioanálisis (TQUB) y una reunión de intercambio técnico en la que se mostró el módulo de comparaciones de la KCDB</t>
  </si>
  <si>
    <t>En cumplimiento del indicador establecido, se adelantará el trabajo correspondiente para garantizar su ejecución y adecuado cumplimiento, realizando las acciones previstas y los seguimientos requeridos según lo definido en la planificación institucional. Respecto a la participación en la reunión CCQM: Las reuniones de los grupos de trabajo se realizaran en el mes de abril para lo cual la CCQM compartió las agendas de las reuniones.</t>
  </si>
  <si>
    <t>En cumplimiento del indicador establecido, se adelantará el trabajo correspondiente para garantizar su ejecución y adecuado cumplimiento, realizando las acciones previstas y los seguimientos requeridos según lo definido en la planificación institucional. Respecto a la participación en la reunión CCQM: Se participó en reuniones de Grupos de Trabajo de CCQM de la siguiente forma: Gina Torres - CCQM EAWG
Andres Castillo - CCQM EAWG, Ivonne Gonzalez - CCQM SAWG, Jessyka Padilla - CCQM IAWG, Maribel Moreno - IRWG, Julian Pulido- CCQM-OAWG, Felipe Londoño- CCQM-CAWG, Maria Mercedes participó en Grupo de proteínas de manera asincrónica,  Carlos Castro y Claudia Tere participarón en grupo de ácidos nucleicos,  Gustavo Garzón participó en Grupo de proteínas, Rocio Morato participó en el Grupo de células, Los cuatro en la reunión conjunta de bioanálisis del CCQM. Los informes de participación se encuentran en proceso de elaboración.</t>
  </si>
  <si>
    <t xml:space="preserve">Con el animo de Fortalecer la participación y liderazgo en escenarios internacionales desde la SMF se proyecta la participación en los siguientes eventos, durante la vigencia .
-	Jovenes Metrologos
-	Intercambios SIM
-	SIMCALL Presión
-	Acústica
-	Simposio en Metrología (CENAM)
Así mismo durante el mes de enero, se realizo la contratación de personal que apoyará durante la vigencia la respectivas tareas técnicas y administrativas
</t>
  </si>
  <si>
    <t xml:space="preserve">Durante el mes de Febrero se hicieron las gestiones para la participación en el evento IMEKO 2026, la cual se realizará en el mes de Marzo durante la última semana </t>
  </si>
  <si>
    <t xml:space="preserve">SIMCALL Presión:
El 18 de marzo se realizó reunión de seguimiento con los INM involucrados en el proyecto para acordar los entregables, en este reunión se definieron aspectos logísticos asociados a los entregables que se han venido trabajando (estableciendo el uso de plantillas unificadas) así sobre cómo los detalles logísiticos para el desarrollo del taller presencial programado en Julio, en la reunión participaron: Leonardo De La Cruz y de INALCAL - Perú;  Jesús Aranzolo Suarez y Yolanda Cristina Verdejo Guerrero por CENAM - México;  José Kuruc por CENAMEP - Panamá y Fernando Andres Monge por LACOMET - Costa Rica. </t>
  </si>
  <si>
    <t>Potencia y Energía, Calidad de Energía y CC&amp;CA:
Durante el mes de Abril de 2026 se consolidó el proceso de estancia de dos semanas del ingeniero Diego Travéz de INEN (Ecuador) en temáticas relacionadas, entre otros, con calibración de patrones de potencia y energía eléctrica, transformadores de tensión y corriente para medición, aspectos generales de metrología de calidad de energía y aspectos generales de metrología de corriente continua y alterna. Dicha estancia se llevó a cabo entre los días 2026-04-13 a 2026-04-24
Temperatura y Humedad:
Se dio continuidad a la participación del Laboratorio en la formulación del protocolo de comparación interlaboratorio en el marco del SIM MWG 3 - Termometría, referente a la calibración de termómetros de contacto tipo SPRT por el método de puntos fijos en el intervalo comprendido entre el punto triple del Mercurio (Hg, t90 = -38.8 °C) al punto de solidificación del Zinc (Zn, t90 = 419.520 °C).
Durante el mes de Abril se generó la versión revisada del que será el Protocolo de Comparación Interlaboratorio (ANEXO 1), y dicha versión fue socializada con las colegas Veronica Ponticorbo y Ofelia Robatto de LATU (Uruguay) en una reunión virtual 
SIM CALL - Acústica:
Ejecución de dos sesiones virtuales del programa de transferencia de conocimiento.
Abril 17 de 2026: MODULE 2 – NRC session 1 |International System and Acoustic Traceability.
Abril 24 de 2026: MODULE 2 – NRC session 2 |International System and Acoustic Traceability</t>
  </si>
  <si>
    <t>Consolidación de trabajo conjunto con otras organizaciones internacionales</t>
  </si>
  <si>
    <t>Reporte de resultados</t>
  </si>
  <si>
    <t>En cumplimiento del indicador establecido, se adelantará el trabajo correspondiente para garantizar su ejecución y adecuado cumplimiento, realizando las acciones previstas y los seguimientos requeridos según lo definido en la planificación institucional.. Respecto a Ocratoxina: Se concluyeron los experimentos de validación propuestos para el método de medición de OTA por cromatografia liquida
Cristalohidratos: Se recibieron los reactivos necesarios para el desarrollo de métodos, se inicia en febrero esta actividad
Proteínas: Se inicia la producción del material de partida, definición de plan de producción y desarrollo de métodos de medición asociados, junto con la documentación respectiva.
Cancer: Se está a la espera del envio del protocolo de la comparación K198 para gestionar la inscripción.</t>
  </si>
  <si>
    <t>Ocratoxina: Se llevaron a cabo las mediciones para evaluar la homogeneidad estabilidad a corto plazo y confirmacion del valor del item piloto de OTA en solvente por cromatografía liquida con detector de fluorescencia
Cristalohidratos: se espera completar en marzo,
Proteínas: Se completó producción piloto. Se va a presentar en MTTC plan de producción normalizada del candidato a MRC que se evaluará en la KC
Cancer: A la fecha aún no se ha recibido el protocolo de la comparación. Se realizará reprogramación de la actividad.</t>
  </si>
  <si>
    <t xml:space="preserve">En cumplimiento del indicador establecido, se adelantará el trabajo correspondiente para garantizar su ejecución y adecuado cumplimiento, realizando las acciones previstas y los seguimientos requeridos según lo definido en la planificación institucional.
Respecto a Ocratoxina: se envía el ítem y el reporte al BIPM para su aprobación.
Cristalohidratos: Ítem enregado, nombre del archivo: PEI4_Cristalohidratos_Result submission form_Colombia (1)
Proteínas:ítem etregado, nombre del archivo: PEI4_Proteínas_Result submission form_Colombia
Cancer: A la fecha aún no se ha recibido el protocolo de la comparación. Se resta solicitando reprogramación de la actividad.
Ciruela: Se realiza seguimiento con los organizadores, aún no se tiene respuesta.
</t>
  </si>
  <si>
    <t>En cumplimiento del indicador establecido, se adelantará el trabajo correspondiente para garantizar su ejecución y adecuado cumplimiento, realizando las acciones previstas y los seguimientos requeridos según lo definido en la planificación institucional.
Ocratoxina: Sin avances.
Cancer: Durante reunión del Grupo de ácidos nucleicos socializaron el nuevo cronograma de la comparación. Se enviará el protocolo por parte de los organizadores finalizando mayo.
Ciruela: Se realiza seguimiento con los organizadores, comparten nuevo cronograma.
Calibrante: esta comparación no se va a realizar este año se cambia por pH 1,68: Se recibe ítem de comparación y se optimiza método de medición, resultados a enviarse en mayo, actualmente se esta trabajando en la elaboración de reporte final.</t>
  </si>
  <si>
    <t>4. Participación en comparaciones clave, suplementarias, pilotos o bilaterales, que apoyen mediciones en un sector productivo, iniciadas.</t>
  </si>
  <si>
    <t>4.  Número de comparaciones clave, suplementarias, pilotos o bilaterales, que apoyen mediciones en un sector productivo, iniciadas.
PEI</t>
  </si>
  <si>
    <t xml:space="preserve">Reporte de resultados
Protocolo de comparación // Inicio de comparación entregable Draft A y/o Draft B </t>
  </si>
  <si>
    <t xml:space="preserve">Desde la SMF proyecta la Participación en comparaciones clave, suplementarias, pilotos o bilaterales, que apoyen mediciones en un sector productivo. (SMF), desde los siguientes laboratorios: 
Masa, Longitud, Potencia y energía, Volumen, ParTorsional, Calidad de energía, Viscosidad, Corriente Continua y alterna, Fuerza, Flujo de gas, Presión y vacío, y temperatura y humedad
Así mismo durante el mes de enero, se realizo la contratación de personal que apoyará durante la vigencia la respectivas tareas técnicas y administrativas
</t>
  </si>
  <si>
    <t>No hay avances en el mes de febrero</t>
  </si>
  <si>
    <t>Masa: Se adjuntan evidencias de los correos enviados a Luis Manuel Peña del CENAM, laboratorio piloto de las comparaciones clave SIM.M.M-K4 y SIM.M.M-K7, en donde se evidencia que el laboratorio de masa trabajó en la elaboración del borrador del protocolo de ambas comparaciones, para que se realicen ajustes finales antes de inscribir dichas comparaciones en el KCDB. 
Inicia Longitud : No registra avances para el presente periodo
Potencia : No registra avances para el presente periodo
Volumen : Desde el laboratorio de Volumen, no se ha recibido comunicación de  protocolo acerca de la comparación.
Pero el laboratorio ha:
Preguntado al laboratorio piloto sobre dimensiones del empaque (sin tener respuesta) 
Gestionado la compras de baños termostáticos necesarios para la calibración del ítem de la comparación.
Participado en workshop de buenas practicas de laboratorio en el uso de pipetas de pistón organizado por el proveedor de balanzas, pipetas y mantenimiento de dichos equipos.
Gestionado con el laboratorio de masa (Dumar Ospina) el traslado de una balanza que se requiere para dicha comparación.
ParTorsional . No registra avances para el presente periodo
Calidad - No registra avances para el presente periodo
Viscosidad: Se hace referencia a la comparación internacional CCM.V-K5, las acciones realizadas hasta la fecha:
Revisión técnica: Se realizó un nuevo análisis exhaustivo del protocolo y se elevaron las consultas pertinentes para asegurar el cumplimiento de los lineamientos establecidos.
Gestión de seguridad: Se solicitaron formalmente las fichas de seguridad (SDS) correspondientes a las muestras objeto de medición.
Recepción de materiales: Se confirma la recepción de las muestras enviadas por el Laboratorio Piloto (NIM de China), las cuales se encuentran bajo custodia para su posterior medición.
Corriente inicia -  2
En curso:
Potencia: Respecto a la comparación SIM.EM-S18, en la que participa el Laboratorio de Potencia y Energía (Área de Transformadores para medición), de acuerdo con lo informado por el Dr. Mariano A. Real del INTI de Argentina, ya terminó la etapa de mediciones en Canadá a inicios de año y actualmente se encuentra en proceso de iniciar el análisis de resultados.
Fuerza : El laboratorio de fuerza no ha tenido avances en las tres comparaciones en las que está participando actualmente durante el primer trimestre del 2026.
Flujo de volumenes: No registra avances para el presente periodo
Presion: No registra avances para el presente periodo
Temperatura: 
Comparación SIM.T-S11 (Regional Interlaboratorio):
No se presentaron avances en la ejecución de la presente comparación. Las actualizaciones más recientes datan del mes de Febrero de 2026, mediante la cual se le informa al Laboratorio que la Chair del SIM MW3 – Termometría, Carolina Herrera, indagó con el PTB el estado de la emisión del Draft A de la comparación, a lo cual el PTB manifiesta que se encuentra en proceso de compilación de todas las mediciones de los participantes y finalización de las mediciones con los ítems de comparación. Asimismo se reciben en las instalaciones el Laboratorio los termómetros que fungieron como ítem de transferencia en el proceso de comparación, los cuales fueron donados al Laboratorio en la vigencia 2021 mediante la ejecución del Proyecto ColombiaMide (ANEXO 1).
Comparación SIM.T-S12 (Bilateral INM – INEN (Ecuador)):
Durante el mes de marzo se consolidaron, en conjunto con los expertos de INEN – Ecuador, las respuestas que se proyecta enviar a los expertos del Grupo de Trabajo de comparaciones clave del BIPM (KC WG), referentes a algunas indagaciones sobre la pertinencia de la comparación y los niveles de incertidumbre reportados. Lo anterior en aras de poder consolidar de manera exitosa el proceso de comparación bilateral (ANEXO 2).
Compración SIM.T-K6.8:
No se presentaron avances en la ejecución de la presente comparación. La actualización más reciente data del mes de Septiembre de 2025, mediante la cual el piloto de la comparación (NIST) le informó al Laboratorio que se encontraba en proceso de análisis de los resultados de medición, hasta el momento no se ha recibido retroalimentación respecto a la generación del Draft A, a pesar de los seguimientos hechos por el Laboratorio</t>
  </si>
  <si>
    <r>
      <rPr>
        <sz val="8"/>
        <rFont val="Arial"/>
        <family val="2"/>
      </rPr>
      <t xml:space="preserve">Masa: 
Para dar respuesta a su consulta, durante el mes de abril el laboratorio piloto de las dos comparaciones clave en las cuales participará este año el laboratorio de masa (CENAM) continuó en la revisión del borrador del protocolo de ambas comparaciones.
Longitud: 
Comparacion de escalas: El INTI  ( piloto) solicito diligenciar una información referente a los ítems a medir dentro de la comparación, no obstante , la misma se remitirá la primera semana del mes de mayo.
Comparacion de cintas metricas: No se ejecutaron actividades relacionadas con esta comparacion toda vez que se esta a la espera de que el Instituto piloto remita el protocolo respectivo.
Volumen : - Esta a la espera de los baños termostáticos necesarios para la calibración del ítem de la comparación (Número de contrato: CAO 004 de 2026).
- Ha trasladado del laboratorio de masa al laboratorio de volumen una balanza que se requiere para dicha comparación.
ParTorsional : No reporta avances
Calidad :No reporta avances
</t>
    </r>
    <r>
      <rPr>
        <b/>
        <sz val="8"/>
        <rFont val="Arial"/>
        <family val="2"/>
      </rPr>
      <t>Viscosidad</t>
    </r>
    <r>
      <rPr>
        <sz val="8"/>
        <rFont val="Arial"/>
        <family val="2"/>
      </rPr>
      <t xml:space="preserve">: No reporta avances
</t>
    </r>
    <r>
      <rPr>
        <b/>
        <i/>
        <u/>
        <sz val="8"/>
        <rFont val="Arial"/>
        <family val="2"/>
      </rPr>
      <t xml:space="preserve">En curso:
</t>
    </r>
    <r>
      <rPr>
        <sz val="8"/>
        <rFont val="Arial"/>
        <family val="2"/>
      </rPr>
      <t xml:space="preserve">
Potencia: 
Comparación SIM.EM-S18, Área de Transformadores para medición, están realizando el análisis de los resultados.
Comparación SIM.EM-K5, Área de medidores de energía se están realizando unas últimas observaciones al protocolo de la comparación en potencia. Actualmente el piloto (INMETRO) está realizando actividades de caracterización del mesurando.
Fuerza: No reporta avances
Presion: No reporta avances</t>
    </r>
    <r>
      <rPr>
        <b/>
        <sz val="8"/>
        <rFont val="Arial"/>
        <family val="2"/>
      </rPr>
      <t xml:space="preserve">
Temperatura: 
</t>
    </r>
    <r>
      <rPr>
        <b/>
        <u/>
        <sz val="8"/>
        <rFont val="Arial"/>
        <family val="2"/>
      </rPr>
      <t>Comparación SIM.T-S11 (Regional Interlaboratorio):</t>
    </r>
    <r>
      <rPr>
        <b/>
        <i/>
        <sz val="8"/>
        <rFont val="Arial"/>
        <family val="2"/>
      </rPr>
      <t xml:space="preserve">
</t>
    </r>
    <r>
      <rPr>
        <sz val="8"/>
        <rFont val="Arial"/>
        <family val="2"/>
      </rPr>
      <t xml:space="preserve">
 No se presentaron avances en la ejecución de la presente comparación durante el período citado.
</t>
    </r>
    <r>
      <rPr>
        <b/>
        <u/>
        <sz val="8"/>
        <rFont val="Arial"/>
        <family val="2"/>
      </rPr>
      <t xml:space="preserve">Comparación SIM.T-S12 (Bilateral INM – INEN (Ecuador)):
</t>
    </r>
    <r>
      <rPr>
        <sz val="8"/>
        <rFont val="Arial"/>
        <family val="2"/>
      </rPr>
      <t xml:space="preserve">
 No se presentaron avances en la ejecución de la presente comparación durante el período citado.
</t>
    </r>
    <r>
      <rPr>
        <b/>
        <u/>
        <sz val="8"/>
        <rFont val="Arial"/>
        <family val="2"/>
      </rPr>
      <t>Comparación SIM.T-K6.8:</t>
    </r>
    <r>
      <rPr>
        <b/>
        <sz val="8"/>
        <rFont val="Arial"/>
        <family val="2"/>
      </rPr>
      <t xml:space="preserve">
</t>
    </r>
    <r>
      <rPr>
        <sz val="8"/>
        <rFont val="Arial"/>
        <family val="2"/>
      </rPr>
      <t xml:space="preserve">
No se presentaron avances en la ejecución de la presente comparación durante el período citado.
</t>
    </r>
    <r>
      <rPr>
        <b/>
        <u/>
        <sz val="8"/>
        <rFont val="Arial"/>
        <family val="2"/>
      </rPr>
      <t xml:space="preserve">Comparación con código por definir para el Grupo de Temperatura del SIM:
</t>
    </r>
    <r>
      <rPr>
        <sz val="8"/>
        <rFont val="Arial"/>
        <family val="2"/>
      </rPr>
      <t xml:space="preserve">
Durante el mes de Abril se generó la versión revisada del que será el Protocolo de Comparación Interlaboratorio (ANEXO 1). Este ejercicio de comparación interlaboratorio se realiza dentro del marco del SIM MWG 3 - Termometría, y compete a la calibración de termómetros de contacto tipo SPRT por el método de puntos fijos en el intervalo comprendido entre el punto triple del Mercurio (Hg, t90 = -38.8 °C) al punto de solidificación del Zinc (Zn, t90 = 419.520 °C). Se tiene proyectado que inicie a mediados de Agosto de 2026 contempla la participación de 9 países, teniendo como pilotos al INTI (Argentina) y a LACOMET (Costa Rica).</t>
    </r>
  </si>
  <si>
    <t>2. Metrología para las apuestas productivas</t>
  </si>
  <si>
    <t>1. Implementar instrumentos que promuevan la adopción y modernización de estándares de calidad para dar mayor valor agregado en la industria</t>
  </si>
  <si>
    <t xml:space="preserve">1.Aumento de servicios metrológicos prestados con aliados estratégicos
</t>
  </si>
  <si>
    <t xml:space="preserve">Evidencia de la prestación de servicios metrológicos con aliados estratégicos.
</t>
  </si>
  <si>
    <t>Funcionamiento</t>
  </si>
  <si>
    <r>
      <rPr>
        <sz val="9"/>
        <color rgb="FF000000"/>
        <rFont val="Arial"/>
        <family val="2"/>
      </rPr>
      <t xml:space="preserve">En cumplimiento del indicador establecido para la vigencia actual, y en coherencia con el proceso de focalización y priorización del relacionamiento estratégico, el INM adelantó acciones orientadas a fortalecer la articulación con actores clave del sector productivo y estratégico del país.
Como parte de este proceso, se llevó a cabo una mesa de trabajo con las siguientes entidades priorizadas, seleccionadas por su relevancia en términos de innovación, competitividad y potencial de articulación con los servicios y capacidades metrológicas del INM:
</t>
    </r>
    <r>
      <rPr>
        <b/>
        <sz val="9"/>
        <color rgb="FF000000"/>
        <rFont val="Arial"/>
        <family val="2"/>
      </rPr>
      <t xml:space="preserve">TRONEX: </t>
    </r>
    <r>
      <rPr>
        <sz val="9"/>
        <color rgb="FF000000"/>
        <rFont val="Arial"/>
        <family val="2"/>
      </rPr>
      <t xml:space="preserve">Empresa líder en soluciones energéticas y portafolios tecnológicos con alto grado de innovación.
</t>
    </r>
    <r>
      <rPr>
        <b/>
        <sz val="9"/>
        <color rgb="FF000000"/>
        <rFont val="Arial"/>
        <family val="2"/>
      </rPr>
      <t>ECOPETROL:</t>
    </r>
    <r>
      <rPr>
        <sz val="9"/>
        <color rgb="FF000000"/>
        <rFont val="Arial"/>
        <family val="2"/>
      </rPr>
      <t xml:space="preserve"> Principal empresa del sector de hidrocarburos en Colombia y actor estratégico para el fortalecimiento de la infraestructura metrológica asociada a procesos industriales de alto impacto.
</t>
    </r>
    <r>
      <rPr>
        <b/>
        <sz val="9"/>
        <color rgb="FF000000"/>
        <rFont val="Arial"/>
        <family val="2"/>
      </rPr>
      <t>CEMENTOS DEL ORIENTE :</t>
    </r>
    <r>
      <rPr>
        <sz val="9"/>
        <color rgb="FF000000"/>
        <rFont val="Arial"/>
        <family val="2"/>
      </rPr>
      <t>Empresa del sector cementero con interés en mejorar la confiabilidad de sus procesos de medición y control de calidad.
Estas mesas de trabajo permitieron identificar oportunidades de colaboración, revisar necesidades técnicas específicas y avanzar en el fortalecimiento del relacionamiento institucional, en línea con los objetivos estratégicos del INM para la vigencia.</t>
    </r>
  </si>
  <si>
    <r>
      <rPr>
        <sz val="10"/>
        <color rgb="FF000000"/>
        <rFont val="Arial"/>
        <family val="2"/>
      </rPr>
      <t xml:space="preserve">En cumplimiento del indicador establecido para la vigencia actual, y en coherencia con el proceso de focalización y priorización del relacionamiento estratégico, el INM adelantó acciones orientadas a fortalecer la articulación con actores clave del sector productivo y estratégico del país. Durante el mes anterior se realizaron acercamientos con las siguientes entidades:
</t>
    </r>
    <r>
      <rPr>
        <b/>
        <sz val="10"/>
        <color rgb="FF000000"/>
        <rFont val="Arial"/>
        <family val="2"/>
      </rPr>
      <t>TRONEX:</t>
    </r>
    <r>
      <rPr>
        <sz val="10"/>
        <color rgb="FF000000"/>
        <rFont val="Arial"/>
        <family val="2"/>
      </rPr>
      <t xml:space="preserve"> Empresa líder en soluciones energéticas y portafolios tecnológicos con un alto grado de innovación.
</t>
    </r>
    <r>
      <rPr>
        <b/>
        <sz val="10"/>
        <color rgb="FF000000"/>
        <rFont val="Arial"/>
        <family val="2"/>
      </rPr>
      <t>ECOPETROL:</t>
    </r>
    <r>
      <rPr>
        <sz val="10"/>
        <color rgb="FF000000"/>
        <rFont val="Arial"/>
        <family val="2"/>
      </rPr>
      <t xml:space="preserve"> Principal compañía del sector de hidrocarburos en Colombia y actor estratégico para el fortalecimiento de la infraestructura metrológica asociada a procesos industriales de alto impacto.
</t>
    </r>
    <r>
      <rPr>
        <b/>
        <sz val="10"/>
        <color rgb="FF000000"/>
        <rFont val="Arial"/>
        <family val="2"/>
      </rPr>
      <t>CEMENTOS DEL ORIENTE</t>
    </r>
    <r>
      <rPr>
        <sz val="10"/>
        <color rgb="FF000000"/>
        <rFont val="Arial"/>
        <family val="2"/>
      </rPr>
      <t xml:space="preserve">: Empresa del sector cementero con interés en mejorar la confiabilidad de sus procesos de medición y control de calidad.
Adicionalmente, como parte de este proceso, se llevó a cabo una mesa de trabajo con entidades priorizadas por su relevancia en innovación, competitividad y potencial de articulación con los servicios y capacidades metrológicas del INM. Entre ellas se destaca:
</t>
    </r>
    <r>
      <rPr>
        <b/>
        <sz val="10"/>
        <color rgb="FF000000"/>
        <rFont val="Arial"/>
        <family val="2"/>
      </rPr>
      <t xml:space="preserve">CEMEX: </t>
    </r>
    <r>
      <rPr>
        <sz val="10"/>
        <color rgb="FF000000"/>
        <rFont val="Arial"/>
        <family val="2"/>
      </rPr>
      <t>Segunda compañía líder en el mercado de cemento en Colombia, con una alta capacidad de producción y un papel estratégico en el sector de materiales de construcción.
Estas mesas de trabajo permitieron identificar oportunidades de colaboración, revisar necesidades técnicas específicas y avanzar en el fortalecimiento del relacionamiento institucional, en concordancia con los objetivos estratégicos del INM para la vigencia.</t>
    </r>
  </si>
  <si>
    <r>
      <rPr>
        <sz val="9"/>
        <color rgb="FF000000"/>
        <rFont val="Arial"/>
        <family val="2"/>
      </rPr>
      <t xml:space="preserve">En cumplimiento del indicador establecido para la vigencia actual, y en coherencia con el proceso de focalización y priorización del relacionamiento estratégico, el INM adelantó acciones orientadas a fortalecer la articulación con actores clave del sector productivo y estratégico del país.
Como parte de este proceso, se llevó a cabo una mesa de trabajo con las siguientes entidades priorizadas, seleccionadas por su relevancia en términos de innovación, competitividad y potencial de articulación con los servicios y capacidades metrológicas del INM:
</t>
    </r>
    <r>
      <rPr>
        <b/>
        <sz val="9"/>
        <color rgb="FF000000"/>
        <rFont val="Arial"/>
        <family val="2"/>
      </rPr>
      <t>- Veolia Aguas de Tunja S.A E.S.P:</t>
    </r>
    <r>
      <rPr>
        <sz val="9"/>
        <color rgb="FF000000"/>
        <rFont val="Arial"/>
        <family val="2"/>
      </rPr>
      <t xml:space="preserve"> Empresa clave en la gestión integral del recurso hídrico en la ciudad de Tunja 
</t>
    </r>
    <r>
      <rPr>
        <b/>
        <sz val="9"/>
        <color rgb="FF000000"/>
        <rFont val="Arial"/>
        <family val="2"/>
      </rPr>
      <t xml:space="preserve">- Acueducto de Bogotá: </t>
    </r>
    <r>
      <rPr>
        <sz val="9"/>
        <color rgb="FF000000"/>
        <rFont val="Arial"/>
        <family val="2"/>
      </rPr>
      <t xml:space="preserve">Entidad fundamental en la prestación de servicios de agua potable y saneamiento para Bogotá y municipios aledaños
</t>
    </r>
    <r>
      <rPr>
        <b/>
        <sz val="9"/>
        <color rgb="FF000000"/>
        <rFont val="Arial"/>
        <family val="2"/>
      </rPr>
      <t>- Instituto amazónico de investigaciones científicas SINCHI:</t>
    </r>
    <r>
      <rPr>
        <sz val="9"/>
        <color rgb="FF000000"/>
        <rFont val="Arial"/>
        <family val="2"/>
      </rPr>
      <t xml:space="preserve"> Institución estratégica para la generación de conocimiento científico en la región amazónica, orientada a la conservación de la biodiversidad, el uso sostenible de los recursos naturales y el desarrollo sostenible de uno de los ecosistemas más importantes del país.
Estas mesas de trabajo permitieron identificar oportunidades de colaboración, revisar necesidades técnicas específicas y avanzar en el fortalecimiento del relacionamiento institucional, en línea con los objetivos estratégicos del INM para la vigencia.</t>
    </r>
  </si>
  <si>
    <r>
      <rPr>
        <sz val="9"/>
        <color rgb="FF000000"/>
        <rFont val="Arial"/>
      </rPr>
      <t xml:space="preserve">En cumplimiento del indicador establecido para la vigencia actual, y en coherencia con el proceso de focalización y priorización del relacionamiento estratégico, el INM adelantó acciones orientadas a fortalecer la articulación con actores clave del sector productivo y estratégico del país.
Como parte de este proceso, se llevó a cabo una mesa de trabajo con las siguientes entidades priorizadas, seleccionadas por su relevancia en términos de innovación, competitividad y potencial de articulación con los servicios y capacidades metrológicas del INM:
</t>
    </r>
    <r>
      <rPr>
        <b/>
        <sz val="9"/>
        <color rgb="FF000000"/>
        <rFont val="Arial"/>
      </rPr>
      <t xml:space="preserve">Sociedad Portuaria de Santa Marta: </t>
    </r>
    <r>
      <rPr>
        <sz val="9"/>
        <color rgb="FF000000"/>
        <rFont val="Arial"/>
      </rPr>
      <t xml:space="preserve">Empresa dedicada a la operación logística y portuaria para el comercio nacional e internacional desde el puerto de Santa Marta.
</t>
    </r>
    <r>
      <rPr>
        <b/>
        <sz val="9"/>
        <color rgb="FF000000"/>
        <rFont val="Arial"/>
      </rPr>
      <t xml:space="preserve">EMDUPAR: </t>
    </r>
    <r>
      <rPr>
        <sz val="9"/>
        <color rgb="FF000000"/>
        <rFont val="Arial"/>
      </rPr>
      <t xml:space="preserve">Empresa encargada de la prestación de servicios públicos de acueducto y alcantarillado en Valledupar.
</t>
    </r>
    <r>
      <rPr>
        <b/>
        <sz val="9"/>
        <color rgb="FF000000"/>
        <rFont val="Arial"/>
      </rPr>
      <t xml:space="preserve">DIAN: </t>
    </r>
    <r>
      <rPr>
        <sz val="9"/>
        <color rgb="FF000000"/>
        <rFont val="Arial"/>
      </rPr>
      <t xml:space="preserve">Entidad del Gobierno Nacional responsable de la administración tributaria, aduanera y cambiaria en Colombia.
</t>
    </r>
    <r>
      <rPr>
        <b/>
        <sz val="9"/>
        <color rgb="FF000000"/>
        <rFont val="Arial"/>
      </rPr>
      <t xml:space="preserve">Universidad de Nariño: </t>
    </r>
    <r>
      <rPr>
        <sz val="9"/>
        <color rgb="FF000000"/>
        <rFont val="Arial"/>
      </rPr>
      <t xml:space="preserve">Institución de educación superior pública orientada a la formación académica, investigación y proyección social.
</t>
    </r>
    <r>
      <rPr>
        <b/>
        <sz val="9"/>
        <color rgb="FF000000"/>
        <rFont val="Arial"/>
      </rPr>
      <t xml:space="preserve">BIOS: </t>
    </r>
    <r>
      <rPr>
        <sz val="9"/>
        <color rgb="FF000000"/>
        <rFont val="Arial"/>
      </rPr>
      <t>Centro de desarrollo tecnológico enfocado en bioinformática, biotecnología y tecnologías computacionales aplicadas a la ciencia y la innovación.
Estas mesas de trabajo permitieron identificar oportunidades de colaboración, revisar necesidades técnicas específicas y avanzar en el fortalecimiento del relacionamiento institucional, en línea con los objetivos estratégicos del INM para la vigencia.</t>
    </r>
  </si>
  <si>
    <t>4.1. Gobernanza en metrología</t>
  </si>
  <si>
    <t>ii) Articulación del INM con la política pública relacionada con la competitividad e innovación:</t>
  </si>
  <si>
    <t>Evidencias cargadas para el reporte de SISCONPES
1) Reporte 2025 - II</t>
  </si>
  <si>
    <t>Se remiten los soportes de carga en SISCONPES correspondientes a la actividad 1.10 del CONPES 3957-1.10, relacionada con la implementación de las herramientas de hardware y software del Laboratorio de Tiempo y Frecuencia.
Para el periodo 2025-II, se cargaron en la plataforma SISCONPES las evidencias que dan cuenta de los avances en la implementación de dichas herramientas, incluyendo el fortalecimiento de la infraestructura tecnológica y operativa del laboratorio.
En ese sentido, se adjunta el pantallazo correspondiente al Reporte 2025-II, tanto financiero como indicador, ya aprobados por el DNP</t>
  </si>
  <si>
    <t>Evidencias cargadas para el reporte de SISCONPES
1) Reporte 2025 - II
2) Reporte 2026 - I</t>
  </si>
  <si>
    <t>4.5. Articulación con partes
interesadas</t>
  </si>
  <si>
    <t xml:space="preserve">Dirección de General </t>
  </si>
  <si>
    <t xml:space="preserve">Evidencias cargadas para el reporte de SISCONPES
1) Reporte 2025 - II
</t>
  </si>
  <si>
    <t xml:space="preserve">Finalizado en segundo periodo vigencia 2025. </t>
  </si>
  <si>
    <t xml:space="preserve">Listados de asistencia y presentaciones de las charlas asociadas al Programa de Capacitación en el Marco del CONPES 4052
</t>
  </si>
  <si>
    <t>(M-06) Red Colombiana de Metrología</t>
  </si>
  <si>
    <t>Sin avance. Aun no se ha definido los expertos que impartirán las charlas pendientes</t>
  </si>
  <si>
    <t>Sin avance. Si bien se definió el experto que impartirá el siguiente tema en el mes de abril del 2026, esta pendiente el diligenciamiento del respectivo formato de solicitud ante la RCM.</t>
  </si>
  <si>
    <t xml:space="preserve">El 24 de abril de 2026 se llevó a cabo la charla Conceptos básicos de trazabilidad metrológica según la norma ISO/17025 impartida por el funcionario Andrés Castillo. </t>
  </si>
  <si>
    <t xml:space="preserve">"Evidencias cargadas para el reporte de SISCONPES
1) Reporte 2025 - II
</t>
  </si>
  <si>
    <t>Para la vigencia 2026 se implementará el plan de mejoramiento metrológico en dos sectores priorizados enfocado en industria manufacturera, este plan se basa en la identificación del nivel de madurez del sistema de gestión de las mediciones de empresas de sectores priorizados.</t>
  </si>
  <si>
    <t>Se realizó la construcción de una herramienta que permite al INM identificar posibles sectores productivos para la implementación del plan de mejoramiento metrológico para empresas manufactureras. Se incorporaron los parámetros de exportaciones, obstáculos técnicos al comercio, centros de investigación, agremiaciones, política pública, cooperación y mesas de internacionalización con puntuación para la selección del sector productivo.</t>
  </si>
  <si>
    <t xml:space="preserve">Se realizó la presentación de resultados de priorización de los sectores productivos a trabajar con las subdirecciones misionales, asesores de Dirección General y Dirección General, recibiendo aprobación para trabajar los sectores de:
- 1806 Chocolate y demás preparaciones alimenticicas que contengan cacao. 
-3923 Artículos para el transporte o envasado de plástico;  tapones, tapas y demás dispositivos de cierre de plástico
Se inició la elaboración del documento de terminos de referencia de la convocatoria abierta que permitirá la selección de tres empresas manufactureras por sector productivo para intervenir mediante la implementación del plan de mejoramiento metrológico. </t>
  </si>
  <si>
    <t>Se realizaron reuniones con agremiaciones (acoplásticos), Federación Nacional de Cacaoteros (Fedecacao), Cámaras de Comercio (Barancabermeja y Cartagena); entidades que suministraron y complementaron la información requerida para la organización de los terminos de referencia de la convocatoria.
Se consultaron bases de datos asocaidos a cifras de exportaciones para identificar los departamentos o regiones que mayor participación tienen en las partidas arancelarias 1806 y 3923, con el objetivo de cruzar la información con la información de las mesas de internacionalización permitiendo ajustar los terminos de referencia de la convocatoria.</t>
  </si>
  <si>
    <t>2. Brindar asistencia técnica para contribuir en la competitividad de la industria y/o la exportación de productos y servicios</t>
  </si>
  <si>
    <t>2.Servicios de asistencia técnica prestados para la industria en términos de lograr certificaciones de calidad</t>
  </si>
  <si>
    <t>c) La optimización del servicio de asistencia técnica en metrología para
satisfacer necesidades de empresarios y promover el desarrollo tecnológico</t>
  </si>
  <si>
    <t>Matriz de seguimiento a la prestación en servicios asistencia técnica.</t>
  </si>
  <si>
    <r>
      <rPr>
        <sz val="9"/>
        <color rgb="FF000000"/>
        <rFont val="Arial"/>
        <family val="2"/>
      </rPr>
      <t xml:space="preserve">En cumplimiento del indicador establecido para la vigencia actual, en el marco del proceso de asistencia técnica, se adelantaron diversas mesas de prospección con usuarios, orientadas a identificar necesidades metrológicas específicas que puedan ser atendidas a través de la prestación de servicios especializados por parte del INM.
Estas actividades tuvieron como propósito profundizar en los requerimientos técnicos de cada organización, reconocer brechas en materia de medición y asegurar la alineación entre las capacidades del INM y las demandas del sector productivo.
Las reuniones de prospección se llevaron a cabo con los siguientes usuarios estratégicos:
</t>
    </r>
    <r>
      <rPr>
        <b/>
        <sz val="9"/>
        <color rgb="FF000000"/>
        <rFont val="Arial"/>
        <family val="2"/>
      </rPr>
      <t xml:space="preserve">Tronex S.A.S.
Ecopetrol – Refinería de Barrancabermeja
Cementos del Oriente
</t>
    </r>
    <r>
      <rPr>
        <sz val="9"/>
        <color rgb="FF000000"/>
        <rFont val="Arial"/>
        <family val="2"/>
      </rPr>
      <t xml:space="preserve">
La información recopilada en estas sesiones permitirá orientar futuras acciones de asistencia técnica, fortalecer el relacionamiento institucional y contribuir al desarrollo de soluciones metrológicas acordes con las necesidades identificadas en cada entidad.</t>
    </r>
  </si>
  <si>
    <r>
      <rPr>
        <sz val="9"/>
        <color rgb="FF000000"/>
        <rFont val="Arial"/>
        <family val="2"/>
      </rPr>
      <t xml:space="preserve">En cumplimiento del indicador establecido para la vigencia actual, y en el marco del proceso de asistencia técnica, se adelantaron mesas de prospección con usuarios orientadas a identificar necesidades metrológicas específicas susceptibles de ser atendidas mediante la prestación de servicios especializados por parte del INM. Durante el mes anterior, estas sesiones se llevaron a cabo con las siguientes empresas:
</t>
    </r>
    <r>
      <rPr>
        <b/>
        <sz val="9"/>
        <color rgb="FF000000"/>
        <rFont val="Arial"/>
        <family val="2"/>
      </rPr>
      <t xml:space="preserve">Tronex S.A.S.
Ecopetrol – Refinería de Barrancabermeja
Cementos del Oriente
</t>
    </r>
    <r>
      <rPr>
        <sz val="9"/>
        <color rgb="FF000000"/>
        <rFont val="Arial"/>
        <family val="2"/>
      </rPr>
      <t xml:space="preserve">
Estas actividades tuvieron como propósito profundizar en los requerimientos técnicos de cada organización, identificar brechas en materia de medición y asegurar la alineación entre las capacidades del INM y las demandas del sector productivo.
Adicionalmente, se realizaron reuniones de prospección con los siguientes usuarios estratégicos:
</t>
    </r>
    <r>
      <rPr>
        <b/>
        <sz val="9"/>
        <color rgb="FF000000"/>
        <rFont val="Arial"/>
        <family val="2"/>
      </rPr>
      <t xml:space="preserve">QC LAB S.A.S.
AMC Análisis de Colombia LTDA
</t>
    </r>
    <r>
      <rPr>
        <sz val="9"/>
        <color rgb="FF000000"/>
        <rFont val="Arial"/>
        <family val="2"/>
      </rPr>
      <t xml:space="preserve">
La información recopilada en estas sesiones permitirá orientar futuras acciones de asistencia técnica, fortalecer el relacionamiento institucional y contribuir al desarrollo de soluciones metrológicas acordes con las necesidades identificadas en cada entidad.</t>
    </r>
  </si>
  <si>
    <r>
      <rPr>
        <sz val="9"/>
        <color rgb="FF000000"/>
        <rFont val="Arial"/>
        <family val="2"/>
      </rPr>
      <t xml:space="preserve">En cumplimiento del indicador establecido para la vigencia actual, en el marco del proceso de asistencia técnica, se adelantaron diversas mesas de prospección con usuarios, orientadas a identificar necesidades metrológicas específicas que puedan ser atendidas a través de la prestación de servicios especializados por parte del INM.
Estas actividades tuvieron como propósito profundizar en los requerimientos técnicos de cada organización, reconocer brechas en materia de medición y asegurar la alineación entre las capacidades del INM y las demandas del sector productivo.
Las reuniones de prospección se llevaron a cabo con los siguientes usuarios estratégicos:
</t>
    </r>
    <r>
      <rPr>
        <b/>
        <sz val="9"/>
        <color rgb="FF000000"/>
        <rFont val="Arial"/>
        <family val="2"/>
      </rPr>
      <t xml:space="preserve">CEMEX
SET &amp; GAT
VEOLIA AGUAS DE TUNJA
ACUEDUCTO DE BOGOTÁ
CÁMARA DE COMERCIO DE CARTAGENA
</t>
    </r>
    <r>
      <rPr>
        <sz val="9"/>
        <color rgb="FF000000"/>
        <rFont val="Arial"/>
        <family val="2"/>
      </rPr>
      <t xml:space="preserve">
La información recopilada en estas sesiones permitirá orientar futuras acciones de asistencia técnica, fortalecer el relacionamiento institucional y contribuir al desarrollo de soluciones metrológicas acordes con las necesidades identificadas en cada entidad.</t>
    </r>
  </si>
  <si>
    <r>
      <rPr>
        <sz val="9"/>
        <color rgb="FF000000"/>
        <rFont val="Arial"/>
      </rPr>
      <t xml:space="preserve">En cumplimiento del indicador establecido para la vigencia actual, en el marco del proceso de asistencia técnica, se adelantaron diversas mesas de prospección con usuarios, orientadas a identificar necesidades metrológicas específicas que puedan ser atendidas a través de la prestación de servicios especializados por parte del INM.
Estas actividades tuvieron como propósito profundizar en los requerimientos técnicos de cada organización, reconocer brechas en materia de medición y asegurar la alineación entre las capacidades del INM y las demandas del sector productivo.
Las reuniones de prospección se llevaron a cabo con los siguientes usuarios estratégicos:
</t>
    </r>
    <r>
      <rPr>
        <b/>
        <sz val="9"/>
        <color rgb="FF000000"/>
        <rFont val="Arial"/>
      </rPr>
      <t xml:space="preserve">SINCHI
TECNOESCALA
</t>
    </r>
    <r>
      <rPr>
        <sz val="9"/>
        <color rgb="FF000000"/>
        <rFont val="Arial"/>
      </rPr>
      <t xml:space="preserve">
De las propuestas de servicio enviadas en meses anteriores, se finalizó la ejecución del servicio de asistencia técnica en la modalidad de asesoría metrológica a la empresa </t>
    </r>
    <r>
      <rPr>
        <b/>
        <sz val="9"/>
        <color rgb="FF000000"/>
        <rFont val="Arial"/>
      </rPr>
      <t>QC LAB SAS</t>
    </r>
    <r>
      <rPr>
        <sz val="9"/>
        <color rgb="FF000000"/>
        <rFont val="Arial"/>
      </rPr>
      <t>, servicio que derivó en un nuevo servicio de calibración para el INM.</t>
    </r>
  </si>
  <si>
    <t>3. Realizar gestión de conocimiento a través de la prestación de servicios capacitación en metrología</t>
  </si>
  <si>
    <t>3,Aumento de servicios de capacitación en metrología diseñados y/o rediseñados</t>
  </si>
  <si>
    <t>iV) Relaciones con la academia (educación y cultura metrológica):</t>
  </si>
  <si>
    <t>Fichas técnicas de las capacitaciones en metrología diseñadas y/o rediseñadas</t>
  </si>
  <si>
    <t>(M-02) Capacitación, Formación y Cultura Metrológica</t>
  </si>
  <si>
    <r>
      <rPr>
        <sz val="9"/>
        <color rgb="FF000000"/>
        <rFont val="Arial"/>
        <family val="2"/>
      </rPr>
      <t xml:space="preserve">En cumplimiento del indicador establecido para la vigencia actual, el INM ha definido como prioridad el diseño y rediseño de las capacitaciones estratégicas que serán ofertadas durante la vigencia 2026. Esta priorización responde a la necesidad de fortalecer las competencias técnicas de los usuarios y garantizar la alineación de la oferta formativa con las demandas emergentes en materia metrológica. 
En este marco, se han identificado como cursos prioritarios los siguientes:
</t>
    </r>
    <r>
      <rPr>
        <b/>
        <sz val="9"/>
        <color rgb="FF000000"/>
        <rFont val="Arial"/>
        <family val="2"/>
      </rPr>
      <t xml:space="preserve">Metrología de Temperatura y Humedad
Metrología de Corriente Continua y Alterna
Cartas de Control
</t>
    </r>
    <r>
      <rPr>
        <sz val="9"/>
        <color rgb="FF000000"/>
        <rFont val="Arial"/>
        <family val="2"/>
      </rPr>
      <t xml:space="preserve">
Estas capacitaciones permitirán actualizar contenidos, incorporar nuevas metodologías y asegurar que los procesos formativos respondan a los estándares técnicos y normativos vigentes, contribuyendo así al fortalecimiento de la infraestructura metrológica del país.</t>
    </r>
  </si>
  <si>
    <r>
      <rPr>
        <sz val="10"/>
        <color rgb="FF000000"/>
        <rFont val="Arial"/>
        <family val="2"/>
      </rPr>
      <t xml:space="preserve">En cumplimiento del indicador establecido para la presente vigencia, y como resultado de la mesa de trabajo realizada con las subdirecciones, el INM definió la segunda etapa del proceso de diseño y rediseño de las capacitaciones. Esta fase contempla el diseño gráfico de los cursos priorizados.
Durante el mes anterior se trabajó en los siguientes cursos:
</t>
    </r>
    <r>
      <rPr>
        <b/>
        <sz val="10"/>
        <color rgb="FF000000"/>
        <rFont val="Arial"/>
        <family val="2"/>
      </rPr>
      <t xml:space="preserve">Metrología de Temperatura y Humedad
Metrología de Corriente Continua y Alterna
Cartas de Control
</t>
    </r>
    <r>
      <rPr>
        <sz val="10"/>
        <color rgb="FF000000"/>
        <rFont val="Arial"/>
        <family val="2"/>
      </rPr>
      <t xml:space="preserve">
Para el presente mes, se avanzará en el diseño gráfico de los siguientes cursos:
</t>
    </r>
    <r>
      <rPr>
        <b/>
        <sz val="10"/>
        <color rgb="FF000000"/>
        <rFont val="Arial"/>
        <family val="2"/>
      </rPr>
      <t xml:space="preserve">Metrología de grandes volúmenes
Metrología de par torsional
Metrología de presión
Calibración IPFNA según guía SIM
Norma NTC-ISO 10012:2023
Incertidumbre en las mediciones
</t>
    </r>
    <r>
      <rPr>
        <sz val="10"/>
        <color rgb="FF000000"/>
        <rFont val="Arial"/>
        <family val="2"/>
      </rPr>
      <t xml:space="preserve">
Adicionalmente, se continuará con el proceso de diseño y rediseño de la siguiente capacitación:
</t>
    </r>
    <r>
      <rPr>
        <b/>
        <sz val="10"/>
        <color rgb="FF000000"/>
        <rFont val="Arial"/>
        <family val="2"/>
      </rPr>
      <t xml:space="preserve">Cartas de Control
</t>
    </r>
    <r>
      <rPr>
        <sz val="10"/>
        <color rgb="FF000000"/>
        <rFont val="Arial"/>
        <family val="2"/>
      </rPr>
      <t xml:space="preserve">
Esta priorización responde a la necesidad de fortalecer las competencias técnicas de los usuarios y garantizar la alineación de la oferta formativa con las demandas emergentes en el ámbito metrológico.</t>
    </r>
  </si>
  <si>
    <t xml:space="preserve">El INM definió para la vigencia 2026 el cronograma del proceso de diseño y rediseño de las capacitaciones, correspondiente al desarrollo gráfico de los cursos priorizados según la fecha prevista de ejecución, con el fin de asegurar la disponibilidad del material gráfico con antelación. Los cursos son:
1.	Incertidumbre en las Mediciones;
2.	Estadística Básica;
3.	Calibración de Instrumentos de Pesaje de Funcionamiento No Automático según Guía SIM;
4.	Norma NTC ISO 10012:2003;
5.	Metrología de Presión;
6.	Norma NTC ISO/IEC 17025:2017;
7.	Metrología de Grandes Volúmenes;
8.	Metrología de Par Torsional;
9.	Metrología para Niños.
De manera paralela, durante la vigencia 2026 se avanzará en el diseño pedagógico de los siguientes cursos:
1.	Curso de Metrología de Presión (SIM)
2.	Norma ISO 10012 (considerando la actualización proyectada para este año)
3.	Curso de Cartas de Control (Metrología Química)
4.	Metrología para Niños V.2
</t>
  </si>
  <si>
    <t xml:space="preserve">De acuerdo con el cronograma de diseño y rediseño de capacitaciones correspondientes al desarrollo gráfico los cursos que presentan avance se encuentran con el siguiente porcentaje de ejecución: 
1. Estadística Básica: Se presenta un avance del 60% en el diseño de este curso; se estima la finalización de esta etapa en mayo para su envío a aprobación. </t>
  </si>
  <si>
    <t>"Evidencias cargadas para el reporte de SISCONPES
1) Reporte 2025 - II
2) Reporte 2026 - I"</t>
  </si>
  <si>
    <t xml:space="preserve">Se remiten los soportes de carga en SISCONPES correspondientes a la actividad 2.29 del CONPES 4129, relacionada con el diseño e implementación de un programa orientado a mejorar la competencia técnica de las mediciones en los sectores vinculados con la política de reindustrialización, mediante actividades de transferencia de conocimiento de la Red Colombiana de Metrología.
Para el periodo 2025-II, se cargaron en la plataforma SISCONPES las evidencias que dan cuenta de los avances en la ejecución de la actividad, incluyendo las acciones desarrolladas en materia de transferencia de conocimiento y fortalecimiento de capacidades metrológicas en los actores del sistema.
En ese sentido, se adjunta el pantallazo correspondiente al Reporte 2025-II, tanto financiero como indicador, ya aprobados por el DNP </t>
  </si>
  <si>
    <t>A partir del documento entregado "(ESQUEMA PARA DESARROLLAR NUEVAS MAGNITUDES O TECNOLOGÍAS EN METROLOGÍA CIENTÍFICA E INDUSTRIAL)" a la Subdirección de Servicios Metrológicos y Relación con el Ciudadano, se dió inicio a  la implementación con la vinculación de estudiantes en el marco de con la U a la metrología</t>
  </si>
  <si>
    <t>Se desarrolló el Webinar de presentación de resultados de los trabajos de los estudiantes vinculados mediante el convenio con la Universidad Nacional en 2025. Se está realizando una revisión general del estado de los convenios suscritos en el marco de la estrategia de la U con la metrología.</t>
  </si>
  <si>
    <t>Se ajustó y presentó el documento "ESQUEMA PARA DESARROLLAR NUEVAS MAGNITUDES O TECNOLOGÍAS EN METROLOGÍA CIENTÍFICA E INDUSTRIAL" y se elaboró un plan de  trabajo general para implementar los diferentes convenios relacionados  que se han suscrito. De este modo, se espera desarrollar una ejecución más sistemática de las actividades planteadas en el marco de este esquema.</t>
  </si>
  <si>
    <t xml:space="preserve">Se realizó una distribución de los convenios existentes para su gestión por parte de diferentes colaboradores de la SSMRC. Cada uno de ellos adquirió el compromiso de acordar y gestionar las actividades a desarrollar en el marco de los convenios para la vigencia 2026. </t>
  </si>
  <si>
    <t>4. Identificar oportunidades para crear condiciones favorables para la exportación de bienes NME</t>
  </si>
  <si>
    <t>4.Oportunidades identificadas desde la metrología para atender condiciones favorables del comercio exterior</t>
  </si>
  <si>
    <t>Informe o nuevo servicio apartir de la identificación de oportunidades metrológicas (SSMRC - SMF - SMQB)</t>
  </si>
  <si>
    <t>Subdirección de Servicios Metrológicos y Relación con el Ciudadano
Subdirección de Metrologia Fisica
Subdirección de Metrologia Quimica y Biologia</t>
  </si>
  <si>
    <t>En el cumplimiento del indicador asociado a la identificación de oportunidades desde la metrología que contribuyan a potenciar las condiciones favorables del comercio exterior, el INM ha orientado sus esfuerzos hacia el análisis y reconocimiento de las necesidades técnicas que enfrentan los sectores productivos en los mercados internacionales. Este enfoque permite detectar brechas metrológicas, fortalecer la infraestructura de calidad y promover servicios y capacidades que faciliten el acceso de bienes y servicios colombianos a cadenas de valor globales. De esta manera, el INM contribuye directamente a mejorar la competitividad del país, reducir barreras técnicas al comercio y apoyar la inserción efectiva de la industria nacional en el ámbito internacional.</t>
  </si>
  <si>
    <t>En cumplimiento del indicador asociado a la identificación de oportunidades desde la metrología que contribuyan a potenciar las condiciones favorables para el comercio exterior, el INM ha orientado sus esfuerzos hacia el análisis y reconocimiento de las necesidades técnicas que enfrentan los sectores productivos en los mercados internacionales. Este enfoque permite identificar brechas metrológicas, fortalecer la infraestructura de calidad y promover servicios y capacidades que faciliten el acceso de bienes y servicios colombianos a cadenas de valor globales. De esta manera, el INM contribuye directamente al incremento de la competitividad del país, a la reducción de barreras técnicas al comercio y al apoyo a la inserción efectiva de la industria nacional en el ámbito internacional.
En este contexto, se desarrolló una herramienta y una metodología que permitieron al INM identificar los sectores y partidas arancelarias prioritarias para la implementación del Programa Nacional de Asistencia Técnica a Empresas Manufactureras. Como resultado de la aplicación de esta metodología, los sectores productivos seleccionados fueron:
Partida 1806: Chocolate y demás preparaciones alimenticias que contengan cacao.
Partida 3923: Artículos para el transporte o envasado de plástico, incluidos tapones, tapas, cápsulas y demás dispositivos de cierre..</t>
  </si>
  <si>
    <t>Se realizó la presentación de resultados de priorización de los sectores productivos a trabajar con las subdirecciones misionales, asesores de Dirección General y Dirección General, recibiendo aprobación para trabajar los sectores de:
- 1806 Chocolate y demás preparaciones alimenticicas que contengan cacao. 
-3923 Artículos para el transporte o envasado de plástico;  tapones, tapas y demás dispositivos de cierre de plástico
Se inició la elaboración del documento de terminos de referencia de la convocatoria abierta que permitirá la selección de tres empresas manufactureras por sector productivo para intervenir mediante la implementación del plan de mejoramiento metrológico.
SMQB: Se identifico la oportunidad de desarrollar un proyecto interno para el fortalecimiento de la industria panelera, el cual se discutio en la MTTC  del mes de marzo. "DESARROLLO DE HERRAMIENTAS METROLÓGICAS PARA EL ASEGURAMIENTO DE CALIDAD DE LA PANELA." cuyo problema principal identificado es el Alto número de incumplimientos en parámetros fisicoquímicos de panela.</t>
  </si>
  <si>
    <r>
      <rPr>
        <b/>
        <sz val="9"/>
        <color rgb="FF000000"/>
        <rFont val="Arial"/>
        <family val="2"/>
      </rPr>
      <t xml:space="preserve">SSMRC: </t>
    </r>
    <r>
      <rPr>
        <sz val="9"/>
        <color rgb="FF000000"/>
        <rFont val="Arial"/>
        <family val="2"/>
      </rPr>
      <t xml:space="preserve">Se realizaron reuniones con agremiaciones (Acoplásticos), Federación Nacional de Cacaoteros (Fedecacao), Cámaras de Comercio (Barancabermeja y Cartagena); entidades que suministraron y complementaron la información requerida para la organización de los terminos de referencia de la convocatoria para la selección de tres empresas manufactureras por sector productivo para intervenir mediante la implementación del plan de mejoramiento metrológico.
Se consultaron bases de datos asocaidos a cifras de exportaciones para identificar los departamentos o regiones que mayor participación tienen en las partidas arancelarias 1806 y 3923, con el objetivo de cruzar la información con la de las mesas de internacionalización permitiendo ajustar los terminos de referencia de la convocatoria.
</t>
    </r>
    <r>
      <rPr>
        <b/>
        <sz val="9"/>
        <color rgb="FF000000"/>
        <rFont val="Arial"/>
        <family val="2"/>
      </rPr>
      <t xml:space="preserve">SMQB: </t>
    </r>
    <r>
      <rPr>
        <sz val="9"/>
        <color rgb="FF000000"/>
        <rFont val="Arial"/>
        <family val="2"/>
      </rPr>
      <t>Tras la aprobación en la MTTC y la EATC, se sometió a la convocatoria Fontragro 2026 el proyecto "Estrategia para la reducción de la concentración de acrilamida en panela"</t>
    </r>
  </si>
  <si>
    <t>5. Contribuir desde la oferta de servicios metrológicos la acreditación de los laboratorios nacionales para la reducción de costos de los empresarios para certificarse en calidad</t>
  </si>
  <si>
    <t>5, Cantidad de servicios nuevos de calibración y ensayos de aptitud</t>
  </si>
  <si>
    <t>4.4. Relación del INM con los
laboratorios de calibración,
productores de materiales de
referencia, laboratorios de e
nsayo y proveedores de ensayos de aptitud</t>
  </si>
  <si>
    <t>Evidencia de nuevo servicio de calibración y ensayos de aptitud</t>
  </si>
  <si>
    <r>
      <rPr>
        <sz val="9"/>
        <color rgb="FF000000"/>
        <rFont val="Arial"/>
        <family val="2"/>
      </rPr>
      <t xml:space="preserve">En cumplimiento del indicador establecido para la presente vigencia, el INM organizará y desarrollará nuevos ensayos de aptitud dirigidos a los laboratorios acreditados que requieren demostrar la confiabilidad y validez de sus resultados de medición. Estas acciones buscan fortalecer la infraestructura nacional de la calidad, promover la comparabilidad metrológica y apoyar a los laboratorios en el mantenimiento de su competencia técnica.
Para la vigencia 2026, el INM ha incorporado a su oferta los siguientes nuevos ensayos de aptitud:
</t>
    </r>
    <r>
      <rPr>
        <b/>
        <sz val="9"/>
        <color rgb="FF000000"/>
        <rFont val="Arial"/>
        <family val="2"/>
      </rPr>
      <t xml:space="preserve">Servicios de dosimetría personal
Detección de Salmonella spp. en alimentos
Detección de dengue mediante métodos inmunoenzimáticos basados en ELISA
</t>
    </r>
    <r>
      <rPr>
        <sz val="9"/>
        <color rgb="FF000000"/>
        <rFont val="Arial"/>
        <family val="2"/>
      </rPr>
      <t xml:space="preserve">
La implementación de estos ensayos permitirá cubrir necesidades emergentes en sectores críticos para la salud, la industria y la seguridad alimentaria, contribuyendo al fortalecimiento de las capacidades de medición en el país.</t>
    </r>
  </si>
  <si>
    <r>
      <rPr>
        <sz val="10"/>
        <color rgb="FF000000"/>
        <rFont val="Arial"/>
        <family val="2"/>
      </rPr>
      <t xml:space="preserve">En cumplimiento del indicador establecido para la presente vigencia, el INM organizará y desarrollará nuevos ensayos de aptitud dirigidos a los laboratorios acreditados que requieren demostrar la confiabilidad y validez de sus resultados de medición. Estas acciones buscan fortalecer la infraestructura nacional de la calidad, promover la comparabilidad metrológica y apoyar a los laboratorios en el mantenimiento de su competencia técnica. 
En este contexto, las actividades relacionadas con los nuevos ensayos de aptitud avanzan de la siguiente manera:
</t>
    </r>
    <r>
      <rPr>
        <b/>
        <sz val="10"/>
        <color rgb="FF000000"/>
        <rFont val="Arial"/>
        <family val="2"/>
      </rPr>
      <t xml:space="preserve">a) Ensayo de aptitud para servicios de dosimetría personal – Código 26-INM-EA-01
</t>
    </r>
    <r>
      <rPr>
        <sz val="10"/>
        <color rgb="FF000000"/>
        <rFont val="Arial"/>
        <family val="2"/>
      </rPr>
      <t xml:space="preserve">
Se elaboró el diseño y la planificación, definiendo en detalle las actividades a realizar y el cronograma correspondiente.
Se publicó el protocolo preliminar, el cual describe de manera general las condiciones de inscripción y los requisitos del ensayo de aptitud.
Actualmente, el proceso de inscripción se encuentra disponible en la plataforma de Servicios en Línea del INM.</t>
    </r>
  </si>
  <si>
    <r>
      <rPr>
        <sz val="9"/>
        <color rgb="FF000000"/>
        <rFont val="Arial"/>
        <family val="2"/>
      </rPr>
      <t xml:space="preserve">En cumplimiento del indicador establecido para la presente vigencia, el INM se encuentra oerganizando y desarrolando nuevos ensayos de aptitud dirigidos a los laboratorios acreditados que requieren demostrar la confiabilidad y validez de sus resultados de medición. 
En este contexto, las siguientes actividades relacionadas con los ensayos de aptitud se encuentran en las siguientes etapas de avance:
</t>
    </r>
    <r>
      <rPr>
        <b/>
        <sz val="9"/>
        <color rgb="FF000000"/>
        <rFont val="Arial"/>
        <family val="2"/>
      </rPr>
      <t xml:space="preserve">a) Ensayo de aptitud servicios de dosimetría personal con código 26-INM- EA-01: </t>
    </r>
    <r>
      <rPr>
        <sz val="9"/>
        <color rgb="FF000000"/>
        <rFont val="Arial"/>
        <family val="2"/>
      </rPr>
      <t xml:space="preserve">Se encuentra en proceso de inscripción en la página Servicios en Línea del INM con fecha de cierre 2026-04-15
</t>
    </r>
    <r>
      <rPr>
        <b/>
        <sz val="9"/>
        <color rgb="FF000000"/>
        <rFont val="Arial"/>
        <family val="2"/>
      </rPr>
      <t>b) Ensayo de Aptitud de Medición de arsénico total en harina de arroz 26-INM-EA-02:</t>
    </r>
    <r>
      <rPr>
        <sz val="9"/>
        <color rgb="FF000000"/>
        <rFont val="Arial"/>
        <family val="2"/>
      </rPr>
      <t xml:space="preserve"> Se elaboró el diseño y planificación, estableciendo de forma detallada las actividades a realizar y cronograma de actividades del EA. Se publicó el protocolo preliminar, el cual describe de manera general las condiciones para la inscripción y los requisitos del ensayo de aptitud. Actualmente, el proceso de inscripción está disponible en la página de Servicios en Línea del INM con fecha de cierre 2026-04-20
</t>
    </r>
  </si>
  <si>
    <r>
      <rPr>
        <sz val="9"/>
        <color rgb="FF000000"/>
        <rFont val="Arial"/>
        <family val="2"/>
      </rPr>
      <t xml:space="preserve">En cumplimiento del indicador establecido para la presente vigencia, el INM se encuentra organizando y desarrolando nuevos ensayos de aptitud dirigidos a los laboratorios acreditados que requieren demostrar la confiabilidad y validez de sus resultados de medición. 
En este contexto, las siguientes actividades relacionadas con los ensayos de aptitud se encuentran en las siguientes etapas de avance:
</t>
    </r>
    <r>
      <rPr>
        <b/>
        <sz val="9"/>
        <color rgb="FF000000"/>
        <rFont val="Arial"/>
        <family val="2"/>
      </rPr>
      <t>a) EA servicios de dosimetría personal código 26-INM- EA-01:</t>
    </r>
    <r>
      <rPr>
        <sz val="9"/>
        <color rgb="FF000000"/>
        <rFont val="Arial"/>
        <family val="2"/>
      </rPr>
      <t xml:space="preserve"> El proceso de inscripción finalizó con un total de ocho participantes. Actualmente, se encuentra en elaboración el protocolo final, documento que contiene información detallada sobre las características del ensayo de aptitud; las condiciones de transporte y manipulación del ítem; la descripción de la metodología para el cálculo del valor asignado y su trazabilidad metrológica; los criterios de evaluación de resultados y del desempeño; el cronograma correspondiente; así como los compromisos de confidencialidad, imparcialidad y no confabulación. Ejecución en un 35%
</t>
    </r>
    <r>
      <rPr>
        <b/>
        <sz val="9"/>
        <color rgb="FF000000"/>
        <rFont val="Arial"/>
        <family val="2"/>
      </rPr>
      <t xml:space="preserve">b) EA de Medición de arsénico total en harina de arroz código 26-INM-EA-02: </t>
    </r>
    <r>
      <rPr>
        <sz val="9"/>
        <color rgb="FF000000"/>
        <rFont val="Arial"/>
        <family val="2"/>
      </rPr>
      <t xml:space="preserve">Actualmente, el proceso de inscripción se encuentra habilitado en la plataforma de Servicios en Línea del INM. Ejecución en un 25%
</t>
    </r>
    <r>
      <rPr>
        <b/>
        <sz val="9"/>
        <color rgb="FF000000"/>
        <rFont val="Arial"/>
        <family val="2"/>
      </rPr>
      <t>c) EA para la detección de Salmonella spp en alimentos código 26‑INM‑EA‑03:</t>
    </r>
    <r>
      <rPr>
        <sz val="9"/>
        <color rgb="FF000000"/>
        <rFont val="Arial"/>
        <family val="2"/>
      </rPr>
      <t xml:space="preserve"> Se elaboró el diseño y la planificación del EA. Se publicó en la página web del INM el protocolo preliminar, documento que contiene información sobre las características del ensayo de aptitud, costos, objetivo y alcance; los productos y servicios suministrados externamente; los requisitos de participación; la información del ítem; el proceso de inscripción y confirmación; así como la declaración de los compromisos de confidencialidad, imparcialidad y no confabulación. Actualmente, el proceso de inscripción se encuentra habilitado en la plataforma de Servicios en Línea del INM. Ejecución en un 25%
</t>
    </r>
    <r>
      <rPr>
        <b/>
        <sz val="9"/>
        <color rgb="FF000000"/>
        <rFont val="Arial"/>
        <family val="2"/>
      </rPr>
      <t xml:space="preserve">d) EA para la detección de la proteina NS1 de Dengue, código 26‑INM‑EA‑05: </t>
    </r>
    <r>
      <rPr>
        <sz val="9"/>
        <color rgb="FF000000"/>
        <rFont val="Arial"/>
        <family val="2"/>
      </rPr>
      <t>Se elaboró el diseño y la planificación del EA. Actualmente se encuentra en proceso de elaboración y publicación el protocolo preliminar, documento que contiene información sobre las características del ensayo de aptitud, costos, objetivo y alcance; los productos y servicios suministrados externamente; los requisitos de participación; la información del ítem; el proceso de inscripción y confirmación; así como la declaración de los compromisos de confidencialidad, imparcialidad y no confabulación. Ejecución en un 10%</t>
    </r>
  </si>
  <si>
    <t>6. Realizar estudios de identificación de brechas metrológicas que contribuya a las apuestas productivas estratégicas</t>
  </si>
  <si>
    <t>6.Estudios de identificación de brechas metrológicas que contribuyan a las apuestas productivas estratégicas
PES</t>
  </si>
  <si>
    <t>Relacionamiento con sectores productivos: a) La consolidación de la Metodología de Identificación de Brechas Metrológicas generada por el INM
como herramienta de diagnóstico de las necesidades y capacidades
metrológicas
b) La puesta en marcha de planes de trabajo con agremiaciones y/o
asociaciones de empresarios para satisfacer sus necesidades en
metrología como resultado de los estudios de identificación de brechas
metrológicas</t>
  </si>
  <si>
    <t>Estudios de identificación de brechas</t>
  </si>
  <si>
    <t>En cumplimiento del indicador establecido para la presente vigencia, el INM avanzó en la definición de la metodología para la identificación y priorización de los sectores productivos que serán objeto de estudios de brechas metrológicas. Este ejercicio metodológico incorporó criterios clave relacionados con los niveles de internacionalización de los sectores, los proyectos impulsados por entidades como ONUDI, iNNpulsa y ProColombia, así como la revisión de obstáculos técnicos al comercio, marcos regulatorios y normas vigentes.
Adicionalmente, se consideró la articulación con centros de investigación, agremiaciones empresariales y las Mesas Departamentales de Internacionalización, con el fin de asegurar una visión integral del entorno productivo y de las necesidades reales de medición. Este análisis constituye un insumo fundamental para la adecuada planeación de los estudios de brechas que serán desarrollados durante la vigencia.</t>
  </si>
  <si>
    <t>El INM avanzó en la definición de la metodología para la identificación y priorización de los sectores productivos que serán objeto de los estudios de brechas metrológicas. Como resultado, se realizó una preselección inicial de tres sectores con potencial para análisis: la industria azucarera, los productos a base de chocolate y el sector de plásticos, específicamente en la fabricación de tapas.
Esta preselección preliminar será presentada a los Subdirectores del Instituto, con el propósito de validar y aprobar los sectores priorizados, constituyéndose en el paso previo para la estructuración y desarrollo de los estudios de brechas metrológicas correspondientes.</t>
  </si>
  <si>
    <t>El INM se encuentra desarrollando la implementación de la metodología de identificación de brechas metrológicas en el sector de azúcar, con el apoyo tripartito de Universidad del Valle y Cenicaña. Se dió inicio a actividades de levantamiento y busqueda de información correspondiente a la fase de estudio previo en colaboración con estudiante de pregrado de Univalle asignada al estudio en el rol de metrológo generalista. Avance en elaboración documento modelo de transferencia tecnológica de la metodología MIBM en sectores productivos.
Elaboración de documento versión publicable del estudio de brechas metrológicas en eslabón de bioseguridad de Tilapia, con el apoyo de diagramación de ONUDI.</t>
  </si>
  <si>
    <t>Para el estudio de identificación de brechas metrológicas en la cadena productiva del ázucar, se elaboró el documento de la fase de estudio previo en un 90%, quedando pendiente la revisión por parte del experto de producto (Cenicaña).
Se definio fecha de presentación de los resultados del estudio de identificación de brechas metrólogicas en Tilapia para el día 28 de mayo en modalidad virtual; de la misma forma se esta cooridnando las actividades de divulgación de la socialización.</t>
  </si>
  <si>
    <t>7. Participar en eventos y canales de comunicación para divulgación de servicios del SICAL</t>
  </si>
  <si>
    <t>7.Participación en eventos y canales de comunicación para divulgación de servicios del SICAL 
PES</t>
  </si>
  <si>
    <t>Informe con la descripción del desarrollo, conclusiones y compromisos de todos los eventos desarrolados en el año, en los que se participa para la divulgación de servicios del SICAL. 
Informe de gestión del evento y de los canales de comunicación/redes sociales del instituto por evento realizado (Día Mundial Metrología y Metrocol)</t>
  </si>
  <si>
    <t xml:space="preserve">En cumplimiento del indicador establecido para la presente vigencia, el INM proyecta fortalecer su participación en eventos estratégicos y en diversos canales de comunicación, orientados a la divulgación de los servicios del Sistema Nacional de Calidad —SICAL. Estas acciones permitirán ampliar el alcance de la información técnica, promover el acceso de los usuarios a la oferta institucional y consolidar la visibilidad del INM como entidad líder en metrología en el país. Asimismo, la participación activa en espacios de interacción técnica y formativa contribuirá a posicionar los servicios del SICAL como herramientas clave para mejorar la competitividad y la calidad en los sectores productivos nacionales.
</t>
  </si>
  <si>
    <t>En cumplimiento del indicador establecido para la presente vigencia, durante el mes de febrero participamos en el panel “Un sistema de calidad que soporte nuestra propuesta de valor en agroindustria”, en el marco del Congreso de Agro+industria de la ANDI. Este espacio nos permitió posicionar un mensaje enfático: las mediciones trazables y comparables contribuyen a la inocuidad, fortalecen la equidad comercial y aportan transparencia a las transacciones. Asimismo, reiteramos la importancia de aprovechar la institucionalidad de @SicalColombia como pilar de confianza, competitividad y sostenibilidad para el sector.</t>
  </si>
  <si>
    <t xml:space="preserve">En cumplimiento del indicador definido para la presente vigencia, durante el mes de marzo se llevó a cabo un taller cerrado con los pilares de la Infraestructura de la Calidad, en articulación con APC Colombia, con el objetivo de construir una hoja de ruta orientada a la participación coordinada en iniciativas y programas de cooperación internacional.
Además, este espacio permitió avanzar en la consolidación de unos lineamientos estructurados para el fortalecimiento de capacidades técnicas, la identificación de oportunidades de articulación institucional y la promoción del uso estratégico de los servicios de la Infraestructura de la Calidad, como base para ampliar su impacto y contribución al desarrollo del país.
</t>
  </si>
  <si>
    <t>Durante abril, en cumplimiento del indicador definido para la vigencia, se realizó el evento Calidad para la Movilidad, en articulación con ONUDI y la Cámara de la Industria Automotriz de la ANDI. El espacio incluyó un panel sobre los pilares de la Infraestructura de la Calidad, destacando su papel estratégico frente a la transformación tecnológica del sector automotor, la evolución regulatoria y las nuevas exigencias del mercado.</t>
  </si>
  <si>
    <t>8. Fortalecer la estrategia nacional del turismo responsable sus ejes temáticos y componentes</t>
  </si>
  <si>
    <t>8.Oportunidades en materia de metrología que apoyen la estrategia nacional de turismo responsable identificadas
PES</t>
  </si>
  <si>
    <t>Informe o nuevo servicio apartir de la identificación de oportunidades que apoyen la estrategia nacional de turismo responsable</t>
  </si>
  <si>
    <t>(M-07) Investigación, Desarrollo e Innovación</t>
  </si>
  <si>
    <t>En cumplimiento del indicador establecido, se adelantarán las acciones necesarias para asegurar su adecuada ejecución durante la vigencia, garantizando el desarrollo oportuno de las actividades programadas y el seguimiento permanente a los hitos definidos en la planificación institucional. Este proceso incluirá la identificación y análisis de oportunidades en materia de metrología que apoyen la estrategia nacional de turismo responsable, permitiendo reconocer necesidades técnicas, fortalecer la infraestructura de medición requerida por el sector y aportar información estratégica para la toma de decisiones. Con estas acciones, se busca asegurar que la gestión realizada responda a los lineamientos institucionales y contribuya efectivamente al fortalecimiento de las capacidades nacionales en coherencia con los objetivos del INM.</t>
  </si>
  <si>
    <t>En cumplimiento del indicador establecido, se adelantarán las acciones necesarias para asegurar su adecuada ejecución durante la vigencia, garantizando el desarrollo oportuno de las actividades programadas y el seguimiento permanente a los hitos definidos en la planificación institucional. Respecto a aguas residuales: En el marco del proyecto QICA, se recibirá una capacitación en medición de elementos contaminantes en agua residual los días 24-27 de marzo, que podría ser insumo para identificar puntos clave de la estrategia.</t>
  </si>
  <si>
    <t xml:space="preserve">SMQB: En cumplimiento del indicador establecido, se adelantarán las acciones necesarias para asegurar su adecuada ejecución durante la vigencia, garantizando el desarrollo oportuno de las actividades programadas y el seguimiento permanente a los hitos definidos en la planificación institucional. Respecto a aguas residuales:Se definieron los requerimientos para la segunda fase de entrenamiento en medición de elementos en agua residual desde el INM con la información enviada por Elmer de INACAL. José Luis Gonzáles/Jimena Torrez NO se comunicaron con Jessyka para revisar la información, por lo que se proyectó y se envió a Erika Pedraza, quien remitió a Luciana y José Luis para que sea socializado en CENAM.
</t>
  </si>
  <si>
    <t>9. Intervenir trámites, eliminar barreras normativas y fomentar un entorno regulatorio que promueva el crecimiento de la industria nacional</t>
  </si>
  <si>
    <t>9.Participación en definición de regulación
PES</t>
  </si>
  <si>
    <t>Participación en las reuniones (correos/actas/documentos relacionados) y/o comentarios (correo/documento) a los Reglamentos Técnicos, Resoluciones, Decretos, y/o otros documentos emitidos por entidades regulatorias tales como Ministerios, entre otras, que vinculen temas y/o actividades metrológicas.
(SSMRC - SMF - SMQB)</t>
  </si>
  <si>
    <t>En cumplimiento del indicador establecido y conforme a la planificación institucional, durante la vigencia se desarrollarán las acciones necesarias para asegurar la participación activa del INM en los procesos de regulación y normalización técnica, garantizando el seguimiento oportuno y la contribución especializada en cada una de las instancias normativas pertinentes. En el mes de enero, esta participación se concentró en el Comité 002 de Metrología, donde se avanzó en la revisión técnica y presentación de comentarios a diversos documentos normativos de relevancia estratégica, entre ellos:
NTC-ISO 80000-4 – Magnitudes y unidades. Parte 4: Mecánica
NTC-ISO 80000-1 – Magnitudes y unidades. Parte 1: Generalidades
NTC-ISO 80000-2 – Magnitudes y unidades. Parte 2: Matemáticas
Asimismo, se prevé que en la próxima sesión del comité se aborde la revisión de los comentarios presentados a los siguientes documentos, en cuya adopción se participó previamente:
GTC-ISO-IEC 98-3 – Suplemento 1:2008 de la Guía para la expresión de la incertidumbre de medida, referente a la propagación de distribuciones mediante el método de Monte Carlo.
GTC-ISO-IEC 98-4 – Incertidumbre de medición. Parte 4: El papel de la incertidumbre en la evaluación de la conformidad.
Estas actividades contribuyen al fortalecimiento del marco normativo nacional en metrología, asegurando la incorporación de criterios técnicos actualizados y el alineamiento con estándares internacionales</t>
  </si>
  <si>
    <r>
      <rPr>
        <sz val="10"/>
        <color rgb="FF000000"/>
        <rFont val="Arial"/>
        <family val="2"/>
      </rPr>
      <t xml:space="preserve">En cumplimiento del indicador establecido y conforme a la planificación institucional, durante la vigencia se ejecutan las acciones orientadas a garantizar la participación activa del Instituto en los procesos de regulación y normalización técnica. Estas actividades permiten asegurar el seguimiento oportuno y la contribución especializada en las diferentes instancias normativas pertinentes.
Durante el mes de febrero se realizaron las siguieintes participaciones:
</t>
    </r>
    <r>
      <rPr>
        <b/>
        <sz val="10"/>
        <color rgb="FF000000"/>
        <rFont val="Arial"/>
        <family val="2"/>
      </rPr>
      <t xml:space="preserve">1. Dispositivos médicos
</t>
    </r>
    <r>
      <rPr>
        <sz val="10"/>
        <color rgb="FF000000"/>
        <rFont val="Arial"/>
        <family val="2"/>
      </rPr>
      <t xml:space="preserve">En el Comité de Normalización de Dispositivos Médicos se revisaron documentos en fase de consulta interna asociados a las normas NTC-IEC 80601-2-78, NTC-IEC 80601-2-74, NTC-IEC 80601-2-20 y ISO-FDIS 20417.
Asimismo, se discutió el plan de normalización 2026 y se presentó la iniciativa de realizar el Foro sobre Dispositivos Médicos en modalidad híbrida.
En el Comité Nacional de Normalización en Bancos de Sangre se analizaron los requisitos técnicos, de infraestructura y de control aplicables a bancos de sangre, centros fijos y móviles de colecta, así como a la gestión de dispositivos y equipos biomédicos utilizados en los procesos de donación, procesamiento, almacenamiento y distribución de sangre y sus componentes.
</t>
    </r>
    <r>
      <rPr>
        <b/>
        <sz val="10"/>
        <color rgb="FF000000"/>
        <rFont val="Arial"/>
        <family val="2"/>
      </rPr>
      <t xml:space="preserve">2. Laboratorios clínicos
</t>
    </r>
    <r>
      <rPr>
        <sz val="10"/>
        <color rgb="FF000000"/>
        <rFont val="Arial"/>
        <family val="2"/>
      </rPr>
      <t xml:space="preserve">En el Comité de Normalización de Laboratorios Clínicos se inició el proceso de revisión y actualización de la NTC 6180:2016.
Se solicitó la revisión de las normas ISO 17511 e ISO 29214 (traducción), y se informó el avance en la actualización de la ISO 15190.
Adicionalmente, se revisaron proyectos de normas internacionales en desarrollo, tales como ISO 24069, ISO 25459 y la nueva norma para Dispositivos Médicos de Diagnóstico In Vitro (IVD).
</t>
    </r>
    <r>
      <rPr>
        <b/>
        <sz val="10"/>
        <color rgb="FF000000"/>
        <rFont val="Arial"/>
        <family val="2"/>
      </rPr>
      <t xml:space="preserve">3. Sector cárnico
</t>
    </r>
    <r>
      <rPr>
        <sz val="10"/>
        <color rgb="FF000000"/>
        <rFont val="Arial"/>
        <family val="2"/>
      </rPr>
      <t>En el Grupo de Trabajo del sector cárnico se presentaron los avances del ICA e INVIMA correspondientes al año 2025 y se coordinaron las acciones interinstitucionales a seguir.
Se programó una próxima sesión para el 24 de marzo, en la cual se revisarán las acciones derivadas de los resultados consolidados por las entidades competentes durante 2025.</t>
    </r>
  </si>
  <si>
    <r>
      <rPr>
        <b/>
        <sz val="9"/>
        <color rgb="FF000000"/>
        <rFont val="Arial"/>
        <family val="2"/>
      </rPr>
      <t>SSMRC:</t>
    </r>
    <r>
      <rPr>
        <sz val="9"/>
        <color rgb="FF000000"/>
        <rFont val="Arial"/>
        <family val="2"/>
      </rPr>
      <t xml:space="preserve"> Desde la SSMRC, a la fecha no se ha participado en mesas de regulación. No se ha requerido la participación.
SMQB: 
Dispositivos médicos: Sin avances
Carnes: Sebastian Salinas participa en la reunión del grupo técnico de trabajo de carnes- Comisión MSF el 2025-03-24 en donde  se hizo seguimiento al plan de trabajo de la vigencia 2026, abordando el análisis de los resultados presentados en la sesión anterior y la proposición de nuevos temas. MinSalud socializó los resultados de mesas de trabajo con ICA e Invima, en las que se evaluaron los avances de 2025, destacando la necesidad de fortalecer la formación a productores, mantener visitas de asistencia técnica, analizar el abastecimiento de carne desde las plantas de beneficio, continuar las actividades de inspección y superar debilidades en IVC; adicionalmente, se resaltó avanzar en la implementación del sistema de información, realizar auditorías a entidades territoriales, fortalecer la capacitación a la Policía Nacional para la aplicación del artículo 110 de la Ley 1801 de 2016 y mejorar el análisis e intercambio de información para prevenir la ilegalidad. Finalmente, se revisó el estado de actualización de la normativa para carne de cuy, se indicó que el proyecto de regulación de carne de conejo debe retomarse tras cambios en la cadena, se socializó la matriz de productos cárnicos no comestibles —cuya validación se acordó realizar en mesas técnicas— y se proyectó una nueva reunión para el 6 de mayo, enfocada en competencias e informalidad.
Laboratorios clinicos: Sin avance,
Dispositivos médicos: Gustavo participó en reunión para la creación de repositorio digital para bancos de Sangre el día 24 de febrero de 2024 que tuvo como propósito principal explorar y definir acciones conjuntas desde la Infraestructura de la Calidad (IC) para fortalecer el sistema de bancos de sangre en el marco de la actualización regulatoria vigente en Colombia. el INM tuvo como compromiso: 1,Finalizar comentarios al documento de buenas prácticas en sangre, enfocados en herramientas de aseguramiento de la medición. 2, Crear un repositorio digital para consolidar insumos técnicos y un archivo Excel con requisitos relacionados con medición. 3, Coordinar con el INS las visitas a bancos de sangre.
</t>
    </r>
  </si>
  <si>
    <r>
      <rPr>
        <b/>
        <sz val="9"/>
        <color rgb="FF000000"/>
        <rFont val="Arial"/>
        <family val="2"/>
      </rPr>
      <t xml:space="preserve">SSMRC: </t>
    </r>
    <r>
      <rPr>
        <sz val="9"/>
        <color rgb="FF000000"/>
        <rFont val="Arial"/>
        <family val="2"/>
      </rPr>
      <t xml:space="preserve">Desde la SSMRC, a la fecha no se ha participado en mesas de regulación. No se ha requerido la participación.
</t>
    </r>
    <r>
      <rPr>
        <b/>
        <sz val="9"/>
        <color rgb="FF000000"/>
        <rFont val="Arial"/>
        <family val="2"/>
      </rPr>
      <t xml:space="preserve">SMQB: Dispositivos medicos </t>
    </r>
    <r>
      <rPr>
        <sz val="9"/>
        <color rgb="FF000000"/>
        <rFont val="Arial"/>
        <family val="2"/>
      </rPr>
      <t xml:space="preserve">sin avance
Carnes:  Grupo Técnico de Trabajo de Carnes - Comisión MSF se recibe citación para miércoles 06 de mayo de 2026. Se realiza revisión de documento emitido y no se identifica competencia desde INM 
Bancos de sangre: Gustavo Garzón participo en visitas técnicas a bancos de sangre el 08 y 22 de abril: donde se identifico que en términos generales, los bancos de sangre visitados muestran un adecuado nivel de gestión metrológica, con equipos calibrados, mantenidos y verificados conforme a los requerimientos técnicos. No obstante, se identifican oportunidades de mejora en el uso de herramientas de control estadístico, la claridad sobre los requisitos metrológicos de ciertos equipos (como centrífugas) y la gestión del control ambiental en zonas climáticamente exigentes.
Medidas sanitarias y fitosanitarias: Se reciben los insumos – Taller de fortalecimiento del sector (GTT Asuntos Comerciales Internacionales) y se programa la siguiente reunión para Mayo
Emisiones vehiculos: se realizó la revisión y comentarios al borrador de  ajuste de la resolución 762 de 2022, que tiene como objetivo proteger la salud humana y el medio ambiente estableciendo los estándares de emisión para vehículos nuevos (importados o fabricados nacionalmente) y vehículos en circulación.
</t>
    </r>
  </si>
  <si>
    <t>10. Fortalecer el relacionamiento con el sector productivo a través de la RCM.</t>
  </si>
  <si>
    <t>10. Documentos técnicos atendiendo necesidades identificadas en los Grupos Técnicos de Trabajo - GTT o Grupos Técnicos por Magnitud - GTM de la RCM
PEI</t>
  </si>
  <si>
    <t>4.4. Relación del INM con los
laboratorios de calibración,
productores de materiales de
referencia, laboratorios de e
nsayo y proveedores de ensayos
de aptitud</t>
  </si>
  <si>
    <t>Esquema de trabajo de la Red Colombiana de Metrología: a) La actualización del trabajo por redes con los laboratorios de calibración
y los laboratorios de ensayo y demás prestadores de servicios metrológicos
por medio de los Grupos Técnicos por Magnitud (GTM) y los Grupos Técnicos Temáticos (GTT) de la RCM</t>
  </si>
  <si>
    <t>Guías y/u otros documentos que atiendan necesidades identificadas en las GTT y GTM de la RCM.</t>
  </si>
  <si>
    <t>Desde el INM se está definiendo la estrategia de trabajo de los grupos técnicos por magnitud y temáticos de la RCM para identificar y atender las necesidades de estos grupos a través de diferentes herramientas y mecanismos.</t>
  </si>
  <si>
    <t>Se priorizaron los GTM y GTT que se desarrollaran en la vigencia, que incluyen Medio Ambiente, Salud, Tiempo y Frecuencia, Par Torsional y Temperatura y Humedad</t>
  </si>
  <si>
    <t>No se han activado el desarrollo de guías u otros documentos desde los Grupos Técnicos por Magnitud - GTM y Grupos Técnicos Temáticos - GTT de la Red Colombiana de Metrología.</t>
  </si>
  <si>
    <t>No se han activado el desarrollo de guías u otros documentos desde los GTM/GTT de la RCM; sin embargo, se compartió la convocatoria para la activación del GTM de Par Torsional.</t>
  </si>
  <si>
    <t>3. Metrología para los territorios</t>
  </si>
  <si>
    <t>1. Desarrollar programas de fortalecimiento de habilidades duras y blandas reconociendo el tejido empresarial en el territorio que fomente la productividad ​</t>
  </si>
  <si>
    <t>1.Planes de acción para disminución de brechas de capacidades de medición y calibración desarrollados
PES</t>
  </si>
  <si>
    <t>Articulación del INM con la política pública relacionada con la competitividad e innovación: b) La continua participación del INM en las mesas de trabajo de
elaboración de documentos de política económica y social (CONPES), en
los cuales se definan lineamientos y recomendaciones orientados a promover la productividad, competitividad y crecimiento sostenible de los sectores productivos mediante instrumentos que promuevan mayor adopción y modernización de la
infraestructura de la calidad</t>
  </si>
  <si>
    <t>Plan de Trabajo en fase 4 para desarrollar actividades que disminuyan brechas de capacidades de medición y calibración en sectores de las regiones identificados</t>
  </si>
  <si>
    <t>"En cumplimiento del indicador establecido para la presente vigencia, el INM avanzó en la definición de la metodología para la identificación y priorización de los sectores productivos que serán objeto de estudios de brechas metrológicas. Este ejercicio metodológico incorporó criterios clave relacionados con los niveles de internacionalización de los sectores, los proyectos impulsados por entidades como ONUDI, iNNpulsa y ProColombia, así como la revisión de obstáculos técnicos al comercio, marcos regulatorios y normas vigentes.
Adicionalmente, se consideró la articulación con centros de investigación, agremiaciones empresariales y las Mesas Departamentales de Internacionalización, con el fin de asegurar una visión integral del entorno productivo y de las necesidades reales de medición. Este análisis constituye un insumo fundamental para la adecuada planeación de los estudios de brechas que serán desarrollados durante la vigencia."</t>
  </si>
  <si>
    <t>En cumplimiento del indicador establecido para la presente vigencia, durante el mes de febrero el Instituto avanzó en la definición de la metodología para la identificación y priorización de los sectores productivos que serán objeto de estudios de brechas metrológicas. 
La propuesta metodológica incorpora criterios como el nivel de internacionalización de los sectores, la existencia de proyectos apoyados por organismos como ONUDI, iNNpulsa y ProColombia, la presencia de Obstáculos Técnicos al Comercio, el marco regulatorio y normativo vigente, así como la articulación con centros de investigación, agremiaciones empresariales y las Mesas Departamentales de Internacionalización.
Estos elementos constituirán insumos fundamentales para la planificación y estructuración de los estudios a desarrollar durante la vigencia.</t>
  </si>
  <si>
    <t>Desde la SSMRC se viene desarrollando la compilación de información referente a los planes de trabajo de los diferentes estudios de brechas metrológicas desarrollados desde el 2018, con el objetivo de realizar seguimiento a las diferentes actividades, definir responsables, identificar cuales actividades ya fueron realizadas y cuales estan pendientes por ejecutar.</t>
  </si>
  <si>
    <t>Se continuó la consolidación de la información referente a los planes de trabajo identificados en los estudios de brechas, delimitando las actividades que son responsabilidad de entidades externas y que están pendientes por ejecutar. Estas actividades permitirán hacer un nuevo plan de trabajo para cerrar las brechas identificadas y reasignarlas a los responsables identificados.</t>
  </si>
  <si>
    <t>2. Desarrollar programas de fortalecimiento de habilidades duras y blandas reconociendo el tejido empresarial en el territorio que fomente la productividad ​</t>
  </si>
  <si>
    <t>2.Sectores de las regiones con identificación de brechas de capacidades metrológicas
PES</t>
  </si>
  <si>
    <t xml:space="preserve">Documento fase 3 Metodología de Identificación de Brechas Metrológicas
</t>
  </si>
  <si>
    <t>En cumplimiento del indicador establecido para la presente vigencia, durante el mes de febrero se avanzó en la definición de la metodología para la identificación y priorización de los sectores productivos que serán objeto de estudios sobre brechas metrológicas. Esta propuesta metodológica integra criterios como el nivel de internacionalización, la existencia de proyectos apoyados por entidades como ONUDI, iNNpulsa y ProColombia, así como la revisión de Obstáculos Técnicos al Comercio, marcos regulatorios y normas vigentes.
Adicionalmente, se incluyó la articulación con centros de investigación, agremiaciones y Mesas Departamentales de Internacionalización, con el fin de garantizar una visión integral del entorno productivo y de las necesidades reales de medición.
Estos elementos constituirán insumos fundamentales para la planificación y desarrollo de los estudios previstos para la presente vigencia.</t>
  </si>
  <si>
    <t>De acuerdo al seguimiento a la matriz de actividades resultado de los diferentes planes de trabajo del historico de estudios de brechas metrologicas, se identificaron las actividades asociadas al fortalecimiento de actividades duras y blandas, encontrando a las capacitaciones y a la transferencia de conocimiento como el mecanismo a desarrollar para su fortalecimiento.</t>
  </si>
  <si>
    <t>Teniendo en cuenta que, dentro de los mecanismos identificados para el fortalecimiento de habilidades duras y blandas para varios sectores, se encuentran las capacitaciones, se identificó que algunas ya hacen parte de la oferta actual de la parrilla de cursos del INM, como lo son conceptos básicos en metrología, buenas prácticas de medición en pH y conductividad, introducción a la metrología de masa, metrología de temperatura y húmedad, entre otros.</t>
  </si>
  <si>
    <t>3. Generar espacios de participacion las regiones alrededor de iniciativas para el desarrollo economico y la competitividad</t>
  </si>
  <si>
    <t>3. Cantidad de iniciativas con impacto en las regiones en temas relacionados desarrollo economico y competitividad</t>
  </si>
  <si>
    <t>Informe en donde se evidencie la ejecución de actividades con impacto en las regiones en temas relacionados desarrollo economico y competitividad relacionadas con metrología (SSMRC - SMF - SMQB)</t>
  </si>
  <si>
    <t>SMQB: 
En cumplimiento del indicador establecido, se adelantará el trabajo correspondiente para garantizar su ejecución y adecuado cumplimiento, realizando las acciones previstas y los seguimientos requeridos según lo definido en la planificación institucional. Por ello sE planificaron las charlas a realizar en la RCM para todos los grupos internos de trabajo.
SSMRC: 
Desde la RCM se esta planificando e identificando las tematicas de los espacios técnicos que se desarrollaran en el transcurso del año, definiendo las actividades, tiempos, alcance e identificando el marco de los proyectos involucrados.</t>
  </si>
  <si>
    <t xml:space="preserve">SSMRC: La RCM junto con la dirección se encuentra en planeación de eventos en el marco de dar a conocer las capacidades del INM a un alcance más amplio de laboratorios tanto de ensayos como de calibración y con el fin de compartir las temáticas internacionales de interés </t>
  </si>
  <si>
    <t xml:space="preserve">SMQB: en discusión con la coordinación de la RCM se define que para la última semana de mayo se realizará la mesa técnica en el tema de mediciones en aceites de pirólisis, tambien se realizan charlas en el marco del evento “Servicios y capacidades del INM para la confiabilidad de los resultados”. el Grupo de Medio ambiente participó en  la charla “Buenas prácticas para la toma de muestras de agua” por parte del experto técnico Jeremías Gómez Cárdenas.
SSMRC: Desde la Red Colombiana de Metrología se desarrollaron los siguiente eventos virtuales con un alcance nacional, contando con la participación de interesados de diferentes regiones:
1. Servicios y Capacidades del INM para la confiabilidad de los resultados [Laboratorios de Calibración];
2. Servicios y Capacidades del INM para la confiabilidad de los resultados [Laboratorios de Ensayo];
3. Buenas prácticas para la toma de muestras de agua.
SMF: El 10 de marzo se realizó presentación de los laboratorios del GITMAM en el evento "Servicios y Capacidades del INM para la confiabilidad de los resultados [Laboratorios de Calibración]" liderado por la RCM. Este evento fue virtual y cada GIT presentó temas de interés de cada uno de los laboratorios de la SMF y el ingeniero Jairo realizó una presentación inicial.
Eventos en conjunto con Servicios </t>
  </si>
  <si>
    <t>SMQB: Se ha avanzado en la activación del Grupo Técnico Temático en Salud para la revisión de las guías del proyecto 890 por medio de la RCM, adicionalmente, Se realiza charla de Trazabilidad metrológica en mediciones químicas para expertos técnicos de ONAC, tambien se realizó la charla “Interpretación y uso de certificados de calibración” por parte de Nathalia Gómez Grimaldos de la SMQB.
SSMRC: Desde la RCM se desarrollaron los siguiente eventos virtuales con un alcance nacional, contando con la participación de interesados de diferentes regiones:
1. Encuentro INM - Metrología Acústica;
2. Taller teórico-practico en el marco del Estudio Colaborativo de la guía SIM para la calibración de IPFNA con resolución menor a 0.010 mg;
3. Charla 1: Conceptos básicos de trazabilidad metrológica según la norma ISO/IEC 17025;
4.  Interpretación y uso de certificados de Calibración.</t>
  </si>
  <si>
    <t>4. Servicios metrológicos basados en el conocimiento.</t>
  </si>
  <si>
    <t xml:space="preserve">1. Desarrollar actividades ACTI que respondan a necesidades en materia de metrología científica con otros centros de investigación, universidades, entre otros </t>
  </si>
  <si>
    <t>1. Actividades ACTI nuevos desarrollados con otros centros de investigación, universidades, entre otros
PEI</t>
  </si>
  <si>
    <t xml:space="preserve">
Matriz de seguimiento, y productos.
Evidencias derivadas a la participacion en actividades ACTI. (SSMRC - SMF - SMQB).
</t>
  </si>
  <si>
    <t>SMQB: En cumplimiento del indicador establecido, se adelantará el trabajo correspondiente para garantizar su ejecución y adecuado cumplimiento, realizando las acciones previstas y los seguimientos requeridos según lo definido en la planificación institucional.. por ello se realizaron los seguimientos a los proyectos de investigación y se reportaron a SSMRC:
Fortalecimiento de las capacidades de medición de biomoléculas y moléculas orgánicas del INM por métodos basados en aptámeros
Generación de insumos de relevancia biotecnológica: en busca del fortalecimiento de laboratorios de docencia e investigación de biología molecular.
Desarrollo de herramientas de aseguramiento digitales para el fortalecimiento de los laboratorios de la Red de Laboratorios de Bogotá en las mediciones con métodos para enumeración de UFC en placas de Petri
Desarrollo de herramientas de aseguramiento la calidad para laboratorios de microbiología basadas en Escherichia coli
SSMRC: Durante el mes de Enero se llevaron  a cabo mesas de trabajo para la formulación del Plan de Trabajo en el marco del modelo de Gobernanza y el Plan de Reconocimiento.</t>
  </si>
  <si>
    <t>SMQB: se acompañó al pasante Uriel Hernandez en webinar de la estrategia “con la U a la metrología” donde se trataron temas como: Experiencias y resultados de los estudiantes beneficiarios en 2025, Resolución de dudas sobre el proceso de postulación a la convocatoria 2026-1 y la promoción  de la participación de profesores, investigadores y estudiantes interesados.</t>
  </si>
  <si>
    <r>
      <rPr>
        <sz val="9"/>
        <color rgb="FF000000"/>
        <rFont val="Arial"/>
        <family val="2"/>
      </rPr>
      <t xml:space="preserve">SMQB:
Programa MetSuelos: El 4 de marzo se llevó a cabo reunión con la Sociedad Colombiana de la Ciencia del Suelo (SCCS). Se recibió retroalimentación en el marco de la convocatoria para laboratorios de referencia y se definieron los mecanismos de selección, estableciendo como criterio principal la acreditación bajo la norma ISO/IEC 17025. Adicionalmente, se identificaron necesidades de fortalecimiento estadístico del programa CALS y se definió realizar invitación a Agrosavia y al IGAC para su posible participación en el proyecto.
Cooperación internacional – EURAMET (MetroNoMe):El proyecto continúa en fase de negociación contractual. La MSU se encuentra en proceso de aclaración de actividades con el coordinador, previo a la firma de contratos. Se prevé el inicio de actividades a mediados de verano.
Proyecto MetNH3Energy: Se recibió actualización por parte de la SMF. Actualmente, el INM participa como parte interesada, y la representación institucional es consolidada por Juan Gabriel Martínez Alméciga.
Proyecto SIM – IA aplicada a la metrología química: Se continuó la discusión sobre los mecanismos para la vinculación de aliados y el posible aval de terceros, en articulación con OIDT y el área jurídica. Tras reunión con el asesor científico, se realizó sesión con el GMA para revisar avances del proyecto “Metrología para la Inteligencia Artificial”. En este espacio se informó sobre la próxima adquisición de un equipo FTIR, el cual permitirá el desarrollo de la segunda etapa del proyecto, así como la vinculación al equipo de alimentos de Wilson Baron. Se identificaron aún incertidumbres en el diseño experimental, particularmente en el número de muestras requeridas, por lo que se acordó consolidar estas inquietudes y remitirlas al INTI.
AIRQMET: Se mantuvo el acercamiento técnico con el NPL (Reino Unido) en relación con el proyecto AIRQMET, enfocado en métricas de material particulado en la nueva Directiva Europea de Calidad del Aire. El INM reiteró su interés en participar como stakeholder y solicitó información adicional para análisis interno.
SSMRC:
Durante el mes de marzo se reportaron los siguientes proyectos en la matriz de seguimiento:
*Sociotechnical configurations of the gradient of operational uncertainty in pulmonary TB: explanatory model and conditions for transferability in a maximum-variation diagnostic network, cuyo objetivo es </t>
    </r>
    <r>
      <rPr>
        <i/>
        <sz val="9"/>
        <color rgb="FF000000"/>
        <rFont val="Arial"/>
        <family val="2"/>
      </rPr>
      <t>Desarrollar y evaluar un modelo sociotécnico del gradiente de incertidumbre operativa en el diagnóstico de la tuberculosis pulmonar. Determinar las condiciones de reducibilidad y transferibilidad mediante la realización de mediciones comparables en 15 laboratorios en condiciones rutinarias.</t>
    </r>
    <r>
      <rPr>
        <sz val="9"/>
        <color rgb="FF000000"/>
        <rFont val="Arial"/>
        <family val="2"/>
      </rPr>
      <t xml:space="preserve"> El proyecto fue presentado por Carlos Castro de la SMQB el día  19/03/2026 en EATC.
*Tema: SIM Metrology A (Early Career Metrologist)
Autor: Fabian Alejandro Rubiano López
Título: </t>
    </r>
    <r>
      <rPr>
        <i/>
        <sz val="9"/>
        <color rgb="FF000000"/>
        <rFont val="Arial"/>
        <family val="2"/>
      </rPr>
      <t>Desarrollo e implementación de una herramienta de software para el procesamiento automatizado de datos de medición en la calibración de multímetros digitales.</t>
    </r>
    <r>
      <rPr>
        <sz val="9"/>
        <color rgb="FF000000"/>
        <rFont val="Arial"/>
        <family val="2"/>
      </rPr>
      <t xml:space="preserve">Presentado a EATC el día 27/03/2026.
*Tema: Tubitak
Autor: Jhon Alexander Barreto Gutierrez
Título: </t>
    </r>
    <r>
      <rPr>
        <i/>
        <sz val="9"/>
        <color rgb="FF000000"/>
        <rFont val="Arial"/>
        <family val="2"/>
      </rPr>
      <t>Implementación y evaluación metrológica de un sistema de medición y calibración para termómetros de resistencia de platino estándar (SPRT) en el punto triple del argón (−189,3442 °C) en el Laboratorio de Temperatura y Humedad del INM–CO</t>
    </r>
    <r>
      <rPr>
        <sz val="9"/>
        <color rgb="FF000000"/>
        <rFont val="Arial"/>
        <family val="2"/>
      </rPr>
      <t>. Presentado a EATC el día 27/03/2026,
Autor: Sergio Dávila
Titulo del proyecto:"Capacity building for the quantification and production of GMO-based reference materials." Presentado por Sergio Dávila el día 27/03/2026.
SMF: 
Masa: Seminario Sesión 1. Taller teórico-practico en el marco del Estudio Colaborativo de la guía SIM para la calibración de IPFNA con resolución menor a 0.010 mg - INM - RCM - Ponentes: Laura Aguirre / Dumar Ospina / Jhojan García / Jhon Escobar. 27 de Marzo de 2026.
Temperatura: Concepto Técnico- Formulación de protocolo de comparación interlaboratorios para calibración de termómetros de resistencia de platino por puntos fijos en el intervalo comprendido entre el punto triple del agua (H2O = 0.01 °C) al punto de solidificación del Zinc (Zn = 419.520 °C). - LACOMET - The purpose of this short virtual meeting is to assess progress on the draft protocol and discuss any emerging concerns. Ciro Alberto Sanchez. 18 de Marzo de 2026.
Presión: Poster - The IMEKO TC3, TC5, TC16, TC20, TC22 Joint Conference 2026 (25th TC3, 15th TC5, 7th TC16, 5th TC20 and 6th TC22 Conference)
&amp; the 3rd International Conference on Dynamic Measuremente) - IMEKO Hangzhou/China- Sindy Higuera. 23 al 27 de Marzo de 2026.
Presión: Articulo - The IMEKO TC3, TC5, TC16, TC20, TC22 Joint Conference 2026 (25th TC3, 15th TC5, 7th TC16, 5th TC20 and 6th TC22 Conference)
&amp; the 3rd International Conference on Dynamic Measuremente) - IMEKO Hangzhou/China- Sindy Higuera. 23 al 27 de Marzo de 2026.</t>
    </r>
  </si>
  <si>
    <t>SMQB: Se realiza entrega de Tesis de maestría  y su sustentación en el marco del proyecto de MeOH en sangre a la universidad nacional en donde el funcionario Julian Pulido del grupo de allimentos participo como director. 
Suelos: el 21 de abril se remitieron muestras de suelo para control y validación por parte del INM
Proyecto SIM – IA aplicada a la metrología química: El INTI remitió el cronograma de cursos propuestos en el marco del proyecto. Se encuentra pendiente la consolidación y envío de inquietudes relacionadas con la estimación de incertidumbre en el diseño experimental y el número de muestras requeridas.
AIRQMET: El INM reiteró su interés en participar como stakeholder y solicitó información adicional para su análisis interno.
Convocatoria 34: Secumplieron los requisitos del proyecto ante el OCAD, SGR y Minciencias. Se inicio de ejecución técnica y administrativa del proyecto el día 16 de abril de 2026. Se comenó con la gestión para la contratación de personal para actividades de medición y adquisición de reactivos, materiales, insumos y fungibles para el INM.
SSMRC: Durante el mes de Abril se reportaron los siguientes proyectos en la Matriz de seguimiento:
*Desarrollo de herramientas de aseguramiento digitales para el  fortalecimiento de los laboratorios de la Red de Laboratorios de Bogotá en las mediciones con métodos para enumeración de UFC en placas de Petri.
*Estrategia para la reducción de la concentración de acrilamida en panela .
*Fortalecimiento de la competitividad y sostenibilidad de la cadena agroindustrial de la panela mediante herramientas metrológicas, la estandarización de producto y la apropiación social del conocimiento en Tolima, Huila y Caquetá. 
*Implementación de sistemas de poligeneración y prototipos de almacenamiento de energía en sodio para la transición energética justa de comunidades energéticas en la Región Centro Oriente de Colombia​.
*Desarrollo de capacidades de medición de gases para el aseguramiento de la confiabilidad, la comparabilidad y la trazabilidad metrológica en Colombia.
*Estudio de factibilidad y desarrollo de un método alternativo al método dimensional para la calibración de un patrón de flujo de gas tipo Bell Piston Prover</t>
  </si>
  <si>
    <t>2. Diseñar programas para que el ecosistema-sector CIT articule necesidades de la industria con las capacidades de CTI y academia</t>
  </si>
  <si>
    <t>2.Actividades de CTI implementadas
PES</t>
  </si>
  <si>
    <t>Proyectos iniciados o actividades de CTI ejecutadas. Matriz de seguimiento al plan con soportes asociados a cada actividad. (SSMRC - SMQB - SMF)</t>
  </si>
  <si>
    <t>(M-04) Asistencia Técnica</t>
  </si>
  <si>
    <t>En cumplimiento del indicador establecido para la vigencia, se desarrollarán las acciones necesarias para garantizar su adecuada ejecución, dando continuidad a las actividades programadas y realizando los seguimientos previstos según la planificación institucional. En este marco, se avanzó en distintos frentes técnicos y de gestión orientados a fortalecer los resultados esperados. Entre las principales acciones se destacan:
-Presentación y aprobación ante el MTTC del proyecto “Producción de un Material de Referencia (MR) a nivel de células de Salmonella spp. de SDS-VAC para el desarrollo de un estudio interlaboratorio en la RLSP de Bogotá (SLM-EA)”, iniciativa clave para el fortalecimiento de la capacidad metrológica en el ámbito microbiológico.
-Seguimiento a los proyectos de investigación en XRF y Sodio, con reporte formal a la SSMRC, garantizando el avance técnico y el cumplimiento de los hitos definidos en cada iniciativa.
-Seguimientos correspondientes a los proyectos a cargo del GMME, relacionados con agua residual, electroquímica, y determinación de mercurio y arsénico en alimentos, asegurando la trazabilidad, la coordinación y la articulación con los responsables institucionales.
Estas acciones permiten asegurar el desarrollo técnico-científico requerido por el indicador, fortalecen los procesos internos de investigación y garantizan la alineación con los objetivos estratégicos definidos para la vigencia 2026.</t>
  </si>
  <si>
    <r>
      <rPr>
        <sz val="10"/>
        <color rgb="FF000000"/>
        <rFont val="Arial"/>
        <family val="2"/>
      </rPr>
      <t xml:space="preserve">En cumplimiento del indicador establecido para la vigencia, se avanzó en la ejecución de las acciones previstas, garantizando la continuidad de las actividades programadas y el seguimiento correspondiente según la planificación institucional. En este contexto, se desarrollaron diferentes acciones técnicas y de gestión orientadas a fortalecer los resultados esperados. Entre los principales avances se destacan:
</t>
    </r>
    <r>
      <rPr>
        <b/>
        <sz val="10"/>
        <color rgb="FF000000"/>
        <rFont val="Arial"/>
        <family val="2"/>
      </rPr>
      <t xml:space="preserve">1. Proyecto de Investigación sobre residuos de medicamentos en cárnicos
</t>
    </r>
    <r>
      <rPr>
        <sz val="10"/>
        <color rgb="FF000000"/>
        <rFont val="Arial"/>
        <family val="2"/>
      </rPr>
      <t xml:space="preserve">En el marco de los productos derivados del proyecto de investigación “Determinación de residuos de medicamentos en cárnicos”, durante el mes de febrero se proyectó la Convocatoria del Programa Nacional de Asistencia Técnica a Empresas Manufactureras en Sistemas de Gestión de las Mediciones, como mecanismo de apoyo para la transferencia de capacidades técnicas al sector productivo.
</t>
    </r>
    <r>
      <rPr>
        <b/>
        <sz val="10"/>
        <color rgb="FF000000"/>
        <rFont val="Arial"/>
        <family val="2"/>
      </rPr>
      <t xml:space="preserve">2. Red Colombiana de Metrología (RCM)
</t>
    </r>
    <r>
      <rPr>
        <sz val="10"/>
        <color rgb="FF000000"/>
        <rFont val="Arial"/>
        <family val="2"/>
      </rPr>
      <t xml:space="preserve">Desde la RCM se realizó la planeación de los eventos de formación, capacitación, transferencia e intercambio de conocimientos programados para el mes de marzo, con el propósito de fortalecer las competencias técnicas de los actores del Sistema Nacional de Metrología.
</t>
    </r>
    <r>
      <rPr>
        <b/>
        <sz val="10"/>
        <color rgb="FF000000"/>
        <rFont val="Arial"/>
        <family val="2"/>
      </rPr>
      <t xml:space="preserve">3. Convocatoria 45 para el Fortalecimiento y Creación de Institutos de Investigación
</t>
    </r>
    <r>
      <rPr>
        <sz val="10"/>
        <color rgb="FF000000"/>
        <rFont val="Arial"/>
        <family val="2"/>
      </rPr>
      <t xml:space="preserve">En articulación con las demás Subdirecciones, se consolidó el documento institucional radicado en el marco de la Convocatoria 45 para el Fortalecimiento y Creación de Institutos de Investigación, asegurando la integración de los aportes técnicos y administrativos requeridos.
</t>
    </r>
    <r>
      <rPr>
        <b/>
        <sz val="10"/>
        <color rgb="FF000000"/>
        <rFont val="Arial"/>
        <family val="2"/>
      </rPr>
      <t xml:space="preserve">4. Participación en convocatorias de proyectos
</t>
    </r>
    <r>
      <rPr>
        <sz val="10"/>
        <color rgb="FF000000"/>
        <rFont val="Arial"/>
        <family val="2"/>
      </rPr>
      <t>Se adelantaron las gestiones administrativas y técnicas necesarias para la postulación de propuestas en la Convocatoria 045 de “Fortalecimiento” y en la convocatoria del Instituto Antártico Colombiano, cumpliendo con los requisitos establecidos y asegurando la calidad técnica de los proyectos presentados.</t>
    </r>
  </si>
  <si>
    <t>Durante el mes de Marzo se reportaron los siguientes proyectos en la Matriz de seguimiento:
*Sociotechnical configurations of the gradient of operational uncertainty in pulmonary TB: explanatory model and conditions for transferability in a maximum-variation diagnostic network, cuyo objetivo es Desarrollar y evaluar un modelo sociotécnico del gradiente de incertidumbre operativa en el diagnóstico de la tuberculosis pulmonar. Determinar las condiciones de reducibilidad y transferibilidad mediante la realización de mediciones comparables en 15 laboratorios en condiciones rutinarias. El proyecto fue presentado por Carlos Castro de la SMQB el día 19/03/2026 en EATC.
*Tema: SIM Metrology A (Early Career Metrologist)
Autor: Fabian Alejandro Rubiano López
Título: Desarrollo e implementación de una herramienta de software para el procesamiento automatizado de datos de medición en la calibración de multímetros digitales.Presentado a EATC el día 27/03/2026.
*Tema: Tubitak
Autor: Jhon Alexander Barreto Gutierrez
Título: Implementación y evaluación metrológica de un sistema de medición y calibración para termómetros de resistencia de platino estándar (SPRT) en el punto triple del argón (−189,3442 °C) en el Laboratorio de Temperatura y Humedad del INM–CO. Presentado a EATC el día 27/03/2026,
Autor: Sergio Dávila
Titulo del proyecto:"Capacity building for the quantification and production of GMO-based reference materials." Presentado por Sergio Dávila el día 27/03/2026.
SMQB:
-Se recomendó en EATC el proyecto: “Mecanismos sociotécnicos de la variabilidad diagnóstica en tuberculosis pulmonar: estudio piloto para reducir el gradiente de incertidumbre operativa en una red de 15 laboratorios colombianos”, liderado por la Universidad del Valle, en alianza con la Universidad del Magdalena y la Universidad de Bucaramanga.
-Se aprueba en MTTC el proyecto interno: “Fortalecimiento de las capacidades de secuenciación y análisis bioinformático del INM mediante tecnología Nanopore (MinION) para genomas bacterianos, virales y fúngicos de baja complejidad”</t>
  </si>
  <si>
    <t>Durante el mes de Abril se reportaron los siguientes proyectos en la Matriz de seguimiento:
*Desarrollo de herramientas de aseguramiento digitales para el  fortalecimiento de los laboratorios de la Red de Laboratorios de Bogotá en las mediciones con métodos para enumeración de UFC en placas de Petri.
*Estrategia para la reducción de la concentración de acrilamida en panela .
*Fortalecimiento de la competitividad y sostenibilidad de la cadena agroindustrial de la panela mediante herramientas metrológicas, la estandarización de producto y la apropiación social del conocimiento en Tolima, Huila y Caquetá. 
*Implementación de sistemas de poligeneración y prototipos de almacenamiento de energía en sodio para la transición energética justa de comunidades energéticas en la Región Centro Oriente de Colombia​.
*Desarrollo de capacidades de medición de gases para el aseguramiento de la confiabilidad, la comparabilidad y la trazabilidad metrológica en Colombia.
*Estudio de factibilidad y desarrollo de un método alternativo al método dimensional para la calibración de un patrón de flujo de gas tipo Bell Piston Prover.
SMQB:se realizó la presentación ante la MTTC y el EATC del proyecto de exención de IVA “Desarrollo de capacidades de medición de gases para el aseguramiento de la confiabilidad, la comparabilidad y la trazabilidad metrológica en Colombia,
Se presentó y aprobó ante MTTC el proyecto “Capacity building for the quantification and production of GMO-based reference materials” por parte de Sergio Dávila para presentarse a la convocatoria de TUBITAK
Se presentó a MTTC el proyecto «Desarrollo de herramientas de aseguramiento digitales para el fortalecimiento de los laboratorios de la Red de Laboratorios de Bogotá en las mediciones con métodos para enumeración de UFC en placas de Petri», para presentarse a la convocatoria SIM de Jóvenes Metrólogos.
Se publicó en la web del INM la convocatoria de asistencia técnica a laboratorios en el área de residuos de medicamentos en productos de origen animal.
SMF: Se gestionaron 2 propuestas de proyectos I+D+i y 1 intercambio científico:
Título: “Implementación de sistemas de poligeneración y prototipos de almacenamiento de energía en sodio para la transición energética justa de comunidades energéticas en la Región Centro Oriente de Colombia” 
Presentado por: Nestor Eduardo Polania Vargas.
Convocatoria objetivo: MinCiencias SGR 49.
Fecha presentación MTTC-SMF: 2026-04-23
Fecha presentación EATC: 2026-04-24
Título: "Estudio de factibilidad y desarrollo de un método alternativo al método dimensional para la calibración de un patrón de flujo de gas tipo Bell Piston Prover"
Presentado por: Juan Gabriel Martínez Almeciga y Ronald Alberto Pacheco Rodríguez
Convocatoria objetivo: Fondo Fiduciario Pérez-Guerrero Trust Fund for South-South Cooperation (PGTF 2026).
Fecha presentación MTTC-SMF: 2026-04-28
Fecha presentación EATC: 2026-04-30
Título: Colaborar en el desarrollo de software para monitoreo de receptores del sistema global de navegación por satélite (GNSS) de los institutos de metrología.
Presentado por: Claudia Fernanda Rodríguez Rodríguez
Convocatoria objetivo: BIPM - GNSS Data Processing - 6-month secondment
Fecha presentación MTTC-SMF: 2026-04-28
Fecha presentación EATC: 2026-04-30</t>
  </si>
  <si>
    <t>3. Mantener la clasificación de los grupos de investigación GIMQB reconocido por MinCiencias a partir de la producción estimada relacionada a los lineamientos del modelo de medición</t>
  </si>
  <si>
    <t>3. Cumplimiento de las actividades/entregables producidos relacionadas al mantenimiento de la categoría A del Grupo de Investigación en Metrología Química y Bioanálisis - GIMQB
PEI</t>
  </si>
  <si>
    <t>Fortalecimiento en I+D+i: a) La generación de una hoja de ruta
para los grupos de investigación del INM con el fin de consolidar las líneas de investigación en metrología, así como facilitar el mantenimiento y la mejora en la calificación de estos grupos</t>
  </si>
  <si>
    <t>Evidencias derivadas a la participacion en actividades relacionados al mantenimiento de la categoría A del Grupo de Investigación en Metrología Química y Bioanálisis - GIMQB.  
(Informe de seguimiento del  grupo que incluya CvLAC Investigadores Actualizado, y
GroupLAC Actualizado)</t>
  </si>
  <si>
    <t>En cumplimiento del indicador establecido, se adelantará el trabajo correspondiente para garantizar su ejecución y adecuado cumplimiento, realizando las acciones previstas y los seguimientos requeridos según lo definido en la planificación institucional. Por ello se ha avanzado en reuniones para avanzar en la elaboración de las guias de divulgación y medición asociadas al proyecto 890.</t>
  </si>
  <si>
    <t>se realizó reunión para definir contenido de la "GUÍA TÉCNICA PARA LA CUANTIFICACIÓN DE Na EN ALIMENTOS PROCESADOS PRIORIZADOS POR SU ALTO CONTENIDO DE SAL-SODIO"Asi mismo, Se ha avanzado en reuniones para la elaboración de las guias de divulgación y medición asociadas al proyecto 890, así como en los talleres de transferencia para la divulgación de conocimiento.</t>
  </si>
  <si>
    <t>-Se ha avanzado en reuniones para la elaboración de las guias de divulgación y medición asociadas al proyecto 890, así como en los talleres de transferencia para la divulgación de conocimiento.
Se tiene el borrador de una guia y se esta definiendo la estructura de la otra. Los talleres de transferencia se realizarían en  el segundo semestre.
-Se avanza en la guía técbuca oara la cuantificación de Na en alimentos procesados priorizados por su alto contenido de sal-sodio.</t>
  </si>
  <si>
    <t xml:space="preserve">Se realiza entrega de Tesis de maestría y su sustentación en el marco del proyecto de MeOH en sangre a la universidad Nacional de Colombia, el funcionario de la GMA participó como director de tesis.
Se ha avanzado en la elaboración de la guía de medición de Tuberculosis y Brucelosis bovina.
Guía de medición de As: Se avanzó en la documentación del método de medición de arsénico inorgánico en arroz por HPLC-ICP-MS para inclusión de este apartado en el borrador del documento.
</t>
  </si>
  <si>
    <t>4. Mejorar la produccion de I+D+i del grupo de investigacion GIMCI acorde al modelo de medicion de MinCiencias.</t>
  </si>
  <si>
    <t>4. Cumplimiento de actividades/entregables producidos  relacionadas para el reconocimiento categoría B del Grupo de Investigación de Metrología Cientifica e Industrial - GIMCI
PEI</t>
  </si>
  <si>
    <t xml:space="preserve">Sumatoria de:
Articulos (Sometidos o publicados en revistas cientificas), codirecciones (de maestría o pregrado) y eventos cientificos (como ponentes o particpación)
PEI: 8 </t>
  </si>
  <si>
    <t xml:space="preserve">Con el animo de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desde la SMF se proyectan actividades con el fin de cumplir con el hito, de la siguiente manera :
Realizar articulos (Sometidos o publicados en revistas cientificas)
Codirecciones (de maestría o pregrado) 
Participar eventos cientificos (como ponentes o particpación)
Así mismo durante el mes de enero, se realizo la contratación de personal que apoyará durante la vigencia la respectivas tareas técnicas y administrativas
</t>
  </si>
  <si>
    <t>No hay avances en el mes de marzo</t>
  </si>
  <si>
    <t>Codirección de maestría
Título de Proyecto I+D+i asociado: "Medición de la diferencia de fase de la señal de salida de osciladores atómicos mediante comparación satelital".
Acrónimo: Medición Satelital
Estudiante de maestría: Funcionaria Claudia Fernanda Rodríguez Rodríguez
Codirector SMF: Nelson Bahamón Cortés
Documento de tesis: avance del 99 % al mes de abril.
Codirección de pregrado
Título de Proyecto I+D+i asociado: "Sistema para la medición e interpretación de índices ecoacústicos en paisajes productivos de ganadería lechera".
Acrónimo: Proyecto USB - Universidad San Buenaventura
Estudiante de pregrado: estudiante de Ingeniería de Sonido
Codirector SMF: Maria Fernanda Ariza Palacios
Registro: sin avance en el mes de abril, actividades programadas para el mes de mayo según cronograma.</t>
  </si>
  <si>
    <t>5. Mantener el reconocimiento como centro de investigación</t>
  </si>
  <si>
    <t>5. Cumplimiento de actividades/entregables para el mantenimiento del reconocimiento en MinCiencias
PEI</t>
  </si>
  <si>
    <r>
      <t xml:space="preserve">Consolidación del Consejo Asesor en metrología: 
a) </t>
    </r>
    <r>
      <rPr>
        <sz val="10"/>
        <color rgb="FF000000"/>
        <rFont val="Arial"/>
        <family val="2"/>
      </rPr>
      <t>La instalación del Consejo Asesor con base en el análisis de la
composición más conveniente para el instituto (en términos de calidad y cantidad de consejeros) con el fin de impulsar</t>
    </r>
    <r>
      <rPr>
        <b/>
        <sz val="10"/>
        <color rgb="FF000000"/>
        <rFont val="Arial"/>
        <family val="2"/>
      </rPr>
      <t xml:space="preserve"> el rol del INM como centro de investigación y autoridad de metrología en el país</t>
    </r>
  </si>
  <si>
    <t>La documentación a entregar incluye la ejecución del plan de acción asociado al anterior reconocimiento, el estado del arte de la calificación de los grupos de investigación que tenga la entidad, insumos, procesos, productos.
2023: Esquema del plan cuatirneal + evidencias de cumplimiento actividades del plan de acción 2021 reconocimiento centro de investigación
2024: Evaluación técnica y definición plan  de reconocimiento como centro de investigación cuatrienal 2023 - 2026
2025: Ejecución plan cuatrienal definido
2026: Ejecución plan cuatrienal definido (evaluación del plan)</t>
  </si>
  <si>
    <t>SSMRC: Se reviso el procedimiento de solicitud de reconocimiento y renovación de reconocimiento de Minciencias y los documentos relacionados con la solicitud de reconocimiento de 2021.</t>
  </si>
  <si>
    <t>SSMRC: Se definió la necesidad de recolectar insumos relacionados con la autoevaluación del INM como centro de investigación para el año 2025; se inció el diligenciamiento del formato de autoevaluación y se identificó la necesidad de argumentar las acciones que dan cuenta del cierre del plan de mejoramiento vigencia 2021- 2025. Las próximas actividades a realizar corresponden a la socialización de los hallazgos, solicitud de información a las áreas correspondientes y la estructuración del nuevo plan de mejoramiento.</t>
  </si>
  <si>
    <t>Se llevó a cabo la identificación de información existente dentro de las carpetas del proceso para inventariar las necesidades de información que corresponden al año 2025, se procederá a solicitar la información a las áreas especificas y a la construcción del autodiagnóstico y el plan de mejoramiento.</t>
  </si>
  <si>
    <t>6.Fortalecer la participación de los colaboradores de las áreas de apoyo en actividades ACTI</t>
  </si>
  <si>
    <t>6. Número de actividades ACTI en las que participan los colaboradores de las áreas de apoyo
PEI</t>
  </si>
  <si>
    <t>Así mismo, se ha contemplado el fortalecimiento de la competencia
que debe desarrollar de manera permanente el personal en temas
estratégicos para la entidad, que se enmarcan desde el conocimiento básico
en metrología para los colaboradores que tienen bajo su responsabilidad
el relacionamiento con partes interesadas, hasta competencias de
las tecnologías de la cuarta revolución industrial, con el propósito de disponer
de colaboradores que puedan realizar una interacción asertiva y efectiva con
grupos de valor y partes interesadas.</t>
  </si>
  <si>
    <t>Informe trimestral del desarrollo de la ACTI</t>
  </si>
  <si>
    <t>Al cierre del mes de enero, en cumplimiento del indicador establecido, se avanza en el establecimiento de directrices para garantizar su ejecución y adecuado cumplimiento, implementando las acciones requeridas y los seguimientos respecivos según, de acuerdo la planificación institucional.</t>
  </si>
  <si>
    <t>Para el periodo, y dentro de los escenarios de participación de la secretaria general, solo se hace referencia a la participación en el EATC. En febrero se llevaron a cabo, los siguientes espacios: I- Sesión 1 (12 de Feb): Extraordinaria-2026 Presentación Propuesta Convocatoria GIZ, a cargo de la SMF. -Convocatoria EXI-2025/2026, -Ministerio Federal de Medio Ambiente de Alemania-. Para este propósito, se presenta el Proyecto: “Fortalecimiento de la transición Energética en Colombia, a través del desarrollo piloto de una infraestructura metrológica para la calibración y validación de sistemas de hidrogeno mediante tecnología PVT”. Los miembros, recomiendan la postulación del proyecto. ii- Sesión 2 (23 Feb): Convocatoria 45 SGR- Proyecto 1: “Fortalecimiento de las capacidades técnicas, científicas y tecnológicas del Instituto Nacional de Metrología como Centro de Investigación para consolidar la metrología científica e industrial en Colombia y responder de manera oportuna a las necesidades de los grupos de valor” y también el Proyecto 2: “Capacidad Nacional en Temperaturas Criogénicas como habilitador del Instituto Antártico Colombiano”, iii- Sesión 3 (24 Feb): Se desarrollo esta sesión con el propósito de aclarar algunas dudas de la reunión anterior. Se concluye que, en ninguno de los Proyectos presentados y recomendados anteriormente, la Secretaria General no recibió ningún requerimiento y ni fue pertinente su participación en la formulación de alguno de ellos.</t>
  </si>
  <si>
    <r>
      <rPr>
        <sz val="9"/>
        <color rgb="FF000000"/>
        <rFont val="Verdana"/>
        <family val="2"/>
      </rPr>
      <t xml:space="preserve">Durante el mes de marzo y en al cierre del I Trimestre 2026, los avances presentados se describen en el documento que se adjunta: </t>
    </r>
    <r>
      <rPr>
        <b/>
        <u/>
        <sz val="9"/>
        <color rgb="FF000000"/>
        <rFont val="Verdana"/>
        <family val="2"/>
      </rPr>
      <t xml:space="preserve">Informe
</t>
    </r>
    <r>
      <rPr>
        <sz val="9"/>
        <color rgb="FF000000"/>
        <rFont val="Verdana"/>
        <family val="2"/>
      </rPr>
      <t xml:space="preserve">Desarrollo de Actividad ACTI: </t>
    </r>
    <r>
      <rPr>
        <b/>
        <sz val="9"/>
        <color rgb="FF000000"/>
        <rFont val="Verdana"/>
        <family val="2"/>
      </rPr>
      <t>“Fortalecer la participación de los colaboradores de las áreas de apoyo en actividades ACTI</t>
    </r>
    <r>
      <rPr>
        <sz val="9"/>
        <color rgb="FF000000"/>
        <rFont val="Verdana"/>
        <family val="2"/>
      </rPr>
      <t xml:space="preserve">”.
</t>
    </r>
  </si>
  <si>
    <t>Para el mes de abril, aplica y se hace referencia a la participación de la secretaria general, como área de apoyo en el EATC. En abril se llevaron a cabo, los siguientes espacios: i- Sesión 1 (14 de abril): Extraordinario Segunda propuesta en el marco del "SIM REGIONAL EARLY CAREER METROLOGIST", se presentó el Proyecto "Desarrollo de herramientas de aseguramiento digitales para el fortalecimiento de los laboratorios de la Red de Laboratorios de Bogotá en las mediciones con métodos para enumeración de UFC en placas de PETRI" a cargo de María del Rocío Morato de la SMQB. Al respecto, teniendo en cuenta que la postulación es hasta el 15 de abril, hoy recibirá la funcionaria la respuesta dada por el comité, ii- Sesión 2 (20 de abril): EATC extraordinario- Proyectos FONTAGRO y Convocatoria No. 47 de Regalías. Presentación de los proyectos cargo de Wilson Barón, Profesional Especializado-SMQB.  Estrategia para la reducción de la concentración de acrilamida en panela Convocatoria No. 47 de Regalías, Propuesta de Fortalecimiento de la competitividad y sostenibilidad de la cadena agroindustrial de la panela mediante herramientas metrológicas, la estandarización de producto y la apropiación social del conocimiento en Tolima, Huila y Caquetá FONTAGRO. Se hará todo lo necesario para el logro de un mínimo vital, se programa nueva sesión para ver temas presupuestales, iii-Sesión 3: (23 de abril): EATC extra, A. Revisión presupuesto Regalías Panela: Se han tenido inconveniente con la disponibilidad de la plataforma para la postulación. Se hará solicitud para cargar extemporáneamente el proyecto. Se tendrá lista toda la documentación hasta último momento, Sesión 4: (24 de abril): A. Presentación del proyecto "Desarrollo de capacidades de medición de gases para el aseguramiento de la confiabilidad, la comparabilidad y la trazabilidad metrológica en Colombia" a la convocatoria 8503 de extensión de MINCIENCIAS, presentado por Juliana Serna, Julián Pulidoy Jessyka Padilla de SMQB: Una vez realizada la exposición, el funcionario Wilson Barón, manifiesta no estar de acuerdo con recomendar el proyecto a la Dirección General, toda vez que como esta formulado, el mismo no estregará lo que promete. Al respecto el Dr. Rodolfo Gómez, director general (e.), manifiesta que, si bien se presenta esta divergencia, la Dirección General tiene la potestad de tomar una decisión final. y B. Presentación Convocatoria 049: “Energía Sostenible para el Territorio: Transición Justa, Comunitaria e Innovadora – SGR”. En esta iniciativa, los laboratorios de Potencia y Energía y Calidad de Energía, por parte de Néstor Polanía de SMF.: Una vez se realiza la presentación, el equipo EATC recomienda a la Dirección General, su postulación. Se concluye que, en ninguno de los Proyectos presentados y recomendados anteriormente, la secretaria general no recibió ningún requerimiento adicional y tampoco fue pertinente su participación en la formulación de alguno de ellos</t>
  </si>
  <si>
    <t xml:space="preserve">5. Transformación Institucional </t>
  </si>
  <si>
    <t>1. Mantener el reconocimiento de la Secretaría Distrital de Ambiente PREAD.</t>
  </si>
  <si>
    <t>1. Participar en el reconocimiento de la Secretaría Distrital de Ambiente PREAD.
PEI</t>
  </si>
  <si>
    <t>Radicado de postulación, Datos ambientales cargados en el aplicativo de la SDA, Carta de aceptación al PREAD, Informe de auditoría PREAD y Aprobación en CIGD de la participación</t>
  </si>
  <si>
    <t>(A-05) Gestión Administrativa</t>
  </si>
  <si>
    <t>Durante el mes de Enero, se autorizó por parte del CIGD  la participación en el PREAD 2026 mediante la aprobación del plan acción ambiental para la vigencia que incluye dicha actividad.</t>
  </si>
  <si>
    <t>Durante el mes de febrero se llevó a cabo la recopilación y consolidación de la información requerida para la postulación de la entidad al Programa de Excelencia Ambiental Distrital – PREAD. Esta actividad incluyó la revisión de los requisitos del programa, la identificación de soportes documentales, y la organización de la información necesaria para cumplir con los criterios de evaluación establecidos, con el fin de avanzar en el proceso de inscripción y fortalecer la gestión ambiental institucional.</t>
  </si>
  <si>
    <t>El 13 de marzo de 2026 se remitió comunicación formal a la Secretaría Distrital de Ambiente (SDA), adjuntando la documentación requerida para la postulación al Programa de Excelencia Ambiental Distrital (PREAD) 2026. Se está a la espera de la respuesta por parte de la entidad frente a la postulación realizada.</t>
  </si>
  <si>
    <t>El dia 16 de Abril se asistió a la reunión informativa PREAD, orgabizada por la SDA con el fin de dar lineamientos de ejecución para el año de 2026,</t>
  </si>
  <si>
    <t xml:space="preserve">2. Propiciar una cultura de gestión del cambio para los colaboradores del INM </t>
  </si>
  <si>
    <t>2.Cantidad de actividades en pro de la generación de una cultura gestión de cambio del INM
PEI</t>
  </si>
  <si>
    <r>
      <rPr>
        <b/>
        <sz val="10"/>
        <color rgb="FF000000"/>
        <rFont val="Arial"/>
        <family val="2"/>
      </rPr>
      <t xml:space="preserve">iii) Competencia del personal en temas estratégicos para la entidad: </t>
    </r>
    <r>
      <rPr>
        <sz val="10"/>
        <color rgb="FF000000"/>
        <rFont val="Arial"/>
        <family val="2"/>
      </rPr>
      <t>c) La puesta en marcha de un plan de gestión del cambio para la transformación digital según las necesidades y expectativas incorporadas en la hoja de ruta definida para la entidad</t>
    </r>
    <r>
      <rPr>
        <b/>
        <sz val="10"/>
        <color rgb="FF000000"/>
        <rFont val="Arial"/>
        <family val="2"/>
      </rPr>
      <t>.</t>
    </r>
  </si>
  <si>
    <t>Informe semestral de las actividades realizadas</t>
  </si>
  <si>
    <t>Al cierre del mes de enero, en cumplimiento del indicador establecido, se avanza en el establecimiento del Plan (cronograma) de actividades, que garantice su ejecución y adecuado cumplimiento y los seguimientos respecivos, de acuerdo la planificación institucional.</t>
  </si>
  <si>
    <t>Durante el periodo, y para la ejecución de actividades en pro de la generación de cultura de la gestión del cambio en el instituto, la Secretaria General atraves del Grupo de Talento Humano, se encuentra en la estructuración de un Cronograma para la presente vigencia, en el cual se definiran actividades de intervención relacionados con la tématica, en el marco de los Contratos de prestación de servicios Nros. 09 y 16 de 2026.</t>
  </si>
  <si>
    <r>
      <rPr>
        <sz val="9"/>
        <color rgb="FF000000"/>
        <rFont val="Arial"/>
        <family val="2"/>
      </rPr>
      <t xml:space="preserve">En el mes de marzo, se avanza en la estructuracion del Cronograma 2026 previsto, el cual esta en revisión y aprobación de Secretaria General, dado que se requiere el apalancamiento y soporte por parte de la empresa COMPENSAR en el marco de las actividades establecidas en el Contrato No.121 de 2026. 
</t>
    </r>
    <r>
      <rPr>
        <b/>
        <sz val="9"/>
        <color rgb="FF000000"/>
        <rFont val="Arial"/>
        <family val="2"/>
      </rPr>
      <t xml:space="preserve">
</t>
    </r>
    <r>
      <rPr>
        <b/>
        <u/>
        <sz val="9"/>
        <color rgb="FF000000"/>
        <rFont val="Arial"/>
        <family val="2"/>
      </rPr>
      <t>Nota:</t>
    </r>
    <r>
      <rPr>
        <b/>
        <sz val="9"/>
        <color rgb="FF000000"/>
        <rFont val="Arial"/>
        <family val="2"/>
      </rPr>
      <t xml:space="preserve"> Se adjunta borrador.</t>
    </r>
  </si>
  <si>
    <t>Al 30 de abril, se presenta proyecto de Cronograma a la secretaria general, en el cual se plantean 3 acciones, que se buscan desarrolla en el marco del Plan de Bienestar e Incentivos, apalancados con el Contrato No.121 de 2026-COMPENSAR, así: i-Actividad de sensibilización: “El cambio como oportunidad” Comunicados enfocados al preámbulo de las actividades que se van a ejecutar (16 de junio), ii-Intervención lúdica: “Construyendo el futuro” (dinámica de innovación) (30 de junio) y iii-Actividad de cierre: “Ruta de Transformación” – Team building experiencial (30 de noviembre).</t>
  </si>
  <si>
    <t>3. Implementar la política de gestión del conocimiento para el fortalecimiento de las capacidades y competencia del personal del instituto.</t>
  </si>
  <si>
    <t>3. Porcentaje de implementación de la política de gestión del conocimiento en el INM
PEI</t>
  </si>
  <si>
    <r>
      <rPr>
        <b/>
        <sz val="10"/>
        <color rgb="FF000000"/>
        <rFont val="Arial"/>
        <family val="2"/>
      </rPr>
      <t xml:space="preserve">Competencia del personal en temas estratégicos para la entidad: </t>
    </r>
    <r>
      <rPr>
        <sz val="10"/>
        <color rgb="FF000000"/>
        <rFont val="Arial"/>
        <family val="2"/>
      </rPr>
      <t>a) El fortalecimiento del proceso de gestión de talento humano de la
entidad para asegurar la competencia del personal a través del intercambio de información entre procesos y áreas y la consolidación de la política de gestión del conocimiento</t>
    </r>
  </si>
  <si>
    <t>Informe de seguimiento del programa de implementación</t>
  </si>
  <si>
    <t xml:space="preserve">Durante el mes de enero, se avanzó en la formulación del “Plan Implementación Política de Gestión del Conocimiento e Innovación-2026”, el cual está aún en construcción. En el desarrollo de esta actividad, durante el periodo se llevaron a cabo distintas acciones que harán parte de este Plan, entre ellas: i- El cierre de brechas 2024, de acuerdo con lo establecido en el plan de trabajo del FURAG y presentación al CIGD, incluyendo la ruta donde se encuentran cada una de las evidencias y ii-La actualización del Autodiagnóstico de dicha Política. </t>
  </si>
  <si>
    <t>Durante el mes de febrero se realizó el diligenciamiento del Formulario Único de Reporte de Avance de la Gestión – FURAG 2025. De manera paralela, se estructuró el Plan de Trabajo de Gestión del Conocimiento y la Innovación para la vigencia 2026, documento que actualmente se encuentra en proceso de revisión y ajustes por parte de la Dirección General, previo a su aprobación y puesta en marcha.</t>
  </si>
  <si>
    <r>
      <rPr>
        <sz val="9"/>
        <color rgb="FF000000"/>
        <rFont val="Arial"/>
        <family val="2"/>
      </rPr>
      <t xml:space="preserve">Durante el mes de marzo se gestionó la Actualización del Plan GESCO+I 2026, el cual incluye actividades del modelo de gobernanza INM. Al cierre del periodo está pendiente la última revisión por parte de los profesionales que lideran el tema, para presentarlo nuevamente a la Directora.
</t>
    </r>
    <r>
      <rPr>
        <b/>
        <u/>
        <sz val="9"/>
        <color rgb="FF000000"/>
        <rFont val="Arial"/>
        <family val="2"/>
      </rPr>
      <t xml:space="preserve">Nota: </t>
    </r>
    <r>
      <rPr>
        <b/>
        <sz val="9"/>
        <color rgb="FF000000"/>
        <rFont val="Arial"/>
        <family val="2"/>
      </rPr>
      <t>Se adjunta borrador</t>
    </r>
    <r>
      <rPr>
        <sz val="9"/>
        <color rgb="FF000000"/>
        <rFont val="Arial"/>
        <family val="2"/>
      </rPr>
      <t xml:space="preserve"> del Plan GESCO+I 2026 actualizado.</t>
    </r>
  </si>
  <si>
    <r>
      <rPr>
        <sz val="9"/>
        <color rgb="FF000000"/>
        <rFont val="Arial"/>
        <family val="2"/>
      </rPr>
      <t xml:space="preserve">Se actualizó el documento </t>
    </r>
    <r>
      <rPr>
        <b/>
        <u/>
        <sz val="9"/>
        <color rgb="FF000000"/>
        <rFont val="Arial"/>
        <family val="2"/>
      </rPr>
      <t>Plan de Trabajo de Gestión del Conocimiento y la Innovacion 2026</t>
    </r>
    <r>
      <rPr>
        <sz val="9"/>
        <color rgb="FF000000"/>
        <rFont val="Arial"/>
        <family val="2"/>
      </rPr>
      <t xml:space="preserve"> (se anexa), incluyendo lo relacionado con el modelo de gobernanza de Ciencia, Tecnología e Innovación (CTeI) del INM y el Programa de Mentoría en Liderazgo para Mujeres del INM, en el marco del proyecto ARTICAL III. – PTB. Se encuentra en revisión de la Subdirectora de SMRC y que el Secretario General defina si debe pasar por aprobación de alguna instancia para dar inicio a la ejecución.</t>
    </r>
  </si>
  <si>
    <t>4. Definir e implementar estrategias de comunicación que permitan el posicionamiento institucional en los grupos de valor.</t>
  </si>
  <si>
    <t>4.Porcentaje de ejecución de las actividades del plan estratégico de comunicaciones implementadas para el posicionamiento en los grupos de valor
PEI</t>
  </si>
  <si>
    <r>
      <t xml:space="preserve">Fortalecimiento de las comunicaciones externas y mercadeo: </t>
    </r>
    <r>
      <rPr>
        <sz val="10"/>
        <color rgb="FF000000"/>
        <rFont val="Arial"/>
        <family val="2"/>
      </rPr>
      <t>La participación activa del INM en la estrategia de comunicación y relacionamiento del sector comercio, industria y turismo para favorecer el trabajo conjunto con el sector productivo</t>
    </r>
  </si>
  <si>
    <t>Matriz de seguimiento al plan con soportes asociados a cada actividad.
PEI: 20%</t>
  </si>
  <si>
    <t xml:space="preserve">Teniendo en cuenta la Estrategia de comunicaciones durante de Enero se realizó:
•	Creación de la identidad de los 15 años del INM de Colombia 
•	Teniendo en cuenta las visitas o reuniones estratégicas de este año, se realizó el trabajo de networking con las área de comunicaciones de ONAC, ICONTEC y el  INS con el propósito de potencializar la difusión del INM de Colombia
</t>
  </si>
  <si>
    <t xml:space="preserve">Teniendo en cuenta la Estrategia de comunicaciones durante de febrero se realizó:
•	Lanzamiento oficial de la identidad de los 15 años del INM de Colombia tanto internamente como en los entornos digitales del instituto. 
•	Teniendo en cuenta las visitas o reuniones estratégicas de este año, se realizó el trabajo de networking con las áreas de comunicaciones de ONAC, ICONTEC y el INS con el propósito de potencializar la difusión del INM de Colombia
•	Se desarrolló la línea gráfica con sus mensajes alineados con la institucionalidad alrededor del día de la niña y la mujer en la ciencia, dando un enfoque de la importancia de una cultura inclusiva y de equidad. 
•	Generación de la línea gráfica en conjunto con la Universidad Nacional tanto del diplomado en metrología cuántica como en el diplomado en metrología. 
•	Desarrollo de la visual de los eventos de la RCM durante este mes. 
</t>
  </si>
  <si>
    <t xml:space="preserve">Teniendo en cuenta la Estrategia de comunicaciones durante de Marzo se realizó:
• En el marco de las visitas y reuniones estratégicas desarrolladas durante el mes, se fortaleció el relacionamiento con las áreas de comunicaciones del Ministerio de Comercio, Industria y Turismo, ONAC, ICONTEC, entre otras entidades, con el propósito de ampliar el posicionamiento y la difusión institucional del INM de Colombia.
• Se diseñó y ejecutó la línea comunicacional asociada al lanzamiento del Laboratorio de Óptica e Interferometría, incluyendo la conceptualización de mensajes institucionales, así como la grabación y edición de piezas audiovisuales.
• Se desarrolló la identidad visual de los eventos de la RCM del mes. 
• Se desarrolló la identidad gráfica para el lanzamiento de la Hoja de Ruta de Medición en Calidad de Gases.
• Se estructuró la estrategia comunicacional de la campaña #MujeresINMdeColombia, articulada en torno al reconocimiento del papel de las mujeres en la ciencia, la investigación, la metrología y la consolidación de una cultura institucional más inclusiva.
</t>
  </si>
  <si>
    <t xml:space="preserve">Teniendo en cuenta la Estrategia de comunicaciones durante de abril se realizó:
• En el marco de las visitas y reuniones estratégicas desarrolladas durante el mes, se fortaleció el relacionamiento con las áreas de comunicaciones del DNP, ONAC, ICONTEC, ONUDI, ANDI, entre otras entidades, con el propósito de ampliar el posicionamiento y la difusión institucional del INM de Colombia.
• Se diseñó y ejecutó la línea comunicacional y visual d ellos eventos transversales asociados a acústica, sector automotriz, experiencia en la implementación de la ISO 17034, entre otros
• Se desarrolló la identidad visual de los eventos de la RCM del mes. 
• Se desarrollaron grabaciones transversales con mensajes estratégico alrededor de la participación de las mujeres en la industria y en la ciencia. 
</t>
  </si>
  <si>
    <t>5.Implementar iniciativas para adoptar nuevas tecnologías en los procesos del instituto</t>
  </si>
  <si>
    <t>5.Número de iniciativas implementadas para automatización de procesos
PEI</t>
  </si>
  <si>
    <r>
      <t>Fortalecimiento de la gestión institucional:</t>
    </r>
    <r>
      <rPr>
        <sz val="10"/>
        <color rgb="FF000000"/>
        <rFont val="Arial"/>
        <family val="2"/>
      </rPr>
      <t xml:space="preserve"> a) La automatización de procesos de gestión priorizados por la entidad con la finalidad de mejorar la interacción entre las diferentes áreas del INM, así como el relacionamiento con los clientes</t>
    </r>
  </si>
  <si>
    <t xml:space="preserve">Informe de ejecución de la iniciativa
compromiiso PEI -2 </t>
  </si>
  <si>
    <t>(E-05) Gestión de las Tecnologías de la Información</t>
  </si>
  <si>
    <t>Proyecto de inversión</t>
  </si>
  <si>
    <t xml:space="preserve">Durante el mes de enero, se dio inicio a la fase de alineación operativa tomando como hoja de ruta la reciente actualización del Plan Estratégico de Tecnologías de la Información (PETI). Es fundamental destacar que estas iniciativas no surgen de forma aislada, sino que el PETI actúa como el plan sombrilla y eje articulador que garantiza la coherencia entre los objetivos institucionales y la adopción tecnológica </t>
  </si>
  <si>
    <t>Durante el mes de febrero, desde la OIDT se continuó con la fase de alineación operativa, tomando como hoja de ruta la actualización del Plan Estratégico de Tecnologías de la Información (PETI). Tal como se mencionó en el reporte del mes anterior, estas iniciativas no surgen de manera aislada, sino que el PETI actúa como el plan sombrilla y eje articulador, 
En este sentido, los actores responsables de la ejecución de la iniciativa han adelantado mesas de trabajo orientadas a la identificación de procesos susceptibles de automatización. Este análisis se ha realizado  desde el dominio de Sistemas de Información de la OIDT, a partir de los requerimientos y necesidades manifestadas por las diferentes áreas de la entidad.</t>
  </si>
  <si>
    <t xml:space="preserve">Para el mes de marzo, el equipo de la Oficina de Informática y Desarrollo Tecnológico definió el plan de trabajo orientado a la identificación y automatización de procesos institucionales, en articulación con el PETI.
Este plan contempla el desarrollo de mesas de trabajo para el levantamiento de iniciativas de automatización, así como el análisis de los procesos susceptibles de ser intervenidos. A partir de estas actividades, se proyecta la selección de una iniciativa prioritaria para la ejecución de una prueba piloto.
Asimismo, se estableció la incorporación de plataformas tecnológicas como BPMS (Business Central), SGDEA —como automatizador de tareas— y Power Platform dentro de la estrategia, con el fin de evaluar su aplicabilidad en el proceso seleccionado y sentar las bases para futuras implementaciones de automatización en la entidad.
</t>
  </si>
  <si>
    <t xml:space="preserve">Para el mes de abril, el equipo de la Oficina de Informática y Desarrollo Tecnológico avanzó en la socialización de la niciativa de automatización, previamente identificada en el marco del plan de trabajo definido en marzo, con el propósito de dar inicio a la ejecución de la prueba piloto.
Durante este proceso, y como resultado de los espacios de articulación institucional, se determinó la necesidad de evaluar otra  alternativa que se ajuste de manera más precisa a los criterios de priorización y al alcance esperado del pilotaje. En consecuencia, se solicitó a la Oficina la identificación y análisis de una nueva iniciativa susceptible de automatización.
En este contexto, se prevé que durante el mes de mayo se consolide la selección de la iniciativa definitiva, así como la definición del cronograma para la implementación de la prueba piloto. </t>
  </si>
  <si>
    <t>Estrategia 6.2 - Direccionamiento Estratégico para Garantizar los Derechos, Satisfacer las Necesidades y Solucionar los Problemas de los Ciudadanos</t>
  </si>
  <si>
    <t>Estrategia de Participación Ciudadana Sectorial implementada
PES</t>
  </si>
  <si>
    <t>Documentos con avances con las actividades asignadas y programadas por el MinCIT. (Informe Final)
PES: 30%</t>
  </si>
  <si>
    <t>Subdirección de Servicios Metrológicos y Relación con el Ciudadano
Oficina Asesora de Planeación</t>
  </si>
  <si>
    <t xml:space="preserve">En cumplimiento de las directrices impartidas por el Departamento Administrativo de la Función Pública (DAFP) y en alineación con los lineamientos nacionales en materia de participación ciudadana, el INM elaboró la Estrategia de Relación con el Ciudadano para la vigencia 2026. Este instrumento orienta las acciones institucionales para fortalecer los espacios de diálogo, participación, consulta y rendición de cuentas dirigidos a la ciudadanía y a los grupos de interés, garantizando transparencia y corresponsabilidad en la gestión pública.
La estrategia fue formalmente finalizada y se encuentra publicada en la página web del Instituto, en la sección “Participa”, bajo el título Estrategia Anual de Participación Ciudadana 2026, asegurando su disponibilidad para consulta pública y el acceso oportuno de todos los interesados.
</t>
  </si>
  <si>
    <t>En cumplimiento del indicador establecido para la vigencia, durante el mes de febrero se realizó el reporte de la Matriz de Transparencia, de acuerdo con lo dispuesto en la Ley 1712 de 2014.
Asimismo, se proyectó el cronograma de seguimiento a las actividades de la Estrategia de Servicio al Ciudadano, el cual servirá como insumo para orientar el avance y asegurar la ejecución oportuna de las acciones programadas.</t>
  </si>
  <si>
    <t>El 6 de marzo de 2026 se llevó a cabo la socialización de la Estrategia de Servicio al Ciudadano del INM con los coordinadores de gestión de la demanda, la oferta y RCM, así como con los profesionales de mercadeo y talento humano, actores clave para su implementación y ejecución.
A partir del mes de abril, se dará inicio al seguimiento de la ejecución de las acciones definidas en la estrategia.</t>
  </si>
  <si>
    <t>Se realizó seguimiento al diligenciamiento del reporte de las acciones por parte de las áreas involucradas con el fin de recopilar la información que servirá como insumo para la elaboración del documento final de ejecución de la estrategia de relación con el ciudadano</t>
  </si>
  <si>
    <t>Estrategia 6.3 - Servicio Público con Valores como Garante del Logro de los Objetivos Institucionales y la Materialización de la Planeación Estratégica</t>
  </si>
  <si>
    <t>Política de Prevención del Daño Antijurídico formuladas
PES</t>
  </si>
  <si>
    <t>Politica de prevención del daño antijurídico reportada en el Ekogui (M3)
Informe final con las actividades relacionadas a la Politica de prevención del daño antijurídico (M12)</t>
  </si>
  <si>
    <t>(A-02) Defensa Judicial</t>
  </si>
  <si>
    <t xml:space="preserve">El INM, en cumplimiento del indicador correspondiente, formuló la Política de Prevención del Daño Antijurídico con alcance para las vigencias 2026 y 2027, de conformidad con los lineamientos establecidos en la Circular 007 de 2025 de la Agencia Nacional de Defensa Jurídica (ANDJ). Dicha política fue aprobada por el Comité de Conciliación y Defensa Judicial en su sesión No. 23 del 18 de diciembre de 2025. 
Los indicadores asociados a esta política serán cargados en la plataforma Ekogui antes del 28 de febrero de 2026, en cumplimiento de lo dispuesto en la mencionada Circular 007 de 2025.
 </t>
  </si>
  <si>
    <t>En cumplimiento del indicador establecido, durante el mes de febrero el Instituto realizó la actualización de los indicadores de la Política de Prevención del Daño Antijurídico (PPDA) para la vigencia 2026 en la plataforma EKOGUI.
Esta actualización constituye un avance en el compromiso institucional con la transparencia y la gestión eficiente de la información, garantizando que los datos se mantengan actualizados y disponibles para los actores interesados.</t>
  </si>
  <si>
    <t xml:space="preserve">En cumplimiento del indicador relacionado, el INM no ejecutó actividades durante el mes de marzo, dado que el reporte de la Política de Prevención del Daño Antijurídico 2026-2027 fue cargado en el sistema eKOGUI en el mes de enero, y los indicadores fueron actualizados en febrero.
De acuerdo con la normatividad vigente, esta actividad tiene una periodicidad anual, por lo cual no se requerían acciones adicionales durante el periodo reportado.
</t>
  </si>
  <si>
    <t>En cumplimiento del indicador relacionado, el INM no ejecutó actividades durante el mes de marzo, dado que el reporte de la Política de Prevención del Daño Antijurídico 2026-2027 fue cargado en el sistema eKOGUI en el mes de enero, y los indicadores fueron actualizados en febrero.
De acuerdo con la normatividad vigente, esta actividad tiene una periodicidad anual, por lo cual no se requerían acciones adicionales durante el periodo reportado.</t>
  </si>
  <si>
    <t>Capacidades del equipo jurídico fortalecidas
PES</t>
  </si>
  <si>
    <t xml:space="preserve">Informes con soporte de las actividades realizadas. </t>
  </si>
  <si>
    <t>El INM, en cumplimiento del indicador relacionado para la vigencia, integró las actividades del plan de acción de la Política de Prevención del Daño Antijurídico (PPDA) al Plan Institucional de Capacitación (PIC). Esto permitirá contar con fechas y recursos adecuados para la ejecución de las capacitaciones relacionadas con la implementación de la Política de Prevención del Daño Antijurídico durante la vigencia de 2026.</t>
  </si>
  <si>
    <t>En cumplimiento del indicador correspondiente para la vigencia y según el cronograma de ejecución, no se realizaron actividades de capacitación relacionadas con la PPDA durante el mes de febrero.</t>
  </si>
  <si>
    <t>En cumplimiento del indicador correspondiente para la vigencia y según el cronograma de ejecución, no se realizaron actividades de capacitación relacionadas con la PPDA durante el mes de marzo</t>
  </si>
  <si>
    <t>En cumplimiento del indicador correspondiente para la vigencia y según el cronograma de ejecución, no se realizaron actividades de capacitación relacionadas con la PPDA durante el mes de abril</t>
  </si>
  <si>
    <t>Estrategia 6.5 - Impulsar la Cultura Archivística y el Desarrollo de Estrategias que Permitan Fortalecer las Capacidades para el Adecuado Manejo y Tratamiento de los Archivos</t>
  </si>
  <si>
    <t>Plan de conservación, preservación y difusión del patrimonio documental del sector ejecutado
PES</t>
  </si>
  <si>
    <t>Matriz de seguimiento programadas en el plan.</t>
  </si>
  <si>
    <t>(A-03) Gestión Documental</t>
  </si>
  <si>
    <t>El INM en cumplimiento del indicador relacionado para la vigencia, formuló el Plan Institucional de Archivos (PINAR), aprobado por el Comité Institucional de Gestión y Desempeño del INM. Este plan enmarca la ejecución de las actividades programadas para la vigencia, asegurando la conservación, preservación y difusión del patrimonio documental del sector.</t>
  </si>
  <si>
    <t>En cumplimiento del indicador establecido para la vigencia, durante el mes de febrero el Instituto avanzó en la digitalización de documentos del archivo central, alcanzando la meta definida de 40 unidades documentales, conforme a lo previsto en el Plan Institucional de Archivos – PINAR.
Esta actividad contribuye al fortalecimiento de la gestión documental y al acceso oportuno a la información institucional, favoreciendo la preservación, disponibilidad y consulta eficiente de los documentos.</t>
  </si>
  <si>
    <t>En cumplimiento del indicador establecido para la vigencia, durante el mes de marzo el Instituto avanzó en la digitalización de documentos del archivo central, alcanzando la meta definida de 38 unidades documentales, conforme a lo previsto en el Plan Institucional de Archivos – PINAR.
Esta actividad contribuye al fortalecimiento de la gestión documental y al acceso oportuno a la información institucional, favoreciendo la preservación, disponibilidad y consulta eficiente de los documentos.</t>
  </si>
  <si>
    <t>En cumplimiento del indicador establecido para la vigencia, durante el mes de abril el Instituto avanzó en la digitalización de documentos del archivo central, alcanzando la meta definida de 36 unidades documentales, conforme a lo previsto en el Plan Institucional de Archivos – PINAR.
Esta actividad contribuye al fortalecimiento de la gestión documental y al acceso oportuno a la información institucional, favoreciendo la preservación, disponibilidad y consulta eficiente de los documentos.</t>
  </si>
  <si>
    <t>Estrategia 6.7 - Estructura de Control de la Gestión Eficiente para el Establecimiento de Acciones, Políticas, Métodos, Procedimientos, Mecanismos de Prevención, Verificación y Evaluación en Procura de su Mejoramiento Continuo</t>
  </si>
  <si>
    <t>6.7 Entidades del Sector alineadas a la directriz de manejo de imagen y plan de medios de la Presidencia de la República.
PES</t>
  </si>
  <si>
    <t>Informes con la relación de boletines, fotonoticias, videos y ruedas de prensa producidos por el INM alineadas a la directriz de manejo de imagen y plan de medios de la Presidencia de la República.</t>
  </si>
  <si>
    <t>En cumplimiento del indicador establecido para el mes de enero, el INM desarrolló contenidos en formatos multimediales y multicanal para su difusión en los entornos digitales institucionales, asegurando en todo momento la consistencia con el Manual de Identidad Corporativa del INM de Colombia y el fortalecimiento de la comunicación estratégica dirigida a los diferentes públicos de interés.</t>
  </si>
  <si>
    <t>En cumplimiento del indicador establecido para el mes de febrero, el INM desarrolló contenidos en formatos multimediales y multicanal para su difusión en los entornos digitales institucionales, asegurando en todo momento la consistencia con el Manual de Identidad Corporativa del INM de Colombia y el fortalecimiento de la comunicación estratégica dirigida a los diferentes públicos de interés.</t>
  </si>
  <si>
    <t>En cumplimiento del indicador establecido para el mes de Marzo, el INM desarrolló contenidos en formatos multimediales y multicanal para su difusión en los entornos digitales institucionales, asegurando en todo momento la consistencia con el Manual de Identidad Corporativa del INM de Colombia y el fortalecimiento de la comunicación estratégica dirigida a los diferentes públicos de interés.</t>
  </si>
  <si>
    <t>En cumplimiento del indicador establecido para el mes de abril, el INM desarrolló contenidos en formatos multimediales y multicanal para su difusión en los entornos digitales institucionales, asegurando en todo momento la consistencia con el Manual de Identidad Corporativa del INM de Colombia y el fortalecimiento de la comunicación estratégica dirigida a los diferentes públicos de interés.</t>
  </si>
  <si>
    <t>Plan de acción implementado para el intercambio de información
PES</t>
  </si>
  <si>
    <t>1. Propuesta de plan de acción para intercambio de información
2. Informe de ejecución del plan de intercambio de información
PES: 20%</t>
  </si>
  <si>
    <t>En cumplimiento del indicador establecido, durante el mes de enero se dio inicio a la fase de alineación operativa, tomando como referencia la reciente actualización del Plan Estratégico de Tecnologías de la Información (PETI). Es importante resaltar que estas acciones no se desarrollan de manera aislada: el PETI funciona como plan sombrilla y eje articulador que asegura la coherencia entre los objetivos institucionales y la adopción tecnológica requerida para alcanzarlos.
A partir de este marco estratégico, se avanzará en la continuidad del plan de intercambio de información, consolidando y profundizando las acciones iniciadas en la vigencia anterior para la implementación de X-Road, con el fin de fortalecer la interoperabilidad, optimizar los flujos de datos y mejorar la eficiencia en los servicios digitales institucionales.</t>
  </si>
  <si>
    <t>En cumplimiento del indicador establecido para la vigencia, durante el mes de febrero se dio continuidad a la fase de alineación operativa, tomando como referencia la actualización del Plan Estratégico de Tecnologías de la Información (PETI) como eje articulador de las iniciativas tecnológicas.
En este marco, se avanzó en la consolidación del plan de intercambio de información, en concordancia con las acciones definidas para fortalecer la interoperabilidad institucional mediante la implementación de la plataforma X-Road.</t>
  </si>
  <si>
    <t>Para el mes de marzo, el equipo de la Oficina de Informática y Desarrollo Tecnológico estableció contacto con la Agencia Nacional Digital e inició la implementación y el despliegue del servidor de seguridad en el entorno de preproducción de X-Road.
Posteriormente, se culminó la instalación del servidor y se programó una reunión con Confecámaras para el mes de abril, con el propósito de realizar pruebas en este ambiente.</t>
  </si>
  <si>
    <t>Durante el mes de abril se llevó a cabo una mesa de trabajo con Confecámaras, en la cual se validó la funcionalidad del ambiente de preproducción del servidor de seguridad X-Road.
Como resultado de esta sesión, se estableció como compromiso la gestión de las credenciales (usuario y contraseña) del ambiente de producción, con el fin de habilitar el consumo de los servicios productivos de Confecámaras. Asimismo, con la AND se acordó la gestión de espacios de articulación para avanzar en la implementación del proveedor de seguridad de X-Road</t>
  </si>
  <si>
    <t>Plan de recuperación ante Desastres  (DRP)  Implementado en los servicios de TI críticos
PES</t>
  </si>
  <si>
    <t>Informe de pruebas del Plan de recuperación ante Desastres - DRP con los tiempos de recuperación y respuesta</t>
  </si>
  <si>
    <t>En cumplimiento del indicador establecido, durante el periodo de reporte se avanzó en el marco del Plan de Recuperación ante Desastres (DRP) mediante la identificación de brechas en la documentación vigente, con el propósito de orientar su actualización y fortalecimiento. Este ejercicio permitió evaluar la consistencia, pertinencia y suficiencia de los elementos documentales que soportan la recuperación y continuidad de los servicios tecnológicos.
La identificación de estas brechas constituye un insumo fundamental para la definición de acciones correctivas y de actualización, orientadas a robustecer los componentes del DRP y asegurar la continuidad operativa de los servicios críticos de TI, incluso en escenarios de contingencia. Con ello, se contribuye al fortalecimiento de la resiliencia institucional y a la mitigación de riesgos asociados a interrupciones tecnológicas.</t>
  </si>
  <si>
    <t>En cumplimiento del indicador establecido para la vigencia, durante el mes de febrero se continuó avanzando en el fortalecimiento del Plan de Recuperación ante Desastres (DRP) mediante la revisión detallada de la documentación existente y la identificación de oportunidades de mejora en su estructura y contenido.
Como resultado de este análisis, se inició la estructuración de un plan de trabajo orientado a robustecer el enfoque estratégico del DRP, articulándolo con los instrumentos institucionales vigentes, entre ellos el Plan de Emergencias.
Adicionalmente, se llevaron a cabo mesas de trabajo para socializar los hallazgos derivados de la revisión documental y definir las acciones a implementar. Estas sesiones permitieron avanzar en la actualización y ajuste de los documentos asociados al DRP, garantizando su coherencia con los lineamientos y requerimientos establecidos para la gestión de la recuperación ante desastres.</t>
  </si>
  <si>
    <t>Durante el mes de marzo se  adelantó  la estructuración, revisión y actualización del Plan de Recuperación ante Desastres (DRP) del INM, con el propósito de fortalecer la capacidad institucional de respuesta y continuidad operativa frente a eventos que puedan afectar la disponibilidad, integridad y acceso a los servicios tecnológicos y de información. Este proceso esta contemplando la identificación y análisis de riesgos asociados a incidentes críticos, la definición de estrategias de recuperación, tiempos objetivos de restablecimiento, roles y responsabilidades, así como la articulación de procedimientos técnicos y administrativos para la atención de contingencias. Como resultado, el DRP será armonizado e integrado al Plan de Emergencias institucional, garantizando su alineación con los lineamientos de gestión del riesgo, continuidad del negocio, seguridad de la información y respuesta oportuna ante situaciones de emergencia que comprometan la operación del Instituto.</t>
  </si>
  <si>
    <t>Durante el mes de abril, se elaboró la propuesta de DRP y se inició la evaluación de las capacidades de TI, con el fin de estructurar los escenarios de respuesta ante posibles eventos de desastre. Asimismo, se estableció una matriz para identificar la infraestructura tecnológica y comenzar a definir los tiempos de respuesta y recuperación requeridos.</t>
  </si>
  <si>
    <t>Vulnerabilidades críticas remediadas o solucionadas
PES</t>
  </si>
  <si>
    <t>Informe con el registro de vulnerabilidades</t>
  </si>
  <si>
    <t>En cumplimiento del indicador establecido, durante el periodo de reporte el INM a través del equipo de la Oficina de Informática y Desarrollo Tecnológico avanzó en la estructuración de una herramienta de seguimiento orientada a la identificación y priorización de vulnerabilidades, considerando la criticidad de los servicios institucionales y los recursos tecnológicos que los soportan. Esta iniciativa busca consolidar un mecanismo sistemático que permita monitorear riesgos de forma oportuna y fortalecer la gestión institucional en materia de seguridad de la información.
La puesta en marcha de esta herramienta constituye un progreso significativo en la construcción de una estructura sólida de control y gestión, ya que robustecerá los procesos de prevención, verificación y evaluación de vulnerabilidades. De igual manera, generará insumos técnicos relevantes para la toma de decisiones informadas y para la mejora continua de los procesos a cargo de la Oficina, aportando directamente al fortalecimiento de la infraestructura tecnológica y a la mitigación de riesgos operativos.</t>
  </si>
  <si>
    <t>En cumplimiento del indicador establecido para la vigencia, durante el mes de febrero se avanzó en la gestión del registro de vulnerabilidades mediante la priorización de los hallazgos identificados, tomando en cuenta la criticidad de los servicios institucionales y los activos tecnológicos asociados.</t>
  </si>
  <si>
    <t xml:space="preserve">Durante el mes de marzo, en el marco de la gestión de vulnerabilidades, el equipo de la Oficina de Informática realizó la creación de un ambiente de pruebas para el servidor de servicios en línea, con el fin de llevar a cabo la actualización mediante la migración del sistema operativo Ubuntu de la versión 22.04 a la versión 24.04.
De igual forma, se programó la actualización del servidor GLPI para el 26 de marzo. Estas actividades se desarrollan con el propósito de mitigar vulnerabilidades y fortalecer la seguridad de la infraestructura tecnológica.
En cuanto al servidor Pegaso, se logró la mitigación de 4.411 vulnerabilidades mediante la aplicación de actualizaciones de seguridad de Windows.
 </t>
  </si>
  <si>
    <t>Durante el mes de abril se continuó con el fortalecimiento de la seguridad de la información, mediante el análisis comparativo de vulnerabilidades en los servidores de misión crítica entre la vigencia 2025 y marzo de 2026. Este ejercicio evidenció una reducción del 90,9%, pasando de 8.120 a 742 vulnerabilidades, como resultado de acciones de remediación como aplicación de parches, ajustes de configuración y actualización de componentes tecnológicos.
Este proceso se desarrolló considerando el modelo de priorización dinámico de la plataforma Vicarious, el cual permite enfocar los esfuerzos en vulnerabilidades con mayor probabilidad de explotación, en función del contexto actual de amenazas.
Asimismo, se precisó que la mayoría de los servidores analizados se encuentran en infraestructura on-premise sin exposición directa a Internet, contando con controles perimetrales que contribuyen a mitigar el riesgo.</t>
  </si>
  <si>
    <t>Plan Estratégico de Talento Humano Implementado 
PES</t>
  </si>
  <si>
    <t>Informes de gestión trimestral de cumplimiento del plan estrategico de Talento Humano</t>
  </si>
  <si>
    <t>En cumplimiento del indicador establecido, durante el periodo de reporte se avanzó en las acciones previstas y en los seguimientos definidos en la planificación institucional, con el fin de garantizar su correcta ejecución durante la vigencia. En el mes de enero, el trabajo se concentró principalmente en la formulación del Plan Estratégico de Talento Humano, el cual integra los siguientes componentes: Plan Anual de Vacantes, Plan de Previsión de Recursos Humanos, Plan Institucional de Capacitación, Plan de Bienestar e Incentivos Institucionales, Plan de Trabajo Anual en Seguridad y Salud en el Trabajo, Plan de Inclusión de Personas con Discapacidad y las gestiones relacionadas con el aplicativo SIGEP.
En materia de Seguridad y Salud en el Trabajo (SST), y en cumplimiento de la Resolución 0312 de 2019 y el Decreto 1072 de 2015, durante enero se realizó en ISOLUCIÓN el reporte de los ocho (8) indicadores del SG‑SST. Asimismo, se presentó ante la Oficina de Planeación el reporte de riesgos correspondiente al cuarto trimestre de 2025. Se gestionaron cinco (5) exámenes médicos ocupacionales y se realizaron afiliaciones a la ARL, correspondientes a ciento once (111) trabajadores independientes y cuatro (4) trabajadores dependientes.
Adicionalmente, se solicitó información a los conductores y se efectuó el reporte del Plan Estratégico de Seguridad Vial (PESV). Se brindó apoyo técnico para la inclusión de obligaciones contractuales y requisitos habilitantes en ocho (8) procesos contractuales remitidos por distintas áreas. También se programó la reunión mensual del COPASST para el 6 de febrero de 2026 y se acompañó la reunión mensual del COCOLA, realizada el 29 de enero de 2026.
En relación con el Plan Institucional de Capacitación (PIC), durante enero se programó y ejecutó la capacitación sobre el manejo del EDL, realizada el 21 de enero y dirigida a todos los servidores con derechos de carrera.</t>
  </si>
  <si>
    <r>
      <rPr>
        <sz val="10"/>
        <color rgb="FF000000"/>
        <rFont val="Arial"/>
        <family val="2"/>
      </rPr>
      <t xml:space="preserve">En cumplimiento del indicador establecido para la vigencia, durante el mes de febrero se registraron avances en los diferentes componentes del Plan Estratégico de Talento Humano, consolidados por temáticas de la siguiente manera:
</t>
    </r>
    <r>
      <rPr>
        <b/>
        <sz val="10"/>
        <color rgb="FF000000"/>
        <rFont val="Arial"/>
        <family val="2"/>
      </rPr>
      <t xml:space="preserve">1. Plan Anual de Vacantes
</t>
    </r>
    <r>
      <rPr>
        <sz val="10"/>
        <color rgb="FF000000"/>
        <rFont val="Arial"/>
        <family val="2"/>
      </rPr>
      <t xml:space="preserve">
Debido a la entrada en vigor de la Ley de Garantías, no se formalizaron ingresos de personal.
Se realizó el encargo de un servidor en un empleo de Profesional Especializado, con el fin de asegurar la continuidad operativa en la Subdirección correspondiente.
</t>
    </r>
    <r>
      <rPr>
        <b/>
        <sz val="10"/>
        <color rgb="FF000000"/>
        <rFont val="Arial"/>
        <family val="2"/>
      </rPr>
      <t xml:space="preserve">2. Plan de Previsión del Recurso Humano
</t>
    </r>
    <r>
      <rPr>
        <sz val="10"/>
        <color rgb="FF000000"/>
        <rFont val="Arial"/>
        <family val="2"/>
      </rPr>
      <t xml:space="preserve">a. Formalización del trabajo
Se adelantó reunión con el DAFP, en la cual se definió la elaboración de un cronograma para la ampliación de planta con empleos permanentes.
Se acordó la estimación de costos para su inclusión en el anteproyecto presupuestal 2027.
Se revisó la necesidad de ajustar la estructura organizacional, incluyendo la creación de las Oficinas de Control Interno Disciplinario y Jurídica.
b. Concurso de méritos
Las mesas de trabajo previstas por la CNSC en la etapa de Planeación aún no han iniciado.
</t>
    </r>
    <r>
      <rPr>
        <b/>
        <sz val="10"/>
        <color rgb="FF000000"/>
        <rFont val="Arial"/>
        <family val="2"/>
      </rPr>
      <t xml:space="preserve">3. Plan Institucional de Capacitación
</t>
    </r>
    <r>
      <rPr>
        <sz val="10"/>
        <color rgb="FF000000"/>
        <rFont val="Arial"/>
        <family val="2"/>
      </rPr>
      <t xml:space="preserve">Durante febrero se desarrollaron y gestionaron las siguientes actividades:
Curso “Ruta del Comprador Público”: convocatoria enviada el 25 de febrero; 17 inscritos con rol de supervisores de contrato.
Curso “Fundamentos de Gestión Documental”: convocatoria enviada el 16 de febrero para el personal con funciones de archivo.
Capacitación en Residuos Peligrosos: realizada el 18 de febrero para todos los funcionarios.
Capacitación en Manejo y Apropiación de la IA: reprogramada para marzo por disponibilidad del capacitador.
Difusión de piezas gráficas (Derecho de Petición, Responsabilidad Disciplinaria, Código de Integridad, etc.): aplazada para marzo por no contar con las piezas solicitadas.
Cumplimiento del mes: 33% de las capacitaciones programadas.
</t>
    </r>
    <r>
      <rPr>
        <b/>
        <sz val="10"/>
        <color rgb="FF000000"/>
        <rFont val="Arial"/>
        <family val="2"/>
      </rPr>
      <t xml:space="preserve">4. Plan de Bienestar e Incentivos
</t>
    </r>
    <r>
      <rPr>
        <sz val="10"/>
        <color rgb="FF000000"/>
        <rFont val="Arial"/>
        <family val="2"/>
      </rPr>
      <t xml:space="preserve">
Reunión con COMPENSAR (5 de febrero) para ajustar las acciones de acompañamiento según el contrato vigente.
Mediante la Resolución 026 de 2026, se formalizó la creación del Equipo Transversal para la gobernanza del contrato.
No se registraron actividades de ejecución durante el periodo.
</t>
    </r>
    <r>
      <rPr>
        <b/>
        <sz val="10"/>
        <color rgb="FF000000"/>
        <rFont val="Arial"/>
        <family val="2"/>
      </rPr>
      <t xml:space="preserve">5. Plan de Seguridad y Salud en el Trabajo (SST)
</t>
    </r>
    <r>
      <rPr>
        <sz val="10"/>
        <color rgb="FF000000"/>
        <rFont val="Arial"/>
        <family val="2"/>
      </rPr>
      <t xml:space="preserve">Se cumplió con las actividades programadas en el Plan de Trabajo de SST, destacándose:
Reporte en ISOLUCIÓN de los 9 indicadores del SG-SST, conforme a la Resolución 0312 de 2019 y el Decreto 1072 de 2015.
Gestión de 1 examen médico ocupacional de egreso.
Presentación de la autoevaluación de estándares mínimos ante el Ministerio de Trabajo y el reporte a la ARL.
Solicitud de información a los conductores y reporte del Plan Estratégico de Seguridad Vial (PESV).
Apoyo en la inclusión de obligaciones y requisitos habilitantes para 20 procesos contractuales, y evaluación de 1 proceso remitido por otras áreas.
Programación del COPASST para el 6 y 16 de febrero de 2026.
Acompañamiento y ejecución de la reunión mensual del COCOLA el 26 de febrero.
Gestión de 4 actividades y capacitaciones, y socialización de 1 pieza comunicativa.
</t>
    </r>
    <r>
      <rPr>
        <b/>
        <sz val="10"/>
        <color rgb="FF000000"/>
        <rFont val="Arial"/>
        <family val="2"/>
      </rPr>
      <t xml:space="preserve">6. Plan de Inclusión de Personas con Discapacidad
</t>
    </r>
    <r>
      <rPr>
        <sz val="10"/>
        <color rgb="FF000000"/>
        <rFont val="Arial"/>
        <family val="2"/>
      </rPr>
      <t xml:space="preserve">
Avance en la elaboración del borrador de la resolución para establecer la Política de Inclusión Laboral de Personas con Discapacidad del INM.</t>
    </r>
  </si>
  <si>
    <t xml:space="preserve">En cumplimiento del indicador establecido para la vigencia, los avances presentados durante el mes de marzo y el cierre del I Trimestre, se registran y describen en el Informe I Trimestre PETH_2026 (el cual se adjunta),  y este documento consolida las temáticas que se indican a continuacion y que conforman el Plan Estrategico de Talento Humano.
1. Plan Anual de Vacantes
2. Plan de Previsión del Recurso Humano
3. Plan Institucional de Capacitación
4. Plan de Bienestar e Incentivos
5. Plan de Seguridad y Salud en el Trabajo (SST)
6. Plan de Inclusión de Personas con Discapacidad
</t>
  </si>
  <si>
    <t xml:space="preserve">En cumplimiento del indicador establecido para la vigencia y durante el mes de abril se avanza en el Plan Estratégico de Talento Humano en los siguientes términos en cada uno de sus componentes:
1. Plan Anual de Vacantes: Al cierre del periodo, se confirma que en el INM tanto las vacancias definitivas como temporales se incrementaron, para este mes, en un empleo respectivamente, alcanzando el 49% del total de empleos del sistema de carrera. Se cierra el periodo un 118 empleos provisto (89%) y 14 empleos no provisto (11%), 2. Plan de Previsión de Recurso Humano: a. Formalización del trabajo: No hubo avance en el mes de abril, continua pendiente las indicaciones del secretario general para avanzar en el cronograma establecido, dado que se debe realizar antes todo es la socialización al sindicato y b. Nuevo concurso de méritos: Con fundamento en la Circular conjunta No. 100-001-2026, en este periodo el INM reportó las vacancias definitivas al 31 de diciembre de 2025,  con el propósito de que la CNSC consolide su Plan Anual de Vacantes, tendientes a un nuevo concurso. A la fecha continua pendiente las mesas de trabajo indicadas por la CNSC, en el marco de la comunicación recibida por el INM, con radicado 2025RS153832 de fecha 22 de septiembre de 2025, cuyo asunto es: “INICIO DE PLANEACIÓN NUEVO PROCESO DE SELECCIÓN. 3. Plan Institucional de Capacitación: Para el mes de abril se planearon las siguientes actividades (capacitaciones) en el marco del PIC:  i-Difusión del podcast sobre equidad de género que se envió el 09 de abril para todos los funcionarios, ii-Difusión de la carilla de Lenguaje claro e incluyente que se envió por correo el 22 de abril para todos los funcionarios, iii-Difusión de la capsula de información sobre el Código de integridad que se envió por correo el 13 de abril para todos los funcionarios,  iv- Capacitación de Antisoborno, antifraude y de cumplimiento que se llevó a cabo el 23 de abril para todos los funcionarios. , v- Capacitación de Gestión de agenda y manejo del tiempo que se llevó a cabo piso a piso el 28 de abril para las áreas administrativas y el 06 de mayo con las áreas misionales, vi-Capacitación de Plan de Emergencias, roles y responsabilidades que se llevó a cabo el 27 de abril para todos los funcionario, y vii- La actividad que corresponde a la capacitación de Generalidades Analítica de Datos, no se cumplió y se programó para el mes de mayo, teniendo en cuenta los tiempos de disponibilidad del capacitador. En ese orden, se da cumplimiento del 86% de las capacitaciones programadas para este periodo, 4. Plan de Bienestar e Incentivos: Se realizó la modificación del PETH vigencia 2026 con el fin de incluir el cronograma de actividades para la vigencia.  En el mes de abril se realizó una charla sobre Oportunidades equivalentes, un desafío para la humanidad; una actividad para la celebración del Dia de la secretaria en la Sede CUR de la Caja de Compensación Compensar; y, la entrega de una tula con crayolas para 48 niños. Estas actividades no generan costo para el Instituto ya que se desarrollan en el marco del Plan de Acompañamiento de la Caja de Compensación, 5. Plan SST: Dentro del Plan de Trabajo de Seguridad y Salud en el Trabajo, correspondiente al mes de abril, se dio cumplimiento a las actividades programadas, y se confirma que las evidencias respectivas ya se encuentran cargadas en la carpeta correspondiente. Se gestionó un (1) examen médico ocupacionales. En cumplimiento de la Resolución 0312 de 2019 y el Decreto 1072 de 2015, durante el mes de abril se realizó en ISOLUCIÓN el reporte de los nueve (9) indicadores del SG-SST. Se efectuó el reporte de los riesgos de gestión a la oficina de planeación y se elaboró el guion para el simulacro. Adicionalmente, se solicitó información a los conductores y se realizó el reporte del Plan Estratégico de Seguridad Vial (PESV). Durante el periodo, se llevó a cabo una reunión con la SMQB para presentar el formato de caracterización de sustancias químicas en el primer trimestre, también se brindó apoyo en la inclusión de obligaciones contractuales y requisitos habilitantes para cinco (05) procesos contractuales, y se evaluaron cuatro (04) procesos remitidos por las diferentes áreas. Se programó y se realizó la reunión mensual del COPASST para el día 22 de abril. Finalmente, se programó y acompañó la reunión mensual del COCOLA el 23 de abril, adicionalmente, se gestionaron (04) actividades y capacitaciones, se socializó una (1) pieza comunicativa y se gestionaron las alarmas para las pausas activas. 6. Plan de Inclusión Personas con Discapacidad: Se avanza en i-Esta en revisión por parte de Secretaria General el documento: “Por la cual se adopta la Política de interna de Discapacidad en el Instituto Nacional de Metrología-INM y se dictan otras disposiciones”, ii- En relación a la actividad: Identificar e Implementar las acciones de mejora necesarias a la infraestructura física, se llevó a cabo reunión con el Grupos de Servicios administrativos, para  la articulación del Proyecto de Inversión de SEDE, en el desarrollo de esta actividad y iii- Se llevó a cabo reunión con los funcionarios de la SSMRC, donde se abordó la actividad de  “Atención presencial Servicio al ciudadano”, orientado a la satisfacción en las respuestas. 7. SIGEP: Se realizaron actualizaciones de hojas de vida de los servidores, registro de situaciones administrativas y solicitudes de declaración de bienes y rentas periódicas. De igual manera se dio respuesta a Control interno, quien solicitó la verificación de los documentos y la marcación de las personas en condición de discapacidad (PcD).
</t>
  </si>
  <si>
    <t xml:space="preserve"> PLANES INSTITUCIONALES </t>
  </si>
  <si>
    <t>Informe seguimiento trimestral de avance de las actividades plasmadas en el plan para la vigencia</t>
  </si>
  <si>
    <t>Funcionamiento, Inversión</t>
  </si>
  <si>
    <t>El INM en cumplimiento del indicador relacionado para la vigencia, formuló el Plan  de acción ambiental, aprobado por el Comité Institucional de Gestión y Desempeño del INM. Este plan enmarca la ejecución de las actividades programadas para la vigencia.</t>
  </si>
  <si>
    <t>De acuerdo al plan de acción ambiental se dio ejecución a las actividades programadas para el mes de Febrero, evidencias reportadas en la matriz del plan.</t>
  </si>
  <si>
    <t>De acuerdo al plan de acción ambiental se dio ejecución a las actividades programadas para el mes de Marzo, evidencias reportadas en la matriz del plan y dentro del informe.</t>
  </si>
  <si>
    <t>De acuerdo al plan de acción ambiental se dio ejecución a las actividades programadas para el mes de Abril, evidencias reportadas en la matriz del plan y dentro del informe.</t>
  </si>
  <si>
    <t>(A-04) Gestión de Talento Humano</t>
  </si>
  <si>
    <t>Para el periodo de reporte se llevó a cabo la aprobación del Plan Estratégico de Tecnologías de la Información  ante el CIGD / CICCI No. 03-26 – Sesión 1, en concordancia con lo establecido en el Decreto 612 de 2018.
De acuerdo con la programación de la actividad, el informe de avance será presentado trimestre vencido, razón por la cual su respectivo reporte se realizará en el mes de abril.</t>
  </si>
  <si>
    <t>Teniendo en cuenta la programación de la actividad, esta contará con reporte en el mes de abril, dado que su periodicidad de corte es trimestral. En dicho periodo se presentarán los avances correspondientes al primer trimestre del año.
No obstante, es pertinente señalar que los actores responsables de la ejecución del Plan han adelantado mesas de trabajo orientadas a la formulación de planes de trabajo, con el propósito de organizar y respaldar la implementación de las actividades definidas para la vigencia. Estos espacios han permitido fortalecer la articulación entre los procesos involucrados, así como alinear criterios y acciones para el adecuado desarrollo de las actividades previstas en el Plan.</t>
  </si>
  <si>
    <t>Para el presente periodo de reporte se realiza el informe de seguimiento trimestral de avance de las actividades plasmadas en el plan para la vigencia.,</t>
  </si>
  <si>
    <t>Reporte mensual del seguimiento al Plan Anual de adquisiciones con porcentaje de cumplimiento</t>
  </si>
  <si>
    <t xml:space="preserve">Se presenta reporte de la contratación y cumplimiento del PAA en el mes de enero y se evidencia que de 115 lineas planeadas solo se efectuo cumplimiento de 109 lineas. </t>
  </si>
  <si>
    <t xml:space="preserve">Al hacerle seguimiento al Plan anual de adquisiciones, se encontró que el porcentaje de cumplimiento del mes de Febrero para la SMF fue del 40%, SMQB fue del 67%, OIDT fue del 100%  y Secretaría General fue del 40%,  dando un total del cumplimiento del mes de Febrero del 65% .
  </t>
  </si>
  <si>
    <t>Al hacerle seguimiento al Plan anual de adquisiciones, se encontró que el porcentaje de cumplimiento del mes de Marzo para la  SMQB fue del50 %  y Secretaría General fue del 19%,  dando un total del cumplimiento del mes de Marzo del 18% .</t>
  </si>
  <si>
    <t>Al hacerle seguimiento al Plan anual de adquisiciones, se encontró que el porcentaje de cumplimiento del mes de Abril para la  SMQB fue del 67 % para la SMF fue del 20% , para SSMRC fue del 50% y Secretaría General fue del 22%,  dando un total del cumplimiento del mes de abril del 30% .</t>
  </si>
  <si>
    <t>Reporte semestral de los gastos en los rubros de Austeridad del Gasto</t>
  </si>
  <si>
    <t>En el mes de enero no se realizo seguimiento a austeridad, teniendo en cuenta que se establecio el plan de trabajo para la vigencia 2026</t>
  </si>
  <si>
    <t>Durante el mes de febrero se realizó el seguimiento preliminar a la ejecución de los rubros asociados a la política de Austeridad del Gasto, mediante la revisión de los registros presupuestales y de ejecución correspondientes al período.</t>
  </si>
  <si>
    <t>Durante el mes de marzo se realizó el seguimiento preliminar a la ejecución de los rubros asociados a la política de Austeridad del Gasto, mediante la revisión de los registros presupuestales y de ejecución correspondientes al período.</t>
  </si>
  <si>
    <t>Durante el mes de abril se realizó el seguimiento preliminar a la ejecución de los rubros asociados a la política de Austeridad del Gasto, mediante la revisión de los registros presupuestales y de ejecución correspondientes al período.</t>
  </si>
  <si>
    <t xml:space="preserve">Durante el mes de enero se avanza en el Plan Estratégico de Talento Humano en los siguientes términos:
En cumplimiento del indicador establecido, se adelantará el trabajo correspondiente para garantizar su ejecución y adecuado cumplimiento, realizando las acciones previstas y los seguimientos requeridos según lo definido en la planificación institucional. En el mes de enero, se avanzó principalmente en la formulación del Plan Estratégico de Talento Humano, el cual está integrado por: El Plan anual de vacantes, Plan de previsión de recursos humanos, Plan institucional de capacitación,4- Plan de bienestar e incentivos institucionales, Plan de trabajo anual en seguridad y salud en el trabajo, Plan de Inclusión de personas con Discapacidad y las gestiones del Aplicativo SIGEP.
No obstante, lo anterior, en cuanto al SST: En cumplimiento de lo establecido en la Resolución 0312 de 2019 y el Decreto 1072 de 2015, en el mes de enero se realizó en ISOLUCIÓN el reporte de los ocho (8) indicadores del SG-SST. Asimismo, se efectuó el reporte de riesgos correspondiente al cuarto trimestre de 2025 ante la Oficina de Planeación. Se gestionaron cinco (5) exámenes médicos ocupacionales. En cuanto a las afiliaciones a la ARL, se llevaron a cabo ciento once (111) como trabajadores independientes y cuatro (4) como trabajadores dependientes. Se solicitó información a los conductores y se realizó el reporte del Plan Estratégico de Seguridad Vial (PESV). También se brindó apoyo en la inclusión de obligaciones contractuales y requisitos habilitantes para ocho (8) procesos contractuales remitidos por las diferentes áreas. Se programó la reunión mensual del COPASST para el 6 de febrero de 2026.
Finalmente, se programó y acompañó la reunión mensual del COCOLA realizada el 29 de enero de 2026. En cuanto al PIC, para el mes de enero se planeó y se ejecutó la capacitación sobre el manejo del EDL, que se llevó a cabo el día 21 de enero y fue dirigida para todos los servidores con derechos de carrera. 
</t>
  </si>
  <si>
    <t xml:space="preserve">Durante el mes de febrero se avanza en el Plan Estratégico de Talento Humano en los siguientes términos:
En el mes de febrero, se avanzó en: 1. Plan Anual de Vacantes: Durante el mes de febrero y por efectos de la entrada en vigor de la Ley de Garantías, no se formalizó ningún ingreso de personal. No obstante se realizó el proceso de encargo de la servidora María Mercedes Arias Cortes en el empleo Profesional Especializado 2029-20 de la Subdirección de Metrología Química y Biología , 2. Plan de Previsión de Recurso Humano: a. Formalización del trabajo: Se llevó a cabo reunión con el asesor del DAFP donde se definió la realización de un cronograma para ampliación de planta con empleos permanentes, definición de costos para solicitarlos en el anteproyecto 2027 y ajustar la estructura organizacional creando las Oficinas de Control Interno Disciplinario y Jurídica y b. Nuevo concurso de méritos: A la fecha no han iniciado las mesas de trabajo planteadas por la CNSC, en el marco de la etapa de Planeación. 3. Plan Institucional de Capacitación: Para el mes de febrero se planearon las siguientes actividades i-Curso de la Ruta del comprador público que se envió correo para la inscripción el 25 de febrero para los servidores que tienen Rol de supervisores de contrato de los cuales tuvimos 17 inscritos ii- Curso de Fundamentos de la gestión documental que se envió correo para la inscripción el 16 de febrero para los funcionarios del GIT Servicios administrativos y quienes según su manual tienen tareas de archivo, iii- Capacitación de Residuos Peligrosos que se llevó a cabo el 18 de febrero para todos los funcionarios. iv- En cuanto a la capacitación de Manejo y apropiación de la IA se aplazó para el mes de marzo por falta de tiempo del capacitador , v- Las actividades que corresponden a la difusión de piezas graficas no se logró a pesar de ser solicitadas con anticipación así que quedo aplazado para el mes de marzo el tema de:  Derecho de Petición, Responsabilidad disciplinaria de los servidores públicos, Código de Integridad, deberes y derechos de los supervisores de contratos y Gestión del Conocimiento y la innovación. Dando así el cumplimiento del 33% de las capacitaciones programadas para el mes de febrero,4. Plan de Bienestar e Incentivos: El día 05 de febrero se llevó a cabo reunión con COMPENSAR, para revisar y definir las acciones de acompañamiento por parte de la Caja, alineado con las actividades establecidas en el Contrato suscrito. De otra parte, en el marco de la ejecución de las actividades del Contrato y su gobernanza, se formalizó a través de la Resolución No. 026 de 2026, la creación del Equipo transversal. En el periodo no se ejecutó ninguna actividad, 5. Plan SST: Del Plan de Trabajo de Seguridad y Salud en el Trabajo, correspondiente al mes en curso, se dio cumplimiento a las actividades programadas. En cumplimiento de la Resolución 0312 de 2019 y el Decreto 1072 de 2015, durante el mes de febrero se realizó en ISOLUCIÓN el reporte de los nueve (9) indicadores del SG-SST. Asimismo, se gestionó un (1) examen médico ocupacional de egreso y se presentó la autoevaluación de estándares mínimos ante el ministerio de trabajo junto con el respectivo reporte ante la ARL. Se solicitó información a los conductores y se realizó el reporte del Plan Estratégico de Seguridad Vial (PESV). También se brindó apoyo en la inclusión de obligaciones contractuales y requisitos habilitantes para veinte (20) procesos contractuales, y se evaluó un (1) proceso remitido por las diferentes áreas. Se programó la reunión mensual del COPASST para los días 6 y 16 de febrero de 2026. Finalmente, se programó y acompañó la reunión mensual del COCOLA, realizada el 26 de febrero de 2026. Adicionalmente, se gestionaron cuatro (4) actividades y capacitaciones, y se socializó una (1) pieza comunicativa, 6. Plan de Inclusión Personas con Discapacidad: Se avanza en el borrador del proyecto de resolución para Formalizar una Política de Inclusión laboral de personas con discapacidad para el INM.
</t>
  </si>
  <si>
    <t>Durante el mes de marzo y como cierre del trimestre,  se avanza en el Plan Estratégico de Talento Humano en los siguientes términos: se registran y describen en el Informe I Trimestre PETH_2026 (el cual se adjunta),  y este documento consolida las temáticas que se indican a continuacion y que conforman el Plan Estrategico de Talento Humano.
1. Plan Anual de Vacantes
2. Plan de Previsión del Recurso Humano
3. Plan Institucional de Capacitación
4. Plan de Bienestar e Incentivos
5. Plan de Seguridad y Salud en el Trabajo (SST)
6. Plan de Inclusión de Personas con Discapacidad</t>
  </si>
  <si>
    <t xml:space="preserve">Durante el mes de abril se avanza en el Plan Estratégico de Talento Humano en los siguientes términos en cada uno de sus componentes:
1. Plan Anual de Vacantes: Al cierre del periodo, se confirma que en el INM tanto las vacancias definitivas como temporales se incrementaron, para este mes, en un empleo respectivamente, alcanzando el 49% del total de empleos del sistema de carrera. Se cierra el periodo un 118 empleos provisto (89%) y 14 empleos no provisto (11%), 2. Plan de Previsión de Recurso Humano: a. Formalización del trabajo: No hubo avance en el mes de abril, continua pendiente las indicaciones del secretario general para avanzar en el cronograma establecido, dado que se debe realizar antes todo es la socialización al sindicato y b. Nuevo concurso de méritos: Con fundamento en la Circular conjunta No. 100-001-2026, en este periodo el INM reportó las vacancias definitivas al 31 de diciembre de 2025,  con el propósito de que la CNSC consolide su Plan Anual de Vacantes, tendientes a un nuevo concurso. A la fecha continua pendiente las mesas de trabajo indicadas por la CNSC, en el marco de la comunicación recibida por el INM, con radicado 2025RS153832 de fecha 22 de septiembre de 2025, cuyo asunto es: “INICIO DE PLANEACIÓN NUEVO PROCESO DE SELECCIÓN. 3. Plan Institucional de Capacitación: Para el mes de abril se planearon las siguientes actividades (capacitaciones) en el marco del PIC:  i-Difusión del podcast sobre equidad de género que se envió el 09 de abril para todos los funcionarios, ii-Difusión de la carilla de Lenguaje claro e incluyente que se envió por correo el 22 de abril para todos los funcionarios, iii-Difusión de la capsula de información sobre el Código de integridad que se envió por correo el 13 de abril para todos los funcionarios,  iv- Capacitación de Antisoborno, antifraude y de cumplimiento que se llevó a cabo el 23 de abril para todos los funcionarios. , v- Capacitación de Gestión de agenda y manejo del tiempo que se llevó a cabo piso a piso el 28 de abril para las áreas administrativas y el 06 de mayo con las áreas misionales, vi-Capacitación de Plan de Emergencias, roles y responsabilidades que se llevó a cabo el 27 de abril para todos los funcionario, y vii- La actividad que corresponde a la capacitación de Generalidades Analítica de Datos, no se cumplió y se programó para el mes de mayo, teniendo en cuenta los tiempos de disponibilidad del capacitador. En ese orden, se da cumplimiento del 86% de las capacitaciones programadas para este periodo, 4. Plan de Bienestar e Incentivos: Se realizó la modificación del PETH vigencia 2026 con el fin de incluir el cronograma de actividades para la vigencia.  En el mes de abril se realizó una charla sobre Oportunidades equivalentes, un desafío para la humanidad; una actividad para la celebración del Dia de la secretaria en la Sede CUR de la Caja de Compensación Compensar; y, la entrega de una tula con crayolas para 48 niños. Estas actividades no generan costo para el Instituto ya que se desarrollan en el marco del Plan de Acompañamiento de la Caja de Compensación, 5. Plan SST: Dentro del Plan de Trabajo de Seguridad y Salud en el Trabajo, correspondiente al mes de abril, se dio cumplimiento a las actividades programadas, y se confirma que las evidencias respectivas ya se encuentran cargadas en la carpeta correspondiente. Se gestionó un (1) examen médico ocupacionales. En cumplimiento de la Resolución 0312 de 2019 y el Decreto 1072 de 2015, durante el mes de abril se realizó en ISOLUCIÓN el reporte de los nueve (9) indicadores del SG-SST. Se efectuó el reporte de los riesgos de gestión a la oficina de planeación y se elaboró el guion para el simulacro. Adicionalmente, se solicitó información a los conductores y se realizó el reporte del Plan Estratégico de Seguridad Vial (PESV). Durante el periodo, se llevó a cabo una reunión con la SMQB para presentar el formato de caracterización de sustancias químicas en el primer trimestre, también se brindó apoyo en la inclusión de obligaciones contractuales y requisitos habilitantes para cinco (05) procesos contractuales, y se evaluaron cuatro (04) procesos remitidos por las diferentes áreas. Se programó y se realizó la reunión mensual del COPASST para el día 22 de abril. Finalmente, se programó y acompañó la reunión mensual del COCOLA el 23 de abril, adicionalmente, se gestionaron (04) actividades y capacitaciones, se socializó una (1) pieza comunicativa y se gestionaron las alarmas para las pausas activas. 6. Plan de Inclusión Personas con Discapacidad: Se avanza en i-Esta en revisión por parte de Secretaria General el documento: “Por la cual se adopta la Política de interna de Discapacidad en el Instituto Nacional de Metrología-INM y se dictan otras disposiciones”, ii- En relación a la actividad: Identificar e Implementar las acciones de mejora necesarias a la infraestructura física, se llevó a cabo reunión con el Grupos de Servicios administrativos, para  la articulación del Proyecto de Inversión de SEDE, en el desarrollo de esta actividad y iii- Se llevó a cabo reunión con los funcionarios de la SSMRC, donde se abordó la actividad de  “Atención presencial Servicio al ciudadano”, orientado a la satisfacción en las respuestas. 7. SIGEP: Se realizaron actualizaciones de hojas de vida de los servidores, registro de situaciones administrativas y solicitudes de declaración de bienes y rentas periódicas. De igual manera se dio respuesta a Control interno, quien solicitó la verificación de los documentos y la marcación de las personas en condición de discapacidad (PcD).
</t>
  </si>
  <si>
    <t>Se ejecutaron las actividades programadas para el mes de Enero dentro del plan, evidencias reportadas dentro de la matriz del mismo.</t>
  </si>
  <si>
    <t>Se ejecutaron las actividades programadas para el mes de  Febrero dentro del plan, evidencias reportadas dentro de la matriz del mismo.</t>
  </si>
  <si>
    <t>Se ejecutaron las actividades programadas para el mes de  Marzo dentro del plan, evidencias reportadas dentro de la matriz del mismo, asi mismo se realizó el cargue de las respectivas evidencias.</t>
  </si>
  <si>
    <t>Se ejecutaron las actividades programadas para el mes de  abril dentro del plan, evidencias reportadas dentro de la matriz del mismo.</t>
  </si>
  <si>
    <t>inversión</t>
  </si>
  <si>
    <t>Para el periodo de reporte se llevó a cabo la aprobación del   Plan de Tratamiento de Riesgos de Seguridad y Privacidad de la Información ante el CIGD / CICCI No. 03-26 – Sesión 1, en concordancia con lo establecido en el Decreto 612 de 2018.
De acuerdo con la programación de la actividad, el informe de avance será presentado trimestre vencido, razón por la cual su respectivo reporte se realizará en el mes de abril.</t>
  </si>
  <si>
    <t xml:space="preserve">Teniendo en cuenta la programación de la actividad, esta contará con reporte en el mes de abril, dado que su periodicidad de corte es trimestral. En dicho periodo se presentarán los avances correspondientes al primer trimestre del año.
</t>
  </si>
  <si>
    <t>Para el presente periodo de reporte se realiza el informe de seguimiento trimestral de avance de las actividades plasmadas en el plan para la vigencia.,
Para el presente periodo de reporte se realiza el informe de seguimiento trimestral el cual presenta los resultados de la ejecución de las actividades asociadas a la hoja de ruta del Plan de Tratamiento de Riesgos de Seguridad y Privacidad de La información  del Instituto Nacional de Metrología (INM), con corte al 31 de marzo de 2026, las cuales fueron formuladas en coherencia con el Modelo de Seguridad y Privacidad de la Información (MSPI) del Ministerio TIC, la Política de Gobierno Digital y las buenas prácticas establecidas en la norma ISO/IEC 27001:2022.</t>
  </si>
  <si>
    <t>Para el periodo de reporte se llevó a cabo la aprobación del Plan de Seguridad y Privacidad de la Informaciónn  ante el CIGD / CICCI No. 03-26 – Sesión 1, en concordancia con lo establecido en el Decreto 612 de 2018.
De acuerdo con la programación de la actividad, el informe de avance será presentado trimestre vencido, razón por la cual su respectivo reporte se realizará en el mes de abril.</t>
  </si>
  <si>
    <t xml:space="preserve">Para el presente periodo de reporte se realiza el informe de seguimiento trimestral  el cual presenta los resultados de la ejecución de las actividades asociadas a la hoja de ruta del Plan de Seguridad y Privacidad de la Información del Instituto Nacional de Metrología (INM), con corte al 31 de marzo de 2026, las cuales fueron formuladas de acuerdo con los lineamientos para la implementación de del Modelo de Seguridad y Privacidad de la Información (MSPI) del Ministerio TIC, en articulación con la estrategia de Gobierno Digital. </t>
  </si>
  <si>
    <t>Informe seguimiento semestral de avance de las actividades plasmadas en el plan para la vigencia</t>
  </si>
  <si>
    <t>(E-02) Administración del Sistema Integrado de Gestión</t>
  </si>
  <si>
    <t>Durante el mes de enero se estableció el cronograma de mantenimiento y el plan de trabajo, previa aprobación del Secretario, con base en los cuales se desarrollarán las actividades durante la vigencia.</t>
  </si>
  <si>
    <t>Durante el mes de febrero se realizaron modificaciones al cronograma de mantenimientos y el plan de trabajo, previa aprobación del Secretario, con base en los cuales se desarrollaron las actividades de solicitud de contratación para dar inicio a los procesos de mantenimientos.</t>
  </si>
  <si>
    <t>Durante el mes de marzo se realizo lavado de trampas de grasa, por parte del contratista de mantenimiento, mientras se surte el contrato, asi mismo  se desarrollaron las actividades de solicitud de contratación para dar inicio a los procesos de mantenimientosprogramados (subestación electrica, lavado de tanques, trampas de grasa y pozos eyectores, climatización, exclusa de carga.)</t>
  </si>
  <si>
    <t>Durante el mes de Abril se realizo  el mantenimiento del ascensor de carga y del ascensor de pasajeros, asi mismo se realizó e. lavado de trampas de grasa, por parte del contratista de mantenimiento, mientras se surte el contrato, asi mismo  se desarrollaron las actividades de solicitud de contratación para dar inicio a los procesos de mantenimientos programados ( Ferreteria, consumibles electricos, auditoria energetica   y se suscribieron los contratos de los sensores de detencion de hidrogenos)</t>
  </si>
  <si>
    <t>Para el periodo de reporte se llevó a cabo la aprobación del Plan de Transformación Digital  ante el CIGD / CICCI No. 03-26 – Sesión 1, 
De acuerdo con la programación de la actividad, el informe de avance será presentado trimestre vencido, razón por la cual su respectivo reporte se realizará en el mes de abril.</t>
  </si>
  <si>
    <t>Teniendo en cuenta la programación de la actividad, esta contará con reporte en el mes de abril, dado que su periodicidad de corte es trimestral. En dicho periodo se presentarán los avances correspondientes al primer trimestre del año.</t>
  </si>
  <si>
    <t>Informe de seguimiento a la ejecución de  actividades del Plan Nacional de Infraestructura de Datos (PNID) y a la hoja de ruta asociada.</t>
  </si>
  <si>
    <t>Se elaboro el informe de seguimiento correspondiente al primer trimestre de la vigencia 2026, relacionado con la ejecución de las actividades del PNID y su hoja de ruta.
El informe presenta el estado de avance, el análisis de brechas identificadas y las acciones adelantadas por la entidad y a la espera de la nueva hoja de ruta.</t>
  </si>
  <si>
    <t>Informes de seguimiento a la ejecución del Plan de Preservación Digital.</t>
  </si>
  <si>
    <t>El INM en cumplimiento del indicador relacionado para la vigencia, formuló el Plan  de preservación digital, , aprobado por el Comité Institucional de Gestión y Desempeño del INM. Este plan enmarca la ejecución de las actividades programadas para la vigencia.</t>
  </si>
  <si>
    <t>Durante el mes de febrero se dio inicio estructurado a la construcción del inventario general de documentos electrónicos, mediante la integración y análisis, en un documento de trabajo, de la matriz de activos de información y las Tablas de Retención Documental (TRD), en el marco de la estructura definida para el inventario. De igual manera, se gestionaron los accesos requeridos para el desarrollo del piloto técnico, permitiendo la consulta de documentos digitales en la estructura institucional y en los servidores de la entidad, con el fin de iniciar el diagnóstico preliminar del piloto con información correspondiente a las series documentales de la Secretaría General. Adicionalmente, se adelantó la articulación con los instrumentos de planificación y con la arquitectura empresarial, participando en al menos cinco instancias preliminares de la mesa de trabajo de Arquitectura Empresarial y Gestión Documental.</t>
  </si>
  <si>
    <t>Con corte a marzo, el Plan de Preservación Digital (PPD) presenta avances en su estructuración técnica e integración institucional.
El detalle de los avances del periodo se encuentra consignado en la matriz de seguimiento y en el informe correspondiente.</t>
  </si>
  <si>
    <t xml:space="preserve">En el mes de abril Se realizó reunión con OIDT donde se pudo constatar que los respaldos de la información se están ejecutando con la periodicidad establecida en los procedimientos e instructivos de la institución lo cual garantiza la primera etapa de la conservación y posterior preservación Digital </t>
  </si>
  <si>
    <t>Actividades ID</t>
  </si>
  <si>
    <t>Informe seguimiento semestral de avance de las actividades
Presentación CIGD</t>
  </si>
  <si>
    <t>Desde el Grupo, se estructurarán acciones y plan de trabajo para cierres y liquidaciones  a manejar para la vigencia 2026. Sin embargo, puede estar sujeto a modificaciones de acuerdo a las necesidades del INM.</t>
  </si>
  <si>
    <t>Se ejecutaron las actividades programadas para el mes de febrero, evidencias reportadas en la carpeta.</t>
  </si>
  <si>
    <t>Se ejecutaron las actividades programadas para el mes de marzo evidencias reportadas en la carpeta.</t>
  </si>
  <si>
    <t>Se ejecutaron las actividades programadas para el mes de ABRIL evidencias reportadas en la carpeta.</t>
  </si>
  <si>
    <t>Reporte o informe o documento relacionando Servicios prestados</t>
  </si>
  <si>
    <t>Sin avance</t>
  </si>
  <si>
    <t xml:space="preserve">Sin avance. </t>
  </si>
  <si>
    <t>Sin avance.</t>
  </si>
  <si>
    <t>Informe de Producción de MR O Informe de recertificación/certificación o Informe ampliación de vigencia</t>
  </si>
  <si>
    <t>Calibrantes: se realizó la presentación en la MTTC de enero de la ampliación de vigencia. Se dio visto bueno para la supervisión.
pH9: se incluyó en el programa de producción del 2026.
Agua potable: Se envió la necesidad de la producción y fue aprobada por la subdirectora. La producción de este MRC fue incluida en el plan de producción.</t>
  </si>
  <si>
    <t>Calibrantes: se realizó la documentación para la ampliación de vigencia,  los MRC están en supervisión.</t>
  </si>
  <si>
    <t>-Se entregan cuatro entregables de los calibrantes Zn, Na, Mg y Z, nombre de los archivos: ID3_Informe ampliación K, ID3_Informe ampliación Mg, ID3_Informe ampliación Na, ID3_Informe ampliación Zn</t>
  </si>
  <si>
    <t>pH9: Sin avance
Agua potable: 22 de abril de 2026 se realizó la presentación de la planeación de la producción del MRC de elementos en agua potable ante la MTTC 
Calibrante de Fe: Sin avances.</t>
  </si>
  <si>
    <t>Informe de producción de MR</t>
  </si>
  <si>
    <t>Proteínas: Se inicia la producción del material de partida, definición de plan de producción y desarrollo de métodos de medición asociados, junto con la documentación respectiva.</t>
  </si>
  <si>
    <t>Proteínas: Se completó producción piloto. Se va a presentar en MTTC plan de producción normalizada del candidato a MRC que se evaluará en la KC</t>
  </si>
  <si>
    <t>Proteínas: En marzo se hizo el seguimiento a estabilidad del piloto y se realiza la producción de la normalizada, medición de la propiedad y se están sacando las unidades para el estudio de estabilidad</t>
  </si>
  <si>
    <t xml:space="preserve">Proteínas: se continúa con el seguimiento de la estabilidad.
</t>
  </si>
  <si>
    <t>Secuenciación: En reunión con INS, debido a situaciones del contrato para el transporte de muestras de INS, se acordó hacer la producción de los IEA de virus respiratorios y Dengue para septiembre, de tal forma que los materiales se puedan enviar el octubre para el EA. 
Se solicitará modificación de PA para incluir ambos ítems y dejarlos para entrega de informe en octubre.
El resto sin avances.</t>
  </si>
  <si>
    <t xml:space="preserve">Secuenciaciòn: El proyecto en el cual está enmarcado el compromiso, se presentará ante MTTC el próximo 05 de marzo. 
Virus: En reunión con INS, debido a situaciones del contrato para el trabsporte de muestras de INS, se acordó hacer la producción de los IEA de virus respiratorios y Dengue para septiembre, de tal forma que los materiales se puedan enviar el octubre para el EA.
</t>
  </si>
  <si>
    <t xml:space="preserve">
Sodio en alimentos: se elaboró la documentación de la necesidad de la producción y los planes de producción de los 3 materiales de referencia piloto</t>
  </si>
  <si>
    <t>Secuenciación: Sin avances
Sodio en alimentos: Se realizó la preparación del MR de Na en alimentos altos en carbohidrátos. El informe de producción está en elaboración
Ciruela: Sin avances.
Calibrantes: Sin avances.
Suelo: Sin avances.
Virus: El INS se encuentra haciendo los cultivos y extracción de los virus que se emplearán como material de partida para la preparación del IEA de virus respiratorio.
Se solicitaron los oligonucleótidos que se emplearán para la caracterización del IEA.</t>
  </si>
  <si>
    <t>Informe de validación de métodos de medición
El informe podrá contener uno o varios métodos.</t>
  </si>
  <si>
    <t>Proteínas: Se inicia la producción del material de partida, definición de plan de producción y desarrollo de métodos de medición asociados, junto con la documentación respectiva.
k189: Pendiente de la divulgación del protocolo de la comparación para hacer la solicitud de primers.
El resto sin avances.</t>
  </si>
  <si>
    <t>Agua potable: Se llevo a cabo el entrenamiento del personal del GMME que apoyará la validación de algunos elementos por AAS y se hicieron ensayos preliminares para optimizar el método de medición de arsénico total por generador de hidruros y evaluación inicial de la linealidad para la medición de sodio por llama en el modo de emisión.</t>
  </si>
  <si>
    <t>Se entrega metodo de validación de Arsenico en agua potable, nombre del entregable: ID6_M-03-F-014_Plan_e_Informe_Validacion_As_en_agua. Tambien se entrega metodo de validación en proteínas, nombre del entregable: ID6_M-03-F-014_Plan_e_Informe_Validacion_BCA</t>
  </si>
  <si>
    <t>Secuenciación: Se requirió sintetizar los fragmentos de ADN con los cuales se prepararán las soluciones para hacer la validación del método. Actividad en proceso
Agua potable: Se esta desarrollando el análisis de datos de una validación, no se ha podido avanzas experimentalmente por dificultades contrato de gases.
Calibrantes: Sin avances.
k198: Durante reunión del Grupo de ácidos nucleicos socializaron el nuevo cronograma de la comparación. Se enviará el protocolo por parte de los organizadores finalizando mayo.
Virus: El INS se encuentra haciendo los cultivos y extracción de los virus que se emplearán como material de partida para la preparación del IEA de virus respiratorio.
Se solicitaron los oligonucleótidos que se emplearán para la caracterización del IEA.
ELONA: Sin avances.
Suelo: se realizó la consecución de las muestras de suelos, con Agrosavia, para la validación del método (precisión)
Convocatoria 34: el 16 de abril se dió inicio al proyecto. Se está haciendo la gestión para la contratación del personal que realizará actividades de medición. Se están comprado los reactivos, materiales e insumos para el INM</t>
  </si>
  <si>
    <t>Secuencia didactica del curso (Metodología Pedagógica)
Presentaciónes ajustadas</t>
  </si>
  <si>
    <t>Sin avances.</t>
  </si>
  <si>
    <t>Documento con el protocolo preliminar</t>
  </si>
  <si>
    <t>(M-05) Ensayos de Aptitud</t>
  </si>
  <si>
    <t>Microbiología: Se presentó propuesta de proyecto que enmarca el EA de Salmonella con la red de la secretaría de Salud de Bogotá.</t>
  </si>
  <si>
    <t>Dengue y virus respiratorios: Se participó en reunión con INS en donde se definió cronograma de trabajo para el desarrollo del EA de virus respiratorios y EA de dengue. 
Microbiologia: Se están implementando los métodos de medición de Salmonella en el INM para la caracterización del material que será empleado en la producción del IEA.
.</t>
  </si>
  <si>
    <t xml:space="preserve">Se realizaron mesas de trabajo para la planeación de los EA
</t>
  </si>
  <si>
    <t>Dengue y SARS: se definió el cronograma del EA, se encuentra en proceso de revisión el protocolo preliminar para poder publicarlo en mayo. Una vez se tenga versión final se compartirá con INS para su divulgación.
Microbiología: Se debió suspender las actividades del laboratorio de microbiología debido a que no se cuenta con capacidad de almacenamiento de residuos biológicos en el INM. Por otro lado, en los laboratorios de la SDS se presentó una emergencia que involucra daños a la infraestructura, por lo que no se puede avanzar en la producción del IEA.Sin embargo se estima que la producción se alcanza a entregar este año.</t>
  </si>
  <si>
    <t>Informe y Presentación Final</t>
  </si>
  <si>
    <t>Arsenico en arroz: se está realizando la asignación del valor del ítem de ensayo de aptitud.
Virus respiratorios y dengue: Se participó en reunión con INS en donde se definió cronograma de trabao para el desarrollo del EA de virus respiratorios y EA de dengue.
Microbiologia: Se están implementando los métodos de medición de Salmonella en el INM para la caracterización del material que será empleado en la producción del IEA.</t>
  </si>
  <si>
    <t xml:space="preserve">Arsenico en arroz:  la producción del ítem de EA está en supervisión
Virus respiratorios y dengue: Ya se definió el cronograma del EA, se encuentra en proceso de revisión el protocolo preliminar para poder publicarlo en mayo. Una vez se tenga versión final se compartirá con INS para su divulgación.
</t>
  </si>
  <si>
    <t>Documento del componente técnico del protocolo preliminar</t>
  </si>
  <si>
    <t>CMP: Se inicia desarrollo de método por LC-DAD</t>
  </si>
  <si>
    <t>Informe final del estudio colaborativo.</t>
  </si>
  <si>
    <t>Artículos sometidos, hojas de ruta, guías y cualquier otro documento de divulgación cientifica.</t>
  </si>
  <si>
    <t>890: Se está trabajando con el borrador de un artículo relacionado con Micobacterium Bovis, el artículo se espera someter entre marzo-abril.
Mesofilos: El documento se encuentra en revisión por parte de la Subdirección de Servicios metrológicos
Se somete uno de los entregables: se realizó el sometimiento del artículo “Requirement for a decision rule applicable by environmental testing laboratories”. a la editorial científica y académica Taylor &amp; Francis group. nombre del entregable: "ID12_Articulo sometido_Requirement for a decision rule applicable by environmental testinglaboratories"</t>
  </si>
  <si>
    <t>Se somete uno de los entregables en la revista Catalysts Editorial Office, atraves de la MDPI. Nombre del entregable: "ID12_Artìculo sometido_Circular Ni-MOF-74 Based on nickel extract obtained from spent hydrodesulforization catalyst"
890:Se esta trabajando en la versión final del artículo relacionado con las actividades de Mycobacterium bovis, el cual está próximo a someter en una revista. Se ha avanzado en la elaboración de un artículo asociado a las actividades relacionadas con Brucella abortus.</t>
  </si>
  <si>
    <r>
      <rPr>
        <sz val="9"/>
        <color rgb="FF000000"/>
        <rFont val="Arial"/>
      </rPr>
      <t>Se corrige la entrega correspondiente al mes de febrero</t>
    </r>
    <r>
      <rPr>
        <sz val="11"/>
        <color rgb="FF000000"/>
        <rFont val="Segoe UI"/>
      </rPr>
      <t xml:space="preserve">, dado que el artículo </t>
    </r>
    <r>
      <rPr>
        <b/>
        <sz val="11"/>
        <color rgb="FF000000"/>
        <rFont val="Segoe UI"/>
      </rPr>
      <t>MOF‑74</t>
    </r>
    <r>
      <rPr>
        <sz val="11"/>
        <color rgb="FF000000"/>
        <rFont val="Segoe UI"/>
      </rPr>
      <t xml:space="preserve">, reportado como entregable en dicho mes, había sido previamente presentado como entregable en el año </t>
    </r>
    <r>
      <rPr>
        <b/>
        <sz val="11"/>
        <color rgb="FF000000"/>
        <rFont val="Segoe UI"/>
      </rPr>
      <t>2025</t>
    </r>
    <r>
      <rPr>
        <sz val="11"/>
        <color rgb="FF000000"/>
        <rFont val="Segoe UI"/>
      </rPr>
      <t>. Posteriormente, en el mes de marzo, se sometió el artículo titulado “Development and metrological characterization of a genomic DNA reference material for Mycobacterium bovis detection by PCR” a la revista MethodsX. nombre del archivo:  "ID12_Correo de sometimiento articulo tuberculosis"</t>
    </r>
  </si>
  <si>
    <t>-Se está trabajando en la versión final del artículo relacionado con las actividades de medición y producción de MR de Brucella abortus.
-Aptameros: Sin avance
-Sodio: Sin avances
-Arsenico en arroz:  Se avanzó en la documentación del método de medición de arsénico inorgánico en arroz por HPLC-ICP-MS  y en la organización de los resultados de la validación del método como insumos para la estructuración del artículo
-Mesofilos: Sin avance
-FOC: Sin avances
-Metilparabeno: Articulo en borrador</t>
  </si>
  <si>
    <t>Informes de avance en la participación de convocatorias y ejecución de proyectos de cooperación nacional e internacional</t>
  </si>
  <si>
    <t>Convocatoria 40: Actualmente, el proyecto continúa en evaluación, y se esperan comentarios para la segunda etapa de subsanación.
Convocatoria 34:El Proyecto esta a la espera del permiso (otro si en el contrato de la UNAL, inclusión del proyecto) de recursos genéticos del Minciencias, Se esta estableciendo estado del arte de la toma de muestra, almacenamiento y transporte de muestras de Agua Superficial, Tejido de pescado y sedimentos, Se esta estableciendo un protocolo del INM en el proyecto para la  toma de muestra, almacenamiento y transporte de muestras de Agua Superficial, Tejido de pescado y sedimentos, Se espera el listado de documentos que los potenciales contratistas van a requerir para ser contratado en el proyecto, En espera de un formato de unificación de información de contratación de personas naturales y jurídicas, que solicita la UNAL para poder inscribir el proyecto en el GESPROY y SPGR,
Convocatoria 45:Carlos Castro y Jorge Valencia trabajaron en la construcción del proyecto: Fortalecimiento de Centros de Investigación, en la que el INM espera ser proponente,</t>
  </si>
  <si>
    <t>Minciencias: El 2025-02-27 se sometió ante MinCiencias propuesta de proyecto en la convocatoria SGR 45: Fortalecimiento de Centros de Investigación.
Convocatoria 40: El proyecto continúa en evaluación. Se encuentran pendientes los comentarios correspondientes a la segunda etapa de subsanación.</t>
  </si>
  <si>
    <t xml:space="preserve">Convocatoria 34: Se realizaron las gestiones necesarias para la contratación del personal que va a apoyar el proyectos de investigación, de acuerdo con los criterios de selección del INM. Así mismo, se actualizó la lista de materiales que va a requerir el INM y se envió a la UNAL asi mismo la información preliminar como criterios de las condiciones del muestreo, del transporte y del almacenamiento de las muestras con las cuales el INM va a trabajar durante la ejecución del proyecto.
Se inicia articulación para la formulación de proyecto de panela con el interés de presentarla a la convocatoria 47 “AGRO POR LA VIDA Y POR LA TIERRA: GARANTIZAR EL DERECHO HUMANO A LA ALIMENTACIÓN (DHA) Y LA SOBERANÍA ALIMENTARIA” </t>
  </si>
  <si>
    <t xml:space="preserve">Convocatoria 34: Secumplieron los requisitos del proyecto ante el OCAD, SGR y Minciencias. Se inicio de ejecución técnica y administrativa del proyecto el día 16 de abril de 2026.
Se comenó con la gestión para la contratación de personal para actividades de medición y adquisición de reactivos, materiales, insumos y fungibles para el INM.
Convocatoria 47 – Sistema General de Regalías (SGR): Se brindó apoyo en la estructuración técnica de la propuesta, incluyendo métodos, documento técnico y presupuesto del proyecto:
“Fortalecimiento de la competitividad y sostenibilidad de la cadena agroindustrial de la panela mediante herramientas metrológicas, la estandarización de producto y la apropiación social del conocimiento en Tolima, Huila y Caquetá”.
</t>
  </si>
  <si>
    <t>Documento de lineamientos de diplomacia científica formalizados M(6)
Informe de seguimiento implementación lineamientos diplomacia científica M(12)</t>
  </si>
  <si>
    <t>Informe de los productos finales de los proyectos de inversión (SMF, SMQB, SSMRC, SEDE) (M12)
Actas de terminación de los proyectos  de inversión (SMF, SMQB, SSMRC, SEDE) (M12)</t>
  </si>
  <si>
    <t>Documento de lineamientos de analítica de datos formalizado M(6)
Informe de seguimiento implementación lineamientos de analítica de datos M(12)</t>
  </si>
  <si>
    <t>Informes de seguimiento de avances de la ejecución del piloto de estructuración de datos (Laboratorio Espectrometría de Fluorescencia de Rayos X y Laboratorio Corriente continua y alterna)</t>
  </si>
  <si>
    <t>Informe de seguimiento de actividades de implementación de la Hoja de Ruta de Arquitectura Empresarial para la mejora del Modelo de Operación por Procesos (MOP) vigencia 2026</t>
  </si>
  <si>
    <t>Informe de seguimiento de las actividades de implementación de la Hoja de Ruta de gobierno de datos e información en marco de la implementación de Arquitectura Empresarial y la política MIPG de gestión estadística de la vigencia 2026</t>
  </si>
  <si>
    <t>Informe de seguimiento semestral de actividades SIG 
Matriz de seguimiento actividades SIG</t>
  </si>
  <si>
    <t>Informe de seguimiento con soportes asociados a la identificación de fuentes de financiación externas para proyectos y actividades de cooperación internacional e intercambio cientifico.</t>
  </si>
  <si>
    <t xml:space="preserve">Presentación trimestal al Comite institucional de gestion y desempeño (CIGD) y al Comité institucional de Control Interno (CICCI)  de las temáticas transversales consolidades por la OAP:
Planeación sectorial, planeación estratégica, planes institucionales y del plan de acción.
Ejecución presupuestal de los proyectos de inversión y el presupuesto de funcionamiento. 
Gestionar y realizar seguimiento a las actividades del Sistema Integrado de Gestión (SIG) </t>
  </si>
  <si>
    <t xml:space="preserve">Se realizó el seguimiento correspondiente al primer trimestre de la vigencia de los sigueintes temas ante el CIGD#6 realizado en la fecha 2026/05/06.
Planeación sectorial, planeación estratégica, planes institucionales y del plan de acción.
Ejecución presupuestal de los proyectos de inversión y el presupuesto de funcionamiento. 
Gestionar y realizar seguimiento a las actividades del Sistema Integrado de Gestión (SIG) </t>
  </si>
  <si>
    <t>Proyecto formulado en la Metodología General Ajustada aprobado por MinCIT y el DNP</t>
  </si>
  <si>
    <t xml:space="preserve">Se registra en cumplimiento de la actividad el Proyecto formulado en la Metodología General Ajustada aprobado por MinCIT y el DNP de la Oficina Asesora de Planeación con codigo BPIN 202600000010980. </t>
  </si>
  <si>
    <t>Documento de lineamientos de gestión de proyectos definidos con las áreas involucradas
Informe de seguimiento implementación gestión de proyectos en el INM</t>
  </si>
  <si>
    <t>Documento actualizado y formalizado en Isolucion.</t>
  </si>
  <si>
    <t>Informes de seguimiento de avances de la implementación al programa de mentoria de equidad de genero en la línea de acción del proyecto de cooperacción internacional de  Artical III.</t>
  </si>
  <si>
    <t>Informe generado desde la SMF</t>
  </si>
  <si>
    <t>Documentación cargada a OAP 
Correo enviado</t>
  </si>
  <si>
    <t>Inversión / funcionamiento</t>
  </si>
  <si>
    <t>Informe compilado de los dos laboratorios Fuerza (independización de maquinas) y Corriente continua y alterna (Artical) donde se indique el avance de transformación digital realizado durante el periodo</t>
  </si>
  <si>
    <t>Se anexan dos documentos relacionados con las iniciativas de transformación digital - ID 29  en laboratorios de la Subdirección de Metrología Física, con el fin de evidenciar los avances, actividades desarrolladas y resultados obtenidos en la implementación de herramientas tecnológicas para el fortalecimiento de los procesos metrológicos.
El primer documento presenta el estado de la transformación digital del laboratorio de fuerza, destacando el desarrollo de un sistema de calibración automatizado que integra visión artificial, adquisición de datos, bases de datos y generación de certificados digitales, en el marco de la modernización de la máquina patrón de 100 kN .
El segundo documento corresponde al seguimiento de iniciativas de transformación digital en el laboratorio de corriente continua y alterna, donde se describen actividades de articulación institucional, identificación de componentes de información, socialización de herramientas tecnológicas y participación en espacios relacionados con arquitectura empresarial durante 2026</t>
  </si>
  <si>
    <t xml:space="preserve">Inforrme con corte a la fecha de las participanes que se realizaron </t>
  </si>
  <si>
    <t>Se anexa informe que comprende la descripción y análisis de la participación en reuniones de Grupos de Trabajo, subcomités y Comités Consultivos en el marco del Bureau International des Poids et Mesures y el Sistema Interamericano de Metrología, desarrolladas durante el periodo correspondiente de enero a abril de 2026 para dar cumplimiento al plan de acción y más exactamente relacionado con la actividad ID30.</t>
  </si>
  <si>
    <t>Presentaciones nuevas, actualizadas o Ficha actualizada</t>
  </si>
  <si>
    <t>Matriz de servicios metrologicos prestados de la SMF, generado por SSMRC</t>
  </si>
  <si>
    <t xml:space="preserve">Informe de seguimiento </t>
  </si>
  <si>
    <t>Informes de avance en la participación de convocatorias y/o ejecución de proyectos de cooperación nacional e internacional</t>
  </si>
  <si>
    <t>Compilado de informes finales de auditorias</t>
  </si>
  <si>
    <t>Reporte relacionando Servicios prestados</t>
  </si>
  <si>
    <r>
      <rPr>
        <b/>
        <sz val="9"/>
        <color rgb="FF000000"/>
        <rFont val="Arial"/>
        <family val="2"/>
      </rPr>
      <t xml:space="preserve">
</t>
    </r>
    <r>
      <rPr>
        <sz val="9"/>
        <color rgb="FF000000"/>
        <rFont val="Arial"/>
        <family val="2"/>
      </rPr>
      <t>Formalización en el SIG de resultados de ejercicios de AE para I+D+i 
M3: 1 procedimiento
M4: 1 procedimiento
M8: 1 procedimiento
M9: 1 procedimiento
M10: Repositorio de I+D+i en operación
M12: Lineamientos para la vigilancia tecnológica y competitividad empresarial</t>
    </r>
  </si>
  <si>
    <t>Subdirección de Servicios Metrológicos y Relación con el Ciudadano / Oficina Asesora de Planeación</t>
  </si>
  <si>
    <t>Inversión / Funcionamiento</t>
  </si>
  <si>
    <t>Se definió la estructura general del modelo de gobernanza para ser diagramado e iniciar el proceso de sensibilización para el conocimiento de los colaboradores del INM.</t>
  </si>
  <si>
    <t xml:space="preserve">Se cuenta con el esquema de modelo de gobernanza con diagramación finalizada y diseño interactivo para iniciar el proceso de sensibiliación que tendrá las primeras sesiones en abril de 2026.
Por otra parte, se tienen 6 procedimientos elaborados, los cuales requieren la caracterización del proceso correspondiente para ser formalizados en el SIG, caracterización que está en proceso de validación para su publicación. Los procedimientos corresponden a: Edición de publicaciones, Evaluación  de CTeI, Gestión de evaluación cientifico técnica, Medición de CTeI, Reputación científica y Visibilidad y posicionamiento científico </t>
  </si>
  <si>
    <t>Con respecto a los procedimientos elaborados correspondientes a:  Edición de publicaciones, Evaluación  de CTeI, Gestión de evaluación cientifico técnica, Medición de CTeI, Reputación científica y Visibilidad y posicionamiento científico, fue necesario realizar la caracterización de un nuevo proceso relacionado con Gestión de la Información de CTeI. Sin embargo, la directriz dada es que los procedimientos deben hacerse en el marco del procesos existente de Gestión de proyectos de I+D+i. En ese sentido, no se ha podido cargar en Isolucion los procedimientos existentes, se está adelantando la gestión necesaria para cargaerlos en el mes de mayo bajo las condiciones requeridas para el apropiado cargue desde el Sistema Integrado de Gestión. Por lo anterior no se reporta avance en meta, la cual se espera reportar en el mes de mayo con la formalización de los procedimientos en el SIG.</t>
  </si>
  <si>
    <t>M3: Definición de alcances por fase del modelo predictivo
M10: Implementación de la Fase I del modelo predictivo</t>
  </si>
  <si>
    <t>Durante el mes de enero se adelantaron actividades de carácter conceptual y preparatorio orientadas a la estructuración del modelo predictivo (Fase I) para la gestión de la demanda de servicios metrológicos. Estas actividades incluyeron la identificación preliminar de las variables internas asociadas a la demanda de servicios y el análisis de fuentes de información disponibles.</t>
  </si>
  <si>
    <t>Durante el mes se avanzó en la estructuración del modelo predictivo (Fase I) para la gestión de la demanda de servicios metrológicos, mediante la realización de sesiones de trabajo orientadas a definir el alcance y la delimitación por fases del modelo. En estos espacios se discutieron los componentes metodológicos que orientarán su desarrollo, así como la articulación de las variables previamente identificadas y las fuentes de información disponibles, con el fin de establecer un plan de trabajo para la construcción progresiva del modelo.</t>
  </si>
  <si>
    <t>Durante el mes de marzo se avanzó en el desarrollo de la Fase I del modelo predictivo para la gestión de la demanda del servicio de calibración, mediante la realización de reuniones técnicas con los laboratorios de densidad y masa, seleccionando este último como muestra para la aplicación inicial del ejercicio, en razón a la disponibilidad de información y representatividad del servicio; así mismo, se llevó a cabo la consulta y apropiación del concepto de frecuencias de calibración como variable clave en la estimación de la demanda, y se identificaron y documentaron las prácticas actuales y criterios técnicos empleados por el INM en la definición de periodicidades y prestación del servicio de calibración, lo cual constituye un insumo fundamental para la estructuración del modelo conceptual y el análisis de variables estratégicas asociadas a este servicio.</t>
  </si>
  <si>
    <t>Durante el mes de abril se realizó una mesa de trabajo con el laboratorio de corriente continua y alterna, el cual cuenta con una herramienta implementada para la definición de frecuencias de calibración de sus equipos. Durante el análisis realizado, se identificó que, aunque la metodología utilizada constituye un referente técnico importante, no se considera viable enfocar el modelo predictivo de gestión de la demanda exclusivamente desde esta perspectiva, debido a la cantidad de variables y aristas involucradas, las cuales incrementan significativamente la complejidad del modelo. Asimismo, se evidenció que la ausencia de información histórica de calibración, incluso por periodos de un año para equipos patrón de los clientes, dificulta la determinación confiable de frecuencias y limita la capacidad de predicción. En este sentido, la mesa de trabajo permitió identificar retos, restricciones y variables críticas que deberán ser consideradas en la estructuración metodológica del modelo predictivo (Fase I).</t>
  </si>
  <si>
    <t xml:space="preserve">Elaboró: </t>
  </si>
  <si>
    <t>Oficina Asesora de Planeación
Secretaría General
Direcció General
Subdirección de Metrología Física
Subdirección de Metrología Química y Biología
Oficina de Informática y Desarrollo Tecnológico</t>
  </si>
  <si>
    <t>Revisó:</t>
  </si>
  <si>
    <t>Aprobó:</t>
  </si>
  <si>
    <t>Comité Institucional de Gestión y Desempeño (CIGD) #2 2026-01-29 sesión 2
Comité Institucional de Gestión y Desempeño (CIGD) #6  2026-05-06 sesión 2</t>
  </si>
  <si>
    <t>Código:</t>
  </si>
  <si>
    <t>E-01-F-008</t>
  </si>
  <si>
    <t>SEGUIMIENTO AL PLAN de Trabajo Anual en Seguridad y Salud en el Trabajo - VIGENCIA 2026</t>
  </si>
  <si>
    <t>Versión:</t>
  </si>
  <si>
    <t>Fecha</t>
  </si>
  <si>
    <t>Ver en Isolución</t>
  </si>
  <si>
    <t xml:space="preserve">OBJETIVO GENERAL </t>
  </si>
  <si>
    <t>ESPECIFICOS</t>
  </si>
  <si>
    <t xml:space="preserve">Implementar y mantener un Sistema de Gestión de Seguridad y Salud en el Trabajo eficaz que permita identificar, evaluar y controlar los riesgos asociados a las actividades del INM, con el fin de prevenir accidentes de trabajo, enfermedades laborales y promover un ambiente laboral seguro y saludable. </t>
  </si>
  <si>
    <t xml:space="preserve">OBJETIVO 1: Mantener y mejorar continuamente la gestión y desempeño del SG-SST asegurando el cumplimiento mínimo del 98% plan anual de trabajo de SST, revisando su avance trimestralmente y actualizándolo ante cambios normativos, operativos o de contexto. </t>
  </si>
  <si>
    <t>Registro en ISOLUCIÓN de acuerdo con la periodicidad.</t>
  </si>
  <si>
    <t xml:space="preserve">RESPONSABLE SST </t>
  </si>
  <si>
    <t>En el mes de enero a través de Isolución se realizó el reporte de indicadores que hacen parte del SG-SST:
Ausentismo por causa médica (común)
Ausentismo por causa médica (laboral)
Cumplimiento de actividades desarrolladas según el plan de trabajo de SST
Frecuencia de accidentalidad
Incidencia Enfermedad laboral
Prevalencia Enfermedad laboral
Proporción accidentes de trabajo mortales
Severidad de Accidentalidad</t>
  </si>
  <si>
    <t>En el mes de febrero a través de Isolución se realizó el reporte de indicadores que hacen parte del SG-SST:
Ausentismo por causa médica (común)
Ausentismo por causa médica (laboral)
Cumplimiento de actividades desarrolladas según el plan de trabajo de SST
Frecuencia de accidentalidad
Incidencia Enfermedad laboral
Prevalencia Enfermedad laboral
Proporción accidentes de trabajo mortales
Severidad de Accidentalidad</t>
  </si>
  <si>
    <t>En el mes de Marza través de Isolución se realizó el reporte de indicadores que hacen parte del SG-SST:
Ausentismo por causa médica (común)
Ausentismo por causa médica (laboral)
Cumplimiento de actividades desarrolladas según el plan de trabajo de SST
Frecuencia de accidentalidad
Incidencia Enfermedad laboral
Prevalencia Enfermedad laboral
Proporción accidentes de trabajo mortales
Severidad de Accidentalidad</t>
  </si>
  <si>
    <t>Cargue del documento en ISOLUCIÓN</t>
  </si>
  <si>
    <t>Se realiza revisión y actualización de la política por parte del responsable del SG-SST, quien remite para revisión del responsable del SIG, asesor jurídico y Secretario general, quienes realizaron comentarios y solicitudes de ajustes</t>
  </si>
  <si>
    <t xml:space="preserve">Resultdos de las elecciones </t>
  </si>
  <si>
    <t xml:space="preserve">Documentos y cronograma de la convocatoria </t>
  </si>
  <si>
    <t>Se realiza revisión y actualización de del reglamento de higiene y seguridad industrial, el cual fue enviado para revisión de la asesora jurídica y el Secretario general, quienes realizaron comentarios y solicitudes de ajustes.</t>
  </si>
  <si>
    <t xml:space="preserve">Documento Actualizado </t>
  </si>
  <si>
    <t>RESPONSABLE SST</t>
  </si>
  <si>
    <t>RESPONSABLE SST /ARL</t>
  </si>
  <si>
    <t>Informe</t>
  </si>
  <si>
    <t xml:space="preserve">Cargue del formato en ISOLUCIÓN  </t>
  </si>
  <si>
    <t>Presentación OAP</t>
  </si>
  <si>
    <t>Correo de envío de la  de solicitud de presupuesto para la vigencia 2026.</t>
  </si>
  <si>
    <t>Documentos actualizados en isolución, informe de revisión en caso de no ser necesaria la actualización o correo .</t>
  </si>
  <si>
    <t>Informe en excel y presentación PPT</t>
  </si>
  <si>
    <t>HACER</t>
  </si>
  <si>
    <t>Matriz actualizada</t>
  </si>
  <si>
    <t>Reporte de acuerdo con la solicitud de OAP</t>
  </si>
  <si>
    <t>El 22 de enero se realiza el reporte de los riesgos de gestión correspondientes al último trimestre del 2025 asociados al SG-SST, a través de la Matriz de riesgos - Aprobación CIGD # 13 2025-11-28.xlsx</t>
  </si>
  <si>
    <t>Objetivo 2: Asegurar la protección de colaboradores, contratistas, proveedores y visitantes, previniendo accidentes y enfermedades laborales, mediante la identificación, evaluación y control jerarquizado de riesgos, para garantizar un ambiente laboral seguro y saludable.</t>
  </si>
  <si>
    <t>Listado de asistencia</t>
  </si>
  <si>
    <t>Seguimiento por condiciones de salud Luis Lagos .</t>
  </si>
  <si>
    <t>VERIFICAR</t>
  </si>
  <si>
    <t>Formato de solicitud</t>
  </si>
  <si>
    <t>Durante el mes de enero se realizaron los siguientes exámenes médicos:
Exámenes de ingreso: 4
Exámen de retornolaboral: 1</t>
  </si>
  <si>
    <t>Durante el mes  se realizaron los siguientes exámenes médicos:
EGRESO: 01</t>
  </si>
  <si>
    <t>Durante el mes  se realizaron los siguientes exámenes médicos:
EGRESO: 02</t>
  </si>
  <si>
    <t>ACTUAR</t>
  </si>
  <si>
    <t xml:space="preserve">Guion del simulacro </t>
  </si>
  <si>
    <t xml:space="preserve">Informe  </t>
  </si>
  <si>
    <t>Documento Consolidado de afiliaciones</t>
  </si>
  <si>
    <t>Se realizaron las siguientes afiliaciones:
Dependientes: 4
Independientes: 111</t>
  </si>
  <si>
    <t>Se gestiono la actualizacion de un certificado de afiliacion de la ARL.</t>
  </si>
  <si>
    <t xml:space="preserve">se gestiona dos cesiones de contrato y se gestionan las siguientes afiliciones:
1.LISDAIRA ROJAS GAMBA
2.Laura Valentina Gonzalez </t>
  </si>
  <si>
    <t>Documento Informe trimestral</t>
  </si>
  <si>
    <t>La contratsita Leidy Beltran entrega  consolidado del informe con enfasis a riesgo psicosocial del primer trimestre.</t>
  </si>
  <si>
    <t xml:space="preserve">Actividades o reuniones de seguimiento </t>
  </si>
  <si>
    <t xml:space="preserve">Para el pirmer trimstre se realizo las siguientes actividades con el objetivo de hacer seguimiento a los teletrabjadores del INM:
1. Capacion Ergonomia en casa 
2. Campañas 
3.Induccion a teletrebajadores </t>
  </si>
  <si>
    <t>Se realizó informe de actividades trimestral y consolidado de la vigencia 2025, los cuales fueron remitidos a la OAP</t>
  </si>
  <si>
    <t>Se realiza el informe trimestral, en el cual se deja la trazabilidad de la ejecución del plan de trabajo correspondiente a las actividades del primer trimestre.</t>
  </si>
  <si>
    <t>Especificaciones de la señalización requerida en el INM</t>
  </si>
  <si>
    <t>Documento Diseñado, Actividades o reuniones .</t>
  </si>
  <si>
    <t>Se cuenta con un plan de mejora para el GIT-GTH referente al plan de discpacidad, por lo cual desde el SG-SST se está trabajando en el profesiograma en lo referente a "Evaluar la compatibilidad de los empleos del INM con las distintas categorías de discapacidad (física, visual, auditiva, sordoceguera, intelectual, psicosocial y múltiple)"</t>
  </si>
  <si>
    <t>Reporte de las actividades ejecutadas</t>
  </si>
  <si>
    <t>Objetivo 3: Garantizar el cumplimiento de los requisitos legales aplicables y otros requisitos suscritos voluntariamente, manteniendo actualizado el inventario normativo y realizando revisiones semestrales para verificar su cumplimiento.</t>
  </si>
  <si>
    <t>Envió de la revisión a OAP a través del formato E-02-F-043</t>
  </si>
  <si>
    <t>El 22 de enero se realiza el envío a la profesional Linda Petro de la OAP del formato E-02-F-043 SEGUIMIENTO MATRIZ DE REQUISITOS LEGALES / DOCUMENTOS EXTERNOS, en el cual se relacionan los cambios normativos relacionados con el SG-SST</t>
  </si>
  <si>
    <t>Documento de los resultados de la autoevaluación</t>
  </si>
  <si>
    <t xml:space="preserve">Se gestiono auto reporte ante la ARL y el ministerio de trabajo. </t>
  </si>
  <si>
    <t>Reporte de indicadores y actividades de Promoción y prevención.</t>
  </si>
  <si>
    <t xml:space="preserve">Durante el mes de enero de 2026 se realiza el reporte de indicadores relacionados con el PESV a través de Isolución, los cuales se relacionan a continuación: 
% Exceso Jornadas Laborales Conductores: %EJLC
Comparendos relacionados con la velocidad. CRV
Cumplimiento de actividades plan anual PESV: CPlanPESV
Cumplimiento Metas PESV: CMPESV
Cumplimiento plan de formación en seguridad vial: CPFSV
Cumplimiento plan mantenimiento preventivo de vehículos: CPMVh
Gestión de Riesgos Viales:GRV
Inspecciones Diarias Preoperacionales: IDP
No Conformidades Auditoría Cerradas: NCAC
Riesgos de Seguridad Vial Identificados: RSVI
Tasa de Siniestros viales por nivel de pérdida. TSV(n). 
</t>
  </si>
  <si>
    <t xml:space="preserve">urante el mes  se realiza el reporte de indicadores relacionados con el PESV a través de Isolución, los cuales se relacionan a continuación: 
% Exceso Jornadas Laborales Conductores: %EJLC
Comparendos relacionados con la velocidad. CRV
Cumplimiento de actividades plan anual PESV: CPlanPESV
Cumplimiento Metas PESV: CMPESV
Cumplimiento plan de formación en seguridad vial: CPFSV
Cumplimiento plan mantenimiento preventivo de vehículos: CPMVh
Gestión de Riesgos Viales:GRV
Inspecciones Diarias Preoperacionales: IDP
No Conformidades Auditoría Cerradas: NCAC
Riesgos de Seguridad Vial Identificados: RSVI
Tasa de Siniestros viales por nivel de pérdida. TSV(n). 
</t>
  </si>
  <si>
    <t xml:space="preserve">urante el mes  se realiza el reporte de indicadores relacionados con el PESV a través de Isolución, los cuales se relacionan a continuación: 
% Exceso Jornadas Laborales Conductores: %EJLC
Comparendos relacionados con la velocidad. CRV
Cumplimiento de actividades plan anual PESV: CPlanPESV
Cumplimiento Metas PESV: CMPESV
Cumplimiento plan de formación en seguridad vial: CPFSV
Cumplimiento plan mantenimiento preventivo de vehículos: CPMVh
Gestión de Riesgos Viales:GRV
Inspecciones Diarias Preoperacionales: IDP
No Conformidades Auditoría Cerradas: NCAC
Riesgos de Seguridad Vial Identificados: RSVI
Tasa de Siniestros viales por nivel de pérdida. TSV(n). </t>
  </si>
  <si>
    <t>Matriz consolidada de apoyo en procesos contractuales.</t>
  </si>
  <si>
    <t>Se apoyo la inclusión de obligaciones contractuales y requisitos habilitantes de 8 procesos contractuales remitidos por las diferentes áreas</t>
  </si>
  <si>
    <t>Se realiza la revisión e inclusión del componente de Seguridad y Salud en el Trabajo en los siguientes estudios previos:
1. Contratar el servicio de instalación de mesa óptica del laboratorio de longitud de la Subdirección De Metrología Física.
2. Prestación de servicio devigilancia y seguridad privada, con medio humano, con y sin arma, incluye alquiler, suministro y mantenimiento preventivo y correctivo de herramientas tecnológicas para las instalaciones del Instituto Nacional De Metrología.
3. Adquirir probador de par torsional para el laboratorio de par torsional de la Subdirección De Metrología Física.
4. Contratar el suministro de reactivos de biología molecular para el desarrollo de los proyectos de I+D+I requeridos por los laboratorios de bioanálisis de la subdirección de metrología química y biología del Instituto Nacional De Metrología De Colombia.
5. Contratar el servicio de correo electrónico yproductos Microsoft, para el desarrollo y gestión de actividades misionales y administrativas al interior del Instituto Nacional De Metrología.
6. contratar la renovación del pool de direcciones IPV6 Del Instituto Nacional De Metrología.
7. Contratar el mantenimiento del sistema automatizado de apertura y cierre de la esclusa de carga del INM.
8. Contratar el suministro de gases de características especificas necesarios para desarrollar las actividades y establecer capacidades de medición y calibración en el Instituto Nacional De Metrología.
9. Contratar el suministro de tiquetes aéreos a nivel nacional einternacional para el desplazamiento de los funcionarios y contratistas del Instituto Nacional De Metrología - INM.
10.Contratar el monitoreo de la red de datos del INM, así como la extensión de garantía de los dispositivos de seguridad con los que actualmente cuenta la entidad.
Se realiza la revisión de los siguientes procesos contractuales los requisitos habilitantes de seguridad y salud en el trabajo:
1. Contratar la renovación del pool de direcciones IPV6 DEL Instituto Nacional De Metrología.
11.Contratar el servicio de mantenimiento preventivo y correctivo para el sistema de climatización del INM.
12.Contratar el mantenimiento preventivo y correctivo para los ascensores, y expedición de las certificaciones de cumplimiento de la norma técnica colombiana (NTC 5926-1)
13.Adquirir conductímetro y baños termostáticos para volumen de la Subdirección De Metrología Física.
14.Lavado de tanques de almacenamiento de agua potable, trampas de grasa y pozos eyectores del INM.
15.Contratar los servicios de mantenimiento preventivo y correctivo para la subestación eléctrica, tableros principales de distribución y sistema de puesta a tierra con bolsa de repuestos, para mantener la infraestructura dentro del marco del proyecto de mejoramiento y sostenibilidad de la sede del Instituto Nacional De Metrología Bogotá.
16.Contratar la prestación de los servicios especializados de agencia de aduanas y/o agenciamiento de carga internacional, paradesarrollar de manera integral, continua y oportuna todas las actuaciones requeridas en el marco de las operaciones de comercio exterior del Instituto Nacional de Metrología - INM, incluyendo, entre otras, la gestión de importación, exportación, nacionalización, tránsito, liberación y legalización de documentos de transporte en las modalidades aérea, marítima y/o terrestre, así como las gestiones conexas necesarias ante autoridades, entidades públicas o privadas y operadores de la cadena logística, con el fin de garantizar el adecuado ingreso, salida, manipulación y circulación de equipos, patrones nacionales, Ítems de comparación, materiales dereferencia y demás bienes requeridos para el cumplimiento de las funciones misionales del instituto.
17.Contratar el suministro de tarjetas electrónicas canjeables por concepto de dotación, calzado y vestido de labor para las servidoras y servidores públicos del Instituto Nacional De Metrología, que cumplan los requisitos para acceder al mencionado derecho en la vigencia 2026.
18.Contratar el suministro de combustible, gasolina corriente y A.C.P.M, para el funcionamiento de los vehículos del parque automotor y la planta eléctrica del Instituto Nacional De Metrología.
19.contratar la adquisición de reactivos químicos necesarios para la ejecución de los proyectos de investigación asociados a la produccion de materiales de referencia y servicio de medición que se adelantan en el Instituto Nacional De Metrología
20.Contratar el mantenimiento de vehículos del INM.</t>
  </si>
  <si>
    <t xml:space="preserve">Se realiza la revisión e inclusión del componente de Seguridad y Salud en el Trabajo (SST) en los estudios previos, requisitos habilitantes y obligaciones contractuales, posterior al análisis de cada objeto contractual de los siguientes procesos de la entidad:
1.	Contratar servicios para la gestión integral externa certificada de los residuos peligrosos y de tipo especial generados por el INM.
2.	Adquisición de materiales, herramientas y elementos de ferretería consumibles.
3.	Adquisición de dispositivos, materiales y componentes consumibles eléctricos. 
4.	Adquirir suministros para laboratorio de presión de la subdirección de metrología física.
5.	Contratar el suministro de material de laboratorio y consumibles para el desarrollo de los proyectos de I+D+I de los laboratorios de bioanálisis de la subdirección de metrología química y biología del Instituto Nacional De Metrología.
6.	Contratar servicios para la gestión integral externa certificada de los residuos peligrosos y de tipo especial generados por el INM.
7.	 Adquirir dos recipientes volumétricos metálicos para el laboratorio de volumen de la subdirección de metrología física del INM.
8.	Adquirir pie de rey digital para el laboratorio de densidad de la subdirección de metrología física.
9.	Contratar los servicios de un laboratorio acreditado para análisis de vertimientos no domésticos y agua de consumo humano.
10.	Adquirir elementos para la gestión interna de residuos convencionales y peligrosos.
11.	Contratar la prestación de transporte terrestre especializado para apoyar la gestión logística relacionada con la recolección, traslado y distribución de equipos y materiales de calibración y ensayo, garantizado la ampliación de cobertura de los servicios metrológicos y la articulación con aliados estratégicos.  
12.	Contratar servicios de consultoría para la realización de auditoría energética en las instalaciones del INM. 
13.	Contratar los servicios de organización, administración y ejecución de eventos para el INM, a fin de garantizar el cumplimiento de las funciones misionales e institucionales de la entidad. 
14.	Contratar el mantenimiento preventivo bombas de vacío marca lEYBOLD del laboratorio de presión y vacío de la subdirección de metrología física del INM.
15.	Contratar servicios de consultoría para la realización de auditoría energética en las instalaciones del INM.
Se realiza la revisión e inclusión del componente de Seguridad y Salud en el Trabajo (SST) en los estudios previos, requisitos habilitantes y obligaciones contractuales, posterior al análisis de cada objeto contractual de los siguientes procesos de la entidad:
1.	Contratar servicios para la gestión integral externa certificada de los residuos peligrosos y de tipo especial generados por el INM.
2.	Adquisición de materiales, herramientas y elementos de ferretería consumibles.
3.	Adquisición de dispositivos, materiales y componentes consumibles eléctricos. 
4.	Adquirir suministros para laboratorio de presión de la subdirección de metrología física.
5.	Contratar el suministro de material de laboratorio y consumibles para el desarrollo de los proyectos de I+D+I de los laboratorios de bioanálisis de la subdirección de metrología química y biología del Instituto Nacional De Metrología.
6.	Contratar servicios para la gestión integral externa certificada de los residuos peligrosos y de tipo especial generados por el INM.
7.	 Adquirir dos recipientes volumétricos metálicos para el laboratorio de volumen de la subdirección de metrología física del INM.
8.	Adquirir pie de rey digital para el laboratorio de densidad de la subdirección de metrología física.
9.	Contratar los servicios de un laboratorio acreditado para análisis de vertimientos no domésticos y agua de consumo humano.
10.	Adquirir elementos para la gestión interna de residuos convencionales y peligrosos.
11.	Contratar la prestación de transporte terrestre especializado para apoyar la gestión logística relacionada con la recolección, traslado y distribución de equipos y materiales de calibración y ensayo, garantizado la ampliación de cobertura de los servicios metrológicos y la articulación con aliados estratégicos.  
12.	Contratar servicios de consultoría para la realización de auditoría energética en las instalaciones del INM. 
13.	Contratar los servicios de organización, administración y ejecución de eventos para el INM, a fin de garantizar el cumplimiento de las funciones misionales e institucionales de la entidad. 
14.	Contratar el mantenimiento preventivo bombas de vacío marca lEYBOLD del laboratorio de presión y vacío de la subdirección de metrología física del INM.
15.	Contratar servicios de consultoría para la realización de auditoría energética en las instalaciones del INM.
Se realiza la evaluación de los requisitos habilitantes de seguridad y salud en el trabajo de los siguientes procesos contractuales:
1.	Contratar el suministro de reactivos, insumos y consumibles para el desarrollo de capacidades de medición en el laboratorio de microbiología de la subdirección de metrología química y biología del instituto nacional de metrología de Colombia.
2.	Contratar el mantenimiento preventivo y correctivo de los sensores de detección de hidrógeno en los laboratorios del INM.
3.	Contratar el servicio de instalación de mesa óptica del laboratorio de longitud de la subdirección de metrología física.
4.	Prestación de servicio de vigilancia y seguridad privada, con medio humano, con y sin arma, incluye alquiler, suministro y mantenimiento preventivo y correctivo de herramientas tecnologicas para las instalaciones del instituto nacional de metrología. 
5.	Contratar el suministro de reactivos de biología molecular para el desarrollo de los proyectos de I+D+I requeridos por los laboratorios de bioanálisis de la subdirección de metrología química y biología del instituto nacional de metrología de Colombia.
6.	Contratar el suministro de gases de características especificas necesarios para desarrollar las actividades y establecer capacidades de medición y calibración en el instituto nacional de metrología.
7.	Contratar EL MONITOREO DE LA RED DE DATOS DEL INM, asi como la extensión de garantía de los dispositivos de seguridad con los que actualmente cuenta la entidad. 
8.	Contratar el mantenimiento preventivo y correctivo para los ascensores, y expedición de las certificaciones de cumplimiento de la norma técnica colombiana (NTC 5926-1)
9.	Adquirir conductímetro y baños termostáticos para el laboratorio de volumen de la subdirección de metrología física"
10.	Adquirir pie de rey digital para el laboratorio de densidad de la subdirección de metrología física
</t>
  </si>
  <si>
    <t>Informe de indicadores.</t>
  </si>
  <si>
    <t>Se gestiona autoevaluacion de estandres minimos ante la aseguradora de riesgos laborales (ARL) 21/01/2025.</t>
  </si>
  <si>
    <t>Reunión o Correo de reporte.</t>
  </si>
  <si>
    <t>RESPONSABLE SST
PROFESIONAL AMBIENTAL
PROFESIONALES DE LABORATORIO</t>
  </si>
  <si>
    <t>Acta de servicio</t>
  </si>
  <si>
    <t>Correo por parte de OAP donde relaciona el cierre de hallazgos o captura de pantalla de la plataforma Isolución donde se evidencie el cierre</t>
  </si>
  <si>
    <t>Objetivo 4: Capacitar a los colaboradores en materia de seguridad y salud, garantizando que al menos el 90% de los participantes aprueben las evaluaciones de conocimiento asociadas cuando aplique.</t>
  </si>
  <si>
    <t>Listado de asistencia y presentación en PPT.</t>
  </si>
  <si>
    <t>para el trimestre se realizaron las siguientes inducciones: 
1.Correo Inducción SST-AMBIENTAL 18-02-2026
2.INDUCCION TELETRABAJO 2026-02-18
3,5.Induccion Contratistas 30-03-2026</t>
  </si>
  <si>
    <t>Listados de asistencia 
Registro fotográfico 
Informes de proveedores</t>
  </si>
  <si>
    <t>Objetivo 5: Fomentar la participación y consulta efectiva de los colaboradores en la identificación y prevención de riesgos, logrando que al menos el 80% de los colaboradores participen activamente en las actividades del SG-SST anualmente, mediante mecanismos documentados como encuestas, reuniones y buzón de sugerencias.</t>
  </si>
  <si>
    <t xml:space="preserve">Acta de reunión mensual </t>
  </si>
  <si>
    <t>RESPONSABLE SST / COPASST</t>
  </si>
  <si>
    <t>Se realizó la programación de la reunión mensual del COPASST para el 6 de febrero de 2026</t>
  </si>
  <si>
    <t>Se programó la reunión mensual del COPASST para el 06 Y 16  de febrero de 2026.</t>
  </si>
  <si>
    <t>se programó y acompañó la reunión mensual del COCOLA realizada el16 de marzo de 2026</t>
  </si>
  <si>
    <t>Informe trimestral</t>
  </si>
  <si>
    <t>COCOLA</t>
  </si>
  <si>
    <t>Se programa y acompaña la reunión mensual del COCOLA para el día 30 de enero de 2026</t>
  </si>
  <si>
    <t>Se la reunión mensual del COCOLA realizada el 26 de febrero de 2026 Capacitación PAP</t>
  </si>
  <si>
    <t xml:space="preserve">se programó y acompañó la reunión mensual del COCOLA el  10 de marzo  </t>
  </si>
  <si>
    <t xml:space="preserve"> Informe trimestral</t>
  </si>
  <si>
    <t>RESPONSABLE SST/COCOLA Y BRIGADA</t>
  </si>
  <si>
    <t>Listado de asistencia
Registro fotográfico</t>
  </si>
  <si>
    <t xml:space="preserve">Se gestionaron las siguientes capacitaciones:
1. Configuración adecuada del puesto de Trabajo -Pausas activas en casa 19-02-2026
2.Taller Higiene Postural y Ergonomía 23-02-2026
3.INDUCCION TELETRABAJO 2026-02-18
4.Residuos Peligrosos 2026-02-18
</t>
  </si>
  <si>
    <t>Se gestionaron las siguientes capacitaciones:
1,Capacitación PAP 19-03-2026
2,Actividad_ Ambiente laboral_ Trabajo en equipo 17-03-2026</t>
  </si>
  <si>
    <t>Piezas Publicadas</t>
  </si>
  <si>
    <t>Se envia la siguiente pieza comunicativa:
1.¡Evita devoluciones en tu cuenta de cobro! 04-02-2026</t>
  </si>
  <si>
    <t xml:space="preserve">Se envia la siguiente pieza comunicativa:
1.TIPS PARA UNA SANA CONVIVENCIA LABORAL 19-03 COCOLA
2.Al día con el INM El acoso sexual no es normal. Es violencia 03-03
</t>
  </si>
  <si>
    <t>Elaboró:</t>
  </si>
  <si>
    <t>SANDRA MILENA VIVIESCAS VARGAS</t>
  </si>
  <si>
    <t xml:space="preserve">
Revisó:</t>
  </si>
  <si>
    <t xml:space="preserve"> OAP Oficina Asesora de Planeación</t>
  </si>
  <si>
    <t>Representante legal</t>
  </si>
  <si>
    <r>
      <rPr>
        <b/>
        <sz val="11"/>
        <color theme="1"/>
        <rFont val="Arial"/>
        <family val="2"/>
      </rPr>
      <t>MARÍA DEL ROSARIO MARQUEZ</t>
    </r>
    <r>
      <rPr>
        <sz val="11"/>
        <color theme="1"/>
        <rFont val="Arial"/>
        <family val="2"/>
      </rPr>
      <t xml:space="preserve">
</t>
    </r>
    <r>
      <rPr>
        <sz val="10"/>
        <color theme="1"/>
        <rFont val="Arial"/>
        <family val="2"/>
      </rPr>
      <t>DIRECTORA GENERAL</t>
    </r>
  </si>
  <si>
    <t>ITEM</t>
  </si>
  <si>
    <t>PRESUPUESTO SG-SST</t>
  </si>
  <si>
    <t>VALOR</t>
  </si>
  <si>
    <t>"ADQUISICIÓN DE ELEMENTOS DE PROTECCIÓN PERSONAL PARA EL PERSONAL DEL INSTITUTO NACIONAL DE METROLOGÍA”.</t>
  </si>
  <si>
    <t>“CONTRATAR EL SERVICIO DE SUMINISTRO, MANTENIMIENTO, Y RECARGA DE EXTINTORES”.</t>
  </si>
  <si>
    <t>PRESTACIÓN DE SERVICIOS DE APOYO LOGÍSTICO Y OPERATIVO PARA REALIZAR ACTIVIDADES DE BIENESTAR Y PRÁCTICA DE EXÁMENES MÉDICO-OCUPACIONALES PARA LOS FUNCIONARIOS DEL INSTITUTO NACIONAL DE METROLOGÍA.</t>
  </si>
  <si>
    <t xml:space="preserve">PRESTAR SERVICIOS PROFESIONALES PARA EL DESARROLLO Y SEGUIMIENTO DE PLANES, PROGRAMAS Y PROYECTOS DERIVADOS DEL SISTEMA DE GESTION DE SEGURIDAD Y SALUD EN EL TRABAJO (SG-SST) DEL INM. </t>
  </si>
  <si>
    <t>PRESTACIÓN DE SERVICIOS PROFESIONALES ESPECIALIZADOS PARA EL DESARROLLO, MEDICIÓN Y SEGUIMIENTO A LOS FACTORES DE RIESGO PSICOSOCIAL Y APOYO A LAS ACTIVIDADES RELACIONADAS CON EL SG-SST.</t>
  </si>
  <si>
    <t> </t>
  </si>
  <si>
    <t>SEGUIMIENTO AL PLAN ESTRATÉGICO DE TECONOLOGÍAS DE LA INFORMACIÓN  - VIGENCIA 2026</t>
  </si>
  <si>
    <t>PROYECTO</t>
  </si>
  <si>
    <t>SUBPROYECTO</t>
  </si>
  <si>
    <t>FINANCIACIÓN
 (Funcionamiento y/o Proyecto de Inversión)</t>
  </si>
  <si>
    <t>PETI 1</t>
  </si>
  <si>
    <t>GOBIERNO Y GESTIÓN DE TI</t>
  </si>
  <si>
    <t>PETI1.1. Fortalecimiento de las capacidades de T.I.</t>
  </si>
  <si>
    <r>
      <rPr>
        <b/>
        <sz val="10"/>
        <color theme="1"/>
        <rFont val="Arial"/>
        <scheme val="minor"/>
      </rPr>
      <t xml:space="preserve">1. Cronograma de actividades
</t>
    </r>
    <r>
      <rPr>
        <sz val="10"/>
        <color theme="1"/>
        <rFont val="Arial"/>
        <scheme val="minor"/>
      </rPr>
      <t>2. Informe de avance de implementación semestral.</t>
    </r>
  </si>
  <si>
    <t xml:space="preserve">Víctor Valencia 
Arquitecto Empresarial
Líderes de dominio OIDT
Laura Rivera
Jefe Oficina Asesora de Planeación 
</t>
  </si>
  <si>
    <t xml:space="preserve">Durante el primer trimestre de la vigencia 2026, se elaboró el cronograma en Planner para las diferentes formaciones, mediante el cual se realiza el seguimiento y reporte del avance de las actividades programadas durante la presente vigencia, en cumplimiento de las metas establecidas.
En el Planner, estas formaciones se encuentran identificadas en los siguientes numerales:
1.1.1.1 Formación en Bizagi
1.1.1.3 Formación en analítica de datos y Power BI (PIC)
1.1.1.4 Formación en Gobierno y Calidad de Datos
1.1.1.5 Formación en Arquitectura Empresarial – Herramientas de Arquitectura
1.1.1.6 Formación en MGA y PMI (Project, Scrum)
1.1.1.7 Formación de MSPI y Protección de datos personales
1.1.1.8 Formación DEVOPS ( Microsoft ) y Versionamiento de código fuente.
</t>
  </si>
  <si>
    <t xml:space="preserve">PETI1.2. Definición e Implementación del Modelo de Gobierno de Datos para el INM </t>
  </si>
  <si>
    <t>Procesos y políticas de Gobierno de datos, arquitectura de datos, Calidad de datos, analítica de datos.</t>
  </si>
  <si>
    <r>
      <rPr>
        <b/>
        <sz val="10"/>
        <color rgb="FF000000"/>
        <rFont val="Arial"/>
        <scheme val="minor"/>
      </rPr>
      <t xml:space="preserve">1. Cronograma de actividades 
</t>
    </r>
    <r>
      <rPr>
        <b/>
        <sz val="9"/>
        <color rgb="FF000000"/>
        <rFont val="Arial"/>
      </rPr>
      <t xml:space="preserve">2. Project Charter 
</t>
    </r>
    <r>
      <rPr>
        <sz val="9"/>
        <color rgb="FF000000"/>
        <rFont val="Arial"/>
      </rPr>
      <t>2. Informe de avance de implementación semestral.</t>
    </r>
  </si>
  <si>
    <t xml:space="preserve">Laura Rivera
Jefe Oficina Asesora de Planeación 
</t>
  </si>
  <si>
    <t>Se realizó la solicitud de modificación de la programación de la actividad “Cronograma de actividades” correspondiente al mes de abril, debido a que se encuentra en curso la definición y ajuste de las actividades requeridas para la elaboración y formalización de los documentos asociados a los procesos y políticas de Gobierno de Datos, arquitectura de datos, calidad de datos y analítica de datos.</t>
  </si>
  <si>
    <t>Como entregable mes de abril, se reporta cronograma de actividades, el cual en el planer se encuentra en el ítem denominado 1.2.1.1 Formalizar los documentos asociados a los procesos y politicas de  Gobierno de datos,  arquitectura de datos, Calidad de datos, analitica de datos</t>
  </si>
  <si>
    <r>
      <rPr>
        <b/>
        <sz val="9"/>
        <color rgb="FF000000"/>
        <rFont val="Arial"/>
      </rPr>
      <t xml:space="preserve">1. Project charter (mayo)
</t>
    </r>
    <r>
      <rPr>
        <sz val="9"/>
        <color rgb="FF000000"/>
        <rFont val="Arial"/>
      </rPr>
      <t xml:space="preserve">
2. Hoja de ruta actualizada (noviembre
3. Informe de avance (semestral)</t>
    </r>
  </si>
  <si>
    <t xml:space="preserve">Laura Rivera
Jefe Oficina Asesora de Planeación </t>
  </si>
  <si>
    <t xml:space="preserve">Se elaboró el cronograma en Planner, mediante el cual se realiza el seguimiento, reporte y asignación de responsables para el avance de las actividades programadas durante la presente vigencia, en cumplimiento de las metas establecidas.
En el Planner, estas actividades se encuentran identificadas en el numeral 1.2.2.1 Proceso y Gobierno de Datos. </t>
  </si>
  <si>
    <t xml:space="preserve">
Realizar la identificación de los flujos de información y datos, así como la diagramación de los laboratorios piloto priorizados.</t>
  </si>
  <si>
    <r>
      <rPr>
        <b/>
        <sz val="10"/>
        <color rgb="FF000000"/>
        <rFont val="Arial"/>
        <scheme val="minor"/>
      </rPr>
      <t xml:space="preserve">1. Cronograma de actividades
2. Project charter (mayo)
</t>
    </r>
    <r>
      <rPr>
        <sz val="10"/>
        <color rgb="FF000000"/>
        <rFont val="Arial"/>
        <scheme val="minor"/>
      </rPr>
      <t xml:space="preserve">3. Inventario de datos (mayo) 
</t>
    </r>
    <r>
      <rPr>
        <b/>
        <sz val="10"/>
        <color rgb="FF000000"/>
        <rFont val="Arial"/>
        <scheme val="minor"/>
      </rPr>
      <t>4. Diagramación en Bizagi de los laboratorios piloto (junio)</t>
    </r>
  </si>
  <si>
    <t xml:space="preserve">José Eduin Culma
Prof. universitario grado 11
Laura Rivera
Jefe Oficina Asesora de Planeación </t>
  </si>
  <si>
    <t>Se elaboró el cronograma en Planner, donde se hace seguimiento, reporte, asignación de responsables de avance de las actividades a realizar durante la presente vigencia, dando cumplimiento a las metas proyectadas. 
En el planner se identifica en el siguiente numeral:
1.2.3.1 Identificacion del catálogo de los componentes de información asociado a los laboratorios priorizados en articulación con el piloto de Transformación Digital y PNID</t>
  </si>
  <si>
    <r>
      <rPr>
        <b/>
        <sz val="10"/>
        <color rgb="FF000000"/>
        <rFont val="Arial"/>
        <scheme val="minor"/>
      </rPr>
      <t xml:space="preserve">1. Cronograma de actividades 
2. Project Charter 
</t>
    </r>
    <r>
      <rPr>
        <sz val="9"/>
        <color rgb="FF000000"/>
        <rFont val="Arial"/>
      </rPr>
      <t>3. Informe de avance de implementación semestral.</t>
    </r>
    <r>
      <rPr>
        <b/>
        <sz val="9"/>
        <color rgb="FF000000"/>
        <rFont val="Arial"/>
      </rPr>
      <t xml:space="preserve"> </t>
    </r>
  </si>
  <si>
    <t>Se elaboró cronograma en Planner, donde se hace seguimiento, reporte, asignación de responsables de avance de las actividades a realizar durante la presente vigencia, dando cumplimiento a las metas proyectadas. 
En el planner se identifica en el siguiente numeral:
1.2.4.1 Matriz de inventario de dashboard para socializar y definir estrategias de Arquitectura de Datos</t>
  </si>
  <si>
    <t>Se elabora cronograma en Planner, donde se hace seguimiento, reporte, asignación de responsables de avance de las actividades a realizar durante la presente vigencia, dando cumplimiento a las metas proyectadas. 
En el planner se identifica en el siguiente numeral:
1.2.5.1 Socialización del piloto al equipo de arquitectura, posteriormente socializar la reunión con la subdireccion de servicios metrologicos y relación con el ciudadano</t>
  </si>
  <si>
    <t>Plan nacional de la infraestructura de datos ( Vigencia 2026 ) y plan de preservación digital</t>
  </si>
  <si>
    <r>
      <rPr>
        <b/>
        <sz val="10"/>
        <color rgb="FF000000"/>
        <rFont val="Arial"/>
        <scheme val="minor"/>
      </rPr>
      <t xml:space="preserve">1. Cronograma de actividades 
2. Project Charter 
</t>
    </r>
    <r>
      <rPr>
        <sz val="10"/>
        <color rgb="FF000000"/>
        <rFont val="Arial"/>
        <scheme val="minor"/>
      </rPr>
      <t xml:space="preserve">3. Informe de avance de implementación semestral. </t>
    </r>
    <r>
      <rPr>
        <sz val="9"/>
        <color rgb="FF000000"/>
        <rFont val="Arial"/>
      </rPr>
      <t xml:space="preserve"> </t>
    </r>
  </si>
  <si>
    <t>Se realizó solicitud para la modificación de la programación de la actividad Cronograma de actividades para el mes de abril, lo anterior debido a que se se está a la espera del cronograma por parte de MinTIC y adicionalmente se está en ajustes y revisión del cronograma del plan de preservación digital.</t>
  </si>
  <si>
    <t>Como entregable mes de abril, se reporta cronograma de actividades, el cual en el planer se encuentra en el ítem denominado 1.2.7  Ejecución y seguimiento al Plan de preservación digital 
Así mismo, se avanzó en la elaboración del Project Charter el cual contempla la actividad de Formacion en Arquitectura Empresarial - Herramientas de Arquitectura, con el fin de Fortalecer las capacidades institucionales del INM en materia de gobierno y gestión de datos e información, mediante la formalización de procesos y la implementación de pilotos orientados a la identificación de componentes de flujos de información y diagnóstico de datos maestros.  Está en proceso de socialización con el arquitecto líder y jefe de la OAP para su revisión, ajustes y formalización.</t>
  </si>
  <si>
    <t xml:space="preserve">PETI1.3. Definición e Implementación del Modelo de Gobierno de TI </t>
  </si>
  <si>
    <r>
      <rPr>
        <b/>
        <sz val="9"/>
        <color rgb="FF000000"/>
        <rFont val="Arial"/>
      </rPr>
      <t xml:space="preserve">1. Cronograma de actividades 
2. Project Charter 
</t>
    </r>
    <r>
      <rPr>
        <sz val="9"/>
        <color rgb="FF000000"/>
        <rFont val="Arial"/>
      </rPr>
      <t>3. Informe de avance de implementación semestral.</t>
    </r>
  </si>
  <si>
    <t>Se realizó solicitud para la modificación de la programación de la actividad Cronograma de actividades para el mes de abril, lo anterior teniendo en cuenta que se está realizando análisis de la documentación vigencia anterior, con el fin de definir las actividades a realizar para la socialización del modelo de gobierno de arquitectura y las mesas de trabajo.</t>
  </si>
  <si>
    <t xml:space="preserve">Como entregable mes de abril, se reporta cronograma de actividades, el cual en el planer se encuentra en el ítem denominado_ 
 1.3.1.1 Socializacion de modelo de gobierno de arquitectura (socializar nuevo MOP)
 1.3.1.2 Mesas de trabajo de gobierno de arquitectura  
</t>
  </si>
  <si>
    <r>
      <rPr>
        <sz val="9"/>
        <color rgb="FF000000"/>
        <rFont val="Arial"/>
        <family val="2"/>
        <scheme val="minor"/>
      </rPr>
      <t>PETI1.4.</t>
    </r>
    <r>
      <rPr>
        <sz val="11"/>
        <color rgb="FF000000"/>
        <rFont val="Arial"/>
        <family val="2"/>
        <scheme val="minor"/>
      </rPr>
      <t xml:space="preserve"> Acompañamiento en ejercicios de AE de Segmento.</t>
    </r>
  </si>
  <si>
    <t>Procesos de gobierno de datos, calidad de datos, arquitectura de datos y analítica de datos, gestion de procesos, Arquitectura empresarial, Procedimientos Gestion de proyectos.OIDT: Construcción</t>
  </si>
  <si>
    <r>
      <rPr>
        <b/>
        <sz val="9"/>
        <color rgb="FF000000"/>
        <rFont val="Arial"/>
      </rPr>
      <t xml:space="preserve">1. Cronograma de actividades 
2. Project Charter 
</t>
    </r>
    <r>
      <rPr>
        <sz val="9"/>
        <color rgb="FF000000"/>
        <rFont val="Arial"/>
      </rPr>
      <t>3. Informe de avance de implementación semestral.
4. Procesos y procedimientos formalizados en isolucion.
5. Repositorio de arquitectura Archimate, BizAgi y SharePoint actualizado.
6.Documentacion de arquitectura empresarial actualizada.</t>
    </r>
  </si>
  <si>
    <t xml:space="preserve">Se realizó solicitud para la modificación de la programación de la actividad Cronograma de actividades para el mes de abril, lo anterior teniendo en cuenta que se está realizando análisis de la documentación vigencia anterior, debido a que se está realizando análisis de proceso gestión de Arquitectura Empresarial y gestión de procesos. </t>
  </si>
  <si>
    <t xml:space="preserve">Como entregable mes de abril, se reporta cronograma de actividades, el cual en el planer se encuentra en el ítem denominado: 
1.4.1.2 Mesa tecnica de gestion de repositorio de arquitectura
1.4.1.3 Gestion de procesos
</t>
  </si>
  <si>
    <r>
      <rPr>
        <sz val="9"/>
        <color rgb="FF000000"/>
        <rFont val="Arial"/>
        <family val="2"/>
        <scheme val="minor"/>
      </rPr>
      <t xml:space="preserve">
PETI1.5.</t>
    </r>
    <r>
      <rPr>
        <sz val="9"/>
        <color rgb="FF000000"/>
        <rFont val="Arial"/>
        <family val="2"/>
      </rPr>
      <t xml:space="preserve"> Instauración de la capacidad de Gobierno y Gestión de AE</t>
    </r>
    <r>
      <rPr>
        <b/>
        <sz val="9"/>
        <color rgb="FF000000"/>
        <rFont val="Arial"/>
        <family val="2"/>
      </rPr>
      <t xml:space="preserve"> </t>
    </r>
  </si>
  <si>
    <r>
      <rPr>
        <b/>
        <sz val="9"/>
        <color rgb="FF000000"/>
        <rFont val="Arial"/>
      </rPr>
      <t xml:space="preserve">1. Cronograma de actividades 
2. Project Charter 
</t>
    </r>
    <r>
      <rPr>
        <sz val="9"/>
        <color rgb="FF000000"/>
        <rFont val="Arial"/>
      </rPr>
      <t>3. Formalización del proceso de arquitectura empresarial / Documento oficializado en el sistema de gestión de calidad. (Agosto)
4. Actas de desarrollo de las sesiones de equipo de asesor técnico y mesa técnica de arquitectura empresarial y gobierno de datos (A demanda).
(Etapa de implementación)
5.Informe trimestral  de avance de implementación</t>
    </r>
  </si>
  <si>
    <t xml:space="preserve">Víctor Valencia 
Arquitecto Empresarial
Laura Rivera
Jefe Oficina Asesora de Planeación 
</t>
  </si>
  <si>
    <t>Se realizó solicitud para la modificación de la programación de la actividad toda vez que esta actividad de acuerdo con la definición de productos inicial  no cuenta con entregables para el mes de marzo</t>
  </si>
  <si>
    <t>Como entregable mes de abril, se reporta cronograma de actividades, el cual en el planer se encuentra en el ítem denominado 1.5.1 Implementación del proceso de gestión de arquitectura empresarial y Operación de las instancias de Arquitectura Empresarial y gobierno de datos</t>
  </si>
  <si>
    <t>GESTIÓN DE SISTEMAS DE INFORMACIÓN Y GESTIÓN DE DATOS</t>
  </si>
  <si>
    <t>PETI2.1. Definición e implementación de servicios ciudadanos digitales</t>
  </si>
  <si>
    <r>
      <rPr>
        <b/>
        <sz val="9"/>
        <color rgb="FF000000"/>
        <rFont val="Arial"/>
      </rPr>
      <t xml:space="preserve">1. Cronograma de actividades 
2. Project Charter </t>
    </r>
    <r>
      <rPr>
        <sz val="9"/>
        <color rgb="FF000000"/>
        <rFont val="Arial"/>
      </rPr>
      <t xml:space="preserve"> 
3. Informe de avance ( Trimestral )</t>
    </r>
  </si>
  <si>
    <t>Jhon Torres Prof. Especializado grado 18
SSMRC</t>
  </si>
  <si>
    <t xml:space="preserve">Para el presente periodo de reporte, se realiza la definición del plan de trabajo a ejecutar durante la vigencia 2026, mediante el cual se establecen las acciones necesarias para la articulación entre el INM,  la AND y  el MINTIC para la  implementacion del modelo de seguridad del protocolo XROAD para los procesos de interoperabilidad del Instituto </t>
  </si>
  <si>
    <t>PETI2.2. Mejoramiento de la gestión de sistemas de información</t>
  </si>
  <si>
    <t>Para el presente periodo de reporte se realiza la entrega del  Plan de intervención de Sistemas de información, mediante el cual se identifican las acciones a desarrollar durante la vigencia 2026, para la caracterización técnica y análisis de brechas de los Sistemas de Información utilizados en el Instituto Nacional de Metrología, con el fin de integrarlos al gobierno del Dominio de Sistemas de la OIDT</t>
  </si>
  <si>
    <t>PETI2.3. Implementación de soluciones con Power Platform</t>
  </si>
  <si>
    <t>1.Plan de trabajo ( Julio  )
2.Informe de avance de implementación ( Trimestral )
3. Solución tecnológica versionada ( Diciembre )
4. Documentación de usuario, técnica e interacción y de arquitectura. ( Diciembre)</t>
  </si>
  <si>
    <t>Para el presente periodo de reporte se presenta el Plan de Trabajo en el cual se definen las acciones para la definición de un piloto controlado, el uso estratégico de tecnologías BPMS/automatización en el INM, evaluando capacidades de modelado, ejecución, integración, mantenimiento y autonomía operativa.</t>
  </si>
  <si>
    <r>
      <rPr>
        <sz val="9"/>
        <color rgb="FF000000"/>
        <rFont val="Arial"/>
        <family val="2"/>
        <scheme val="minor"/>
      </rPr>
      <t xml:space="preserve">PETI2.4. </t>
    </r>
    <r>
      <rPr>
        <sz val="9"/>
        <color rgb="FF000000"/>
        <rFont val="Arial"/>
        <family val="2"/>
      </rPr>
      <t>Diseño e implementación del MDM.</t>
    </r>
  </si>
  <si>
    <r>
      <rPr>
        <b/>
        <sz val="9"/>
        <color rgb="FF000000"/>
        <rFont val="Arial"/>
      </rPr>
      <t xml:space="preserve">1. Cronograma de actividades 
2. Project Charter  
</t>
    </r>
    <r>
      <rPr>
        <sz val="9"/>
        <color rgb="FF000000"/>
        <rFont val="Arial"/>
      </rPr>
      <t>3.Documento de análisis y diseño del MDM.( Junio - agosto)
4.Documento plan de implementación.(Diciembre )</t>
    </r>
  </si>
  <si>
    <t>Jhon Torres Prof. Especializado grado 18
Angélica Herrera DBA
Laura Rivera- Jefe Oficina Asesora de Planeación</t>
  </si>
  <si>
    <t xml:space="preserve">Se realizó solicitud para la modificación de la programación de la actividad Cronograma de actividades para el mes de abril, lo anterior debido a que se está analizando la documentación existente, para así realizar la estructuración del cronograma
</t>
  </si>
  <si>
    <t>Como entregable mes de abril, se reporta cronograma de actividades, el cual en el planer se encuentra en el ítem denominado 2.4.1.1 Revisar dentro del piloto de ensayos de aptitud como le damos alcance con el MDM y definir plan de trabajo
Se avanzó en la elaboración del Project Charter el cual contempla la actividad de Formacion en Arquitectura Empresarial - Herramientas de Arquitectura, con el fin de Fortalecer las capacidades institucionales del INM en materia de gobierno y gestión de datos e información, mediante la formalización de procesos y la implementación de pilotos orientados a la identificación de componentes de flujos de información y diagnóstico de datos maestros.  Está en proceso de socialización con el arquitecto líder y jefe de la OAP para su revisión, ajustes y formalización.</t>
  </si>
  <si>
    <t>PETI 3</t>
  </si>
  <si>
    <t>GESTIÓN DE SEGURIDAD DE LA INFORMACIÓN Y CIBERSEGURIDAD</t>
  </si>
  <si>
    <r>
      <t xml:space="preserve">PETI3.1. </t>
    </r>
    <r>
      <rPr>
        <sz val="9"/>
        <color rgb="FF000000"/>
        <rFont val="Arial"/>
        <family val="2"/>
      </rPr>
      <t>PESI</t>
    </r>
  </si>
  <si>
    <r>
      <rPr>
        <b/>
        <sz val="10"/>
        <color rgb="FF000000"/>
        <rFont val="Arial"/>
      </rPr>
      <t xml:space="preserve">1. Cronograma de actividades 
</t>
    </r>
    <r>
      <rPr>
        <sz val="10"/>
        <color rgb="FF000000"/>
        <rFont val="Arial"/>
      </rPr>
      <t>2. Informe de avance de implementación semestral.</t>
    </r>
  </si>
  <si>
    <t xml:space="preserve">Responsable SGSI </t>
  </si>
  <si>
    <t>Para el presente periodo de reporte se realiza la entrega del Plan de trabajo el cual establece de manera clara los roles y responsabilidades de las instancias y actores involucrados para la ejecución del Plan de Seguridad y Privacidad de la Información del INM mediante la implementación, operación, seguimiento y mejora continua de los controles de seguridad de la información definidos en la norma ISO/IEC 27001:2022</t>
  </si>
  <si>
    <t>PETI3.2. Arquitectura de seguridad de información y ciberseguridad</t>
  </si>
  <si>
    <t>Santiago Molina 
Prof. Especializado grado 14</t>
  </si>
  <si>
    <t>Para el presente periodo de reporte, se realiza la entrega del Plan de trabajo que contiene las acciones para establecer e implementar un modelo integral de gestión de identidades que garantice que únicamente los usuarios autorizados accedan a los activos de información del INM, mediante la definición, control  y monitoreo del ciclo de vida de las identidades digitales, asegurando el cumplimiento de principios de confidencialidad, integridad, y disponibilidad, así como la alineación con el MSPI, el SGSI y la normativa vigente en protección de datos personales</t>
  </si>
  <si>
    <t>PETI3.3. Solución de gestión de identidades</t>
  </si>
  <si>
    <r>
      <rPr>
        <b/>
        <sz val="10"/>
        <color rgb="FF000000"/>
        <rFont val="Arial"/>
      </rPr>
      <t>1. Cronograma de actividades 
2. Project Charter</t>
    </r>
    <r>
      <rPr>
        <sz val="10"/>
        <color rgb="FF000000"/>
        <rFont val="Arial"/>
      </rPr>
      <t xml:space="preserve"> 
2.Documento de análisis y diseño de plataforma de gestión de identidades.( Junio - agosto)
3.Documento plan de implementación.( Septiembre - Diciembre )</t>
    </r>
  </si>
  <si>
    <t>Para el presente periodo de reporte se realiza la solución de gestión de identidades. Como complemento a este se entega el documento del Plan de Recuperación de Desastres (DRP) mediante la revisión metodológica de su versión vigente, alineando sus lineamientos de recuperación tecnológica con las necesidades operativas de los procesos misionales y de apoyo del BCP.</t>
  </si>
  <si>
    <t>PETI 4</t>
  </si>
  <si>
    <t>GESTIÓN DE SERVICIOS TECNOLOGICOS</t>
  </si>
  <si>
    <t xml:space="preserve">PETI4.1. Mejoramiento herramienta de Help Desk que cubra los dominios de ITIL </t>
  </si>
  <si>
    <r>
      <rPr>
        <b/>
        <sz val="9"/>
        <color rgb="FF000000"/>
        <rFont val="Arial"/>
      </rPr>
      <t xml:space="preserve">1.Cronograma de actividades ( Marzo )
2.Project charter (mayo)
</t>
    </r>
    <r>
      <rPr>
        <sz val="9"/>
        <color rgb="FF000000"/>
        <rFont val="Arial"/>
      </rPr>
      <t>3.Documento donde se refleje el diagnostico de plataforma de gestión de mesa de servicio con respecto a la adopción de ITIL V4.( Junio - agosto)
4.Elaboración de plan de implementación vigencia 2027.( Septiembre - Diciembre )</t>
    </r>
  </si>
  <si>
    <t>Ferney Rojas Prof. grado 03
Juan Camilo Trujillo
Prof. Universitario grado 09</t>
  </si>
  <si>
    <t>Para el presente periodo de reporte, se realiza la entrega del Plan de Trabajo a implementar durante la vigencia 2026, para actualizar y optimizar la plataforma GLPI de la versión 10.0.16 a la 10.0.18 o la version mas reciente, asegurando el cumplimiento de los dominios ITIL (Gestión de Incidentes, Requerimientos, Activos y Niveles de Servicio) y la certificación PinkVerify™.</t>
  </si>
  <si>
    <t>PETI4.2. Implementación y puesta en producción del DEVOPS Institucional</t>
  </si>
  <si>
    <t>Implementación y puesta en producción del DEVOPS Institucional</t>
  </si>
  <si>
    <t>1. Adquisición de licenciamiento DEVOPS(Mayo)
2.Plan de trabajo (Septiembre)
3.Informes de avance (Trimestral )</t>
  </si>
  <si>
    <t xml:space="preserve">Se presenta plan de trabajo para definir las actividades necesarias para la contratación, habilitación e implementación del servicio de Azure DevOps, garantizando la adopción progresiva de capacidades en el INM.												</t>
  </si>
  <si>
    <t>PETI4.3. Consolidación de IPV4-IPV6</t>
  </si>
  <si>
    <r>
      <rPr>
        <b/>
        <sz val="9"/>
        <color rgb="FF000000"/>
        <rFont val="Arial"/>
      </rPr>
      <t xml:space="preserve">1.Cronograma de actividades ( Marzo )
2.Project charter (mayo)
</t>
    </r>
    <r>
      <rPr>
        <sz val="9"/>
        <color rgb="FF000000"/>
        <rFont val="Arial"/>
      </rPr>
      <t>3.Informes de avance (Trimestral)
4. Documentación de proceso de actualización de topología de solución IPV6( Marzo-Junio - Agosto)</t>
    </r>
  </si>
  <si>
    <t>Ferney Rojas Prof. grado 03
Juan Camilo Trujillo
Prof. Universitario grado 09
Santiago Molina 
Prof. Especializado grado 14</t>
  </si>
  <si>
    <t>Se presenta plan de trabajo para el mediante el cual se definen las acciones necesarias para atender el direccionamiento actualizado de IPV6 manteniendo los criterios establecidos en el plan de direccionamiento de IPV4.</t>
  </si>
  <si>
    <t>PETI4.4. Gestión de infraestructura de red y telecomunicaciones</t>
  </si>
  <si>
    <r>
      <rPr>
        <b/>
        <sz val="9"/>
        <color rgb="FF000000"/>
        <rFont val="Arial"/>
      </rPr>
      <t xml:space="preserve">1.Cronograma de actividades ( Marzo )
2.Project charter (mayo)
</t>
    </r>
    <r>
      <rPr>
        <sz val="9"/>
        <color rgb="FF000000"/>
        <rFont val="Arial"/>
      </rPr>
      <t>3.Informes de avance ( Trimestral )
4. Documentación de entrega de instalación de puntos de red y adecuaciones de red ( Septiembre - Diciembre )
5. Documentación de revisión y certificación de reda LAN y WAN. ( Septiembre - Diciembre )</t>
    </r>
  </si>
  <si>
    <t xml:space="preserve">Para el presente periodo de reporte y de acuerdo con la programación definida se realiza la entrega de: 
1. Plan de trabajo que da cuenta de las acciones a desarrollar durante la vigencia 2026 para adelantar revisión y certificación de la LAN y WLAN del INM, adicionalmente el peinado del cableado de red en los centros de cableado. 
2. Informe de avance que da cuenta de las acciones desarrolladas para la consolidación del Plan de trabajo mencionado en el punto anterior. </t>
  </si>
  <si>
    <t>PETI4.5. Plan de intervención de servicios tecnológicos</t>
  </si>
  <si>
    <t>1.Plan de intervención de servicios tecnológicos del INM. ( Marzo )
2.Informes de avance ( Trimestral )</t>
  </si>
  <si>
    <t>Lideres de dominio 
OIDT</t>
  </si>
  <si>
    <t xml:space="preserve">Para el presente periodo de reporte y de acuerdo con la programación definida se realiza la entrega de: 
1. Plan de trabajo dirigido a fortalecer las capacidades técnicas y operativas del personal de la OIDT mediante la implementación de accoiones de  formación en servicios tecnológicos, alineado con buenas prácticas ITIL, que permita mejorar la gestión de incidentes, requerimientos, infraestructura y herramientas institucionales, garantizando una prestación de servicios más eficiente, segura y orientada al usuario.
2. Informe de avance que da cuenta de las acciones desarrolladas para la consolidación del plan de trabajo mencionado en el punto anterior </t>
  </si>
  <si>
    <t>PETI 5</t>
  </si>
  <si>
    <t>GESTIÓN DE USO Y APROPIACIÓN</t>
  </si>
  <si>
    <t>PETI5.1. Fortalecimiento de la cultura digital en el INM</t>
  </si>
  <si>
    <t>1.Definicion del plan de comunicaciones.(Marzo)
2.Informe de avance ( Semestral )</t>
  </si>
  <si>
    <t xml:space="preserve">Se presenta plan de comunicaciones el cual da cuenta de las acciones a desarrollar para fortalecer los procesos de uso y apropiación para el fortalecimiento de  la cultura digital en el INM. </t>
  </si>
  <si>
    <t>Versión 1.  Comité Institucional de Gestión y Desempeño  CIGD No.02 - 2026-01-29, sesión 1
Versión 2. Comité Institucional de Gestión y Desempeño CIGD No. 06,  2026-05-06, sesión 1</t>
  </si>
  <si>
    <t>SEGUIMIENTO AL PLAN INSTITUCIONAL DE ARCHIVOS DE LA ENTIDAD - PINAR VIGENCIA 2026</t>
  </si>
  <si>
    <t>Indicador</t>
  </si>
  <si>
    <t>Tipo de indicador</t>
  </si>
  <si>
    <t>Unidade de medida</t>
  </si>
  <si>
    <t>Reporte en excel</t>
  </si>
  <si>
    <t>Acumulado</t>
  </si>
  <si>
    <t>Cantidad</t>
  </si>
  <si>
    <t xml:space="preserve">Digitalización de 474 unidades documetales / Cuadro de seguimiento </t>
  </si>
  <si>
    <t xml:space="preserve">Sandra Sierra </t>
  </si>
  <si>
    <t>Para esta actividad en el mes de enero según lo planeado, se dio cumplimiento de la meta establecida, digitalizando 28 unidades documentales.</t>
  </si>
  <si>
    <t>Para esta actividad en el mes de febrero según lo planeado, se dio cumplimiento de la meta establecida, digitalizando 40 unidades documentales.</t>
  </si>
  <si>
    <t>Para esta actividad en el mes de marzo según lo planeado, se dio cumplimiento de la meta establecida, digitalizando 38 unidades documentales.</t>
  </si>
  <si>
    <t>Para esta actividad en el mes de abril según lo planeado, se dio cumplimiento de la meta establecida, digitalizando 36 unidades documentales.</t>
  </si>
  <si>
    <t xml:space="preserve">Informe sobre organización de documentos electrónicos </t>
  </si>
  <si>
    <t>En el mes de marzo se socializo mediante correo electrónico el Cronograma Revisión de Archivos de Gestión Físicos y Electrónicos / Depuración de documentos de apoyo para el primer semestre de 2026 a todas las dependencias del INM. Se dio inicio el 24 de marzo de 2026</t>
  </si>
  <si>
    <t xml:space="preserve">Gestión </t>
  </si>
  <si>
    <t>Informe de seguimiento al Plan de Preservación</t>
  </si>
  <si>
    <t>Tablas de control de acceso</t>
  </si>
  <si>
    <t>Tablas de Control de acceso actualizadas, socializadas y publicadas en la pagina web del INM</t>
  </si>
  <si>
    <t>Inventario</t>
  </si>
  <si>
    <t>Stock</t>
  </si>
  <si>
    <t>Inventario de los documentos que han cumplido su tiempo de retención
Acta de los documentos que han cumplido su tiempo de retención</t>
  </si>
  <si>
    <t>Documento</t>
  </si>
  <si>
    <t>Documento actualizado y publicado</t>
  </si>
  <si>
    <t>Documento emitido y publicado</t>
  </si>
  <si>
    <t xml:space="preserve">Comité Institucional de Gestión y Desempeño CIGD. Acta </t>
  </si>
  <si>
    <t>SANDRA MILENA SIERRA CARDENAS</t>
  </si>
  <si>
    <t>SEGUIMIENTO AL PLAN ESTRATÉGICO DE SEGURIDAD Y PRIVACIDAD DE LA INFORMACIÓN - VIGENCIA 2026</t>
  </si>
  <si>
    <t>EJES</t>
  </si>
  <si>
    <t>OBJETIVOS</t>
  </si>
  <si>
    <t>Contexto, Estrategia y Liderazgo</t>
  </si>
  <si>
    <t>Alinear el MSPI con el direccionamiento estratégico, el contexto institucional y el liderazgo de la alta dirección del INM</t>
  </si>
  <si>
    <t>Informe de seguimiento realizado a los controles de acuerdo con los indicadores del SGSI</t>
  </si>
  <si>
    <t>Responsable SGSI</t>
  </si>
  <si>
    <t>Se presenta el informe trimestral de seguimiento al estado de los controles del Sistema de Gestión de Seguridad de la Información (SGSI), el cual tiene como propósito evaluar el nivel de implementación, operación y efectividad de los controles establecidos, en concordancia con los lineamientos de la norma ISO/IEC 27001, el Modelo de Seguridad y Privacidad de la Información (MSPI) y las políticas institucionales vigentes.</t>
  </si>
  <si>
    <t>Gobierno de Seguridad de la Información</t>
  </si>
  <si>
    <t>Fortalecer la estructura de roles, responsabilidades y toma de decisiones del SGSI.</t>
  </si>
  <si>
    <t xml:space="preserve">Matriz de Roles y responsabilidades del SGSI
</t>
  </si>
  <si>
    <t>Responsable SGSI / Oficial de SI</t>
  </si>
  <si>
    <t>Para el presente periodo de reporte se realiza la estructuración y definición de roles y responsabilidades frente al SGSI y el MSPI. Se inicia la revisión de cada uno de los roles con el fin de formalizarlo al SIG. Se anexa matriz de roles y responsabilidades del SGSI</t>
  </si>
  <si>
    <t xml:space="preserve">Cláusulas definidas y aprobadas </t>
  </si>
  <si>
    <t>Responsable SGSI / Procesos</t>
  </si>
  <si>
    <t>Durante el mes de marzo, se realizó la estructuración y definición de clausulas para partes interesadas teniendo en cuenta el tipo de contratación.</t>
  </si>
  <si>
    <t>Soporte y Operación del SGSI</t>
  </si>
  <si>
    <t>Garantizar recursos, competencias y la operación efectiva de los controles de seguridad</t>
  </si>
  <si>
    <t>Documentos actualizados e incluídos en el SIG del INM</t>
  </si>
  <si>
    <t>Responsable SGSI / OAP/ Procesos</t>
  </si>
  <si>
    <t>Gestión de Incidentes de Seguridad de la Información</t>
  </si>
  <si>
    <t>Prevenir, detectar, responder y aprender de los incidentes de seguridad.</t>
  </si>
  <si>
    <t>Informe de Registros de incidentes</t>
  </si>
  <si>
    <t>Uso, Apropiación y Cultura de Seguridad</t>
  </si>
  <si>
    <t>Fortalecer la cultura organizacional en seguridad y privacidad de la información.</t>
  </si>
  <si>
    <t>Evidencias de las campañas de sensibilización realizadas durante la vigencia</t>
  </si>
  <si>
    <t>Responsable SGSI / Comunicaciones</t>
  </si>
  <si>
    <t>Durante el mes de marzo mediante  se realizó la sensibilización al personal del INM sobre PHISHING. En estos espacios se comunicaron aspectos clave a tener en cuenta frente a una posible materialización.</t>
  </si>
  <si>
    <t>Para el mes de abril se realizó, a través del boletín institucional “Al Día con el INM”, la difusión de contenido relacionado con la temática ¿Qué es el phishing?, como estrategia de refuerzo y apropiación de los conocimientos abordados durante las capacitaciones desarrolladas en el mes de marzo.</t>
  </si>
  <si>
    <t>Monitoreo, Evaluación y Mejora Continua</t>
  </si>
  <si>
    <t>Evaluar el desempeño del SGSI y asegurar su mejora continua.</t>
  </si>
  <si>
    <t>Informe de resultados del autoevaluación realizada al MSPI</t>
  </si>
  <si>
    <t xml:space="preserve">Para el presente periodo de reporte s e realizó la autoevaluación del MSPI, identificando como resultado la reestructuración de roles y responsabilidades para fortalecer la implementación y gobernanza del modelo. </t>
  </si>
  <si>
    <t>Teniendo en cuenta el incumplimiento del mes anterior, se realiza el cargue del informe que informe consolida los resultados del monitoreo realizado durante el periodo evaluado, incluyendo el análisis del grado de cumplimiento por dominios de control, la verificación de evidencias de ejecución, la identificación de brechas y desviaciones, así como el seguimiento a las acciones de mejora definidas. De igual manera, permite evaluar la capacidad del SGSI para gestionar los riesgos de seguridad de la información, garantizar la protección de los activos de información y asegurar la continuidad de los procesos institucionales.</t>
  </si>
  <si>
    <t xml:space="preserve">Informe de auditoría </t>
  </si>
  <si>
    <t xml:space="preserve">Protección de Datos Personales
</t>
  </si>
  <si>
    <t>Implementar los lineamientos establecidos en el decreto 1581 de 2013</t>
  </si>
  <si>
    <t xml:space="preserve">Informes de seguimiento </t>
  </si>
  <si>
    <t>SEGUIMIENTO AL PLAN DE TRATAMIENTO DE RIESGOS DE SEGURIDAD Y PRIVACIDAD DE LA INFORMACIÓN - VIGENCIA 2026</t>
  </si>
  <si>
    <t>Gestión de Riesgos de Seguridad de la Información</t>
  </si>
  <si>
    <t>Identificar, analizar, evaluar y tratar los riesgos que afecten la seguridad de la información.</t>
  </si>
  <si>
    <t xml:space="preserve">Matriz validada y actualizada de activos de información </t>
  </si>
  <si>
    <t xml:space="preserve">Proyecto de inversión </t>
  </si>
  <si>
    <t>Para el primer trimestre se realiza la revisión del procedimiento de activos de información, de la matriz de activos, de la guia de gestión de riesgos versión 7. Encontrando  la necesidad de realizar una actualización al procedimiento con el fin de integrarlo a la nueva metodologia de gestión de riesgos y construir oportunidades de mejora. Se inicia la estructuración de la herramienta de gestión de riesgos de seguridad que se integre con la matriz de activos de información. Se anexa la diagramación del procedimiento trabajado con la OAP y la estructura inicial de la herramienta de gestión de riesgos de seguridad</t>
  </si>
  <si>
    <t xml:space="preserve">Procedimiento definido formalizado en el SIG del INM. </t>
  </si>
  <si>
    <t xml:space="preserve">Responsable SGSI / OAP
</t>
  </si>
  <si>
    <t>Matriz de definición de Riesgos</t>
  </si>
  <si>
    <t xml:space="preserve">Para el presente periodo de reporte, se presenta la matriz de identificación de riesgos, la cual fue construida  de manera articulada con los diferentes líderes de proceso. </t>
  </si>
  <si>
    <t xml:space="preserve">Matriz de Riesgos con la definición de los controles para su respectivo tratamiento </t>
  </si>
  <si>
    <t>Para el presente periodo de reporte, se presenta la matriz de identificación de riesgos, la cual fue construida  de manera articulada con los diferentes líderes de proceso. Esta matriz contiene la definición de los roles para su debida gestión y seguimiento</t>
  </si>
  <si>
    <t xml:space="preserve">Informe de seguimiento realizado a la matriz de riesgos y sus respectivos controles </t>
  </si>
  <si>
    <t xml:space="preserve">Se presenta documento de seguimiento que da cuenta de las acciones desarrolladas por la primera línea de defensa y el monitoreo realizado por la segunda línea de defensa con corte al primer cuatrimestre del 2026 </t>
  </si>
  <si>
    <t>Declaración de Aplicabilidad  aprobada</t>
  </si>
  <si>
    <t>Informe de controles seleccionados y justificados</t>
  </si>
  <si>
    <t xml:space="preserve">Informe de seguimiento realizado desde la segunda línea de defensa </t>
  </si>
  <si>
    <t>Responsable SGSI / Oficial de SI / líder de proceso /enlace de calidad</t>
  </si>
  <si>
    <t>Informe de mejora</t>
  </si>
  <si>
    <t>Responsable SGSI / OIDT</t>
  </si>
  <si>
    <t>OBJETIVOS DEL PTEP</t>
  </si>
  <si>
    <t>COMPONENTE</t>
  </si>
  <si>
    <t>Área responsable</t>
  </si>
  <si>
    <t>Enlace responsable</t>
  </si>
  <si>
    <t>Meta</t>
  </si>
  <si>
    <t>Evidencia</t>
  </si>
  <si>
    <t>Periodicidad del reporte</t>
  </si>
  <si>
    <t>Fecha programada</t>
  </si>
  <si>
    <t>OBSERVACIONES</t>
  </si>
  <si>
    <t xml:space="preserve">Implementar mecanismos eficaces de prevención y gestión del riesgo que afectan la integridad pública de los funcionarios y contratistas en el INM, alineados al sistema de control interno y a la gestión institucional, de conformidad con los enfoques del Sistema de Gestión de Riesgos para la integridad pública – SIGRIP descritos en la guía para la gestión integral de riesgo en el instituto. 
</t>
  </si>
  <si>
    <t xml:space="preserve"> 1. ADMINISTRACIÓN DE RIESGOS</t>
  </si>
  <si>
    <t>Realizar propuesta, someter a aprobación y socializar la política para la gestión integral de riesgos de acuerdo a la versión 7 de la Guía de Gestión integral del Riesgo del DAFP</t>
  </si>
  <si>
    <t>OAP: Linda Petro</t>
  </si>
  <si>
    <t xml:space="preserve">Política para la gestión integral de riesgos  aprobada y socializada. </t>
  </si>
  <si>
    <t>Actualización de la política para la gestión integral de riesgos icluida en el Manual 
integrado de gestión. M(8)
Listado de asistencia de la socialización o pieza gráfica de comunicaciones de la 
política para la gestión integral de riesgos. M(9)</t>
  </si>
  <si>
    <t xml:space="preserve">Anual </t>
  </si>
  <si>
    <t>2026-08-31
2026-09-30</t>
  </si>
  <si>
    <t>Manual integrado de gestión actualizado con la política para la gestión integral de riesgos.
Listado de asistencia de la socialización o pieza gráfica de comunicaciones.</t>
  </si>
  <si>
    <t>Julieth Carolina Riascos</t>
  </si>
  <si>
    <t>Resolución expedida y socializada</t>
  </si>
  <si>
    <t>Resolución expedida y comunicada</t>
  </si>
  <si>
    <t>Manual de debida diligencia para el INM</t>
  </si>
  <si>
    <t>Documento de debida diligencia para el INM aprobado y socializado</t>
  </si>
  <si>
    <t>Documento de debida diligencia para el INM aprobado en Isolución y socializado</t>
  </si>
  <si>
    <t>Funcionamiento / Proyecto de inversión</t>
  </si>
  <si>
    <t xml:space="preserve">Metodología actualizada para la gestión integral del riesgo 
Seguimiento al plan de gestión del cambio. </t>
  </si>
  <si>
    <t xml:space="preserve">Metodología actualizada para la gestión integral del riesgo 
Plan de trabajo con seguimiento en la herramienta informática planner. </t>
  </si>
  <si>
    <t xml:space="preserve">1. Procedimiento E-02-P-009 Gestión de los riesgos M(5) y M(8).
2. Capacitación del procedimiento E-02-P-009 Gestión de los riesgos M(6) y 
M(9).
3. Matriz de riesgos actualizada con los procesos identificados priorizados M(12)
4. Seguimiento extraído de la herramienta microsoft sobre la cual se realizará la 
gestión del cambio. M(10)
5. Informe de seguimiento a la gestión del cambio M(10) </t>
  </si>
  <si>
    <t>2026-05-29
2026-06-30
2026-08-31
2026-09-30
2026-10-30
2026-12-31</t>
  </si>
  <si>
    <t>1. Procedimiento E-02-P-009 Gestión de los riesgos M(5) y M(8).
2. Capacitación del procedimiento E-02-P-009 Gestión de los riesgos M(6) y 
M(9).
3. Matriz de riesgos actualizada con los procesos identificados priorizados M(12)
4. Seguimiento extraído de la herramienta microsoft sobre la cual se realizará la 
gestión del cambio. M(10)
5. Informe de seguimiento a la gestión del cambio M(10)</t>
  </si>
  <si>
    <t xml:space="preserve">Promover la denuncia segura y confidencial de hechos irregulares, asegurando la protección del denunciante y el tratamiento adecuado de las alertas, de conformidad con la normatividad vigente. </t>
  </si>
  <si>
    <t xml:space="preserve">Documento o documentos del SIG con las políticas incluidas. </t>
  </si>
  <si>
    <t xml:space="preserve">1. Documento o documentos del SIG con las políticas incluidas aprobado (os) y socializado (os)
</t>
  </si>
  <si>
    <t xml:space="preserve">Documento o documentos del SIG con los lineamientos/políticas incluidas aprobado (os) 
y socializado (5)
 </t>
  </si>
  <si>
    <t>Hacer seguimiento y socializar la matriz de riesgos del SIG</t>
  </si>
  <si>
    <t>1. Presentaciones CIGD, 
2. Listados de asistencia o pieza gráfica de comunicaciones de las socializaciones de la matriz 
3. Matriz actualizada (cuando aplique)</t>
  </si>
  <si>
    <t>Trimestral</t>
  </si>
  <si>
    <t>2026-01-31
2026-04-31
2026-07-31
2026-10-31</t>
  </si>
  <si>
    <t xml:space="preserve">Presentaciones CIGD, matriz
actualizada, 
listados de asistencia de las socializaciones de la
matriz </t>
  </si>
  <si>
    <t>En el marco del CIGD # 1 del 2026-01-23 se presentó el resultado de la gestión de los riesgos para el último trimestre del 2025. En la carpeta del CIGD, se cuenta con el registro de la presentación proyectada en dicho comité. 
Asi mismo, se cuenta con la matriz de riesgos disponible para la consulta del personal del INM, el enlace es el siguiente: https://metrologiainm.sharepoint.com/:x:/s/OAP/IQAPPXITcQ7-RYQ2MHvSg3xdAYqKllwmfILIBrwADJUaghY?e=mw9lAE</t>
  </si>
  <si>
    <t>Implementar mecanismos eficaces de prevención y gestión del riesgo que afectan la integridad pública de los funcionarios y contratistas en el INM, alineados al sistema de control interno y a la gestión institucional, de conformidad con los enfoques del Sistema de Gestión de Riesgos para la integridad pública – SIGRIP descritos en la guía para la gestión integral de riesgo en el instituto.</t>
  </si>
  <si>
    <t>Olga Jeanet Malagón Devia</t>
  </si>
  <si>
    <t xml:space="preserve">Procedimiento A-04-P-028 CONFLICTO DE INTERESES actualizado si aplica. 
En caso de que no aplique la actualización del procedimiento, es necesario contar con un registro del resultado del análisis de los lineamientos de la versión 7 de la guía donde se menciona el tema de conflicto de intereses. </t>
  </si>
  <si>
    <t xml:space="preserve">Procedimiento A-04-P-028 CONFLICTO DE INTERESES en su versión siguiente
Informe resultado del análisis de los lineamientos relacionados con conflicto de intereses. 
</t>
  </si>
  <si>
    <t xml:space="preserve">1. Procedimiento A-04-P-028 CONFLICTO DE INTERESES aprobado en Isolución o informe resultado del análisis de los lineamientos relacionados con conflicto de intereses (M8)
2. Informe de seguimiento (M11). </t>
  </si>
  <si>
    <t>2026-08-31
2026-11-30</t>
  </si>
  <si>
    <t xml:space="preserve">1. Procedimiento A-04-P-028 CONFLICTO DE INTERESES aprobado en Isolución o informe resultado del análisis de los lineamientos relacionados con conflicto de intereses. (M8)
2. Informe de seguimiento (M11). </t>
  </si>
  <si>
    <t>Elaborar y aprobar el procedimiento para el reporte de operaciones sospechosas en el INM.</t>
  </si>
  <si>
    <t>Procedimiento aprobado en Isolución</t>
  </si>
  <si>
    <t xml:space="preserve">1. Procedimiento aprobado en Isolución (M8)
2. Informe de seguimiento (M11). </t>
  </si>
  <si>
    <t>Linda Karina Petro Martínez</t>
  </si>
  <si>
    <t>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t>
  </si>
  <si>
    <t xml:space="preserve">Sebastián Gil Herrera / Yeison Quiroga / Katherine Rozo </t>
  </si>
  <si>
    <t xml:space="preserve">Procedimiento procedimiento E-04-P-001 PETICIONES, QUEJAS, RECLAMOS, SUGERENCIAS Y DENUNCIAS – PQRSD actualizado si aplica. 
En caso de que no aplique la actualización del procedimiento, es necesario contar con un registro del resultado del análisis de los lineamientos de la versión 7 de la guía donde se menciona el tema de denuncias por corrupción y buzón ético. </t>
  </si>
  <si>
    <t xml:space="preserve">Procedimiento E-04-P-001 PETICIONES, QUEJAS, RECLAMOS, SUGERENCIAS Y DENUNCIAS – PQRSD Versión siguiente. 
Informe resultado del análisis de los lineamientos relacionados con denuncias por corrupción y buzón ético. 
</t>
  </si>
  <si>
    <t xml:space="preserve">1. Procedimiento E-04-P-001 PETICIONES, QUEJAS, RECLAMOS, SUGERENCIAS Y DENUNCIAS – PQRSD aprobado en Isolución o informe resultado del análisis de los lineamientos relacionados con denuncias por corrupción y buzón ético. 
2. Identificación de los riesgos asociados al proceso de la gestión de las PQRSD. 
3. Informe de seguimiento (M11). </t>
  </si>
  <si>
    <t>2026-08-31
2026-11-30
2026-12-31</t>
  </si>
  <si>
    <t xml:space="preserve">1. Procedimiento E-04-P-001 PETICIONES, QUEJAS, RECLAMOS, SUGERENCIAS Y DENUNCIAS – PQRSD aprobado en Isolución o informe resultado del análisis de los lineamientos relacionados con denuncias por corrupción y buzón ético. (M8)
2. Propuesta de identificación de los riesgos asociados al proceso de la gestión de las PQRSD. (M12)
3. Informe de seguimiento (M11). </t>
  </si>
  <si>
    <t>En febrero desde el proceso de RC se hará la revisión inicial del procedimiento de PQRSD para identificar oportunidades de mejora</t>
  </si>
  <si>
    <t>En febrero se llevó a cabo una reunión de trabajo con el enlace de calidad de la SSMRC, dando inicio a la revisión del procedimiento. Durante esta sesión se identificaron varios aspectos de mejora, entre ellos el desglose de la lista desplegable de motivo y tema, con el fin de que esté condicionada a la tipificación de las PQRSDF a radicar, así como otros elementos de forma.
En marzo se adelantarán mesas de trabajo con los enlaces de la OAP, con el propósito de revisar la identificación de posibles riesgos asociados al procedimiento.</t>
  </si>
  <si>
    <t>De acuerdo a conversaciones sostenidas con la OAP se encuentra en etapa de revisión y análisis del procedimiento de PQRSDF con el fin de identificar oportunidades y debilidades a fortalecer de acuerdo con la versión 7 de riesgos.</t>
  </si>
  <si>
    <t>En articulación con la OAP Se desarrollaron mesas de trabajo con el fin de avanzar en el fortalecimiento de la metodología para la gestión de denuncias. Como parte del ejercicio de actualización del procedimiento se socializó una propuesta preliminar para mejor la tipificación y categorización de las PQRSDF por tema y motivo.</t>
  </si>
  <si>
    <t xml:space="preserve">Evaluar y mejorar continuamente el Programa de Transparencia y Ética Pública, mediante el seguimiento, medición y adopción de acciones de mejora que garanticen su eficacia y sostenibilidad. 
 </t>
  </si>
  <si>
    <t>OCI: Luz Marina Doria</t>
  </si>
  <si>
    <t>Realizar dos seguimientos a la gestión  de riesgos de corrupción</t>
  </si>
  <si>
    <t xml:space="preserve">Nº de seguimientos a la gestión de riesgos de corrupción </t>
  </si>
  <si>
    <t>Semestral</t>
  </si>
  <si>
    <t>2026-07-31                                        2026-12-31</t>
  </si>
  <si>
    <t>Informes y pantallzos de publicación en página web.</t>
  </si>
  <si>
    <t xml:space="preserve">OCI: Luz Marina Doria
</t>
  </si>
  <si>
    <t xml:space="preserve">Informe de seguimiento al programa de transparencia y ética pública </t>
  </si>
  <si>
    <t>Informe de seguimiento al programa de transparencia y ética pública</t>
  </si>
  <si>
    <t>Anual</t>
  </si>
  <si>
    <t>Asegurar la transparencia en la gestión pública mediante la implementación de estrategias que faciliten a los grupos de interés el acceso a la información sobre la gestión del Instituto, en cumplimiento de la normativa vigente, a través de su divulgación clara, veraz y oportuna.  </t>
  </si>
  <si>
    <t>2. REDES Y ARTICULACIÓN</t>
  </si>
  <si>
    <r>
      <rPr>
        <b/>
        <sz val="9"/>
        <color rgb="FF000000"/>
        <rFont val="Arial"/>
        <family val="2"/>
      </rPr>
      <t xml:space="preserve">Redes internas: 
</t>
    </r>
    <r>
      <rPr>
        <sz val="9"/>
        <color rgb="FF000000"/>
        <rFont val="Arial"/>
        <family val="2"/>
      </rPr>
      <t xml:space="preserve">
Construir y mantener un repositorio interno en la INMtranet de preguntas frecuentes sobre transparencia, acceso a la información, conflictos de interés y canales de denuncia.</t>
    </r>
  </si>
  <si>
    <t xml:space="preserve">
SSMRC: Yeison Quiroga / Katherine Rozo</t>
  </si>
  <si>
    <t>Publicar y mantener actualizado, al menos una vez al año, el banco interno de preguntas frecuentes.</t>
  </si>
  <si>
    <t xml:space="preserve">
Número de vistas y acceso a la sitio de la INMTranet</t>
  </si>
  <si>
    <t>Enlace en la INMtranet o repositorio interno con fecha de actualización.</t>
  </si>
  <si>
    <t xml:space="preserve">
2026-12-31</t>
  </si>
  <si>
    <t>Banco de preguntas publicado en la INMtranet o repositorio interno con fecha de actualización.</t>
  </si>
  <si>
    <t>Durante el mes de enero se llevó a cabo la validación de la actividad en el PTEP con los profesionales del área de calidad de la SSMRC y el Coordinador de Servicios Metrológicos. Para el mes de febrero se tiene previsto realizar mesas de trabajo orientadas a identificar las preguntas a incorporar, así como a definir el esquema que se abordará en la INMTRANET.</t>
  </si>
  <si>
    <t>Dentro de la etapa de revisión de las políticas se evaluando los temas relacionar en el sitio. Para el mes de marzo se espera tener un esquema de preguntas que podrían ser divulgadas al interior de la entidad</t>
  </si>
  <si>
    <t>Se avanzó en la identificación y formulación de preguntas clave que servirán como insumo para la estructuración del banco de preguntas frecuentes, orientado a fortalecer la consulta interna por parte de los colaboradores del INM. 
https://metrologiainm-my.sharepoint.com/:w:/g/personal/subdirservicios_inm_gov_co/IQBThWYznWSAS7DF-RBvi5SyAasNda5yGsEJnQhV7A2E2A8?e=cMWohL</t>
  </si>
  <si>
    <t>Para el mes de abril no se realizó avance. Se espera para el mes de mayo avanzar con una propuesta inicial de la visual del sitio a incorporar en la INMtranet.</t>
  </si>
  <si>
    <t xml:space="preserve">
SSMRC: Yeison Quiroga
OAP: Lina Isabel Cifuentes</t>
  </si>
  <si>
    <t>Número de publicaciones realizadas mensualmente</t>
  </si>
  <si>
    <t>Número de publicaciones realizadas/ Número de publicaciones proyectadas</t>
  </si>
  <si>
    <t>Piezas digitales publicadas y registros de envío por correo electrónico o Intranet, página web,redes sociales.</t>
  </si>
  <si>
    <t>Mensual</t>
  </si>
  <si>
    <t>2026-02-27
2026-03-31
2026-04-30
2026-05-29
2026-06-30
2026-07-31
2026-08-31
2026-09-17</t>
  </si>
  <si>
    <t xml:space="preserve">
SSMRC: Yeison Quiroga / Katherine Rozo
OAP: Lina Isabel Cifuentes / Linda K Petro
</t>
  </si>
  <si>
    <t>Subdirección de Servicios Metrológicos y Relación con el Ciudadano / Oficina asesora de planeación</t>
  </si>
  <si>
    <t xml:space="preserve">Para el mes de febrero de elaborará una matriz que servirá como insumo para el diligenciamiento de los mensajes claves asociados a los canales de denuncia. 
</t>
  </si>
  <si>
    <t>Se propició una mesa de trabajo con los profesionales de la OAP para el entendimiento del esquema y la definición de los temas a divulgar en relación con la gestión de riesgos para la integridad pública. Se genera cronograma para la planeación de las campañas, ver enlace:
https://metrologiainm-my.sharepoint.com/:x:/g/personal/subdirservicios_inm_gov_co/IQDFMn7r9CehS4T6WfYNTqG8AQIQyhOuiIrSPa6tbNOOOkE?e=tsbAlz
Adicionalmente, se realizó la publicación a modo de campaña de expectativa para los colaboradores del INM, el tema relacionado con la gestión integral del riesgo y el plan de transición a gestionar. 
https://metrologiainm.sharepoint.com/:b:/s/OAP/IQDPfxgjzq1KRLunaLEyVa3HAW4Q7Fj6XsIXLXyNWKB7cjE?e=eF0kiY</t>
  </si>
  <si>
    <t>Durante el mes de marzo, la OAP elaboró una propuesta de mensaje institucional orientado a comunicar los avances en la gestión integral del riesgo, específicamente en la identificación de brechas conforme a la versión 7 del modelo de riesgos. Este ejercicio se desarrolló de manera articulada con las áreas de Talento Humano, Jurídica, Gestión Contractual y Asuntos Disciplinarios, fortaleciendo el enfoque colaborativo.
Como complemento, se diseñó la pieza gráfica y se gestionó la divulgación de esta información a los colaboradores a través de los canales internos institucionales (mailing, carteleras digitales e INMtranet).
https://metrologiainm-my.sharepoint.com/:f:/g/personal/subdirservicios_inm_gov_co/IgBwXcD6eBiVSqzbWhZRy_mxAdYyMk96DIli5y49prhGLXg?e=WBCsoe</t>
  </si>
  <si>
    <t>Como gestión a la implementación de la versión 7 de riesgos por parte de la OAP. Y a partir de los avances alcanzados, se elaboró una pieza gráfica con el fin de informar a los colaboradores sobre las acciones adelantadas durante los meses de marzo y abril.
Estas acciones incluyeron: la gestión de la metodología de denuncias para el proceso de relación con el ciudadano; la realización de capacitaciones y socializaciones dirigidas al personal del INM en temas relacionados con transparencia, antisoborno y antifraude; y la definición de lineamientos para el tratamiento de riesgos asociados a Lavado de Activos (LA), Financiación del Terrorismo (FT) y Financiación de la Proliferación (FP) en el INM.
https://metrologiainm.sharepoint.com/:f:/s/OAP/IgCzyjGXdybKSphclokRiL5eAUCMk6bhaEAJhraOoP4Ch1Q?e=kilSJ9</t>
  </si>
  <si>
    <t>Linda Karina Petro / Lina Isabel Cifuentes</t>
  </si>
  <si>
    <t>Número de informes presentados ante las partes interesadas</t>
  </si>
  <si>
    <t>Número de informes realizados/ Número de informes programados</t>
  </si>
  <si>
    <t xml:space="preserve">Informes de seguimiento al programa de transparencia y ética pública del INM vigencia 2026. </t>
  </si>
  <si>
    <t>2026-04-30
2026-07-31
2026-10-30
2026-12-20</t>
  </si>
  <si>
    <t>OAP: Lina Isabel CIfuentes / Linda K Petro</t>
  </si>
  <si>
    <t>Oficina asesora de planeación</t>
  </si>
  <si>
    <t>3. MODELO DE ESTADO ABIERTO
Acción estratégica 3.2: Integridad pública y cultura de la legalidad</t>
  </si>
  <si>
    <t>OAP: Linda Karina Petro / Lina Isabel Cifuentes
GTH: Maria Fernanda Larrota</t>
  </si>
  <si>
    <t xml:space="preserve">Número de encuestas aplicadas en el INM. </t>
  </si>
  <si>
    <t>Cantidad de funcionarios, contratistas del INM que aplicaron la encuesta / total de funcionarios, contratistas del INM. 
Conocer la percepción de los colaboradores del INM en temas de ética, integridad y conflicto de interés
Evaluación de conocimientos, aplicación de conceptos de ética, integridad y conflicto de interés.</t>
  </si>
  <si>
    <t xml:space="preserve">Total de funcionarios y contratistas que aplicaron la encuesta
Registro de la evaluación de conocimientos, aplicación de conceptos de ética, integridad y conflicto de interés.
Los resultados del análisis de la aplicación de las encuestas y del registro de la evaluación de conocimientos. </t>
  </si>
  <si>
    <t xml:space="preserve">Semestral </t>
  </si>
  <si>
    <t>2026-03-31
2026-08-31</t>
  </si>
  <si>
    <t xml:space="preserve">Registro de la evaluación de conocimientos, aplicación de conceptos de ética, integridad y conflicto de interés.
Los resultados del análisis de la aplicación de las encuestas y del registro de la evaluación de conocimientos. </t>
  </si>
  <si>
    <t>OAP: Lina Isabel CIfuentes / Linda K Petro
GTH: Maria Fernanda Larrota</t>
  </si>
  <si>
    <t>Oficina asesora de planeación
Gestión de talento humano</t>
  </si>
  <si>
    <t xml:space="preserve">Durante el mes de marzo se realizó la propuesta de la encuesta para ser aplicada en el mes de abril. Esta aplicación se piensa realizar dias previos a la capacitación que se encuentra programada para el  2026-04-23 con asunto "Capacitación: Antisoborno, antifraude y de cumplimiento". 
Como evidencia se cargan dos archivos: 1. Propuesta de la encuesta y 2. Correo con la aprobación por parte del lider de proceso para el uso de la encuesta. </t>
  </si>
  <si>
    <t>OAP: Linda Karina Petro / Lina Isabel Cifuentes</t>
  </si>
  <si>
    <t xml:space="preserve">Total de la declaración de bienes, rentas y conflictos de intereses Ley 2013 de 2019 para los funcionarios y contratistas del INM. </t>
  </si>
  <si>
    <t xml:space="preserve">Informe de seguimiento al programa de transparencia y ética pública del INM vigencia 2026. </t>
  </si>
  <si>
    <r>
      <rPr>
        <b/>
        <sz val="9"/>
        <color rgb="FF000000"/>
        <rFont val="Arial"/>
        <family val="2"/>
      </rPr>
      <t xml:space="preserve">Redes externas: 
</t>
    </r>
    <r>
      <rPr>
        <sz val="9"/>
        <color rgb="FF000000"/>
        <rFont val="Arial"/>
        <family val="2"/>
      </rPr>
      <t xml:space="preserve">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t>
    </r>
  </si>
  <si>
    <t>SSMRC: Katherine Rozo</t>
  </si>
  <si>
    <t>Realizar al menos 10 publicaciones durante la vigencia sobre actividades desarrolladas en articulación entre el Instituto Nacional de Metrología y entidades externas, así como sobre temas de participación ciudadana, transparencia y anticorrupción.</t>
  </si>
  <si>
    <t>Número de publicaciones realizadas durante la vigencia</t>
  </si>
  <si>
    <t>Matriz anual con el registro de las publicaciones, su objetivo, público objetivo, canal de difusión, número de participantes (impacto)</t>
  </si>
  <si>
    <t>Matriz anual con el registro de las publicaciones, su objetivo, público objetivo, canal de difusión</t>
  </si>
  <si>
    <t>SSMRC:  Katherine Rozo</t>
  </si>
  <si>
    <t>Desde el proceso de Relación con el Ciudadano se crea una carpeta que contiene un archivo en Excel, el cual se irá alimentando a lo largo del año con las publicaciones realizadas, con el fin de consolidar y obtener la información completa. https://metrologiainm-my.sharepoint.com/:x:/g/personal/subdirservicios_inm_gov_co/IQCCEfP5CGczQrnwCS089m-XAUZjWwjyOFxPlMllDAwnzNg?e=3qJVfl</t>
  </si>
  <si>
    <t>Para el mes de febrero se registraron cinco publicaciones asociadas a entidades externas en las redes sociales del INM, así como una publicación interna relacionada con la Ley de Transparencia (Ley 1712 de 2014). Ver matriz:
https://metrologiainm-my.sharepoint.com/:x:/g/personal/subdirservicios_inm_gov_co/IQCCEfP5CGczQrnwCS089m-XAUZjWwjyOFxPlMllDAwnzNg?e=3qJVfl</t>
  </si>
  <si>
    <t>Para el mes de marzo se registraron siete publicaciones asociadas a entidades externas en las redes sociales del INM, así como una publicación interna relacionada con la Ley de Transparencia (Ley 1712 de 2014). Ver matriz:
https://metrologiainm-my.sharepoint.com/:x:/g/personal/subdirservicios_inm_gov_co/IQCCEfP5CGczQrnwCS089m-XAUZjWwjyOFxPlMllDAwnzNg?e=3qJVfl</t>
  </si>
  <si>
    <t>Para el mes de abril se registraron nueve publicaciones asociadas a entidades externas en las redes sociales del INM, así como una publicación interna relacionada con la Ley de Transparencia (Ley 1712 de 2014). Ver matriz:
https://metrologiainm-my.sharepoint.com/:x:/g/personal/subdirservicios_inm_gov_co/IQCCEfP5CGczQrnwCS089m-XAUZjWwjyOFxPlMllDAwnzNg?e=3qJVfl</t>
  </si>
  <si>
    <t xml:space="preserve">Asegurar la transparencia en la gestión pública mediante la implementación de estrategias que faciliten a los grupos de interés el acceso a la información sobre la gestión del Instituto, en cumplimiento de la normativa vigente, a través de su divulgación clara, veraz y oportuna. </t>
  </si>
  <si>
    <t>3. MODELO DE ESTADO ABIERTO
Acción estratégica 3.3: Diálogo y corresponsabilidad</t>
  </si>
  <si>
    <t>Reportes cuatrimestrales en aplicativo de datos abiertos de MinTIC (https://www.datos.gov.co/) con los sets de datos  obligatorios e históricos definidos por el INM</t>
  </si>
  <si>
    <t>3 reportes de sets de datos  obligatorios e históricos definidos por el INM</t>
  </si>
  <si>
    <t>Reporte de sets de datos  obligatorios (Registros de activos de información, Esquema de publicación de información, índice de información clasificada), e históricos (Cursos INM, Servicios prestados, Comercialización de MR)  definidos por el INM</t>
  </si>
  <si>
    <t>Cuatrimestral</t>
  </si>
  <si>
    <t>2026-01-31
2026-05-30
2026-09-30</t>
  </si>
  <si>
    <t>Sets de datos cargados en aplicativo de datos abiertos de MinTIC (https://www.datos.gov.co/)</t>
  </si>
  <si>
    <t>OAP</t>
  </si>
  <si>
    <t>En cumplimiento del compromiso establecido en la Hoja de Ruta de Datos Abiertos y conforme al cronograma definido para la publicación de los conjuntos de datos, se confirma que fueron consolidados, estructurados, actualizados y publicados los siguientes conjuntos de datos:
Capacitaciones en Metrología
Servicios de Calibración Prestados
Comercialización de Materiales de Referencia https://www.datos.gov.co/</t>
  </si>
  <si>
    <t>SSMRC: Yeison Quiroga
OAP: Luis Ángel Maestre</t>
  </si>
  <si>
    <t>Diligenciar el Índice de Transparencia y Acceso a la Información Pública - ITA</t>
  </si>
  <si>
    <t>Reporte del Índice de Transparencia y Acceso a la Información Pública - ITA</t>
  </si>
  <si>
    <t>Matriz del  Índice de Transparencia y Acceso a la Información Pública - ITA</t>
  </si>
  <si>
    <t>Matriz del  Índice de Transparencia y Acceso a la Información Pública - ITA</t>
  </si>
  <si>
    <t>SSMRC: Yeison Quiroga
OAP: Luis Angel Maestre</t>
  </si>
  <si>
    <t>Para el mes de febrero se programará una reunión con el enlace de la OAP, con el fin de ampliar la información sobre la actividad y evaluar el mecanismo más adecuado para ir recopilando la información en la matriz ITA, la cual se reportará en el mes de octubre 2026</t>
  </si>
  <si>
    <t>El 3 de febrero se sostuvo una reunión con el profesional Luis Ángel Maestre, con el fin de contextualizar y comprender la información que se reporta en la matriz ITA, y así definir la metodología de diligenciamiento desde el proceso de Relación con el Ciudadano.</t>
  </si>
  <si>
    <t>Con el fin de avanzar en el diligenciamiento de la Matriz ITA, que debe reportarse en octubre, durante el mes de marzo se revisaron 66 preguntas  las cuales se les dio respuesta con su respectiva evidencia.</t>
  </si>
  <si>
    <t>Como parte del avance y la revisión de la Matriz ITA, y con el fin de garantizar que la información se encuentre actualizada en la página web del INM, se generó un correo al área de contratos solicitando la actualización de la información relacionada con el numeral 3. Contratación, específicamente el numeral 3.5 Formatos, modelos de contratos o pliegos— y el numeral 5.4 Manual de contratación, adquisición y/o compras.
La información ya se encuentra actualizada en la página web, como se puede verificar en el siguiente enlace:
https://inm.gov.co/servicio-al-ciudadano/transparencia-y-acceso-a-la-informacion-publica/</t>
  </si>
  <si>
    <t>Identificar y corregir mensualmente, inconsistencias o vacíos de información en la sección de Transparencia del sitio web institucional</t>
  </si>
  <si>
    <t>Número de actualizaciones realizadas</t>
  </si>
  <si>
    <t xml:space="preserve">Herramienta de Cumplimiento Ley 1712 del 2014 - INM
Formato Código: E-04-F-025
Versión: 1
 </t>
  </si>
  <si>
    <t>2026-01-01
al 
2026-31-12</t>
  </si>
  <si>
    <t xml:space="preserve">Herramienta de Cumplimiento Ley 1712 del 2014.
1712 del 2014 - INM
Formato Código: E-04-F-025
Versión: 1
 </t>
  </si>
  <si>
    <r>
      <rPr>
        <sz val="9"/>
        <color rgb="FF000000"/>
        <rFont val="Arial"/>
        <family val="2"/>
      </rPr>
      <t xml:space="preserve">Se realiza el diligenciamiento de la matriz correspondiente al mes de </t>
    </r>
    <r>
      <rPr>
        <b/>
        <sz val="9"/>
        <color rgb="FF000000"/>
        <rFont val="Arial"/>
        <family val="2"/>
      </rPr>
      <t>enero</t>
    </r>
    <r>
      <rPr>
        <sz val="9"/>
        <color rgb="FF000000"/>
        <rFont val="Arial"/>
        <family val="2"/>
      </rPr>
      <t xml:space="preserve"> 2026 y se deja la evidencia en:  https://metrologiainm.sharepoint.com/:f:/s/OAP/IgCMkUPnYiyGSabXVbkfZQ5FAVvOg1DlnD_yLvO4s-ZnbY8?e=Ms5V5h</t>
    </r>
  </si>
  <si>
    <r>
      <rPr>
        <sz val="9"/>
        <color rgb="FF000000"/>
        <rFont val="Arial"/>
        <family val="2"/>
      </rPr>
      <t>Se realiza el diligenciamiento de la matriz correspondiente al mes de</t>
    </r>
    <r>
      <rPr>
        <b/>
        <sz val="9"/>
        <color rgb="FF000000"/>
        <rFont val="Arial"/>
        <family val="2"/>
      </rPr>
      <t xml:space="preserve"> febrero</t>
    </r>
    <r>
      <rPr>
        <sz val="9"/>
        <color rgb="FF000000"/>
        <rFont val="Arial"/>
        <family val="2"/>
      </rPr>
      <t xml:space="preserve"> 2026 y se deja la evidencia en:  https://metrologiainm.sharepoint.com/:b:/s/OAP/IQAMsl_xGqAcSKouCUpe1uGJAc4AhtjEMaM0XN3e2_SsVS4?e=0yOatQ</t>
    </r>
  </si>
  <si>
    <r>
      <rPr>
        <sz val="9"/>
        <color rgb="FF000000"/>
        <rFont val="Arial"/>
        <family val="2"/>
      </rPr>
      <t>Se realiza el diligenciamiento de la matriz correspondiente al mes de</t>
    </r>
    <r>
      <rPr>
        <b/>
        <sz val="9"/>
        <color rgb="FF000000"/>
        <rFont val="Arial"/>
        <family val="2"/>
      </rPr>
      <t xml:space="preserve"> marzo</t>
    </r>
    <r>
      <rPr>
        <sz val="9"/>
        <color rgb="FF000000"/>
        <rFont val="Arial"/>
        <family val="2"/>
      </rPr>
      <t xml:space="preserve"> 2026 y se deja la evidencia en:  https://metrologiainm.sharepoint.com/:b:/s/OAP/IQDT5nrWSrVaQ7PWqgOFgQu9AYkHCK4zbZ6mINwHMdHRmbM?e=VKPAt6</t>
    </r>
  </si>
  <si>
    <t>Se realiza el diligenciamiento de la matriz correspondiente al mes de abril 2026 y se deja la evidencia en:  https://metrologiainm.sharepoint.com/:b:/s/OAP/IQDT5nrWSrVaQ7PWqgOFgQu9AYkHCK4zbZ6mINwHMdHRmbM?e=VKPAt6</t>
  </si>
  <si>
    <t xml:space="preserve">Fortalecer las capacidades institucionales y el talento humano, a través de procesos de formación, sensibilización y comunicación en ética pública, integridad y lucha contra la corrupción. </t>
  </si>
  <si>
    <t>SSMRC: Yeison Quiroga / Katherine Rozo</t>
  </si>
  <si>
    <t>Difundir cuatrimestralmente los contenidos formativos sobre integridad pública y ética institucional.</t>
  </si>
  <si>
    <t>3 publicaciones</t>
  </si>
  <si>
    <t>Piezas digitales publicadas y registros de envío por correo o Intranet.</t>
  </si>
  <si>
    <t>2026-04-30
2026-08-31
2026-12-15</t>
  </si>
  <si>
    <t>Consolidado de las campañas realizadas en el cuatrimestre</t>
  </si>
  <si>
    <t>Para el mes de febrero se hará mesa de trabajo con los responsables de RC para elaborar la parrilla de publicaciones asociadas a los temas  integridad pública, ética y cultura de la legalidad a través de la Intranet y correo institucional.</t>
  </si>
  <si>
    <t>Se exploraron herramientas que permitan generar contenidos interactivos, con el propósito de dinamizar la difusión de los mensajes. Para el mes de marzo se espera estructurar los contenidos a divulgar, conforme a las fechas establecidas.</t>
  </si>
  <si>
    <t>Se avanzó en la estructuración del mensaje para la campaña del mes de abril, en la que se abordará el tema de integridad pública; asimismo, se avanzará en el diseño y la divulgación del mensaje.</t>
  </si>
  <si>
    <t>Como estrategia de socialización del concepto de integridad pública desde el proceso de Relación con el Ciudadano, se realizó un recorrido por las diferentes áreas del INM. Durante esta actividad, y mediante un video, se presentó el concepto y se formuló una pregunta a los colaboradores para conocer, en una palabra, cómo lo definen.
En el desarrollo del ejercicio se recopilaron 43 respuestas. Para el mes de mayo se realizará la difusión de los resultados, incluyendo la definición construida a partir de los aportes de los colaboradores.
https://metrologiainm.sharepoint.com/:f:/s/OAP/IgCKG6HxxoARRIXyyRO_BtdWAQ04553P8fT41pQlOW6Ylnk?e=RFpoDn</t>
  </si>
  <si>
    <t>Plan de Participación Ciudadana</t>
  </si>
  <si>
    <t>Matriz  del Plan de Participación Ciudadana diligenciado con la información de las actividades a realizar en la vigencia</t>
  </si>
  <si>
    <t xml:space="preserve">Matriz </t>
  </si>
  <si>
    <t>Se realizó el levantamiento de información con las diferentes áreas del INM, con el fin de identificar los espacios de interacción a desarrollar durante la vigencia 2026. Como resultado de esta acción, se elaboró y publicó el Plan de Participación Ciudadana en la página web del INM, en la sección “Participa" publicación disponible en:
https://inm.gov.co/participa/</t>
  </si>
  <si>
    <t>Actividad cumplida en el mes de enero</t>
  </si>
  <si>
    <t>Yeison Quiroga / Katherine Rozo - RC
Patricia Español
Comunicaciones</t>
  </si>
  <si>
    <t xml:space="preserve">
Socializar el Plan de Participación Ciudadana mediante su publicación en el sitio web institucional y la divulgación de al menos dos publicaciones durante los dos primeros trimestres del año</t>
  </si>
  <si>
    <t>Número de visitas o consultas al Plan de Participación Ciudadana en el sitio web institucional.
Número de publicaciones realizadas sobre el Plan de Participación Ciudadana.</t>
  </si>
  <si>
    <t>Registro de la publicación en el sitio web del INM y de la divulgación realizada mediante email marketing o redes sociales.</t>
  </si>
  <si>
    <t>2026-03-31
2026-06-30</t>
  </si>
  <si>
    <t>Informe con registros de la publicación en el sitio web del INM y de la divulgación realizada mediante email marketing o redes sociales.</t>
  </si>
  <si>
    <t>Yeison Quiroga / Katherine Rozo - RC</t>
  </si>
  <si>
    <t>Durante el mes de febrero se llevará a cabo la estructuración de los mensajes a divulgar relacionados con el Plan de Participación Ciudadana.</t>
  </si>
  <si>
    <t>Se avanzo en la propuesta de textos que se usuran en las piezas gráficas como insumo para la divulgación del plan de participación ciudadana.</t>
  </si>
  <si>
    <t>Se gestionó la divulgación de la socialización del Plan de Participación Ciudadana a través de la página web del INM, en la sección Participa, con el fin de promover la participación de los usuarios a los eventos que llevará a cabo el Instituto:
https://metrologiainm-my.sharepoint.com/:f:/g/personal/subdirservicios_inm_gov_co/IgD1fNwbXfeUS5mXLyDqB_meAd9PjkdSG2PGkA-N2tPz9WA?e=Da0XfS</t>
  </si>
  <si>
    <t>Para el mes de abril no se realizó avance. Se espera para el mes de mayo fortalecer la propuesta de mensaje a publicar en el mes de junio a través de los canales externos del INM</t>
  </si>
  <si>
    <t xml:space="preserve">Fomentar una cultura de integridad y legalidad, basada en valores éticos, el cumplimiento normativo y la responsabilidad individual y colectiva, en todos los niveles de la entidad. </t>
  </si>
  <si>
    <t>3. MODELO DE ESTADO ABIERTO
Acción estratégica 3.1: Acceso a la información pública y transparencia</t>
  </si>
  <si>
    <t>Seguimiento consolidado de la implementación de la Hoja de Ruta de Arquitectura Empresarial para la mejora en el Modelo de Operación por Procesos (MOP)</t>
  </si>
  <si>
    <t>Reporte del Seguimiento de la implementación de la Hoja de Ruta de Arquitectura Empresarial para la mejora en el Modelo de Operación por Procesos (MOP)</t>
  </si>
  <si>
    <t xml:space="preserve">Presentación ante el CIGD del seguimiento a la implementación de la hoja de Ruta junto con el resultado de la mejora en el MOP del INM. 
</t>
  </si>
  <si>
    <t>2026-08-31
2026-12-31</t>
  </si>
  <si>
    <t>Presentación ante el CIGD del seguimiento a la implementación de la hoja de Ruta
Acta del CIGD</t>
  </si>
  <si>
    <t>Inversion</t>
  </si>
  <si>
    <t xml:space="preserve">
SSMRC: Yeison Quiroga / Katherine Rozo
OAP: Luis Angel Maestre PTEP
</t>
  </si>
  <si>
    <t>Aplicar las encuesta semestrales durante la vigencia.</t>
  </si>
  <si>
    <t>Número de colaboradores que respondan la encuesta con un mínimo del 75%  (efectividad del mensaje)</t>
  </si>
  <si>
    <t>Aplicación de la encuesta y el análisis resultados</t>
  </si>
  <si>
    <t>Informe de análisis de los resultados consolidados producto del diligenciamiento de la encuesta por parte de los colaboradores del INM
Plan de mejora y seguimiento de ejecución de cierres brechas frente a los resultados de la primera encuesta</t>
  </si>
  <si>
    <t xml:space="preserve">Subdirección de Servicios Metrológicos y Relación con el Ciudadano </t>
  </si>
  <si>
    <t>Para el mes de febrero se llevará a cabo la exploración de herramientas orientadas a fortalecer la interacción con los usuarios internos, con el fin de facilitar el diligenciamiento de la encuesta.</t>
  </si>
  <si>
    <t>Se adelantó un mapeo de los temas que servirán como insumo para la estructuración de las preguntas de la encuesta.</t>
  </si>
  <si>
    <t>Durante el mes de marzo se avanzó en la propuesta del esquema de preguntas para la encuesta dirigida a los colaboradores. Se continuará trabajando en la estructuración del instrumento con el fin de contar con un primer borrador que será revisado posteriormente con la OAP para recibir sugerencias y realizar los ajustes correspondientes.</t>
  </si>
  <si>
    <t>Para el mes de abril no se realizó avance. Se espera para el mes de mayo fortalecer la propuesta de encuesta y realizar la primera revisión con la OAP.</t>
  </si>
  <si>
    <t>PTEP26</t>
  </si>
  <si>
    <t>Seguimiento semestral de la implementación de la Hoja de Ruta de gobierno de datos e información en marco de la implementación de Arquitectura Empresarial y la política MIPG de gestión estadística</t>
  </si>
  <si>
    <t>Seguimiento consolidado de la implementación de la Hoja de Ruta de gobierno de datos e información en marco de la implementación de Arquitectura Empresarial y la política MIPG de gestión estadística</t>
  </si>
  <si>
    <t>Reporte del Seguimiento de la implementación de laHoja de Ruta de gobierno de datos e información en marco de la implementación de Arquitectura Empresarial y la política MIPG de gestión estadística</t>
  </si>
  <si>
    <t xml:space="preserve">Presentación ante el CIGD del seguimiento a la implementación de la Hoja de Ruta de gobierno de datos e información en marco de la implementación de Arquitectura Empresarial y la política MIPG de gestión estadística
</t>
  </si>
  <si>
    <t>Presentación ante el CIGD del seguimiento a la implementación de la hoja de Ruta y Acta del CIGD</t>
  </si>
  <si>
    <t>PTEP27</t>
  </si>
  <si>
    <t>Desarrollar las acciones para el cierre de brechas de la política de integridad pública identicadas en FURAG 2024, y realizar seguimiento de avance.</t>
  </si>
  <si>
    <t>Secretaria General / GTH</t>
  </si>
  <si>
    <t>SG: José A. Bermudez / Olga Malagón / Martha X. Martinez / Maria F. Larrota / Linda Petro M</t>
  </si>
  <si>
    <t>Cumplimiento acciones indicadas en Matriz y su respectivo seguimiento</t>
  </si>
  <si>
    <t>Numero actividades implementadas / Numero actividades programadas</t>
  </si>
  <si>
    <t>Matriz y su respectivo seguimiento con sus soportes</t>
  </si>
  <si>
    <t>PTEP28</t>
  </si>
  <si>
    <t>Definir Politica Institucional de Integridad</t>
  </si>
  <si>
    <t>Definir Politica Institucional de Integridad aprobada</t>
  </si>
  <si>
    <t>PTEP29</t>
  </si>
  <si>
    <t xml:space="preserve">Elaborar informe de evaluación de la política de integridad. </t>
  </si>
  <si>
    <t>Nubia Milena Rodriguez Roberto, Linda K. Petro</t>
  </si>
  <si>
    <t xml:space="preserve"> Informe de la implementación de la política de integridad.</t>
  </si>
  <si>
    <t xml:space="preserve">Informe de evaluación de la política de integridad. </t>
  </si>
  <si>
    <t xml:space="preserve">Si bien el informe fue elaborado inicialmente por la Oficina Asesora de Planeación (OAP), durante su revisión se emitieron observaciones por parte de la Jefatura de la OAP que implican la necesidad de redefinir su alcance y ajustar el contenido del documento. En consecuencia, se determinó reformular la información incluida, con el fin de garantizar mayor pertinencia y alineación con los lineamientos institucionales, motivo por el cual su finalización se reprogramará para el siguiente trimestre. </t>
  </si>
  <si>
    <t xml:space="preserve">Linda Karina Petro Martinez - Profesional Universario OAP
Luis Angel Alberto Maestre Gutierrez - Profesional especializado OAP </t>
  </si>
  <si>
    <t>Laura Lorena Rivera Roa - Jefe de la Oficina Asesora de Planeación</t>
  </si>
  <si>
    <t>Comité Insititucional de Gestión y Desempeño CIGD # 3 2026-01-30 Sesión 2
Comité Insititucional de Gestión y Desempeño CIGD # 6 2026-05-06 Sesión 2</t>
  </si>
  <si>
    <t>SEGUIMIENTO AL PLAN ANUAL DE CAPACITACIÓN - VIGENCIA 2026</t>
  </si>
  <si>
    <t>AREA DE CONOCIMIENTO</t>
  </si>
  <si>
    <t>Listado de asistencia/Evaluación/Certificación/ Pieza Grafica</t>
  </si>
  <si>
    <t>TALENTO HUMANO</t>
  </si>
  <si>
    <t>Se aplaza para el mes de Marzo, a la espera de la pieza grafica.</t>
  </si>
  <si>
    <t xml:space="preserve">Se difunde pieza grafica el 02 de Marzo </t>
  </si>
  <si>
    <t>Se difundio el podcast sobre equidad de genero publicado por la función publica que se envió el 09 de abril para todos los funcionarios</t>
  </si>
  <si>
    <t>Se realizo la capacitación virtual el pasado 11 de Marzo</t>
  </si>
  <si>
    <t>Se difundio la carilla de Lenguaje claro e incluyente emitida por MinCiencias que se envió por correo el 22 de abril para todos los funcionarios</t>
  </si>
  <si>
    <t xml:space="preserve">Se aplaza para el mes de Marzo, por falta de agenda del capacitador. </t>
  </si>
  <si>
    <t>Se realizo la capacitación virtual el 27 de Marzo</t>
  </si>
  <si>
    <t xml:space="preserve">Se envio el curso el 25 de febrero dando como fecha limite de certificación el 27 de marzo. Se cuenta con 17 inscritos. </t>
  </si>
  <si>
    <t>Se difundieron dos piezas graficas una el 10 de Marzo y otra el 24 de Marzo</t>
  </si>
  <si>
    <t>Se difundieron dos piezas graficas una el 09 de Marzo y otra el 30 de Marzo; adicional a esto se envio un mini curso sobre Integridad, transparencia y lucha contra la corrupción el 16 Marzo</t>
  </si>
  <si>
    <t>Se difundio una pieza grafica de la capsula de información sobre el Codigo de integridad que se envió por correo el 13 de abril para todos los funcionarios, adicional a esto se realizo la capacitación de Antisoborno, antifraude y de cumplimiento que se llevó a cabo el 23 de abril para todos los funcionarios.</t>
  </si>
  <si>
    <t>Se envio el curso el 16 de febrero con limite de certificación el 15 de marzo. Se cuenta con 7 inscritos</t>
  </si>
  <si>
    <t xml:space="preserve">Se difunde pieza grafica el 11 de Marzo </t>
  </si>
  <si>
    <t xml:space="preserve">Se realizo la capacitación de Gestión de agenda y manejo del tiempo que se llevó a cabo piso a piso el 28 de abril para las áreas administrativas y el 06 de mayo con las áreas misionales. </t>
  </si>
  <si>
    <t>Se reprogramo para el mes de octubre, ya se solicito la modificación teniendo en cuenta que el proveedor no cuenta con la disponibilidad</t>
  </si>
  <si>
    <t xml:space="preserve">Se difunde pieza grafica el 13 de Marzo </t>
  </si>
  <si>
    <t xml:space="preserve">Se realizo la capacitación sobre el manejo del aplicativo EDL el 21 de enero </t>
  </si>
  <si>
    <t xml:space="preserve"> </t>
  </si>
  <si>
    <t>Se realizo la capacitación el pasado 18 de febrero</t>
  </si>
  <si>
    <t>Se reprograma para el mes de Mayo por falta de disponibilidad del capacitador</t>
  </si>
  <si>
    <t xml:space="preserve">Se realizo una actividad puesto a puesto para fortalecer el trabajo en equipo el 16 y 17 de Marzo; Se difundio una presentación y se planteo un test con respecto a la Politica de crecimiento verde el 11 de Marzo y por ultimo  el 19 de Marzo se realizo una capacitación presencial y practica sobre el control de derrames. </t>
  </si>
  <si>
    <t>Se realizo la capacitación de Plan de Emergencias, roles y responsabilidades  el 27 de abril para todos los funcionarios.</t>
  </si>
  <si>
    <t>(E-03) Comunicaciones</t>
  </si>
  <si>
    <t>(E-04) Servicio al Ciudadano</t>
  </si>
  <si>
    <t>(A-01) Gestión Financiera</t>
  </si>
  <si>
    <t>(A-06) Control Disciplinario</t>
  </si>
  <si>
    <t>(A-07) Contratación y Adquisición de Bienes y Servicios</t>
  </si>
  <si>
    <t>(A-08) Gestión de Servicios Metrológicos</t>
  </si>
  <si>
    <t>(C-01) Evaluación, acompañamiento y asesoría al Sistema de Control Interno</t>
  </si>
  <si>
    <t>SEGUIMIENTO AL PLAN DE BIENESTAR E INCENTIVOS  2026</t>
  </si>
  <si>
    <t>Actividad relacionada con la implementación del Salario Emocional</t>
  </si>
  <si>
    <t>talento humano</t>
  </si>
  <si>
    <t>Actividades encaminadas a incentivar la actvidad fisica (individual y de grupos) y realización de eventos deportivos</t>
  </si>
  <si>
    <t>Eventos artisticos, culturales y celebraciones especiales</t>
  </si>
  <si>
    <t>Espacios de capacitación para la creatividad, artes, oficios, promoción del emprendimiento y realización de ferias de servicios</t>
  </si>
  <si>
    <t>Actividades para la implementación de la Politica Interna de Teletrabajo y Trabajo en casa</t>
  </si>
  <si>
    <t>Actividades dirigidas a la niñez y al disfrute en familia</t>
  </si>
  <si>
    <t>Celebración Día de la Metrología y Día del INM</t>
  </si>
  <si>
    <t>Celebración Día Nacional del Servidor Público</t>
  </si>
  <si>
    <t>Actividades de promoción de la lectura  y espacios de esparcimiento en familia</t>
  </si>
  <si>
    <t>Caminatas ecologicas y contacto con el medio ambiente</t>
  </si>
  <si>
    <t>Actvidades de medición y mejoramiento del clima organizacional</t>
  </si>
  <si>
    <t>Actividades orientadas a prevenir el sedentarismo, la ansiedad y la depresión</t>
  </si>
  <si>
    <t>Actividades relacionadas con la inclusión de diferentes formas de discapacidad en ambiente laboral</t>
  </si>
  <si>
    <t>Actividades para prevenir, denunciar y proteger al servidor público en actuaciones discriminatorias o de trato desigual</t>
  </si>
  <si>
    <t>Actividades relacionadas con la promoción y difusión de protocolos sobre las no violencias basadas en genero</t>
  </si>
  <si>
    <t>Revisión y socialización de procedimiento de atención y medidas de protección en situaciones relacionadas con el acoso laboral</t>
  </si>
  <si>
    <t>Implementación buzon de sugerencias, repositorios de información e iniciativas para el bienestar integral del servidor público</t>
  </si>
  <si>
    <t>Implementación del Modulo de Bienestar en el aplicativo Kactus</t>
  </si>
  <si>
    <t>Modificación de procedimientos asociados al bienestar de los servidores públicos</t>
  </si>
  <si>
    <t>Adopción y promocion de la Politia de Integridad, valores institucionales y objetivos estratégicos</t>
  </si>
  <si>
    <t>Actividades de voluntariado y solidaridad entre servidores, sus familias y la sociedad en general</t>
  </si>
  <si>
    <t>PBIL22</t>
  </si>
  <si>
    <t>Actividades Programa de Desvinculación Laboral</t>
  </si>
  <si>
    <t>Comité Institucional de Gestión y Desempeño CIGD. Acta No.</t>
  </si>
  <si>
    <t>Grupo de Talento Humano</t>
  </si>
  <si>
    <t>|</t>
  </si>
  <si>
    <t>SEGUIMIENTO AL PLAN DE ACCIÓN AMBIENTAL
VIGENCIA 2026</t>
  </si>
  <si>
    <t>PRODUCTO/</t>
  </si>
  <si>
    <t>PROGRAMACIÓN 2026</t>
  </si>
  <si>
    <t>Componente/ impacto ambiental</t>
  </si>
  <si>
    <t>ENTREGABLE</t>
  </si>
  <si>
    <t>M 1</t>
  </si>
  <si>
    <t>M 2</t>
  </si>
  <si>
    <t>M 3</t>
  </si>
  <si>
    <t>M 4</t>
  </si>
  <si>
    <t>M 5</t>
  </si>
  <si>
    <t>M 6</t>
  </si>
  <si>
    <t>M 7</t>
  </si>
  <si>
    <t>M 8</t>
  </si>
  <si>
    <t>M 9</t>
  </si>
  <si>
    <t>M 10</t>
  </si>
  <si>
    <t>M 11</t>
  </si>
  <si>
    <t>M 12</t>
  </si>
  <si>
    <t>OBJETIVO DE CALIDAD No. 4 Desarrollar y mantener acciones orientadas al uso eficiente de los recursos naturales,  a través de la implementación de buenas prácticas ambientales para el fortalecimiento del desempeño ambiental.</t>
  </si>
  <si>
    <t>Programa: Gestión integral de residuos peligrosos, no peligrosos y especiales  y otras emisiones</t>
  </si>
  <si>
    <t>Objetivo  Específico Ambiental asociado:</t>
  </si>
  <si>
    <t>1. Manejar integralmente los residuos peligrosos y no peligrosos generados en los procesos y actividades</t>
  </si>
  <si>
    <t>4. Prevenir la contaminación y asegurar el cumplimiento de los requisitos legales y otros requisitos a través del control de los aspectos ambientales significativos.</t>
  </si>
  <si>
    <t>Residuos sólidos no peligrosos</t>
  </si>
  <si>
    <t>Aseo profundo al área de almacenamiento temporal de residuos sólidos no peligrosos.</t>
  </si>
  <si>
    <t>Zona de almacenamiento aseada</t>
  </si>
  <si>
    <t>* Supervisor del contrato de aseo.</t>
  </si>
  <si>
    <t>SECRETARIA GENERAL</t>
  </si>
  <si>
    <t>No se tiene prevista la actividad para este mes</t>
  </si>
  <si>
    <t>Se ejecuta aseo profundo el  2026.02.10.</t>
  </si>
  <si>
    <t>No se tiene prevista la actividad para este mes, sin embargo se realiza aseo el 2026.03.31</t>
  </si>
  <si>
    <t>Alistamiento de residuos sólidos no peligrosos aprovechables en zona de almacenamiento interno.</t>
  </si>
  <si>
    <t>Residuos clasificados</t>
  </si>
  <si>
    <t>Clasificacion realizada este mes</t>
  </si>
  <si>
    <t>Se ejecuta la actividad en el mes de febrero.</t>
  </si>
  <si>
    <t>Se ejecuta la actividad en el mes de abril.</t>
  </si>
  <si>
    <t>Se ejecuta la actividad en el mes de mayo.</t>
  </si>
  <si>
    <t>Pesaje de residuos sólidos no peligrosos en la zona de almacenamiento.</t>
  </si>
  <si>
    <t>Pesaje de residuos registrado</t>
  </si>
  <si>
    <t>* Supervisor del contrato de aseo.
* Profesional Universitario 11 - Líder de la Gestión Ambiental</t>
  </si>
  <si>
    <t>Se ejecuta la actividad en el mes</t>
  </si>
  <si>
    <t>Entrega de los residuos sólidos aprovechables a Asociación de Recuperadores.</t>
  </si>
  <si>
    <t>* Residuos entregados para aprovechamiento
* Certificados de aprovechamiento</t>
  </si>
  <si>
    <t>* Profesional Universitario 11 - Líder de la Gestión Ambiental</t>
  </si>
  <si>
    <t>No se encuentra programada pero se requiere</t>
  </si>
  <si>
    <t>Se ejecuta la actividad el 2026.02.20</t>
  </si>
  <si>
    <t>Residuos peligrosos y especiales</t>
  </si>
  <si>
    <t>Ejecutar el procedimiento para dar de baja elementos catalogados como RAEES – Residuos de Aparatos Eléctricos y Electrónicos y RESPEL Residuos peligrosos.</t>
  </si>
  <si>
    <t xml:space="preserve"> * Acta del Comité Evaluador de Bajas.
 * RAEES para disposición.</t>
  </si>
  <si>
    <t>* Sub Direcciones
* Profesional de Almacén
* Miembros del Comité</t>
  </si>
  <si>
    <t>*SECRETARIA GENERAL
*SDMQB
*SDMF
*SDSSM
*OITD</t>
  </si>
  <si>
    <t>*Funcionamiento
*SEDE</t>
  </si>
  <si>
    <t>Entrega, recepción y pesaje de RESPEL para almacenamiento interno en la entrada del cuarto de residuos químicos.</t>
  </si>
  <si>
    <t>* Inventario RESPEL y especiales.
* RESPEL almacenados.</t>
  </si>
  <si>
    <t xml:space="preserve"> Prof. designados de cada área generadora, Profesional Universitario 11 - Líder de la Gestión Ambiental</t>
  </si>
  <si>
    <t>No se recepcionan Residuos este mes.</t>
  </si>
  <si>
    <t xml:space="preserve">Se ejecuta la actividad el 2026.02.20 </t>
  </si>
  <si>
    <t xml:space="preserve">Se ejecuta la actividad el 2026.03.18 </t>
  </si>
  <si>
    <t>Se ejecuta la actividad en el mes de abril. Sin embargo aun no hay contrato con la empresa gestora.</t>
  </si>
  <si>
    <t>Gestión de la contratación de gestor externo de RESPEL y Especiales.</t>
  </si>
  <si>
    <t>Proveedor idóneo</t>
  </si>
  <si>
    <t>Profesional Universitario 11 - Líder de la Gestión Ambiental</t>
  </si>
  <si>
    <t>SEDE</t>
  </si>
  <si>
    <t>Se extructura el proceso para contratacion del gestor externo de RESPEL</t>
  </si>
  <si>
    <t>Se continua con  el proceso para contratacion del gestor externo de RESPEL</t>
  </si>
  <si>
    <t>Gestionar la recolección, tratamiento y disposición final externa de RAEE´s y RESPEL generados por la entidad por un tercero debidamente licenciado.</t>
  </si>
  <si>
    <t>* Inventario RESPEL y especiales.
* Contrato con gestor externo autorizado/ licenciado por autoridad competente.
*Certificados de gestión de RESPEL.
* RESPEL debidamente gestionados.</t>
  </si>
  <si>
    <t>Gestionar la calibración de la báscula para el pesaje de RESPEL.</t>
  </si>
  <si>
    <t>* Certificado de calibración.</t>
  </si>
  <si>
    <t xml:space="preserve">No se ejecuta la actividad, dadas prioridades en reporte RUA e inscripción PREAD. </t>
  </si>
  <si>
    <t>Se establece comunicacion para realizar la actividad. Solicitud por el sistema en línea 2026.04.01.</t>
  </si>
  <si>
    <t>Revisión de las Fichas de Datos de Seguridad de RESPEL.</t>
  </si>
  <si>
    <t>Reporte generación de RESPEL en el RUA ante la autoridad ambiental competente. ( art. 15 R.839 de 2023/ Entre el 1° de febrero al 15 de marzo del 2026).</t>
  </si>
  <si>
    <t>* Radicado de solicitud de inscripción.
* Registro de inscripción.</t>
  </si>
  <si>
    <t>Preparación de información relativa a RESPEL para RUA.</t>
  </si>
  <si>
    <t>Reporte 2026.03.14</t>
  </si>
  <si>
    <t>Reporte al IDEAM de los equipos asociados a PCBs (plazo 30 de Junio/ art. 16 R. 222 de 2011).</t>
  </si>
  <si>
    <t>Registro de Reporte</t>
  </si>
  <si>
    <t>Vertimiento de  ARnD</t>
  </si>
  <si>
    <t>Gestionar la contratación del laboratorio para la caracterización fisicoquímica y microbiológica del ARnD.</t>
  </si>
  <si>
    <t>Se extructura el proceso para contratacion del gestor externo</t>
  </si>
  <si>
    <t>Gestionar la caracterización fisicoquímica y microbiológica del ARnD.</t>
  </si>
  <si>
    <t>Informe laboratorio autorizado por el Ministerio de Salud</t>
  </si>
  <si>
    <t>Remisión a la empresa prestadora del servicio de Alcantarillado de la  caracterización fisicoquímica del ARnD.</t>
  </si>
  <si>
    <t xml:space="preserve">Soporte de radicación a la empresa prestadora del servicio de Alcantarillado </t>
  </si>
  <si>
    <t>Residuos peligrosos y especiales, vertimiento de  ARnD</t>
  </si>
  <si>
    <t xml:space="preserve">Seguimiento a la planificación y ejecución del programa de mantenimiento de los fosos eyectores de aguas lluvias, aguas negras y trampas de grasas. </t>
  </si>
  <si>
    <t>* Mantenimiento ejecutado.
Informes de ejecución
certificados de disposición final de lodos</t>
  </si>
  <si>
    <t>*Supervisor del contrato
*Profesional Universitario 11 - Líder de la Gestión Ambiental</t>
  </si>
  <si>
    <t>Funcionamiento
SEDE</t>
  </si>
  <si>
    <t>Se realiza la reunión para el establecimiento de la programación de los mantenimientos el 2026.02.11. Revisión de mantenimiento del 2025.11.07.</t>
  </si>
  <si>
    <t>Residuos sólidos no peligrosos
Residuos peligrosos y especiales</t>
  </si>
  <si>
    <t>Inspección a la aplicación de buenas prácticas ambientales (separación en la fuente, recolección, transporte, almacenamiento, etc.) para la gestión interna de residuos ordinarios o especiales y peligrosos (RESPEL).</t>
  </si>
  <si>
    <t>Registros de inspecciones
Acciones de mejora</t>
  </si>
  <si>
    <t>Profesional Universitario 11 - Líder de la Gestión Ambiental
COPASST</t>
  </si>
  <si>
    <t xml:space="preserve">Se ejecuta la actividad el 2026.03.12 </t>
  </si>
  <si>
    <t>Inspección a las condiciones de la recolección y transporte de los RESPEL por gestor externo licenciado.</t>
  </si>
  <si>
    <t>* Listas de inspecciones.
* Acciones de mejora.</t>
  </si>
  <si>
    <t xml:space="preserve">Aun que no se  tiene el contrato se verifica el almacenamiento en acopio temporal 2026.03.18 </t>
  </si>
  <si>
    <t>Seguimiento a la ampliación de vigencia de los Materiales de Referencia.</t>
  </si>
  <si>
    <t>Materiales de referencia vigentes</t>
  </si>
  <si>
    <t>Subdirector de Metrología Química y Biología</t>
  </si>
  <si>
    <t>SDQB</t>
  </si>
  <si>
    <t>Dado que la solicitud de información se realizó en el mes de diciembre del 2025, esta se presume ejecutada.</t>
  </si>
  <si>
    <t>Verificación de soportes de gestión integral de RESPEL y especiales de procesos contractuales.</t>
  </si>
  <si>
    <t>* Control a condiciones ambientales de contratistas.</t>
  </si>
  <si>
    <t>Inspección a áreas y laboratorios verificando la aplicación de medidas preventivas y de manejo para residuos líquidos en laboratorios: separación en la fuente de residuos líquidos peligrosos y almacenamiento en contenedores, neutralización antes de disposición.</t>
  </si>
  <si>
    <t xml:space="preserve">Se ejecuta la actividad el 2026.03.25 </t>
  </si>
  <si>
    <t>Diagnóstico de sustancias con potencial de vertimiento en el ARnD - para lograr establecer un mecanismo de seguimiento.</t>
  </si>
  <si>
    <t>Residuos peligrosos y especiales, emisiones atmosféricas</t>
  </si>
  <si>
    <t>Inspección de emisión de gases a vehículos (técnico mecánica y de gases).</t>
  </si>
  <si>
    <t>Vehículos conformes a las normas/ certificado de revisión de gases</t>
  </si>
  <si>
    <t>Prof. Resp. Mnto de vehículos del INM.
Secretaría General</t>
  </si>
  <si>
    <t>Cuantificar la generación y aprovechamiento de los residuos sólidos no peligrosos.</t>
  </si>
  <si>
    <t>*Residuos sólidos no peligrosos cuantificados
* Residuos sólidos no peligrosos aprovechables cuantificados</t>
  </si>
  <si>
    <t xml:space="preserve">Se ejecuta la actividad reportando el último trimestre del 2025.
</t>
  </si>
  <si>
    <t>Se ejecuta la actividad reportando el primer trimestre del 2026.</t>
  </si>
  <si>
    <t>Cuantificar los RESPEL generados y gestionados acorde a los requisitos normativos aplicables.</t>
  </si>
  <si>
    <t>* Residuos sólidos no peligrosos cuantificados.
* Residuos sólidos no peligrosos aprovechables cuantificados.</t>
  </si>
  <si>
    <t>Se ejecuta la actividad reportando el último trimestre del 2025.</t>
  </si>
  <si>
    <t>Residuos sólidos no peligrosos, residuos peligrosos y especiales, vertimiento de  ARnD,  emisiones atmosféricas</t>
  </si>
  <si>
    <t>Cargue de datos en aplicativo ISOLUCION para cálculo de indicador de gestión (residuos ordinarios, residuos peligrosos  y especiales, vertimientos).</t>
  </si>
  <si>
    <t>Indicadores calculados/ Datos registrados en ISOLUCIÓN</t>
  </si>
  <si>
    <t>Programa: Eficiencia administrativa y cero papel, uso racional y eficiente de recursos naturales.</t>
  </si>
  <si>
    <t>2. Usar racional y eficientemente el recurso hídrico, la energía eléctrica y el papel en los procesos y actividades.</t>
  </si>
  <si>
    <t>Agua</t>
  </si>
  <si>
    <t>Gestionar la contratación del laboratorio para la caracterización fisicoquímica y microbiológica del agua potable.</t>
  </si>
  <si>
    <t>Consumo agua</t>
  </si>
  <si>
    <t>Gestionar la caracterización fisicoquímica y microbiológica del Agua de Consumo Humano.</t>
  </si>
  <si>
    <t>* Informe de caracterización.
* Comparación de Parámetros de la resolución decreto 1575 de 2007.</t>
  </si>
  <si>
    <t>Consumo energía</t>
  </si>
  <si>
    <t>Gestión de la contratación de una auditoría energética.</t>
  </si>
  <si>
    <t>* Proveedor idóneo.</t>
  </si>
  <si>
    <t>* Secretario General
* Profesional responsable de la Infraestructura.
* Profesional Universitario 11 - Líder de la Gestión Ambiental</t>
  </si>
  <si>
    <t xml:space="preserve">Se extructura el proceso para contratacion </t>
  </si>
  <si>
    <t>Consumo papel
Consumo energía</t>
  </si>
  <si>
    <t>Revisar y ajustar los topes de impresiones  por usuario a necesidad.</t>
  </si>
  <si>
    <t>Cupos para copias o impresión controlados.</t>
  </si>
  <si>
    <t>No se presentan en el trimestre solicitudes de ajuste de cupos.</t>
  </si>
  <si>
    <t>Consumo papel</t>
  </si>
  <si>
    <t>Registro de la entrega de resmas.</t>
  </si>
  <si>
    <t>Informes</t>
  </si>
  <si>
    <t xml:space="preserve">Prof. Almacén INM  </t>
  </si>
  <si>
    <t>Se remite por parte de Almacé el respectivo control.</t>
  </si>
  <si>
    <t>Registro del consumo de impresiones por usuario y fotocopias por área.</t>
  </si>
  <si>
    <t>Impresiones y copias contabilizadas</t>
  </si>
  <si>
    <t>Prof. Designado OIDT</t>
  </si>
  <si>
    <t>OIDT</t>
  </si>
  <si>
    <t>Se ejecuta la actividad reportando el último trimestre del 2021.</t>
  </si>
  <si>
    <t>Consumo agua Consumo energía</t>
  </si>
  <si>
    <t>Registro al ingreso de visitantes mensualmente.</t>
  </si>
  <si>
    <t>Ocupación del INM registrada.</t>
  </si>
  <si>
    <t>* Talento Humano</t>
  </si>
  <si>
    <t>Se ejecuta la actividad para el mes de febrero por parte de vigiliancia y ahora de servicios administrativos a través del sistema de control de acceso.</t>
  </si>
  <si>
    <t>Se ejecuta la actividad para el mes de marzo por parte de vigiliancia y ahora de servicios administrativos a través del sistema de control de acceso.</t>
  </si>
  <si>
    <t>Consumo agua Consumo energía
Consumo de papel</t>
  </si>
  <si>
    <t xml:space="preserve">Actualizar el documento que define criterios y condiciones ambientales para la adquisición de productos y servicios. </t>
  </si>
  <si>
    <t>* Procedimiento actualizado</t>
  </si>
  <si>
    <t>Se continúa la consolidación de criterios ambientales para procesos contractuales</t>
  </si>
  <si>
    <t xml:space="preserve">Incluir criterios y condiciones ambientales para la adquisición de productos y servicios. </t>
  </si>
  <si>
    <t>Procesos contractuales desde la etapa precontractual con criterios ambientales definidos</t>
  </si>
  <si>
    <t>Se ejecuta la actividad para este mes.</t>
  </si>
  <si>
    <t>Evaluar criterios y condiciones ambientales en productos y servicios de oferentes.</t>
  </si>
  <si>
    <t>Procesos contractuales desde la etapa precontractual con criterios ambientales asegurados</t>
  </si>
  <si>
    <t xml:space="preserve">Registro de procesos en los que se incluyen criterios y condiciones ambientales para la adquisición de productos y servicios. </t>
  </si>
  <si>
    <t>Tablero de control</t>
  </si>
  <si>
    <t>Registro del consumo de energía del contador en la subestación.</t>
  </si>
  <si>
    <t>Consumo de agua registrado.</t>
  </si>
  <si>
    <t>* Supervisor del contrato vigilancia</t>
  </si>
  <si>
    <t>Se ejecuta la actividad el mes de enero por parte de vigilancia.</t>
  </si>
  <si>
    <t>Se ejecuta la actividad el mes de febrero por parte de vigilancia.</t>
  </si>
  <si>
    <t>Se ejecuta la actividad el mes de marzo por parte de vigilancia.</t>
  </si>
  <si>
    <t>Registro del consumo de agua del contador público.</t>
  </si>
  <si>
    <t>Inspección a la aplicación de buenas prácticas ambientales en materia de uso racional y eficiente de papel.</t>
  </si>
  <si>
    <t>relaciona los resultados de las inspecciones correspondientes al cuarto trimestre de 2025.COPASST</t>
  </si>
  <si>
    <t>Inspección a la infraestructura sanitaria y la aplicación de buenas prácticas ambientales  en materia de uso racional y eficiente de agua .</t>
  </si>
  <si>
    <t>Profesional Ambiental
COPASST</t>
  </si>
  <si>
    <t>Inspección a sistemas de iluminación y cumplimiento a buenas prácticas ambientales  en materia de uso racional y eficiente de energía.</t>
  </si>
  <si>
    <t>Seguimiento a la planificación y ejecución del programa de mantenimiento de los tanques de agua potable, red hidrosanitaria (incluye sensores y push), sistema de bombeo.</t>
  </si>
  <si>
    <t>* Equipos en condiciones óptimas.
* Informes de seguimiento.
* Cumplimiento Resolución 1575 de 2007.</t>
  </si>
  <si>
    <t>* Supervisor del contrato.
* Profesional Ambiental.</t>
  </si>
  <si>
    <t>En el mes de enero Gestión Ambiental asiste a la reunión de programación del Plan de Mantenimiento, acta que reposa  (\\centaurus\Secretaria General\210 GSA\TRD 2020 -2021)</t>
  </si>
  <si>
    <t>Seguimiento a la ejecución del programa de mantenimiento a equipo de tratamiento de agua de la SMQB.</t>
  </si>
  <si>
    <t>* Equipos en condiciones óptimas.
* Informes de seguimiento.</t>
  </si>
  <si>
    <t>Supervisor del contrato
Subdirector de Metrología Química y Biología</t>
  </si>
  <si>
    <t>SDMQB</t>
  </si>
  <si>
    <t>Seguimiento a la planificación y ejecución del programa de mantenimiento de equipos de la infraestructura del INM (planta eléctrica, ascensores del edificio, subestación eléctrica, UPS, compresores, climatización, emergencias, accesos, etc.).</t>
  </si>
  <si>
    <t>Reunión programación mantenimientos 2026. Rev. Contratos final 2025, ascensores 2025.12.10</t>
  </si>
  <si>
    <t>Seguimiento al mantenimiento periódico y  la revisión técnico mecánica a los vehículos de propiedad del INM.</t>
  </si>
  <si>
    <t>* Vehículos conformes a las normas
* Consumo racional de combustible</t>
  </si>
  <si>
    <t>* Coordinador de Servicios Administrativos
* Responsable del vehículo</t>
  </si>
  <si>
    <t>Seguimiento a la ejecución del programa de mantenimiento de los equipos usados en los procesos misionales de la SDMQ que consuman energía.</t>
  </si>
  <si>
    <t>Seguimiento a la ejecución del programa de mantenimiento de los equipos usados en los procesos misionales de la SDMF que consuman energía.</t>
  </si>
  <si>
    <t>Seguimiento a la ejecución del programa de mantenimiento de los equipos para la infraestructura tecnológica del INM.</t>
  </si>
  <si>
    <t>Se verifica informe del contrato MC 032 de 2025 que reposa en el expediente del SECOP II.</t>
  </si>
  <si>
    <t>Seguimiento a las adecuaciones eléctricas según plan de mejoramiento de eficiencia energética 2021/ consultoría Eléctrica 2022.</t>
  </si>
  <si>
    <t>* Secretario General
* Profesional Ambiental</t>
  </si>
  <si>
    <t>Seguimiento al avance del PLAN INSTITUCIONAL DE ARCHIVOS - PINAR respecto a las actividades enfocadas a la transformación digital.</t>
  </si>
  <si>
    <t>* Tablas de Retención.
* Documental con enfoque digital.</t>
  </si>
  <si>
    <t>* Profesional en Gestión Documental.
* Profesional Universitario 11 - Líder de la Gestión Ambiental</t>
  </si>
  <si>
    <t>Cuantificación del consumo de agua por factura del acueducto.</t>
  </si>
  <si>
    <t>Consumo de agua del INM cuantificada.</t>
  </si>
  <si>
    <t>Cuantificación de consumo de energía por factura del servicio.</t>
  </si>
  <si>
    <t>Consumo de energía del INM cuantificada.</t>
  </si>
  <si>
    <t>Cuantificación de ocupación del INM.</t>
  </si>
  <si>
    <t>Ocupación del INM cuantificada.</t>
  </si>
  <si>
    <t>Cuantificación de consumo de impresiones por usuario y fotocopias por área.</t>
  </si>
  <si>
    <t>Programa: Sensibilización y toma de conciencia</t>
  </si>
  <si>
    <t xml:space="preserve">Objetivo  Específico Ambiental asociado: </t>
  </si>
  <si>
    <t>3. Sensibilizar ambientalmente al personal.</t>
  </si>
  <si>
    <t>5. Minimizar el impacto del Riesgo Químico en los trabajadores, contratistas, visitantes y el ambiente.</t>
  </si>
  <si>
    <t>Consumo agua Consumo energía
Emisiones atmosféricas</t>
  </si>
  <si>
    <t>Consumo sostenible y responsable: capacitación en Economía Circular (metodología: virtual - magistral).</t>
  </si>
  <si>
    <t>Lista de asistencia diligenciadas
Material de capacitación
Personal capacitado/ sensibilizado</t>
  </si>
  <si>
    <t>no se tiene prevista la ejecucion en este mes.</t>
  </si>
  <si>
    <t>Actividad realizada el 11 de marzo con apoyo de la SDA</t>
  </si>
  <si>
    <t>Socialización de la política de Crecimiento Verde (metodología: virtual - pieza gráfica).</t>
  </si>
  <si>
    <t>Lista de asistencia diligenciadas
Personal sensibilizado</t>
  </si>
  <si>
    <t>Consumo sostenible y responsable: Programas Posconsumo y estrategias voluntarias de entrega de residuos peligrosos (metodología: virtual - magistral).</t>
  </si>
  <si>
    <t>Cambio Climático: Cambio Climático: mitigación y adaptación.</t>
  </si>
  <si>
    <t>Consumo sostenible y responsable : Capacitación en  RESPEL y especiales (metodología: virtual - magistral).</t>
  </si>
  <si>
    <t>Consumo sostenible y responsable : Capacitación en residuos sólidos- RS (metodología: presencial - taller práctico).</t>
  </si>
  <si>
    <t>Consumo agua
Vertimiento de  ARnD
Residuos sólidos no peligrosos
Residuos peligrosos y especiales</t>
  </si>
  <si>
    <t>Protección del Agua: Capacitación en Cultura del agua  (metodología: virtual - magistral).</t>
  </si>
  <si>
    <t>Capacitación en Biodiversidad: Especies invasoras  (metodología: virtual - magistral).</t>
  </si>
  <si>
    <t>Infografías
Personal capacitado/ sensibilizado</t>
  </si>
  <si>
    <t>* Profesional Universitario 11 - Líder de la Gestión Ambiental
* SST Talento Humano</t>
  </si>
  <si>
    <t>Capacitación en riesgo biológico (metodología: virtual - magistral).</t>
  </si>
  <si>
    <t>SST Talento Humano</t>
  </si>
  <si>
    <t>se reprograma esta capacitacion para el mes de julio.</t>
  </si>
  <si>
    <t>Derrames de sustancias químicas
Emisiones atmosféricas</t>
  </si>
  <si>
    <t>Capacitación en control de incendios y derrames  (metodología: presencial - magistral, práctica).</t>
  </si>
  <si>
    <t>Derrames de sustancias químicas
Emisiones 
Residuos peligrosos y especiales</t>
  </si>
  <si>
    <t>Capacitación en Riesgo químico (Sistema Globalmente Armonizado SGA según decreto 0773 de 2021/ manipulación/ caracterización).</t>
  </si>
  <si>
    <t>Personal competente para manejar el SGA</t>
  </si>
  <si>
    <t>Emisiones 
Residuos peligrosos y especiales</t>
  </si>
  <si>
    <t>Capacitación en Protección Radiológica.</t>
  </si>
  <si>
    <t>Capacitación: Inspecciones COPASST (metodología: presencial - práctica).</t>
  </si>
  <si>
    <t>Profesional Talento Humano</t>
  </si>
  <si>
    <t>NO e ejecuta actividad, se adelanta la de derrames.</t>
  </si>
  <si>
    <t>Capacitación: Inspecciones  BRIGADA (extintores, derrames) (metodología: presencial - práctica).</t>
  </si>
  <si>
    <t>* Profesional Talento Humano
* Profesional SST</t>
  </si>
  <si>
    <t>Plan de Emergencias y Responsabilidades (general) (metodología: virtual - magistral)/.</t>
  </si>
  <si>
    <t>Se ejecuta la actividad el 19 de marzo en control de derrames</t>
  </si>
  <si>
    <t>Se ejecuta la actividad el 27 de abril en primeros auxilios.</t>
  </si>
  <si>
    <t>Inducciones componente ambiental del INM.</t>
  </si>
  <si>
    <t>Se empieza el envio de nuevo material del SGA para las inducciones.</t>
  </si>
  <si>
    <t>Re-inducciones componente ambiental del INM.</t>
  </si>
  <si>
    <t>* Profesional Talento Humano
* Profesional Universitario 11 - Líder de la Gestión Ambiental</t>
  </si>
  <si>
    <t>Campaña temas varios por correo, cartelera virtual, página web o intranet.</t>
  </si>
  <si>
    <t>Profesional Ambiental</t>
  </si>
  <si>
    <t>Se generan piezas publicitarias para la prevencion de vectores (palomas 2 de marzo)</t>
  </si>
  <si>
    <t>Aplicar una encuesta de Planeación Ambiental .</t>
  </si>
  <si>
    <t>Encuesta diligenciada
Necesidades de capacitación detectadas</t>
  </si>
  <si>
    <t>Realizar charla preoperacional a proveedores de servicios.</t>
  </si>
  <si>
    <t>Proveedores y contratistas sensibilizados</t>
  </si>
  <si>
    <t>Se ejecuta esta actividad con el personal de ARB.</t>
  </si>
  <si>
    <t>Todos</t>
  </si>
  <si>
    <t>Revisión y ajuste (en caso de requerirse) al Plan de Acción Ambiental - PAA en temas de capacitación.</t>
  </si>
  <si>
    <t>PAA ajustado en caso de ser requerido</t>
  </si>
  <si>
    <t>Cargue de datos en aplicativo ISOLUCION para cálculo de indicador de gestión.</t>
  </si>
  <si>
    <t>Indicadores Datos registrados en ISOLUCIÓN</t>
  </si>
  <si>
    <t>Programa: Otros cumplimientos normativos y voluntarios, Responsabilidad Social con Enfoque Ambiental</t>
  </si>
  <si>
    <t>Participación en el Programa de Excelencia Ambiental Distrital de la SDA.</t>
  </si>
  <si>
    <t>Reconocimiento PREAD</t>
  </si>
  <si>
    <t>No se tiene prevista la ejecucion en este mes</t>
  </si>
  <si>
    <t>se realiza la inscripcion el dia 13 de marzo ante la SDA</t>
  </si>
  <si>
    <t>Revisión periódica y actualización rutinaria de los documentación del SGA en cumplimiento de la NTC ISO 14001:2015.</t>
  </si>
  <si>
    <t>Documentos actualizados según aplique</t>
  </si>
  <si>
    <t xml:space="preserve">Revisión y borrador se revisa el procedimiento A-05-P-011 Determinación y Seguimiento de Criterios Ambientales y de SST para la adquisición de Productos y Servicios y anexo ambiental. </t>
  </si>
  <si>
    <t xml:space="preserve">Revisión en conjunto con SST del formato de FDS. </t>
  </si>
  <si>
    <t>Social</t>
  </si>
  <si>
    <t>Realizar una caminata ecológica.</t>
  </si>
  <si>
    <t>Registro de asistencia</t>
  </si>
  <si>
    <t>Secretaría General
Profesional Especializado de Talento Humano</t>
  </si>
  <si>
    <t>Social, residuos peligrosos</t>
  </si>
  <si>
    <t>Gestionar con un programa de post-consumo de medicamentos para realizar actividades entre partes interesadas y el programa (funcionarios y visitantes).</t>
  </si>
  <si>
    <t>Registro de entrega de medicamentos</t>
  </si>
  <si>
    <t>Prof. Resp.. Mnto de vehículos del INM.
Secretaría General</t>
  </si>
  <si>
    <t>Gestionar con un programa de post-consumo de envases de insecticidas para realizar actividades entre partes interesadas y el programa (funcionarios y visitantes).</t>
  </si>
  <si>
    <t>* Contenedor de programa post consumo entregado en comodato al INM.
* Residuos entregados al programa Post consumo.</t>
  </si>
  <si>
    <t>Se genera el correo para recoleccion de los pesticidas con el programa CIERRA EL CICLO</t>
  </si>
  <si>
    <t>No se tiene prevista la ejecucion en este mes, sin embargo dada la cantidad de residuos a la fecha se solicita el servicio al programa postconsumo Cierra el Ciclo 2026.03.02.</t>
  </si>
  <si>
    <t>Gestionar con un programa de post-consumo de aparatos eléctricos y electrónicos para realizar actividades entre partes interesadas y el programa (funcionarios y visitantes).</t>
  </si>
  <si>
    <t>Registro de entrega de RAEE</t>
  </si>
  <si>
    <t>Social, residuos ordinarios</t>
  </si>
  <si>
    <t>Participar en el programa de Tapas para Sanar de la Fundación Sanar.</t>
  </si>
  <si>
    <t>Registro de entrega de Tapas</t>
  </si>
  <si>
    <t>Gestiona con el programa post-consumo de baterías (Pilas con el Ambiente) de las baterías recolectadas en el INM de las partes interesadas (funcionarios y visitantes).</t>
  </si>
  <si>
    <t>Registro de entrega de acumuladores</t>
  </si>
  <si>
    <t>Secretaría General
Dirección General
Prof. Ambiental</t>
  </si>
  <si>
    <t>Revisión de requisitos legales y de otra índole prioritarios.</t>
  </si>
  <si>
    <t>Registro fotográfico</t>
  </si>
  <si>
    <t>se ejecuta esta actividad en el mes.</t>
  </si>
  <si>
    <t>Semana SST y Ambiental.</t>
  </si>
  <si>
    <t>Actividades ejecutadas en la semana</t>
  </si>
  <si>
    <t>Seguimiento al Incentivo metro biela.</t>
  </si>
  <si>
    <t>Correo electrónico</t>
  </si>
  <si>
    <t>No se tiene prevista la ejecución en este mes.</t>
  </si>
  <si>
    <t>talento humano envia evidencia de andres castillo</t>
  </si>
  <si>
    <t>Paisajismo</t>
  </si>
  <si>
    <t>Solicitud de ampliación del registro de Publicidad Exterior Visual.</t>
  </si>
  <si>
    <t>Acto administrativo por medio del cual se otorga la ampliación del permiso de publicidad exterior visual</t>
  </si>
  <si>
    <t>No se ejecuta en este mes dadas las actividades de reporte de RUA e inscripción a PREAD</t>
  </si>
  <si>
    <t>Esta actividad estaba programada para febrero pero se desarrollo en este mes Resolucion 127 y registro presupestal 21326</t>
  </si>
  <si>
    <t> se realiza el pago de publicidad exterior el 05 de mayo</t>
  </si>
  <si>
    <t>Programa: Gestión del Riesgo Químico</t>
  </si>
  <si>
    <t>Derrames</t>
  </si>
  <si>
    <t>Simulacro de derrame de aceites hidráulicos o químicos, explosión, incendio, sismo (evacuación), fuga de gases u otro de componente ambiental.</t>
  </si>
  <si>
    <t>Profesional Ambiental
SST Talento Humano</t>
  </si>
  <si>
    <t> No se tiene prevista la ejecucion en este mes</t>
  </si>
  <si>
    <t>Se realizo el mes anterior por parte de la ARL en atencion de derrames de sustancias quimicas 19 de marzo. sin embargo se trabaja con personal de SST para la elaboracion del guion del simulacro en Mayo.</t>
  </si>
  <si>
    <t>Verificar la entrega de fichas de seguridad de los materiales de referencia .</t>
  </si>
  <si>
    <t>Fichas de datos de seguridad</t>
  </si>
  <si>
    <t>Profesional Ambiental
SST
Prof. Laboratorios</t>
  </si>
  <si>
    <t>Se ejecuta la actividad en el mes de enero, y dado que estas FDS se emiten por lote de MR generados.</t>
  </si>
  <si>
    <t>Reunion con Juanita quimica</t>
  </si>
  <si>
    <t>Seguimiento al levantamiento del inventario de sustancias químicas en la SMF y Servicios Administrativos.</t>
  </si>
  <si>
    <t> Caracterizacion con arl</t>
  </si>
  <si>
    <t xml:space="preserve">Inspeccionar el adecuado manejo de  sustancias químicas en el laboratorio. </t>
  </si>
  <si>
    <t xml:space="preserve"> Listas de inspecciones
Acciones de mejora</t>
  </si>
  <si>
    <t>relaciona los resultados de las inspecciones correspondientes al cuarto trimestre de 2025. COPASST</t>
  </si>
  <si>
    <t>Medición del número de derrames presentados en el periodo.</t>
  </si>
  <si>
    <t>Datos de consumo de papel consolidados</t>
  </si>
  <si>
    <t>Profesional Universitario 11 - Jennifer Catherine Sáenz Rivera</t>
  </si>
  <si>
    <t>Comité Institucional de Gestión y Desempeño CIGD. Acta No. 3  del  29/01/2026</t>
  </si>
  <si>
    <t>TOTAL MES</t>
  </si>
  <si>
    <t>TOTAL TRIMESTRE</t>
  </si>
  <si>
    <t>TOTAL SEMESTRE</t>
  </si>
  <si>
    <t>TOTAL ACUMULADO</t>
  </si>
  <si>
    <t>% Proyectado acumulado</t>
  </si>
  <si>
    <t>% avance acumulado</t>
  </si>
  <si>
    <t>% avance mes</t>
  </si>
  <si>
    <t>% avance semestre</t>
  </si>
  <si>
    <t>DATOS</t>
  </si>
  <si>
    <t>PTD 1</t>
  </si>
  <si>
    <t>Apertura de datos</t>
  </si>
  <si>
    <t>Gobierno de la exposición de datos del INM a través de Datos Abiertos o de acuerdos con partes iinteresadas</t>
  </si>
  <si>
    <t>1. Definición de lso procedimientos que permitan la exposición de Datos Abiertos del INM</t>
  </si>
  <si>
    <t>PTD 2</t>
  </si>
  <si>
    <t>Aprovechamiento de datos</t>
  </si>
  <si>
    <t>Aprovechamiento de datos de interes del INM que esten expuestos mediante convenios o el protocolo de interoperabilid</t>
  </si>
  <si>
    <t>Informe de Prueba de interoperabilidad en el marco de ARTICAL 3 con ONAC</t>
  </si>
  <si>
    <t>PTD 3</t>
  </si>
  <si>
    <t>Estructuración de datos</t>
  </si>
  <si>
    <t xml:space="preserve">Realizar ejercicios de estructuración de datos </t>
  </si>
  <si>
    <t xml:space="preserve">Desarrollar el plan de trabajo correspondiente a la implementación de infraestructura de datos en el INM										
</t>
  </si>
  <si>
    <t>CAPACIDADES DE TRANSFORMACIÓN DIGITAL / I+D+i</t>
  </si>
  <si>
    <t>PTD 6</t>
  </si>
  <si>
    <t>Capacidades de Transformación digital / I+D+i</t>
  </si>
  <si>
    <t>Definir esquemas para realizar simulaciones y atender las limitaciones probables que afecten la calidad e incertidumbre de las mediciones. Aprovechamiento de la IA.</t>
  </si>
  <si>
    <t>PTD 7</t>
  </si>
  <si>
    <t>Alineación con prácticas internacionales</t>
  </si>
  <si>
    <t xml:space="preserve">Establecer mecanismos de participación, seguimiento y apropiación de los avances que en materia de TD en metrología se generan. </t>
  </si>
  <si>
    <t xml:space="preserve">Establecer un mecanismo de interacción con I+D+i para delegar 
Seguimiento al mecanismo de interacción </t>
  </si>
  <si>
    <t>HOJA DE RUTA PLAN DE PRESERVACIÓN DIGITAL A CORTO, MEDIANO Y LARGO PLAZO - INM</t>
  </si>
  <si>
    <t>Versión: 2  (modificación abril 2026)</t>
  </si>
  <si>
    <t>Página: 1 de 1</t>
  </si>
  <si>
    <t>PROGRAMACIÓN VIGENCIA 2026</t>
  </si>
  <si>
    <t>AVANCE DE EJECUCIÓN VIGENCIA 2026</t>
  </si>
  <si>
    <t>TRI 1</t>
  </si>
  <si>
    <t>TRI 2</t>
  </si>
  <si>
    <t>TRI 3</t>
  </si>
  <si>
    <t>TRI 4</t>
  </si>
  <si>
    <t>Objetivo Específico</t>
  </si>
  <si>
    <t>Estrategia No.</t>
  </si>
  <si>
    <t>Nombre de la Estrategia</t>
  </si>
  <si>
    <t>Actividad a realizar</t>
  </si>
  <si>
    <t>Indicador propuesto</t>
  </si>
  <si>
    <t>Producto / Servicio esperado</t>
  </si>
  <si>
    <t>Responsables</t>
  </si>
  <si>
    <t>Meta de Cumplimiento Anual 2026</t>
  </si>
  <si>
    <t>Alcance de la Actividad planteada para el 2026</t>
  </si>
  <si>
    <t>Acumulado de Medición Anual PROGRAMACIÓN 2026</t>
  </si>
  <si>
    <t>Acumulado de Medición Anual AVANCE 2026</t>
  </si>
  <si>
    <r>
      <t>O.E.1.</t>
    </r>
    <r>
      <rPr>
        <sz val="11"/>
        <color rgb="FF000000"/>
        <rFont val="Arial"/>
        <family val="2"/>
      </rPr>
      <t xml:space="preserve"> Actualizar, consolidar y estructurar el inventario institucional de activos de información y medios de almacenamiento digital.</t>
    </r>
  </si>
  <si>
    <t>Consolidación y actualización del inventario institucional de activos de información</t>
  </si>
  <si>
    <t>PPD 1</t>
  </si>
  <si>
    <t>Revisar y apoyar la actualización de la Matriz de Activos de Información</t>
  </si>
  <si>
    <t>% de avance en actualización de la matriz</t>
  </si>
  <si>
    <t>Matriz de Activos de Información actualizada</t>
  </si>
  <si>
    <t>OIDT / Gestión Documental</t>
  </si>
  <si>
    <t>Actividad planteada para acompañar encabeza de la OIDT la actualización de la matriz de activos de información institucional del Instituto Nacional De Meteorología</t>
  </si>
  <si>
    <t>PPD 2</t>
  </si>
  <si>
    <t>Integrar información de SGDEA, repositorios y medios externos</t>
  </si>
  <si>
    <t>Nº de fuentes integradas</t>
  </si>
  <si>
    <t>Inventario consolidado multi-fuente</t>
  </si>
  <si>
    <t>Actividad planteada para la articulación de diferentes fuentes de información existentes en el marco de la creación y generación de documentos digitales con valor de preservación digital dentro de las cuales se encuentra establecido para la vigencia 2026, lo contenido en las tablas de retención documental vigentes y de más fuentes de información identificadas en la matriz de activos de información. A futuro se espera que esta actividad incorpore otras fuentes de información institucional cómo el SGDEA, Repositorios de información institucional no identificado u otras.</t>
  </si>
  <si>
    <t>Durante el mes de febrero se iniciaron gestiones preliminares orientadas a la estructuración técnica del inventario general de documentos electrónicos a preservar.
Las acciones ejecutadas fueron:
•	Análisis y revisión de la matriz institucional de activos de información.
•	Revisión comparativa con las Tablas de Retención Documental vigentes.
•	Identificación de fuentes potenciales de generación de documentos electrónicos (todavía en gestión)</t>
  </si>
  <si>
    <t> Durante el mes de marzo se profundizó el ejercicio de análisis técnico iniciado en febrero, mediante la revisión detallada de las Tablas de Retención Documental (TRD) en relación con la información identificada en las carpetas compartidas de la Secretaría General.
Las actividades desarrolladas incluyeron:
•	Revisión de las TRD vigentes frente a la estructura organizacional de la Secretaría General.
•	Análisis de las subsecciones correspondientes a los Grupos Internos de Trabajo.
•	Identificación de series y subseries documentales asociadas a cada dependencia.
•	Comparación entre la información efectivamente almacenada en los servidores institucionales y la estructura documental definida en las TRD.
Este ejercicio tuvo como objetivo:
•	Determinar la pertinencia y correspondencia entre la información digital existente y los instrumentos archivísticos vigentes.
•	Identificar posibles inconsistencias en la organización documental.
•	Establecer bases técnicas para la clasificación de documentos electrónicos a preservar.</t>
  </si>
  <si>
    <t>PPD 3</t>
  </si>
  <si>
    <t xml:space="preserve">Estructurar el Inventario General de Documentos Electrónicos a Preservar (Dependiente de la definción del alcance en terminos Secciones, Subsecciones, Series y Subseries para el pilotaje de la vigencia 2026 y sus respectivas priorizaciones en las vigencias posteriores).  </t>
  </si>
  <si>
    <t>% de avance en estructuración del inventario priorizado</t>
  </si>
  <si>
    <t>Inventario General de Documentos Electrónicos a Preservar</t>
  </si>
  <si>
    <t>Gestión Documental / OAP</t>
  </si>
  <si>
    <t>Actividad planeada para el desarrollo y estructuración de un inventario e identificación de documentos electrónicos con valor de preservación digital contenidos en las secciones, subsecciones, series y sub series priorizados para la atención en la vigencia 2026. Particularmente este inventario debe estar correlacionado con la sugerencia de identificaciones de información contenidos en la guía de preservación digital del AGN. Particularmente para la vigencia 26 a partir de consensos internos en el componente de gestión documental se definió que la sección a abordar en la presente vigencia será la de Secretaría General.</t>
  </si>
  <si>
    <t xml:space="preserve">Se encuentra en construcción la Matriz General de Inventario de Documentos Electrónicos a Preservar, la cual incorpora:
•	Repositorios documentales.
•	Servidores compartidos.
De manera paralela, se está elaborando un diagnóstico técnico escrito que documenta:
•	Metodología de identificación.
•	Criterios de inclusión.
•	Variables técnicas consideradas.
•	Alcance preliminar del inventario.
</t>
  </si>
  <si>
    <t xml:space="preserve"> Durante el mes de marzo se avanzó de una fase de gestión de acceso a una fase inicial de análisis técnico de la información, mediante la implementación de mecanismos de interacción entre fuentes de datos.
Las actividades desarrolladas incluyeron:
•	Integración de bases de datos en Excel con las carpetas compartidas de los servidores institucionales.
•	Desarrollo de consultas automatizadas mediante Power Query, permitiendo la actualización dinámica de la información al momento de apertura de los archivos.
•	Estructuración de cuatro consultas independientes, correspondientes a cada una de las subsecciones de la Secretaría General.
</t>
  </si>
  <si>
    <t>Digitalización sistemática de la documentación del archivo central</t>
  </si>
  <si>
    <t>PPD 4</t>
  </si>
  <si>
    <t>Priorizar documentos con valor permanente según TRD, de acuerdo con el alcance definido en el piloto de implementación.</t>
  </si>
  <si>
    <t>% de series priorizadas dentro del piloto definido</t>
  </si>
  <si>
    <t>Listado de documentos priorizados</t>
  </si>
  <si>
    <t>Gestión Documental</t>
  </si>
  <si>
    <t>15% al 30%</t>
  </si>
  <si>
    <t>A partir de la estructuración del inventario de documentos electrónicos con valor de preservación digital cuyo alcance lo define el piloto seleccionado para los ejercicios de preservación digital, que para la vigencia 2026 está establecido en la sección de la Secretaría General del INM, Se deben realizar los respectivos ejercicios de análisis de series y sub series contenidos en la sección priorizada con el objetivo de identificar dentro de ese inventario qué documentos deben ser tenidos en cuenta para los ejercicios y estrategias de preservación digital en el marco de lo definido en las tablas de retención documental y en ejercicios y acercamientos con los responsables de cada proceso productor de dichos documentos.</t>
  </si>
  <si>
    <t>PPD 5</t>
  </si>
  <si>
    <t>Aplicar el Instructivo de Digitalización de Documentos de Archivo</t>
  </si>
  <si>
    <t>% de aplicación del instructivo</t>
  </si>
  <si>
    <t>Procedimiento aplicado en la priorización de documentos digitales</t>
  </si>
  <si>
    <t>Actividad correspondiente a la implementación de estrategias definidas en la guía de estructuración e implementación del plan de preservación digital del AGN. Actividad discrecional en el marco de la selección e identificación de estrategias a implementar en el pilotaje priorizado para la vigencia 2026, en el entendido de la alimentación de recursos para la implementación de estrategias en la presente vigencia. Producto de actividad también se pueden identificar las necesidades para la vigencia 2027 ya no en el marco de una implementación propia sino en el marco de una posible justificación de necesidades para la contratación de tervero jurídico con la idoneidad para la implementación de dichas estrategias.</t>
  </si>
  <si>
    <t>PPD 6</t>
  </si>
  <si>
    <t>Digitalizar documentación priorizada y organizarla en repositorios seguros existentes en el INM</t>
  </si>
  <si>
    <t>% Expedientes digitalizados, según priorización</t>
  </si>
  <si>
    <t>Repositorio digital institucional</t>
  </si>
  <si>
    <t>Gestión Documental / OIDT</t>
  </si>
  <si>
    <t>Parte de las estrategias definidas en la guía del archivo general de la nación para la preservación digital establecen que los documentos digitales con valor de preservación deben almacenarse en espacios repositorios y lugares de almacenamiento distintos a los establecidos en la operación actual. Por lo cual esta actividad se enmarca en la consecución de dichos espacios los cuales deben ser coordinados con la Oficina de Informática y Desarrollo Tecnológico de acuerdo con la limitación de recursos existente para la vigencia 2026.</t>
  </si>
  <si>
    <t>PPD 7</t>
  </si>
  <si>
    <t>Realizar copias de respaldo y control de integridad</t>
  </si>
  <si>
    <t>Nº de respaldos verificados</t>
  </si>
  <si>
    <t>Backups y reportes de integridad</t>
  </si>
  <si>
    <t>Actividad particularmente desarrollada por la OIDT, En la cual corresponde al equipo de gestión documental generar las instancias de articulación pertinentes en las que se identifiquen las gestiones realizadas para la generación de respaldos Verificados, en este caso de la información institucional que actualmente existe en las carpetas compartidas de los servidores locales en donde actualmente se almacenan los documentos digitales con valor de preservación digital establecidas en las TRD vigentes.</t>
  </si>
  <si>
    <t xml:space="preserve">Se realizó reunión con OIDT donde se pudo constatar que los respaldos de la información se están ejecutando con la periodicidad establecida en los procedimientos e instructivos de la institución lo cual garantiza la primera etapa de la conservación y posterior preservación Digital </t>
  </si>
  <si>
    <r>
      <t xml:space="preserve">O.E.2. </t>
    </r>
    <r>
      <rPr>
        <sz val="11"/>
        <color rgb="FF000000"/>
        <rFont val="Arial"/>
        <family val="2"/>
      </rPr>
      <t>Implementar un marco normativo, metodológico y tecnológico.</t>
    </r>
  </si>
  <si>
    <t>Implementación y actualización de TRD y procedimientos</t>
  </si>
  <si>
    <t>PPD 8</t>
  </si>
  <si>
    <t>Implementar, revisar y actualizar TRD conforme a la estructura organizacional (a solicitud del usuario)</t>
  </si>
  <si>
    <t>% de TRD revisadas</t>
  </si>
  <si>
    <t>TRD aprobadas por CIGD</t>
  </si>
  <si>
    <t>Actividad planteada para acompañar, gestionar y realizar la actualización de tablas de retención documental TRD, producto también de las diferentes actualizaciones o reconsideraciones internas de procesos establecidos a nivel institucional Vinculados al sistema integrado de gestión. Actividad discrecional que será ejecutada a partir de solicitudes formales de los gestores de cada uno de los procesos.</t>
  </si>
  <si>
    <t>PPD 9</t>
  </si>
  <si>
    <t>Actualizar series y subseries con valor de preservación digital, en el marco de la propuesta de nuevos procesos y procedimientos de Preservación Digital y Metadatos (a solicitud del usuario)</t>
  </si>
  <si>
    <t>N° de actualizaciones</t>
  </si>
  <si>
    <t>Gestión de actualización de series preservables</t>
  </si>
  <si>
    <t>El presente plan de preservación digital establece actividades para el análisis, construcción, Propuesta e incorporación de nuevos procesos y procedimientos relacionados con la preservación digital y con la gestión de metadatos. Para el cual una vez se adelanten dichas actividades y en el marco de la respectiva normalización institucional de nuevas acciones a realizar en el instituto se hace necesario identificar y definir Las posibles series y sus series que contendrán estos nuevos procesos y procedimientos</t>
  </si>
  <si>
    <t>PPD 10</t>
  </si>
  <si>
    <t>Integrar TRD con SGDEA, de acuerdo con la actualización de series y subseries con valor de preservación digital, en el marco de la propuesta de nuevos procesos y procedimientos de Preservación Digital y Metadatos (a solicitud del usuario)</t>
  </si>
  <si>
    <t>N° de solicitudes recibidas y atendidas de integración funcional</t>
  </si>
  <si>
    <t>TRD interoperables con SGDEA, en lo relacionado con Preservación Digital y Metadatos</t>
  </si>
  <si>
    <t>Actividad planteada para la generación de propuestas de integración entre los nuevos procedimientos y procesos de preservación digital y metadatos con relación al SGDEA. Su alcance es a nivel de propuesta y de estudio de viabilidad para la integración de dichas fuentes de información.</t>
  </si>
  <si>
    <t>Implementación del SGDEA</t>
  </si>
  <si>
    <t>PPD 11</t>
  </si>
  <si>
    <t>Diagnosticar vinculación de metadatos técnicos y administrativos</t>
  </si>
  <si>
    <t>Nº de campos mapeados</t>
  </si>
  <si>
    <t>Informe de diagnóstico de metadatos</t>
  </si>
  <si>
    <t>OAP / OIDT / Gestión Documental</t>
  </si>
  <si>
    <t>Actividad planteada para identificar, analizar, proponer y estructurar necesidades en términos de metadatos cómo versión inicial, Respecto de las gestiones propias de los documentos digitales con valor de preservación digital producidos a nivel institucional. Dicha estructuración inicial de plantearse como un diagnóstico inicial en términos de necesidades respecto del componente de metadatos y debe estar apoyada o alineada a las sugerencias metodológicas establecidas en entregables de consultorías adelantadas durante la vigencia 2025 con la Corporación Colombia Digital. Actividad que debe ser construida de manera consensuada entre el componente de gestión documental la OAP y la OIDT. Esta actividad debe quedar un documento de diagnóstico que incorpore las necesidades antes mencionadas y que esté convalidado por cada una de las instancias antes mencionadas.</t>
  </si>
  <si>
    <t>PPD 12</t>
  </si>
  <si>
    <t>Diseñar en el marco del modelo OAIS, propuesta de un proceso de Preservación Digital en el cual se estructuren procedimientos SIP–AIP–DIP</t>
  </si>
  <si>
    <t>Nº de Procesos y Procedimientos estructurados y propuestos</t>
  </si>
  <si>
    <t>Proceso y Procedimientos propuestos</t>
  </si>
  <si>
    <t>Actividad planteada en el marco de sugerencias establecidos en la guía de preservación digital, de acuerdo con la implementación y adaptación metodológica de modelos como OAIS. Para lo cual, producto de esta actividad se deben generar las diferentes actividades de articulación institucional entre el componente de gestión documental, la OAP Y  la OIDT, De las cuales salgan las diferentes propuestas en términos de estructuración de procesos y procedimientos para la preservación digital con el enfoque OAIS.</t>
  </si>
  <si>
    <t>PPD 13</t>
  </si>
  <si>
    <t>Evaluar procedimientos SIP–AIP–DIP del modelo OAIS (Propuestos)</t>
  </si>
  <si>
    <t>Nº de validaciones realizadas</t>
  </si>
  <si>
    <t>Procedimientos OAIS definidos</t>
  </si>
  <si>
    <t>Actividad plantea para la elaboración de diferentes instancias de validación ajuste y aprobación de la propuesta de nuevos procedimientos y procesos en el marco de los componentes de preservación digital y metadatos. Actividad que se desarrollar en el marco de las instancias establecidas en el modelo de arquitectura empresarial y gobierno de datos existente en el Instituto Nacional de Meteorología</t>
  </si>
  <si>
    <t>PPD 14</t>
  </si>
  <si>
    <t>Diagnosticar integración de SGDEA con repositorios institucionales</t>
  </si>
  <si>
    <t>% de interoperabilidad</t>
  </si>
  <si>
    <t xml:space="preserve">SGDEA interoperable DIAGNÓSTICO </t>
  </si>
  <si>
    <t>Actividad planteada para que desde el liderazgo de la OIDT, Se diagnostique e identifique las necesidades técnicas y presupuestales para que la herramienta d SGDEA tenga los diferentes esquemas de inter relacionamiento con los repositorios y fuentes de información institucional dentro de los cuales se encuentran las distintas TRD. Actividad liderada por la OIDT y acompañada a nivel de orientaciones técnicas específicas en el componente de gestión documental por parte de los profesionales de la Secretaría General.</t>
  </si>
  <si>
    <t>Gestión y preservación de metadatos institucionales</t>
  </si>
  <si>
    <t>PPD 15</t>
  </si>
  <si>
    <t>Diseñar y proponer el Procedimiento de Gestión de Metadatos Institucional</t>
  </si>
  <si>
    <t>% de avance en diseño</t>
  </si>
  <si>
    <t>Procedimiento propuesto</t>
  </si>
  <si>
    <t>Actividad planteada en el marco de las estrategias establecidas en la guía para la construcción e implementación del plan de preservación digital del AGN (modelo PREMIS), en la cual la estructuración y propuesta de un marco normativo robusto que incorpore la gestión de metadatos A nivel institucional se convierte en una necesidad para una correcta ejecución de modelos de preservación digital. De esta actividad se espera que, a partir de entregables de consultorías realizadas en años anteriores se establezca mancomunadamente un procedimiento que vincule los de datos a nivel institucional y que contenga las diferentes instancias de aprobación, validación y ajuste Para la propuesta de nuevos procedimientos. Actividad que se debe trabajar articuladamente con la OAP y la OIDT constantemente.</t>
  </si>
  <si>
    <t>PPD 16</t>
  </si>
  <si>
    <t>Incorporar metadatos de preservación (PREMIS)</t>
  </si>
  <si>
    <t>Nº de esquemas implementados</t>
  </si>
  <si>
    <t>Esquema PREMIS funcional</t>
  </si>
  <si>
    <t>OAP / OIDT</t>
  </si>
  <si>
    <t>A partir de la priorización del inventario de documentos sujetos de preservación digital y los documentos que serán parte del pilotaje de preservación digital que para la vigencia 2026 está establecido en el marco de la sección perteneciente a la secretaría general, se espera que con los recursos y medios tecnológicos existentes se pueda implementar y extraer de dichos documentos priorizados un esquema metodológico de metadatos que nos permita identificar posibles necesidades adicionales en términos de metadatos, formas y gestiones para la obtención de metadatos y uso de los mismos.</t>
  </si>
  <si>
    <t>PPD 17</t>
  </si>
  <si>
    <t>Evaluar y Diagnosticar el establecimiento de mecanismos automáticos de captura de metadatos</t>
  </si>
  <si>
    <t>% de automatización</t>
  </si>
  <si>
    <t>Integración automatizada de metadatos</t>
  </si>
  <si>
    <t>OIDT / OAP / Gestión Documental</t>
  </si>
  <si>
    <t>-</t>
  </si>
  <si>
    <t>Actividad planteada para vigencias posteriores.</t>
  </si>
  <si>
    <r>
      <t>O.E.3.</t>
    </r>
    <r>
      <rPr>
        <sz val="11"/>
        <color rgb="FF000000"/>
        <rFont val="Arial"/>
        <family val="2"/>
      </rPr>
      <t xml:space="preserve"> Fomentar la cultura institucional de preservación digital.</t>
    </r>
  </si>
  <si>
    <t>Fortalecimiento de la cultura institucional</t>
  </si>
  <si>
    <t>PPD 18</t>
  </si>
  <si>
    <t>Diseñar e implementar estrategia de comunicación interna</t>
  </si>
  <si>
    <t>Nº de campañas ejecutadas</t>
  </si>
  <si>
    <t>Estrategia de comunicación del PPD</t>
  </si>
  <si>
    <t>Gestión Documental  / Talento Humano</t>
  </si>
  <si>
    <t>Actividad planteada para la elaboración de un documento ejecutivo metodológico y de fácil lectura, en el cual se programe y mencione la estrategia de comunicación que se va a implementar en los espacios de socialización gestionados con talento humano En el plan institucional de capacitaciones con el cual se espera fomentar la cultura institucional en términos de preservación digital</t>
  </si>
  <si>
    <t>PPD 19</t>
  </si>
  <si>
    <t>Realizar jornadas anuales de formación</t>
  </si>
  <si>
    <t>Nº de jornadas realizadas</t>
  </si>
  <si>
    <t>Registro de capacitación</t>
  </si>
  <si>
    <t>Gestión Documental / Talento Humano</t>
  </si>
  <si>
    <t>Actividad planteada para el desarrollo de 2 jornadas de capacitación virtuales, una por cada semestre, en las cual de forma no didáctica se socialice la importancia del plan de preservación digital a nivel institucional y el papel que jugamos todos en la gestión propia de cada uno de los procesos y procedimientos a los que pertenecemos. Producto de esta actividad deben quedar las respectivas grabaciones de las reuniones y las respectivas ayudas memorias de la misma.</t>
  </si>
  <si>
    <t>PPD 20</t>
  </si>
  <si>
    <t>Elaborar materiales pedagógicos</t>
  </si>
  <si>
    <t>Nº de materiales elaborados</t>
  </si>
  <si>
    <t>Kit de capacitación institucional</t>
  </si>
  <si>
    <t>Actividad planteada para la generación de 3 documentos que hacen parte del fomento de la cultura institucional en términos de preservación digital, los cuales son la presentación en PowerPoint del plan, el documento MPF escrito con el detalle del plan y La hoja de ruta para la implementación del plan actualizada en Excel.</t>
  </si>
  <si>
    <t>PPD 21</t>
  </si>
  <si>
    <t>Incorporar temática en inducción y reinducción</t>
  </si>
  <si>
    <t>% de programas actualizados</t>
  </si>
  <si>
    <t>Programa institucional actualizado</t>
  </si>
  <si>
    <t>Talento Humano / OAP</t>
  </si>
  <si>
    <t>Actividad planteada para el desarrollo de gestiones de articulación con el grupo interno de trabajo de talento humano, con el fin de incorporar y garantizar un espacio en el plan institucional de capacitaciones adicionado al ya existente en el componente general de gestión documental. La actividad incorpora gestiones de solicitudes presenciales personales o por correo electrónico con el mencionado grupo con el fin de garantizar los espacios.</t>
  </si>
  <si>
    <t xml:space="preserve">No se logra la incorporación de la temática en la inducción y reinducción puesto que la estrategia de TH se centra en disminuir los temas ya que no están siendo efectivas las jornadas, se plantea cambiar la estrategia y apoyarse en las actividades PPD18 y PPD19 de este mismo plan </t>
  </si>
  <si>
    <r>
      <t>O.E.4.</t>
    </r>
    <r>
      <rPr>
        <sz val="11"/>
        <color rgb="FF000000"/>
        <rFont val="Arial"/>
        <family val="2"/>
      </rPr>
      <t xml:space="preserve"> Identificar, evaluar y mitigar riesgos.</t>
    </r>
  </si>
  <si>
    <t>Evaluación y mitigación de riesgos digitales</t>
  </si>
  <si>
    <t>PPD 22</t>
  </si>
  <si>
    <t>Apoyo en la actualización anual la matriz de riesgos, asociada los componentes de Preservación Digital y Metadatos, un vez se surtan las respectivas aprobaciones de Procesos y Procedimientos nuevos.</t>
  </si>
  <si>
    <t>Nº de actualizaciones anuales</t>
  </si>
  <si>
    <t>Matriz de riesgos PPD</t>
  </si>
  <si>
    <t>Apoyo en la actualización anual la matriz de riesgos, asociada los componentes de Preservación Digital y Metadatos, un vez se surtan las respectivas aprobaciones de Procesos y Procedimientos nuevos. La actividad también incorpora la posible participación en instancias de evaluación de riesgos en el marco de otros procesos qué pueden ser liderados tanto por la OAP como la OIDT, a solicitud de dichas dependencias.</t>
  </si>
  <si>
    <t>PPD 23</t>
  </si>
  <si>
    <t>Coordinar implementación de respaldos redundantes</t>
  </si>
  <si>
    <t>Nº de respaldos realizados</t>
  </si>
  <si>
    <t>Sistema de respaldo redundante</t>
  </si>
  <si>
    <r>
      <t>O.E.5.</t>
    </r>
    <r>
      <rPr>
        <sz val="11"/>
        <color rgb="FF000000"/>
        <rFont val="Arial"/>
        <family val="2"/>
      </rPr>
      <t xml:space="preserve"> Seguimiento y evaluación del PPD.</t>
    </r>
  </si>
  <si>
    <t>Seguimiento, control y evaluación continua del PPD</t>
  </si>
  <si>
    <t>PPD 24</t>
  </si>
  <si>
    <t>Realizar seguimiento anual (modelo Modelo De Madurez Para Medir La Capacidad De Preservación Digital)</t>
  </si>
  <si>
    <t>% de avance en implementación</t>
  </si>
  <si>
    <t>Modelo de seguimiento implementado</t>
  </si>
  <si>
    <t>Gestión Documental / OAP / OIDT</t>
  </si>
  <si>
    <t>Actividad planteada para qué articuladamente en mesas de trabajo técnicas establecidas en el modelo de arquitectura empresarial y gobierno de datos, se realiza a través de diferentes jornadas la evaluación y medición conjunta del Modelo De Madurez Para Medir La Capacidad De Preservación Digital, Modelo establecido como anexo en la guía de preservación digital dispuesta por el Archivo General De La Nación, cuyo objetivo es identificar y evaluar las actividades a nivel institucional que se han desarrollado para el mejoramiento e implementación de estrategias de preservación digital, En donde se espera a partir de dichas evaluaciones mejorar progresivamente en el marco de las preservación digital.</t>
  </si>
  <si>
    <t>PPD 25</t>
  </si>
  <si>
    <t>Elaborar informes anuales de avance y sostenibilidad</t>
  </si>
  <si>
    <t>Nº de informes entregados</t>
  </si>
  <si>
    <t>Informes de seguimiento PPD</t>
  </si>
  <si>
    <t>Informe anual de avance que consolida todas las actividades realizadas a lo largo del año de forma ejecutiva y en el cual se debe incorporar las perspectivas para la vigencia de 2027</t>
  </si>
  <si>
    <t>Monitoreo y control de integridad digital</t>
  </si>
  <si>
    <t>PPD 26</t>
  </si>
  <si>
    <t>Implementar instructivo de monitoreo y control</t>
  </si>
  <si>
    <t>% de implementación</t>
  </si>
  <si>
    <t>Instructivo aplicado institucionalmente</t>
  </si>
  <si>
    <t>Actividad planteada para el desarrollo de informes trimestrales, que den cuenta del avance de la ejecución y novedades presentadas en la ejecución del plan de preservación digital</t>
  </si>
  <si>
    <t> Durante la primera semana del mes de marzo se consolidó la integración operativa del Plan de Preservación Digital (PPD) dentro del esquema formal de planificación institucional, mediante el cargue y diligenciamiento de la matriz del Plan de Acción Institucional.
Esta actividad se desarrolló en cumplimiento de los compromisos definidos durante el mes de febrero y contempló:
•	Registro detallado de las actividades, metas, indicadores y productos asociados al PPD dentro del instrumento oficial de planeación.
•	Alineación de los elementos del PPD con la estructura metodológica del Plan de Acción Institucional.
•	Validación de coherencia entre los compromisos del PPD y los mecanismos de seguimiento definidos por la Oficina Asesora de Planeación.</t>
  </si>
  <si>
    <t>PPD 27</t>
  </si>
  <si>
    <t>Apoyar y acompañar auditorías internas de control documental (a solicitud)</t>
  </si>
  <si>
    <t>Nº de auditorías realizadas</t>
  </si>
  <si>
    <t>Informes de auditoría (a solicitud)</t>
  </si>
  <si>
    <t>Gestión Documental / Control Interno</t>
  </si>
  <si>
    <r>
      <t xml:space="preserve">1. Cronograma de actividades 
2. Project Charter 
</t>
    </r>
    <r>
      <rPr>
        <sz val="10"/>
        <color rgb="FF000000"/>
        <rFont val="Arial"/>
      </rPr>
      <t xml:space="preserve">3. Informe de avance de implementación semestral.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</si>
</sst>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_-* #,##0.000000_-;\-* #,##0.000000_-;_-* &quot;-&quot;??_-;_-@_-"/>
    <numFmt numFmtId="166" formatCode="_-* #,##0_-;\-* #,##0_-;_-* &quot;-&quot;??_-;_-@_-"/>
    <numFmt numFmtId="167" formatCode="#,###\ &quot;COP&quot;"/>
    <numFmt numFmtId="168" formatCode="yyyy\-mm\-dd;@"/>
  </numFmts>
  <fonts count="130">
    <font>
      <sz val="10"/>
      <color rgb="FF000000"/>
      <name val="Arial"/>
      <scheme val="minor"/>
    </font>
    <font>
      <sz val="9"/>
      <color theme="1"/>
      <name val="Arial"/>
      <family val="2"/>
    </font>
    <font>
      <sz val="10"/>
      <name val="Arial"/>
      <family val="2"/>
    </font>
    <font>
      <b/>
      <u/>
      <sz val="11"/>
      <color theme="1"/>
      <name val="Arial"/>
      <family val="2"/>
      <scheme val="minor"/>
    </font>
    <font>
      <b/>
      <u/>
      <sz val="10"/>
      <color theme="1"/>
      <name val="Verdana"/>
      <family val="2"/>
    </font>
    <font>
      <sz val="10"/>
      <color theme="1"/>
      <name val="Verdana"/>
      <family val="2"/>
    </font>
    <font>
      <b/>
      <sz val="10"/>
      <color theme="1"/>
      <name val="Verdana"/>
      <family val="2"/>
    </font>
    <font>
      <u/>
      <sz val="10"/>
      <color theme="1"/>
      <name val="Verdana"/>
      <family val="2"/>
    </font>
    <font>
      <sz val="10"/>
      <color rgb="FFC00000"/>
      <name val="Verdana"/>
      <family val="2"/>
    </font>
    <font>
      <sz val="16"/>
      <name val="Verdana"/>
      <family val="2"/>
    </font>
    <font>
      <i/>
      <sz val="11"/>
      <name val="Verdana"/>
      <family val="2"/>
    </font>
    <font>
      <b/>
      <sz val="11"/>
      <name val="Verdana"/>
      <family val="2"/>
    </font>
    <font>
      <sz val="11"/>
      <name val="Verdana"/>
      <family val="2"/>
    </font>
    <font>
      <i/>
      <u/>
      <sz val="11"/>
      <name val="Verdana"/>
      <family val="2"/>
    </font>
    <font>
      <b/>
      <sz val="14"/>
      <color theme="5" tint="-0.499984740745262"/>
      <name val="Verdana"/>
      <family val="2"/>
    </font>
    <font>
      <b/>
      <sz val="11"/>
      <color theme="5" tint="-0.499984740745262"/>
      <name val="Verdana"/>
      <family val="2"/>
    </font>
    <font>
      <b/>
      <u/>
      <sz val="10"/>
      <color theme="5" tint="-0.499984740745262"/>
      <name val="Verdana"/>
      <family val="2"/>
    </font>
    <font>
      <sz val="10"/>
      <color theme="5" tint="-0.499984740745262"/>
      <name val="Verdana"/>
      <family val="2"/>
    </font>
    <font>
      <b/>
      <sz val="10"/>
      <color theme="5" tint="-0.499984740745262"/>
      <name val="Verdana"/>
      <family val="2"/>
    </font>
    <font>
      <b/>
      <sz val="11"/>
      <color theme="5" tint="-0.499984740745262"/>
      <name val="Arial"/>
      <family val="2"/>
    </font>
    <font>
      <sz val="9"/>
      <color theme="5" tint="-0.499984740745262"/>
      <name val="Arial"/>
      <family val="2"/>
    </font>
    <font>
      <sz val="9"/>
      <color rgb="FF000000"/>
      <name val="Arial"/>
      <family val="2"/>
    </font>
    <font>
      <b/>
      <sz val="10"/>
      <color rgb="FF000000"/>
      <name val="Arial"/>
      <family val="2"/>
    </font>
    <font>
      <sz val="10"/>
      <color rgb="FF000000"/>
      <name val="Arial"/>
      <family val="2"/>
    </font>
    <font>
      <b/>
      <sz val="12"/>
      <color rgb="FF000000"/>
      <name val="Arial"/>
      <family val="2"/>
    </font>
    <font>
      <b/>
      <sz val="9"/>
      <color rgb="FF000000"/>
      <name val="Arial"/>
      <family val="2"/>
    </font>
    <font>
      <b/>
      <sz val="10"/>
      <color rgb="FFC00000"/>
      <name val="Arial"/>
      <family val="2"/>
    </font>
    <font>
      <b/>
      <sz val="9"/>
      <color rgb="FFC00000"/>
      <name val="Arial"/>
      <family val="2"/>
    </font>
    <font>
      <sz val="11"/>
      <color rgb="FF000000"/>
      <name val="Arial"/>
      <family val="2"/>
      <scheme val="minor"/>
    </font>
    <font>
      <b/>
      <sz val="14"/>
      <color theme="1"/>
      <name val="Arial"/>
      <family val="2"/>
    </font>
    <font>
      <b/>
      <sz val="24"/>
      <color theme="1"/>
      <name val="Arial"/>
      <family val="2"/>
    </font>
    <font>
      <b/>
      <sz val="13"/>
      <color rgb="FFFFFFFF"/>
      <name val="Arial"/>
      <family val="2"/>
    </font>
    <font>
      <b/>
      <sz val="14"/>
      <color rgb="FFFFFFFF"/>
      <name val="Arial"/>
      <family val="2"/>
    </font>
    <font>
      <b/>
      <sz val="12"/>
      <color theme="0"/>
      <name val="Arial"/>
      <family val="2"/>
    </font>
    <font>
      <b/>
      <sz val="10"/>
      <color theme="0"/>
      <name val="Arial"/>
      <family val="2"/>
    </font>
    <font>
      <b/>
      <sz val="9"/>
      <color theme="1"/>
      <name val="Arial"/>
      <family val="2"/>
    </font>
    <font>
      <sz val="11"/>
      <color rgb="FF000000"/>
      <name val="Arial"/>
      <family val="2"/>
      <scheme val="minor"/>
    </font>
    <font>
      <u/>
      <sz val="11"/>
      <color theme="10"/>
      <name val="Arial"/>
      <family val="2"/>
      <scheme val="minor"/>
    </font>
    <font>
      <sz val="8"/>
      <color theme="1"/>
      <name val="Arial Narrow"/>
      <family val="2"/>
    </font>
    <font>
      <sz val="8"/>
      <color rgb="FF000000"/>
      <name val="Arial Narrow"/>
      <family val="2"/>
    </font>
    <font>
      <b/>
      <sz val="10"/>
      <color theme="0"/>
      <name val="Verdana"/>
      <family val="2"/>
    </font>
    <font>
      <b/>
      <sz val="10"/>
      <color rgb="FFFFFFFF"/>
      <name val="Verdana"/>
      <family val="2"/>
    </font>
    <font>
      <b/>
      <sz val="12"/>
      <color theme="0"/>
      <name val="Verdana"/>
      <family val="2"/>
    </font>
    <font>
      <b/>
      <sz val="9"/>
      <color theme="1"/>
      <name val="Verdana"/>
      <family val="2"/>
    </font>
    <font>
      <sz val="11"/>
      <color theme="1"/>
      <name val="Verdana"/>
      <family val="2"/>
    </font>
    <font>
      <b/>
      <sz val="10"/>
      <color rgb="FF000000"/>
      <name val="Verdana"/>
      <family val="2"/>
    </font>
    <font>
      <sz val="10"/>
      <color rgb="FF000000"/>
      <name val="Verdana"/>
      <family val="2"/>
    </font>
    <font>
      <sz val="9"/>
      <color theme="1"/>
      <name val="Verdana"/>
      <family val="2"/>
    </font>
    <font>
      <sz val="9"/>
      <color rgb="FF000000"/>
      <name val="Verdana"/>
      <family val="2"/>
    </font>
    <font>
      <sz val="9"/>
      <name val="Verdana"/>
      <family val="2"/>
    </font>
    <font>
      <sz val="8"/>
      <color rgb="FF000000"/>
      <name val="Verdana"/>
      <family val="2"/>
    </font>
    <font>
      <sz val="11"/>
      <color rgb="FF000000"/>
      <name val="Verdana"/>
      <family val="2"/>
    </font>
    <font>
      <sz val="8"/>
      <color theme="1"/>
      <name val="Verdana"/>
      <family val="2"/>
    </font>
    <font>
      <u/>
      <sz val="8"/>
      <color theme="10"/>
      <name val="Verdana"/>
      <family val="2"/>
    </font>
    <font>
      <sz val="10"/>
      <name val="Verdana"/>
      <family val="2"/>
    </font>
    <font>
      <u/>
      <sz val="10"/>
      <name val="Verdana"/>
      <family val="2"/>
    </font>
    <font>
      <b/>
      <sz val="9"/>
      <color rgb="FF000000"/>
      <name val="Verdana"/>
      <family val="2"/>
    </font>
    <font>
      <sz val="11"/>
      <color rgb="FF242424"/>
      <name val="Aptos Narrow"/>
      <family val="2"/>
    </font>
    <font>
      <b/>
      <sz val="10"/>
      <color theme="5" tint="-0.499984740745262"/>
      <name val="Arial"/>
      <family val="2"/>
    </font>
    <font>
      <b/>
      <sz val="9"/>
      <color theme="5" tint="-0.499984740745262"/>
      <name val="Arial"/>
      <family val="2"/>
    </font>
    <font>
      <sz val="10"/>
      <color theme="1"/>
      <name val="Arial"/>
      <family val="2"/>
    </font>
    <font>
      <sz val="11"/>
      <color rgb="FF000000"/>
      <name val="Arial"/>
      <family val="2"/>
      <scheme val="minor"/>
    </font>
    <font>
      <sz val="11"/>
      <color rgb="FF000000"/>
      <name val="Arial"/>
      <family val="2"/>
    </font>
    <font>
      <b/>
      <sz val="11"/>
      <color rgb="FF000000"/>
      <name val="Arial"/>
      <family val="2"/>
    </font>
    <font>
      <b/>
      <sz val="11"/>
      <color theme="1"/>
      <name val="Arial"/>
      <family val="2"/>
    </font>
    <font>
      <sz val="11"/>
      <color theme="1"/>
      <name val="Arial"/>
      <family val="2"/>
    </font>
    <font>
      <b/>
      <sz val="12"/>
      <color theme="1"/>
      <name val="Arial"/>
      <family val="2"/>
    </font>
    <font>
      <b/>
      <sz val="11"/>
      <color rgb="FFFFFFFF"/>
      <name val="Arial"/>
      <family val="2"/>
    </font>
    <font>
      <sz val="11"/>
      <color rgb="FF172B4D"/>
      <name val="Arial"/>
      <family val="2"/>
    </font>
    <font>
      <b/>
      <sz val="11"/>
      <color theme="0"/>
      <name val="Arial"/>
      <family val="2"/>
    </font>
    <font>
      <b/>
      <sz val="11"/>
      <color rgb="FFC00000"/>
      <name val="Arial"/>
      <family val="2"/>
    </font>
    <font>
      <sz val="11"/>
      <name val="Calibri"/>
      <family val="2"/>
    </font>
    <font>
      <b/>
      <sz val="10"/>
      <color rgb="FFFFFFFF"/>
      <name val="Arial"/>
      <family val="2"/>
    </font>
    <font>
      <sz val="11"/>
      <color theme="1"/>
      <name val="Arial"/>
      <family val="2"/>
      <scheme val="minor"/>
    </font>
    <font>
      <sz val="11"/>
      <color rgb="FF000000"/>
      <name val="Calibri"/>
      <family val="2"/>
    </font>
    <font>
      <sz val="11"/>
      <color rgb="FF000000"/>
      <name val="&quot;Arial Narrow&quot;"/>
    </font>
    <font>
      <sz val="11"/>
      <color rgb="FF000000"/>
      <name val="Arial Narrow"/>
      <family val="2"/>
    </font>
    <font>
      <b/>
      <sz val="9"/>
      <color rgb="FFFFFFFF"/>
      <name val="Arial"/>
      <family val="2"/>
    </font>
    <font>
      <b/>
      <sz val="10"/>
      <color rgb="FFFFFFFF"/>
      <name val="Arial"/>
      <family val="2"/>
      <scheme val="minor"/>
    </font>
    <font>
      <b/>
      <sz val="10"/>
      <color rgb="FF000000"/>
      <name val="Arial"/>
      <family val="2"/>
      <scheme val="minor"/>
    </font>
    <font>
      <b/>
      <sz val="16"/>
      <color rgb="FF8A0B0B"/>
      <name val="Arial"/>
      <family val="2"/>
    </font>
    <font>
      <sz val="9"/>
      <color rgb="FF000000"/>
      <name val="Arial"/>
      <family val="2"/>
      <scheme val="minor"/>
    </font>
    <font>
      <sz val="11"/>
      <color rgb="FF242424"/>
      <name val="Arial"/>
      <family val="2"/>
      <scheme val="minor"/>
    </font>
    <font>
      <u/>
      <sz val="10"/>
      <color theme="10"/>
      <name val="Arial"/>
      <family val="2"/>
      <scheme val="minor"/>
    </font>
    <font>
      <strike/>
      <sz val="11"/>
      <color rgb="FF000000"/>
      <name val="Arial"/>
      <family val="2"/>
      <scheme val="minor"/>
    </font>
    <font>
      <sz val="11"/>
      <color theme="1"/>
      <name val="Calibri"/>
      <family val="2"/>
    </font>
    <font>
      <sz val="9"/>
      <color rgb="FF172B4D"/>
      <name val="Arial"/>
      <family val="2"/>
    </font>
    <font>
      <b/>
      <sz val="14"/>
      <color rgb="FF8A0B0B"/>
      <name val="Arial"/>
      <family val="2"/>
      <scheme val="minor"/>
    </font>
    <font>
      <b/>
      <sz val="18"/>
      <color rgb="FF8A0B0B"/>
      <name val="Arial"/>
      <family val="2"/>
      <scheme val="minor"/>
    </font>
    <font>
      <sz val="8"/>
      <color rgb="FF000000"/>
      <name val="Arial"/>
      <family val="2"/>
      <scheme val="minor"/>
    </font>
    <font>
      <strike/>
      <sz val="9"/>
      <color theme="5" tint="-0.499984740745262"/>
      <name val="Arial"/>
      <family val="2"/>
    </font>
    <font>
      <strike/>
      <sz val="9"/>
      <color theme="1"/>
      <name val="Arial"/>
      <family val="2"/>
    </font>
    <font>
      <sz val="10"/>
      <color rgb="FF242424"/>
      <name val="Arial"/>
      <family val="2"/>
    </font>
    <font>
      <sz val="9"/>
      <color theme="1"/>
      <name val="Calibri"/>
      <family val="2"/>
    </font>
    <font>
      <sz val="9"/>
      <color rgb="FF000000"/>
      <name val="Verdana"/>
      <family val="2"/>
      <charset val="1"/>
    </font>
    <font>
      <sz val="11"/>
      <color rgb="FF000000"/>
      <name val="Calibri"/>
      <family val="2"/>
      <charset val="1"/>
    </font>
    <font>
      <b/>
      <sz val="11"/>
      <color theme="0"/>
      <name val="Arial"/>
      <family val="2"/>
      <scheme val="minor"/>
    </font>
    <font>
      <sz val="11"/>
      <color rgb="FF000000"/>
      <name val="Aptos Narrow"/>
      <family val="2"/>
    </font>
    <font>
      <b/>
      <sz val="11"/>
      <color rgb="FF000000"/>
      <name val="Arial"/>
      <family val="2"/>
      <scheme val="minor"/>
    </font>
    <font>
      <b/>
      <sz val="13"/>
      <color rgb="FF8A0B0B"/>
      <name val="Arial"/>
      <family val="2"/>
    </font>
    <font>
      <sz val="11"/>
      <color rgb="FF8A0B0B"/>
      <name val="Arial"/>
      <family val="2"/>
      <scheme val="minor"/>
    </font>
    <font>
      <sz val="9"/>
      <color rgb="FF333333"/>
      <name val="Arial"/>
      <family val="2"/>
    </font>
    <font>
      <sz val="10"/>
      <color theme="0"/>
      <name val="Arial"/>
      <family val="2"/>
    </font>
    <font>
      <b/>
      <sz val="9"/>
      <color theme="0"/>
      <name val="Arial"/>
      <family val="2"/>
    </font>
    <font>
      <b/>
      <sz val="16"/>
      <color rgb="FF000000"/>
      <name val="Arial"/>
      <family val="2"/>
    </font>
    <font>
      <sz val="12"/>
      <name val="Arial"/>
      <family val="2"/>
    </font>
    <font>
      <sz val="14"/>
      <color rgb="FF000000"/>
      <name val="Arial"/>
      <family val="2"/>
    </font>
    <font>
      <b/>
      <sz val="8"/>
      <color rgb="FFFFFFFF"/>
      <name val="Arial"/>
      <family val="2"/>
    </font>
    <font>
      <sz val="14"/>
      <color rgb="FFFFFFFF"/>
      <name val="Arial"/>
      <family val="2"/>
    </font>
    <font>
      <b/>
      <sz val="11"/>
      <color rgb="FFFA7D00"/>
      <name val="Arial"/>
      <family val="2"/>
    </font>
    <font>
      <b/>
      <u/>
      <sz val="9"/>
      <color rgb="FF000000"/>
      <name val="Verdana"/>
      <family val="2"/>
    </font>
    <font>
      <b/>
      <u/>
      <sz val="9"/>
      <color rgb="FF000000"/>
      <name val="Arial"/>
      <family val="2"/>
    </font>
    <font>
      <i/>
      <sz val="9"/>
      <color rgb="FF000000"/>
      <name val="Arial"/>
      <family val="2"/>
    </font>
    <font>
      <sz val="8"/>
      <name val="Arial"/>
      <family val="2"/>
    </font>
    <font>
      <b/>
      <u/>
      <sz val="8"/>
      <name val="Arial"/>
      <family val="2"/>
    </font>
    <font>
      <b/>
      <i/>
      <sz val="8"/>
      <name val="Arial"/>
      <family val="2"/>
    </font>
    <font>
      <b/>
      <sz val="8"/>
      <name val="Arial"/>
      <family val="2"/>
    </font>
    <font>
      <sz val="9"/>
      <name val="Arial"/>
      <family val="2"/>
    </font>
    <font>
      <b/>
      <i/>
      <u/>
      <sz val="8"/>
      <name val="Arial"/>
      <family val="2"/>
    </font>
    <font>
      <sz val="9"/>
      <color rgb="FF000000"/>
      <name val="Arial"/>
    </font>
    <font>
      <b/>
      <sz val="9"/>
      <color rgb="FF000000"/>
      <name val="Arial"/>
    </font>
    <font>
      <b/>
      <sz val="10"/>
      <color rgb="FF000000"/>
      <name val="Arial"/>
      <scheme val="minor"/>
    </font>
    <font>
      <sz val="10"/>
      <color rgb="FF000000"/>
      <name val="Arial"/>
    </font>
    <font>
      <sz val="10"/>
      <color theme="1"/>
      <name val="Arial"/>
      <scheme val="minor"/>
    </font>
    <font>
      <b/>
      <sz val="10"/>
      <color theme="1"/>
      <name val="Arial"/>
      <scheme val="minor"/>
    </font>
    <font>
      <b/>
      <sz val="10"/>
      <color rgb="FF000000"/>
      <name val="Arial"/>
    </font>
    <font>
      <b/>
      <sz val="9"/>
      <color rgb="FF000000"/>
      <name val="Arial"/>
      <family val="2"/>
      <scheme val="minor"/>
    </font>
    <font>
      <sz val="9"/>
      <color rgb="FF000000"/>
      <name val="Arial"/>
      <charset val="1"/>
    </font>
    <font>
      <sz val="11"/>
      <color rgb="FF000000"/>
      <name val="Segoe UI"/>
    </font>
    <font>
      <b/>
      <sz val="11"/>
      <color rgb="FF000000"/>
      <name val="Segoe UI"/>
    </font>
  </fonts>
  <fills count="53">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rgb="FFEFEFEF"/>
        <bgColor rgb="FFEFEFEF"/>
      </patternFill>
    </fill>
    <fill>
      <patternFill patternType="solid">
        <fgColor rgb="FFFFFFFF"/>
        <bgColor rgb="FF000000"/>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00"/>
        <bgColor indexed="64"/>
      </patternFill>
    </fill>
    <fill>
      <patternFill patternType="solid">
        <fgColor rgb="FFDAEEF3"/>
        <bgColor rgb="FF000000"/>
      </patternFill>
    </fill>
    <fill>
      <patternFill patternType="solid">
        <fgColor theme="6"/>
        <bgColor indexed="64"/>
      </patternFill>
    </fill>
    <fill>
      <patternFill patternType="solid">
        <fgColor rgb="FFF2F2F2"/>
        <bgColor rgb="FF000000"/>
      </patternFill>
    </fill>
    <fill>
      <patternFill patternType="solid">
        <fgColor rgb="FFD9E7FD"/>
        <bgColor rgb="FF000000"/>
      </patternFill>
    </fill>
    <fill>
      <patternFill patternType="solid">
        <fgColor rgb="FFFBDAD7"/>
        <bgColor rgb="FF000000"/>
      </patternFill>
    </fill>
    <fill>
      <patternFill patternType="solid">
        <fgColor rgb="FFDAF1F3"/>
        <bgColor rgb="FF000000"/>
      </patternFill>
    </fill>
    <fill>
      <patternFill patternType="solid">
        <fgColor rgb="FFD1F1DA"/>
        <bgColor rgb="FF000000"/>
      </patternFill>
    </fill>
    <fill>
      <patternFill patternType="solid">
        <fgColor rgb="FFFFE1CC"/>
        <bgColor rgb="FF000000"/>
      </patternFill>
    </fill>
    <fill>
      <patternFill patternType="solid">
        <fgColor rgb="FFFFFFCC"/>
        <bgColor rgb="FF000000"/>
      </patternFill>
    </fill>
    <fill>
      <patternFill patternType="solid">
        <fgColor rgb="FFFFFF00"/>
        <bgColor rgb="FF000000"/>
      </patternFill>
    </fill>
    <fill>
      <patternFill patternType="solid">
        <fgColor rgb="FF803600"/>
        <bgColor rgb="FF000000"/>
      </patternFill>
    </fill>
    <fill>
      <patternFill patternType="solid">
        <fgColor rgb="FF8A0B0B"/>
        <bgColor indexed="64"/>
      </patternFill>
    </fill>
    <fill>
      <patternFill patternType="solid">
        <fgColor rgb="FF8A0B0B"/>
        <bgColor rgb="FF000000"/>
      </patternFill>
    </fill>
    <fill>
      <patternFill patternType="solid">
        <fgColor rgb="FFFFFFFF"/>
        <bgColor indexed="64"/>
      </patternFill>
    </fill>
    <fill>
      <patternFill patternType="solid">
        <fgColor theme="6" tint="0.79998168889431442"/>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rgb="FFFF0000"/>
        <bgColor indexed="64"/>
      </patternFill>
    </fill>
    <fill>
      <patternFill patternType="solid">
        <fgColor rgb="FFF2F2F2"/>
        <bgColor indexed="64"/>
      </patternFill>
    </fill>
    <fill>
      <patternFill patternType="solid">
        <fgColor rgb="FFD47297"/>
        <bgColor rgb="FF000000"/>
      </patternFill>
    </fill>
    <fill>
      <patternFill patternType="solid">
        <fgColor rgb="FFC5032D"/>
        <bgColor rgb="FF4472C4"/>
      </patternFill>
    </fill>
    <fill>
      <patternFill patternType="solid">
        <fgColor rgb="FFC5032D"/>
        <bgColor rgb="FF000000"/>
      </patternFill>
    </fill>
    <fill>
      <patternFill patternType="solid">
        <fgColor rgb="FFFFC000"/>
        <bgColor rgb="FF000000"/>
      </patternFill>
    </fill>
    <fill>
      <patternFill patternType="solid">
        <fgColor rgb="FFED7D31"/>
        <bgColor rgb="FF000000"/>
      </patternFill>
    </fill>
    <fill>
      <patternFill patternType="solid">
        <fgColor rgb="FFF3D9DF"/>
        <bgColor rgb="FF000000"/>
      </patternFill>
    </fill>
    <fill>
      <patternFill patternType="solid">
        <fgColor theme="7" tint="0.59999389629810485"/>
        <bgColor indexed="64"/>
      </patternFill>
    </fill>
    <fill>
      <patternFill patternType="solid">
        <fgColor rgb="FFA5A5A5"/>
        <bgColor rgb="FF000000"/>
      </patternFill>
    </fill>
    <fill>
      <patternFill patternType="solid">
        <fgColor theme="5"/>
        <bgColor indexed="64"/>
      </patternFill>
    </fill>
    <fill>
      <patternFill patternType="solid">
        <fgColor theme="5" tint="0.39997558519241921"/>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darkUp"/>
    </fill>
    <fill>
      <patternFill patternType="solid">
        <fgColor theme="4" tint="0.59999389629810485"/>
        <bgColor indexed="64"/>
      </patternFill>
    </fill>
    <fill>
      <patternFill patternType="solid">
        <fgColor rgb="FFFBDAD7"/>
        <bgColor indexed="64"/>
      </patternFill>
    </fill>
  </fills>
  <borders count="9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bottom/>
      <diagonal/>
    </border>
    <border>
      <left style="thin">
        <color indexed="64"/>
      </left>
      <right style="thin">
        <color indexed="64"/>
      </right>
      <top style="thin">
        <color rgb="FF000000"/>
      </top>
      <bottom style="thin">
        <color rgb="FF000000"/>
      </bottom>
      <diagonal/>
    </border>
    <border>
      <left/>
      <right/>
      <top/>
      <bottom style="thin">
        <color indexed="64"/>
      </bottom>
      <diagonal/>
    </border>
    <border>
      <left/>
      <right/>
      <top style="thin">
        <color rgb="FF000000"/>
      </top>
      <bottom style="thin">
        <color indexed="64"/>
      </bottom>
      <diagonal/>
    </border>
    <border>
      <left style="thin">
        <color indexed="64"/>
      </left>
      <right/>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style="thin">
        <color indexed="64"/>
      </top>
      <bottom style="thin">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top style="thin">
        <color indexed="64"/>
      </top>
      <bottom/>
      <diagonal/>
    </border>
    <border>
      <left style="thin">
        <color indexed="64"/>
      </left>
      <right/>
      <top style="thin">
        <color rgb="FF000000"/>
      </top>
      <bottom/>
      <diagonal/>
    </border>
    <border>
      <left/>
      <right style="thin">
        <color indexed="64"/>
      </right>
      <top style="thin">
        <color rgb="FF000000"/>
      </top>
      <bottom/>
      <diagonal/>
    </border>
    <border>
      <left style="thin">
        <color rgb="FF000000"/>
      </left>
      <right/>
      <top style="thin">
        <color indexed="64"/>
      </top>
      <bottom style="thin">
        <color indexed="64"/>
      </bottom>
      <diagonal/>
    </border>
    <border>
      <left style="thin">
        <color rgb="FF00B0F0"/>
      </left>
      <right style="thin">
        <color rgb="FF00B0F0"/>
      </right>
      <top style="thin">
        <color rgb="FF00B0F0"/>
      </top>
      <bottom style="thin">
        <color rgb="FF00B0F0"/>
      </bottom>
      <diagonal/>
    </border>
    <border>
      <left/>
      <right style="thin">
        <color indexed="64"/>
      </right>
      <top/>
      <bottom style="thin">
        <color rgb="FF000000"/>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auto="1"/>
      </right>
      <top style="medium">
        <color indexed="64"/>
      </top>
      <bottom style="thin">
        <color auto="1"/>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indexed="64"/>
      </left>
      <right/>
      <top/>
      <bottom/>
      <diagonal/>
    </border>
    <border>
      <left/>
      <right/>
      <top style="thin">
        <color indexed="64"/>
      </top>
      <bottom/>
      <diagonal/>
    </border>
    <border>
      <left style="thin">
        <color rgb="FF000000"/>
      </left>
      <right/>
      <top style="thin">
        <color indexed="64"/>
      </top>
      <bottom style="thin">
        <color rgb="FF000000"/>
      </bottom>
      <diagonal/>
    </border>
    <border>
      <left/>
      <right/>
      <top style="thin">
        <color theme="4" tint="0.39997558519241921"/>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style="thin">
        <color rgb="FF000000"/>
      </left>
      <right style="thin">
        <color rgb="FF000000"/>
      </right>
      <top style="thin">
        <color rgb="FF000000"/>
      </top>
      <bottom style="thin">
        <color theme="4" tint="0.39997558519241921"/>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top style="medium">
        <color indexed="64"/>
      </top>
      <bottom/>
      <diagonal/>
    </border>
    <border>
      <left/>
      <right style="thin">
        <color rgb="FF000000"/>
      </right>
      <top style="medium">
        <color indexed="64"/>
      </top>
      <bottom/>
      <diagonal/>
    </border>
    <border>
      <left style="medium">
        <color indexed="64"/>
      </left>
      <right/>
      <top/>
      <bottom/>
      <diagonal/>
    </border>
    <border>
      <left style="medium">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indexed="64"/>
      </left>
      <right/>
      <top style="medium">
        <color indexed="64"/>
      </top>
      <bottom/>
      <diagonal/>
    </border>
    <border>
      <left style="thin">
        <color indexed="64"/>
      </left>
      <right/>
      <top/>
      <bottom style="medium">
        <color rgb="FF000000"/>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style="hair">
        <color indexed="64"/>
      </right>
      <top/>
      <bottom style="hair">
        <color indexed="64"/>
      </bottom>
      <diagonal/>
    </border>
    <border>
      <left/>
      <right style="hair">
        <color indexed="64"/>
      </right>
      <top/>
      <bottom style="hair">
        <color indexed="64"/>
      </bottom>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style="hair">
        <color indexed="64"/>
      </left>
      <right style="hair">
        <color indexed="64"/>
      </right>
      <top/>
      <bottom style="hair">
        <color indexed="64"/>
      </bottom>
      <diagonal/>
    </border>
  </borders>
  <cellStyleXfs count="10">
    <xf numFmtId="0" fontId="0" fillId="0" borderId="0"/>
    <xf numFmtId="0" fontId="2" fillId="0" borderId="0"/>
    <xf numFmtId="0" fontId="28" fillId="0" borderId="0"/>
    <xf numFmtId="9" fontId="36" fillId="0" borderId="0" applyFont="0" applyFill="0" applyBorder="0" applyAlignment="0" applyProtection="0"/>
    <xf numFmtId="43" fontId="36" fillId="0" borderId="0" applyFont="0" applyFill="0" applyBorder="0" applyAlignment="0" applyProtection="0"/>
    <xf numFmtId="0" fontId="37" fillId="0" borderId="0" applyNumberFormat="0" applyFill="0" applyBorder="0" applyAlignment="0" applyProtection="0"/>
    <xf numFmtId="0" fontId="61" fillId="0" borderId="0"/>
    <xf numFmtId="43" fontId="28" fillId="0" borderId="0" applyFont="0" applyFill="0" applyBorder="0" applyAlignment="0" applyProtection="0"/>
    <xf numFmtId="167" fontId="60" fillId="0" borderId="0" applyFont="0" applyFill="0" applyBorder="0" applyAlignment="0" applyProtection="0"/>
    <xf numFmtId="0" fontId="83" fillId="0" borderId="0" applyNumberFormat="0" applyFill="0" applyBorder="0" applyAlignment="0" applyProtection="0"/>
  </cellStyleXfs>
  <cellXfs count="1738">
    <xf numFmtId="0" fontId="0" fillId="0" borderId="0" xfId="0"/>
    <xf numFmtId="0" fontId="1" fillId="2" borderId="0" xfId="0" applyFont="1" applyFill="1" applyAlignment="1">
      <alignment wrapText="1"/>
    </xf>
    <xf numFmtId="0" fontId="1" fillId="0" borderId="0" xfId="0" applyFont="1" applyAlignment="1">
      <alignment horizontal="center" vertical="center" wrapText="1"/>
    </xf>
    <xf numFmtId="0" fontId="1" fillId="0" borderId="0" xfId="0" applyFont="1" applyAlignment="1">
      <alignment vertical="center" wrapText="1"/>
    </xf>
    <xf numFmtId="0" fontId="1" fillId="0" borderId="0" xfId="0" applyFont="1" applyAlignment="1">
      <alignment wrapText="1"/>
    </xf>
    <xf numFmtId="0" fontId="3" fillId="0" borderId="0" xfId="0" applyFont="1"/>
    <xf numFmtId="0" fontId="0" fillId="0" borderId="9" xfId="0" applyBorder="1"/>
    <xf numFmtId="0" fontId="1" fillId="0" borderId="0" xfId="0" applyFont="1" applyAlignment="1">
      <alignment horizontal="center" wrapText="1"/>
    </xf>
    <xf numFmtId="0" fontId="1" fillId="3" borderId="0" xfId="0" applyFont="1" applyFill="1" applyAlignment="1">
      <alignment horizontal="center" wrapText="1"/>
    </xf>
    <xf numFmtId="0" fontId="1" fillId="2" borderId="0" xfId="0" applyFont="1" applyFill="1" applyAlignment="1">
      <alignment horizontal="center" vertical="center" wrapText="1"/>
    </xf>
    <xf numFmtId="0" fontId="1" fillId="2" borderId="0" xfId="0" applyFont="1" applyFill="1" applyAlignment="1">
      <alignment horizontal="center" wrapText="1"/>
    </xf>
    <xf numFmtId="0" fontId="4" fillId="4" borderId="10" xfId="0" applyFont="1" applyFill="1" applyBorder="1" applyAlignment="1">
      <alignment vertical="top"/>
    </xf>
    <xf numFmtId="0" fontId="4" fillId="4" borderId="11" xfId="0" applyFont="1" applyFill="1" applyBorder="1" applyAlignment="1">
      <alignment vertical="top"/>
    </xf>
    <xf numFmtId="0" fontId="4" fillId="4" borderId="7" xfId="0" applyFont="1" applyFill="1" applyBorder="1" applyAlignment="1">
      <alignment vertical="top"/>
    </xf>
    <xf numFmtId="0" fontId="8" fillId="0" borderId="0" xfId="0" applyFont="1"/>
    <xf numFmtId="0" fontId="18" fillId="4" borderId="1" xfId="1" applyFont="1" applyFill="1" applyBorder="1" applyAlignment="1">
      <alignment horizontal="center" vertical="center" wrapText="1"/>
    </xf>
    <xf numFmtId="164" fontId="20" fillId="4" borderId="5" xfId="0" applyNumberFormat="1"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top" wrapText="1"/>
    </xf>
    <xf numFmtId="0" fontId="20" fillId="0" borderId="28" xfId="0" applyFont="1" applyBorder="1" applyAlignment="1">
      <alignment horizontal="center" vertical="center" wrapText="1"/>
    </xf>
    <xf numFmtId="0" fontId="20" fillId="0" borderId="28" xfId="0" applyFont="1" applyBorder="1" applyAlignment="1">
      <alignment horizontal="left" vertical="top" wrapText="1"/>
    </xf>
    <xf numFmtId="0" fontId="21" fillId="4" borderId="1" xfId="0" applyFont="1" applyFill="1" applyBorder="1" applyAlignment="1">
      <alignment horizontal="left" vertical="center" wrapText="1" indent="2"/>
    </xf>
    <xf numFmtId="0" fontId="23" fillId="4" borderId="1" xfId="0" applyFont="1" applyFill="1" applyBorder="1" applyAlignment="1">
      <alignment horizontal="left" vertical="center" wrapText="1" indent="3"/>
    </xf>
    <xf numFmtId="0" fontId="23" fillId="4" borderId="1" xfId="0" applyFont="1" applyFill="1" applyBorder="1" applyAlignment="1">
      <alignment horizontal="left" vertical="center" wrapText="1" indent="2"/>
    </xf>
    <xf numFmtId="0" fontId="21" fillId="4" borderId="7" xfId="0" applyFont="1" applyFill="1" applyBorder="1" applyAlignment="1">
      <alignment horizontal="left" vertical="center" wrapText="1"/>
    </xf>
    <xf numFmtId="0" fontId="0" fillId="4" borderId="0" xfId="0" applyFill="1" applyAlignment="1">
      <alignment horizontal="left" indent="3"/>
    </xf>
    <xf numFmtId="0" fontId="21" fillId="4" borderId="1" xfId="0" applyFont="1" applyFill="1" applyBorder="1" applyAlignment="1">
      <alignment horizontal="left" vertical="center" wrapText="1"/>
    </xf>
    <xf numFmtId="0" fontId="23" fillId="4" borderId="1" xfId="0" applyFont="1" applyFill="1" applyBorder="1" applyAlignment="1">
      <alignment horizontal="left" vertical="top" wrapText="1" indent="3"/>
    </xf>
    <xf numFmtId="0" fontId="21" fillId="4" borderId="1" xfId="0" applyFont="1" applyFill="1" applyBorder="1" applyAlignment="1">
      <alignment horizontal="left" vertical="top" wrapText="1"/>
    </xf>
    <xf numFmtId="0" fontId="21" fillId="4" borderId="19" xfId="0" applyFont="1" applyFill="1" applyBorder="1" applyAlignment="1">
      <alignment horizontal="left" vertical="center" wrapText="1"/>
    </xf>
    <xf numFmtId="0" fontId="21" fillId="4" borderId="28" xfId="0" applyFont="1" applyFill="1" applyBorder="1" applyAlignment="1">
      <alignment horizontal="left" vertical="center" wrapText="1"/>
    </xf>
    <xf numFmtId="0" fontId="26" fillId="4" borderId="5" xfId="0" applyFont="1" applyFill="1" applyBorder="1" applyAlignment="1">
      <alignment horizontal="center" vertical="center" wrapText="1"/>
    </xf>
    <xf numFmtId="0" fontId="1" fillId="0" borderId="1" xfId="0" applyFont="1" applyBorder="1" applyAlignment="1">
      <alignment wrapText="1"/>
    </xf>
    <xf numFmtId="0" fontId="1" fillId="0" borderId="1" xfId="0" applyFont="1" applyBorder="1" applyAlignment="1">
      <alignment horizontal="center" wrapText="1"/>
    </xf>
    <xf numFmtId="0" fontId="1" fillId="2" borderId="1" xfId="0" applyFont="1" applyFill="1" applyBorder="1" applyAlignment="1">
      <alignment horizontal="center" vertical="center" wrapText="1"/>
    </xf>
    <xf numFmtId="0" fontId="1" fillId="2" borderId="1" xfId="0" applyFont="1" applyFill="1" applyBorder="1" applyAlignment="1">
      <alignment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21" fillId="4" borderId="10" xfId="0" applyFont="1" applyFill="1" applyBorder="1" applyAlignment="1">
      <alignment horizontal="left" vertical="center" wrapText="1" indent="2"/>
    </xf>
    <xf numFmtId="0" fontId="21" fillId="4" borderId="17" xfId="0" applyFont="1" applyFill="1" applyBorder="1" applyAlignment="1">
      <alignment horizontal="left" vertical="center" wrapText="1" indent="2"/>
    </xf>
    <xf numFmtId="0" fontId="21" fillId="4" borderId="2" xfId="0" applyFont="1" applyFill="1" applyBorder="1" applyAlignment="1">
      <alignment horizontal="left" vertical="center" wrapText="1" indent="2"/>
    </xf>
    <xf numFmtId="0" fontId="23" fillId="4" borderId="10" xfId="0" applyFont="1" applyFill="1" applyBorder="1" applyAlignment="1">
      <alignment horizontal="left" vertical="center" wrapText="1" indent="3"/>
    </xf>
    <xf numFmtId="0" fontId="21" fillId="4" borderId="10" xfId="0" applyFont="1" applyFill="1" applyBorder="1" applyAlignment="1">
      <alignment horizontal="left" vertical="center" wrapText="1" indent="3"/>
    </xf>
    <xf numFmtId="0" fontId="22" fillId="4" borderId="10" xfId="0" applyFont="1" applyFill="1" applyBorder="1" applyAlignment="1">
      <alignment horizontal="left" vertical="center" wrapText="1" indent="3"/>
    </xf>
    <xf numFmtId="0" fontId="23" fillId="4" borderId="10" xfId="0" applyFont="1" applyFill="1" applyBorder="1" applyAlignment="1">
      <alignment horizontal="left" vertical="top" wrapText="1" indent="3"/>
    </xf>
    <xf numFmtId="0" fontId="22" fillId="4" borderId="17" xfId="0" applyFont="1" applyFill="1" applyBorder="1" applyAlignment="1">
      <alignment horizontal="left" vertical="center" wrapText="1" indent="2"/>
    </xf>
    <xf numFmtId="0" fontId="1" fillId="0" borderId="5" xfId="0" applyFont="1" applyBorder="1" applyAlignment="1">
      <alignment wrapText="1"/>
    </xf>
    <xf numFmtId="0" fontId="1" fillId="0" borderId="5" xfId="0" applyFont="1" applyBorder="1" applyAlignment="1">
      <alignment horizontal="center" wrapText="1"/>
    </xf>
    <xf numFmtId="0" fontId="1" fillId="2" borderId="5" xfId="0" applyFont="1" applyFill="1" applyBorder="1" applyAlignment="1">
      <alignment horizontal="center" vertical="center" wrapText="1"/>
    </xf>
    <xf numFmtId="0" fontId="1" fillId="0" borderId="5" xfId="0" applyFont="1" applyBorder="1" applyAlignment="1">
      <alignment vertical="center" wrapText="1"/>
    </xf>
    <xf numFmtId="0" fontId="1" fillId="0" borderId="5" xfId="0" applyFont="1" applyBorder="1" applyAlignment="1">
      <alignment horizontal="center" vertical="center" wrapText="1"/>
    </xf>
    <xf numFmtId="0" fontId="23" fillId="4" borderId="28" xfId="0" applyFont="1" applyFill="1" applyBorder="1" applyAlignment="1">
      <alignment horizontal="left" vertical="center" wrapText="1" indent="2"/>
    </xf>
    <xf numFmtId="0" fontId="23" fillId="4" borderId="5" xfId="0" applyFont="1" applyFill="1" applyBorder="1" applyAlignment="1">
      <alignment horizontal="left" vertical="center" wrapText="1" indent="2"/>
    </xf>
    <xf numFmtId="0" fontId="23" fillId="4" borderId="28" xfId="0" applyFont="1" applyFill="1" applyBorder="1" applyAlignment="1">
      <alignment horizontal="left" vertical="center" wrapText="1" indent="3"/>
    </xf>
    <xf numFmtId="0" fontId="23" fillId="4" borderId="5" xfId="0" applyFont="1" applyFill="1" applyBorder="1" applyAlignment="1">
      <alignment horizontal="left" vertical="center" wrapText="1" indent="3"/>
    </xf>
    <xf numFmtId="0" fontId="20" fillId="0" borderId="19" xfId="0" applyFont="1" applyBorder="1" applyAlignment="1">
      <alignment horizontal="left" vertical="top" wrapText="1"/>
    </xf>
    <xf numFmtId="0" fontId="23" fillId="4" borderId="2" xfId="0" applyFont="1" applyFill="1" applyBorder="1" applyAlignment="1">
      <alignment horizontal="left" vertical="center" wrapText="1" indent="2"/>
    </xf>
    <xf numFmtId="0" fontId="1" fillId="0" borderId="28" xfId="0" applyFont="1" applyBorder="1" applyAlignment="1">
      <alignment wrapText="1"/>
    </xf>
    <xf numFmtId="0" fontId="21" fillId="4" borderId="1" xfId="0" applyFont="1" applyFill="1" applyBorder="1" applyAlignment="1">
      <alignment horizontal="center" vertical="center" wrapText="1" indent="2"/>
    </xf>
    <xf numFmtId="0" fontId="1" fillId="2" borderId="28" xfId="0" applyFont="1" applyFill="1" applyBorder="1" applyAlignment="1">
      <alignment horizontal="center" vertical="center" wrapText="1"/>
    </xf>
    <xf numFmtId="0" fontId="1" fillId="2" borderId="28" xfId="0" applyFont="1" applyFill="1" applyBorder="1" applyAlignment="1">
      <alignment wrapText="1"/>
    </xf>
    <xf numFmtId="0" fontId="1" fillId="0" borderId="28" xfId="0" applyFont="1" applyBorder="1" applyAlignment="1">
      <alignment horizontal="center" wrapText="1"/>
    </xf>
    <xf numFmtId="0" fontId="1" fillId="0" borderId="28" xfId="0" applyFont="1" applyBorder="1" applyAlignment="1">
      <alignment vertical="center" wrapText="1"/>
    </xf>
    <xf numFmtId="0" fontId="1" fillId="0" borderId="28" xfId="0" applyFont="1" applyBorder="1" applyAlignment="1">
      <alignment horizontal="center" vertical="center" wrapText="1"/>
    </xf>
    <xf numFmtId="0" fontId="23" fillId="4" borderId="17" xfId="0" applyFont="1" applyFill="1" applyBorder="1" applyAlignment="1">
      <alignment vertical="center" wrapText="1" indent="2"/>
    </xf>
    <xf numFmtId="0" fontId="21" fillId="4" borderId="6" xfId="0" applyFont="1" applyFill="1" applyBorder="1" applyAlignment="1">
      <alignment horizontal="left" vertical="center" wrapText="1"/>
    </xf>
    <xf numFmtId="0" fontId="21" fillId="4" borderId="8" xfId="0" applyFont="1" applyFill="1" applyBorder="1" applyAlignment="1">
      <alignment horizontal="left" vertical="center" wrapText="1"/>
    </xf>
    <xf numFmtId="0" fontId="21" fillId="4" borderId="5" xfId="0" applyFont="1" applyFill="1" applyBorder="1" applyAlignment="1">
      <alignment horizontal="left" vertical="center" wrapText="1"/>
    </xf>
    <xf numFmtId="0" fontId="21" fillId="4" borderId="11" xfId="0" applyFont="1" applyFill="1" applyBorder="1" applyAlignment="1">
      <alignment horizontal="left" vertical="center" wrapText="1"/>
    </xf>
    <xf numFmtId="0" fontId="21" fillId="0" borderId="7" xfId="0" applyFont="1" applyBorder="1" applyAlignment="1">
      <alignment horizontal="left" vertical="center" wrapText="1"/>
    </xf>
    <xf numFmtId="0" fontId="21" fillId="0" borderId="10" xfId="0" applyFont="1" applyBorder="1" applyAlignment="1">
      <alignment horizontal="left" vertical="center" wrapText="1"/>
    </xf>
    <xf numFmtId="0" fontId="22" fillId="4" borderId="1" xfId="0" applyFont="1" applyFill="1" applyBorder="1" applyAlignment="1">
      <alignment horizontal="left" vertical="center" wrapText="1" indent="2"/>
    </xf>
    <xf numFmtId="0" fontId="1" fillId="0" borderId="19" xfId="0" applyFont="1" applyBorder="1" applyAlignment="1">
      <alignment vertical="center" wrapText="1"/>
    </xf>
    <xf numFmtId="0" fontId="1" fillId="0" borderId="10" xfId="0" applyFont="1" applyBorder="1" applyAlignment="1">
      <alignment horizontal="center" vertical="center" wrapText="1"/>
    </xf>
    <xf numFmtId="0" fontId="29" fillId="7" borderId="0" xfId="2" applyFont="1" applyFill="1" applyAlignment="1">
      <alignment horizontal="center" vertical="center" wrapText="1"/>
    </xf>
    <xf numFmtId="0" fontId="30" fillId="7" borderId="0" xfId="2" applyFont="1" applyFill="1" applyAlignment="1">
      <alignment horizontal="center" vertical="center" wrapText="1"/>
    </xf>
    <xf numFmtId="0" fontId="31" fillId="7" borderId="0" xfId="2" applyFont="1" applyFill="1" applyAlignment="1">
      <alignment horizontal="center" vertical="center" wrapText="1"/>
    </xf>
    <xf numFmtId="0" fontId="32" fillId="7" borderId="0" xfId="2" applyFont="1" applyFill="1" applyAlignment="1">
      <alignment horizontal="center" vertical="center" wrapText="1"/>
    </xf>
    <xf numFmtId="0" fontId="33" fillId="7" borderId="1" xfId="2" applyFont="1" applyFill="1" applyBorder="1" applyAlignment="1">
      <alignment horizontal="center" vertical="center" wrapText="1"/>
    </xf>
    <xf numFmtId="0" fontId="28" fillId="0" borderId="0" xfId="2"/>
    <xf numFmtId="0" fontId="34" fillId="2" borderId="0" xfId="2" applyFont="1" applyFill="1" applyAlignment="1">
      <alignment horizontal="center" vertical="center" wrapText="1"/>
    </xf>
    <xf numFmtId="0" fontId="34" fillId="3" borderId="0" xfId="2" applyFont="1" applyFill="1" applyAlignment="1">
      <alignment horizontal="center" vertical="center" wrapText="1"/>
    </xf>
    <xf numFmtId="0" fontId="35" fillId="2" borderId="0" xfId="2" applyFont="1" applyFill="1" applyAlignment="1">
      <alignment horizontal="center" vertical="center" wrapText="1"/>
    </xf>
    <xf numFmtId="0" fontId="28" fillId="4" borderId="0" xfId="2" applyFill="1"/>
    <xf numFmtId="0" fontId="25" fillId="2" borderId="0" xfId="2" applyFont="1" applyFill="1" applyAlignment="1">
      <alignment horizontal="center" wrapText="1"/>
    </xf>
    <xf numFmtId="0" fontId="28" fillId="0" borderId="0" xfId="2" applyAlignment="1">
      <alignment horizontal="center" vertical="center"/>
    </xf>
    <xf numFmtId="0" fontId="21" fillId="0" borderId="0" xfId="2" applyFont="1" applyAlignment="1">
      <alignment wrapText="1"/>
    </xf>
    <xf numFmtId="0" fontId="25" fillId="3" borderId="0" xfId="2" applyFont="1" applyFill="1" applyAlignment="1">
      <alignment horizontal="center" vertical="center" wrapText="1"/>
    </xf>
    <xf numFmtId="0" fontId="21" fillId="0" borderId="0" xfId="2" applyFont="1" applyAlignment="1">
      <alignment horizontal="left" wrapText="1"/>
    </xf>
    <xf numFmtId="0" fontId="38" fillId="0" borderId="17" xfId="2" applyFont="1" applyBorder="1" applyAlignment="1">
      <alignment wrapText="1"/>
    </xf>
    <xf numFmtId="0" fontId="38" fillId="0" borderId="43" xfId="2" applyFont="1" applyBorder="1" applyAlignment="1">
      <alignment horizontal="center" vertical="center" wrapText="1"/>
    </xf>
    <xf numFmtId="0" fontId="38" fillId="0" borderId="44" xfId="2" applyFont="1" applyBorder="1" applyAlignment="1">
      <alignment horizontal="center" vertical="center" wrapText="1"/>
    </xf>
    <xf numFmtId="0" fontId="38" fillId="0" borderId="45" xfId="2" applyFont="1" applyBorder="1" applyAlignment="1">
      <alignment horizontal="center" vertical="center" wrapText="1"/>
    </xf>
    <xf numFmtId="0" fontId="38" fillId="0" borderId="19" xfId="2" applyFont="1" applyBorder="1" applyAlignment="1">
      <alignment horizontal="center" vertical="center" wrapText="1"/>
    </xf>
    <xf numFmtId="0" fontId="38" fillId="0" borderId="28" xfId="2" applyFont="1" applyBorder="1" applyAlignment="1">
      <alignment horizontal="center" vertical="center" wrapText="1"/>
    </xf>
    <xf numFmtId="0" fontId="38" fillId="0" borderId="17" xfId="2" applyFont="1" applyBorder="1" applyAlignment="1">
      <alignment horizontal="center" vertical="center" wrapText="1"/>
    </xf>
    <xf numFmtId="0" fontId="38" fillId="0" borderId="28" xfId="2" applyFont="1" applyBorder="1" applyAlignment="1">
      <alignment vertical="center" wrapText="1"/>
    </xf>
    <xf numFmtId="0" fontId="38" fillId="0" borderId="29" xfId="2" applyFont="1" applyBorder="1" applyAlignment="1">
      <alignment horizontal="center" vertical="center" wrapText="1"/>
    </xf>
    <xf numFmtId="0" fontId="38" fillId="0" borderId="46" xfId="2" applyFont="1" applyBorder="1" applyAlignment="1">
      <alignment horizontal="center" vertical="center" wrapText="1"/>
    </xf>
    <xf numFmtId="0" fontId="38" fillId="0" borderId="9" xfId="2" applyFont="1" applyBorder="1" applyAlignment="1">
      <alignment wrapText="1"/>
    </xf>
    <xf numFmtId="0" fontId="38" fillId="0" borderId="47" xfId="2" applyFont="1" applyBorder="1" applyAlignment="1">
      <alignment horizontal="center" vertical="center" wrapText="1"/>
    </xf>
    <xf numFmtId="0" fontId="38" fillId="0" borderId="18" xfId="2" applyFont="1" applyBorder="1" applyAlignment="1">
      <alignment horizontal="center" vertical="center" wrapText="1"/>
    </xf>
    <xf numFmtId="0" fontId="38" fillId="0" borderId="48" xfId="2" applyFont="1" applyBorder="1" applyAlignment="1">
      <alignment horizontal="center" vertical="center" wrapText="1"/>
    </xf>
    <xf numFmtId="0" fontId="38" fillId="3" borderId="47" xfId="2" applyFont="1" applyFill="1" applyBorder="1" applyAlignment="1">
      <alignment horizontal="center" vertical="center" wrapText="1"/>
    </xf>
    <xf numFmtId="0" fontId="38" fillId="0" borderId="26" xfId="2" applyFont="1" applyBorder="1" applyAlignment="1">
      <alignment vertical="center" wrapText="1"/>
    </xf>
    <xf numFmtId="0" fontId="38" fillId="0" borderId="49" xfId="2" applyFont="1" applyBorder="1" applyAlignment="1">
      <alignment horizontal="center" vertical="center" wrapText="1"/>
    </xf>
    <xf numFmtId="0" fontId="38" fillId="0" borderId="27" xfId="2" applyFont="1" applyBorder="1" applyAlignment="1">
      <alignment horizontal="center" vertical="center" wrapText="1"/>
    </xf>
    <xf numFmtId="0" fontId="38" fillId="0" borderId="26" xfId="2" applyFont="1" applyBorder="1" applyAlignment="1">
      <alignment horizontal="center" vertical="center" wrapText="1"/>
    </xf>
    <xf numFmtId="0" fontId="38" fillId="0" borderId="25" xfId="2" applyFont="1" applyBorder="1" applyAlignment="1">
      <alignment horizontal="center" vertical="center" wrapText="1"/>
    </xf>
    <xf numFmtId="0" fontId="38" fillId="0" borderId="9" xfId="2" applyFont="1" applyBorder="1" applyAlignment="1">
      <alignment horizontal="center" vertical="center" wrapText="1"/>
    </xf>
    <xf numFmtId="0" fontId="38" fillId="0" borderId="9" xfId="2" applyFont="1" applyBorder="1" applyAlignment="1">
      <alignment vertical="top" wrapText="1"/>
    </xf>
    <xf numFmtId="0" fontId="38" fillId="0" borderId="29" xfId="2" applyFont="1" applyBorder="1" applyAlignment="1">
      <alignment vertical="center" wrapText="1"/>
    </xf>
    <xf numFmtId="0" fontId="38" fillId="0" borderId="0" xfId="2" applyFont="1" applyAlignment="1">
      <alignment wrapText="1"/>
    </xf>
    <xf numFmtId="10" fontId="38" fillId="0" borderId="1" xfId="3" applyNumberFormat="1" applyFont="1" applyBorder="1" applyAlignment="1">
      <alignment horizontal="center" vertical="center" wrapText="1"/>
    </xf>
    <xf numFmtId="10" fontId="38" fillId="0" borderId="28" xfId="3" applyNumberFormat="1" applyFont="1" applyBorder="1" applyAlignment="1">
      <alignment horizontal="center" vertical="center" wrapText="1"/>
    </xf>
    <xf numFmtId="0" fontId="39" fillId="0" borderId="0" xfId="2" applyFont="1"/>
    <xf numFmtId="0" fontId="39" fillId="0" borderId="9" xfId="2" applyFont="1" applyBorder="1" applyAlignment="1">
      <alignment horizontal="left" vertical="center"/>
    </xf>
    <xf numFmtId="9" fontId="39" fillId="0" borderId="9" xfId="2" applyNumberFormat="1" applyFont="1" applyBorder="1" applyAlignment="1">
      <alignment horizontal="center" vertical="center"/>
    </xf>
    <xf numFmtId="0" fontId="28" fillId="0" borderId="0" xfId="2" applyAlignment="1">
      <alignment vertical="center"/>
    </xf>
    <xf numFmtId="0" fontId="38" fillId="0" borderId="9" xfId="2" applyFont="1" applyBorder="1" applyAlignment="1">
      <alignment vertical="center" wrapText="1"/>
    </xf>
    <xf numFmtId="0" fontId="40" fillId="7" borderId="2" xfId="2" applyFont="1" applyFill="1" applyBorder="1" applyAlignment="1">
      <alignment horizontal="center" vertical="center" wrapText="1"/>
    </xf>
    <xf numFmtId="0" fontId="40" fillId="7" borderId="4" xfId="2" applyFont="1" applyFill="1" applyBorder="1" applyAlignment="1">
      <alignment horizontal="left" vertical="center" wrapText="1"/>
    </xf>
    <xf numFmtId="0" fontId="40" fillId="7" borderId="5" xfId="2" applyFont="1" applyFill="1" applyBorder="1" applyAlignment="1">
      <alignment horizontal="center" vertical="center" wrapText="1"/>
    </xf>
    <xf numFmtId="0" fontId="40" fillId="7" borderId="6" xfId="2" applyFont="1" applyFill="1" applyBorder="1" applyAlignment="1">
      <alignment horizontal="center" vertical="center" wrapText="1"/>
    </xf>
    <xf numFmtId="0" fontId="40" fillId="7" borderId="1" xfId="2" applyFont="1" applyFill="1" applyBorder="1" applyAlignment="1">
      <alignment horizontal="center" vertical="center" wrapText="1"/>
    </xf>
    <xf numFmtId="0" fontId="42" fillId="7" borderId="1" xfId="2" applyFont="1" applyFill="1" applyBorder="1" applyAlignment="1">
      <alignment horizontal="center" vertical="center" wrapText="1"/>
    </xf>
    <xf numFmtId="0" fontId="40" fillId="8" borderId="1" xfId="2" applyFont="1" applyFill="1" applyBorder="1" applyAlignment="1">
      <alignment horizontal="left" vertical="center" wrapText="1"/>
    </xf>
    <xf numFmtId="0" fontId="40" fillId="8" borderId="1" xfId="2" applyFont="1" applyFill="1" applyBorder="1" applyAlignment="1">
      <alignment horizontal="center" vertical="center" wrapText="1"/>
    </xf>
    <xf numFmtId="0" fontId="40" fillId="7" borderId="1" xfId="2" applyFont="1" applyFill="1" applyBorder="1" applyAlignment="1">
      <alignment horizontal="left" vertical="center" wrapText="1"/>
    </xf>
    <xf numFmtId="0" fontId="42" fillId="7" borderId="0" xfId="2" applyFont="1" applyFill="1" applyAlignment="1">
      <alignment horizontal="center" vertical="center" wrapText="1"/>
    </xf>
    <xf numFmtId="0" fontId="40" fillId="7" borderId="20" xfId="2" applyFont="1" applyFill="1" applyBorder="1" applyAlignment="1">
      <alignment horizontal="center" vertical="center" textRotation="90" wrapText="1"/>
    </xf>
    <xf numFmtId="0" fontId="40" fillId="7" borderId="18" xfId="2" applyFont="1" applyFill="1" applyBorder="1" applyAlignment="1">
      <alignment horizontal="center" vertical="center" wrapText="1"/>
    </xf>
    <xf numFmtId="0" fontId="40" fillId="8" borderId="18" xfId="2" applyFont="1" applyFill="1" applyBorder="1" applyAlignment="1">
      <alignment horizontal="left" vertical="center" wrapText="1"/>
    </xf>
    <xf numFmtId="0" fontId="40" fillId="8" borderId="18" xfId="2" applyFont="1" applyFill="1" applyBorder="1" applyAlignment="1">
      <alignment horizontal="center" vertical="center" wrapText="1"/>
    </xf>
    <xf numFmtId="0" fontId="40" fillId="7" borderId="0" xfId="2" applyFont="1" applyFill="1" applyAlignment="1">
      <alignment horizontal="center" vertical="center" wrapText="1"/>
    </xf>
    <xf numFmtId="0" fontId="40" fillId="7" borderId="18" xfId="2" applyFont="1" applyFill="1" applyBorder="1" applyAlignment="1">
      <alignment horizontal="left" vertical="center" wrapText="1"/>
    </xf>
    <xf numFmtId="0" fontId="40" fillId="7" borderId="19" xfId="2" applyFont="1" applyFill="1" applyBorder="1" applyAlignment="1">
      <alignment horizontal="center" vertical="center" wrapText="1"/>
    </xf>
    <xf numFmtId="0" fontId="40" fillId="8" borderId="17" xfId="2" applyFont="1" applyFill="1" applyBorder="1" applyAlignment="1">
      <alignment horizontal="left" vertical="center"/>
    </xf>
    <xf numFmtId="0" fontId="40" fillId="8" borderId="18" xfId="2" applyFont="1" applyFill="1" applyBorder="1" applyAlignment="1">
      <alignment horizontal="left" vertical="center"/>
    </xf>
    <xf numFmtId="0" fontId="40" fillId="8" borderId="19" xfId="2" applyFont="1" applyFill="1" applyBorder="1" applyAlignment="1">
      <alignment horizontal="center" vertical="center" wrapText="1"/>
    </xf>
    <xf numFmtId="0" fontId="43" fillId="2" borderId="0" xfId="2" applyFont="1" applyFill="1" applyAlignment="1">
      <alignment horizontal="center" vertical="center" wrapText="1"/>
    </xf>
    <xf numFmtId="0" fontId="44" fillId="2" borderId="0" xfId="2" applyFont="1" applyFill="1"/>
    <xf numFmtId="0" fontId="45" fillId="9" borderId="17" xfId="2" applyFont="1" applyFill="1" applyBorder="1" applyAlignment="1">
      <alignment horizontal="left" vertical="center"/>
    </xf>
    <xf numFmtId="0" fontId="45" fillId="9" borderId="18" xfId="2" applyFont="1" applyFill="1" applyBorder="1" applyAlignment="1">
      <alignment horizontal="left" vertical="center"/>
    </xf>
    <xf numFmtId="0" fontId="45" fillId="9" borderId="18" xfId="2" applyFont="1" applyFill="1" applyBorder="1" applyAlignment="1">
      <alignment horizontal="center" vertical="center" wrapText="1"/>
    </xf>
    <xf numFmtId="0" fontId="45" fillId="9" borderId="19" xfId="2" applyFont="1" applyFill="1" applyBorder="1" applyAlignment="1">
      <alignment horizontal="center" vertical="center" wrapText="1"/>
    </xf>
    <xf numFmtId="0" fontId="45" fillId="9" borderId="20" xfId="2" applyFont="1" applyFill="1" applyBorder="1" applyAlignment="1">
      <alignment horizontal="left" vertical="center"/>
    </xf>
    <xf numFmtId="0" fontId="45" fillId="9" borderId="0" xfId="2" applyFont="1" applyFill="1" applyAlignment="1">
      <alignment horizontal="left" vertical="center"/>
    </xf>
    <xf numFmtId="0" fontId="45" fillId="9" borderId="0" xfId="2" applyFont="1" applyFill="1" applyAlignment="1">
      <alignment horizontal="center" vertical="center" wrapText="1"/>
    </xf>
    <xf numFmtId="0" fontId="45" fillId="9" borderId="0" xfId="2" applyFont="1" applyFill="1" applyAlignment="1">
      <alignment vertical="center" wrapText="1"/>
    </xf>
    <xf numFmtId="0" fontId="45" fillId="9" borderId="8" xfId="2" applyFont="1" applyFill="1" applyBorder="1" applyAlignment="1">
      <alignment horizontal="center" vertical="center" wrapText="1"/>
    </xf>
    <xf numFmtId="0" fontId="46" fillId="9" borderId="20" xfId="2" applyFont="1" applyFill="1" applyBorder="1" applyAlignment="1">
      <alignment vertical="center"/>
    </xf>
    <xf numFmtId="0" fontId="46" fillId="9" borderId="0" xfId="2" applyFont="1" applyFill="1" applyAlignment="1">
      <alignment vertical="center"/>
    </xf>
    <xf numFmtId="0" fontId="46" fillId="9" borderId="0" xfId="2" applyFont="1" applyFill="1" applyAlignment="1">
      <alignment vertical="center" wrapText="1"/>
    </xf>
    <xf numFmtId="0" fontId="46" fillId="9" borderId="2" xfId="2" applyFont="1" applyFill="1" applyBorder="1" applyAlignment="1">
      <alignment vertical="center"/>
    </xf>
    <xf numFmtId="0" fontId="46" fillId="9" borderId="3" xfId="2" applyFont="1" applyFill="1" applyBorder="1" applyAlignment="1">
      <alignment vertical="center"/>
    </xf>
    <xf numFmtId="0" fontId="46" fillId="9" borderId="3" xfId="2" applyFont="1" applyFill="1" applyBorder="1" applyAlignment="1">
      <alignment vertical="center" wrapText="1"/>
    </xf>
    <xf numFmtId="0" fontId="45" fillId="9" borderId="3" xfId="2" applyFont="1" applyFill="1" applyBorder="1" applyAlignment="1">
      <alignment horizontal="center" vertical="center" wrapText="1"/>
    </xf>
    <xf numFmtId="0" fontId="47" fillId="0" borderId="5" xfId="2" applyFont="1" applyBorder="1" applyAlignment="1">
      <alignment horizontal="center" vertical="center" wrapText="1"/>
    </xf>
    <xf numFmtId="0" fontId="47" fillId="0" borderId="5" xfId="2" applyFont="1" applyBorder="1" applyAlignment="1">
      <alignment horizontal="left" vertical="top" wrapText="1"/>
    </xf>
    <xf numFmtId="0" fontId="48" fillId="0" borderId="5" xfId="2" applyFont="1" applyBorder="1" applyAlignment="1">
      <alignment horizontal="left" vertical="top" wrapText="1"/>
    </xf>
    <xf numFmtId="0" fontId="49" fillId="0" borderId="5" xfId="1" applyFont="1" applyBorder="1" applyAlignment="1">
      <alignment horizontal="left" vertical="top" wrapText="1"/>
    </xf>
    <xf numFmtId="0" fontId="48" fillId="0" borderId="4" xfId="2" applyFont="1" applyBorder="1" applyAlignment="1">
      <alignment horizontal="center" vertical="center" wrapText="1"/>
    </xf>
    <xf numFmtId="0" fontId="48" fillId="10" borderId="5" xfId="2" applyFont="1" applyFill="1" applyBorder="1" applyAlignment="1">
      <alignment horizontal="center" vertical="center" wrapText="1"/>
    </xf>
    <xf numFmtId="0" fontId="48" fillId="11" borderId="5" xfId="2" applyFont="1" applyFill="1" applyBorder="1" applyAlignment="1">
      <alignment horizontal="center" vertical="center" wrapText="1"/>
    </xf>
    <xf numFmtId="0" fontId="47" fillId="12" borderId="5" xfId="2" applyFont="1" applyFill="1" applyBorder="1" applyAlignment="1">
      <alignment horizontal="center" vertical="center" wrapText="1"/>
    </xf>
    <xf numFmtId="0" fontId="47" fillId="13" borderId="5" xfId="2" applyFont="1" applyFill="1" applyBorder="1" applyAlignment="1">
      <alignment horizontal="center" vertical="center" wrapText="1"/>
    </xf>
    <xf numFmtId="0" fontId="47" fillId="14" borderId="5" xfId="2" applyFont="1" applyFill="1" applyBorder="1" applyAlignment="1">
      <alignment horizontal="center" vertical="center" wrapText="1"/>
    </xf>
    <xf numFmtId="0" fontId="47" fillId="9" borderId="5" xfId="2" applyFont="1" applyFill="1" applyBorder="1" applyAlignment="1">
      <alignment horizontal="center" vertical="center" wrapText="1"/>
    </xf>
    <xf numFmtId="0" fontId="47" fillId="15" borderId="5" xfId="2" applyFont="1" applyFill="1" applyBorder="1" applyAlignment="1">
      <alignment horizontal="center" vertical="center" wrapText="1"/>
    </xf>
    <xf numFmtId="0" fontId="47" fillId="10" borderId="5" xfId="2" applyFont="1" applyFill="1" applyBorder="1" applyAlignment="1">
      <alignment horizontal="center" vertical="center" wrapText="1"/>
    </xf>
    <xf numFmtId="0" fontId="47" fillId="11" borderId="5" xfId="2" applyFont="1" applyFill="1" applyBorder="1" applyAlignment="1">
      <alignment horizontal="center" vertical="center" wrapText="1"/>
    </xf>
    <xf numFmtId="0" fontId="47" fillId="0" borderId="2" xfId="2" applyFont="1" applyBorder="1" applyAlignment="1">
      <alignment horizontal="center" vertical="center" wrapText="1"/>
    </xf>
    <xf numFmtId="9" fontId="49" fillId="0" borderId="5" xfId="3" applyFont="1" applyFill="1" applyBorder="1" applyAlignment="1">
      <alignment horizontal="left" vertical="top" wrapText="1"/>
    </xf>
    <xf numFmtId="0" fontId="47" fillId="0" borderId="4" xfId="2" applyFont="1" applyBorder="1" applyAlignment="1">
      <alignment horizontal="left" vertical="center" wrapText="1"/>
    </xf>
    <xf numFmtId="0" fontId="47" fillId="0" borderId="2" xfId="2" applyFont="1" applyBorder="1" applyAlignment="1">
      <alignment horizontal="left" vertical="center" wrapText="1"/>
    </xf>
    <xf numFmtId="164" fontId="47" fillId="0" borderId="5" xfId="2" applyNumberFormat="1" applyFont="1" applyBorder="1" applyAlignment="1">
      <alignment horizontal="center" vertical="center" wrapText="1"/>
    </xf>
    <xf numFmtId="0" fontId="48" fillId="0" borderId="9" xfId="2" applyFont="1" applyBorder="1" applyAlignment="1">
      <alignment horizontal="center" vertical="center" wrapText="1"/>
    </xf>
    <xf numFmtId="0" fontId="48" fillId="0" borderId="1" xfId="2" applyFont="1" applyBorder="1" applyAlignment="1">
      <alignment horizontal="left" vertical="top" wrapText="1"/>
    </xf>
    <xf numFmtId="0" fontId="48" fillId="0" borderId="5" xfId="2" applyFont="1" applyBorder="1" applyAlignment="1">
      <alignment horizontal="center" vertical="center" wrapText="1"/>
    </xf>
    <xf numFmtId="0" fontId="50" fillId="0" borderId="4" xfId="2" applyFont="1" applyBorder="1" applyAlignment="1">
      <alignment horizontal="center" vertical="center" wrapText="1"/>
    </xf>
    <xf numFmtId="0" fontId="50" fillId="0" borderId="5" xfId="2" applyFont="1" applyBorder="1" applyAlignment="1">
      <alignment vertical="top" wrapText="1"/>
    </xf>
    <xf numFmtId="0" fontId="50" fillId="0" borderId="5" xfId="2" applyFont="1" applyBorder="1" applyAlignment="1">
      <alignment horizontal="left" vertical="top" wrapText="1"/>
    </xf>
    <xf numFmtId="0" fontId="50" fillId="0" borderId="4" xfId="2" applyFont="1" applyBorder="1" applyAlignment="1">
      <alignment horizontal="center" vertical="center"/>
    </xf>
    <xf numFmtId="0" fontId="50" fillId="0" borderId="1" xfId="2" applyFont="1" applyBorder="1" applyAlignment="1">
      <alignment horizontal="left" vertical="top" wrapText="1"/>
    </xf>
    <xf numFmtId="0" fontId="50" fillId="0" borderId="9" xfId="2" applyFont="1" applyBorder="1" applyAlignment="1">
      <alignment horizontal="center" vertical="center" wrapText="1"/>
    </xf>
    <xf numFmtId="0" fontId="50" fillId="0" borderId="4" xfId="2" applyFont="1" applyBorder="1" applyAlignment="1">
      <alignment vertical="top" wrapText="1"/>
    </xf>
    <xf numFmtId="0" fontId="50" fillId="0" borderId="3" xfId="2" applyFont="1" applyBorder="1" applyAlignment="1">
      <alignment horizontal="center" vertical="center" wrapText="1"/>
    </xf>
    <xf numFmtId="0" fontId="50" fillId="0" borderId="25" xfId="2" applyFont="1" applyBorder="1" applyAlignment="1">
      <alignment horizontal="center" vertical="center" wrapText="1"/>
    </xf>
    <xf numFmtId="0" fontId="50" fillId="0" borderId="33" xfId="2" applyFont="1" applyBorder="1" applyAlignment="1">
      <alignment horizontal="left" vertical="top" wrapText="1"/>
    </xf>
    <xf numFmtId="0" fontId="47" fillId="2" borderId="0" xfId="2" applyFont="1" applyFill="1" applyAlignment="1">
      <alignment vertical="center" wrapText="1"/>
    </xf>
    <xf numFmtId="0" fontId="47" fillId="0" borderId="0" xfId="2" applyFont="1" applyAlignment="1">
      <alignment horizontal="center" vertical="center" wrapText="1"/>
    </xf>
    <xf numFmtId="0" fontId="51" fillId="0" borderId="0" xfId="2" applyFont="1"/>
    <xf numFmtId="0" fontId="47" fillId="0" borderId="1" xfId="2" applyFont="1" applyBorder="1" applyAlignment="1">
      <alignment horizontal="center" vertical="center" wrapText="1"/>
    </xf>
    <xf numFmtId="0" fontId="47" fillId="0" borderId="1" xfId="2" applyFont="1" applyBorder="1" applyAlignment="1">
      <alignment horizontal="left" vertical="top" wrapText="1"/>
    </xf>
    <xf numFmtId="0" fontId="49" fillId="0" borderId="34" xfId="1" applyFont="1" applyBorder="1" applyAlignment="1">
      <alignment horizontal="left" vertical="top" wrapText="1"/>
    </xf>
    <xf numFmtId="0" fontId="49" fillId="0" borderId="34" xfId="1" applyFont="1" applyBorder="1" applyAlignment="1">
      <alignment horizontal="left" vertical="center" wrapText="1"/>
    </xf>
    <xf numFmtId="0" fontId="47" fillId="0" borderId="5" xfId="2" applyFont="1" applyBorder="1" applyAlignment="1">
      <alignment horizontal="left" vertical="center" wrapText="1"/>
    </xf>
    <xf numFmtId="164" fontId="47" fillId="0" borderId="1" xfId="2" applyNumberFormat="1" applyFont="1" applyBorder="1" applyAlignment="1">
      <alignment horizontal="center" vertical="center" wrapText="1"/>
    </xf>
    <xf numFmtId="0" fontId="50" fillId="0" borderId="1" xfId="2" applyFont="1" applyBorder="1" applyAlignment="1">
      <alignment vertical="top" wrapText="1"/>
    </xf>
    <xf numFmtId="9" fontId="49" fillId="0" borderId="34" xfId="3" applyFont="1" applyFill="1" applyBorder="1" applyAlignment="1">
      <alignment horizontal="left" vertical="top" wrapText="1"/>
    </xf>
    <xf numFmtId="0" fontId="50" fillId="16" borderId="1" xfId="2" applyFont="1" applyFill="1" applyBorder="1" applyAlignment="1">
      <alignment horizontal="left" vertical="top" wrapText="1"/>
    </xf>
    <xf numFmtId="0" fontId="49" fillId="0" borderId="25" xfId="1" applyFont="1" applyBorder="1" applyAlignment="1">
      <alignment horizontal="left" vertical="top" wrapText="1"/>
    </xf>
    <xf numFmtId="0" fontId="49" fillId="0" borderId="9" xfId="1" applyFont="1" applyBorder="1" applyAlignment="1">
      <alignment horizontal="left" vertical="top" wrapText="1"/>
    </xf>
    <xf numFmtId="0" fontId="50" fillId="0" borderId="35" xfId="2" applyFont="1" applyBorder="1" applyAlignment="1">
      <alignment horizontal="left" vertical="top" wrapText="1"/>
    </xf>
    <xf numFmtId="0" fontId="49" fillId="0" borderId="31" xfId="1" applyFont="1" applyBorder="1" applyAlignment="1">
      <alignment horizontal="left" vertical="top" wrapText="1"/>
    </xf>
    <xf numFmtId="0" fontId="50" fillId="0" borderId="10" xfId="2" applyFont="1" applyBorder="1" applyAlignment="1">
      <alignment vertical="top" wrapText="1"/>
    </xf>
    <xf numFmtId="0" fontId="50" fillId="0" borderId="0" xfId="2" applyFont="1" applyAlignment="1">
      <alignment horizontal="center" vertical="center" wrapText="1"/>
    </xf>
    <xf numFmtId="0" fontId="50" fillId="0" borderId="36" xfId="2" applyFont="1" applyBorder="1" applyAlignment="1">
      <alignment horizontal="left" vertical="top" wrapText="1"/>
    </xf>
    <xf numFmtId="0" fontId="49" fillId="4" borderId="25" xfId="1" applyFont="1" applyFill="1" applyBorder="1" applyAlignment="1">
      <alignment horizontal="left" vertical="top" wrapText="1"/>
    </xf>
    <xf numFmtId="0" fontId="49" fillId="0" borderId="9" xfId="3" applyNumberFormat="1" applyFont="1" applyFill="1" applyBorder="1" applyAlignment="1">
      <alignment horizontal="left" vertical="top" wrapText="1"/>
    </xf>
    <xf numFmtId="0" fontId="50" fillId="0" borderId="3" xfId="2" applyFont="1" applyBorder="1" applyAlignment="1">
      <alignment vertical="top" wrapText="1"/>
    </xf>
    <xf numFmtId="0" fontId="50" fillId="0" borderId="11" xfId="2" applyFont="1" applyBorder="1" applyAlignment="1">
      <alignment vertical="top" wrapText="1"/>
    </xf>
    <xf numFmtId="0" fontId="50" fillId="0" borderId="1" xfId="2" applyFont="1" applyBorder="1" applyAlignment="1">
      <alignment horizontal="center" vertical="center" wrapText="1"/>
    </xf>
    <xf numFmtId="0" fontId="50" fillId="0" borderId="7" xfId="2" applyFont="1" applyBorder="1" applyAlignment="1">
      <alignment horizontal="left" vertical="top" wrapText="1"/>
    </xf>
    <xf numFmtId="0" fontId="50" fillId="0" borderId="27" xfId="2" applyFont="1" applyBorder="1" applyAlignment="1">
      <alignment horizontal="center" vertical="center" wrapText="1"/>
    </xf>
    <xf numFmtId="0" fontId="49" fillId="10" borderId="9" xfId="2" applyFont="1" applyFill="1" applyBorder="1" applyAlignment="1">
      <alignment horizontal="center" vertical="center" wrapText="1"/>
    </xf>
    <xf numFmtId="0" fontId="49" fillId="11" borderId="9" xfId="2" applyFont="1" applyFill="1" applyBorder="1" applyAlignment="1">
      <alignment horizontal="center" vertical="center" wrapText="1"/>
    </xf>
    <xf numFmtId="0" fontId="47" fillId="12" borderId="5" xfId="4" applyNumberFormat="1" applyFont="1" applyFill="1" applyBorder="1" applyAlignment="1">
      <alignment horizontal="center" vertical="center" wrapText="1"/>
    </xf>
    <xf numFmtId="0" fontId="47" fillId="13" borderId="5" xfId="4" applyNumberFormat="1" applyFont="1" applyFill="1" applyBorder="1" applyAlignment="1">
      <alignment horizontal="center" vertical="center" wrapText="1"/>
    </xf>
    <xf numFmtId="0" fontId="47" fillId="14" borderId="5" xfId="4" applyNumberFormat="1" applyFont="1" applyFill="1" applyBorder="1" applyAlignment="1">
      <alignment horizontal="center" vertical="center" wrapText="1"/>
    </xf>
    <xf numFmtId="0" fontId="47" fillId="9" borderId="5" xfId="4" applyNumberFormat="1" applyFont="1" applyFill="1" applyBorder="1" applyAlignment="1">
      <alignment horizontal="center" vertical="center" wrapText="1"/>
    </xf>
    <xf numFmtId="0" fontId="47" fillId="15" borderId="5" xfId="4" applyNumberFormat="1" applyFont="1" applyFill="1" applyBorder="1" applyAlignment="1">
      <alignment horizontal="center" vertical="center" wrapText="1"/>
    </xf>
    <xf numFmtId="0" fontId="47" fillId="0" borderId="5" xfId="4" applyNumberFormat="1" applyFont="1" applyBorder="1" applyAlignment="1">
      <alignment horizontal="center" vertical="center" wrapText="1"/>
    </xf>
    <xf numFmtId="0" fontId="47" fillId="10" borderId="5" xfId="4" applyNumberFormat="1" applyFont="1" applyFill="1" applyBorder="1" applyAlignment="1">
      <alignment horizontal="center" vertical="center" wrapText="1"/>
    </xf>
    <xf numFmtId="0" fontId="47" fillId="11" borderId="5" xfId="4" applyNumberFormat="1" applyFont="1" applyFill="1" applyBorder="1" applyAlignment="1">
      <alignment horizontal="center" vertical="center" wrapText="1"/>
    </xf>
    <xf numFmtId="0" fontId="47" fillId="4" borderId="5" xfId="2" applyFont="1" applyFill="1" applyBorder="1" applyAlignment="1">
      <alignment horizontal="left" vertical="center" wrapText="1"/>
    </xf>
    <xf numFmtId="0" fontId="50" fillId="0" borderId="4" xfId="2" applyFont="1" applyBorder="1" applyAlignment="1">
      <alignment wrapText="1"/>
    </xf>
    <xf numFmtId="0" fontId="49" fillId="0" borderId="9" xfId="1" applyFont="1" applyBorder="1" applyAlignment="1">
      <alignment horizontal="center" vertical="top" wrapText="1"/>
    </xf>
    <xf numFmtId="0" fontId="49" fillId="0" borderId="31" xfId="1" applyFont="1" applyBorder="1" applyAlignment="1">
      <alignment horizontal="left" vertical="center" wrapText="1"/>
    </xf>
    <xf numFmtId="9" fontId="49" fillId="0" borderId="34" xfId="3" applyFont="1" applyFill="1" applyBorder="1" applyAlignment="1">
      <alignment horizontal="center" vertical="top" wrapText="1"/>
    </xf>
    <xf numFmtId="0" fontId="48" fillId="0" borderId="4" xfId="2" applyFont="1" applyBorder="1" applyAlignment="1">
      <alignment vertical="top" wrapText="1"/>
    </xf>
    <xf numFmtId="9" fontId="49" fillId="0" borderId="34" xfId="3" applyFont="1" applyFill="1" applyBorder="1" applyAlignment="1">
      <alignment horizontal="center" vertical="center" wrapText="1"/>
    </xf>
    <xf numFmtId="0" fontId="47" fillId="11" borderId="1" xfId="2" applyFont="1" applyFill="1" applyBorder="1" applyAlignment="1">
      <alignment horizontal="center" vertical="center" wrapText="1"/>
    </xf>
    <xf numFmtId="0" fontId="47" fillId="4" borderId="28" xfId="2" applyFont="1" applyFill="1" applyBorder="1" applyAlignment="1">
      <alignment horizontal="left" vertical="top" wrapText="1"/>
    </xf>
    <xf numFmtId="0" fontId="49" fillId="4" borderId="9" xfId="1" applyFont="1" applyFill="1" applyBorder="1" applyAlignment="1">
      <alignment horizontal="left" vertical="top" wrapText="1"/>
    </xf>
    <xf numFmtId="0" fontId="47" fillId="4" borderId="5" xfId="2" applyFont="1" applyFill="1" applyBorder="1" applyAlignment="1">
      <alignment horizontal="center" vertical="center" wrapText="1"/>
    </xf>
    <xf numFmtId="0" fontId="49" fillId="4" borderId="9" xfId="1" applyFont="1" applyFill="1" applyBorder="1" applyAlignment="1">
      <alignment horizontal="center" vertical="center" wrapText="1"/>
    </xf>
    <xf numFmtId="0" fontId="47" fillId="4" borderId="1" xfId="2" applyFont="1" applyFill="1" applyBorder="1" applyAlignment="1">
      <alignment horizontal="center" vertical="center" wrapText="1"/>
    </xf>
    <xf numFmtId="164" fontId="47" fillId="4" borderId="1" xfId="2" applyNumberFormat="1" applyFont="1" applyFill="1" applyBorder="1" applyAlignment="1">
      <alignment horizontal="center" vertical="center" wrapText="1"/>
    </xf>
    <xf numFmtId="0" fontId="48" fillId="4" borderId="5" xfId="2" applyFont="1" applyFill="1" applyBorder="1" applyAlignment="1">
      <alignment horizontal="center" vertical="center" wrapText="1"/>
    </xf>
    <xf numFmtId="0" fontId="47" fillId="4" borderId="0" xfId="2" applyFont="1" applyFill="1" applyAlignment="1">
      <alignment vertical="center" wrapText="1"/>
    </xf>
    <xf numFmtId="0" fontId="47" fillId="4" borderId="0" xfId="2" applyFont="1" applyFill="1" applyAlignment="1">
      <alignment horizontal="center" vertical="center" wrapText="1"/>
    </xf>
    <xf numFmtId="0" fontId="51" fillId="4" borderId="0" xfId="2" applyFont="1" applyFill="1"/>
    <xf numFmtId="0" fontId="47" fillId="0" borderId="1" xfId="2" applyFont="1" applyBorder="1" applyAlignment="1">
      <alignment vertical="center" wrapText="1"/>
    </xf>
    <xf numFmtId="0" fontId="52" fillId="0" borderId="1" xfId="2" applyFont="1" applyBorder="1" applyAlignment="1">
      <alignment vertical="center" wrapText="1"/>
    </xf>
    <xf numFmtId="0" fontId="52" fillId="0" borderId="11" xfId="2" applyFont="1" applyBorder="1" applyAlignment="1">
      <alignment vertical="top" wrapText="1"/>
    </xf>
    <xf numFmtId="0" fontId="50" fillId="0" borderId="8" xfId="2" applyFont="1" applyBorder="1" applyAlignment="1">
      <alignment wrapText="1"/>
    </xf>
    <xf numFmtId="0" fontId="52" fillId="0" borderId="37" xfId="2" applyFont="1" applyBorder="1" applyAlignment="1">
      <alignment vertical="top" wrapText="1"/>
    </xf>
    <xf numFmtId="0" fontId="47" fillId="0" borderId="1" xfId="2" applyFont="1" applyBorder="1" applyAlignment="1">
      <alignment vertical="top" wrapText="1"/>
    </xf>
    <xf numFmtId="0" fontId="52" fillId="0" borderId="1" xfId="2" applyFont="1" applyBorder="1" applyAlignment="1">
      <alignment vertical="top" wrapText="1"/>
    </xf>
    <xf numFmtId="0" fontId="50" fillId="0" borderId="1" xfId="2" applyFont="1" applyBorder="1" applyAlignment="1">
      <alignment wrapText="1"/>
    </xf>
    <xf numFmtId="0" fontId="52" fillId="0" borderId="9" xfId="2" applyFont="1" applyBorder="1" applyAlignment="1">
      <alignment vertical="top" wrapText="1"/>
    </xf>
    <xf numFmtId="9" fontId="49" fillId="0" borderId="34" xfId="3" applyFont="1" applyBorder="1" applyAlignment="1">
      <alignment horizontal="center" vertical="top" wrapText="1"/>
    </xf>
    <xf numFmtId="0" fontId="50" fillId="0" borderId="8" xfId="2" applyFont="1" applyBorder="1" applyAlignment="1">
      <alignment vertical="top" wrapText="1"/>
    </xf>
    <xf numFmtId="0" fontId="47" fillId="4" borderId="1" xfId="2" applyFont="1" applyFill="1" applyBorder="1" applyAlignment="1">
      <alignment horizontal="left" vertical="top" wrapText="1"/>
    </xf>
    <xf numFmtId="9" fontId="49" fillId="4" borderId="36" xfId="3" applyFont="1" applyFill="1" applyBorder="1" applyAlignment="1">
      <alignment horizontal="center" vertical="top" wrapText="1"/>
    </xf>
    <xf numFmtId="0" fontId="47" fillId="4" borderId="6" xfId="2" applyFont="1" applyFill="1" applyBorder="1" applyAlignment="1">
      <alignment horizontal="left" vertical="center" wrapText="1"/>
    </xf>
    <xf numFmtId="0" fontId="50" fillId="0" borderId="9" xfId="2" applyFont="1" applyBorder="1" applyAlignment="1">
      <alignment horizontal="left" vertical="top" wrapText="1"/>
    </xf>
    <xf numFmtId="0" fontId="50" fillId="0" borderId="28" xfId="2" applyFont="1" applyBorder="1" applyAlignment="1">
      <alignment horizontal="left" vertical="top" wrapText="1"/>
    </xf>
    <xf numFmtId="0" fontId="49" fillId="4" borderId="34" xfId="1" applyFont="1" applyFill="1" applyBorder="1" applyAlignment="1">
      <alignment horizontal="left" vertical="top" wrapText="1"/>
    </xf>
    <xf numFmtId="0" fontId="52" fillId="0" borderId="5" xfId="2" applyFont="1" applyBorder="1" applyAlignment="1">
      <alignment vertical="top" wrapText="1"/>
    </xf>
    <xf numFmtId="0" fontId="48" fillId="0" borderId="8" xfId="2" applyFont="1" applyBorder="1" applyAlignment="1">
      <alignment vertical="top" wrapText="1"/>
    </xf>
    <xf numFmtId="0" fontId="49" fillId="0" borderId="29" xfId="1" applyFont="1" applyBorder="1" applyAlignment="1">
      <alignment horizontal="left" vertical="top" wrapText="1"/>
    </xf>
    <xf numFmtId="0" fontId="48" fillId="0" borderId="6" xfId="2" applyFont="1" applyBorder="1" applyAlignment="1">
      <alignment horizontal="center" vertical="center" wrapText="1"/>
    </xf>
    <xf numFmtId="0" fontId="48" fillId="10" borderId="6" xfId="2" applyFont="1" applyFill="1" applyBorder="1" applyAlignment="1">
      <alignment horizontal="center" vertical="center" wrapText="1"/>
    </xf>
    <xf numFmtId="0" fontId="48" fillId="11" borderId="6" xfId="2" applyFont="1" applyFill="1" applyBorder="1" applyAlignment="1">
      <alignment horizontal="center" vertical="center" wrapText="1"/>
    </xf>
    <xf numFmtId="0" fontId="47" fillId="12" borderId="6" xfId="2" applyFont="1" applyFill="1" applyBorder="1" applyAlignment="1">
      <alignment horizontal="center" vertical="center" wrapText="1"/>
    </xf>
    <xf numFmtId="0" fontId="47" fillId="13" borderId="6" xfId="2" applyFont="1" applyFill="1" applyBorder="1" applyAlignment="1">
      <alignment horizontal="center" vertical="center" wrapText="1"/>
    </xf>
    <xf numFmtId="0" fontId="47" fillId="14" borderId="6" xfId="2" applyFont="1" applyFill="1" applyBorder="1" applyAlignment="1">
      <alignment horizontal="center" vertical="center" wrapText="1"/>
    </xf>
    <xf numFmtId="0" fontId="47" fillId="9" borderId="6" xfId="2" applyFont="1" applyFill="1" applyBorder="1" applyAlignment="1">
      <alignment horizontal="center" vertical="center" wrapText="1"/>
    </xf>
    <xf numFmtId="0" fontId="47" fillId="15" borderId="6" xfId="2" applyFont="1" applyFill="1" applyBorder="1" applyAlignment="1">
      <alignment horizontal="center" vertical="center" wrapText="1"/>
    </xf>
    <xf numFmtId="0" fontId="47" fillId="0" borderId="6" xfId="2" applyFont="1" applyBorder="1" applyAlignment="1">
      <alignment horizontal="center" vertical="center" wrapText="1"/>
    </xf>
    <xf numFmtId="0" fontId="47" fillId="10" borderId="6" xfId="2" applyFont="1" applyFill="1" applyBorder="1" applyAlignment="1">
      <alignment horizontal="center" vertical="center" wrapText="1"/>
    </xf>
    <xf numFmtId="0" fontId="47" fillId="11" borderId="6" xfId="2" applyFont="1" applyFill="1" applyBorder="1" applyAlignment="1">
      <alignment horizontal="center" vertical="center" wrapText="1"/>
    </xf>
    <xf numFmtId="0" fontId="49" fillId="0" borderId="1" xfId="1" applyFont="1" applyBorder="1" applyAlignment="1">
      <alignment horizontal="center" vertical="top" wrapText="1"/>
    </xf>
    <xf numFmtId="0" fontId="47" fillId="0" borderId="7" xfId="2" applyFont="1" applyBorder="1" applyAlignment="1">
      <alignment horizontal="left" vertical="center" wrapText="1"/>
    </xf>
    <xf numFmtId="0" fontId="47" fillId="0" borderId="8" xfId="2" applyFont="1" applyBorder="1" applyAlignment="1">
      <alignment horizontal="left" vertical="center" wrapText="1"/>
    </xf>
    <xf numFmtId="0" fontId="47" fillId="12" borderId="1" xfId="2" applyFont="1" applyFill="1" applyBorder="1" applyAlignment="1">
      <alignment horizontal="center" vertical="center" wrapText="1"/>
    </xf>
    <xf numFmtId="0" fontId="47" fillId="0" borderId="17" xfId="2" applyFont="1" applyBorder="1" applyAlignment="1">
      <alignment horizontal="left" vertical="top" wrapText="1"/>
    </xf>
    <xf numFmtId="0" fontId="49" fillId="0" borderId="1" xfId="1" applyFont="1" applyBorder="1" applyAlignment="1">
      <alignment horizontal="left" vertical="top" wrapText="1"/>
    </xf>
    <xf numFmtId="0" fontId="48" fillId="0" borderId="1" xfId="2" applyFont="1" applyBorder="1" applyAlignment="1">
      <alignment horizontal="center" vertical="center" wrapText="1"/>
    </xf>
    <xf numFmtId="0" fontId="48" fillId="10" borderId="1" xfId="2" applyFont="1" applyFill="1" applyBorder="1" applyAlignment="1">
      <alignment horizontal="center" vertical="center" wrapText="1"/>
    </xf>
    <xf numFmtId="0" fontId="48" fillId="11" borderId="1" xfId="2" applyFont="1" applyFill="1" applyBorder="1" applyAlignment="1">
      <alignment horizontal="center" vertical="center" wrapText="1"/>
    </xf>
    <xf numFmtId="0" fontId="47" fillId="13" borderId="1" xfId="2" applyFont="1" applyFill="1" applyBorder="1" applyAlignment="1">
      <alignment horizontal="center" vertical="center" wrapText="1"/>
    </xf>
    <xf numFmtId="0" fontId="47" fillId="14" borderId="1" xfId="2" applyFont="1" applyFill="1" applyBorder="1" applyAlignment="1">
      <alignment horizontal="center" vertical="center" wrapText="1"/>
    </xf>
    <xf numFmtId="0" fontId="47" fillId="9" borderId="1" xfId="2" applyFont="1" applyFill="1" applyBorder="1" applyAlignment="1">
      <alignment horizontal="center" vertical="center" wrapText="1"/>
    </xf>
    <xf numFmtId="0" fontId="47" fillId="15" borderId="1" xfId="2" applyFont="1" applyFill="1" applyBorder="1" applyAlignment="1">
      <alignment horizontal="center" vertical="center" wrapText="1"/>
    </xf>
    <xf numFmtId="0" fontId="47" fillId="10" borderId="1" xfId="2" applyFont="1" applyFill="1" applyBorder="1" applyAlignment="1">
      <alignment horizontal="center" vertical="center" wrapText="1"/>
    </xf>
    <xf numFmtId="9" fontId="49" fillId="0" borderId="5" xfId="3" applyFont="1" applyFill="1" applyBorder="1" applyAlignment="1">
      <alignment horizontal="center" vertical="top" wrapText="1"/>
    </xf>
    <xf numFmtId="0" fontId="47" fillId="0" borderId="3" xfId="2" applyFont="1" applyBorder="1" applyAlignment="1">
      <alignment horizontal="left" vertical="center" wrapText="1"/>
    </xf>
    <xf numFmtId="0" fontId="47" fillId="0" borderId="1" xfId="2" applyFont="1" applyBorder="1" applyAlignment="1">
      <alignment horizontal="left" vertical="center" wrapText="1"/>
    </xf>
    <xf numFmtId="0" fontId="50" fillId="0" borderId="35" xfId="2" applyFont="1" applyBorder="1" applyAlignment="1">
      <alignment vertical="top" wrapText="1"/>
    </xf>
    <xf numFmtId="9" fontId="49" fillId="0" borderId="36" xfId="3" applyFont="1" applyFill="1" applyBorder="1" applyAlignment="1">
      <alignment horizontal="center" vertical="top" wrapText="1"/>
    </xf>
    <xf numFmtId="0" fontId="47" fillId="0" borderId="10" xfId="2" applyFont="1" applyBorder="1" applyAlignment="1">
      <alignment horizontal="left" vertical="top" wrapText="1"/>
    </xf>
    <xf numFmtId="0" fontId="49" fillId="0" borderId="5" xfId="2" applyFont="1" applyBorder="1" applyAlignment="1">
      <alignment vertical="top" wrapText="1"/>
    </xf>
    <xf numFmtId="0" fontId="49" fillId="0" borderId="5" xfId="2" applyFont="1" applyBorder="1" applyAlignment="1">
      <alignment horizontal="left" vertical="top" wrapText="1"/>
    </xf>
    <xf numFmtId="0" fontId="48" fillId="0" borderId="5" xfId="2" applyFont="1" applyBorder="1" applyAlignment="1">
      <alignment horizontal="center" vertical="center"/>
    </xf>
    <xf numFmtId="0" fontId="48" fillId="10" borderId="5" xfId="2" applyFont="1" applyFill="1" applyBorder="1" applyAlignment="1">
      <alignment horizontal="center" vertical="center"/>
    </xf>
    <xf numFmtId="0" fontId="48" fillId="11" borderId="5" xfId="2" applyFont="1" applyFill="1" applyBorder="1" applyAlignment="1">
      <alignment horizontal="center" vertical="center"/>
    </xf>
    <xf numFmtId="0" fontId="48" fillId="12" borderId="5" xfId="2" applyFont="1" applyFill="1" applyBorder="1" applyAlignment="1">
      <alignment horizontal="center" vertical="center"/>
    </xf>
    <xf numFmtId="0" fontId="48" fillId="13" borderId="5" xfId="2" applyFont="1" applyFill="1" applyBorder="1" applyAlignment="1">
      <alignment horizontal="center" vertical="center"/>
    </xf>
    <xf numFmtId="0" fontId="48" fillId="14" borderId="5" xfId="2" applyFont="1" applyFill="1" applyBorder="1" applyAlignment="1">
      <alignment horizontal="center" vertical="center"/>
    </xf>
    <xf numFmtId="0" fontId="48" fillId="9" borderId="5" xfId="2" applyFont="1" applyFill="1" applyBorder="1" applyAlignment="1">
      <alignment horizontal="center" vertical="center"/>
    </xf>
    <xf numFmtId="0" fontId="48" fillId="15" borderId="5" xfId="2" applyFont="1" applyFill="1" applyBorder="1" applyAlignment="1">
      <alignment horizontal="center" vertical="center"/>
    </xf>
    <xf numFmtId="0" fontId="49" fillId="0" borderId="1" xfId="2" applyFont="1" applyBorder="1" applyAlignment="1">
      <alignment horizontal="center" vertical="top" wrapText="1"/>
    </xf>
    <xf numFmtId="0" fontId="47" fillId="0" borderId="11" xfId="2" applyFont="1" applyBorder="1" applyAlignment="1">
      <alignment horizontal="left" vertical="center" wrapText="1"/>
    </xf>
    <xf numFmtId="0" fontId="40" fillId="8" borderId="10" xfId="2" applyFont="1" applyFill="1" applyBorder="1" applyAlignment="1">
      <alignment horizontal="left" vertical="center"/>
    </xf>
    <xf numFmtId="0" fontId="40" fillId="8" borderId="11" xfId="2" applyFont="1" applyFill="1" applyBorder="1" applyAlignment="1">
      <alignment horizontal="left" vertical="center"/>
    </xf>
    <xf numFmtId="0" fontId="40" fillId="8" borderId="11" xfId="2" applyFont="1" applyFill="1" applyBorder="1" applyAlignment="1">
      <alignment horizontal="center" vertical="center" wrapText="1"/>
    </xf>
    <xf numFmtId="0" fontId="40" fillId="8" borderId="3" xfId="2" applyFont="1" applyFill="1" applyBorder="1" applyAlignment="1">
      <alignment horizontal="center" vertical="center" wrapText="1"/>
    </xf>
    <xf numFmtId="0" fontId="40" fillId="8" borderId="11" xfId="2" applyFont="1" applyFill="1" applyBorder="1" applyAlignment="1">
      <alignment vertical="top" wrapText="1"/>
    </xf>
    <xf numFmtId="0" fontId="40" fillId="8" borderId="3" xfId="2" applyFont="1" applyFill="1" applyBorder="1" applyAlignment="1">
      <alignment vertical="top" wrapText="1"/>
    </xf>
    <xf numFmtId="0" fontId="40" fillId="8" borderId="3" xfId="2" applyFont="1" applyFill="1" applyBorder="1" applyAlignment="1">
      <alignment horizontal="left" vertical="top" wrapText="1"/>
    </xf>
    <xf numFmtId="0" fontId="40" fillId="8" borderId="4" xfId="2" applyFont="1" applyFill="1" applyBorder="1" applyAlignment="1">
      <alignment horizontal="center" vertical="center" wrapText="1"/>
    </xf>
    <xf numFmtId="0" fontId="45" fillId="9" borderId="10" xfId="2" applyFont="1" applyFill="1" applyBorder="1" applyAlignment="1">
      <alignment horizontal="left" vertical="center"/>
    </xf>
    <xf numFmtId="0" fontId="40" fillId="9" borderId="11" xfId="2" applyFont="1" applyFill="1" applyBorder="1" applyAlignment="1">
      <alignment horizontal="left" vertical="center"/>
    </xf>
    <xf numFmtId="0" fontId="40" fillId="9" borderId="3" xfId="2" applyFont="1" applyFill="1" applyBorder="1" applyAlignment="1">
      <alignment horizontal="center" vertical="center"/>
    </xf>
    <xf numFmtId="0" fontId="40" fillId="9" borderId="3" xfId="2" applyFont="1" applyFill="1" applyBorder="1" applyAlignment="1">
      <alignment horizontal="center" vertical="center" wrapText="1"/>
    </xf>
    <xf numFmtId="0" fontId="40" fillId="9" borderId="11" xfId="2" applyFont="1" applyFill="1" applyBorder="1" applyAlignment="1">
      <alignment horizontal="center" vertical="center" wrapText="1"/>
    </xf>
    <xf numFmtId="0" fontId="40" fillId="9" borderId="38" xfId="2" applyFont="1" applyFill="1" applyBorder="1" applyAlignment="1">
      <alignment horizontal="center" vertical="center" wrapText="1"/>
    </xf>
    <xf numFmtId="0" fontId="40" fillId="9" borderId="39" xfId="2" applyFont="1" applyFill="1" applyBorder="1" applyAlignment="1">
      <alignment horizontal="center" vertical="center" wrapText="1"/>
    </xf>
    <xf numFmtId="0" fontId="40" fillId="9" borderId="0" xfId="2" applyFont="1" applyFill="1" applyAlignment="1">
      <alignment horizontal="center" vertical="center" wrapText="1"/>
    </xf>
    <xf numFmtId="0" fontId="40" fillId="9" borderId="11" xfId="2" applyFont="1" applyFill="1" applyBorder="1" applyAlignment="1">
      <alignment vertical="top" wrapText="1"/>
    </xf>
    <xf numFmtId="0" fontId="40" fillId="9" borderId="3" xfId="2" applyFont="1" applyFill="1" applyBorder="1" applyAlignment="1">
      <alignment vertical="top" wrapText="1"/>
    </xf>
    <xf numFmtId="0" fontId="40" fillId="9" borderId="3" xfId="2" applyFont="1" applyFill="1" applyBorder="1" applyAlignment="1">
      <alignment horizontal="left" vertical="top" wrapText="1"/>
    </xf>
    <xf numFmtId="0" fontId="40" fillId="9" borderId="7" xfId="2" applyFont="1" applyFill="1" applyBorder="1" applyAlignment="1">
      <alignment horizontal="center" vertical="center" wrapText="1"/>
    </xf>
    <xf numFmtId="0" fontId="46" fillId="9" borderId="10" xfId="2" applyFont="1" applyFill="1" applyBorder="1" applyAlignment="1">
      <alignment horizontal="left" vertical="center"/>
    </xf>
    <xf numFmtId="0" fontId="46" fillId="9" borderId="10" xfId="2" applyFont="1" applyFill="1" applyBorder="1" applyAlignment="1">
      <alignment horizontal="left" vertical="top"/>
    </xf>
    <xf numFmtId="0" fontId="46" fillId="9" borderId="11" xfId="2" applyFont="1" applyFill="1" applyBorder="1" applyAlignment="1">
      <alignment horizontal="left" vertical="top" wrapText="1"/>
    </xf>
    <xf numFmtId="0" fontId="46" fillId="9" borderId="11" xfId="2" applyFont="1" applyFill="1" applyBorder="1" applyAlignment="1">
      <alignment vertical="center" wrapText="1"/>
    </xf>
    <xf numFmtId="0" fontId="40" fillId="9" borderId="19" xfId="2" applyFont="1" applyFill="1" applyBorder="1" applyAlignment="1">
      <alignment horizontal="center" vertical="center" wrapText="1"/>
    </xf>
    <xf numFmtId="0" fontId="49" fillId="0" borderId="34" xfId="2" applyFont="1" applyBorder="1" applyAlignment="1">
      <alignment vertical="top" wrapText="1"/>
    </xf>
    <xf numFmtId="0" fontId="49" fillId="0" borderId="34" xfId="2" applyFont="1" applyBorder="1" applyAlignment="1">
      <alignment vertical="center" wrapText="1"/>
    </xf>
    <xf numFmtId="0" fontId="48" fillId="0" borderId="5" xfId="2" applyFont="1" applyBorder="1" applyAlignment="1">
      <alignment vertical="top" wrapText="1"/>
    </xf>
    <xf numFmtId="0" fontId="47" fillId="0" borderId="5" xfId="2" applyFont="1" applyBorder="1" applyAlignment="1">
      <alignment vertical="center" wrapText="1"/>
    </xf>
    <xf numFmtId="0" fontId="52" fillId="0" borderId="1" xfId="2" applyFont="1" applyBorder="1" applyAlignment="1">
      <alignment horizontal="center" vertical="center" wrapText="1"/>
    </xf>
    <xf numFmtId="0" fontId="50" fillId="0" borderId="3" xfId="2" applyFont="1" applyBorder="1" applyAlignment="1">
      <alignment wrapText="1"/>
    </xf>
    <xf numFmtId="0" fontId="53" fillId="0" borderId="35" xfId="5" applyFont="1" applyFill="1" applyBorder="1" applyAlignment="1">
      <alignment horizontal="left" wrapText="1"/>
    </xf>
    <xf numFmtId="0" fontId="49" fillId="0" borderId="34" xfId="2" applyFont="1" applyBorder="1" applyAlignment="1">
      <alignment horizontal="left" vertical="top" wrapText="1"/>
    </xf>
    <xf numFmtId="0" fontId="49" fillId="0" borderId="34" xfId="2" applyFont="1" applyBorder="1" applyAlignment="1">
      <alignment horizontal="left" vertical="center" wrapText="1"/>
    </xf>
    <xf numFmtId="0" fontId="47" fillId="0" borderId="5" xfId="2" applyFont="1" applyBorder="1" applyAlignment="1">
      <alignment vertical="top" wrapText="1"/>
    </xf>
    <xf numFmtId="0" fontId="48" fillId="0" borderId="4" xfId="2" applyFont="1" applyBorder="1" applyAlignment="1">
      <alignment horizontal="left" vertical="top" wrapText="1"/>
    </xf>
    <xf numFmtId="0" fontId="47" fillId="0" borderId="6" xfId="2" applyFont="1" applyBorder="1" applyAlignment="1">
      <alignment horizontal="left" vertical="center" wrapText="1"/>
    </xf>
    <xf numFmtId="0" fontId="52" fillId="0" borderId="9" xfId="2" applyFont="1" applyBorder="1" applyAlignment="1">
      <alignment horizontal="center" vertical="center" wrapText="1"/>
    </xf>
    <xf numFmtId="0" fontId="52" fillId="0" borderId="33" xfId="2" applyFont="1" applyBorder="1" applyAlignment="1">
      <alignment vertical="top" wrapText="1"/>
    </xf>
    <xf numFmtId="0" fontId="49" fillId="0" borderId="34" xfId="2" applyFont="1" applyBorder="1" applyAlignment="1">
      <alignment wrapText="1"/>
    </xf>
    <xf numFmtId="0" fontId="52" fillId="0" borderId="41" xfId="2" applyFont="1" applyBorder="1" applyAlignment="1">
      <alignment vertical="top" wrapText="1"/>
    </xf>
    <xf numFmtId="0" fontId="49" fillId="0" borderId="9" xfId="2" applyFont="1" applyBorder="1" applyAlignment="1">
      <alignment vertical="top" wrapText="1"/>
    </xf>
    <xf numFmtId="0" fontId="49" fillId="0" borderId="9" xfId="2" applyFont="1" applyBorder="1" applyAlignment="1">
      <alignment vertical="center" wrapText="1"/>
    </xf>
    <xf numFmtId="0" fontId="48" fillId="4" borderId="5" xfId="2" applyFont="1" applyFill="1" applyBorder="1" applyAlignment="1">
      <alignment horizontal="left" vertical="center" wrapText="1"/>
    </xf>
    <xf numFmtId="0" fontId="48" fillId="4" borderId="34" xfId="2" applyFont="1" applyFill="1" applyBorder="1" applyAlignment="1">
      <alignment vertical="top" wrapText="1"/>
    </xf>
    <xf numFmtId="0" fontId="48" fillId="12" borderId="5" xfId="2" applyFont="1" applyFill="1" applyBorder="1" applyAlignment="1">
      <alignment horizontal="center" vertical="center" wrapText="1"/>
    </xf>
    <xf numFmtId="0" fontId="48" fillId="13" borderId="5" xfId="2" applyFont="1" applyFill="1" applyBorder="1" applyAlignment="1">
      <alignment horizontal="center" vertical="center" wrapText="1"/>
    </xf>
    <xf numFmtId="0" fontId="48" fillId="14" borderId="5" xfId="2" applyFont="1" applyFill="1" applyBorder="1" applyAlignment="1">
      <alignment horizontal="center" vertical="center" wrapText="1"/>
    </xf>
    <xf numFmtId="0" fontId="48" fillId="9" borderId="5" xfId="2" applyFont="1" applyFill="1" applyBorder="1" applyAlignment="1">
      <alignment horizontal="center" vertical="center" wrapText="1"/>
    </xf>
    <xf numFmtId="0" fontId="48" fillId="15" borderId="5" xfId="2" applyFont="1" applyFill="1" applyBorder="1" applyAlignment="1">
      <alignment horizontal="center" vertical="center" wrapText="1"/>
    </xf>
    <xf numFmtId="0" fontId="48" fillId="4" borderId="9" xfId="2" applyFont="1" applyFill="1" applyBorder="1" applyAlignment="1">
      <alignment vertical="center" wrapText="1"/>
    </xf>
    <xf numFmtId="164" fontId="48" fillId="4" borderId="1" xfId="2" applyNumberFormat="1" applyFont="1" applyFill="1" applyBorder="1" applyAlignment="1">
      <alignment horizontal="center" vertical="center" wrapText="1"/>
    </xf>
    <xf numFmtId="0" fontId="48" fillId="0" borderId="1" xfId="2" applyFont="1" applyBorder="1" applyAlignment="1">
      <alignment vertical="top" wrapText="1"/>
    </xf>
    <xf numFmtId="0" fontId="48" fillId="4" borderId="0" xfId="2" applyFont="1" applyFill="1" applyAlignment="1">
      <alignment vertical="center" wrapText="1"/>
    </xf>
    <xf numFmtId="0" fontId="48" fillId="4" borderId="0" xfId="2" applyFont="1" applyFill="1" applyAlignment="1">
      <alignment horizontal="center" vertical="center" wrapText="1"/>
    </xf>
    <xf numFmtId="0" fontId="50" fillId="0" borderId="4" xfId="2" applyFont="1" applyBorder="1" applyAlignment="1">
      <alignment horizontal="left" vertical="top" wrapText="1"/>
    </xf>
    <xf numFmtId="0" fontId="47" fillId="12" borderId="10" xfId="2" applyFont="1" applyFill="1" applyBorder="1" applyAlignment="1">
      <alignment horizontal="center" vertical="center" wrapText="1"/>
    </xf>
    <xf numFmtId="0" fontId="49" fillId="0" borderId="1" xfId="2" applyFont="1" applyBorder="1" applyAlignment="1">
      <alignment vertical="center" wrapText="1"/>
    </xf>
    <xf numFmtId="0" fontId="49" fillId="0" borderId="1" xfId="2" applyFont="1" applyBorder="1" applyAlignment="1">
      <alignment horizontal="left" vertical="center" wrapText="1"/>
    </xf>
    <xf numFmtId="0" fontId="48" fillId="0" borderId="1" xfId="2" applyFont="1" applyBorder="1" applyAlignment="1">
      <alignment horizontal="center" vertical="center"/>
    </xf>
    <xf numFmtId="0" fontId="48" fillId="10" borderId="1" xfId="2" applyFont="1" applyFill="1" applyBorder="1" applyAlignment="1">
      <alignment horizontal="center" vertical="center"/>
    </xf>
    <xf numFmtId="0" fontId="48" fillId="11" borderId="1" xfId="2" applyFont="1" applyFill="1" applyBorder="1" applyAlignment="1">
      <alignment horizontal="center" vertical="center"/>
    </xf>
    <xf numFmtId="0" fontId="48" fillId="12" borderId="1" xfId="2" applyFont="1" applyFill="1" applyBorder="1" applyAlignment="1">
      <alignment horizontal="center" vertical="center"/>
    </xf>
    <xf numFmtId="0" fontId="48" fillId="13" borderId="1" xfId="2" applyFont="1" applyFill="1" applyBorder="1" applyAlignment="1">
      <alignment horizontal="center" vertical="center"/>
    </xf>
    <xf numFmtId="0" fontId="48" fillId="14" borderId="1" xfId="2" applyFont="1" applyFill="1" applyBorder="1" applyAlignment="1">
      <alignment horizontal="center" vertical="center"/>
    </xf>
    <xf numFmtId="0" fontId="48" fillId="9" borderId="1" xfId="2" applyFont="1" applyFill="1" applyBorder="1" applyAlignment="1">
      <alignment horizontal="center" vertical="center"/>
    </xf>
    <xf numFmtId="0" fontId="48" fillId="15" borderId="1" xfId="2" applyFont="1" applyFill="1" applyBorder="1" applyAlignment="1">
      <alignment horizontal="center" vertical="center"/>
    </xf>
    <xf numFmtId="0" fontId="40" fillId="8" borderId="18" xfId="2" applyFont="1" applyFill="1" applyBorder="1" applyAlignment="1">
      <alignment horizontal="center" vertical="center"/>
    </xf>
    <xf numFmtId="0" fontId="40" fillId="8" borderId="0" xfId="2" applyFont="1" applyFill="1" applyAlignment="1">
      <alignment horizontal="center" vertical="center" wrapText="1"/>
    </xf>
    <xf numFmtId="0" fontId="40" fillId="8" borderId="0" xfId="2" applyFont="1" applyFill="1" applyAlignment="1">
      <alignment horizontal="center" vertical="center"/>
    </xf>
    <xf numFmtId="0" fontId="40" fillId="8" borderId="18" xfId="2" applyFont="1" applyFill="1" applyBorder="1" applyAlignment="1">
      <alignment vertical="top" wrapText="1"/>
    </xf>
    <xf numFmtId="0" fontId="40" fillId="8" borderId="0" xfId="2" applyFont="1" applyFill="1" applyAlignment="1">
      <alignment vertical="top" wrapText="1"/>
    </xf>
    <xf numFmtId="0" fontId="40" fillId="8" borderId="0" xfId="2" applyFont="1" applyFill="1" applyAlignment="1">
      <alignment horizontal="left" vertical="top" wrapText="1"/>
    </xf>
    <xf numFmtId="0" fontId="40" fillId="8" borderId="8" xfId="2" applyFont="1" applyFill="1" applyBorder="1" applyAlignment="1">
      <alignment horizontal="center" vertical="center" wrapText="1"/>
    </xf>
    <xf numFmtId="0" fontId="45" fillId="9" borderId="17" xfId="2" applyFont="1" applyFill="1" applyBorder="1" applyAlignment="1">
      <alignment vertical="center"/>
    </xf>
    <xf numFmtId="0" fontId="45" fillId="9" borderId="18" xfId="2" applyFont="1" applyFill="1" applyBorder="1" applyAlignment="1">
      <alignment horizontal="left" vertical="center" wrapText="1"/>
    </xf>
    <xf numFmtId="0" fontId="45" fillId="9" borderId="18" xfId="2" applyFont="1" applyFill="1" applyBorder="1" applyAlignment="1">
      <alignment vertical="center" wrapText="1"/>
    </xf>
    <xf numFmtId="0" fontId="45" fillId="9" borderId="18" xfId="2" applyFont="1" applyFill="1" applyBorder="1" applyAlignment="1">
      <alignment vertical="top" wrapText="1"/>
    </xf>
    <xf numFmtId="0" fontId="45" fillId="18" borderId="18" xfId="2" applyFont="1" applyFill="1" applyBorder="1" applyAlignment="1">
      <alignment wrapText="1"/>
    </xf>
    <xf numFmtId="0" fontId="45" fillId="9" borderId="18" xfId="2" applyFont="1" applyFill="1" applyBorder="1" applyAlignment="1">
      <alignment horizontal="left" vertical="top" wrapText="1"/>
    </xf>
    <xf numFmtId="0" fontId="45" fillId="9" borderId="19" xfId="2" applyFont="1" applyFill="1" applyBorder="1" applyAlignment="1">
      <alignment vertical="center" wrapText="1"/>
    </xf>
    <xf numFmtId="0" fontId="45" fillId="9" borderId="0" xfId="2" applyFont="1" applyFill="1" applyAlignment="1">
      <alignment horizontal="left" vertical="center" wrapText="1"/>
    </xf>
    <xf numFmtId="0" fontId="45" fillId="9" borderId="0" xfId="2" applyFont="1" applyFill="1" applyAlignment="1">
      <alignment vertical="top" wrapText="1"/>
    </xf>
    <xf numFmtId="0" fontId="45" fillId="18" borderId="0" xfId="2" applyFont="1" applyFill="1" applyAlignment="1">
      <alignment wrapText="1"/>
    </xf>
    <xf numFmtId="0" fontId="45" fillId="9" borderId="0" xfId="2" applyFont="1" applyFill="1" applyAlignment="1">
      <alignment horizontal="left" vertical="top" wrapText="1"/>
    </xf>
    <xf numFmtId="0" fontId="45" fillId="9" borderId="8" xfId="2" applyFont="1" applyFill="1" applyBorder="1" applyAlignment="1">
      <alignment vertical="center" wrapText="1"/>
    </xf>
    <xf numFmtId="0" fontId="45" fillId="9" borderId="3" xfId="2" applyFont="1" applyFill="1" applyBorder="1" applyAlignment="1">
      <alignment horizontal="left" vertical="center" wrapText="1"/>
    </xf>
    <xf numFmtId="0" fontId="45" fillId="9" borderId="3" xfId="2" applyFont="1" applyFill="1" applyBorder="1" applyAlignment="1">
      <alignment vertical="center" wrapText="1"/>
    </xf>
    <xf numFmtId="0" fontId="45" fillId="9" borderId="3" xfId="2" applyFont="1" applyFill="1" applyBorder="1" applyAlignment="1">
      <alignment vertical="top" wrapText="1"/>
    </xf>
    <xf numFmtId="0" fontId="45" fillId="18" borderId="3" xfId="2" applyFont="1" applyFill="1" applyBorder="1" applyAlignment="1">
      <alignment wrapText="1"/>
    </xf>
    <xf numFmtId="0" fontId="45" fillId="9" borderId="3" xfId="2" applyFont="1" applyFill="1" applyBorder="1" applyAlignment="1">
      <alignment horizontal="left" vertical="top" wrapText="1"/>
    </xf>
    <xf numFmtId="0" fontId="49" fillId="0" borderId="5" xfId="2" applyFont="1" applyBorder="1" applyAlignment="1">
      <alignment horizontal="center" vertical="top" wrapText="1"/>
    </xf>
    <xf numFmtId="0" fontId="54" fillId="0" borderId="34" xfId="2" applyFont="1" applyBorder="1" applyAlignment="1">
      <alignment horizontal="center" vertical="center"/>
    </xf>
    <xf numFmtId="0" fontId="54" fillId="10" borderId="31" xfId="2" applyFont="1" applyFill="1" applyBorder="1" applyAlignment="1">
      <alignment horizontal="center" vertical="center" wrapText="1"/>
    </xf>
    <xf numFmtId="0" fontId="54" fillId="11" borderId="31" xfId="2" applyFont="1" applyFill="1" applyBorder="1" applyAlignment="1">
      <alignment horizontal="center" vertical="center" wrapText="1"/>
    </xf>
    <xf numFmtId="0" fontId="54" fillId="12" borderId="34" xfId="4" applyNumberFormat="1" applyFont="1" applyFill="1" applyBorder="1" applyAlignment="1">
      <alignment horizontal="center" vertical="center" wrapText="1"/>
    </xf>
    <xf numFmtId="0" fontId="54" fillId="13" borderId="31" xfId="2" applyFont="1" applyFill="1" applyBorder="1" applyAlignment="1">
      <alignment horizontal="center" vertical="center" wrapText="1"/>
    </xf>
    <xf numFmtId="0" fontId="54" fillId="14" borderId="31" xfId="2" applyFont="1" applyFill="1" applyBorder="1" applyAlignment="1">
      <alignment horizontal="center" vertical="center" wrapText="1"/>
    </xf>
    <xf numFmtId="0" fontId="54" fillId="9" borderId="34" xfId="2" applyFont="1" applyFill="1" applyBorder="1" applyAlignment="1">
      <alignment horizontal="center" vertical="center"/>
    </xf>
    <xf numFmtId="0" fontId="54" fillId="15" borderId="31" xfId="2" applyFont="1" applyFill="1" applyBorder="1" applyAlignment="1">
      <alignment horizontal="center" vertical="center" wrapText="1"/>
    </xf>
    <xf numFmtId="0" fontId="54" fillId="0" borderId="31" xfId="2" applyFont="1" applyBorder="1" applyAlignment="1">
      <alignment horizontal="center" vertical="center" wrapText="1"/>
    </xf>
    <xf numFmtId="0" fontId="54" fillId="10" borderId="34" xfId="2" applyFont="1" applyFill="1" applyBorder="1" applyAlignment="1">
      <alignment horizontal="center" vertical="center" wrapText="1"/>
    </xf>
    <xf numFmtId="0" fontId="54" fillId="12" borderId="31" xfId="2" applyFont="1" applyFill="1" applyBorder="1" applyAlignment="1">
      <alignment horizontal="center" vertical="center" wrapText="1"/>
    </xf>
    <xf numFmtId="0" fontId="50" fillId="0" borderId="42" xfId="2" applyFont="1" applyBorder="1" applyAlignment="1">
      <alignment horizontal="center" vertical="center" wrapText="1"/>
    </xf>
    <xf numFmtId="0" fontId="48" fillId="0" borderId="3" xfId="2" applyFont="1" applyBorder="1" applyAlignment="1">
      <alignment horizontal="center" vertical="center" wrapText="1"/>
    </xf>
    <xf numFmtId="0" fontId="55" fillId="14" borderId="31" xfId="2" applyFont="1" applyFill="1" applyBorder="1" applyAlignment="1">
      <alignment horizontal="center" vertical="center" wrapText="1"/>
    </xf>
    <xf numFmtId="43" fontId="54" fillId="10" borderId="34" xfId="4" applyFont="1" applyFill="1" applyBorder="1" applyAlignment="1">
      <alignment horizontal="center" vertical="center" wrapText="1"/>
    </xf>
    <xf numFmtId="0" fontId="48" fillId="0" borderId="0" xfId="2" applyFont="1" applyAlignment="1">
      <alignment horizontal="center" vertical="center" wrapText="1"/>
    </xf>
    <xf numFmtId="0" fontId="48" fillId="0" borderId="6" xfId="2" applyFont="1" applyBorder="1" applyAlignment="1">
      <alignment horizontal="left" vertical="top" wrapText="1"/>
    </xf>
    <xf numFmtId="0" fontId="47" fillId="0" borderId="2" xfId="2" applyFont="1" applyBorder="1" applyAlignment="1">
      <alignment horizontal="left" vertical="top" wrapText="1"/>
    </xf>
    <xf numFmtId="0" fontId="49" fillId="0" borderId="7" xfId="2" applyFont="1" applyBorder="1" applyAlignment="1">
      <alignment horizontal="center" vertical="top" wrapText="1"/>
    </xf>
    <xf numFmtId="0" fontId="48" fillId="17" borderId="5" xfId="2" applyFont="1" applyFill="1" applyBorder="1" applyAlignment="1">
      <alignment horizontal="left" vertical="top" wrapText="1"/>
    </xf>
    <xf numFmtId="0" fontId="55" fillId="11" borderId="31" xfId="2" applyFont="1" applyFill="1" applyBorder="1" applyAlignment="1">
      <alignment horizontal="center" vertical="center" wrapText="1"/>
    </xf>
    <xf numFmtId="0" fontId="48" fillId="19" borderId="5" xfId="2" applyFont="1" applyFill="1" applyBorder="1" applyAlignment="1">
      <alignment horizontal="left" vertical="top" wrapText="1"/>
    </xf>
    <xf numFmtId="0" fontId="54" fillId="10" borderId="31" xfId="2" applyFont="1" applyFill="1" applyBorder="1" applyAlignment="1">
      <alignment horizontal="center" vertical="center"/>
    </xf>
    <xf numFmtId="0" fontId="54" fillId="11" borderId="31" xfId="2" applyFont="1" applyFill="1" applyBorder="1" applyAlignment="1">
      <alignment horizontal="center" vertical="center"/>
    </xf>
    <xf numFmtId="0" fontId="54" fillId="12" borderId="31" xfId="4" applyNumberFormat="1" applyFont="1" applyFill="1" applyBorder="1" applyAlignment="1">
      <alignment horizontal="center" vertical="center"/>
    </xf>
    <xf numFmtId="0" fontId="54" fillId="13" borderId="31" xfId="2" applyFont="1" applyFill="1" applyBorder="1" applyAlignment="1">
      <alignment horizontal="center" vertical="center"/>
    </xf>
    <xf numFmtId="0" fontId="54" fillId="14" borderId="31" xfId="2" applyFont="1" applyFill="1" applyBorder="1" applyAlignment="1">
      <alignment horizontal="center" vertical="center"/>
    </xf>
    <xf numFmtId="0" fontId="54" fillId="9" borderId="31" xfId="2" applyFont="1" applyFill="1" applyBorder="1" applyAlignment="1">
      <alignment horizontal="center" vertical="center"/>
    </xf>
    <xf numFmtId="0" fontId="54" fillId="15" borderId="31" xfId="2" applyFont="1" applyFill="1" applyBorder="1" applyAlignment="1">
      <alignment horizontal="center" vertical="center"/>
    </xf>
    <xf numFmtId="0" fontId="54" fillId="0" borderId="31" xfId="2" applyFont="1" applyBorder="1" applyAlignment="1">
      <alignment horizontal="center" vertical="center"/>
    </xf>
    <xf numFmtId="0" fontId="54" fillId="12" borderId="31" xfId="2" applyFont="1" applyFill="1" applyBorder="1" applyAlignment="1">
      <alignment horizontal="center" vertical="center"/>
    </xf>
    <xf numFmtId="0" fontId="54" fillId="12" borderId="34" xfId="4" applyNumberFormat="1" applyFont="1" applyFill="1" applyBorder="1" applyAlignment="1">
      <alignment horizontal="center" vertical="center"/>
    </xf>
    <xf numFmtId="165" fontId="54" fillId="10" borderId="34" xfId="4" applyNumberFormat="1" applyFont="1" applyFill="1" applyBorder="1" applyAlignment="1">
      <alignment horizontal="center" vertical="center"/>
    </xf>
    <xf numFmtId="0" fontId="48" fillId="0" borderId="34" xfId="2" applyFont="1" applyBorder="1" applyAlignment="1">
      <alignment horizontal="center" vertical="center" wrapText="1"/>
    </xf>
    <xf numFmtId="0" fontId="48" fillId="0" borderId="5" xfId="2" applyFont="1" applyBorder="1" applyAlignment="1">
      <alignment horizontal="left" vertical="center" wrapText="1"/>
    </xf>
    <xf numFmtId="0" fontId="54" fillId="0" borderId="34" xfId="2" applyFont="1" applyBorder="1" applyAlignment="1">
      <alignment horizontal="center" vertical="center" wrapText="1"/>
    </xf>
    <xf numFmtId="165" fontId="54" fillId="10" borderId="34" xfId="4" applyNumberFormat="1" applyFont="1" applyFill="1" applyBorder="1" applyAlignment="1">
      <alignment horizontal="center" vertical="center" wrapText="1"/>
    </xf>
    <xf numFmtId="0" fontId="40" fillId="8" borderId="0" xfId="4" applyNumberFormat="1" applyFont="1" applyFill="1" applyBorder="1" applyAlignment="1">
      <alignment horizontal="center" vertical="center" wrapText="1"/>
    </xf>
    <xf numFmtId="0" fontId="46" fillId="9" borderId="2" xfId="2" applyFont="1" applyFill="1" applyBorder="1" applyAlignment="1">
      <alignment horizontal="left" vertical="center"/>
    </xf>
    <xf numFmtId="0" fontId="46" fillId="9" borderId="3" xfId="2" applyFont="1" applyFill="1" applyBorder="1" applyAlignment="1">
      <alignment horizontal="left" vertical="center" wrapText="1"/>
    </xf>
    <xf numFmtId="0" fontId="46" fillId="9" borderId="3" xfId="2" applyFont="1" applyFill="1" applyBorder="1" applyAlignment="1">
      <alignment horizontal="center" vertical="center" wrapText="1"/>
    </xf>
    <xf numFmtId="0" fontId="46" fillId="9" borderId="3" xfId="2" applyFont="1" applyFill="1" applyBorder="1" applyAlignment="1">
      <alignment vertical="top" wrapText="1"/>
    </xf>
    <xf numFmtId="0" fontId="46" fillId="18" borderId="0" xfId="2" applyFont="1" applyFill="1" applyAlignment="1">
      <alignment wrapText="1"/>
    </xf>
    <xf numFmtId="0" fontId="46" fillId="18" borderId="3" xfId="2" applyFont="1" applyFill="1" applyBorder="1" applyAlignment="1">
      <alignment wrapText="1"/>
    </xf>
    <xf numFmtId="0" fontId="46" fillId="9" borderId="0" xfId="2" applyFont="1" applyFill="1" applyAlignment="1">
      <alignment horizontal="center" vertical="center" wrapText="1"/>
    </xf>
    <xf numFmtId="0" fontId="46" fillId="9" borderId="3" xfId="2" applyFont="1" applyFill="1" applyBorder="1" applyAlignment="1">
      <alignment horizontal="left" vertical="top" wrapText="1"/>
    </xf>
    <xf numFmtId="0" fontId="46" fillId="9" borderId="8" xfId="2" applyFont="1" applyFill="1" applyBorder="1" applyAlignment="1">
      <alignment vertical="center" wrapText="1"/>
    </xf>
    <xf numFmtId="0" fontId="48" fillId="0" borderId="5" xfId="0" applyFont="1" applyBorder="1" applyAlignment="1">
      <alignment wrapText="1"/>
    </xf>
    <xf numFmtId="0" fontId="48" fillId="0" borderId="4" xfId="0" applyFont="1" applyBorder="1" applyAlignment="1">
      <alignment wrapText="1"/>
    </xf>
    <xf numFmtId="0" fontId="49" fillId="0" borderId="31" xfId="0" applyFont="1" applyBorder="1" applyAlignment="1">
      <alignment wrapText="1"/>
    </xf>
    <xf numFmtId="0" fontId="48" fillId="0" borderId="50" xfId="0" applyFont="1" applyBorder="1" applyAlignment="1">
      <alignment wrapText="1"/>
    </xf>
    <xf numFmtId="0" fontId="48" fillId="0" borderId="7" xfId="0" applyFont="1" applyBorder="1" applyAlignment="1">
      <alignment wrapText="1"/>
    </xf>
    <xf numFmtId="0" fontId="48" fillId="0" borderId="3" xfId="0" applyFont="1" applyBorder="1" applyAlignment="1">
      <alignment wrapText="1"/>
    </xf>
    <xf numFmtId="0" fontId="48" fillId="0" borderId="9" xfId="0" applyFont="1" applyBorder="1" applyAlignment="1">
      <alignment wrapText="1"/>
    </xf>
    <xf numFmtId="0" fontId="48" fillId="0" borderId="25" xfId="0" applyFont="1" applyBorder="1" applyAlignment="1">
      <alignment wrapText="1"/>
    </xf>
    <xf numFmtId="0" fontId="48" fillId="0" borderId="31" xfId="0" applyFont="1" applyBorder="1" applyAlignment="1">
      <alignment wrapText="1"/>
    </xf>
    <xf numFmtId="0" fontId="48" fillId="0" borderId="8" xfId="0" applyFont="1" applyBorder="1" applyAlignment="1">
      <alignment wrapText="1"/>
    </xf>
    <xf numFmtId="0" fontId="48" fillId="27" borderId="4" xfId="0" applyFont="1" applyFill="1" applyBorder="1" applyAlignment="1">
      <alignment wrapText="1"/>
    </xf>
    <xf numFmtId="0" fontId="48" fillId="0" borderId="1" xfId="0" applyFont="1" applyBorder="1" applyAlignment="1">
      <alignment wrapText="1"/>
    </xf>
    <xf numFmtId="0" fontId="45" fillId="9" borderId="4" xfId="2" applyFont="1" applyFill="1" applyBorder="1" applyAlignment="1">
      <alignment vertical="center" wrapText="1"/>
    </xf>
    <xf numFmtId="0" fontId="48" fillId="0" borderId="51" xfId="0" applyFont="1" applyBorder="1" applyAlignment="1">
      <alignment wrapText="1"/>
    </xf>
    <xf numFmtId="0" fontId="48" fillId="0" borderId="40" xfId="0" applyFont="1" applyBorder="1" applyAlignment="1">
      <alignment wrapText="1"/>
    </xf>
    <xf numFmtId="0" fontId="48" fillId="0" borderId="32" xfId="0" applyFont="1" applyBorder="1" applyAlignment="1">
      <alignment wrapText="1"/>
    </xf>
    <xf numFmtId="0" fontId="56" fillId="3" borderId="10" xfId="2" applyFont="1" applyFill="1" applyBorder="1" applyAlignment="1">
      <alignment vertical="center" wrapText="1"/>
    </xf>
    <xf numFmtId="0" fontId="56" fillId="3" borderId="11" xfId="2" applyFont="1" applyFill="1" applyBorder="1" applyAlignment="1">
      <alignment vertical="center" wrapText="1"/>
    </xf>
    <xf numFmtId="0" fontId="56" fillId="3" borderId="7" xfId="2" applyFont="1" applyFill="1" applyBorder="1" applyAlignment="1">
      <alignment vertical="center" wrapText="1"/>
    </xf>
    <xf numFmtId="0" fontId="56" fillId="2" borderId="0" xfId="2" applyFont="1" applyFill="1" applyAlignment="1">
      <alignment horizontal="center" wrapText="1"/>
    </xf>
    <xf numFmtId="0" fontId="56" fillId="2" borderId="0" xfId="2" applyFont="1" applyFill="1" applyAlignment="1">
      <alignment horizontal="center" vertical="center" wrapText="1"/>
    </xf>
    <xf numFmtId="0" fontId="51" fillId="0" borderId="0" xfId="2" applyFont="1" applyAlignment="1">
      <alignment horizontal="center" vertical="center"/>
    </xf>
    <xf numFmtId="0" fontId="47" fillId="0" borderId="0" xfId="2" applyFont="1" applyAlignment="1">
      <alignment wrapText="1"/>
    </xf>
    <xf numFmtId="0" fontId="41" fillId="28" borderId="28" xfId="0" applyFont="1" applyFill="1" applyBorder="1" applyAlignment="1">
      <alignment vertical="center" wrapText="1"/>
    </xf>
    <xf numFmtId="0" fontId="41" fillId="28" borderId="5" xfId="0" applyFont="1" applyFill="1" applyBorder="1" applyAlignment="1">
      <alignment vertical="center" wrapText="1"/>
    </xf>
    <xf numFmtId="0" fontId="48" fillId="0" borderId="4" xfId="0" applyFont="1" applyBorder="1" applyAlignment="1">
      <alignment horizontal="center" vertical="center" wrapText="1"/>
    </xf>
    <xf numFmtId="0" fontId="48" fillId="20" borderId="4" xfId="0" applyFont="1" applyFill="1" applyBorder="1" applyAlignment="1">
      <alignment horizontal="center" vertical="center" wrapText="1"/>
    </xf>
    <xf numFmtId="0" fontId="48" fillId="21" borderId="4" xfId="0" applyFont="1" applyFill="1" applyBorder="1" applyAlignment="1">
      <alignment horizontal="center" vertical="center" wrapText="1"/>
    </xf>
    <xf numFmtId="0" fontId="48" fillId="22" borderId="4" xfId="0" applyFont="1" applyFill="1" applyBorder="1" applyAlignment="1">
      <alignment horizontal="center" vertical="center" wrapText="1"/>
    </xf>
    <xf numFmtId="0" fontId="48" fillId="23" borderId="4" xfId="0" applyFont="1" applyFill="1" applyBorder="1" applyAlignment="1">
      <alignment horizontal="center" vertical="center" wrapText="1"/>
    </xf>
    <xf numFmtId="0" fontId="48" fillId="24" borderId="4" xfId="0" applyFont="1" applyFill="1" applyBorder="1" applyAlignment="1">
      <alignment horizontal="center" vertical="center" wrapText="1"/>
    </xf>
    <xf numFmtId="0" fontId="48" fillId="25" borderId="4" xfId="0" applyFont="1" applyFill="1" applyBorder="1" applyAlignment="1">
      <alignment horizontal="center" vertical="center" wrapText="1"/>
    </xf>
    <xf numFmtId="0" fontId="48" fillId="26" borderId="4" xfId="0" applyFont="1" applyFill="1" applyBorder="1" applyAlignment="1">
      <alignment horizontal="center" vertical="center" wrapText="1"/>
    </xf>
    <xf numFmtId="0" fontId="54" fillId="0" borderId="31" xfId="0" applyFont="1" applyBorder="1" applyAlignment="1">
      <alignment horizontal="center" vertical="center"/>
    </xf>
    <xf numFmtId="0" fontId="54" fillId="20" borderId="31" xfId="0" applyFont="1" applyFill="1" applyBorder="1" applyAlignment="1">
      <alignment horizontal="center" vertical="center" wrapText="1"/>
    </xf>
    <xf numFmtId="0" fontId="54" fillId="21" borderId="31" xfId="0" applyFont="1" applyFill="1" applyBorder="1" applyAlignment="1">
      <alignment horizontal="center" vertical="center" wrapText="1"/>
    </xf>
    <xf numFmtId="0" fontId="54" fillId="22" borderId="31" xfId="0" applyFont="1" applyFill="1" applyBorder="1" applyAlignment="1">
      <alignment horizontal="center" vertical="center" wrapText="1"/>
    </xf>
    <xf numFmtId="0" fontId="54" fillId="23" borderId="31" xfId="0" applyFont="1" applyFill="1" applyBorder="1" applyAlignment="1">
      <alignment horizontal="center" vertical="center" wrapText="1"/>
    </xf>
    <xf numFmtId="0" fontId="54" fillId="24" borderId="31" xfId="0" applyFont="1" applyFill="1" applyBorder="1" applyAlignment="1">
      <alignment horizontal="center" vertical="center" wrapText="1"/>
    </xf>
    <xf numFmtId="0" fontId="54" fillId="25" borderId="31" xfId="0" applyFont="1" applyFill="1" applyBorder="1" applyAlignment="1">
      <alignment horizontal="center" vertical="center" wrapText="1"/>
    </xf>
    <xf numFmtId="0" fontId="54" fillId="26" borderId="31" xfId="0" applyFont="1" applyFill="1" applyBorder="1" applyAlignment="1">
      <alignment horizontal="center" vertical="center" wrapText="1"/>
    </xf>
    <xf numFmtId="0" fontId="54" fillId="0" borderId="31" xfId="0" applyFont="1" applyBorder="1" applyAlignment="1">
      <alignment horizontal="center" vertical="center" wrapText="1"/>
    </xf>
    <xf numFmtId="0" fontId="54" fillId="22" borderId="31" xfId="0" applyFont="1" applyFill="1" applyBorder="1" applyAlignment="1">
      <alignment horizontal="center" vertical="center"/>
    </xf>
    <xf numFmtId="0" fontId="54" fillId="25" borderId="31" xfId="0" applyFont="1" applyFill="1" applyBorder="1" applyAlignment="1">
      <alignment horizontal="center" vertical="center"/>
    </xf>
    <xf numFmtId="0" fontId="54" fillId="23" borderId="31" xfId="0" applyFont="1" applyFill="1" applyBorder="1" applyAlignment="1">
      <alignment horizontal="center" vertical="center"/>
    </xf>
    <xf numFmtId="0" fontId="54" fillId="24" borderId="31" xfId="0" applyFont="1" applyFill="1" applyBorder="1" applyAlignment="1">
      <alignment horizontal="center" vertical="center"/>
    </xf>
    <xf numFmtId="0" fontId="49" fillId="25" borderId="31" xfId="0" applyFont="1" applyFill="1" applyBorder="1" applyAlignment="1">
      <alignment horizontal="center" vertical="center" wrapText="1"/>
    </xf>
    <xf numFmtId="0" fontId="49" fillId="0" borderId="31" xfId="0" applyFont="1" applyBorder="1" applyAlignment="1">
      <alignment horizontal="center" vertical="center"/>
    </xf>
    <xf numFmtId="0" fontId="49" fillId="20" borderId="31" xfId="0" applyFont="1" applyFill="1" applyBorder="1" applyAlignment="1">
      <alignment horizontal="center" vertical="center" wrapText="1"/>
    </xf>
    <xf numFmtId="0" fontId="49" fillId="21" borderId="31" xfId="0" applyFont="1" applyFill="1" applyBorder="1" applyAlignment="1">
      <alignment horizontal="center" vertical="center" wrapText="1"/>
    </xf>
    <xf numFmtId="0" fontId="49" fillId="22" borderId="31" xfId="0" applyFont="1" applyFill="1" applyBorder="1" applyAlignment="1">
      <alignment horizontal="center" vertical="center" wrapText="1"/>
    </xf>
    <xf numFmtId="0" fontId="49" fillId="23" borderId="31" xfId="0" applyFont="1" applyFill="1" applyBorder="1" applyAlignment="1">
      <alignment horizontal="center" vertical="center"/>
    </xf>
    <xf numFmtId="0" fontId="49" fillId="24" borderId="31" xfId="0" applyFont="1" applyFill="1" applyBorder="1" applyAlignment="1">
      <alignment horizontal="center" vertical="center"/>
    </xf>
    <xf numFmtId="0" fontId="49" fillId="25" borderId="31" xfId="0" applyFont="1" applyFill="1" applyBorder="1" applyAlignment="1">
      <alignment horizontal="center" vertical="center"/>
    </xf>
    <xf numFmtId="0" fontId="49" fillId="26" borderId="31" xfId="0" applyFont="1" applyFill="1" applyBorder="1" applyAlignment="1">
      <alignment horizontal="center" vertical="center" wrapText="1"/>
    </xf>
    <xf numFmtId="0" fontId="49" fillId="0" borderId="31" xfId="0" applyFont="1" applyBorder="1" applyAlignment="1">
      <alignment horizontal="center" vertical="center" wrapText="1"/>
    </xf>
    <xf numFmtId="0" fontId="49" fillId="21" borderId="31" xfId="0" applyFont="1" applyFill="1" applyBorder="1" applyAlignment="1">
      <alignment horizontal="center" vertical="center"/>
    </xf>
    <xf numFmtId="0" fontId="49" fillId="20" borderId="31" xfId="0" applyFont="1" applyFill="1" applyBorder="1" applyAlignment="1">
      <alignment horizontal="center" vertical="center"/>
    </xf>
    <xf numFmtId="0" fontId="49" fillId="22" borderId="31" xfId="0" applyFont="1" applyFill="1" applyBorder="1" applyAlignment="1">
      <alignment horizontal="center" vertical="center"/>
    </xf>
    <xf numFmtId="0" fontId="49" fillId="26" borderId="31" xfId="0" applyFont="1" applyFill="1" applyBorder="1" applyAlignment="1">
      <alignment horizontal="center" vertical="center"/>
    </xf>
    <xf numFmtId="0" fontId="49" fillId="23" borderId="31" xfId="0" applyFont="1" applyFill="1" applyBorder="1" applyAlignment="1">
      <alignment horizontal="center" vertical="center" wrapText="1"/>
    </xf>
    <xf numFmtId="0" fontId="49" fillId="24" borderId="31" xfId="0" applyFont="1" applyFill="1" applyBorder="1" applyAlignment="1">
      <alignment horizontal="center" vertical="center" wrapText="1"/>
    </xf>
    <xf numFmtId="0" fontId="49" fillId="0" borderId="32" xfId="0" applyFont="1" applyBorder="1" applyAlignment="1">
      <alignment horizontal="center" vertical="center"/>
    </xf>
    <xf numFmtId="0" fontId="49" fillId="20" borderId="32" xfId="0" applyFont="1" applyFill="1" applyBorder="1" applyAlignment="1">
      <alignment horizontal="center" vertical="center" wrapText="1"/>
    </xf>
    <xf numFmtId="0" fontId="49" fillId="21" borderId="32" xfId="0" applyFont="1" applyFill="1" applyBorder="1" applyAlignment="1">
      <alignment horizontal="center" vertical="center" wrapText="1"/>
    </xf>
    <xf numFmtId="0" fontId="49" fillId="22" borderId="32" xfId="0" applyFont="1" applyFill="1" applyBorder="1" applyAlignment="1">
      <alignment horizontal="center" vertical="center" wrapText="1"/>
    </xf>
    <xf numFmtId="0" fontId="49" fillId="23" borderId="32" xfId="0" applyFont="1" applyFill="1" applyBorder="1" applyAlignment="1">
      <alignment horizontal="center" vertical="center" wrapText="1"/>
    </xf>
    <xf numFmtId="0" fontId="49" fillId="24" borderId="32" xfId="0" applyFont="1" applyFill="1" applyBorder="1" applyAlignment="1">
      <alignment horizontal="center" vertical="center" wrapText="1"/>
    </xf>
    <xf numFmtId="0" fontId="49" fillId="25" borderId="32" xfId="0" applyFont="1" applyFill="1" applyBorder="1" applyAlignment="1">
      <alignment horizontal="center" vertical="center" wrapText="1"/>
    </xf>
    <xf numFmtId="0" fontId="49" fillId="26" borderId="32" xfId="0" applyFont="1" applyFill="1" applyBorder="1" applyAlignment="1">
      <alignment horizontal="center" vertical="center" wrapText="1"/>
    </xf>
    <xf numFmtId="0" fontId="50" fillId="0" borderId="6" xfId="2" applyFont="1" applyBorder="1" applyAlignment="1">
      <alignment vertical="top" wrapText="1"/>
    </xf>
    <xf numFmtId="0" fontId="50" fillId="0" borderId="26" xfId="2" applyFont="1" applyBorder="1" applyAlignment="1">
      <alignment horizontal="center" vertical="center" wrapText="1"/>
    </xf>
    <xf numFmtId="0" fontId="48" fillId="0" borderId="6" xfId="2" applyFont="1" applyBorder="1" applyAlignment="1">
      <alignment vertical="top" wrapText="1"/>
    </xf>
    <xf numFmtId="0" fontId="50" fillId="0" borderId="20" xfId="2" applyFont="1" applyBorder="1" applyAlignment="1">
      <alignment vertical="top" wrapText="1"/>
    </xf>
    <xf numFmtId="0" fontId="48" fillId="0" borderId="0" xfId="0" applyFont="1" applyAlignment="1">
      <alignment wrapText="1"/>
    </xf>
    <xf numFmtId="0" fontId="48" fillId="0" borderId="34" xfId="0" applyFont="1" applyBorder="1" applyAlignment="1">
      <alignment wrapText="1"/>
    </xf>
    <xf numFmtId="0" fontId="48" fillId="0" borderId="5" xfId="0" applyFont="1" applyBorder="1" applyAlignment="1">
      <alignment horizontal="center" vertical="center" wrapText="1"/>
    </xf>
    <xf numFmtId="0" fontId="48" fillId="21" borderId="5" xfId="0" applyFont="1" applyFill="1" applyBorder="1" applyAlignment="1">
      <alignment horizontal="center" vertical="center" wrapText="1"/>
    </xf>
    <xf numFmtId="0" fontId="48" fillId="22" borderId="5" xfId="0" applyFont="1" applyFill="1" applyBorder="1" applyAlignment="1">
      <alignment horizontal="center" vertical="center" wrapText="1"/>
    </xf>
    <xf numFmtId="0" fontId="48" fillId="22" borderId="6" xfId="0" applyFont="1" applyFill="1" applyBorder="1" applyAlignment="1">
      <alignment horizontal="center" vertical="center" wrapText="1"/>
    </xf>
    <xf numFmtId="0" fontId="47" fillId="0" borderId="4" xfId="2" applyFont="1" applyBorder="1" applyAlignment="1">
      <alignment horizontal="center" vertical="center" wrapText="1"/>
    </xf>
    <xf numFmtId="0" fontId="47" fillId="10" borderId="4" xfId="2" applyFont="1" applyFill="1" applyBorder="1" applyAlignment="1">
      <alignment horizontal="center" vertical="center" wrapText="1"/>
    </xf>
    <xf numFmtId="0" fontId="47" fillId="11" borderId="4" xfId="2" applyFont="1" applyFill="1" applyBorder="1" applyAlignment="1">
      <alignment horizontal="center" vertical="center" wrapText="1"/>
    </xf>
    <xf numFmtId="0" fontId="47" fillId="0" borderId="9" xfId="2" applyFont="1" applyBorder="1" applyAlignment="1">
      <alignment horizontal="center" vertical="center" wrapText="1"/>
    </xf>
    <xf numFmtId="0" fontId="47" fillId="4" borderId="4" xfId="2" applyFont="1" applyFill="1" applyBorder="1" applyAlignment="1">
      <alignment horizontal="center" vertical="center" wrapText="1"/>
    </xf>
    <xf numFmtId="0" fontId="48" fillId="4" borderId="4" xfId="2" applyFont="1" applyFill="1" applyBorder="1" applyAlignment="1">
      <alignment horizontal="center" vertical="center" wrapText="1"/>
    </xf>
    <xf numFmtId="0" fontId="48" fillId="10" borderId="4" xfId="2" applyFont="1" applyFill="1" applyBorder="1" applyAlignment="1">
      <alignment horizontal="center" vertical="center" wrapText="1"/>
    </xf>
    <xf numFmtId="0" fontId="48" fillId="11" borderId="4" xfId="2" applyFont="1" applyFill="1" applyBorder="1" applyAlignment="1">
      <alignment horizontal="center" vertical="center" wrapText="1"/>
    </xf>
    <xf numFmtId="0" fontId="21" fillId="3" borderId="7" xfId="0" applyFont="1" applyFill="1" applyBorder="1" applyAlignment="1">
      <alignment wrapText="1"/>
    </xf>
    <xf numFmtId="0" fontId="21" fillId="0" borderId="7" xfId="0" applyFont="1" applyBorder="1" applyAlignment="1">
      <alignment wrapText="1"/>
    </xf>
    <xf numFmtId="0" fontId="21" fillId="0" borderId="11" xfId="0" applyFont="1" applyBorder="1" applyAlignment="1">
      <alignment wrapText="1"/>
    </xf>
    <xf numFmtId="0" fontId="21" fillId="0" borderId="1" xfId="0" applyFont="1" applyBorder="1" applyAlignment="1">
      <alignment wrapText="1"/>
    </xf>
    <xf numFmtId="0" fontId="21" fillId="3" borderId="4" xfId="0" applyFont="1" applyFill="1" applyBorder="1" applyAlignment="1">
      <alignment wrapText="1"/>
    </xf>
    <xf numFmtId="0" fontId="21" fillId="0" borderId="4" xfId="0" applyFont="1" applyBorder="1" applyAlignment="1">
      <alignment wrapText="1"/>
    </xf>
    <xf numFmtId="0" fontId="21" fillId="0" borderId="3" xfId="0" applyFont="1" applyBorder="1" applyAlignment="1">
      <alignment wrapText="1"/>
    </xf>
    <xf numFmtId="0" fontId="21" fillId="0" borderId="5" xfId="0" applyFont="1" applyBorder="1" applyAlignment="1">
      <alignment wrapText="1"/>
    </xf>
    <xf numFmtId="0" fontId="21" fillId="3" borderId="8" xfId="0" applyFont="1" applyFill="1" applyBorder="1" applyAlignment="1">
      <alignment wrapText="1"/>
    </xf>
    <xf numFmtId="0" fontId="21" fillId="0" borderId="8" xfId="0" applyFont="1" applyBorder="1" applyAlignment="1">
      <alignment wrapText="1"/>
    </xf>
    <xf numFmtId="0" fontId="21" fillId="0" borderId="6" xfId="0" applyFont="1" applyBorder="1" applyAlignment="1">
      <alignment wrapText="1"/>
    </xf>
    <xf numFmtId="0" fontId="21" fillId="3" borderId="1" xfId="0" applyFont="1" applyFill="1" applyBorder="1" applyAlignment="1">
      <alignment wrapText="1"/>
    </xf>
    <xf numFmtId="0" fontId="21" fillId="3" borderId="5" xfId="0" applyFont="1" applyFill="1" applyBorder="1" applyAlignment="1">
      <alignment wrapText="1"/>
    </xf>
    <xf numFmtId="0" fontId="1" fillId="0" borderId="0" xfId="2" applyFont="1" applyAlignment="1">
      <alignment wrapText="1"/>
    </xf>
    <xf numFmtId="0" fontId="1" fillId="0" borderId="0" xfId="2" applyFont="1" applyAlignment="1">
      <alignment horizontal="center" wrapText="1"/>
    </xf>
    <xf numFmtId="0" fontId="1" fillId="3" borderId="0" xfId="2" applyFont="1" applyFill="1" applyAlignment="1">
      <alignment horizontal="center" wrapText="1"/>
    </xf>
    <xf numFmtId="0" fontId="1" fillId="2" borderId="0" xfId="2" applyFont="1" applyFill="1" applyAlignment="1">
      <alignment horizontal="center" wrapText="1"/>
    </xf>
    <xf numFmtId="0" fontId="1" fillId="0" borderId="0" xfId="2" applyFont="1" applyAlignment="1">
      <alignment horizontal="center" vertical="center" wrapText="1"/>
    </xf>
    <xf numFmtId="0" fontId="1" fillId="0" borderId="0" xfId="2" applyFont="1" applyAlignment="1">
      <alignment vertical="center" wrapText="1"/>
    </xf>
    <xf numFmtId="0" fontId="1" fillId="0" borderId="0" xfId="2" applyFont="1" applyAlignment="1">
      <alignment horizontal="left" wrapText="1"/>
    </xf>
    <xf numFmtId="0" fontId="1" fillId="2" borderId="0" xfId="2" applyFont="1" applyFill="1" applyAlignment="1">
      <alignment wrapText="1"/>
    </xf>
    <xf numFmtId="0" fontId="21" fillId="3" borderId="6" xfId="0" applyFont="1" applyFill="1" applyBorder="1" applyAlignment="1">
      <alignment wrapText="1"/>
    </xf>
    <xf numFmtId="9" fontId="1" fillId="4" borderId="5" xfId="0" applyNumberFormat="1" applyFont="1" applyFill="1" applyBorder="1" applyAlignment="1">
      <alignment horizontal="center" vertical="center" wrapText="1"/>
    </xf>
    <xf numFmtId="9" fontId="1" fillId="4" borderId="1" xfId="0" applyNumberFormat="1" applyFont="1" applyFill="1" applyBorder="1" applyAlignment="1">
      <alignment horizontal="center" vertical="center" wrapText="1"/>
    </xf>
    <xf numFmtId="0" fontId="1" fillId="4" borderId="1" xfId="0" applyFont="1" applyFill="1" applyBorder="1" applyAlignment="1">
      <alignment horizontal="left" vertical="center" wrapText="1" indent="2"/>
    </xf>
    <xf numFmtId="0" fontId="1" fillId="4" borderId="5" xfId="0" applyFont="1" applyFill="1" applyBorder="1" applyAlignment="1">
      <alignment vertical="center" wrapText="1"/>
    </xf>
    <xf numFmtId="0" fontId="1" fillId="4" borderId="5"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4" borderId="6" xfId="0" applyFont="1" applyFill="1" applyBorder="1" applyAlignment="1">
      <alignment vertical="center" wrapText="1"/>
    </xf>
    <xf numFmtId="0" fontId="1" fillId="4" borderId="6" xfId="0" applyFont="1" applyFill="1" applyBorder="1" applyAlignment="1">
      <alignment horizontal="center" vertical="center" wrapText="1"/>
    </xf>
    <xf numFmtId="0" fontId="1" fillId="4" borderId="1" xfId="0" applyFont="1" applyFill="1" applyBorder="1" applyAlignment="1">
      <alignment vertical="center" wrapText="1"/>
    </xf>
    <xf numFmtId="0" fontId="1" fillId="4" borderId="6" xfId="0" applyFont="1" applyFill="1" applyBorder="1" applyAlignment="1">
      <alignment horizontal="left" vertical="center" wrapText="1"/>
    </xf>
    <xf numFmtId="0" fontId="1" fillId="4" borderId="17" xfId="0" applyFont="1" applyFill="1" applyBorder="1" applyAlignment="1">
      <alignment horizontal="center" vertical="center" wrapText="1"/>
    </xf>
    <xf numFmtId="0" fontId="1" fillId="4" borderId="28"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4" borderId="1" xfId="0" applyFont="1" applyFill="1" applyBorder="1" applyAlignment="1">
      <alignment horizontal="left" vertical="center" wrapText="1"/>
    </xf>
    <xf numFmtId="0" fontId="1" fillId="4" borderId="1" xfId="0" applyFont="1" applyFill="1" applyBorder="1" applyAlignment="1">
      <alignment horizontal="left" vertical="center" wrapText="1" indent="1"/>
    </xf>
    <xf numFmtId="0" fontId="1" fillId="4" borderId="5" xfId="0" applyFont="1" applyFill="1" applyBorder="1" applyAlignment="1">
      <alignment horizontal="left" vertical="center" wrapText="1"/>
    </xf>
    <xf numFmtId="0" fontId="1" fillId="4" borderId="10" xfId="0" applyFont="1" applyFill="1" applyBorder="1" applyAlignment="1">
      <alignment horizontal="left" vertical="center" wrapText="1" indent="1"/>
    </xf>
    <xf numFmtId="0" fontId="1" fillId="4" borderId="28" xfId="0" applyFont="1" applyFill="1" applyBorder="1" applyAlignment="1">
      <alignment horizontal="left" vertical="center" wrapText="1" indent="1"/>
    </xf>
    <xf numFmtId="0" fontId="1" fillId="4" borderId="28" xfId="0" applyFont="1" applyFill="1" applyBorder="1" applyAlignment="1">
      <alignment vertical="center" wrapText="1"/>
    </xf>
    <xf numFmtId="0" fontId="1" fillId="4" borderId="10" xfId="0" applyFont="1" applyFill="1" applyBorder="1" applyAlignment="1">
      <alignment horizontal="left" vertical="center" wrapText="1" indent="2"/>
    </xf>
    <xf numFmtId="0" fontId="1" fillId="4" borderId="6" xfId="0" applyFont="1" applyFill="1" applyBorder="1" applyAlignment="1">
      <alignment horizontal="left" vertical="center" wrapText="1" indent="1"/>
    </xf>
    <xf numFmtId="0" fontId="1" fillId="4" borderId="4" xfId="0" applyFont="1" applyFill="1" applyBorder="1" applyAlignment="1">
      <alignment horizontal="center" vertical="center" wrapText="1"/>
    </xf>
    <xf numFmtId="0" fontId="1" fillId="4" borderId="5" xfId="0" applyFont="1" applyFill="1" applyBorder="1" applyAlignment="1">
      <alignment horizontal="left" vertical="center" wrapText="1" indent="2"/>
    </xf>
    <xf numFmtId="0" fontId="1" fillId="4" borderId="28" xfId="0" applyFont="1" applyFill="1" applyBorder="1" applyAlignment="1">
      <alignment horizontal="left" vertical="center" wrapText="1" indent="2"/>
    </xf>
    <xf numFmtId="0" fontId="1" fillId="4" borderId="2" xfId="0" applyFont="1" applyFill="1" applyBorder="1" applyAlignment="1">
      <alignment horizontal="left" vertical="center" wrapText="1" indent="2"/>
    </xf>
    <xf numFmtId="0" fontId="1" fillId="4" borderId="4" xfId="0" applyFont="1" applyFill="1" applyBorder="1" applyAlignment="1">
      <alignment vertical="center" wrapText="1"/>
    </xf>
    <xf numFmtId="0" fontId="1" fillId="4" borderId="20" xfId="0" applyFont="1" applyFill="1" applyBorder="1" applyAlignment="1">
      <alignment horizontal="center" vertical="center" wrapText="1"/>
    </xf>
    <xf numFmtId="0" fontId="1" fillId="4" borderId="6" xfId="0" applyFont="1" applyFill="1" applyBorder="1" applyAlignment="1">
      <alignment horizontal="left" vertical="center" wrapText="1" indent="2"/>
    </xf>
    <xf numFmtId="0" fontId="1" fillId="4" borderId="17" xfId="0" applyFont="1" applyFill="1" applyBorder="1" applyAlignment="1">
      <alignment horizontal="left" vertical="center" wrapText="1" indent="2"/>
    </xf>
    <xf numFmtId="0" fontId="1" fillId="6" borderId="1" xfId="0" applyFont="1" applyFill="1" applyBorder="1" applyAlignment="1">
      <alignment horizontal="center" vertical="center" wrapText="1"/>
    </xf>
    <xf numFmtId="0" fontId="1" fillId="0" borderId="31" xfId="0" applyFont="1" applyBorder="1" applyAlignment="1">
      <alignment horizontal="left" vertical="center" wrapText="1" indent="1"/>
    </xf>
    <xf numFmtId="0" fontId="1" fillId="4" borderId="31" xfId="0" applyFont="1" applyFill="1" applyBorder="1" applyAlignment="1">
      <alignment horizontal="left" vertical="center" wrapText="1" indent="1"/>
    </xf>
    <xf numFmtId="0" fontId="1" fillId="4" borderId="25" xfId="0" applyFont="1" applyFill="1" applyBorder="1" applyAlignment="1">
      <alignment horizontal="center" vertical="center" wrapText="1"/>
    </xf>
    <xf numFmtId="0" fontId="1" fillId="4" borderId="31" xfId="0" applyFont="1" applyFill="1" applyBorder="1" applyAlignment="1">
      <alignment horizontal="center" vertical="center" wrapText="1"/>
    </xf>
    <xf numFmtId="0" fontId="1" fillId="0" borderId="32" xfId="0" applyFont="1" applyBorder="1" applyAlignment="1">
      <alignment horizontal="left" vertical="center" wrapText="1" indent="1"/>
    </xf>
    <xf numFmtId="0" fontId="1" fillId="4" borderId="32" xfId="0" applyFont="1" applyFill="1" applyBorder="1" applyAlignment="1">
      <alignment horizontal="left" vertical="center" wrapText="1" indent="1"/>
    </xf>
    <xf numFmtId="0" fontId="1" fillId="4" borderId="32" xfId="0" applyFont="1" applyFill="1" applyBorder="1" applyAlignment="1">
      <alignment horizontal="center" vertical="center" wrapText="1"/>
    </xf>
    <xf numFmtId="0" fontId="1" fillId="6" borderId="28" xfId="0" applyFont="1" applyFill="1" applyBorder="1" applyAlignment="1">
      <alignment horizontal="center" vertical="center" wrapText="1"/>
    </xf>
    <xf numFmtId="0" fontId="1" fillId="0" borderId="1" xfId="0" applyFont="1" applyBorder="1" applyAlignment="1">
      <alignment horizontal="left" vertical="center" wrapText="1" indent="1"/>
    </xf>
    <xf numFmtId="0" fontId="1" fillId="4" borderId="5" xfId="0" applyFont="1" applyFill="1" applyBorder="1" applyAlignment="1">
      <alignment horizontal="left" vertical="center" wrapText="1" indent="1"/>
    </xf>
    <xf numFmtId="0" fontId="1" fillId="4" borderId="2" xfId="0" applyFont="1" applyFill="1" applyBorder="1" applyAlignment="1">
      <alignment horizontal="center" vertical="center" wrapText="1"/>
    </xf>
    <xf numFmtId="0" fontId="1" fillId="4" borderId="7" xfId="0" applyFont="1" applyFill="1" applyBorder="1" applyAlignment="1">
      <alignment horizontal="left" vertical="center" wrapText="1" indent="2"/>
    </xf>
    <xf numFmtId="0" fontId="1" fillId="4" borderId="4" xfId="0" applyFont="1" applyFill="1" applyBorder="1" applyAlignment="1">
      <alignment horizontal="left" vertical="center" wrapText="1" indent="1"/>
    </xf>
    <xf numFmtId="0" fontId="1" fillId="0" borderId="9" xfId="0" applyFont="1" applyBorder="1" applyAlignment="1">
      <alignment horizontal="left" vertical="center" wrapText="1" indent="2"/>
    </xf>
    <xf numFmtId="0" fontId="1" fillId="0" borderId="34" xfId="0" applyFont="1" applyBorder="1" applyAlignment="1">
      <alignment horizontal="left" vertical="center" wrapText="1" indent="2"/>
    </xf>
    <xf numFmtId="0" fontId="1" fillId="4" borderId="19" xfId="0" applyFont="1" applyFill="1" applyBorder="1" applyAlignment="1">
      <alignment horizontal="center" vertical="center" wrapText="1"/>
    </xf>
    <xf numFmtId="0" fontId="1" fillId="6" borderId="17" xfId="0" applyFont="1" applyFill="1" applyBorder="1" applyAlignment="1">
      <alignment horizontal="center" vertical="center" wrapText="1"/>
    </xf>
    <xf numFmtId="0" fontId="1" fillId="4" borderId="8" xfId="0" applyFont="1" applyFill="1" applyBorder="1" applyAlignment="1">
      <alignment horizontal="left" vertical="center" wrapText="1" indent="1"/>
    </xf>
    <xf numFmtId="9" fontId="1" fillId="4" borderId="6" xfId="0" applyNumberFormat="1" applyFont="1" applyFill="1" applyBorder="1" applyAlignment="1">
      <alignment horizontal="center" vertical="center" wrapText="1"/>
    </xf>
    <xf numFmtId="0" fontId="0" fillId="0" borderId="0" xfId="0" applyAlignment="1">
      <alignment vertical="center"/>
    </xf>
    <xf numFmtId="0" fontId="23" fillId="4" borderId="7" xfId="0" applyFont="1" applyFill="1" applyBorder="1" applyAlignment="1">
      <alignment horizontal="left" vertical="center" wrapText="1" indent="2"/>
    </xf>
    <xf numFmtId="0" fontId="1" fillId="4" borderId="3" xfId="0" applyFont="1" applyFill="1" applyBorder="1" applyAlignment="1">
      <alignment horizontal="center" vertical="center" wrapText="1"/>
    </xf>
    <xf numFmtId="0" fontId="1" fillId="6" borderId="9" xfId="0" applyFont="1" applyFill="1" applyBorder="1" applyAlignment="1">
      <alignment horizontal="left" vertical="center" wrapText="1" indent="2"/>
    </xf>
    <xf numFmtId="0" fontId="1" fillId="6" borderId="29" xfId="0" applyFont="1" applyFill="1" applyBorder="1" applyAlignment="1">
      <alignment horizontal="left" vertical="center" wrapText="1" indent="2"/>
    </xf>
    <xf numFmtId="0" fontId="1" fillId="4" borderId="4" xfId="0" applyFont="1" applyFill="1" applyBorder="1" applyAlignment="1">
      <alignment horizontal="center" vertical="center" wrapText="1" indent="1"/>
    </xf>
    <xf numFmtId="0" fontId="1" fillId="6" borderId="7" xfId="0" applyFont="1" applyFill="1" applyBorder="1" applyAlignment="1">
      <alignment horizontal="center" vertical="center" wrapText="1"/>
    </xf>
    <xf numFmtId="0" fontId="1" fillId="0" borderId="7" xfId="0" applyFont="1" applyBorder="1" applyAlignment="1">
      <alignment horizontal="center" vertical="center" wrapText="1"/>
    </xf>
    <xf numFmtId="0" fontId="58" fillId="4" borderId="9" xfId="0" applyFont="1" applyFill="1" applyBorder="1" applyAlignment="1">
      <alignment horizontal="center" vertical="center" wrapText="1"/>
    </xf>
    <xf numFmtId="0" fontId="59" fillId="4" borderId="9" xfId="0" applyFont="1" applyFill="1" applyBorder="1" applyAlignment="1">
      <alignment horizontal="center" vertical="center" wrapText="1"/>
    </xf>
    <xf numFmtId="0" fontId="59" fillId="4" borderId="29" xfId="0" applyFont="1" applyFill="1" applyBorder="1" applyAlignment="1">
      <alignment horizontal="center" vertical="center" wrapText="1"/>
    </xf>
    <xf numFmtId="0" fontId="58" fillId="4" borderId="1"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62" fillId="0" borderId="0" xfId="6" applyFont="1"/>
    <xf numFmtId="166" fontId="63" fillId="0" borderId="52" xfId="6" applyNumberFormat="1" applyFont="1" applyBorder="1" applyAlignment="1">
      <alignment vertical="center"/>
    </xf>
    <xf numFmtId="0" fontId="63" fillId="0" borderId="53" xfId="6" applyFont="1" applyBorder="1" applyAlignment="1">
      <alignment horizontal="center" vertical="center"/>
    </xf>
    <xf numFmtId="0" fontId="64" fillId="0" borderId="54" xfId="6" applyFont="1" applyBorder="1" applyAlignment="1">
      <alignment horizontal="center" vertical="center" wrapText="1"/>
    </xf>
    <xf numFmtId="166" fontId="65" fillId="0" borderId="55" xfId="7" applyNumberFormat="1" applyFont="1" applyBorder="1" applyAlignment="1">
      <alignment vertical="center" wrapText="1"/>
    </xf>
    <xf numFmtId="0" fontId="61" fillId="0" borderId="9" xfId="6" applyBorder="1" applyAlignment="1">
      <alignment vertical="center" wrapText="1"/>
    </xf>
    <xf numFmtId="0" fontId="65" fillId="0" borderId="56" xfId="6" applyFont="1" applyBorder="1" applyAlignment="1">
      <alignment horizontal="center" vertical="center" wrapText="1"/>
    </xf>
    <xf numFmtId="167" fontId="60" fillId="0" borderId="55" xfId="8" applyBorder="1" applyAlignment="1" applyProtection="1">
      <alignment vertical="center"/>
      <protection locked="0"/>
    </xf>
    <xf numFmtId="0" fontId="66" fillId="0" borderId="57" xfId="6" applyFont="1" applyBorder="1" applyAlignment="1">
      <alignment horizontal="center" vertical="center" wrapText="1"/>
    </xf>
    <xf numFmtId="0" fontId="66" fillId="0" borderId="58" xfId="6" applyFont="1" applyBorder="1" applyAlignment="1">
      <alignment horizontal="center" vertical="center" wrapText="1"/>
    </xf>
    <xf numFmtId="0" fontId="66" fillId="0" borderId="59" xfId="6" applyFont="1" applyBorder="1" applyAlignment="1">
      <alignment horizontal="center" vertical="center" wrapText="1"/>
    </xf>
    <xf numFmtId="0" fontId="65" fillId="0" borderId="0" xfId="6" applyFont="1" applyAlignment="1">
      <alignment horizontal="left" wrapText="1"/>
    </xf>
    <xf numFmtId="0" fontId="65" fillId="0" borderId="0" xfId="6" applyFont="1" applyAlignment="1">
      <alignment horizontal="center" vertical="center" wrapText="1"/>
    </xf>
    <xf numFmtId="0" fontId="65" fillId="0" borderId="0" xfId="6" applyFont="1" applyAlignment="1">
      <alignment wrapText="1"/>
    </xf>
    <xf numFmtId="0" fontId="65" fillId="0" borderId="0" xfId="6" applyFont="1" applyAlignment="1">
      <alignment vertical="center" wrapText="1"/>
    </xf>
    <xf numFmtId="0" fontId="65" fillId="2" borderId="0" xfId="6" applyFont="1" applyFill="1" applyAlignment="1">
      <alignment vertical="center" wrapText="1"/>
    </xf>
    <xf numFmtId="0" fontId="65" fillId="2" borderId="0" xfId="6" applyFont="1" applyFill="1" applyAlignment="1">
      <alignment horizontal="center" vertical="center" wrapText="1"/>
    </xf>
    <xf numFmtId="0" fontId="65" fillId="2" borderId="0" xfId="6" applyFont="1" applyFill="1" applyAlignment="1">
      <alignment horizontal="center" wrapText="1"/>
    </xf>
    <xf numFmtId="0" fontId="65" fillId="3" borderId="0" xfId="6" applyFont="1" applyFill="1" applyAlignment="1">
      <alignment horizontal="center" wrapText="1"/>
    </xf>
    <xf numFmtId="0" fontId="65" fillId="0" borderId="0" xfId="6" applyFont="1" applyAlignment="1">
      <alignment horizontal="center" wrapText="1"/>
    </xf>
    <xf numFmtId="0" fontId="62" fillId="0" borderId="0" xfId="6" applyFont="1" applyAlignment="1">
      <alignment horizontal="left" wrapText="1"/>
    </xf>
    <xf numFmtId="0" fontId="63" fillId="3" borderId="0" xfId="6" applyFont="1" applyFill="1" applyAlignment="1">
      <alignment horizontal="center" vertical="center" wrapText="1"/>
    </xf>
    <xf numFmtId="0" fontId="62" fillId="0" borderId="0" xfId="6" applyFont="1" applyAlignment="1">
      <alignment wrapText="1"/>
    </xf>
    <xf numFmtId="0" fontId="63" fillId="3" borderId="0" xfId="6" applyFont="1" applyFill="1" applyAlignment="1">
      <alignment wrapText="1"/>
    </xf>
    <xf numFmtId="0" fontId="62" fillId="0" borderId="0" xfId="6" applyFont="1" applyAlignment="1">
      <alignment vertical="center" wrapText="1"/>
    </xf>
    <xf numFmtId="0" fontId="63" fillId="3" borderId="0" xfId="6" applyFont="1" applyFill="1" applyAlignment="1">
      <alignment vertical="center" wrapText="1"/>
    </xf>
    <xf numFmtId="0" fontId="62" fillId="0" borderId="0" xfId="6" applyFont="1" applyAlignment="1">
      <alignment horizontal="center" vertical="center" wrapText="1"/>
    </xf>
    <xf numFmtId="0" fontId="67" fillId="0" borderId="0" xfId="6" applyFont="1" applyAlignment="1">
      <alignment vertical="center" wrapText="1"/>
    </xf>
    <xf numFmtId="0" fontId="63" fillId="0" borderId="0" xfId="6" applyFont="1" applyAlignment="1">
      <alignment horizontal="center" vertical="center" wrapText="1"/>
    </xf>
    <xf numFmtId="0" fontId="64" fillId="0" borderId="0" xfId="6" applyFont="1" applyAlignment="1">
      <alignment vertical="center" wrapText="1"/>
    </xf>
    <xf numFmtId="0" fontId="64" fillId="0" borderId="0" xfId="6" applyFont="1" applyAlignment="1">
      <alignment horizontal="center" vertical="center" wrapText="1"/>
    </xf>
    <xf numFmtId="0" fontId="64" fillId="2" borderId="0" xfId="6" applyFont="1" applyFill="1" applyAlignment="1">
      <alignment vertical="center" wrapText="1"/>
    </xf>
    <xf numFmtId="0" fontId="65" fillId="0" borderId="0" xfId="6" applyFont="1" applyAlignment="1">
      <alignment vertical="center"/>
    </xf>
    <xf numFmtId="0" fontId="65" fillId="0" borderId="0" xfId="6" applyFont="1" applyAlignment="1">
      <alignment horizontal="center" vertical="center"/>
    </xf>
    <xf numFmtId="0" fontId="62" fillId="0" borderId="5" xfId="6" applyFont="1" applyBorder="1" applyAlignment="1">
      <alignment horizontal="center" vertical="center" wrapText="1"/>
    </xf>
    <xf numFmtId="0" fontId="65" fillId="4" borderId="5" xfId="6" applyFont="1" applyFill="1" applyBorder="1" applyAlignment="1">
      <alignment horizontal="center" vertical="center" wrapText="1"/>
    </xf>
    <xf numFmtId="0" fontId="65" fillId="4" borderId="1" xfId="6" applyFont="1" applyFill="1" applyBorder="1" applyAlignment="1">
      <alignment horizontal="center" vertical="center" wrapText="1"/>
    </xf>
    <xf numFmtId="0" fontId="65" fillId="4" borderId="0" xfId="6" applyFont="1" applyFill="1" applyAlignment="1">
      <alignment horizontal="left" vertical="center" wrapText="1"/>
    </xf>
    <xf numFmtId="0" fontId="65" fillId="4" borderId="0" xfId="6" applyFont="1" applyFill="1" applyAlignment="1">
      <alignment wrapText="1"/>
    </xf>
    <xf numFmtId="0" fontId="63" fillId="3" borderId="5" xfId="6" applyFont="1" applyFill="1" applyBorder="1" applyAlignment="1">
      <alignment horizontal="center" vertical="center" wrapText="1"/>
    </xf>
    <xf numFmtId="0" fontId="65" fillId="0" borderId="1" xfId="6" applyFont="1" applyBorder="1" applyAlignment="1">
      <alignment horizontal="center" vertical="center" wrapText="1"/>
    </xf>
    <xf numFmtId="0" fontId="64" fillId="0" borderId="1" xfId="6" applyFont="1" applyBorder="1" applyAlignment="1">
      <alignment horizontal="center" vertical="center" wrapText="1"/>
    </xf>
    <xf numFmtId="0" fontId="62" fillId="4" borderId="1" xfId="6" applyFont="1" applyFill="1" applyBorder="1" applyAlignment="1">
      <alignment horizontal="left" vertical="center" wrapText="1"/>
    </xf>
    <xf numFmtId="0" fontId="65" fillId="4" borderId="5" xfId="6" applyFont="1" applyFill="1" applyBorder="1" applyAlignment="1">
      <alignment horizontal="left" vertical="center" wrapText="1"/>
    </xf>
    <xf numFmtId="0" fontId="62" fillId="4" borderId="1" xfId="6" applyFont="1" applyFill="1" applyBorder="1" applyAlignment="1">
      <alignment horizontal="center" vertical="center" wrapText="1"/>
    </xf>
    <xf numFmtId="0" fontId="62" fillId="4" borderId="1" xfId="6" applyFont="1" applyFill="1" applyBorder="1" applyAlignment="1">
      <alignment vertical="center" wrapText="1"/>
    </xf>
    <xf numFmtId="0" fontId="62" fillId="4" borderId="1" xfId="6" applyFont="1" applyFill="1" applyBorder="1" applyAlignment="1">
      <alignment horizontal="left" vertical="top" wrapText="1"/>
    </xf>
    <xf numFmtId="0" fontId="34" fillId="29" borderId="28" xfId="6" applyFont="1" applyFill="1" applyBorder="1" applyAlignment="1">
      <alignment horizontal="center" vertical="center" wrapText="1"/>
    </xf>
    <xf numFmtId="0" fontId="34" fillId="29" borderId="1" xfId="6" applyFont="1" applyFill="1" applyBorder="1" applyAlignment="1">
      <alignment horizontal="center" vertical="center" wrapText="1"/>
    </xf>
    <xf numFmtId="0" fontId="64" fillId="2" borderId="0" xfId="6" applyFont="1" applyFill="1" applyAlignment="1">
      <alignment horizontal="center" vertical="center" wrapText="1"/>
    </xf>
    <xf numFmtId="0" fontId="69" fillId="2" borderId="0" xfId="6" applyFont="1" applyFill="1" applyAlignment="1">
      <alignment horizontal="center" vertical="center" wrapText="1"/>
    </xf>
    <xf numFmtId="0" fontId="69" fillId="3" borderId="0" xfId="6" applyFont="1" applyFill="1" applyAlignment="1">
      <alignment horizontal="center" vertical="center" wrapText="1"/>
    </xf>
    <xf numFmtId="0" fontId="69" fillId="0" borderId="0" xfId="6" applyFont="1" applyAlignment="1">
      <alignment horizontal="center" vertical="center" wrapText="1"/>
    </xf>
    <xf numFmtId="0" fontId="70" fillId="4" borderId="0" xfId="6" applyFont="1" applyFill="1" applyAlignment="1">
      <alignment horizontal="center" vertical="center" wrapText="1"/>
    </xf>
    <xf numFmtId="0" fontId="29" fillId="4" borderId="0" xfId="2" applyFont="1" applyFill="1" applyAlignment="1">
      <alignment horizontal="center" vertical="center" wrapText="1"/>
    </xf>
    <xf numFmtId="0" fontId="30" fillId="4" borderId="0" xfId="2" applyFont="1" applyFill="1" applyAlignment="1">
      <alignment horizontal="center" vertical="center" wrapText="1"/>
    </xf>
    <xf numFmtId="0" fontId="32" fillId="4" borderId="0" xfId="2" applyFont="1" applyFill="1" applyAlignment="1">
      <alignment horizontal="center" vertical="center" wrapText="1"/>
    </xf>
    <xf numFmtId="0" fontId="34" fillId="29" borderId="1" xfId="2" applyFont="1" applyFill="1" applyBorder="1" applyAlignment="1">
      <alignment horizontal="left" vertical="center" wrapText="1"/>
    </xf>
    <xf numFmtId="0" fontId="34" fillId="29" borderId="10" xfId="2" applyFont="1" applyFill="1" applyBorder="1" applyAlignment="1">
      <alignment horizontal="left" vertical="center" wrapText="1"/>
    </xf>
    <xf numFmtId="0" fontId="1" fillId="4" borderId="0" xfId="2" applyFont="1" applyFill="1" applyAlignment="1">
      <alignment wrapText="1"/>
    </xf>
    <xf numFmtId="0" fontId="28" fillId="29" borderId="0" xfId="2" applyFill="1"/>
    <xf numFmtId="0" fontId="34" fillId="29" borderId="1" xfId="2" applyFont="1" applyFill="1" applyBorder="1" applyAlignment="1">
      <alignment horizontal="center" vertical="center" wrapText="1"/>
    </xf>
    <xf numFmtId="0" fontId="72" fillId="29" borderId="1" xfId="2" applyFont="1" applyFill="1" applyBorder="1" applyAlignment="1">
      <alignment horizontal="center" vertical="center" wrapText="1"/>
    </xf>
    <xf numFmtId="0" fontId="34" fillId="29" borderId="7" xfId="2" applyFont="1" applyFill="1" applyBorder="1" applyAlignment="1">
      <alignment vertical="center" wrapText="1"/>
    </xf>
    <xf numFmtId="0" fontId="34" fillId="29" borderId="11" xfId="2" applyFont="1" applyFill="1" applyBorder="1" applyAlignment="1">
      <alignment horizontal="left" vertical="center" wrapText="1"/>
    </xf>
    <xf numFmtId="0" fontId="34" fillId="29" borderId="6" xfId="2" applyFont="1" applyFill="1" applyBorder="1" applyAlignment="1">
      <alignment horizontal="center" vertical="center" wrapText="1"/>
    </xf>
    <xf numFmtId="0" fontId="34" fillId="29" borderId="5" xfId="2" applyFont="1" applyFill="1" applyBorder="1" applyAlignment="1">
      <alignment horizontal="center" vertical="center" wrapText="1"/>
    </xf>
    <xf numFmtId="0" fontId="34" fillId="29" borderId="1" xfId="2" applyFont="1" applyFill="1" applyBorder="1" applyAlignment="1">
      <alignment vertical="center" wrapText="1"/>
    </xf>
    <xf numFmtId="0" fontId="74" fillId="0" borderId="10" xfId="2" applyFont="1" applyBorder="1" applyAlignment="1">
      <alignment horizontal="center" vertical="center"/>
    </xf>
    <xf numFmtId="0" fontId="76" fillId="0" borderId="7" xfId="2" applyFont="1" applyBorder="1" applyAlignment="1">
      <alignment horizontal="left" vertical="center" indent="1"/>
    </xf>
    <xf numFmtId="0" fontId="75" fillId="2" borderId="1" xfId="2" applyFont="1" applyFill="1" applyBorder="1" applyAlignment="1">
      <alignment horizontal="left" vertical="center" wrapText="1" indent="1"/>
    </xf>
    <xf numFmtId="0" fontId="1" fillId="0" borderId="5" xfId="2" applyFont="1" applyBorder="1" applyAlignment="1">
      <alignment horizontal="left" vertical="center" wrapText="1" indent="1"/>
    </xf>
    <xf numFmtId="0" fontId="1" fillId="0" borderId="5" xfId="2" applyFont="1" applyBorder="1" applyAlignment="1">
      <alignment horizontal="center" vertical="center" wrapText="1" indent="1"/>
    </xf>
    <xf numFmtId="0" fontId="1" fillId="0" borderId="7" xfId="2" applyFont="1" applyBorder="1" applyAlignment="1">
      <alignment horizontal="center" vertical="center" wrapText="1"/>
    </xf>
    <xf numFmtId="0" fontId="1" fillId="0" borderId="1" xfId="2" applyFont="1" applyBorder="1" applyAlignment="1">
      <alignment horizontal="center" vertical="center" wrapText="1"/>
    </xf>
    <xf numFmtId="164" fontId="1" fillId="0" borderId="5" xfId="2" applyNumberFormat="1" applyFont="1" applyBorder="1" applyAlignment="1">
      <alignment horizontal="center" vertical="center" wrapText="1"/>
    </xf>
    <xf numFmtId="0" fontId="21" fillId="0" borderId="7" xfId="2" applyFont="1" applyBorder="1" applyAlignment="1">
      <alignment horizontal="left" vertical="center" wrapText="1"/>
    </xf>
    <xf numFmtId="0" fontId="1" fillId="0" borderId="1" xfId="2" applyFont="1" applyBorder="1" applyAlignment="1">
      <alignment vertical="center" wrapText="1"/>
    </xf>
    <xf numFmtId="0" fontId="21" fillId="0" borderId="4" xfId="2" applyFont="1" applyBorder="1" applyAlignment="1">
      <alignment horizontal="center" vertical="center" wrapText="1"/>
    </xf>
    <xf numFmtId="0" fontId="21" fillId="0" borderId="4" xfId="2" applyFont="1" applyBorder="1" applyAlignment="1">
      <alignment horizontal="center" wrapText="1"/>
    </xf>
    <xf numFmtId="0" fontId="21" fillId="0" borderId="4" xfId="2" applyFont="1" applyBorder="1" applyAlignment="1">
      <alignment wrapText="1"/>
    </xf>
    <xf numFmtId="0" fontId="21" fillId="0" borderId="4" xfId="2" applyFont="1" applyBorder="1" applyAlignment="1">
      <alignment vertical="center" wrapText="1"/>
    </xf>
    <xf numFmtId="0" fontId="1" fillId="2" borderId="0" xfId="2" applyFont="1" applyFill="1" applyAlignment="1">
      <alignment vertical="center" wrapText="1"/>
    </xf>
    <xf numFmtId="0" fontId="75" fillId="0" borderId="7" xfId="2" applyFont="1" applyBorder="1" applyAlignment="1">
      <alignment horizontal="left" vertical="center" wrapText="1" indent="1"/>
    </xf>
    <xf numFmtId="0" fontId="74" fillId="0" borderId="17" xfId="2" applyFont="1" applyBorder="1" applyAlignment="1">
      <alignment horizontal="center" vertical="center"/>
    </xf>
    <xf numFmtId="0" fontId="75" fillId="0" borderId="19" xfId="2" applyFont="1" applyBorder="1" applyAlignment="1">
      <alignment horizontal="left" vertical="center" wrapText="1" indent="1"/>
    </xf>
    <xf numFmtId="0" fontId="75" fillId="2" borderId="28" xfId="2" applyFont="1" applyFill="1" applyBorder="1" applyAlignment="1">
      <alignment horizontal="left" vertical="center" wrapText="1" indent="1"/>
    </xf>
    <xf numFmtId="0" fontId="1" fillId="0" borderId="4" xfId="2" applyFont="1" applyBorder="1" applyAlignment="1">
      <alignment horizontal="left" vertical="center" wrapText="1" indent="1"/>
    </xf>
    <xf numFmtId="0" fontId="25" fillId="3" borderId="2" xfId="2" applyFont="1" applyFill="1" applyBorder="1" applyAlignment="1">
      <alignment horizontal="center" vertical="center" wrapText="1"/>
    </xf>
    <xf numFmtId="0" fontId="25" fillId="3" borderId="3" xfId="2" applyFont="1" applyFill="1" applyBorder="1" applyAlignment="1">
      <alignment horizontal="center" vertical="center" wrapText="1"/>
    </xf>
    <xf numFmtId="0" fontId="25" fillId="3" borderId="4" xfId="2" applyFont="1" applyFill="1" applyBorder="1" applyAlignment="1">
      <alignment horizontal="center" vertical="center" wrapText="1"/>
    </xf>
    <xf numFmtId="0" fontId="25" fillId="3" borderId="3" xfId="2" applyFont="1" applyFill="1" applyBorder="1" applyAlignment="1">
      <alignment vertical="center"/>
    </xf>
    <xf numFmtId="0" fontId="35" fillId="2" borderId="0" xfId="2" applyFont="1" applyFill="1" applyAlignment="1">
      <alignment wrapText="1"/>
    </xf>
    <xf numFmtId="0" fontId="35" fillId="0" borderId="0" xfId="2" applyFont="1" applyAlignment="1">
      <alignment horizontal="center" wrapText="1"/>
    </xf>
    <xf numFmtId="0" fontId="35" fillId="0" borderId="0" xfId="2" applyFont="1" applyAlignment="1">
      <alignment wrapText="1"/>
    </xf>
    <xf numFmtId="0" fontId="25" fillId="0" borderId="0" xfId="2" applyFont="1" applyAlignment="1">
      <alignment vertical="center" wrapText="1"/>
    </xf>
    <xf numFmtId="0" fontId="77" fillId="0" borderId="0" xfId="2" applyFont="1" applyAlignment="1">
      <alignment vertical="center" wrapText="1"/>
    </xf>
    <xf numFmtId="0" fontId="25" fillId="3" borderId="0" xfId="2" applyFont="1" applyFill="1" applyAlignment="1">
      <alignment wrapText="1"/>
    </xf>
    <xf numFmtId="0" fontId="25" fillId="3" borderId="0" xfId="2" applyFont="1" applyFill="1" applyAlignment="1">
      <alignment horizontal="center" wrapText="1"/>
    </xf>
    <xf numFmtId="0" fontId="21" fillId="0" borderId="0" xfId="2" applyFont="1" applyAlignment="1">
      <alignment horizontal="center" vertical="center" wrapText="1"/>
    </xf>
    <xf numFmtId="0" fontId="78" fillId="30" borderId="1" xfId="0" applyFont="1" applyFill="1" applyBorder="1" applyAlignment="1">
      <alignment wrapText="1"/>
    </xf>
    <xf numFmtId="0" fontId="78" fillId="30" borderId="3" xfId="0" applyFont="1" applyFill="1" applyBorder="1" applyAlignment="1">
      <alignment wrapText="1"/>
    </xf>
    <xf numFmtId="0" fontId="78" fillId="30" borderId="4" xfId="0" applyFont="1" applyFill="1" applyBorder="1" applyAlignment="1">
      <alignment wrapText="1"/>
    </xf>
    <xf numFmtId="0" fontId="78" fillId="30" borderId="4" xfId="0" applyFont="1" applyFill="1" applyBorder="1" applyAlignment="1">
      <alignment horizontal="center" vertical="center" wrapText="1"/>
    </xf>
    <xf numFmtId="0" fontId="0" fillId="0" borderId="0" xfId="0" applyAlignment="1">
      <alignment horizontal="center" vertical="center"/>
    </xf>
    <xf numFmtId="0" fontId="78" fillId="30" borderId="5" xfId="0" applyFont="1" applyFill="1" applyBorder="1" applyAlignment="1">
      <alignment horizontal="center" vertical="center" wrapText="1"/>
    </xf>
    <xf numFmtId="0" fontId="79" fillId="3" borderId="0" xfId="0" applyFont="1" applyFill="1" applyAlignment="1">
      <alignment horizontal="center" vertical="center" wrapText="1"/>
    </xf>
    <xf numFmtId="0" fontId="78" fillId="30" borderId="8" xfId="0" applyFont="1" applyFill="1" applyBorder="1" applyAlignment="1">
      <alignment horizontal="center" vertical="center" wrapText="1"/>
    </xf>
    <xf numFmtId="0" fontId="78" fillId="30" borderId="6" xfId="0" applyFont="1" applyFill="1" applyBorder="1" applyAlignment="1">
      <alignment horizontal="center" vertical="center" wrapText="1"/>
    </xf>
    <xf numFmtId="0" fontId="1" fillId="0" borderId="19" xfId="0" applyFont="1" applyBorder="1" applyAlignment="1">
      <alignment horizontal="center" vertical="center" wrapText="1"/>
    </xf>
    <xf numFmtId="0" fontId="20" fillId="4" borderId="28" xfId="0" applyFont="1" applyFill="1" applyBorder="1" applyAlignment="1">
      <alignment horizontal="center" vertical="center" wrapText="1"/>
    </xf>
    <xf numFmtId="0" fontId="20" fillId="4" borderId="19" xfId="0" applyFont="1" applyFill="1" applyBorder="1" applyAlignment="1">
      <alignment horizontal="center" vertical="center" wrapText="1"/>
    </xf>
    <xf numFmtId="0" fontId="20" fillId="4" borderId="5"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62" fillId="4" borderId="1" xfId="6" applyFont="1" applyFill="1" applyBorder="1" applyAlignment="1">
      <alignment horizontal="center" vertical="center"/>
    </xf>
    <xf numFmtId="0" fontId="65" fillId="4" borderId="1" xfId="6" applyFont="1" applyFill="1" applyBorder="1" applyAlignment="1">
      <alignment vertical="center" wrapText="1"/>
    </xf>
    <xf numFmtId="0" fontId="61" fillId="4" borderId="1" xfId="6" applyFill="1" applyBorder="1"/>
    <xf numFmtId="0" fontId="62" fillId="4" borderId="1" xfId="6" applyFont="1" applyFill="1" applyBorder="1" applyAlignment="1">
      <alignment wrapText="1"/>
    </xf>
    <xf numFmtId="0" fontId="62" fillId="4" borderId="1" xfId="6" applyFont="1" applyFill="1" applyBorder="1" applyAlignment="1">
      <alignment horizontal="center" wrapText="1"/>
    </xf>
    <xf numFmtId="0" fontId="57" fillId="4" borderId="1" xfId="6" applyFont="1" applyFill="1" applyBorder="1" applyAlignment="1">
      <alignment wrapText="1"/>
    </xf>
    <xf numFmtId="0" fontId="62" fillId="4" borderId="1" xfId="6" applyFont="1" applyFill="1" applyBorder="1" applyAlignment="1">
      <alignment vertical="top" wrapText="1"/>
    </xf>
    <xf numFmtId="0" fontId="57" fillId="4" borderId="1" xfId="6" applyFont="1" applyFill="1" applyBorder="1" applyAlignment="1">
      <alignment vertical="top" wrapText="1"/>
    </xf>
    <xf numFmtId="0" fontId="61" fillId="4" borderId="1" xfId="6" applyFill="1" applyBorder="1" applyAlignment="1">
      <alignment wrapText="1"/>
    </xf>
    <xf numFmtId="0" fontId="57" fillId="4" borderId="1" xfId="6" applyFont="1" applyFill="1" applyBorder="1" applyAlignment="1">
      <alignment vertical="center" wrapText="1"/>
    </xf>
    <xf numFmtId="0" fontId="57" fillId="4" borderId="1" xfId="6" applyFont="1" applyFill="1" applyBorder="1"/>
    <xf numFmtId="0" fontId="57" fillId="4" borderId="1" xfId="6" applyFont="1" applyFill="1" applyBorder="1" applyAlignment="1">
      <alignment horizontal="left" vertical="center" wrapText="1"/>
    </xf>
    <xf numFmtId="0" fontId="68" fillId="4" borderId="1" xfId="6" applyFont="1" applyFill="1" applyBorder="1" applyAlignment="1">
      <alignment wrapText="1"/>
    </xf>
    <xf numFmtId="0" fontId="57" fillId="4" borderId="1" xfId="6" applyFont="1" applyFill="1" applyBorder="1" applyAlignment="1">
      <alignment horizontal="center"/>
    </xf>
    <xf numFmtId="0" fontId="21" fillId="4" borderId="1" xfId="2" applyFont="1" applyFill="1" applyBorder="1" applyAlignment="1">
      <alignment horizontal="center" vertical="center" wrapText="1"/>
    </xf>
    <xf numFmtId="0" fontId="21" fillId="4" borderId="1" xfId="2" applyFont="1" applyFill="1" applyBorder="1" applyAlignment="1">
      <alignment horizontal="left" vertical="center" wrapText="1"/>
    </xf>
    <xf numFmtId="0" fontId="21" fillId="4" borderId="4" xfId="2" applyFont="1" applyFill="1" applyBorder="1" applyAlignment="1">
      <alignment horizontal="center" vertical="center" wrapText="1"/>
    </xf>
    <xf numFmtId="0" fontId="21" fillId="4" borderId="7" xfId="2" applyFont="1" applyFill="1" applyBorder="1" applyAlignment="1">
      <alignment horizontal="center" vertical="center" wrapText="1"/>
    </xf>
    <xf numFmtId="0" fontId="21" fillId="4" borderId="7" xfId="2" applyFont="1" applyFill="1" applyBorder="1" applyAlignment="1">
      <alignment horizontal="center" vertical="center"/>
    </xf>
    <xf numFmtId="0" fontId="21" fillId="4" borderId="4" xfId="2" applyFont="1" applyFill="1" applyBorder="1" applyAlignment="1">
      <alignment horizontal="left" vertical="center" wrapText="1"/>
    </xf>
    <xf numFmtId="0" fontId="21" fillId="4" borderId="1" xfId="2" applyFont="1" applyFill="1" applyBorder="1" applyAlignment="1">
      <alignment horizontal="center" wrapText="1"/>
    </xf>
    <xf numFmtId="0" fontId="21" fillId="4" borderId="1" xfId="2" applyFont="1" applyFill="1" applyBorder="1" applyAlignment="1">
      <alignment horizontal="left" vertical="top" wrapText="1"/>
    </xf>
    <xf numFmtId="0" fontId="1" fillId="4" borderId="1" xfId="2" applyFont="1" applyFill="1" applyBorder="1" applyAlignment="1">
      <alignment horizontal="center" vertical="center" wrapText="1"/>
    </xf>
    <xf numFmtId="0" fontId="1" fillId="4" borderId="1" xfId="2" applyFont="1" applyFill="1" applyBorder="1" applyAlignment="1">
      <alignment vertical="center" wrapText="1"/>
    </xf>
    <xf numFmtId="0" fontId="21" fillId="4" borderId="4" xfId="2" applyFont="1" applyFill="1" applyBorder="1" applyAlignment="1">
      <alignment horizontal="center" wrapText="1"/>
    </xf>
    <xf numFmtId="0" fontId="21" fillId="4" borderId="4" xfId="2" applyFont="1" applyFill="1" applyBorder="1" applyAlignment="1">
      <alignment wrapText="1"/>
    </xf>
    <xf numFmtId="0" fontId="21" fillId="4" borderId="4" xfId="2" applyFont="1" applyFill="1" applyBorder="1" applyAlignment="1">
      <alignment vertical="center" wrapText="1"/>
    </xf>
    <xf numFmtId="0" fontId="1" fillId="4" borderId="28" xfId="2" applyFont="1" applyFill="1" applyBorder="1" applyAlignment="1">
      <alignment vertical="top" wrapText="1"/>
    </xf>
    <xf numFmtId="0" fontId="21" fillId="4" borderId="8" xfId="2" applyFont="1" applyFill="1" applyBorder="1" applyAlignment="1">
      <alignment horizontal="center" vertical="center" wrapText="1"/>
    </xf>
    <xf numFmtId="0" fontId="21" fillId="4" borderId="28" xfId="2" applyFont="1" applyFill="1" applyBorder="1" applyAlignment="1">
      <alignment horizontal="left" vertical="top" wrapText="1"/>
    </xf>
    <xf numFmtId="0" fontId="21" fillId="4" borderId="1" xfId="2" applyFont="1" applyFill="1" applyBorder="1" applyAlignment="1">
      <alignment horizontal="center" vertical="top" wrapText="1"/>
    </xf>
    <xf numFmtId="0" fontId="1" fillId="4" borderId="10" xfId="2" applyFont="1" applyFill="1" applyBorder="1" applyAlignment="1">
      <alignment vertical="center" wrapText="1"/>
    </xf>
    <xf numFmtId="0" fontId="28" fillId="4" borderId="1" xfId="2" applyFill="1" applyBorder="1"/>
    <xf numFmtId="0" fontId="21" fillId="4" borderId="5" xfId="2" applyFont="1" applyFill="1" applyBorder="1" applyAlignment="1">
      <alignment horizontal="left" vertical="top" wrapText="1"/>
    </xf>
    <xf numFmtId="0" fontId="81" fillId="0" borderId="1" xfId="0" applyFont="1" applyBorder="1" applyAlignment="1">
      <alignment horizontal="center" vertical="center" wrapText="1"/>
    </xf>
    <xf numFmtId="0" fontId="81" fillId="0" borderId="28" xfId="0" applyFont="1" applyBorder="1" applyAlignment="1">
      <alignment horizontal="center" vertical="center" wrapText="1"/>
    </xf>
    <xf numFmtId="0" fontId="0" fillId="0" borderId="1" xfId="0" applyBorder="1" applyAlignment="1">
      <alignment horizontal="left" vertical="center" wrapText="1"/>
    </xf>
    <xf numFmtId="0" fontId="82" fillId="0" borderId="9" xfId="0" applyFont="1" applyBorder="1" applyAlignment="1">
      <alignment horizontal="left" vertical="center" wrapText="1"/>
    </xf>
    <xf numFmtId="0" fontId="0" fillId="0" borderId="28" xfId="0" applyBorder="1" applyAlignment="1">
      <alignment horizontal="left" vertical="center" wrapText="1"/>
    </xf>
    <xf numFmtId="0" fontId="0" fillId="0" borderId="1" xfId="0" applyBorder="1" applyAlignment="1">
      <alignment horizontal="center" vertical="center"/>
    </xf>
    <xf numFmtId="0" fontId="0" fillId="0" borderId="28" xfId="0" applyBorder="1" applyAlignment="1">
      <alignment horizontal="center" vertical="center"/>
    </xf>
    <xf numFmtId="0" fontId="78" fillId="30" borderId="7" xfId="0" applyFont="1" applyFill="1" applyBorder="1" applyAlignment="1">
      <alignment horizontal="center" vertical="center" wrapText="1"/>
    </xf>
    <xf numFmtId="0" fontId="0" fillId="0" borderId="1" xfId="0" applyBorder="1" applyAlignment="1">
      <alignment vertical="center"/>
    </xf>
    <xf numFmtId="0" fontId="79" fillId="6" borderId="0" xfId="0" applyFont="1" applyFill="1" applyAlignment="1">
      <alignment horizontal="center" vertical="center" wrapText="1"/>
    </xf>
    <xf numFmtId="9" fontId="0" fillId="0" borderId="1" xfId="0" applyNumberFormat="1" applyBorder="1" applyAlignment="1">
      <alignment horizontal="center" vertical="center"/>
    </xf>
    <xf numFmtId="0" fontId="0" fillId="6" borderId="0" xfId="0" applyFill="1" applyAlignment="1">
      <alignment vertical="center"/>
    </xf>
    <xf numFmtId="0" fontId="79" fillId="6" borderId="0" xfId="0" applyFont="1" applyFill="1" applyAlignment="1">
      <alignment vertical="center" wrapText="1"/>
    </xf>
    <xf numFmtId="0" fontId="78" fillId="6" borderId="0" xfId="0" applyFont="1" applyFill="1" applyAlignment="1">
      <alignment vertical="center" wrapText="1"/>
    </xf>
    <xf numFmtId="0" fontId="79" fillId="0" borderId="0" xfId="0" applyFont="1" applyAlignment="1">
      <alignment vertical="center" wrapText="1"/>
    </xf>
    <xf numFmtId="0" fontId="78" fillId="30" borderId="1" xfId="0" applyFont="1" applyFill="1" applyBorder="1" applyAlignment="1">
      <alignment horizontal="center" vertical="center" wrapText="1"/>
    </xf>
    <xf numFmtId="0" fontId="78" fillId="30" borderId="7" xfId="0" applyFont="1" applyFill="1" applyBorder="1" applyAlignment="1">
      <alignment vertical="center" wrapText="1"/>
    </xf>
    <xf numFmtId="0" fontId="78" fillId="30" borderId="4" xfId="0" applyFont="1" applyFill="1" applyBorder="1" applyAlignment="1">
      <alignment vertical="center" wrapText="1"/>
    </xf>
    <xf numFmtId="0" fontId="79" fillId="30" borderId="7" xfId="0" applyFont="1" applyFill="1" applyBorder="1" applyAlignment="1">
      <alignment vertical="center" wrapText="1"/>
    </xf>
    <xf numFmtId="0" fontId="0" fillId="0" borderId="1" xfId="0" applyBorder="1" applyAlignment="1">
      <alignment vertical="center" wrapText="1"/>
    </xf>
    <xf numFmtId="0" fontId="0" fillId="0" borderId="28" xfId="0" applyBorder="1" applyAlignment="1">
      <alignment vertical="center"/>
    </xf>
    <xf numFmtId="9" fontId="0" fillId="0" borderId="28" xfId="0" applyNumberFormat="1" applyBorder="1" applyAlignment="1">
      <alignment horizontal="center" vertical="center"/>
    </xf>
    <xf numFmtId="0" fontId="1" fillId="0" borderId="5" xfId="0" applyFont="1" applyBorder="1" applyAlignment="1">
      <alignment horizontal="left" vertical="center" wrapText="1" indent="1"/>
    </xf>
    <xf numFmtId="0" fontId="21" fillId="4" borderId="4" xfId="0" applyFont="1" applyFill="1" applyBorder="1" applyAlignment="1">
      <alignment horizontal="left" vertical="center" wrapText="1"/>
    </xf>
    <xf numFmtId="0" fontId="0" fillId="0" borderId="1" xfId="0" applyBorder="1" applyAlignment="1">
      <alignment horizontal="center" vertical="center" wrapText="1"/>
    </xf>
    <xf numFmtId="0" fontId="81" fillId="0" borderId="7" xfId="0" applyFont="1" applyBorder="1" applyAlignment="1">
      <alignment horizontal="center" vertical="center" wrapText="1"/>
    </xf>
    <xf numFmtId="0" fontId="81" fillId="0" borderId="19" xfId="0" applyFont="1" applyBorder="1" applyAlignment="1">
      <alignment horizontal="center" vertical="center" wrapText="1"/>
    </xf>
    <xf numFmtId="0" fontId="0" fillId="4" borderId="0" xfId="0" applyFill="1" applyAlignment="1">
      <alignment vertical="center"/>
    </xf>
    <xf numFmtId="0" fontId="33" fillId="29" borderId="1" xfId="0" applyFont="1" applyFill="1" applyBorder="1" applyAlignment="1">
      <alignment horizontal="center" vertical="center" wrapText="1"/>
    </xf>
    <xf numFmtId="0" fontId="34" fillId="29" borderId="1" xfId="0" applyFont="1" applyFill="1" applyBorder="1" applyAlignment="1">
      <alignment horizontal="center" vertical="center" wrapText="1"/>
    </xf>
    <xf numFmtId="0" fontId="72" fillId="29" borderId="1" xfId="0" applyFont="1" applyFill="1" applyBorder="1" applyAlignment="1">
      <alignment horizontal="center" vertical="center" wrapText="1"/>
    </xf>
    <xf numFmtId="0" fontId="34" fillId="29" borderId="6" xfId="0" applyFont="1" applyFill="1" applyBorder="1" applyAlignment="1">
      <alignment horizontal="center" vertical="center" wrapText="1"/>
    </xf>
    <xf numFmtId="0" fontId="34" fillId="29" borderId="5" xfId="0" applyFont="1" applyFill="1" applyBorder="1" applyAlignment="1">
      <alignment horizontal="center" vertical="center" wrapText="1"/>
    </xf>
    <xf numFmtId="0" fontId="1" fillId="4" borderId="25" xfId="0" applyFont="1" applyFill="1" applyBorder="1" applyAlignment="1">
      <alignment horizontal="left" vertical="center" wrapText="1"/>
    </xf>
    <xf numFmtId="0" fontId="1" fillId="4" borderId="9" xfId="0" applyFont="1" applyFill="1" applyBorder="1" applyAlignment="1">
      <alignment vertical="center" wrapText="1"/>
    </xf>
    <xf numFmtId="0" fontId="1" fillId="4" borderId="46" xfId="0" applyFont="1" applyFill="1" applyBorder="1" applyAlignment="1">
      <alignment horizontal="center" vertical="center" wrapText="1"/>
    </xf>
    <xf numFmtId="168" fontId="21" fillId="0" borderId="28" xfId="0" applyNumberFormat="1" applyFont="1" applyBorder="1" applyAlignment="1">
      <alignment horizontal="center" vertical="center" wrapText="1" shrinkToFit="1"/>
    </xf>
    <xf numFmtId="0" fontId="1" fillId="4" borderId="8" xfId="0" applyFont="1" applyFill="1" applyBorder="1" applyAlignment="1">
      <alignment horizontal="center" vertical="center" wrapText="1"/>
    </xf>
    <xf numFmtId="164" fontId="1" fillId="4" borderId="5" xfId="0" applyNumberFormat="1" applyFont="1" applyFill="1" applyBorder="1" applyAlignment="1">
      <alignment horizontal="center" vertical="center" wrapText="1"/>
    </xf>
    <xf numFmtId="0" fontId="21" fillId="4" borderId="1" xfId="0" applyFont="1" applyFill="1" applyBorder="1" applyAlignment="1">
      <alignment horizontal="center" vertical="center" wrapText="1"/>
    </xf>
    <xf numFmtId="0" fontId="21" fillId="4" borderId="4" xfId="0" applyFont="1" applyFill="1" applyBorder="1" applyAlignment="1">
      <alignment vertical="center" wrapText="1"/>
    </xf>
    <xf numFmtId="0" fontId="21" fillId="4" borderId="4" xfId="0" applyFont="1" applyFill="1" applyBorder="1" applyAlignment="1">
      <alignment horizontal="center" vertical="center" wrapText="1"/>
    </xf>
    <xf numFmtId="0" fontId="1" fillId="0" borderId="25" xfId="0" applyFont="1" applyBorder="1" applyAlignment="1">
      <alignment horizontal="left" vertical="center" wrapText="1"/>
    </xf>
    <xf numFmtId="0" fontId="1" fillId="0" borderId="9" xfId="0" applyFont="1" applyBorder="1" applyAlignment="1">
      <alignment vertical="center" wrapText="1"/>
    </xf>
    <xf numFmtId="168" fontId="21" fillId="0" borderId="1" xfId="0" applyNumberFormat="1" applyFont="1" applyBorder="1" applyAlignment="1">
      <alignment horizontal="center" vertical="center" wrapText="1" shrinkToFit="1"/>
    </xf>
    <xf numFmtId="0" fontId="1" fillId="0" borderId="4" xfId="0" applyFont="1" applyBorder="1" applyAlignment="1">
      <alignment horizontal="center" vertical="center" wrapText="1"/>
    </xf>
    <xf numFmtId="0" fontId="1" fillId="0" borderId="5" xfId="0" applyFont="1" applyBorder="1" applyAlignment="1">
      <alignment horizontal="left" vertical="center" wrapText="1"/>
    </xf>
    <xf numFmtId="0" fontId="21" fillId="0" borderId="1" xfId="0" applyFont="1" applyBorder="1" applyAlignment="1">
      <alignment horizontal="center" vertical="center" wrapText="1"/>
    </xf>
    <xf numFmtId="0" fontId="21" fillId="0" borderId="1" xfId="0" applyFont="1" applyBorder="1" applyAlignment="1">
      <alignment horizontal="left" vertical="center" wrapText="1"/>
    </xf>
    <xf numFmtId="0" fontId="21" fillId="0" borderId="4" xfId="0" applyFont="1" applyBorder="1" applyAlignment="1">
      <alignment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1" fillId="0" borderId="34" xfId="0" applyFont="1" applyBorder="1" applyAlignment="1">
      <alignment vertical="center" wrapText="1"/>
    </xf>
    <xf numFmtId="0" fontId="1" fillId="0" borderId="62" xfId="0" applyFont="1" applyBorder="1" applyAlignment="1">
      <alignment horizontal="center" vertical="center" wrapText="1"/>
    </xf>
    <xf numFmtId="0" fontId="1" fillId="0" borderId="36" xfId="0" applyFont="1" applyBorder="1" applyAlignment="1">
      <alignment vertical="center" wrapText="1"/>
    </xf>
    <xf numFmtId="0" fontId="1" fillId="0" borderId="46" xfId="0" applyFont="1" applyBorder="1" applyAlignment="1">
      <alignment vertical="center" wrapText="1"/>
    </xf>
    <xf numFmtId="0" fontId="1" fillId="0" borderId="26" xfId="0" applyFont="1" applyBorder="1" applyAlignment="1">
      <alignment vertical="center" wrapText="1"/>
    </xf>
    <xf numFmtId="0" fontId="1" fillId="0" borderId="46" xfId="0" applyFont="1" applyBorder="1" applyAlignment="1">
      <alignment horizontal="center" vertical="center" wrapText="1"/>
    </xf>
    <xf numFmtId="0" fontId="21" fillId="0" borderId="1" xfId="0" applyFont="1" applyBorder="1" applyAlignment="1">
      <alignment horizontal="left" vertical="top" wrapText="1"/>
    </xf>
    <xf numFmtId="0" fontId="84" fillId="0" borderId="0" xfId="0" applyFont="1" applyAlignment="1">
      <alignment vertical="center"/>
    </xf>
    <xf numFmtId="0" fontId="21" fillId="0" borderId="9" xfId="0" applyFont="1" applyBorder="1" applyAlignment="1">
      <alignment vertical="center" wrapText="1"/>
    </xf>
    <xf numFmtId="0" fontId="21" fillId="0" borderId="34"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5" xfId="0" applyFont="1" applyBorder="1" applyAlignment="1">
      <alignment vertical="center" wrapText="1"/>
    </xf>
    <xf numFmtId="0" fontId="21" fillId="0" borderId="1" xfId="0" applyFont="1" applyBorder="1" applyAlignment="1">
      <alignment vertical="center" wrapText="1"/>
    </xf>
    <xf numFmtId="0" fontId="21" fillId="0" borderId="5" xfId="0" applyFont="1" applyBorder="1" applyAlignment="1">
      <alignment horizontal="left" vertical="center" wrapText="1"/>
    </xf>
    <xf numFmtId="0" fontId="21" fillId="0" borderId="1" xfId="0" applyFont="1" applyBorder="1" applyAlignment="1">
      <alignment vertical="top" wrapText="1"/>
    </xf>
    <xf numFmtId="0" fontId="21" fillId="0" borderId="4" xfId="0" applyFont="1" applyBorder="1" applyAlignment="1">
      <alignment vertical="top" wrapText="1"/>
    </xf>
    <xf numFmtId="0" fontId="1" fillId="0" borderId="6" xfId="0" applyFont="1" applyBorder="1" applyAlignment="1">
      <alignment horizontal="center" vertical="center" wrapText="1"/>
    </xf>
    <xf numFmtId="0" fontId="21" fillId="0" borderId="28" xfId="0" applyFont="1" applyBorder="1" applyAlignment="1">
      <alignment vertical="center" wrapText="1"/>
    </xf>
    <xf numFmtId="0" fontId="1" fillId="4" borderId="30" xfId="0" applyFont="1" applyFill="1" applyBorder="1" applyAlignment="1">
      <alignment vertical="center" wrapText="1"/>
    </xf>
    <xf numFmtId="0" fontId="1" fillId="4" borderId="29" xfId="0" applyFont="1" applyFill="1" applyBorder="1" applyAlignment="1">
      <alignment vertical="center" wrapText="1"/>
    </xf>
    <xf numFmtId="168" fontId="23" fillId="4" borderId="1" xfId="0" applyNumberFormat="1" applyFont="1" applyFill="1" applyBorder="1" applyAlignment="1">
      <alignment horizontal="center" vertical="center" wrapText="1" shrinkToFit="1"/>
    </xf>
    <xf numFmtId="0" fontId="1" fillId="4" borderId="18" xfId="0" applyFont="1" applyFill="1" applyBorder="1" applyAlignment="1">
      <alignment vertical="center" wrapText="1"/>
    </xf>
    <xf numFmtId="0" fontId="1" fillId="4" borderId="19" xfId="0" applyFont="1" applyFill="1" applyBorder="1" applyAlignment="1">
      <alignment vertical="center" wrapText="1"/>
    </xf>
    <xf numFmtId="0" fontId="1" fillId="4" borderId="40" xfId="0" applyFont="1" applyFill="1" applyBorder="1" applyAlignment="1">
      <alignment vertical="center" wrapText="1"/>
    </xf>
    <xf numFmtId="0" fontId="21" fillId="4" borderId="28" xfId="0" applyFont="1" applyFill="1" applyBorder="1" applyAlignment="1">
      <alignment vertical="center" wrapText="1"/>
    </xf>
    <xf numFmtId="168" fontId="23" fillId="4" borderId="6" xfId="0" applyNumberFormat="1" applyFont="1" applyFill="1" applyBorder="1" applyAlignment="1">
      <alignment horizontal="center" vertical="center" wrapText="1" shrinkToFit="1"/>
    </xf>
    <xf numFmtId="0" fontId="85" fillId="4" borderId="4" xfId="0" applyFont="1" applyFill="1" applyBorder="1" applyAlignment="1">
      <alignment vertical="center"/>
    </xf>
    <xf numFmtId="0" fontId="85" fillId="4" borderId="4" xfId="0" applyFont="1" applyFill="1" applyBorder="1" applyAlignment="1">
      <alignment horizontal="center" vertical="center"/>
    </xf>
    <xf numFmtId="0" fontId="1" fillId="4" borderId="2" xfId="0" applyFont="1" applyFill="1" applyBorder="1" applyAlignment="1">
      <alignment vertical="center" wrapText="1"/>
    </xf>
    <xf numFmtId="0" fontId="1" fillId="4" borderId="7" xfId="0" applyFont="1" applyFill="1" applyBorder="1" applyAlignment="1">
      <alignment vertical="center" wrapText="1"/>
    </xf>
    <xf numFmtId="0" fontId="85" fillId="4" borderId="3" xfId="0" applyFont="1" applyFill="1" applyBorder="1" applyAlignment="1">
      <alignment horizontal="center" vertical="center"/>
    </xf>
    <xf numFmtId="0" fontId="21" fillId="4" borderId="1" xfId="0" applyFont="1" applyFill="1" applyBorder="1" applyAlignment="1">
      <alignment vertical="center" wrapText="1"/>
    </xf>
    <xf numFmtId="0" fontId="21" fillId="4" borderId="5" xfId="0" applyFont="1" applyFill="1" applyBorder="1" applyAlignment="1">
      <alignment vertical="center" wrapText="1"/>
    </xf>
    <xf numFmtId="0" fontId="1" fillId="4" borderId="10" xfId="0" applyFont="1" applyFill="1" applyBorder="1" applyAlignment="1">
      <alignment vertical="center" wrapText="1"/>
    </xf>
    <xf numFmtId="0" fontId="21" fillId="4" borderId="3" xfId="0" applyFont="1" applyFill="1" applyBorder="1" applyAlignment="1">
      <alignment horizontal="center" vertical="center" wrapText="1"/>
    </xf>
    <xf numFmtId="0" fontId="0" fillId="4" borderId="1" xfId="0" applyFill="1" applyBorder="1" applyAlignment="1">
      <alignment wrapText="1"/>
    </xf>
    <xf numFmtId="0" fontId="1" fillId="4" borderId="8" xfId="0" applyFont="1" applyFill="1" applyBorder="1" applyAlignment="1">
      <alignment vertical="center" wrapText="1"/>
    </xf>
    <xf numFmtId="0" fontId="1" fillId="4" borderId="17" xfId="0" applyFont="1" applyFill="1" applyBorder="1" applyAlignment="1">
      <alignment vertical="center" wrapText="1"/>
    </xf>
    <xf numFmtId="0" fontId="21" fillId="4" borderId="10" xfId="0" applyFont="1" applyFill="1" applyBorder="1" applyAlignment="1">
      <alignment vertical="center" wrapText="1"/>
    </xf>
    <xf numFmtId="168" fontId="23" fillId="4" borderId="5" xfId="0" applyNumberFormat="1" applyFont="1" applyFill="1" applyBorder="1" applyAlignment="1">
      <alignment horizontal="center" vertical="center" wrapText="1" shrinkToFit="1"/>
    </xf>
    <xf numFmtId="0" fontId="21" fillId="4" borderId="6" xfId="0" applyFont="1" applyFill="1" applyBorder="1" applyAlignment="1">
      <alignment horizontal="center" vertical="center" wrapText="1"/>
    </xf>
    <xf numFmtId="0" fontId="21" fillId="4" borderId="6" xfId="0" applyFont="1" applyFill="1" applyBorder="1" applyAlignment="1">
      <alignment vertical="center" wrapText="1"/>
    </xf>
    <xf numFmtId="0" fontId="21" fillId="4" borderId="28" xfId="0" applyFont="1" applyFill="1" applyBorder="1" applyAlignment="1">
      <alignment horizontal="center" vertical="center" wrapText="1"/>
    </xf>
    <xf numFmtId="0" fontId="0" fillId="4" borderId="28" xfId="0" applyFill="1" applyBorder="1" applyAlignment="1">
      <alignment vertical="center"/>
    </xf>
    <xf numFmtId="168" fontId="23" fillId="4" borderId="19" xfId="0" applyNumberFormat="1" applyFont="1" applyFill="1" applyBorder="1" applyAlignment="1">
      <alignment horizontal="center" vertical="center" wrapText="1" shrinkToFit="1"/>
    </xf>
    <xf numFmtId="0" fontId="0" fillId="4" borderId="1" xfId="0" applyFill="1" applyBorder="1" applyAlignment="1">
      <alignment horizontal="left" vertical="center" wrapText="1"/>
    </xf>
    <xf numFmtId="0" fontId="0" fillId="4" borderId="1" xfId="0" applyFill="1" applyBorder="1" applyAlignment="1">
      <alignment vertical="center"/>
    </xf>
    <xf numFmtId="0" fontId="1" fillId="4" borderId="30" xfId="0" applyFont="1" applyFill="1" applyBorder="1" applyAlignment="1">
      <alignment horizontal="left" vertical="center" wrapText="1"/>
    </xf>
    <xf numFmtId="0" fontId="0" fillId="4" borderId="28" xfId="0" applyFill="1" applyBorder="1" applyAlignment="1">
      <alignment horizontal="center" vertical="center"/>
    </xf>
    <xf numFmtId="0" fontId="0" fillId="4" borderId="28" xfId="0" applyFill="1" applyBorder="1" applyAlignment="1">
      <alignment horizontal="left" vertical="center" wrapText="1"/>
    </xf>
    <xf numFmtId="0" fontId="0" fillId="4" borderId="1" xfId="0" applyFill="1" applyBorder="1" applyAlignment="1">
      <alignment horizontal="center" vertical="center"/>
    </xf>
    <xf numFmtId="168" fontId="23" fillId="4" borderId="7" xfId="0" applyNumberFormat="1" applyFont="1" applyFill="1" applyBorder="1" applyAlignment="1">
      <alignment horizontal="center" vertical="center" wrapText="1" shrinkToFit="1"/>
    </xf>
    <xf numFmtId="0" fontId="25" fillId="3" borderId="1" xfId="0" applyFont="1" applyFill="1" applyBorder="1" applyAlignment="1">
      <alignment horizontal="center" vertical="center" wrapText="1"/>
    </xf>
    <xf numFmtId="0" fontId="25" fillId="3" borderId="0" xfId="0" applyFont="1" applyFill="1" applyAlignment="1">
      <alignment horizontal="center" vertical="center" wrapText="1"/>
    </xf>
    <xf numFmtId="0" fontId="71" fillId="0" borderId="0" xfId="0" applyFont="1" applyAlignment="1">
      <alignment vertical="center"/>
    </xf>
    <xf numFmtId="0" fontId="1" fillId="3" borderId="0" xfId="0" applyFont="1" applyFill="1" applyAlignment="1">
      <alignment horizontal="center" vertical="center" wrapText="1"/>
    </xf>
    <xf numFmtId="0" fontId="25" fillId="3" borderId="0" xfId="0" applyFont="1" applyFill="1" applyAlignment="1">
      <alignment vertical="center"/>
    </xf>
    <xf numFmtId="0" fontId="35" fillId="4" borderId="0" xfId="2" applyFont="1" applyFill="1" applyAlignment="1">
      <alignment horizontal="center" vertical="center" wrapText="1"/>
    </xf>
    <xf numFmtId="0" fontId="73" fillId="4" borderId="0" xfId="2" applyFont="1" applyFill="1"/>
    <xf numFmtId="0" fontId="1" fillId="4" borderId="9" xfId="0" applyFont="1" applyFill="1" applyBorder="1" applyAlignment="1">
      <alignment horizontal="left" vertical="center" wrapText="1" indent="2"/>
    </xf>
    <xf numFmtId="0" fontId="1" fillId="0" borderId="2" xfId="0" applyFont="1" applyBorder="1" applyAlignment="1">
      <alignment wrapText="1"/>
    </xf>
    <xf numFmtId="9" fontId="1" fillId="4" borderId="28" xfId="0" applyNumberFormat="1" applyFont="1" applyFill="1" applyBorder="1" applyAlignment="1">
      <alignment horizontal="center" vertical="center" wrapText="1"/>
    </xf>
    <xf numFmtId="9" fontId="1" fillId="4" borderId="2" xfId="0" applyNumberFormat="1" applyFont="1" applyFill="1" applyBorder="1" applyAlignment="1">
      <alignment horizontal="center" vertical="center" wrapText="1"/>
    </xf>
    <xf numFmtId="0" fontId="1" fillId="0" borderId="4" xfId="0" applyFont="1" applyBorder="1" applyAlignment="1">
      <alignment wrapText="1"/>
    </xf>
    <xf numFmtId="0" fontId="24" fillId="4" borderId="1" xfId="0" applyFont="1" applyFill="1" applyBorder="1" applyAlignment="1">
      <alignment vertical="center" wrapText="1"/>
    </xf>
    <xf numFmtId="0" fontId="60" fillId="4" borderId="5" xfId="6" applyFont="1" applyFill="1" applyBorder="1" applyAlignment="1">
      <alignment horizontal="center" vertical="center" wrapText="1"/>
    </xf>
    <xf numFmtId="0" fontId="60" fillId="4" borderId="4" xfId="6" applyFont="1" applyFill="1" applyBorder="1" applyAlignment="1">
      <alignment horizontal="center" vertical="center" wrapText="1"/>
    </xf>
    <xf numFmtId="0" fontId="23" fillId="0" borderId="1" xfId="6" applyFont="1" applyBorder="1" applyAlignment="1">
      <alignment horizontal="center" vertical="center" wrapText="1"/>
    </xf>
    <xf numFmtId="0" fontId="23" fillId="0" borderId="1" xfId="6" applyFont="1" applyBorder="1" applyAlignment="1">
      <alignment horizontal="center" vertical="center"/>
    </xf>
    <xf numFmtId="0" fontId="27" fillId="4" borderId="5" xfId="0" applyFont="1" applyFill="1" applyBorder="1" applyAlignment="1">
      <alignment horizontal="center" vertical="center" wrapText="1"/>
    </xf>
    <xf numFmtId="0" fontId="1" fillId="4" borderId="31" xfId="0" applyFont="1" applyFill="1" applyBorder="1" applyAlignment="1">
      <alignment horizontal="left" vertical="center" wrapText="1"/>
    </xf>
    <xf numFmtId="0" fontId="1" fillId="4" borderId="3" xfId="0" applyFont="1" applyFill="1" applyBorder="1" applyAlignment="1">
      <alignment vertical="center" wrapText="1"/>
    </xf>
    <xf numFmtId="0" fontId="1" fillId="4" borderId="31" xfId="0" applyFont="1" applyFill="1" applyBorder="1" applyAlignment="1">
      <alignment vertical="center" wrapText="1"/>
    </xf>
    <xf numFmtId="0" fontId="60" fillId="4" borderId="1" xfId="0" applyFont="1" applyFill="1" applyBorder="1" applyAlignment="1">
      <alignment horizontal="center" vertical="center"/>
    </xf>
    <xf numFmtId="164" fontId="1" fillId="4" borderId="1" xfId="0" applyNumberFormat="1" applyFont="1" applyFill="1" applyBorder="1" applyAlignment="1">
      <alignment horizontal="center" vertical="center" wrapText="1"/>
    </xf>
    <xf numFmtId="164" fontId="1" fillId="4" borderId="6" xfId="0" applyNumberFormat="1" applyFont="1" applyFill="1" applyBorder="1" applyAlignment="1">
      <alignment horizontal="center" vertical="center" wrapText="1"/>
    </xf>
    <xf numFmtId="0" fontId="21" fillId="4" borderId="8" xfId="0" applyFont="1" applyFill="1" applyBorder="1" applyAlignment="1">
      <alignment vertical="center" wrapText="1"/>
    </xf>
    <xf numFmtId="0" fontId="21" fillId="4" borderId="8" xfId="0" applyFont="1" applyFill="1" applyBorder="1" applyAlignment="1">
      <alignment horizontal="center" vertical="center" wrapText="1"/>
    </xf>
    <xf numFmtId="0" fontId="86" fillId="4" borderId="6" xfId="0" applyFont="1" applyFill="1" applyBorder="1" applyAlignment="1">
      <alignment vertical="center" wrapText="1"/>
    </xf>
    <xf numFmtId="0" fontId="0" fillId="0" borderId="28" xfId="0" applyBorder="1" applyAlignment="1">
      <alignment horizontal="center" vertical="center" wrapText="1"/>
    </xf>
    <xf numFmtId="0" fontId="1" fillId="4" borderId="3" xfId="0" applyFont="1" applyFill="1" applyBorder="1" applyAlignment="1">
      <alignment horizontal="center" vertical="center" wrapText="1" indent="1"/>
    </xf>
    <xf numFmtId="0" fontId="1" fillId="0" borderId="2" xfId="0" applyFont="1" applyBorder="1" applyAlignment="1">
      <alignment horizontal="left" vertical="center" wrapText="1" indent="1"/>
    </xf>
    <xf numFmtId="0" fontId="1" fillId="6" borderId="5" xfId="0" applyFont="1" applyFill="1" applyBorder="1" applyAlignment="1">
      <alignment horizontal="center" vertical="center" wrapText="1"/>
    </xf>
    <xf numFmtId="0" fontId="1" fillId="4" borderId="19" xfId="0" applyFont="1" applyFill="1" applyBorder="1" applyAlignment="1">
      <alignment horizontal="left" vertical="center" wrapText="1" indent="2"/>
    </xf>
    <xf numFmtId="0" fontId="1" fillId="0" borderId="11" xfId="0" applyFont="1" applyBorder="1" applyAlignment="1">
      <alignment horizontal="center" vertical="center" wrapText="1"/>
    </xf>
    <xf numFmtId="0" fontId="1" fillId="6" borderId="2" xfId="0" applyFont="1" applyFill="1" applyBorder="1" applyAlignment="1">
      <alignment horizontal="center" vertical="center" wrapText="1"/>
    </xf>
    <xf numFmtId="0" fontId="1" fillId="4" borderId="64" xfId="0" applyFont="1" applyFill="1" applyBorder="1" applyAlignment="1">
      <alignment horizontal="left" vertical="center" wrapText="1"/>
    </xf>
    <xf numFmtId="0" fontId="1" fillId="4" borderId="9" xfId="0" applyFont="1" applyFill="1" applyBorder="1" applyAlignment="1">
      <alignment horizontal="center" vertical="center" wrapText="1"/>
    </xf>
    <xf numFmtId="0" fontId="1" fillId="6" borderId="9" xfId="0" applyFont="1" applyFill="1" applyBorder="1" applyAlignment="1">
      <alignment horizontal="center" vertical="center" wrapText="1"/>
    </xf>
    <xf numFmtId="0" fontId="0" fillId="0" borderId="28" xfId="0" applyBorder="1" applyAlignment="1">
      <alignment vertical="center" wrapText="1"/>
    </xf>
    <xf numFmtId="0" fontId="0" fillId="0" borderId="7" xfId="0" applyBorder="1" applyAlignment="1">
      <alignment horizontal="center" vertical="center"/>
    </xf>
    <xf numFmtId="0" fontId="21" fillId="6" borderId="34" xfId="0" applyFont="1" applyFill="1" applyBorder="1" applyAlignment="1">
      <alignment wrapText="1"/>
    </xf>
    <xf numFmtId="0" fontId="1" fillId="4" borderId="29"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21" fillId="6" borderId="25" xfId="0" applyFont="1" applyFill="1" applyBorder="1" applyAlignment="1">
      <alignment vertical="center" wrapText="1"/>
    </xf>
    <xf numFmtId="0" fontId="21" fillId="6" borderId="31" xfId="0" applyFont="1" applyFill="1" applyBorder="1" applyAlignment="1">
      <alignment vertical="center" wrapText="1"/>
    </xf>
    <xf numFmtId="0" fontId="0" fillId="0" borderId="7" xfId="0" applyBorder="1" applyAlignment="1">
      <alignment horizontal="left" vertical="center" wrapText="1"/>
    </xf>
    <xf numFmtId="0" fontId="0" fillId="0" borderId="19" xfId="0" applyBorder="1" applyAlignment="1">
      <alignment horizontal="left" vertical="center" wrapText="1"/>
    </xf>
    <xf numFmtId="0" fontId="1" fillId="0" borderId="6" xfId="0" applyFont="1" applyBorder="1" applyAlignment="1">
      <alignment horizontal="left" vertical="center" wrapText="1"/>
    </xf>
    <xf numFmtId="0" fontId="21" fillId="0" borderId="8"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28" xfId="0" applyFont="1" applyBorder="1" applyAlignment="1">
      <alignment horizontal="center" vertical="center" wrapText="1"/>
    </xf>
    <xf numFmtId="0" fontId="21" fillId="0" borderId="28" xfId="0" applyFont="1" applyBorder="1" applyAlignment="1">
      <alignment horizontal="left" vertical="top" wrapText="1"/>
    </xf>
    <xf numFmtId="0" fontId="1" fillId="0" borderId="8" xfId="0" applyFont="1" applyBorder="1" applyAlignment="1">
      <alignment vertical="center" wrapText="1"/>
    </xf>
    <xf numFmtId="0" fontId="21" fillId="0" borderId="8" xfId="0" applyFont="1" applyBorder="1" applyAlignment="1">
      <alignment vertical="center" wrapText="1"/>
    </xf>
    <xf numFmtId="0" fontId="21" fillId="0" borderId="8" xfId="0" applyFont="1" applyBorder="1" applyAlignment="1">
      <alignment horizontal="left" vertical="center" wrapText="1"/>
    </xf>
    <xf numFmtId="0" fontId="1" fillId="0" borderId="1" xfId="0" applyFont="1" applyBorder="1" applyAlignment="1">
      <alignment horizontal="left" vertical="center" wrapText="1"/>
    </xf>
    <xf numFmtId="168" fontId="23" fillId="0" borderId="1" xfId="0" applyNumberFormat="1" applyFont="1" applyBorder="1" applyAlignment="1">
      <alignment horizontal="center" vertical="center" wrapText="1" shrinkToFit="1"/>
    </xf>
    <xf numFmtId="0" fontId="1" fillId="0" borderId="28" xfId="0" applyFont="1" applyBorder="1" applyAlignment="1">
      <alignment horizontal="left" vertical="center" wrapText="1"/>
    </xf>
    <xf numFmtId="164" fontId="1" fillId="0" borderId="28" xfId="0" applyNumberFormat="1" applyFont="1" applyBorder="1" applyAlignment="1">
      <alignment horizontal="center" vertical="center" wrapText="1"/>
    </xf>
    <xf numFmtId="0" fontId="0" fillId="6" borderId="0" xfId="0" applyFill="1" applyAlignment="1">
      <alignment horizontal="center" vertical="center"/>
    </xf>
    <xf numFmtId="168" fontId="21" fillId="0" borderId="5" xfId="0" applyNumberFormat="1" applyFont="1" applyBorder="1" applyAlignment="1">
      <alignment horizontal="center" vertical="center" wrapText="1" shrinkToFit="1"/>
    </xf>
    <xf numFmtId="164" fontId="1" fillId="0" borderId="5" xfId="0" applyNumberFormat="1" applyFont="1" applyBorder="1" applyAlignment="1">
      <alignment horizontal="center" vertical="center" wrapText="1"/>
    </xf>
    <xf numFmtId="0" fontId="21" fillId="4" borderId="20" xfId="0" applyFont="1" applyFill="1" applyBorder="1" applyAlignment="1">
      <alignment vertical="center" wrapText="1"/>
    </xf>
    <xf numFmtId="0" fontId="89" fillId="0" borderId="1" xfId="0" applyFont="1" applyBorder="1" applyAlignment="1">
      <alignment horizontal="center" vertical="center"/>
    </xf>
    <xf numFmtId="9" fontId="89" fillId="0" borderId="1" xfId="0" applyNumberFormat="1" applyFont="1" applyBorder="1" applyAlignment="1">
      <alignment horizontal="center" vertical="center"/>
    </xf>
    <xf numFmtId="0" fontId="1" fillId="4" borderId="38" xfId="0" applyFont="1" applyFill="1" applyBorder="1" applyAlignment="1">
      <alignment horizontal="left" vertical="center" wrapText="1"/>
    </xf>
    <xf numFmtId="0" fontId="1" fillId="4" borderId="20" xfId="0" applyFont="1" applyFill="1" applyBorder="1" applyAlignment="1">
      <alignment vertical="center" wrapText="1"/>
    </xf>
    <xf numFmtId="0" fontId="1" fillId="0" borderId="6" xfId="0" applyFont="1" applyBorder="1" applyAlignment="1">
      <alignment vertical="center" wrapText="1"/>
    </xf>
    <xf numFmtId="168" fontId="23" fillId="0" borderId="6" xfId="0" applyNumberFormat="1" applyFont="1" applyBorder="1" applyAlignment="1">
      <alignment horizontal="center" vertical="center" wrapText="1" shrinkToFit="1"/>
    </xf>
    <xf numFmtId="0" fontId="21" fillId="4" borderId="36" xfId="0" applyFont="1" applyFill="1" applyBorder="1" applyAlignment="1">
      <alignment vertical="center" wrapText="1"/>
    </xf>
    <xf numFmtId="0" fontId="20" fillId="4" borderId="10" xfId="0" applyFont="1" applyFill="1" applyBorder="1" applyAlignment="1">
      <alignment horizontal="center" vertical="center" wrapText="1"/>
    </xf>
    <xf numFmtId="0" fontId="21" fillId="0" borderId="0" xfId="0" applyFont="1" applyAlignment="1">
      <alignment horizontal="center" vertical="center" wrapText="1"/>
    </xf>
    <xf numFmtId="0" fontId="21" fillId="0" borderId="6" xfId="0" applyFont="1" applyBorder="1" applyAlignment="1">
      <alignment horizontal="left" vertical="center" wrapText="1"/>
    </xf>
    <xf numFmtId="0" fontId="21" fillId="4" borderId="5" xfId="0" applyFont="1" applyFill="1" applyBorder="1" applyAlignment="1">
      <alignment horizontal="center" vertical="center" wrapText="1"/>
    </xf>
    <xf numFmtId="0" fontId="60" fillId="0" borderId="1" xfId="6" applyFont="1" applyBorder="1" applyAlignment="1">
      <alignment horizontal="center" vertical="center" wrapText="1"/>
    </xf>
    <xf numFmtId="0" fontId="23" fillId="0" borderId="2" xfId="6" applyFont="1" applyBorder="1" applyAlignment="1">
      <alignment horizontal="left" vertical="center" wrapText="1"/>
    </xf>
    <xf numFmtId="0" fontId="92" fillId="0" borderId="9" xfId="6" applyFont="1" applyBorder="1" applyAlignment="1">
      <alignment horizontal="left" vertical="center" wrapText="1"/>
    </xf>
    <xf numFmtId="0" fontId="60" fillId="0" borderId="4" xfId="6" applyFont="1" applyBorder="1" applyAlignment="1">
      <alignment horizontal="center" vertical="center" wrapText="1"/>
    </xf>
    <xf numFmtId="0" fontId="60" fillId="0" borderId="5" xfId="6" applyFont="1" applyBorder="1" applyAlignment="1">
      <alignment horizontal="center" vertical="center" wrapText="1"/>
    </xf>
    <xf numFmtId="0" fontId="92" fillId="0" borderId="34" xfId="6" applyFont="1" applyBorder="1" applyAlignment="1">
      <alignment horizontal="left" vertical="center" wrapText="1"/>
    </xf>
    <xf numFmtId="0" fontId="60" fillId="4" borderId="1" xfId="6" applyFont="1" applyFill="1" applyBorder="1" applyAlignment="1">
      <alignment horizontal="left" vertical="center" wrapText="1"/>
    </xf>
    <xf numFmtId="0" fontId="60" fillId="0" borderId="1" xfId="6" applyFont="1" applyBorder="1" applyAlignment="1">
      <alignment horizontal="left" vertical="center" wrapText="1"/>
    </xf>
    <xf numFmtId="0" fontId="60" fillId="4" borderId="5" xfId="6" applyFont="1" applyFill="1" applyBorder="1" applyAlignment="1">
      <alignment horizontal="left" vertical="center" wrapText="1"/>
    </xf>
    <xf numFmtId="0" fontId="23" fillId="4" borderId="1" xfId="6" applyFont="1" applyFill="1" applyBorder="1" applyAlignment="1">
      <alignment horizontal="left" vertical="center" wrapText="1"/>
    </xf>
    <xf numFmtId="0" fontId="23" fillId="0" borderId="1" xfId="6" applyFont="1" applyBorder="1" applyAlignment="1">
      <alignment horizontal="left" vertical="center" wrapText="1"/>
    </xf>
    <xf numFmtId="0" fontId="60" fillId="0" borderId="6" xfId="6" applyFont="1" applyBorder="1" applyAlignment="1">
      <alignment horizontal="center" vertical="center" wrapText="1"/>
    </xf>
    <xf numFmtId="0" fontId="60" fillId="0" borderId="2" xfId="6" applyFont="1" applyBorder="1" applyAlignment="1">
      <alignment horizontal="center" vertical="center" wrapText="1"/>
    </xf>
    <xf numFmtId="0" fontId="60" fillId="0" borderId="9" xfId="6" applyFont="1" applyBorder="1" applyAlignment="1">
      <alignment horizontal="center" vertical="center" wrapText="1"/>
    </xf>
    <xf numFmtId="0" fontId="60" fillId="0" borderId="28" xfId="6" applyFont="1" applyBorder="1" applyAlignment="1">
      <alignment horizontal="left" vertical="center" wrapText="1"/>
    </xf>
    <xf numFmtId="0" fontId="60" fillId="0" borderId="20" xfId="6" applyFont="1" applyBorder="1" applyAlignment="1">
      <alignment horizontal="center" vertical="center" wrapText="1"/>
    </xf>
    <xf numFmtId="0" fontId="60" fillId="0" borderId="29" xfId="6" applyFont="1" applyBorder="1" applyAlignment="1">
      <alignment horizontal="center" vertical="center" wrapText="1"/>
    </xf>
    <xf numFmtId="0" fontId="60" fillId="0" borderId="8" xfId="6" applyFont="1" applyBorder="1" applyAlignment="1">
      <alignment horizontal="center" vertical="center" wrapText="1"/>
    </xf>
    <xf numFmtId="0" fontId="60" fillId="0" borderId="10" xfId="6" applyFont="1" applyBorder="1" applyAlignment="1">
      <alignment horizontal="left" vertical="center" wrapText="1"/>
    </xf>
    <xf numFmtId="0" fontId="60" fillId="0" borderId="9" xfId="6" applyFont="1" applyBorder="1" applyAlignment="1">
      <alignment horizontal="left" vertical="center" wrapText="1"/>
    </xf>
    <xf numFmtId="0" fontId="60" fillId="0" borderId="5" xfId="6" applyFont="1" applyBorder="1" applyAlignment="1">
      <alignment horizontal="left" vertical="center" wrapText="1"/>
    </xf>
    <xf numFmtId="0" fontId="2" fillId="0" borderId="1" xfId="6" applyFont="1" applyBorder="1" applyAlignment="1">
      <alignment horizontal="left" vertical="center" wrapText="1"/>
    </xf>
    <xf numFmtId="164" fontId="60" fillId="4" borderId="10" xfId="6" applyNumberFormat="1" applyFont="1" applyFill="1" applyBorder="1" applyAlignment="1">
      <alignment horizontal="center" vertical="center" wrapText="1"/>
    </xf>
    <xf numFmtId="0" fontId="59" fillId="4" borderId="32" xfId="0" applyFont="1" applyFill="1" applyBorder="1" applyAlignment="1">
      <alignment horizontal="center" vertical="center" wrapText="1"/>
    </xf>
    <xf numFmtId="0" fontId="59" fillId="4" borderId="36" xfId="0" applyFont="1" applyFill="1" applyBorder="1" applyAlignment="1">
      <alignment horizontal="center" vertical="center" wrapText="1"/>
    </xf>
    <xf numFmtId="0" fontId="59" fillId="4" borderId="5" xfId="0" applyFont="1" applyFill="1" applyBorder="1" applyAlignment="1">
      <alignment horizontal="center" vertical="center" wrapText="1"/>
    </xf>
    <xf numFmtId="0" fontId="59" fillId="4" borderId="31" xfId="0" applyFont="1" applyFill="1" applyBorder="1" applyAlignment="1">
      <alignment horizontal="center" vertical="center" wrapText="1"/>
    </xf>
    <xf numFmtId="0" fontId="21" fillId="14" borderId="1" xfId="0" applyFont="1" applyFill="1" applyBorder="1" applyAlignment="1">
      <alignment horizontal="center" vertical="center" wrapText="1"/>
    </xf>
    <xf numFmtId="0" fontId="93" fillId="14" borderId="4" xfId="0" applyFont="1" applyFill="1" applyBorder="1" applyAlignment="1">
      <alignment horizontal="center" vertical="center"/>
    </xf>
    <xf numFmtId="9" fontId="1" fillId="4" borderId="4" xfId="0" applyNumberFormat="1" applyFont="1" applyFill="1" applyBorder="1" applyAlignment="1">
      <alignment horizontal="center" vertical="center" wrapText="1"/>
    </xf>
    <xf numFmtId="0" fontId="60" fillId="4" borderId="1" xfId="6" applyFont="1" applyFill="1" applyBorder="1" applyAlignment="1">
      <alignment horizontal="center" vertical="center" wrapText="1"/>
    </xf>
    <xf numFmtId="0" fontId="60" fillId="0" borderId="17" xfId="6" applyFont="1" applyBorder="1" applyAlignment="1">
      <alignment horizontal="left" vertical="center" wrapText="1"/>
    </xf>
    <xf numFmtId="0" fontId="60" fillId="4" borderId="6" xfId="6" applyFont="1" applyFill="1" applyBorder="1" applyAlignment="1">
      <alignment horizontal="center" vertical="center" wrapText="1"/>
    </xf>
    <xf numFmtId="0" fontId="63" fillId="2" borderId="1" xfId="6" applyFont="1" applyFill="1" applyBorder="1" applyAlignment="1">
      <alignment horizontal="center" wrapText="1"/>
    </xf>
    <xf numFmtId="0" fontId="62" fillId="0" borderId="4" xfId="6" applyFont="1" applyBorder="1" applyAlignment="1">
      <alignment horizontal="center" vertical="center" wrapText="1"/>
    </xf>
    <xf numFmtId="164" fontId="60" fillId="4" borderId="17" xfId="6" applyNumberFormat="1" applyFont="1" applyFill="1" applyBorder="1" applyAlignment="1">
      <alignment horizontal="center" vertical="center" wrapText="1"/>
    </xf>
    <xf numFmtId="9" fontId="1" fillId="2" borderId="5" xfId="0" applyNumberFormat="1" applyFont="1" applyFill="1" applyBorder="1" applyAlignment="1">
      <alignment horizontal="center" wrapText="1"/>
    </xf>
    <xf numFmtId="0" fontId="1" fillId="2" borderId="1" xfId="0" applyFont="1" applyFill="1" applyBorder="1" applyAlignment="1">
      <alignment vertical="center" wrapText="1"/>
    </xf>
    <xf numFmtId="0" fontId="20" fillId="0" borderId="2" xfId="0" applyFont="1" applyBorder="1" applyAlignment="1">
      <alignment horizontal="center" vertical="center" wrapText="1"/>
    </xf>
    <xf numFmtId="0" fontId="1" fillId="2" borderId="28" xfId="0" applyFont="1" applyFill="1" applyBorder="1" applyAlignment="1">
      <alignment vertical="center" wrapText="1"/>
    </xf>
    <xf numFmtId="0" fontId="21" fillId="3" borderId="2" xfId="0" applyFont="1" applyFill="1" applyBorder="1" applyAlignment="1">
      <alignment wrapText="1"/>
    </xf>
    <xf numFmtId="0" fontId="21" fillId="2" borderId="1" xfId="0" applyFont="1" applyFill="1" applyBorder="1" applyAlignment="1">
      <alignment wrapText="1"/>
    </xf>
    <xf numFmtId="0" fontId="21" fillId="0" borderId="1" xfId="0" applyFont="1" applyBorder="1" applyAlignment="1">
      <alignment horizontal="center" wrapText="1"/>
    </xf>
    <xf numFmtId="0" fontId="85" fillId="4" borderId="1" xfId="0" applyFont="1" applyFill="1" applyBorder="1" applyAlignment="1">
      <alignment vertical="center"/>
    </xf>
    <xf numFmtId="0" fontId="85" fillId="4" borderId="1" xfId="0" applyFont="1" applyFill="1" applyBorder="1" applyAlignment="1">
      <alignment vertical="center" wrapText="1"/>
    </xf>
    <xf numFmtId="0" fontId="85" fillId="4" borderId="1" xfId="0" applyFont="1" applyFill="1" applyBorder="1" applyAlignment="1">
      <alignment horizontal="center" vertical="center"/>
    </xf>
    <xf numFmtId="0" fontId="21" fillId="4" borderId="10" xfId="0" applyFont="1" applyFill="1" applyBorder="1" applyAlignment="1">
      <alignment horizontal="left" vertical="center" wrapText="1"/>
    </xf>
    <xf numFmtId="0" fontId="1" fillId="14" borderId="5" xfId="0" applyFont="1" applyFill="1" applyBorder="1" applyAlignment="1">
      <alignment horizontal="center" vertical="center" wrapText="1"/>
    </xf>
    <xf numFmtId="0" fontId="1" fillId="14" borderId="1" xfId="0" applyFont="1" applyFill="1" applyBorder="1" applyAlignment="1">
      <alignment horizontal="center" vertical="center" wrapText="1"/>
    </xf>
    <xf numFmtId="164" fontId="1" fillId="4" borderId="28" xfId="0" applyNumberFormat="1" applyFont="1" applyFill="1" applyBorder="1" applyAlignment="1">
      <alignment horizontal="center" vertical="center" wrapText="1"/>
    </xf>
    <xf numFmtId="0" fontId="85" fillId="4" borderId="0" xfId="0" applyFont="1" applyFill="1" applyAlignment="1">
      <alignment vertical="center"/>
    </xf>
    <xf numFmtId="0" fontId="1" fillId="2" borderId="1" xfId="0" applyFont="1" applyFill="1" applyBorder="1" applyAlignment="1">
      <alignment horizontal="left" vertical="center" wrapText="1"/>
    </xf>
    <xf numFmtId="0" fontId="94" fillId="0" borderId="1" xfId="0" applyFont="1" applyBorder="1" applyAlignment="1">
      <alignment wrapText="1"/>
    </xf>
    <xf numFmtId="0" fontId="75" fillId="2" borderId="25" xfId="2" applyFont="1" applyFill="1" applyBorder="1" applyAlignment="1">
      <alignment horizontal="left" vertical="center" wrapText="1" indent="1"/>
    </xf>
    <xf numFmtId="0" fontId="75" fillId="0" borderId="25" xfId="2" applyFont="1" applyBorder="1" applyAlignment="1">
      <alignment horizontal="left" vertical="center" wrapText="1" indent="1"/>
    </xf>
    <xf numFmtId="0" fontId="75" fillId="0" borderId="30" xfId="2" applyFont="1" applyBorder="1" applyAlignment="1">
      <alignment horizontal="left" vertical="center" wrapText="1" indent="1"/>
    </xf>
    <xf numFmtId="0" fontId="94" fillId="0" borderId="1" xfId="0" applyFont="1" applyBorder="1" applyAlignment="1">
      <alignment vertical="center" wrapText="1"/>
    </xf>
    <xf numFmtId="0" fontId="1" fillId="0" borderId="10" xfId="2" applyFont="1" applyBorder="1" applyAlignment="1">
      <alignment horizontal="left" vertical="center" wrapText="1" indent="1"/>
    </xf>
    <xf numFmtId="0" fontId="1" fillId="0" borderId="17" xfId="2" applyFont="1" applyBorder="1" applyAlignment="1">
      <alignment horizontal="left" vertical="center" wrapText="1" indent="1"/>
    </xf>
    <xf numFmtId="0" fontId="1" fillId="0" borderId="4" xfId="2" applyFont="1" applyBorder="1" applyAlignment="1">
      <alignment horizontal="center" vertical="center" wrapText="1"/>
    </xf>
    <xf numFmtId="0" fontId="94" fillId="4" borderId="1" xfId="0" applyFont="1" applyFill="1" applyBorder="1" applyAlignment="1">
      <alignment horizontal="center" vertical="center"/>
    </xf>
    <xf numFmtId="0" fontId="95" fillId="4" borderId="1" xfId="0" applyFont="1" applyFill="1" applyBorder="1" applyAlignment="1">
      <alignment horizontal="center" vertical="center"/>
    </xf>
    <xf numFmtId="0" fontId="65" fillId="14" borderId="1" xfId="6" applyFont="1" applyFill="1" applyBorder="1" applyAlignment="1">
      <alignment horizontal="center" vertical="center" wrapText="1"/>
    </xf>
    <xf numFmtId="0" fontId="0" fillId="14" borderId="1" xfId="0" applyFill="1" applyBorder="1" applyAlignment="1">
      <alignment horizontal="center" vertical="center"/>
    </xf>
    <xf numFmtId="0" fontId="21" fillId="3" borderId="4" xfId="0" applyFont="1" applyFill="1" applyBorder="1" applyAlignment="1">
      <alignment vertical="center" wrapText="1"/>
    </xf>
    <xf numFmtId="9" fontId="1" fillId="4" borderId="7" xfId="0" applyNumberFormat="1" applyFont="1" applyFill="1" applyBorder="1" applyAlignment="1">
      <alignment horizontal="center" vertical="center" wrapText="1"/>
    </xf>
    <xf numFmtId="0" fontId="1" fillId="4" borderId="2" xfId="0" applyFont="1" applyFill="1" applyBorder="1" applyAlignment="1">
      <alignment horizontal="left" vertical="center" wrapText="1" indent="1"/>
    </xf>
    <xf numFmtId="0" fontId="0" fillId="33" borderId="0" xfId="0" applyFill="1"/>
    <xf numFmtId="10" fontId="0" fillId="0" borderId="0" xfId="0" applyNumberFormat="1"/>
    <xf numFmtId="10" fontId="0" fillId="33" borderId="0" xfId="0" applyNumberFormat="1" applyFill="1"/>
    <xf numFmtId="14" fontId="0" fillId="0" borderId="0" xfId="0" applyNumberFormat="1"/>
    <xf numFmtId="0" fontId="0" fillId="9" borderId="0" xfId="0" applyFill="1"/>
    <xf numFmtId="0" fontId="96" fillId="34" borderId="5" xfId="0" applyFont="1" applyFill="1" applyBorder="1" applyAlignment="1">
      <alignment horizontal="center" vertical="center"/>
    </xf>
    <xf numFmtId="2" fontId="96" fillId="34" borderId="5" xfId="0" applyNumberFormat="1" applyFont="1" applyFill="1" applyBorder="1" applyAlignment="1">
      <alignment horizontal="center" vertical="center"/>
    </xf>
    <xf numFmtId="9" fontId="96" fillId="34" borderId="5" xfId="0" applyNumberFormat="1" applyFont="1" applyFill="1" applyBorder="1" applyAlignment="1">
      <alignment horizontal="center" vertical="center"/>
    </xf>
    <xf numFmtId="0" fontId="0" fillId="4" borderId="0" xfId="0" applyFill="1"/>
    <xf numFmtId="0" fontId="0" fillId="4" borderId="0" xfId="0" applyFill="1" applyAlignment="1">
      <alignment horizontal="left"/>
    </xf>
    <xf numFmtId="0" fontId="0" fillId="0" borderId="0" xfId="0" applyAlignment="1">
      <alignment horizontal="left"/>
    </xf>
    <xf numFmtId="0" fontId="0" fillId="0" borderId="0" xfId="0" applyAlignment="1">
      <alignment horizontal="center"/>
    </xf>
    <xf numFmtId="0" fontId="98" fillId="32" borderId="1" xfId="0" applyFont="1" applyFill="1" applyBorder="1" applyAlignment="1">
      <alignment horizontal="center" vertical="center"/>
    </xf>
    <xf numFmtId="0" fontId="98" fillId="32" borderId="6" xfId="0" applyFont="1" applyFill="1" applyBorder="1" applyAlignment="1">
      <alignment horizontal="center" vertical="center"/>
    </xf>
    <xf numFmtId="0" fontId="0" fillId="0" borderId="1" xfId="0" applyBorder="1" applyAlignment="1">
      <alignment horizontal="left" vertical="center"/>
    </xf>
    <xf numFmtId="9" fontId="0" fillId="4" borderId="0" xfId="0" applyNumberFormat="1" applyFill="1"/>
    <xf numFmtId="1" fontId="0" fillId="4" borderId="0" xfId="0" applyNumberFormat="1" applyFill="1"/>
    <xf numFmtId="164" fontId="0" fillId="4" borderId="0" xfId="0" applyNumberFormat="1" applyFill="1"/>
    <xf numFmtId="0" fontId="0" fillId="4" borderId="0" xfId="0" applyFill="1" applyAlignment="1">
      <alignment horizontal="right"/>
    </xf>
    <xf numFmtId="1" fontId="0" fillId="4" borderId="0" xfId="0" applyNumberFormat="1" applyFill="1" applyAlignment="1">
      <alignment horizontal="right"/>
    </xf>
    <xf numFmtId="164" fontId="0" fillId="4" borderId="0" xfId="0" applyNumberFormat="1" applyFill="1" applyAlignment="1">
      <alignment horizontal="right"/>
    </xf>
    <xf numFmtId="9" fontId="0" fillId="4" borderId="0" xfId="0" applyNumberFormat="1" applyFill="1" applyAlignment="1">
      <alignment horizontal="center"/>
    </xf>
    <xf numFmtId="0" fontId="73" fillId="34" borderId="0" xfId="0" applyFont="1" applyFill="1"/>
    <xf numFmtId="0" fontId="73" fillId="34" borderId="0" xfId="0" applyFont="1" applyFill="1" applyAlignment="1">
      <alignment horizontal="left" vertical="top"/>
    </xf>
    <xf numFmtId="0" fontId="73" fillId="34" borderId="0" xfId="0" applyFont="1" applyFill="1" applyAlignment="1">
      <alignment vertical="top"/>
    </xf>
    <xf numFmtId="10" fontId="73" fillId="34" borderId="0" xfId="0" applyNumberFormat="1" applyFont="1" applyFill="1"/>
    <xf numFmtId="9" fontId="73" fillId="34" borderId="0" xfId="0" applyNumberFormat="1" applyFont="1" applyFill="1"/>
    <xf numFmtId="0" fontId="73" fillId="4" borderId="0" xfId="0" applyFont="1" applyFill="1"/>
    <xf numFmtId="0" fontId="73" fillId="4" borderId="0" xfId="0" applyFont="1" applyFill="1" applyAlignment="1">
      <alignment horizontal="left" vertical="top"/>
    </xf>
    <xf numFmtId="0" fontId="73" fillId="4" borderId="0" xfId="0" applyFont="1" applyFill="1" applyAlignment="1">
      <alignment vertical="top"/>
    </xf>
    <xf numFmtId="1" fontId="73" fillId="4" borderId="0" xfId="0" applyNumberFormat="1" applyFont="1" applyFill="1"/>
    <xf numFmtId="164" fontId="73" fillId="4" borderId="0" xfId="0" applyNumberFormat="1" applyFont="1" applyFill="1"/>
    <xf numFmtId="9" fontId="73" fillId="4" borderId="0" xfId="0" applyNumberFormat="1" applyFont="1" applyFill="1"/>
    <xf numFmtId="0" fontId="73" fillId="4" borderId="65" xfId="0" applyFont="1" applyFill="1" applyBorder="1"/>
    <xf numFmtId="0" fontId="73" fillId="4" borderId="66" xfId="0" applyFont="1" applyFill="1" applyBorder="1"/>
    <xf numFmtId="0" fontId="73" fillId="4" borderId="65" xfId="0" applyFont="1" applyFill="1" applyBorder="1" applyAlignment="1">
      <alignment horizontal="left" vertical="top"/>
    </xf>
    <xf numFmtId="0" fontId="73" fillId="4" borderId="18" xfId="0" applyFont="1" applyFill="1" applyBorder="1"/>
    <xf numFmtId="164" fontId="73" fillId="4" borderId="67" xfId="0" applyNumberFormat="1" applyFont="1" applyFill="1" applyBorder="1"/>
    <xf numFmtId="0" fontId="73" fillId="4" borderId="66" xfId="0" applyFont="1" applyFill="1" applyBorder="1" applyAlignment="1">
      <alignment horizontal="left"/>
    </xf>
    <xf numFmtId="0" fontId="0" fillId="4" borderId="0" xfId="0" applyFill="1" applyAlignment="1">
      <alignment vertical="top"/>
    </xf>
    <xf numFmtId="0" fontId="74" fillId="4" borderId="0" xfId="0" applyFont="1" applyFill="1" applyAlignment="1">
      <alignment horizontal="right" vertical="center"/>
    </xf>
    <xf numFmtId="0" fontId="0" fillId="4" borderId="0" xfId="0" applyFill="1" applyAlignment="1">
      <alignment horizontal="left" vertical="top"/>
    </xf>
    <xf numFmtId="0" fontId="74" fillId="4" borderId="0" xfId="0" applyFont="1" applyFill="1" applyAlignment="1">
      <alignment horizontal="right"/>
    </xf>
    <xf numFmtId="0" fontId="97" fillId="4" borderId="0" xfId="0" applyFont="1" applyFill="1"/>
    <xf numFmtId="164" fontId="0" fillId="4" borderId="0" xfId="0" applyNumberFormat="1" applyFill="1" applyAlignment="1">
      <alignment wrapText="1"/>
    </xf>
    <xf numFmtId="0" fontId="96" fillId="34" borderId="5" xfId="0" applyFont="1" applyFill="1" applyBorder="1" applyAlignment="1">
      <alignment horizontal="left" vertical="center"/>
    </xf>
    <xf numFmtId="0" fontId="73" fillId="4" borderId="0" xfId="0" applyFont="1" applyFill="1" applyAlignment="1">
      <alignment horizontal="left"/>
    </xf>
    <xf numFmtId="0" fontId="73" fillId="4" borderId="65" xfId="0" applyFont="1" applyFill="1" applyBorder="1" applyAlignment="1">
      <alignment horizontal="left"/>
    </xf>
    <xf numFmtId="0" fontId="21" fillId="14" borderId="4" xfId="0" applyFont="1" applyFill="1" applyBorder="1" applyAlignment="1">
      <alignment horizontal="center" vertical="center" wrapText="1"/>
    </xf>
    <xf numFmtId="0" fontId="48" fillId="17" borderId="1" xfId="2" applyFont="1" applyFill="1" applyBorder="1" applyAlignment="1">
      <alignment horizontal="left" vertical="top" wrapText="1"/>
    </xf>
    <xf numFmtId="9" fontId="49" fillId="0" borderId="9" xfId="3" applyFont="1" applyFill="1" applyBorder="1" applyAlignment="1">
      <alignment horizontal="left" vertical="top" wrapText="1"/>
    </xf>
    <xf numFmtId="0" fontId="49" fillId="0" borderId="9" xfId="2" applyFont="1" applyBorder="1" applyAlignment="1">
      <alignment wrapText="1"/>
    </xf>
    <xf numFmtId="0" fontId="49" fillId="0" borderId="36" xfId="2" applyFont="1" applyBorder="1" applyAlignment="1">
      <alignment vertical="center" wrapText="1"/>
    </xf>
    <xf numFmtId="0" fontId="34" fillId="4" borderId="0" xfId="0" applyFont="1" applyFill="1" applyAlignment="1">
      <alignment horizontal="center" vertical="center" wrapText="1"/>
    </xf>
    <xf numFmtId="0" fontId="29" fillId="4" borderId="0" xfId="0" applyFont="1" applyFill="1" applyAlignment="1">
      <alignment horizontal="center" vertical="center" wrapText="1"/>
    </xf>
    <xf numFmtId="0" fontId="30" fillId="4" borderId="0" xfId="0" applyFont="1" applyFill="1" applyAlignment="1">
      <alignment horizontal="center" vertical="center" wrapText="1"/>
    </xf>
    <xf numFmtId="0" fontId="32" fillId="4" borderId="0" xfId="0" applyFont="1" applyFill="1" applyAlignment="1">
      <alignment horizontal="center" vertical="center" wrapText="1"/>
    </xf>
    <xf numFmtId="0" fontId="34" fillId="4" borderId="0" xfId="0" applyFont="1" applyFill="1" applyAlignment="1">
      <alignment horizontal="left" vertical="center" wrapText="1"/>
    </xf>
    <xf numFmtId="0" fontId="34" fillId="2" borderId="0" xfId="0" applyFont="1" applyFill="1" applyAlignment="1">
      <alignment horizontal="center" vertical="center" wrapText="1"/>
    </xf>
    <xf numFmtId="0" fontId="29" fillId="7" borderId="0" xfId="0" applyFont="1" applyFill="1" applyAlignment="1">
      <alignment horizontal="center" vertical="center" wrapText="1"/>
    </xf>
    <xf numFmtId="0" fontId="30" fillId="7" borderId="0" xfId="0" applyFont="1" applyFill="1" applyAlignment="1">
      <alignment horizontal="center" vertical="center" wrapText="1"/>
    </xf>
    <xf numFmtId="0" fontId="31" fillId="7" borderId="0" xfId="0" applyFont="1" applyFill="1" applyAlignment="1">
      <alignment horizontal="center" vertical="center" wrapText="1"/>
    </xf>
    <xf numFmtId="0" fontId="0" fillId="7" borderId="0" xfId="0" applyFill="1"/>
    <xf numFmtId="0" fontId="32" fillId="7" borderId="0" xfId="0" applyFont="1" applyFill="1" applyAlignment="1">
      <alignment horizontal="center" vertical="center" wrapText="1"/>
    </xf>
    <xf numFmtId="0" fontId="35" fillId="29" borderId="1" xfId="0" applyFont="1" applyFill="1" applyBorder="1" applyAlignment="1">
      <alignment horizontal="center" vertical="center" wrapText="1"/>
    </xf>
    <xf numFmtId="0" fontId="34" fillId="29" borderId="1" xfId="0" applyFont="1" applyFill="1" applyBorder="1" applyAlignment="1">
      <alignment vertical="center" wrapText="1"/>
    </xf>
    <xf numFmtId="0" fontId="34" fillId="29" borderId="11" xfId="0" applyFont="1" applyFill="1" applyBorder="1" applyAlignment="1">
      <alignment horizontal="left" vertical="center" wrapText="1"/>
    </xf>
    <xf numFmtId="0" fontId="34" fillId="4" borderId="0" xfId="0" applyFont="1" applyFill="1" applyAlignment="1">
      <alignment vertical="center" wrapText="1"/>
    </xf>
    <xf numFmtId="0" fontId="23" fillId="0" borderId="46" xfId="0" applyFont="1" applyBorder="1" applyAlignment="1">
      <alignment horizontal="left" vertical="center"/>
    </xf>
    <xf numFmtId="0" fontId="62" fillId="4" borderId="25" xfId="0" applyFont="1" applyFill="1" applyBorder="1" applyAlignment="1">
      <alignment horizontal="center" vertical="center"/>
    </xf>
    <xf numFmtId="1" fontId="1" fillId="0" borderId="7"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23" fillId="0" borderId="1" xfId="0" applyFont="1" applyBorder="1" applyAlignment="1">
      <alignment horizontal="left" vertical="center" wrapText="1"/>
    </xf>
    <xf numFmtId="0" fontId="62" fillId="4" borderId="31" xfId="0" applyFont="1" applyFill="1" applyBorder="1" applyAlignment="1">
      <alignment horizontal="center" vertical="center"/>
    </xf>
    <xf numFmtId="0" fontId="23" fillId="0" borderId="1" xfId="0" applyFont="1" applyBorder="1" applyAlignment="1">
      <alignment horizontal="left" vertical="center"/>
    </xf>
    <xf numFmtId="0" fontId="21" fillId="4" borderId="1" xfId="0" applyFont="1" applyFill="1" applyBorder="1" applyAlignment="1">
      <alignment horizontal="center" vertical="top" wrapText="1"/>
    </xf>
    <xf numFmtId="0" fontId="23" fillId="0" borderId="40" xfId="0" applyFont="1" applyBorder="1" applyAlignment="1">
      <alignment horizontal="left" vertical="center"/>
    </xf>
    <xf numFmtId="0" fontId="23" fillId="0" borderId="40" xfId="0" applyFont="1" applyBorder="1" applyAlignment="1">
      <alignment horizontal="left" vertical="center" wrapText="1"/>
    </xf>
    <xf numFmtId="0" fontId="25" fillId="3" borderId="4" xfId="0" applyFont="1" applyFill="1" applyBorder="1" applyAlignment="1">
      <alignment horizontal="left" vertical="center" wrapText="1"/>
    </xf>
    <xf numFmtId="0" fontId="25" fillId="2" borderId="0" xfId="0" applyFont="1" applyFill="1" applyAlignment="1">
      <alignment horizontal="center" wrapText="1"/>
    </xf>
    <xf numFmtId="0" fontId="0" fillId="0" borderId="0" xfId="0" applyAlignment="1">
      <alignment vertical="center" wrapText="1"/>
    </xf>
    <xf numFmtId="0" fontId="34" fillId="7" borderId="1" xfId="0" applyFont="1" applyFill="1" applyBorder="1" applyAlignment="1">
      <alignment horizontal="center" vertical="center" wrapText="1"/>
    </xf>
    <xf numFmtId="0" fontId="71" fillId="7" borderId="1" xfId="0" applyFont="1" applyFill="1" applyBorder="1"/>
    <xf numFmtId="0" fontId="102" fillId="7" borderId="1" xfId="0" applyFont="1" applyFill="1" applyBorder="1" applyAlignment="1">
      <alignment horizontal="center" vertical="center" wrapText="1"/>
    </xf>
    <xf numFmtId="0" fontId="72" fillId="7" borderId="1" xfId="0" applyFont="1" applyFill="1" applyBorder="1" applyAlignment="1">
      <alignment horizontal="center" vertical="center" wrapText="1"/>
    </xf>
    <xf numFmtId="0" fontId="103" fillId="7" borderId="19" xfId="0" applyFont="1" applyFill="1" applyBorder="1" applyAlignment="1">
      <alignment horizontal="center" vertical="center" wrapText="1"/>
    </xf>
    <xf numFmtId="0" fontId="103" fillId="7" borderId="7" xfId="0" applyFont="1" applyFill="1" applyBorder="1" applyAlignment="1">
      <alignment horizontal="center" vertical="center" wrapText="1"/>
    </xf>
    <xf numFmtId="0" fontId="103" fillId="7" borderId="1" xfId="0" applyFont="1" applyFill="1" applyBorder="1" applyAlignment="1">
      <alignment horizontal="center" vertical="center" wrapText="1"/>
    </xf>
    <xf numFmtId="14" fontId="0" fillId="0" borderId="0" xfId="0" applyNumberFormat="1" applyAlignment="1">
      <alignment horizontal="center" vertical="center"/>
    </xf>
    <xf numFmtId="0" fontId="21" fillId="0" borderId="7" xfId="0" applyFont="1" applyBorder="1" applyAlignment="1">
      <alignment horizontal="center" vertical="center" wrapText="1"/>
    </xf>
    <xf numFmtId="1" fontId="21" fillId="4" borderId="1" xfId="0" applyNumberFormat="1" applyFont="1" applyFill="1" applyBorder="1" applyAlignment="1">
      <alignment horizontal="center" vertical="center" wrapText="1"/>
    </xf>
    <xf numFmtId="1" fontId="1" fillId="4" borderId="1" xfId="0" applyNumberFormat="1" applyFont="1" applyFill="1" applyBorder="1" applyAlignment="1">
      <alignment horizontal="center" vertical="center" wrapText="1"/>
    </xf>
    <xf numFmtId="1" fontId="21" fillId="0" borderId="1" xfId="0" applyNumberFormat="1" applyFont="1" applyBorder="1" applyAlignment="1">
      <alignment horizontal="center" vertical="center" wrapText="1"/>
    </xf>
    <xf numFmtId="9" fontId="21" fillId="0" borderId="1" xfId="0" applyNumberFormat="1" applyFont="1" applyBorder="1" applyAlignment="1">
      <alignment horizontal="center" vertical="center" wrapText="1"/>
    </xf>
    <xf numFmtId="1" fontId="1" fillId="36" borderId="1" xfId="0" applyNumberFormat="1" applyFont="1" applyFill="1" applyBorder="1" applyAlignment="1">
      <alignment horizontal="center" vertical="center" wrapText="1"/>
    </xf>
    <xf numFmtId="0" fontId="1" fillId="36" borderId="1" xfId="0" applyFont="1" applyFill="1" applyBorder="1" applyAlignment="1">
      <alignment horizontal="center" vertical="center" wrapText="1"/>
    </xf>
    <xf numFmtId="164" fontId="1" fillId="36" borderId="1" xfId="0" applyNumberFormat="1" applyFont="1" applyFill="1" applyBorder="1" applyAlignment="1">
      <alignment horizontal="center" vertical="center" wrapText="1"/>
    </xf>
    <xf numFmtId="0" fontId="0" fillId="0" borderId="0" xfId="0" applyAlignment="1">
      <alignment wrapText="1"/>
    </xf>
    <xf numFmtId="1" fontId="1" fillId="0" borderId="1" xfId="0" applyNumberFormat="1" applyFont="1" applyBorder="1" applyAlignment="1">
      <alignment horizontal="center" vertical="center" wrapText="1"/>
    </xf>
    <xf numFmtId="0" fontId="21" fillId="0" borderId="0" xfId="0" applyFont="1" applyAlignment="1">
      <alignment horizontal="left" vertical="center" wrapText="1"/>
    </xf>
    <xf numFmtId="9" fontId="21" fillId="0" borderId="0" xfId="0" applyNumberFormat="1" applyFont="1" applyAlignment="1">
      <alignment horizontal="center" vertical="center" wrapText="1"/>
    </xf>
    <xf numFmtId="1" fontId="1" fillId="0" borderId="0" xfId="0" applyNumberFormat="1" applyFont="1" applyAlignment="1">
      <alignment horizontal="center" vertical="center" wrapText="1"/>
    </xf>
    <xf numFmtId="164" fontId="1" fillId="0" borderId="0" xfId="0" applyNumberFormat="1" applyFont="1" applyAlignment="1">
      <alignment horizontal="center" vertical="center" wrapText="1"/>
    </xf>
    <xf numFmtId="0" fontId="103" fillId="7" borderId="68" xfId="0" applyFont="1" applyFill="1" applyBorder="1" applyAlignment="1">
      <alignment horizontal="center" vertical="center" wrapText="1"/>
    </xf>
    <xf numFmtId="0" fontId="21" fillId="6" borderId="1" xfId="0" applyFont="1" applyFill="1" applyBorder="1" applyAlignment="1">
      <alignment horizontal="left" vertical="center" wrapText="1"/>
    </xf>
    <xf numFmtId="0" fontId="21" fillId="13" borderId="1" xfId="0" applyFont="1" applyFill="1" applyBorder="1" applyAlignment="1">
      <alignment horizontal="center" vertical="center" wrapText="1"/>
    </xf>
    <xf numFmtId="0" fontId="65" fillId="4" borderId="0" xfId="6" applyFont="1" applyFill="1" applyAlignment="1">
      <alignment horizontal="center" vertical="center" wrapText="1"/>
    </xf>
    <xf numFmtId="9" fontId="60" fillId="4" borderId="5" xfId="6" applyNumberFormat="1" applyFont="1" applyFill="1" applyBorder="1" applyAlignment="1">
      <alignment horizontal="center" vertical="center" wrapText="1"/>
    </xf>
    <xf numFmtId="9" fontId="21" fillId="4" borderId="1" xfId="0" applyNumberFormat="1" applyFont="1" applyFill="1" applyBorder="1" applyAlignment="1">
      <alignment horizontal="center" vertical="center" wrapText="1"/>
    </xf>
    <xf numFmtId="9" fontId="1" fillId="36" borderId="1" xfId="0" applyNumberFormat="1" applyFont="1" applyFill="1" applyBorder="1" applyAlignment="1">
      <alignment horizontal="center" vertical="center" wrapText="1"/>
    </xf>
    <xf numFmtId="0" fontId="21" fillId="6" borderId="1" xfId="0" applyFont="1" applyFill="1" applyBorder="1" applyAlignment="1">
      <alignment horizontal="left" vertical="top" wrapText="1"/>
    </xf>
    <xf numFmtId="0" fontId="1" fillId="0" borderId="7" xfId="0" applyFont="1" applyBorder="1" applyAlignment="1">
      <alignment horizontal="left" vertical="center" wrapText="1"/>
    </xf>
    <xf numFmtId="9" fontId="1" fillId="0" borderId="1" xfId="0" applyNumberFormat="1" applyFont="1" applyBorder="1" applyAlignment="1">
      <alignment horizontal="center" vertical="center" wrapText="1"/>
    </xf>
    <xf numFmtId="9" fontId="1" fillId="0" borderId="4" xfId="2" applyNumberFormat="1" applyFont="1" applyBorder="1" applyAlignment="1">
      <alignment horizontal="center" vertical="center" wrapText="1"/>
    </xf>
    <xf numFmtId="10" fontId="1" fillId="0" borderId="1" xfId="0" applyNumberFormat="1" applyFont="1" applyBorder="1" applyAlignment="1">
      <alignment horizontal="center" vertical="center" wrapText="1"/>
    </xf>
    <xf numFmtId="164" fontId="1" fillId="4" borderId="2" xfId="0" applyNumberFormat="1" applyFont="1" applyFill="1" applyBorder="1" applyAlignment="1">
      <alignment horizontal="center" vertical="center" wrapText="1"/>
    </xf>
    <xf numFmtId="0" fontId="21" fillId="4" borderId="1" xfId="0" applyFont="1" applyFill="1" applyBorder="1" applyAlignment="1">
      <alignment horizontal="center" vertical="center"/>
    </xf>
    <xf numFmtId="0" fontId="21" fillId="4" borderId="1" xfId="0" applyFont="1" applyFill="1" applyBorder="1" applyAlignment="1">
      <alignment horizontal="center" wrapText="1"/>
    </xf>
    <xf numFmtId="0" fontId="21" fillId="4" borderId="1" xfId="0" applyFont="1" applyFill="1" applyBorder="1" applyAlignment="1">
      <alignment wrapText="1"/>
    </xf>
    <xf numFmtId="0" fontId="21" fillId="4" borderId="1" xfId="0" applyFont="1" applyFill="1" applyBorder="1" applyAlignment="1">
      <alignment vertical="top" wrapText="1"/>
    </xf>
    <xf numFmtId="0" fontId="86" fillId="4" borderId="1" xfId="0" applyFont="1" applyFill="1" applyBorder="1" applyAlignment="1">
      <alignment wrapText="1"/>
    </xf>
    <xf numFmtId="0" fontId="86" fillId="4" borderId="1" xfId="0" applyFont="1" applyFill="1" applyBorder="1" applyAlignment="1">
      <alignment vertical="center" wrapText="1"/>
    </xf>
    <xf numFmtId="0" fontId="101" fillId="4" borderId="0" xfId="0" applyFont="1" applyFill="1" applyAlignment="1">
      <alignment horizontal="left" vertical="center" wrapText="1"/>
    </xf>
    <xf numFmtId="9" fontId="1" fillId="0" borderId="7" xfId="0" applyNumberFormat="1" applyFont="1" applyBorder="1" applyAlignment="1">
      <alignment horizontal="center" vertical="center" wrapText="1"/>
    </xf>
    <xf numFmtId="0" fontId="0" fillId="13" borderId="0" xfId="0" applyFill="1"/>
    <xf numFmtId="0" fontId="0" fillId="13" borderId="0" xfId="0" applyFill="1" applyAlignment="1">
      <alignment horizontal="left"/>
    </xf>
    <xf numFmtId="0" fontId="0" fillId="13" borderId="0" xfId="0" applyFill="1" applyAlignment="1">
      <alignment vertical="top"/>
    </xf>
    <xf numFmtId="0" fontId="0" fillId="13" borderId="0" xfId="0" applyFill="1" applyAlignment="1">
      <alignment horizontal="left" vertical="top"/>
    </xf>
    <xf numFmtId="1" fontId="0" fillId="13" borderId="0" xfId="0" applyNumberFormat="1" applyFill="1"/>
    <xf numFmtId="164" fontId="0" fillId="13" borderId="0" xfId="0" applyNumberFormat="1" applyFill="1"/>
    <xf numFmtId="9" fontId="0" fillId="13" borderId="0" xfId="0" applyNumberFormat="1" applyFill="1"/>
    <xf numFmtId="0" fontId="0" fillId="13" borderId="0" xfId="0" applyFill="1" applyAlignment="1">
      <alignment horizontal="right"/>
    </xf>
    <xf numFmtId="1" fontId="0" fillId="13" borderId="0" xfId="0" applyNumberFormat="1" applyFill="1" applyAlignment="1">
      <alignment horizontal="right"/>
    </xf>
    <xf numFmtId="164" fontId="0" fillId="13" borderId="0" xfId="0" applyNumberFormat="1" applyFill="1" applyAlignment="1">
      <alignment horizontal="center"/>
    </xf>
    <xf numFmtId="9" fontId="0" fillId="13" borderId="0" xfId="0" applyNumberFormat="1" applyFill="1" applyAlignment="1">
      <alignment horizontal="center"/>
    </xf>
    <xf numFmtId="9" fontId="0" fillId="13" borderId="0" xfId="0" applyNumberFormat="1" applyFill="1" applyAlignment="1">
      <alignment horizontal="right"/>
    </xf>
    <xf numFmtId="0" fontId="62" fillId="0" borderId="0" xfId="0" applyFont="1" applyAlignment="1">
      <alignment wrapText="1"/>
    </xf>
    <xf numFmtId="0" fontId="62" fillId="0" borderId="0" xfId="0" applyFont="1"/>
    <xf numFmtId="0" fontId="104" fillId="0" borderId="0" xfId="0" applyFont="1" applyAlignment="1">
      <alignment wrapText="1"/>
    </xf>
    <xf numFmtId="0" fontId="105" fillId="0" borderId="79" xfId="0" applyFont="1" applyBorder="1" applyAlignment="1">
      <alignment wrapText="1"/>
    </xf>
    <xf numFmtId="0" fontId="105" fillId="0" borderId="81" xfId="0" applyFont="1" applyBorder="1"/>
    <xf numFmtId="0" fontId="109" fillId="20" borderId="69" xfId="0" applyFont="1" applyFill="1" applyBorder="1" applyAlignment="1">
      <alignment wrapText="1"/>
    </xf>
    <xf numFmtId="0" fontId="1" fillId="0" borderId="1" xfId="0" applyFont="1" applyBorder="1" applyAlignment="1">
      <alignment vertical="top" wrapText="1"/>
    </xf>
    <xf numFmtId="0" fontId="1" fillId="2" borderId="1" xfId="0" applyFont="1" applyFill="1" applyBorder="1" applyAlignment="1">
      <alignment vertical="top" wrapText="1"/>
    </xf>
    <xf numFmtId="0" fontId="0" fillId="17" borderId="1" xfId="0" applyFill="1" applyBorder="1" applyAlignment="1">
      <alignment horizontal="center" vertical="center"/>
    </xf>
    <xf numFmtId="0" fontId="23" fillId="4" borderId="17" xfId="0" applyFont="1" applyFill="1" applyBorder="1" applyAlignment="1">
      <alignment vertical="center" wrapText="1"/>
    </xf>
    <xf numFmtId="9" fontId="28" fillId="4" borderId="0" xfId="0" applyNumberFormat="1" applyFont="1" applyFill="1"/>
    <xf numFmtId="0" fontId="28" fillId="4" borderId="0" xfId="0" applyFont="1" applyFill="1"/>
    <xf numFmtId="0" fontId="21" fillId="0" borderId="1" xfId="0" applyFont="1" applyBorder="1" applyAlignment="1">
      <alignment horizontal="center" vertical="center"/>
    </xf>
    <xf numFmtId="0" fontId="23" fillId="0" borderId="1" xfId="0" applyFont="1" applyBorder="1" applyAlignment="1">
      <alignment vertical="center" wrapText="1"/>
    </xf>
    <xf numFmtId="0" fontId="28" fillId="0" borderId="9" xfId="0" applyFont="1" applyBorder="1" applyAlignment="1">
      <alignment horizontal="left" vertical="center" wrapText="1"/>
    </xf>
    <xf numFmtId="0" fontId="28" fillId="0" borderId="34" xfId="0" applyFont="1" applyBorder="1" applyAlignment="1">
      <alignment horizontal="left" vertical="center" wrapText="1"/>
    </xf>
    <xf numFmtId="0" fontId="23" fillId="0" borderId="1" xfId="0" applyFont="1" applyBorder="1" applyAlignment="1">
      <alignment wrapText="1"/>
    </xf>
    <xf numFmtId="0" fontId="21" fillId="0" borderId="0" xfId="0" applyFont="1" applyAlignment="1">
      <alignment horizontal="center" vertical="center"/>
    </xf>
    <xf numFmtId="0" fontId="21" fillId="0" borderId="7" xfId="0" applyFont="1" applyBorder="1" applyAlignment="1">
      <alignment vertical="center" wrapText="1"/>
    </xf>
    <xf numFmtId="0" fontId="21" fillId="0" borderId="6" xfId="0" applyFont="1" applyBorder="1" applyAlignment="1">
      <alignment vertical="center" wrapText="1"/>
    </xf>
    <xf numFmtId="0" fontId="21" fillId="4" borderId="45" xfId="0" applyFont="1" applyFill="1" applyBorder="1" applyAlignment="1">
      <alignment horizontal="left" vertical="center" wrapText="1"/>
    </xf>
    <xf numFmtId="0" fontId="81" fillId="0" borderId="1" xfId="0" applyFont="1" applyBorder="1" applyAlignment="1">
      <alignment horizontal="left" vertical="top" wrapText="1"/>
    </xf>
    <xf numFmtId="0" fontId="81" fillId="0" borderId="5" xfId="0" applyFont="1" applyBorder="1" applyAlignment="1">
      <alignment horizontal="left" vertical="top" wrapText="1"/>
    </xf>
    <xf numFmtId="0" fontId="81" fillId="0" borderId="4" xfId="0" applyFont="1" applyBorder="1" applyAlignment="1">
      <alignment horizontal="left" vertical="top" wrapText="1"/>
    </xf>
    <xf numFmtId="0" fontId="81" fillId="17" borderId="1" xfId="0" applyFont="1" applyFill="1" applyBorder="1" applyAlignment="1">
      <alignment vertical="top" wrapText="1"/>
    </xf>
    <xf numFmtId="0" fontId="1" fillId="4" borderId="10" xfId="0" applyFont="1" applyFill="1" applyBorder="1" applyAlignment="1">
      <alignment vertical="top" wrapText="1"/>
    </xf>
    <xf numFmtId="0" fontId="21" fillId="4" borderId="10" xfId="0" applyFont="1" applyFill="1" applyBorder="1" applyAlignment="1">
      <alignment vertical="top" wrapText="1"/>
    </xf>
    <xf numFmtId="0" fontId="21" fillId="4" borderId="10" xfId="0" applyFont="1" applyFill="1" applyBorder="1" applyAlignment="1">
      <alignment horizontal="left" vertical="top" wrapText="1"/>
    </xf>
    <xf numFmtId="0" fontId="21" fillId="4" borderId="17" xfId="0" applyFont="1" applyFill="1" applyBorder="1" applyAlignment="1">
      <alignment horizontal="left" vertical="top" wrapText="1"/>
    </xf>
    <xf numFmtId="0" fontId="23" fillId="4" borderId="10" xfId="0" applyFont="1" applyFill="1" applyBorder="1" applyAlignment="1">
      <alignment horizontal="left" vertical="top" wrapText="1"/>
    </xf>
    <xf numFmtId="0" fontId="23" fillId="4" borderId="2" xfId="0" applyFont="1" applyFill="1" applyBorder="1" applyAlignment="1">
      <alignment horizontal="left" vertical="top" wrapText="1"/>
    </xf>
    <xf numFmtId="0" fontId="23" fillId="4" borderId="10" xfId="0" applyFont="1" applyFill="1" applyBorder="1" applyAlignment="1">
      <alignment vertical="top" wrapText="1"/>
    </xf>
    <xf numFmtId="0" fontId="1" fillId="4" borderId="0" xfId="0" applyFont="1" applyFill="1" applyAlignment="1">
      <alignment horizontal="left" vertical="center" wrapText="1"/>
    </xf>
    <xf numFmtId="0" fontId="21" fillId="4" borderId="2" xfId="0" applyFont="1" applyFill="1" applyBorder="1" applyAlignment="1">
      <alignment horizontal="left" vertical="top" wrapText="1"/>
    </xf>
    <xf numFmtId="0" fontId="1" fillId="0" borderId="1" xfId="0" applyFont="1" applyBorder="1" applyAlignment="1">
      <alignment horizontal="left" vertical="top" wrapText="1"/>
    </xf>
    <xf numFmtId="0" fontId="24" fillId="4" borderId="10" xfId="0" applyFont="1" applyFill="1" applyBorder="1" applyAlignment="1">
      <alignment vertical="center" wrapText="1"/>
    </xf>
    <xf numFmtId="0" fontId="1" fillId="0" borderId="28" xfId="0" applyFont="1" applyBorder="1" applyAlignment="1">
      <alignment horizontal="left" vertical="top" wrapText="1"/>
    </xf>
    <xf numFmtId="0" fontId="1" fillId="0" borderId="7" xfId="0" applyFont="1" applyBorder="1" applyAlignment="1">
      <alignment horizontal="left" vertical="top" wrapText="1"/>
    </xf>
    <xf numFmtId="0" fontId="1" fillId="2" borderId="5" xfId="0" applyFont="1" applyFill="1" applyBorder="1" applyAlignment="1">
      <alignment vertical="center" wrapText="1"/>
    </xf>
    <xf numFmtId="164" fontId="20" fillId="4" borderId="1" xfId="0" applyNumberFormat="1" applyFont="1" applyFill="1" applyBorder="1" applyAlignment="1">
      <alignment horizontal="center" vertical="center" wrapText="1"/>
    </xf>
    <xf numFmtId="164" fontId="20" fillId="4" borderId="6" xfId="0" applyNumberFormat="1" applyFont="1" applyFill="1" applyBorder="1" applyAlignment="1">
      <alignment horizontal="center" vertical="center" wrapText="1"/>
    </xf>
    <xf numFmtId="0" fontId="20" fillId="4" borderId="2" xfId="0" applyFont="1" applyFill="1" applyBorder="1" applyAlignment="1">
      <alignment horizontal="center" vertical="center" wrapText="1"/>
    </xf>
    <xf numFmtId="0" fontId="90" fillId="4" borderId="5" xfId="0" applyFont="1" applyFill="1" applyBorder="1" applyAlignment="1">
      <alignment horizontal="center" vertical="center" wrapText="1"/>
    </xf>
    <xf numFmtId="0" fontId="0" fillId="35" borderId="1" xfId="0" applyFill="1" applyBorder="1" applyAlignment="1">
      <alignment horizontal="center" vertical="center"/>
    </xf>
    <xf numFmtId="0" fontId="21" fillId="14" borderId="19" xfId="0" applyFont="1" applyFill="1" applyBorder="1" applyAlignment="1">
      <alignment horizontal="center" vertical="center" wrapText="1"/>
    </xf>
    <xf numFmtId="0" fontId="62" fillId="14" borderId="1" xfId="6" applyFont="1" applyFill="1" applyBorder="1" applyAlignment="1">
      <alignment horizontal="center" vertical="center" wrapText="1"/>
    </xf>
    <xf numFmtId="0" fontId="63" fillId="0" borderId="0" xfId="0" applyFont="1" applyAlignment="1">
      <alignment horizontal="center" wrapText="1"/>
    </xf>
    <xf numFmtId="0" fontId="62" fillId="0" borderId="0" xfId="0" applyFont="1" applyAlignment="1">
      <alignment horizontal="center" wrapText="1"/>
    </xf>
    <xf numFmtId="0" fontId="62" fillId="0" borderId="0" xfId="0" applyFont="1" applyAlignment="1">
      <alignment horizontal="center"/>
    </xf>
    <xf numFmtId="0" fontId="23" fillId="0" borderId="0" xfId="0" applyFont="1" applyAlignment="1">
      <alignment horizontal="center" vertical="center" wrapText="1"/>
    </xf>
    <xf numFmtId="0" fontId="23" fillId="0" borderId="63" xfId="0" applyFont="1" applyBorder="1" applyAlignment="1">
      <alignment horizontal="center" vertical="center" wrapText="1"/>
    </xf>
    <xf numFmtId="0" fontId="23" fillId="42" borderId="63" xfId="0" applyFont="1" applyFill="1" applyBorder="1" applyAlignment="1">
      <alignment horizontal="center" vertical="center" wrapText="1"/>
    </xf>
    <xf numFmtId="0" fontId="23" fillId="0" borderId="25" xfId="0" applyFont="1" applyBorder="1" applyAlignment="1">
      <alignment horizontal="center" vertical="center" wrapText="1"/>
    </xf>
    <xf numFmtId="0" fontId="72" fillId="30" borderId="7" xfId="0" applyFont="1" applyFill="1" applyBorder="1" applyAlignment="1">
      <alignment horizontal="center" vertical="center" wrapText="1"/>
    </xf>
    <xf numFmtId="0" fontId="72" fillId="30" borderId="1" xfId="0" applyFont="1" applyFill="1" applyBorder="1" applyAlignment="1">
      <alignment vertical="center" wrapText="1"/>
    </xf>
    <xf numFmtId="0" fontId="72" fillId="30" borderId="7" xfId="0" applyFont="1" applyFill="1" applyBorder="1" applyAlignment="1">
      <alignment vertical="center" wrapText="1"/>
    </xf>
    <xf numFmtId="0" fontId="23" fillId="0" borderId="46" xfId="0" applyFont="1" applyBorder="1" applyAlignment="1">
      <alignment horizontal="center" vertical="center" wrapText="1"/>
    </xf>
    <xf numFmtId="0" fontId="23" fillId="42" borderId="46" xfId="0" applyFont="1" applyFill="1" applyBorder="1" applyAlignment="1">
      <alignment horizontal="center" vertical="center" wrapText="1"/>
    </xf>
    <xf numFmtId="0" fontId="63" fillId="0" borderId="0" xfId="0" applyFont="1" applyAlignment="1">
      <alignment horizontal="center" vertical="center" wrapText="1"/>
    </xf>
    <xf numFmtId="0" fontId="62" fillId="0" borderId="0" xfId="0" applyFont="1" applyAlignment="1">
      <alignment horizontal="center" vertical="center" wrapText="1"/>
    </xf>
    <xf numFmtId="9" fontId="23" fillId="0" borderId="62" xfId="0" applyNumberFormat="1" applyFont="1" applyBorder="1" applyAlignment="1">
      <alignment horizontal="center" vertical="center" wrapText="1"/>
    </xf>
    <xf numFmtId="9" fontId="23" fillId="0" borderId="46" xfId="0" applyNumberFormat="1" applyFont="1" applyBorder="1" applyAlignment="1">
      <alignment horizontal="center" vertical="center" wrapText="1"/>
    </xf>
    <xf numFmtId="9" fontId="23" fillId="42" borderId="46" xfId="0" applyNumberFormat="1" applyFont="1" applyFill="1" applyBorder="1" applyAlignment="1">
      <alignment horizontal="center" vertical="center" wrapText="1"/>
    </xf>
    <xf numFmtId="0" fontId="23" fillId="0" borderId="46" xfId="0" quotePrefix="1" applyFont="1" applyBorder="1" applyAlignment="1">
      <alignment horizontal="center" vertical="center" wrapText="1"/>
    </xf>
    <xf numFmtId="0" fontId="23" fillId="0" borderId="26" xfId="0" applyFont="1" applyBorder="1" applyAlignment="1">
      <alignment horizontal="center" vertical="center" wrapText="1"/>
    </xf>
    <xf numFmtId="0" fontId="107" fillId="38" borderId="32" xfId="0" applyFont="1" applyFill="1" applyBorder="1" applyAlignment="1">
      <alignment horizontal="center" vertical="center" textRotation="90" wrapText="1"/>
    </xf>
    <xf numFmtId="0" fontId="21" fillId="0" borderId="82" xfId="0" applyFont="1" applyBorder="1" applyAlignment="1">
      <alignment horizontal="center" vertical="center"/>
    </xf>
    <xf numFmtId="0" fontId="21" fillId="0" borderId="25" xfId="0" applyFont="1" applyBorder="1" applyAlignment="1">
      <alignment horizontal="center" vertical="center"/>
    </xf>
    <xf numFmtId="0" fontId="72" fillId="30" borderId="19" xfId="0" applyFont="1" applyFill="1" applyBorder="1" applyAlignment="1">
      <alignment horizontal="center" wrapText="1"/>
    </xf>
    <xf numFmtId="0" fontId="23" fillId="0" borderId="1" xfId="0" applyFont="1" applyBorder="1" applyAlignment="1">
      <alignment horizontal="center" vertical="center" wrapText="1"/>
    </xf>
    <xf numFmtId="0" fontId="62" fillId="0" borderId="31" xfId="0" applyFont="1" applyBorder="1" applyAlignment="1">
      <alignment horizontal="center" vertical="center" wrapText="1"/>
    </xf>
    <xf numFmtId="164" fontId="20" fillId="4" borderId="2" xfId="0" applyNumberFormat="1" applyFont="1" applyFill="1" applyBorder="1" applyAlignment="1">
      <alignment horizontal="center" vertical="center" wrapText="1"/>
    </xf>
    <xf numFmtId="0" fontId="1" fillId="0" borderId="2" xfId="0" applyFont="1" applyBorder="1" applyAlignment="1">
      <alignment horizontal="center" vertical="center" wrapText="1"/>
    </xf>
    <xf numFmtId="0" fontId="108" fillId="39" borderId="84" xfId="0" applyFont="1" applyFill="1" applyBorder="1" applyAlignment="1">
      <alignment horizontal="center" vertical="center" wrapText="1"/>
    </xf>
    <xf numFmtId="0" fontId="108" fillId="39" borderId="31" xfId="0" applyFont="1" applyFill="1" applyBorder="1" applyAlignment="1">
      <alignment horizontal="center" vertical="center" wrapText="1"/>
    </xf>
    <xf numFmtId="0" fontId="108" fillId="39" borderId="85" xfId="0" applyFont="1" applyFill="1" applyBorder="1" applyAlignment="1">
      <alignment horizontal="center" vertical="center" wrapText="1"/>
    </xf>
    <xf numFmtId="0" fontId="2" fillId="0" borderId="62" xfId="0" applyFont="1" applyBorder="1" applyAlignment="1">
      <alignment horizontal="left" vertical="center" wrapText="1"/>
    </xf>
    <xf numFmtId="0" fontId="23" fillId="0" borderId="62" xfId="0" applyFont="1" applyBorder="1" applyAlignment="1">
      <alignment horizontal="left" vertical="center" wrapText="1"/>
    </xf>
    <xf numFmtId="0" fontId="22" fillId="0" borderId="62" xfId="0" applyFont="1" applyBorder="1" applyAlignment="1">
      <alignment horizontal="left" vertical="center" wrapText="1"/>
    </xf>
    <xf numFmtId="0" fontId="2" fillId="0" borderId="46" xfId="0" applyFont="1" applyBorder="1" applyAlignment="1">
      <alignment horizontal="left" vertical="center" wrapText="1"/>
    </xf>
    <xf numFmtId="0" fontId="23" fillId="0" borderId="46" xfId="0" applyFont="1" applyBorder="1" applyAlignment="1">
      <alignment horizontal="left" vertical="center" wrapText="1"/>
    </xf>
    <xf numFmtId="0" fontId="22" fillId="0" borderId="46" xfId="0" applyFont="1" applyBorder="1" applyAlignment="1">
      <alignment horizontal="left" vertical="center" wrapText="1"/>
    </xf>
    <xf numFmtId="0" fontId="2" fillId="42" borderId="46" xfId="0" applyFont="1" applyFill="1" applyBorder="1" applyAlignment="1">
      <alignment horizontal="left" vertical="center" wrapText="1"/>
    </xf>
    <xf numFmtId="0" fontId="23" fillId="42" borderId="46" xfId="0" applyFont="1" applyFill="1" applyBorder="1" applyAlignment="1">
      <alignment horizontal="left" vertical="center" wrapText="1"/>
    </xf>
    <xf numFmtId="0" fontId="22" fillId="42" borderId="46" xfId="0" applyFont="1" applyFill="1" applyBorder="1" applyAlignment="1">
      <alignment horizontal="left" vertical="center" wrapText="1"/>
    </xf>
    <xf numFmtId="0" fontId="2" fillId="0" borderId="27" xfId="0" applyFont="1" applyBorder="1" applyAlignment="1">
      <alignment horizontal="left" vertical="center" wrapText="1"/>
    </xf>
    <xf numFmtId="0" fontId="23" fillId="0" borderId="26" xfId="0" applyFont="1" applyBorder="1" applyAlignment="1">
      <alignment horizontal="left" vertical="center" wrapText="1"/>
    </xf>
    <xf numFmtId="0" fontId="22" fillId="0" borderId="26" xfId="0" applyFont="1" applyBorder="1" applyAlignment="1">
      <alignment horizontal="left" vertical="center" wrapText="1"/>
    </xf>
    <xf numFmtId="0" fontId="72" fillId="30" borderId="82" xfId="0" applyFont="1" applyFill="1" applyBorder="1" applyAlignment="1">
      <alignment horizontal="center" wrapText="1"/>
    </xf>
    <xf numFmtId="0" fontId="72" fillId="30" borderId="25" xfId="0" applyFont="1" applyFill="1" applyBorder="1" applyAlignment="1">
      <alignment horizontal="center" wrapText="1"/>
    </xf>
    <xf numFmtId="0" fontId="72" fillId="30" borderId="83" xfId="0" applyFont="1" applyFill="1" applyBorder="1" applyAlignment="1">
      <alignment horizontal="center" wrapText="1"/>
    </xf>
    <xf numFmtId="0" fontId="21" fillId="0" borderId="27" xfId="0" applyFont="1" applyBorder="1" applyAlignment="1">
      <alignment horizontal="center" vertical="center"/>
    </xf>
    <xf numFmtId="0" fontId="72" fillId="30" borderId="18" xfId="0" applyFont="1" applyFill="1" applyBorder="1" applyAlignment="1">
      <alignment horizontal="center" wrapText="1"/>
    </xf>
    <xf numFmtId="0" fontId="48" fillId="35" borderId="1" xfId="2" applyFont="1" applyFill="1" applyBorder="1" applyAlignment="1">
      <alignment horizontal="left" vertical="top" wrapText="1"/>
    </xf>
    <xf numFmtId="0" fontId="48" fillId="0" borderId="50" xfId="0" applyFont="1" applyBorder="1" applyAlignment="1">
      <alignment horizontal="center" wrapText="1"/>
    </xf>
    <xf numFmtId="0" fontId="48" fillId="0" borderId="50" xfId="0" applyFont="1" applyBorder="1" applyAlignment="1">
      <alignment horizontal="center" vertical="center" wrapText="1"/>
    </xf>
    <xf numFmtId="0" fontId="21" fillId="31" borderId="1" xfId="0" applyFont="1" applyFill="1" applyBorder="1" applyAlignment="1">
      <alignment vertical="center" wrapText="1"/>
    </xf>
    <xf numFmtId="0" fontId="21" fillId="31" borderId="0" xfId="0" applyFont="1" applyFill="1" applyAlignment="1">
      <alignment vertical="center" wrapText="1"/>
    </xf>
    <xf numFmtId="0" fontId="21" fillId="4" borderId="46" xfId="0" applyFont="1" applyFill="1" applyBorder="1" applyAlignment="1">
      <alignment vertical="center" wrapText="1"/>
    </xf>
    <xf numFmtId="0" fontId="24" fillId="4" borderId="17" xfId="0" applyFont="1" applyFill="1" applyBorder="1" applyAlignment="1">
      <alignment vertical="center" wrapText="1"/>
    </xf>
    <xf numFmtId="0" fontId="24" fillId="4" borderId="2" xfId="0" applyFont="1" applyFill="1" applyBorder="1" applyAlignment="1">
      <alignment vertical="center" wrapText="1"/>
    </xf>
    <xf numFmtId="0" fontId="1" fillId="0" borderId="20" xfId="0" applyFont="1" applyBorder="1" applyAlignment="1">
      <alignment wrapText="1"/>
    </xf>
    <xf numFmtId="0" fontId="1" fillId="0" borderId="10" xfId="0" applyFont="1" applyBorder="1" applyAlignment="1">
      <alignment wrapText="1"/>
    </xf>
    <xf numFmtId="0" fontId="1" fillId="4" borderId="7" xfId="0" applyFont="1" applyFill="1" applyBorder="1" applyAlignment="1">
      <alignment horizontal="left" vertical="center" wrapText="1" indent="3"/>
    </xf>
    <xf numFmtId="0" fontId="1" fillId="4" borderId="18" xfId="0" applyFont="1" applyFill="1" applyBorder="1" applyAlignment="1">
      <alignment horizontal="center" vertical="center" wrapText="1"/>
    </xf>
    <xf numFmtId="0" fontId="23" fillId="4" borderId="2" xfId="0" applyFont="1" applyFill="1" applyBorder="1" applyAlignment="1">
      <alignment horizontal="left" vertical="center" wrapText="1"/>
    </xf>
    <xf numFmtId="0" fontId="0" fillId="43" borderId="1" xfId="0" applyFill="1" applyBorder="1" applyAlignment="1">
      <alignment horizontal="center" vertical="center"/>
    </xf>
    <xf numFmtId="0" fontId="0" fillId="43" borderId="28" xfId="0" applyFill="1" applyBorder="1" applyAlignment="1">
      <alignment horizontal="center" vertical="center"/>
    </xf>
    <xf numFmtId="0" fontId="48" fillId="0" borderId="4" xfId="0" applyFont="1" applyBorder="1" applyAlignment="1">
      <alignment horizontal="center" wrapText="1"/>
    </xf>
    <xf numFmtId="0" fontId="23" fillId="4" borderId="10" xfId="0" applyFont="1" applyFill="1" applyBorder="1" applyAlignment="1">
      <alignment horizontal="left" vertical="center" wrapText="1"/>
    </xf>
    <xf numFmtId="0" fontId="1" fillId="0" borderId="5" xfId="0" applyFont="1" applyBorder="1" applyAlignment="1">
      <alignment vertical="top" wrapText="1"/>
    </xf>
    <xf numFmtId="0" fontId="21" fillId="0" borderId="0" xfId="0" applyFont="1" applyAlignment="1">
      <alignment wrapText="1"/>
    </xf>
    <xf numFmtId="0" fontId="21" fillId="3" borderId="0" xfId="0" applyFont="1" applyFill="1" applyAlignment="1">
      <alignment wrapText="1"/>
    </xf>
    <xf numFmtId="0" fontId="21" fillId="3" borderId="10" xfId="0" applyFont="1" applyFill="1" applyBorder="1" applyAlignment="1">
      <alignment vertical="center" wrapText="1"/>
    </xf>
    <xf numFmtId="0" fontId="21" fillId="14" borderId="8" xfId="0" applyFont="1" applyFill="1" applyBorder="1" applyAlignment="1">
      <alignment horizontal="center" vertical="center" wrapText="1"/>
    </xf>
    <xf numFmtId="0" fontId="21" fillId="3" borderId="7" xfId="0" applyFont="1" applyFill="1" applyBorder="1" applyAlignment="1">
      <alignment vertical="center" wrapText="1"/>
    </xf>
    <xf numFmtId="0" fontId="1" fillId="0" borderId="17" xfId="0" applyFont="1" applyBorder="1" applyAlignment="1">
      <alignment horizontal="center" vertical="center" wrapText="1"/>
    </xf>
    <xf numFmtId="0" fontId="1" fillId="4" borderId="0" xfId="0" applyFont="1" applyFill="1" applyAlignment="1">
      <alignment horizontal="center" vertical="center" wrapText="1"/>
    </xf>
    <xf numFmtId="0" fontId="1" fillId="0" borderId="1" xfId="0" applyFont="1" applyBorder="1" applyAlignment="1">
      <alignment horizontal="left" wrapText="1"/>
    </xf>
    <xf numFmtId="0" fontId="1" fillId="2" borderId="5" xfId="0" applyFont="1" applyFill="1" applyBorder="1" applyAlignment="1">
      <alignment wrapText="1"/>
    </xf>
    <xf numFmtId="0" fontId="1" fillId="0" borderId="7" xfId="0" applyFont="1" applyBorder="1" applyAlignment="1">
      <alignment vertical="center" wrapText="1"/>
    </xf>
    <xf numFmtId="0" fontId="1" fillId="0" borderId="8" xfId="0" applyFont="1" applyBorder="1" applyAlignment="1">
      <alignment horizontal="left" vertical="top" wrapText="1"/>
    </xf>
    <xf numFmtId="0" fontId="20" fillId="0" borderId="10" xfId="0" applyFont="1" applyBorder="1" applyAlignment="1">
      <alignment horizontal="center" vertical="center" wrapText="1"/>
    </xf>
    <xf numFmtId="0" fontId="20" fillId="0" borderId="7" xfId="0" applyFont="1" applyBorder="1" applyAlignment="1">
      <alignment horizontal="left" vertical="top" wrapText="1"/>
    </xf>
    <xf numFmtId="0" fontId="21" fillId="4" borderId="2" xfId="0" applyFont="1" applyFill="1" applyBorder="1" applyAlignment="1">
      <alignment vertical="top" wrapText="1"/>
    </xf>
    <xf numFmtId="0" fontId="62" fillId="0" borderId="86" xfId="0" applyFont="1" applyBorder="1"/>
    <xf numFmtId="0" fontId="62" fillId="0" borderId="87" xfId="0" applyFont="1" applyBorder="1"/>
    <xf numFmtId="0" fontId="62" fillId="40" borderId="87" xfId="0" applyFont="1" applyFill="1" applyBorder="1"/>
    <xf numFmtId="0" fontId="62" fillId="40" borderId="91" xfId="0" applyFont="1" applyFill="1" applyBorder="1"/>
    <xf numFmtId="0" fontId="62" fillId="41" borderId="88" xfId="0" applyFont="1" applyFill="1" applyBorder="1"/>
    <xf numFmtId="0" fontId="62" fillId="41" borderId="89" xfId="0" applyFont="1" applyFill="1" applyBorder="1"/>
    <xf numFmtId="0" fontId="62" fillId="0" borderId="89" xfId="0" applyFont="1" applyBorder="1"/>
    <xf numFmtId="0" fontId="62" fillId="0" borderId="90" xfId="0" applyFont="1" applyBorder="1"/>
    <xf numFmtId="0" fontId="62" fillId="0" borderId="88" xfId="0" applyFont="1" applyBorder="1"/>
    <xf numFmtId="0" fontId="62" fillId="44" borderId="92" xfId="0" applyFont="1" applyFill="1" applyBorder="1"/>
    <xf numFmtId="0" fontId="62" fillId="44" borderId="89" xfId="0" applyFont="1" applyFill="1" applyBorder="1"/>
    <xf numFmtId="0" fontId="62" fillId="40" borderId="89" xfId="0" applyFont="1" applyFill="1" applyBorder="1"/>
    <xf numFmtId="0" fontId="62" fillId="40" borderId="90" xfId="0" applyFont="1" applyFill="1" applyBorder="1"/>
    <xf numFmtId="0" fontId="62" fillId="40" borderId="92" xfId="0" applyFont="1" applyFill="1" applyBorder="1"/>
    <xf numFmtId="0" fontId="72" fillId="30" borderId="1" xfId="0" applyFont="1" applyFill="1" applyBorder="1" applyAlignment="1">
      <alignment wrapText="1"/>
    </xf>
    <xf numFmtId="0" fontId="23" fillId="0" borderId="62" xfId="0" applyFont="1" applyBorder="1" applyAlignment="1">
      <alignment wrapText="1"/>
    </xf>
    <xf numFmtId="0" fontId="23" fillId="0" borderId="46" xfId="0" applyFont="1" applyBorder="1" applyAlignment="1">
      <alignment wrapText="1"/>
    </xf>
    <xf numFmtId="0" fontId="23" fillId="42" borderId="46" xfId="0" applyFont="1" applyFill="1" applyBorder="1" applyAlignment="1">
      <alignment wrapText="1"/>
    </xf>
    <xf numFmtId="0" fontId="23" fillId="0" borderId="26" xfId="0" applyFont="1" applyBorder="1" applyAlignment="1">
      <alignment wrapText="1"/>
    </xf>
    <xf numFmtId="0" fontId="1" fillId="0" borderId="8" xfId="0" applyFont="1" applyBorder="1" applyAlignment="1">
      <alignment horizontal="center" vertical="center" wrapText="1"/>
    </xf>
    <xf numFmtId="14" fontId="0" fillId="0" borderId="1" xfId="0" applyNumberFormat="1" applyBorder="1" applyAlignment="1">
      <alignment vertical="center" wrapText="1"/>
    </xf>
    <xf numFmtId="0" fontId="0" fillId="0" borderId="4" xfId="0" applyBorder="1" applyAlignment="1">
      <alignment horizontal="left" vertical="center" wrapText="1"/>
    </xf>
    <xf numFmtId="0" fontId="79" fillId="6" borderId="0" xfId="0" applyFont="1" applyFill="1" applyAlignment="1">
      <alignment vertical="top" wrapText="1"/>
    </xf>
    <xf numFmtId="0" fontId="78" fillId="30" borderId="7" xfId="0" applyFont="1" applyFill="1" applyBorder="1" applyAlignment="1">
      <alignment vertical="top" wrapText="1"/>
    </xf>
    <xf numFmtId="0" fontId="78" fillId="30" borderId="4" xfId="0" applyFont="1" applyFill="1" applyBorder="1" applyAlignment="1">
      <alignment horizontal="center" vertical="top" wrapText="1"/>
    </xf>
    <xf numFmtId="0" fontId="78" fillId="30" borderId="8" xfId="0" applyFont="1" applyFill="1" applyBorder="1" applyAlignment="1">
      <alignment horizontal="center" vertical="top" wrapText="1"/>
    </xf>
    <xf numFmtId="0" fontId="0" fillId="0" borderId="1" xfId="0" applyBorder="1" applyAlignment="1">
      <alignment vertical="top"/>
    </xf>
    <xf numFmtId="0" fontId="0" fillId="0" borderId="1" xfId="0" applyBorder="1" applyAlignment="1">
      <alignment vertical="top" wrapText="1"/>
    </xf>
    <xf numFmtId="0" fontId="0" fillId="0" borderId="0" xfId="0" applyAlignment="1">
      <alignment vertical="top"/>
    </xf>
    <xf numFmtId="0" fontId="0" fillId="45" borderId="1" xfId="0" applyFill="1" applyBorder="1" applyAlignment="1">
      <alignment horizontal="center" vertical="center"/>
    </xf>
    <xf numFmtId="0" fontId="62" fillId="0" borderId="1" xfId="6" applyFont="1" applyBorder="1"/>
    <xf numFmtId="0" fontId="0" fillId="0" borderId="1" xfId="0" applyBorder="1"/>
    <xf numFmtId="0" fontId="0" fillId="0" borderId="1" xfId="0" applyBorder="1" applyAlignment="1">
      <alignment wrapText="1"/>
    </xf>
    <xf numFmtId="0" fontId="65" fillId="4" borderId="10" xfId="6" applyFont="1" applyFill="1" applyBorder="1" applyAlignment="1">
      <alignment horizontal="center" vertical="center" wrapText="1"/>
    </xf>
    <xf numFmtId="0" fontId="62" fillId="4" borderId="7" xfId="6" applyFont="1" applyFill="1" applyBorder="1" applyAlignment="1">
      <alignment horizontal="center" vertical="center" wrapText="1"/>
    </xf>
    <xf numFmtId="0" fontId="62" fillId="4" borderId="28" xfId="6" applyFont="1" applyFill="1" applyBorder="1" applyAlignment="1">
      <alignment horizontal="left" vertical="center" wrapText="1"/>
    </xf>
    <xf numFmtId="0" fontId="48" fillId="17" borderId="5" xfId="2" applyFont="1" applyFill="1" applyBorder="1" applyAlignment="1">
      <alignment horizontal="center" vertical="center" wrapText="1"/>
    </xf>
    <xf numFmtId="0" fontId="48" fillId="35" borderId="4" xfId="2" applyFont="1" applyFill="1" applyBorder="1" applyAlignment="1">
      <alignment horizontal="center" vertical="center" wrapText="1"/>
    </xf>
    <xf numFmtId="0" fontId="48" fillId="35" borderId="50" xfId="0" applyFont="1" applyFill="1" applyBorder="1" applyAlignment="1">
      <alignment horizontal="center" vertical="center" wrapText="1"/>
    </xf>
    <xf numFmtId="0" fontId="48" fillId="35" borderId="4" xfId="0" applyFont="1" applyFill="1" applyBorder="1" applyAlignment="1">
      <alignment horizontal="center" vertical="center" wrapText="1"/>
    </xf>
    <xf numFmtId="0" fontId="1" fillId="46" borderId="1" xfId="0" applyFont="1" applyFill="1" applyBorder="1" applyAlignment="1">
      <alignment horizontal="center" vertical="center" wrapText="1"/>
    </xf>
    <xf numFmtId="0" fontId="81" fillId="47" borderId="1" xfId="0" applyFont="1" applyFill="1" applyBorder="1" applyAlignment="1">
      <alignment horizontal="left" vertical="top" wrapText="1"/>
    </xf>
    <xf numFmtId="0" fontId="48" fillId="47" borderId="1" xfId="2" applyFont="1" applyFill="1" applyBorder="1" applyAlignment="1">
      <alignment horizontal="left" vertical="top" wrapText="1"/>
    </xf>
    <xf numFmtId="0" fontId="81" fillId="4" borderId="1" xfId="0" applyFont="1" applyFill="1" applyBorder="1" applyAlignment="1">
      <alignment horizontal="left" vertical="top" wrapText="1"/>
    </xf>
    <xf numFmtId="0" fontId="48" fillId="4" borderId="1" xfId="2" applyFont="1" applyFill="1" applyBorder="1" applyAlignment="1">
      <alignment horizontal="left" vertical="top" wrapText="1"/>
    </xf>
    <xf numFmtId="0" fontId="47" fillId="47" borderId="1" xfId="2" applyFont="1" applyFill="1" applyBorder="1" applyAlignment="1">
      <alignment vertical="center" wrapText="1"/>
    </xf>
    <xf numFmtId="0" fontId="47" fillId="47" borderId="1" xfId="2" applyFont="1" applyFill="1" applyBorder="1" applyAlignment="1">
      <alignment vertical="top" wrapText="1"/>
    </xf>
    <xf numFmtId="0" fontId="81" fillId="47" borderId="4" xfId="0" applyFont="1" applyFill="1" applyBorder="1" applyAlignment="1">
      <alignment horizontal="left" vertical="top" wrapText="1"/>
    </xf>
    <xf numFmtId="0" fontId="48" fillId="47" borderId="5" xfId="2" applyFont="1" applyFill="1" applyBorder="1" applyAlignment="1">
      <alignment horizontal="left" vertical="top" wrapText="1"/>
    </xf>
    <xf numFmtId="0" fontId="47" fillId="47" borderId="5" xfId="2" applyFont="1" applyFill="1" applyBorder="1" applyAlignment="1">
      <alignment vertical="top" wrapText="1"/>
    </xf>
    <xf numFmtId="0" fontId="48" fillId="0" borderId="4" xfId="0" applyFont="1" applyBorder="1" applyAlignment="1">
      <alignment vertical="top" wrapText="1"/>
    </xf>
    <xf numFmtId="0" fontId="81" fillId="47" borderId="5" xfId="0" applyFont="1" applyFill="1" applyBorder="1" applyAlignment="1">
      <alignment horizontal="left" vertical="top" wrapText="1"/>
    </xf>
    <xf numFmtId="0" fontId="48" fillId="47" borderId="4" xfId="0" applyFont="1" applyFill="1" applyBorder="1" applyAlignment="1">
      <alignment vertical="top" wrapText="1"/>
    </xf>
    <xf numFmtId="0" fontId="48" fillId="27" borderId="4" xfId="0" applyFont="1" applyFill="1" applyBorder="1" applyAlignment="1">
      <alignment vertical="top" wrapText="1"/>
    </xf>
    <xf numFmtId="0" fontId="48" fillId="47" borderId="4" xfId="0" applyFont="1" applyFill="1" applyBorder="1" applyAlignment="1">
      <alignment wrapText="1"/>
    </xf>
    <xf numFmtId="0" fontId="21" fillId="14" borderId="5" xfId="0" applyFont="1" applyFill="1" applyBorder="1" applyAlignment="1">
      <alignment horizontal="center" vertical="center" wrapText="1"/>
    </xf>
    <xf numFmtId="0" fontId="21" fillId="4" borderId="1" xfId="0" applyFont="1" applyFill="1" applyBorder="1" applyAlignment="1">
      <alignment horizontal="left" vertical="top" wrapText="1" indent="2"/>
    </xf>
    <xf numFmtId="0" fontId="1" fillId="4" borderId="4" xfId="0" applyFont="1" applyFill="1" applyBorder="1" applyAlignment="1">
      <alignment horizontal="left" vertical="center" wrapText="1" indent="2"/>
    </xf>
    <xf numFmtId="0" fontId="24" fillId="4" borderId="5" xfId="0" applyFont="1" applyFill="1" applyBorder="1" applyAlignment="1">
      <alignment vertical="center" wrapText="1"/>
    </xf>
    <xf numFmtId="0" fontId="1" fillId="4" borderId="4" xfId="0" applyFont="1" applyFill="1" applyBorder="1" applyAlignment="1">
      <alignment horizontal="left" vertical="center" wrapText="1" indent="3"/>
    </xf>
    <xf numFmtId="0" fontId="1" fillId="14" borderId="8" xfId="0" applyFont="1" applyFill="1" applyBorder="1" applyAlignment="1">
      <alignment horizontal="center" vertical="center" wrapText="1"/>
    </xf>
    <xf numFmtId="0" fontId="21" fillId="0" borderId="19" xfId="0" applyFont="1" applyBorder="1" applyAlignment="1">
      <alignment horizontal="center" vertical="center" wrapText="1"/>
    </xf>
    <xf numFmtId="164" fontId="1" fillId="0" borderId="6" xfId="0" applyNumberFormat="1" applyFont="1" applyBorder="1" applyAlignment="1">
      <alignment horizontal="center" vertical="center" wrapText="1"/>
    </xf>
    <xf numFmtId="0" fontId="21" fillId="0" borderId="6" xfId="0" applyFont="1" applyBorder="1" applyAlignment="1">
      <alignment horizontal="center" vertical="center" wrapText="1"/>
    </xf>
    <xf numFmtId="0" fontId="21" fillId="0" borderId="6" xfId="0" applyFont="1" applyBorder="1" applyAlignment="1">
      <alignment horizontal="left" vertical="top" wrapText="1"/>
    </xf>
    <xf numFmtId="0" fontId="1" fillId="0" borderId="20" xfId="0" applyFont="1" applyBorder="1" applyAlignment="1">
      <alignment vertical="center" wrapText="1"/>
    </xf>
    <xf numFmtId="0" fontId="22" fillId="4" borderId="10" xfId="0" applyFont="1" applyFill="1" applyBorder="1" applyAlignment="1">
      <alignment horizontal="left" vertical="center" wrapText="1" indent="2"/>
    </xf>
    <xf numFmtId="0" fontId="1" fillId="4" borderId="7" xfId="0" applyFont="1" applyFill="1" applyBorder="1" applyAlignment="1">
      <alignment horizontal="left" vertical="center" wrapText="1" indent="1"/>
    </xf>
    <xf numFmtId="0" fontId="1" fillId="4" borderId="19" xfId="0" applyFont="1" applyFill="1" applyBorder="1" applyAlignment="1">
      <alignment horizontal="left" vertical="center" wrapText="1" indent="1"/>
    </xf>
    <xf numFmtId="0" fontId="23" fillId="4" borderId="17" xfId="0" applyFont="1" applyFill="1" applyBorder="1" applyAlignment="1">
      <alignment horizontal="left" vertical="center" wrapText="1" indent="2"/>
    </xf>
    <xf numFmtId="0" fontId="0" fillId="12" borderId="28" xfId="0" applyFill="1" applyBorder="1" applyAlignment="1">
      <alignment horizontal="center" vertical="center"/>
    </xf>
    <xf numFmtId="168" fontId="23" fillId="0" borderId="28" xfId="0" applyNumberFormat="1" applyFont="1" applyBorder="1" applyAlignment="1">
      <alignment horizontal="center" vertical="center" wrapText="1" shrinkToFit="1"/>
    </xf>
    <xf numFmtId="168" fontId="23" fillId="0" borderId="5" xfId="0" applyNumberFormat="1" applyFont="1" applyBorder="1" applyAlignment="1">
      <alignment horizontal="center" vertical="center" wrapText="1" shrinkToFit="1"/>
    </xf>
    <xf numFmtId="9" fontId="1" fillId="0" borderId="5" xfId="0" applyNumberFormat="1" applyFont="1" applyBorder="1" applyAlignment="1">
      <alignment horizontal="center" vertical="center" wrapText="1"/>
    </xf>
    <xf numFmtId="0" fontId="1" fillId="0" borderId="2" xfId="0" applyFont="1" applyBorder="1" applyAlignment="1">
      <alignment vertical="center" wrapText="1"/>
    </xf>
    <xf numFmtId="0" fontId="85" fillId="4" borderId="8" xfId="0" applyFont="1" applyFill="1" applyBorder="1" applyAlignment="1">
      <alignment horizontal="center" vertical="center"/>
    </xf>
    <xf numFmtId="0" fontId="1" fillId="4" borderId="0" xfId="0" applyFont="1" applyFill="1" applyAlignment="1">
      <alignment horizontal="left" vertical="center" wrapText="1" indent="1"/>
    </xf>
    <xf numFmtId="0" fontId="48" fillId="48" borderId="1" xfId="2" applyFont="1" applyFill="1" applyBorder="1" applyAlignment="1">
      <alignment horizontal="left" vertical="top" wrapText="1"/>
    </xf>
    <xf numFmtId="0" fontId="48" fillId="48" borderId="4" xfId="2" applyFont="1" applyFill="1" applyBorder="1" applyAlignment="1">
      <alignment horizontal="center" vertical="center" wrapText="1"/>
    </xf>
    <xf numFmtId="0" fontId="48" fillId="48" borderId="4" xfId="2" applyFont="1" applyFill="1" applyBorder="1" applyAlignment="1">
      <alignment vertical="top" wrapText="1"/>
    </xf>
    <xf numFmtId="0" fontId="81" fillId="48" borderId="1" xfId="0" applyFont="1" applyFill="1" applyBorder="1" applyAlignment="1">
      <alignment horizontal="left" vertical="top" wrapText="1"/>
    </xf>
    <xf numFmtId="0" fontId="48" fillId="48" borderId="50" xfId="0" applyFont="1" applyFill="1" applyBorder="1" applyAlignment="1">
      <alignment wrapText="1"/>
    </xf>
    <xf numFmtId="0" fontId="48" fillId="48" borderId="4" xfId="0" applyFont="1" applyFill="1" applyBorder="1" applyAlignment="1">
      <alignment wrapText="1"/>
    </xf>
    <xf numFmtId="0" fontId="48" fillId="49" borderId="4" xfId="2" applyFont="1" applyFill="1" applyBorder="1" applyAlignment="1">
      <alignment horizontal="center" vertical="center" wrapText="1"/>
    </xf>
    <xf numFmtId="0" fontId="48" fillId="49" borderId="1" xfId="2" applyFont="1" applyFill="1" applyBorder="1" applyAlignment="1">
      <alignment horizontal="left" vertical="top" wrapText="1"/>
    </xf>
    <xf numFmtId="0" fontId="60" fillId="0" borderId="2" xfId="6" applyFont="1" applyBorder="1" applyAlignment="1">
      <alignment horizontal="left" vertical="center" wrapText="1"/>
    </xf>
    <xf numFmtId="9" fontId="60" fillId="4" borderId="4" xfId="6" applyNumberFormat="1" applyFont="1" applyFill="1" applyBorder="1" applyAlignment="1">
      <alignment horizontal="center" vertical="center" wrapText="1"/>
    </xf>
    <xf numFmtId="0" fontId="60" fillId="0" borderId="36" xfId="6" applyFont="1" applyBorder="1" applyAlignment="1">
      <alignment horizontal="center" vertical="center" wrapText="1"/>
    </xf>
    <xf numFmtId="0" fontId="65" fillId="14" borderId="10" xfId="6" applyFont="1" applyFill="1" applyBorder="1" applyAlignment="1">
      <alignment horizontal="center" vertical="center" wrapText="1"/>
    </xf>
    <xf numFmtId="0" fontId="1" fillId="4" borderId="1" xfId="0" applyFont="1" applyFill="1" applyBorder="1" applyAlignment="1">
      <alignment horizontal="left" vertical="center" wrapText="1" indent="3"/>
    </xf>
    <xf numFmtId="0" fontId="1" fillId="4" borderId="1" xfId="0" applyFont="1" applyFill="1" applyBorder="1" applyAlignment="1">
      <alignment horizontal="left" vertical="top" wrapText="1" indent="2"/>
    </xf>
    <xf numFmtId="9" fontId="1" fillId="4" borderId="19" xfId="0" applyNumberFormat="1" applyFont="1" applyFill="1" applyBorder="1" applyAlignment="1">
      <alignment horizontal="center" vertical="center" wrapText="1"/>
    </xf>
    <xf numFmtId="0" fontId="59" fillId="4" borderId="26" xfId="0" applyFont="1" applyFill="1" applyBorder="1" applyAlignment="1">
      <alignment horizontal="center" vertical="center" wrapText="1"/>
    </xf>
    <xf numFmtId="0" fontId="59" fillId="4" borderId="1" xfId="0" applyFont="1" applyFill="1" applyBorder="1" applyAlignment="1">
      <alignment horizontal="center" vertical="center" wrapText="1"/>
    </xf>
    <xf numFmtId="0" fontId="59" fillId="4" borderId="29" xfId="0" applyFont="1" applyFill="1" applyBorder="1" applyAlignment="1">
      <alignment vertical="center" wrapText="1"/>
    </xf>
    <xf numFmtId="0" fontId="23" fillId="0" borderId="0" xfId="0" applyFont="1" applyAlignment="1">
      <alignment horizontal="left" vertical="center" wrapText="1"/>
    </xf>
    <xf numFmtId="0" fontId="62" fillId="4" borderId="1" xfId="0" applyFont="1" applyFill="1" applyBorder="1" applyAlignment="1">
      <alignment horizontal="center" vertical="center"/>
    </xf>
    <xf numFmtId="0" fontId="62" fillId="4" borderId="30" xfId="0" applyFont="1" applyFill="1" applyBorder="1" applyAlignment="1">
      <alignment horizontal="center" vertical="center"/>
    </xf>
    <xf numFmtId="0" fontId="62" fillId="4" borderId="32" xfId="0" applyFont="1" applyFill="1" applyBorder="1" applyAlignment="1">
      <alignment horizontal="center" vertical="center"/>
    </xf>
    <xf numFmtId="1" fontId="1" fillId="0" borderId="19" xfId="0" applyNumberFormat="1" applyFont="1" applyBorder="1" applyAlignment="1">
      <alignment horizontal="center" vertical="center" wrapText="1"/>
    </xf>
    <xf numFmtId="0" fontId="21" fillId="4" borderId="28" xfId="0" applyFont="1" applyFill="1" applyBorder="1" applyAlignment="1">
      <alignment horizontal="center" wrapText="1"/>
    </xf>
    <xf numFmtId="0" fontId="21" fillId="4" borderId="28" xfId="0" applyFont="1" applyFill="1" applyBorder="1" applyAlignment="1">
      <alignment horizontal="left" vertical="top" wrapText="1"/>
    </xf>
    <xf numFmtId="0" fontId="21" fillId="4" borderId="28" xfId="0" applyFont="1" applyFill="1" applyBorder="1" applyAlignment="1">
      <alignment horizontal="center" vertical="top" wrapText="1"/>
    </xf>
    <xf numFmtId="0" fontId="21" fillId="4" borderId="28" xfId="0" applyFont="1" applyFill="1" applyBorder="1" applyAlignment="1">
      <alignment wrapText="1"/>
    </xf>
    <xf numFmtId="0" fontId="86" fillId="4" borderId="28" xfId="0" applyFont="1" applyFill="1" applyBorder="1" applyAlignment="1">
      <alignment wrapText="1"/>
    </xf>
    <xf numFmtId="0" fontId="21" fillId="4" borderId="28" xfId="0" applyFont="1" applyFill="1" applyBorder="1" applyAlignment="1">
      <alignment vertical="top" wrapText="1"/>
    </xf>
    <xf numFmtId="0" fontId="25" fillId="3" borderId="5" xfId="0" applyFont="1" applyFill="1" applyBorder="1" applyAlignment="1">
      <alignment horizontal="left" vertical="center" wrapText="1"/>
    </xf>
    <xf numFmtId="9" fontId="1" fillId="4" borderId="10" xfId="0" applyNumberFormat="1" applyFont="1" applyFill="1" applyBorder="1" applyAlignment="1">
      <alignment horizontal="center" vertical="center" wrapText="1"/>
    </xf>
    <xf numFmtId="0" fontId="25" fillId="3" borderId="28" xfId="0" applyFont="1" applyFill="1" applyBorder="1" applyAlignment="1">
      <alignment horizontal="center" vertical="center" wrapText="1"/>
    </xf>
    <xf numFmtId="0" fontId="25" fillId="3" borderId="18" xfId="0" applyFont="1" applyFill="1" applyBorder="1" applyAlignment="1">
      <alignment horizontal="left" vertical="center" wrapText="1"/>
    </xf>
    <xf numFmtId="0" fontId="21" fillId="0" borderId="8" xfId="0" applyFont="1" applyBorder="1" applyAlignment="1">
      <alignment vertical="top" wrapText="1"/>
    </xf>
    <xf numFmtId="0" fontId="62" fillId="50" borderId="31" xfId="0" applyFont="1" applyFill="1" applyBorder="1" applyAlignment="1">
      <alignment horizontal="center" vertical="center" wrapText="1"/>
    </xf>
    <xf numFmtId="0" fontId="62" fillId="0" borderId="85" xfId="0" applyFont="1" applyBorder="1" applyAlignment="1">
      <alignment horizontal="center" vertical="center" wrapText="1"/>
    </xf>
    <xf numFmtId="0" fontId="23" fillId="0" borderId="31" xfId="0" applyFont="1" applyBorder="1" applyAlignment="1">
      <alignment horizontal="center" vertical="center" wrapText="1"/>
    </xf>
    <xf numFmtId="0" fontId="62" fillId="50" borderId="85" xfId="0" applyFont="1" applyFill="1" applyBorder="1" applyAlignment="1">
      <alignment horizontal="center" vertical="center" wrapText="1"/>
    </xf>
    <xf numFmtId="0" fontId="21" fillId="0" borderId="31" xfId="0" applyFont="1" applyBorder="1" applyAlignment="1">
      <alignment horizontal="center" vertical="center" wrapText="1"/>
    </xf>
    <xf numFmtId="0" fontId="62" fillId="0" borderId="0" xfId="0" applyFont="1" applyAlignment="1">
      <alignment vertical="center" wrapText="1"/>
    </xf>
    <xf numFmtId="0" fontId="74" fillId="0" borderId="0" xfId="0" applyFont="1" applyAlignment="1">
      <alignment vertical="center"/>
    </xf>
    <xf numFmtId="0" fontId="62" fillId="0" borderId="0" xfId="0" applyFont="1" applyAlignment="1">
      <alignment vertical="center"/>
    </xf>
    <xf numFmtId="0" fontId="63" fillId="0" borderId="0" xfId="0" applyFont="1" applyAlignment="1">
      <alignment vertical="center"/>
    </xf>
    <xf numFmtId="0" fontId="106" fillId="0" borderId="0" xfId="0" applyFont="1" applyAlignment="1">
      <alignment vertical="center" wrapText="1"/>
    </xf>
    <xf numFmtId="0" fontId="0" fillId="0" borderId="7"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43" borderId="10" xfId="0" applyFill="1" applyBorder="1" applyAlignment="1">
      <alignment horizontal="center" vertical="center"/>
    </xf>
    <xf numFmtId="0" fontId="0" fillId="17" borderId="10" xfId="0" applyFill="1" applyBorder="1" applyAlignment="1">
      <alignment horizontal="center" vertical="center"/>
    </xf>
    <xf numFmtId="0" fontId="105" fillId="0" borderId="80" xfId="0" applyFont="1" applyBorder="1" applyAlignment="1">
      <alignment vertical="top" wrapText="1"/>
    </xf>
    <xf numFmtId="0" fontId="117" fillId="0" borderId="1" xfId="0" applyFont="1" applyBorder="1" applyAlignment="1">
      <alignment horizontal="left" vertical="top" wrapText="1"/>
    </xf>
    <xf numFmtId="0" fontId="23" fillId="0" borderId="5" xfId="0" applyFont="1" applyBorder="1" applyAlignment="1">
      <alignment vertical="top" wrapText="1"/>
    </xf>
    <xf numFmtId="0" fontId="21" fillId="0" borderId="5" xfId="0" applyFont="1" applyBorder="1" applyAlignment="1">
      <alignment vertical="top" wrapText="1"/>
    </xf>
    <xf numFmtId="0" fontId="23" fillId="0" borderId="1" xfId="0" applyFont="1" applyBorder="1" applyAlignment="1">
      <alignment vertical="top" wrapText="1"/>
    </xf>
    <xf numFmtId="0" fontId="21" fillId="0" borderId="0" xfId="0" applyFont="1" applyAlignment="1">
      <alignment vertical="top" wrapText="1"/>
    </xf>
    <xf numFmtId="0" fontId="48" fillId="0" borderId="1" xfId="0" applyFont="1" applyBorder="1" applyAlignment="1">
      <alignment horizontal="left" vertical="center" wrapText="1"/>
    </xf>
    <xf numFmtId="0" fontId="21" fillId="31" borderId="28" xfId="0" applyFont="1" applyFill="1" applyBorder="1" applyAlignment="1">
      <alignment vertical="top" wrapText="1"/>
    </xf>
    <xf numFmtId="0" fontId="21" fillId="4" borderId="5" xfId="0" applyFont="1" applyFill="1" applyBorder="1" applyAlignment="1">
      <alignment horizontal="left" vertical="top" wrapText="1" indent="1"/>
    </xf>
    <xf numFmtId="0" fontId="21" fillId="0" borderId="26" xfId="0" applyFont="1" applyBorder="1" applyAlignment="1">
      <alignment vertical="center" wrapText="1"/>
    </xf>
    <xf numFmtId="0" fontId="1" fillId="0" borderId="25" xfId="0" applyFont="1" applyBorder="1" applyAlignment="1">
      <alignment vertical="center" wrapText="1"/>
    </xf>
    <xf numFmtId="0" fontId="21" fillId="0" borderId="29" xfId="0" applyFont="1" applyBorder="1" applyAlignment="1">
      <alignment vertical="center" wrapText="1"/>
    </xf>
    <xf numFmtId="0" fontId="1" fillId="0" borderId="26" xfId="0" applyFont="1" applyBorder="1" applyAlignment="1">
      <alignment horizontal="center" vertical="center" wrapText="1"/>
    </xf>
    <xf numFmtId="168" fontId="21" fillId="0" borderId="0" xfId="0" applyNumberFormat="1" applyFont="1" applyAlignment="1">
      <alignment horizontal="center" vertical="center" wrapText="1" shrinkToFit="1"/>
    </xf>
    <xf numFmtId="1" fontId="1" fillId="4" borderId="7" xfId="0" applyNumberFormat="1" applyFont="1" applyFill="1" applyBorder="1" applyAlignment="1">
      <alignment horizontal="center" vertical="center" wrapText="1"/>
    </xf>
    <xf numFmtId="0" fontId="119" fillId="0" borderId="1" xfId="0" applyFont="1" applyBorder="1" applyAlignment="1">
      <alignment vertical="top" wrapText="1"/>
    </xf>
    <xf numFmtId="0" fontId="0" fillId="51" borderId="1" xfId="0" applyFill="1" applyBorder="1" applyAlignment="1">
      <alignment horizontal="center" vertical="center"/>
    </xf>
    <xf numFmtId="0" fontId="0" fillId="51" borderId="28" xfId="0" applyFill="1" applyBorder="1" applyAlignment="1">
      <alignment horizontal="center" vertical="center"/>
    </xf>
    <xf numFmtId="0" fontId="1" fillId="12" borderId="31" xfId="0" applyFont="1" applyFill="1" applyBorder="1" applyAlignment="1">
      <alignment horizontal="center" vertical="center" wrapText="1"/>
    </xf>
    <xf numFmtId="0" fontId="119" fillId="12" borderId="1" xfId="0" applyFont="1" applyFill="1" applyBorder="1" applyAlignment="1">
      <alignment vertical="center" wrapText="1"/>
    </xf>
    <xf numFmtId="0" fontId="119" fillId="12" borderId="1" xfId="0" applyFont="1" applyFill="1" applyBorder="1" applyAlignment="1">
      <alignment horizontal="left" vertical="center" wrapText="1"/>
    </xf>
    <xf numFmtId="0" fontId="126" fillId="12" borderId="1" xfId="0" applyFont="1" applyFill="1" applyBorder="1" applyAlignment="1">
      <alignment horizontal="left" vertical="center" wrapText="1"/>
    </xf>
    <xf numFmtId="0" fontId="121" fillId="12" borderId="1" xfId="0" applyFont="1" applyFill="1" applyBorder="1" applyAlignment="1">
      <alignment horizontal="center" vertical="center"/>
    </xf>
    <xf numFmtId="0" fontId="123" fillId="12" borderId="1" xfId="0" applyFont="1" applyFill="1" applyBorder="1" applyAlignment="1">
      <alignment vertical="center" wrapText="1"/>
    </xf>
    <xf numFmtId="0" fontId="122" fillId="12" borderId="1" xfId="0" applyFont="1" applyFill="1" applyBorder="1" applyAlignment="1">
      <alignment vertical="center" wrapText="1"/>
    </xf>
    <xf numFmtId="0" fontId="0" fillId="12" borderId="1" xfId="0" applyFill="1" applyBorder="1" applyAlignment="1">
      <alignment horizontal="left" vertical="center" wrapText="1"/>
    </xf>
    <xf numFmtId="0" fontId="121" fillId="12" borderId="1" xfId="0" applyFont="1" applyFill="1" applyBorder="1" applyAlignment="1">
      <alignment horizontal="left" vertical="center" wrapText="1"/>
    </xf>
    <xf numFmtId="0" fontId="125" fillId="12" borderId="1" xfId="0" applyFont="1" applyFill="1" applyBorder="1" applyAlignment="1">
      <alignment vertical="center" wrapText="1"/>
    </xf>
    <xf numFmtId="0" fontId="0" fillId="12" borderId="1" xfId="0" applyFill="1" applyBorder="1" applyAlignment="1">
      <alignment horizontal="center" vertical="center"/>
    </xf>
    <xf numFmtId="0" fontId="0" fillId="12" borderId="0" xfId="0" applyFill="1" applyAlignment="1">
      <alignment vertical="center" wrapText="1"/>
    </xf>
    <xf numFmtId="0" fontId="119" fillId="12" borderId="25" xfId="0" applyFont="1" applyFill="1" applyBorder="1" applyAlignment="1">
      <alignment wrapText="1"/>
    </xf>
    <xf numFmtId="0" fontId="1" fillId="4" borderId="1" xfId="0" applyFont="1" applyFill="1" applyBorder="1" applyAlignment="1">
      <alignment horizontal="center" vertical="center" wrapText="1" indent="1"/>
    </xf>
    <xf numFmtId="0" fontId="1" fillId="0" borderId="1" xfId="0" applyFont="1" applyBorder="1" applyAlignment="1">
      <alignment horizontal="left" vertical="center" wrapText="1" indent="2"/>
    </xf>
    <xf numFmtId="0" fontId="119" fillId="52" borderId="25" xfId="0" applyFont="1" applyFill="1" applyBorder="1" applyAlignment="1">
      <alignment vertical="center" wrapText="1"/>
    </xf>
    <xf numFmtId="0" fontId="0" fillId="52" borderId="1" xfId="0" applyFill="1" applyBorder="1" applyAlignment="1">
      <alignment horizontal="center" vertical="center"/>
    </xf>
    <xf numFmtId="0" fontId="119" fillId="52" borderId="31" xfId="0" applyFont="1" applyFill="1" applyBorder="1" applyAlignment="1">
      <alignment vertical="center" wrapText="1"/>
    </xf>
    <xf numFmtId="0" fontId="122" fillId="52" borderId="7" xfId="0" applyFont="1" applyFill="1" applyBorder="1" applyAlignment="1">
      <alignment vertical="center" wrapText="1"/>
    </xf>
    <xf numFmtId="0" fontId="119" fillId="52" borderId="9" xfId="0" applyFont="1" applyFill="1" applyBorder="1" applyAlignment="1">
      <alignment vertical="center" wrapText="1"/>
    </xf>
    <xf numFmtId="0" fontId="1" fillId="12" borderId="5" xfId="0" applyFont="1" applyFill="1" applyBorder="1" applyAlignment="1">
      <alignment horizontal="center" vertical="center" wrapText="1"/>
    </xf>
    <xf numFmtId="0" fontId="119" fillId="52" borderId="35" xfId="0" applyFont="1" applyFill="1" applyBorder="1" applyAlignment="1">
      <alignment vertical="center" wrapText="1"/>
    </xf>
    <xf numFmtId="0" fontId="119" fillId="52" borderId="34" xfId="0" applyFont="1" applyFill="1" applyBorder="1" applyAlignment="1">
      <alignment wrapText="1"/>
    </xf>
    <xf numFmtId="0" fontId="35" fillId="3" borderId="3" xfId="0" applyFont="1" applyFill="1" applyBorder="1" applyAlignment="1">
      <alignment horizontal="center" vertical="center" wrapText="1"/>
    </xf>
    <xf numFmtId="0" fontId="35" fillId="3" borderId="4" xfId="0" applyFont="1" applyFill="1" applyBorder="1" applyAlignment="1">
      <alignment horizontal="center" vertical="center" wrapText="1"/>
    </xf>
    <xf numFmtId="0" fontId="1" fillId="12" borderId="1" xfId="0" applyFont="1" applyFill="1" applyBorder="1" applyAlignment="1">
      <alignment vertical="center" wrapText="1"/>
    </xf>
    <xf numFmtId="0" fontId="1" fillId="12" borderId="29" xfId="0" applyFont="1" applyFill="1" applyBorder="1" applyAlignment="1">
      <alignment vertical="center" wrapText="1"/>
    </xf>
    <xf numFmtId="0" fontId="1" fillId="12" borderId="6"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1" fillId="12" borderId="17" xfId="0" applyFont="1" applyFill="1" applyBorder="1" applyAlignment="1">
      <alignment horizontal="center" vertical="center" wrapText="1"/>
    </xf>
    <xf numFmtId="0" fontId="1" fillId="12" borderId="31" xfId="0" applyFont="1" applyFill="1" applyBorder="1" applyAlignment="1">
      <alignment horizontal="left" vertical="center" wrapText="1" indent="1"/>
    </xf>
    <xf numFmtId="0" fontId="1" fillId="12" borderId="32" xfId="0" applyFont="1" applyFill="1" applyBorder="1" applyAlignment="1">
      <alignment horizontal="center" vertical="center" wrapText="1"/>
    </xf>
    <xf numFmtId="0" fontId="1" fillId="12" borderId="1" xfId="0" applyFont="1" applyFill="1" applyBorder="1" applyAlignment="1">
      <alignment horizontal="left" vertical="center" wrapText="1" indent="2"/>
    </xf>
    <xf numFmtId="0" fontId="1" fillId="12" borderId="1" xfId="0" applyFont="1" applyFill="1" applyBorder="1" applyAlignment="1">
      <alignment horizontal="left" vertical="center" wrapText="1" indent="1"/>
    </xf>
    <xf numFmtId="0" fontId="21" fillId="46" borderId="5" xfId="0" applyFont="1" applyFill="1" applyBorder="1" applyAlignment="1">
      <alignment horizontal="center" vertical="center" wrapText="1"/>
    </xf>
    <xf numFmtId="0" fontId="20" fillId="0" borderId="1" xfId="0" applyFont="1" applyBorder="1" applyAlignment="1">
      <alignment horizontal="left" vertical="center" wrapText="1"/>
    </xf>
    <xf numFmtId="9" fontId="1" fillId="4" borderId="17" xfId="0" applyNumberFormat="1" applyFont="1" applyFill="1" applyBorder="1" applyAlignment="1">
      <alignment horizontal="center" vertical="center" wrapText="1"/>
    </xf>
    <xf numFmtId="0" fontId="1" fillId="6" borderId="29" xfId="0" applyFont="1" applyFill="1" applyBorder="1" applyAlignment="1">
      <alignment horizontal="center" vertical="center" wrapText="1"/>
    </xf>
    <xf numFmtId="0" fontId="1" fillId="4" borderId="17" xfId="0" applyFont="1" applyFill="1" applyBorder="1" applyAlignment="1">
      <alignment horizontal="left" vertical="center" wrapText="1" indent="1"/>
    </xf>
    <xf numFmtId="0" fontId="1" fillId="6" borderId="3" xfId="0" applyFont="1" applyFill="1" applyBorder="1" applyAlignment="1">
      <alignment horizontal="center" vertical="center" wrapText="1"/>
    </xf>
    <xf numFmtId="0" fontId="21" fillId="0" borderId="3" xfId="0" applyFont="1" applyBorder="1" applyAlignment="1">
      <alignment vertical="center" wrapText="1"/>
    </xf>
    <xf numFmtId="0" fontId="21" fillId="0" borderId="6" xfId="0" applyFont="1" applyBorder="1" applyAlignment="1">
      <alignment vertical="top" wrapText="1"/>
    </xf>
    <xf numFmtId="0" fontId="21" fillId="31" borderId="5" xfId="0" applyFont="1" applyFill="1" applyBorder="1" applyAlignment="1">
      <alignment vertical="top" wrapText="1"/>
    </xf>
    <xf numFmtId="0" fontId="21" fillId="31" borderId="1" xfId="0" applyFont="1" applyFill="1" applyBorder="1" applyAlignment="1">
      <alignment vertical="top" wrapText="1"/>
    </xf>
    <xf numFmtId="0" fontId="23" fillId="4" borderId="19" xfId="0" applyFont="1" applyFill="1" applyBorder="1" applyAlignment="1">
      <alignment horizontal="left" vertical="center" wrapText="1" indent="2"/>
    </xf>
    <xf numFmtId="0" fontId="21" fillId="4" borderId="28" xfId="0" applyFont="1" applyFill="1" applyBorder="1" applyAlignment="1">
      <alignment horizontal="left" vertical="center" wrapText="1" indent="2"/>
    </xf>
    <xf numFmtId="0" fontId="21" fillId="4" borderId="0" xfId="0" applyFont="1" applyFill="1" applyAlignment="1">
      <alignment horizontal="left" vertical="center" wrapText="1"/>
    </xf>
    <xf numFmtId="0" fontId="62" fillId="4" borderId="28" xfId="6" applyFont="1" applyFill="1" applyBorder="1" applyAlignment="1">
      <alignment horizontal="left" vertical="top" wrapText="1"/>
    </xf>
    <xf numFmtId="0" fontId="21" fillId="14" borderId="28" xfId="0" applyFont="1" applyFill="1" applyBorder="1" applyAlignment="1">
      <alignment horizontal="center" vertical="center" wrapText="1"/>
    </xf>
    <xf numFmtId="0" fontId="1" fillId="14" borderId="28" xfId="0" applyFont="1" applyFill="1" applyBorder="1" applyAlignment="1">
      <alignment horizontal="center" vertical="center" wrapText="1"/>
    </xf>
    <xf numFmtId="0" fontId="21" fillId="4" borderId="5" xfId="0" applyFont="1" applyFill="1" applyBorder="1" applyAlignment="1">
      <alignment horizontal="left" vertical="top" wrapText="1"/>
    </xf>
    <xf numFmtId="0" fontId="91" fillId="0" borderId="5" xfId="0" applyFont="1" applyBorder="1" applyAlignment="1">
      <alignment horizontal="center" wrapText="1"/>
    </xf>
    <xf numFmtId="0" fontId="23" fillId="4" borderId="5" xfId="0" applyFont="1" applyFill="1" applyBorder="1" applyAlignment="1">
      <alignment horizontal="left" vertical="top" wrapText="1"/>
    </xf>
    <xf numFmtId="0" fontId="91" fillId="0" borderId="5" xfId="0" applyFont="1" applyBorder="1" applyAlignment="1">
      <alignment vertical="center" wrapText="1"/>
    </xf>
    <xf numFmtId="0" fontId="1" fillId="0" borderId="7" xfId="0" applyFont="1" applyBorder="1" applyAlignment="1">
      <alignment horizontal="center" wrapText="1"/>
    </xf>
    <xf numFmtId="0" fontId="21" fillId="0" borderId="10" xfId="0" applyFont="1" applyBorder="1" applyAlignment="1">
      <alignment wrapText="1"/>
    </xf>
    <xf numFmtId="0" fontId="98" fillId="32" borderId="1" xfId="0" applyFont="1" applyFill="1" applyBorder="1" applyAlignment="1">
      <alignment horizontal="center" vertical="center"/>
    </xf>
    <xf numFmtId="0" fontId="14" fillId="0" borderId="21" xfId="0" applyFont="1" applyBorder="1" applyAlignment="1">
      <alignment horizontal="center" vertical="center"/>
    </xf>
    <xf numFmtId="0" fontId="14" fillId="0" borderId="22" xfId="0" applyFont="1" applyBorder="1" applyAlignment="1">
      <alignment horizontal="center" vertical="center"/>
    </xf>
    <xf numFmtId="0" fontId="14" fillId="0" borderId="23" xfId="0" applyFont="1" applyBorder="1" applyAlignment="1">
      <alignment horizontal="center" vertical="center"/>
    </xf>
    <xf numFmtId="0" fontId="13" fillId="0" borderId="16" xfId="0" applyFont="1" applyBorder="1" applyAlignment="1">
      <alignment vertical="center" wrapText="1"/>
    </xf>
    <xf numFmtId="0" fontId="13" fillId="0" borderId="15" xfId="0" applyFont="1" applyBorder="1" applyAlignment="1">
      <alignment vertical="center" wrapText="1"/>
    </xf>
    <xf numFmtId="0" fontId="13" fillId="0" borderId="24" xfId="0" applyFont="1" applyBorder="1" applyAlignment="1">
      <alignment vertical="center" wrapText="1"/>
    </xf>
    <xf numFmtId="0" fontId="14" fillId="0" borderId="16" xfId="0" applyFont="1" applyBorder="1" applyAlignment="1">
      <alignment horizontal="center" vertical="center"/>
    </xf>
    <xf numFmtId="0" fontId="14" fillId="0" borderId="15" xfId="0" applyFont="1" applyBorder="1" applyAlignment="1">
      <alignment horizontal="center" vertical="center"/>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3" fillId="0" borderId="12" xfId="0" applyFont="1" applyBorder="1" applyAlignment="1">
      <alignment vertical="center" wrapText="1"/>
    </xf>
    <xf numFmtId="0" fontId="13" fillId="0" borderId="13" xfId="0" applyFont="1" applyBorder="1" applyAlignment="1">
      <alignment vertical="center" wrapText="1"/>
    </xf>
    <xf numFmtId="0" fontId="13" fillId="0" borderId="14" xfId="0" applyFont="1" applyBorder="1" applyAlignment="1">
      <alignment vertical="center" wrapText="1"/>
    </xf>
    <xf numFmtId="0" fontId="14" fillId="0" borderId="12" xfId="0" applyFont="1" applyBorder="1" applyAlignment="1">
      <alignment horizontal="center" vertical="center"/>
    </xf>
    <xf numFmtId="0" fontId="14" fillId="0" borderId="24" xfId="0" applyFont="1" applyBorder="1" applyAlignment="1">
      <alignment horizontal="center" vertical="center"/>
    </xf>
    <xf numFmtId="0" fontId="9" fillId="0" borderId="12" xfId="0" applyFont="1" applyBorder="1" applyAlignment="1">
      <alignment vertical="center" wrapText="1"/>
    </xf>
    <xf numFmtId="0" fontId="9" fillId="0" borderId="13" xfId="0" applyFont="1" applyBorder="1" applyAlignment="1">
      <alignment vertical="center" wrapText="1"/>
    </xf>
    <xf numFmtId="0" fontId="9" fillId="0" borderId="14" xfId="0" applyFont="1" applyBorder="1" applyAlignment="1">
      <alignment vertical="center" wrapText="1"/>
    </xf>
    <xf numFmtId="0" fontId="15" fillId="4" borderId="9" xfId="0" applyFont="1" applyFill="1" applyBorder="1" applyAlignment="1">
      <alignment horizontal="center" vertical="center" wrapText="1"/>
    </xf>
    <xf numFmtId="0" fontId="4" fillId="4" borderId="5" xfId="0" applyFont="1" applyFill="1" applyBorder="1" applyAlignment="1">
      <alignment horizontal="left" vertical="top" wrapText="1"/>
    </xf>
    <xf numFmtId="0" fontId="5" fillId="4" borderId="1" xfId="0" applyFont="1" applyFill="1" applyBorder="1" applyAlignment="1">
      <alignment horizontal="left" vertical="top" wrapText="1"/>
    </xf>
    <xf numFmtId="0" fontId="4" fillId="4" borderId="1" xfId="0" applyFont="1" applyFill="1" applyBorder="1" applyAlignment="1">
      <alignment horizontal="left" vertical="top" wrapText="1"/>
    </xf>
    <xf numFmtId="0" fontId="18" fillId="4" borderId="1" xfId="1" applyFont="1" applyFill="1" applyBorder="1" applyAlignment="1">
      <alignment horizontal="center" vertical="center"/>
    </xf>
    <xf numFmtId="0" fontId="18" fillId="4" borderId="1" xfId="1" applyFont="1" applyFill="1" applyBorder="1" applyAlignment="1">
      <alignment horizontal="center" vertical="center" wrapText="1"/>
    </xf>
    <xf numFmtId="0" fontId="6" fillId="4" borderId="18" xfId="0" applyFont="1" applyFill="1" applyBorder="1" applyAlignment="1">
      <alignment horizontal="center" vertical="center"/>
    </xf>
    <xf numFmtId="0" fontId="6" fillId="4" borderId="19" xfId="0" applyFont="1" applyFill="1" applyBorder="1" applyAlignment="1">
      <alignment horizontal="center" vertical="center"/>
    </xf>
    <xf numFmtId="0" fontId="6" fillId="4" borderId="0" xfId="0" applyFont="1" applyFill="1" applyAlignment="1">
      <alignment horizontal="center" vertical="center"/>
    </xf>
    <xf numFmtId="0" fontId="6" fillId="4" borderId="8"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17" xfId="1" applyFont="1" applyFill="1" applyBorder="1" applyAlignment="1">
      <alignment horizontal="center" vertical="center"/>
    </xf>
    <xf numFmtId="0" fontId="6" fillId="4" borderId="18" xfId="1" applyFont="1" applyFill="1" applyBorder="1" applyAlignment="1">
      <alignment horizontal="center" vertical="center"/>
    </xf>
    <xf numFmtId="0" fontId="6" fillId="4" borderId="19" xfId="1" applyFont="1" applyFill="1" applyBorder="1" applyAlignment="1">
      <alignment horizontal="center" vertical="center"/>
    </xf>
    <xf numFmtId="0" fontId="6" fillId="4" borderId="20" xfId="1" applyFont="1" applyFill="1" applyBorder="1" applyAlignment="1">
      <alignment horizontal="center" vertical="center"/>
    </xf>
    <xf numFmtId="0" fontId="6" fillId="4" borderId="0" xfId="1" applyFont="1" applyFill="1" applyAlignment="1">
      <alignment horizontal="center" vertical="center"/>
    </xf>
    <xf numFmtId="0" fontId="6" fillId="4" borderId="8" xfId="1" applyFont="1" applyFill="1" applyBorder="1" applyAlignment="1">
      <alignment horizontal="center" vertical="center"/>
    </xf>
    <xf numFmtId="0" fontId="6" fillId="4" borderId="2" xfId="1" applyFont="1" applyFill="1" applyBorder="1" applyAlignment="1">
      <alignment horizontal="center" vertical="center"/>
    </xf>
    <xf numFmtId="0" fontId="6" fillId="4" borderId="3" xfId="1" applyFont="1" applyFill="1" applyBorder="1" applyAlignment="1">
      <alignment horizontal="center" vertical="center"/>
    </xf>
    <xf numFmtId="0" fontId="6" fillId="4" borderId="4" xfId="1" applyFont="1" applyFill="1" applyBorder="1" applyAlignment="1">
      <alignment horizontal="center" vertical="center"/>
    </xf>
    <xf numFmtId="0" fontId="6" fillId="4" borderId="1" xfId="0" applyFont="1" applyFill="1" applyBorder="1" applyAlignment="1">
      <alignment horizontal="left" vertical="center" wrapText="1"/>
    </xf>
    <xf numFmtId="0" fontId="6" fillId="4" borderId="1" xfId="0" applyFont="1" applyFill="1" applyBorder="1" applyAlignment="1">
      <alignment horizontal="left" vertical="top" wrapText="1"/>
    </xf>
    <xf numFmtId="0" fontId="4" fillId="4" borderId="1" xfId="0" applyFont="1" applyFill="1" applyBorder="1" applyAlignment="1">
      <alignment horizontal="left" vertical="center" wrapText="1"/>
    </xf>
    <xf numFmtId="0" fontId="4" fillId="4" borderId="10"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7" xfId="0" applyFont="1" applyFill="1" applyBorder="1" applyAlignment="1">
      <alignment horizontal="center" vertical="top" wrapText="1"/>
    </xf>
    <xf numFmtId="0" fontId="4" fillId="4" borderId="1" xfId="0" applyFont="1" applyFill="1" applyBorder="1" applyAlignment="1">
      <alignment horizontal="left" vertical="center"/>
    </xf>
    <xf numFmtId="0" fontId="5" fillId="4" borderId="1" xfId="0" applyFont="1" applyFill="1" applyBorder="1" applyAlignment="1">
      <alignment horizontal="left" vertical="center" wrapText="1"/>
    </xf>
    <xf numFmtId="0" fontId="34" fillId="7" borderId="1" xfId="0" applyFont="1" applyFill="1" applyBorder="1" applyAlignment="1">
      <alignment horizontal="center" vertical="center" wrapText="1"/>
    </xf>
    <xf numFmtId="0" fontId="71" fillId="7" borderId="1" xfId="0" applyFont="1" applyFill="1" applyBorder="1"/>
    <xf numFmtId="0" fontId="19" fillId="4" borderId="10" xfId="0" applyFont="1" applyFill="1" applyBorder="1" applyAlignment="1">
      <alignment horizontal="center" vertical="center"/>
    </xf>
    <xf numFmtId="0" fontId="19" fillId="4" borderId="1" xfId="0" applyFont="1" applyFill="1" applyBorder="1" applyAlignment="1">
      <alignment horizontal="center" vertical="center"/>
    </xf>
    <xf numFmtId="0" fontId="19" fillId="4" borderId="10" xfId="0" applyFont="1" applyFill="1" applyBorder="1" applyAlignment="1">
      <alignment horizontal="center" vertical="center" wrapText="1"/>
    </xf>
    <xf numFmtId="0" fontId="57" fillId="0" borderId="1" xfId="0" applyFont="1" applyBorder="1" applyAlignment="1">
      <alignment horizontal="center" vertical="center" wrapText="1"/>
    </xf>
    <xf numFmtId="0" fontId="57" fillId="0" borderId="2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5" xfId="0" applyFont="1" applyBorder="1" applyAlignment="1">
      <alignment horizontal="center" vertical="center" wrapText="1"/>
    </xf>
    <xf numFmtId="0" fontId="24" fillId="4" borderId="1" xfId="0" applyFont="1" applyFill="1" applyBorder="1" applyAlignment="1">
      <alignment horizontal="center" vertical="center" wrapText="1"/>
    </xf>
    <xf numFmtId="0" fontId="24" fillId="4" borderId="10" xfId="0" applyFont="1" applyFill="1" applyBorder="1" applyAlignment="1">
      <alignment horizontal="center" vertical="center" wrapText="1"/>
    </xf>
    <xf numFmtId="0" fontId="0" fillId="0" borderId="4" xfId="0" applyBorder="1" applyAlignment="1">
      <alignment horizontal="center" vertical="center" wrapText="1"/>
    </xf>
    <xf numFmtId="0" fontId="0" fillId="0" borderId="7" xfId="0" applyBorder="1" applyAlignment="1">
      <alignment horizontal="center" vertical="center" wrapText="1"/>
    </xf>
    <xf numFmtId="0" fontId="21" fillId="4" borderId="19" xfId="0" applyFont="1" applyFill="1" applyBorder="1" applyAlignment="1">
      <alignment horizontal="left" vertical="center" wrapText="1"/>
    </xf>
    <xf numFmtId="0" fontId="21" fillId="4" borderId="8" xfId="0" applyFont="1" applyFill="1" applyBorder="1" applyAlignment="1">
      <alignment horizontal="left" vertical="center" wrapText="1"/>
    </xf>
    <xf numFmtId="0" fontId="21" fillId="4" borderId="28" xfId="0" applyFont="1" applyFill="1" applyBorder="1" applyAlignment="1">
      <alignment horizontal="left" vertical="center" wrapText="1"/>
    </xf>
    <xf numFmtId="0" fontId="21" fillId="4" borderId="6" xfId="0" applyFont="1" applyFill="1" applyBorder="1" applyAlignment="1">
      <alignment horizontal="left" vertical="center" wrapText="1"/>
    </xf>
    <xf numFmtId="0" fontId="21" fillId="4" borderId="4" xfId="0" applyFont="1" applyFill="1" applyBorder="1" applyAlignment="1">
      <alignment horizontal="left" vertical="center" wrapText="1"/>
    </xf>
    <xf numFmtId="0" fontId="21" fillId="4" borderId="5" xfId="0" applyFont="1" applyFill="1" applyBorder="1" applyAlignment="1">
      <alignment horizontal="left" vertical="center" wrapText="1"/>
    </xf>
    <xf numFmtId="0" fontId="0" fillId="0" borderId="19" xfId="0" applyBorder="1" applyAlignment="1">
      <alignment horizontal="center" vertical="center" wrapText="1"/>
    </xf>
    <xf numFmtId="0" fontId="21" fillId="4" borderId="1" xfId="0" applyFont="1" applyFill="1" applyBorder="1" applyAlignment="1">
      <alignment horizontal="left" vertical="center" wrapText="1"/>
    </xf>
    <xf numFmtId="0" fontId="24" fillId="4" borderId="6"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127" fillId="0" borderId="1" xfId="0" applyFont="1" applyBorder="1" applyAlignment="1">
      <alignment horizontal="center" vertical="center" wrapText="1"/>
    </xf>
    <xf numFmtId="0" fontId="0" fillId="0" borderId="1" xfId="0" applyBorder="1" applyAlignment="1">
      <alignment horizontal="center" vertical="center" wrapText="1"/>
    </xf>
    <xf numFmtId="0" fontId="58" fillId="4" borderId="46" xfId="0" applyFont="1" applyFill="1" applyBorder="1" applyAlignment="1">
      <alignment horizontal="center" vertical="center" wrapText="1"/>
    </xf>
    <xf numFmtId="0" fontId="58" fillId="4" borderId="63" xfId="0" applyFont="1" applyFill="1" applyBorder="1" applyAlignment="1">
      <alignment horizontal="center" vertical="center" wrapText="1"/>
    </xf>
    <xf numFmtId="0" fontId="58" fillId="4" borderId="27" xfId="0" applyFont="1" applyFill="1" applyBorder="1" applyAlignment="1">
      <alignment horizontal="center" vertical="center" wrapText="1"/>
    </xf>
    <xf numFmtId="0" fontId="58" fillId="4" borderId="25" xfId="0" applyFont="1" applyFill="1" applyBorder="1" applyAlignment="1">
      <alignment horizontal="center" vertical="center" wrapText="1"/>
    </xf>
    <xf numFmtId="0" fontId="59" fillId="4" borderId="26" xfId="0" applyFont="1" applyFill="1" applyBorder="1" applyAlignment="1">
      <alignment horizontal="center" vertical="center" wrapText="1"/>
    </xf>
    <xf numFmtId="0" fontId="59" fillId="4" borderId="27" xfId="0" applyFont="1" applyFill="1" applyBorder="1" applyAlignment="1">
      <alignment horizontal="center" vertical="center" wrapText="1"/>
    </xf>
    <xf numFmtId="0" fontId="59" fillId="4" borderId="25" xfId="0" applyFont="1" applyFill="1" applyBorder="1" applyAlignment="1">
      <alignment horizontal="center" vertical="center" wrapText="1"/>
    </xf>
    <xf numFmtId="0" fontId="59" fillId="4" borderId="9" xfId="0" applyFont="1" applyFill="1" applyBorder="1" applyAlignment="1">
      <alignment horizontal="center" vertical="center" wrapText="1"/>
    </xf>
    <xf numFmtId="0" fontId="19" fillId="4" borderId="25" xfId="0" applyFont="1" applyFill="1" applyBorder="1" applyAlignment="1">
      <alignment horizontal="center" vertical="center" wrapText="1"/>
    </xf>
    <xf numFmtId="0" fontId="19" fillId="4" borderId="26" xfId="0" applyFont="1" applyFill="1" applyBorder="1" applyAlignment="1">
      <alignment horizontal="center" vertical="center" wrapText="1"/>
    </xf>
    <xf numFmtId="0" fontId="19" fillId="4" borderId="9" xfId="0" applyFont="1" applyFill="1" applyBorder="1" applyAlignment="1">
      <alignment horizontal="center" vertical="center" wrapText="1"/>
    </xf>
    <xf numFmtId="0" fontId="58" fillId="4" borderId="9" xfId="0" applyFont="1" applyFill="1" applyBorder="1" applyAlignment="1">
      <alignment horizontal="center" vertical="center" wrapText="1"/>
    </xf>
    <xf numFmtId="0" fontId="58" fillId="4" borderId="29" xfId="0" applyFont="1" applyFill="1" applyBorder="1" applyAlignment="1">
      <alignment horizontal="center" vertical="center" wrapText="1"/>
    </xf>
    <xf numFmtId="0" fontId="59" fillId="4" borderId="1" xfId="0" applyFont="1" applyFill="1" applyBorder="1" applyAlignment="1">
      <alignment horizontal="center" vertical="center" wrapText="1"/>
    </xf>
    <xf numFmtId="0" fontId="59" fillId="4" borderId="10" xfId="0" applyFont="1" applyFill="1" applyBorder="1" applyAlignment="1">
      <alignment horizontal="center" vertical="center" wrapText="1"/>
    </xf>
    <xf numFmtId="0" fontId="59" fillId="4" borderId="7" xfId="0" applyFont="1" applyFill="1" applyBorder="1" applyAlignment="1">
      <alignment horizontal="center" vertical="center" wrapText="1"/>
    </xf>
    <xf numFmtId="0" fontId="21" fillId="4" borderId="18" xfId="0" applyFont="1" applyFill="1" applyBorder="1" applyAlignment="1">
      <alignment horizontal="center" vertical="center" wrapText="1"/>
    </xf>
    <xf numFmtId="0" fontId="21" fillId="4" borderId="0" xfId="0" applyFont="1" applyFill="1" applyAlignment="1">
      <alignment horizontal="center" vertical="center" wrapText="1"/>
    </xf>
    <xf numFmtId="0" fontId="21" fillId="4" borderId="8" xfId="0" applyFont="1" applyFill="1" applyBorder="1" applyAlignment="1">
      <alignment horizontal="center" vertical="center" wrapText="1"/>
    </xf>
    <xf numFmtId="0" fontId="25" fillId="5" borderId="4" xfId="0" applyFont="1" applyFill="1" applyBorder="1" applyAlignment="1">
      <alignment horizontal="center" wrapText="1"/>
    </xf>
    <xf numFmtId="0" fontId="25" fillId="5" borderId="5" xfId="0" applyFont="1" applyFill="1" applyBorder="1" applyAlignment="1">
      <alignment horizontal="center" wrapText="1"/>
    </xf>
    <xf numFmtId="0" fontId="25" fillId="5" borderId="1" xfId="0" applyFont="1" applyFill="1" applyBorder="1" applyAlignment="1">
      <alignment horizontal="center" wrapText="1"/>
    </xf>
    <xf numFmtId="0" fontId="27" fillId="0" borderId="5" xfId="0" applyFont="1" applyBorder="1" applyAlignment="1">
      <alignment horizontal="center" vertical="center" wrapText="1"/>
    </xf>
    <xf numFmtId="0" fontId="27" fillId="0" borderId="2" xfId="0" applyFont="1" applyBorder="1" applyAlignment="1">
      <alignment horizontal="center" vertical="center" wrapText="1"/>
    </xf>
    <xf numFmtId="0" fontId="27" fillId="4" borderId="4" xfId="0" applyFont="1" applyFill="1" applyBorder="1" applyAlignment="1">
      <alignment horizontal="center" vertical="center" wrapText="1"/>
    </xf>
    <xf numFmtId="0" fontId="27" fillId="4" borderId="5" xfId="0" applyFont="1" applyFill="1" applyBorder="1" applyAlignment="1">
      <alignment horizontal="center" vertical="center" wrapText="1"/>
    </xf>
    <xf numFmtId="0" fontId="27" fillId="4" borderId="2" xfId="0" applyFont="1" applyFill="1" applyBorder="1" applyAlignment="1">
      <alignment horizontal="center" vertical="center" wrapText="1"/>
    </xf>
    <xf numFmtId="0" fontId="27" fillId="4" borderId="10" xfId="0" applyFont="1" applyFill="1" applyBorder="1" applyAlignment="1">
      <alignment horizontal="center" vertical="center" wrapText="1"/>
    </xf>
    <xf numFmtId="0" fontId="27" fillId="4" borderId="11" xfId="0" applyFont="1" applyFill="1" applyBorder="1" applyAlignment="1">
      <alignment horizontal="center" vertical="center" wrapText="1"/>
    </xf>
    <xf numFmtId="0" fontId="27" fillId="4" borderId="7" xfId="0" applyFont="1" applyFill="1" applyBorder="1" applyAlignment="1">
      <alignment horizontal="center" vertical="center" wrapText="1"/>
    </xf>
    <xf numFmtId="0" fontId="27" fillId="4" borderId="34" xfId="0" applyFont="1" applyFill="1" applyBorder="1" applyAlignment="1">
      <alignment horizontal="center" vertical="center" wrapText="1"/>
    </xf>
    <xf numFmtId="0" fontId="63" fillId="3" borderId="2" xfId="6" applyFont="1" applyFill="1" applyBorder="1" applyAlignment="1">
      <alignment horizontal="center" vertical="center"/>
    </xf>
    <xf numFmtId="0" fontId="63" fillId="3" borderId="3" xfId="6" applyFont="1" applyFill="1" applyBorder="1" applyAlignment="1">
      <alignment horizontal="center" vertical="center"/>
    </xf>
    <xf numFmtId="0" fontId="63" fillId="3" borderId="11" xfId="6" applyFont="1" applyFill="1" applyBorder="1" applyAlignment="1">
      <alignment horizontal="center" vertical="center"/>
    </xf>
    <xf numFmtId="0" fontId="70" fillId="4" borderId="0" xfId="6" applyFont="1" applyFill="1" applyAlignment="1">
      <alignment horizontal="center" vertical="center" wrapText="1"/>
    </xf>
    <xf numFmtId="0" fontId="34" fillId="29" borderId="10" xfId="6" applyFont="1" applyFill="1" applyBorder="1" applyAlignment="1">
      <alignment horizontal="center" vertical="center" wrapText="1"/>
    </xf>
    <xf numFmtId="0" fontId="34" fillId="29" borderId="11" xfId="6" applyFont="1" applyFill="1" applyBorder="1" applyAlignment="1">
      <alignment horizontal="center" vertical="center" wrapText="1"/>
    </xf>
    <xf numFmtId="0" fontId="34" fillId="29" borderId="7" xfId="6" applyFont="1" applyFill="1" applyBorder="1" applyAlignment="1">
      <alignment horizontal="center" vertical="center" wrapText="1"/>
    </xf>
    <xf numFmtId="0" fontId="65" fillId="0" borderId="28" xfId="6" applyFont="1" applyBorder="1" applyAlignment="1">
      <alignment horizontal="left" vertical="center" wrapText="1"/>
    </xf>
    <xf numFmtId="0" fontId="65" fillId="0" borderId="5" xfId="6" applyFont="1" applyBorder="1" applyAlignment="1">
      <alignment horizontal="left" vertical="center" wrapText="1"/>
    </xf>
    <xf numFmtId="0" fontId="65" fillId="0" borderId="6" xfId="6" applyFont="1" applyBorder="1" applyAlignment="1">
      <alignment horizontal="left" vertical="center" wrapText="1"/>
    </xf>
    <xf numFmtId="0" fontId="64" fillId="0" borderId="61" xfId="6" applyFont="1" applyBorder="1" applyAlignment="1">
      <alignment horizontal="center" vertical="center" wrapText="1"/>
    </xf>
    <xf numFmtId="0" fontId="64" fillId="0" borderId="60" xfId="6" applyFont="1" applyBorder="1" applyAlignment="1">
      <alignment horizontal="center" vertical="center" wrapText="1"/>
    </xf>
    <xf numFmtId="0" fontId="65" fillId="0" borderId="61" xfId="6" applyFont="1" applyBorder="1" applyAlignment="1">
      <alignment horizontal="center" vertical="center" wrapText="1"/>
    </xf>
    <xf numFmtId="0" fontId="65" fillId="0" borderId="39" xfId="6" applyFont="1" applyBorder="1" applyAlignment="1">
      <alignment horizontal="center" vertical="center" wrapText="1"/>
    </xf>
    <xf numFmtId="0" fontId="65" fillId="0" borderId="60" xfId="6" applyFont="1" applyBorder="1" applyAlignment="1">
      <alignment horizontal="center" vertical="center" wrapText="1"/>
    </xf>
    <xf numFmtId="0" fontId="63" fillId="3" borderId="10" xfId="6" applyFont="1" applyFill="1" applyBorder="1" applyAlignment="1">
      <alignment horizontal="left" vertical="center" wrapText="1"/>
    </xf>
    <xf numFmtId="0" fontId="63" fillId="3" borderId="11" xfId="6" applyFont="1" applyFill="1" applyBorder="1" applyAlignment="1">
      <alignment horizontal="left" vertical="center" wrapText="1"/>
    </xf>
    <xf numFmtId="0" fontId="63" fillId="3" borderId="3" xfId="6" applyFont="1" applyFill="1" applyBorder="1" applyAlignment="1">
      <alignment horizontal="left" vertical="center" wrapText="1"/>
    </xf>
    <xf numFmtId="0" fontId="63" fillId="3" borderId="4" xfId="6" applyFont="1" applyFill="1" applyBorder="1" applyAlignment="1">
      <alignment horizontal="left" vertical="center" wrapText="1"/>
    </xf>
    <xf numFmtId="0" fontId="65" fillId="0" borderId="28" xfId="6" applyFont="1" applyBorder="1" applyAlignment="1">
      <alignment horizontal="center" vertical="center" wrapText="1"/>
    </xf>
    <xf numFmtId="0" fontId="65" fillId="0" borderId="6" xfId="6" applyFont="1" applyBorder="1" applyAlignment="1">
      <alignment horizontal="center" vertical="center" wrapText="1"/>
    </xf>
    <xf numFmtId="0" fontId="65" fillId="0" borderId="5" xfId="6" applyFont="1" applyBorder="1" applyAlignment="1">
      <alignment horizontal="center" vertical="center" wrapText="1"/>
    </xf>
    <xf numFmtId="0" fontId="64" fillId="0" borderId="26" xfId="6" applyFont="1" applyBorder="1" applyAlignment="1">
      <alignment horizontal="center" vertical="center" wrapText="1"/>
    </xf>
    <xf numFmtId="0" fontId="64" fillId="0" borderId="25" xfId="6" applyFont="1" applyBorder="1" applyAlignment="1">
      <alignment horizontal="center" vertical="center" wrapText="1"/>
    </xf>
    <xf numFmtId="0" fontId="65" fillId="0" borderId="9" xfId="6" applyFont="1" applyBorder="1" applyAlignment="1">
      <alignment horizontal="center" vertical="center" wrapText="1"/>
    </xf>
    <xf numFmtId="0" fontId="63" fillId="3" borderId="26" xfId="6" applyFont="1" applyFill="1" applyBorder="1" applyAlignment="1">
      <alignment horizontal="center" vertical="center" wrapText="1"/>
    </xf>
    <xf numFmtId="0" fontId="63" fillId="3" borderId="25" xfId="6" applyFont="1" applyFill="1" applyBorder="1" applyAlignment="1">
      <alignment horizontal="center" vertical="center" wrapText="1"/>
    </xf>
    <xf numFmtId="0" fontId="62" fillId="3" borderId="26" xfId="6" applyFont="1" applyFill="1" applyBorder="1" applyAlignment="1">
      <alignment horizontal="center" vertical="center" wrapText="1"/>
    </xf>
    <xf numFmtId="0" fontId="62" fillId="3" borderId="27" xfId="6" applyFont="1" applyFill="1" applyBorder="1" applyAlignment="1">
      <alignment horizontal="center" vertical="center" wrapText="1"/>
    </xf>
    <xf numFmtId="0" fontId="62" fillId="3" borderId="25" xfId="6" applyFont="1" applyFill="1" applyBorder="1" applyAlignment="1">
      <alignment horizontal="center" vertical="center" wrapText="1"/>
    </xf>
    <xf numFmtId="0" fontId="64" fillId="0" borderId="26" xfId="6" applyFont="1" applyBorder="1" applyAlignment="1">
      <alignment horizontal="center" wrapText="1"/>
    </xf>
    <xf numFmtId="0" fontId="64" fillId="0" borderId="25" xfId="6" applyFont="1" applyBorder="1" applyAlignment="1">
      <alignment horizontal="center" wrapText="1"/>
    </xf>
    <xf numFmtId="0" fontId="65" fillId="0" borderId="26" xfId="6" applyFont="1" applyBorder="1" applyAlignment="1">
      <alignment horizontal="center" wrapText="1"/>
    </xf>
    <xf numFmtId="0" fontId="65" fillId="0" borderId="27" xfId="6" applyFont="1" applyBorder="1" applyAlignment="1">
      <alignment horizontal="center" wrapText="1"/>
    </xf>
    <xf numFmtId="0" fontId="65" fillId="0" borderId="25" xfId="6" applyFont="1" applyBorder="1" applyAlignment="1">
      <alignment horizontal="center" wrapText="1"/>
    </xf>
    <xf numFmtId="0" fontId="78" fillId="30" borderId="28" xfId="0" applyFont="1" applyFill="1" applyBorder="1" applyAlignment="1">
      <alignment wrapText="1"/>
    </xf>
    <xf numFmtId="0" fontId="78" fillId="30" borderId="6" xfId="0" applyFont="1" applyFill="1" applyBorder="1" applyAlignment="1">
      <alignment wrapText="1"/>
    </xf>
    <xf numFmtId="0" fontId="78" fillId="30" borderId="5" xfId="0" applyFont="1" applyFill="1" applyBorder="1" applyAlignment="1">
      <alignment wrapText="1"/>
    </xf>
    <xf numFmtId="0" fontId="78" fillId="30" borderId="17" xfId="0" applyFont="1" applyFill="1" applyBorder="1" applyAlignment="1">
      <alignment wrapText="1"/>
    </xf>
    <xf numFmtId="0" fontId="78" fillId="30" borderId="20" xfId="0" applyFont="1" applyFill="1" applyBorder="1" applyAlignment="1">
      <alignment wrapText="1"/>
    </xf>
    <xf numFmtId="0" fontId="78" fillId="30" borderId="2" xfId="0" applyFont="1" applyFill="1" applyBorder="1" applyAlignment="1">
      <alignment wrapText="1"/>
    </xf>
    <xf numFmtId="0" fontId="78" fillId="30" borderId="10" xfId="0" applyFont="1" applyFill="1" applyBorder="1" applyAlignment="1">
      <alignment horizontal="center" vertical="center" wrapText="1"/>
    </xf>
    <xf numFmtId="0" fontId="78" fillId="30" borderId="11" xfId="0" applyFont="1" applyFill="1" applyBorder="1" applyAlignment="1">
      <alignment horizontal="center" vertical="center" wrapText="1"/>
    </xf>
    <xf numFmtId="0" fontId="78" fillId="30" borderId="7" xfId="0" applyFont="1" applyFill="1" applyBorder="1" applyAlignment="1">
      <alignment horizontal="center" vertical="center" wrapText="1"/>
    </xf>
    <xf numFmtId="0" fontId="78" fillId="30" borderId="28" xfId="0" applyFont="1" applyFill="1" applyBorder="1" applyAlignment="1">
      <alignment horizontal="center" vertical="center" wrapText="1"/>
    </xf>
    <xf numFmtId="0" fontId="78" fillId="30" borderId="6" xfId="0" applyFont="1" applyFill="1" applyBorder="1" applyAlignment="1">
      <alignment horizontal="center" vertical="center" wrapText="1"/>
    </xf>
    <xf numFmtId="0" fontId="87" fillId="6" borderId="0" xfId="0" applyFont="1" applyFill="1" applyAlignment="1">
      <alignment horizontal="center" vertical="center" wrapText="1"/>
    </xf>
    <xf numFmtId="0" fontId="87" fillId="6" borderId="3" xfId="0" applyFont="1" applyFill="1" applyBorder="1" applyAlignment="1">
      <alignment horizontal="center" vertical="center" wrapText="1"/>
    </xf>
    <xf numFmtId="0" fontId="81" fillId="0" borderId="28" xfId="0" applyFont="1" applyBorder="1" applyAlignment="1">
      <alignment horizontal="center" vertical="center" wrapText="1"/>
    </xf>
    <xf numFmtId="0" fontId="81" fillId="0" borderId="6" xfId="0" applyFont="1" applyBorder="1" applyAlignment="1">
      <alignment horizontal="center" vertical="center" wrapText="1"/>
    </xf>
    <xf numFmtId="0" fontId="0" fillId="0" borderId="28" xfId="0" applyBorder="1" applyAlignment="1">
      <alignment horizontal="center" vertical="center" wrapText="1"/>
    </xf>
    <xf numFmtId="0" fontId="0" fillId="0" borderId="6" xfId="0" applyBorder="1" applyAlignment="1">
      <alignment horizontal="center" vertical="center" wrapText="1"/>
    </xf>
    <xf numFmtId="0" fontId="0" fillId="0" borderId="5" xfId="0" applyBorder="1" applyAlignment="1">
      <alignment horizontal="center" vertical="center" wrapText="1"/>
    </xf>
    <xf numFmtId="0" fontId="81"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3" xfId="0" applyFont="1" applyBorder="1" applyAlignment="1">
      <alignment horizontal="center" vertical="center" wrapText="1"/>
    </xf>
    <xf numFmtId="0" fontId="35" fillId="3" borderId="10" xfId="0" applyFont="1" applyFill="1" applyBorder="1" applyAlignment="1">
      <alignment horizontal="center" vertical="center" wrapText="1"/>
    </xf>
    <xf numFmtId="0" fontId="35" fillId="3" borderId="11" xfId="0" applyFont="1" applyFill="1" applyBorder="1" applyAlignment="1">
      <alignment horizontal="center" vertical="center" wrapText="1"/>
    </xf>
    <xf numFmtId="0" fontId="35" fillId="3" borderId="7" xfId="0" applyFont="1" applyFill="1" applyBorder="1" applyAlignment="1">
      <alignment horizontal="center" vertical="center" wrapText="1"/>
    </xf>
    <xf numFmtId="0" fontId="80" fillId="4" borderId="0" xfId="2" applyFont="1" applyFill="1" applyAlignment="1">
      <alignment horizontal="center" vertical="center" wrapText="1"/>
    </xf>
    <xf numFmtId="0" fontId="80" fillId="4" borderId="3" xfId="2" applyFont="1" applyFill="1" applyBorder="1" applyAlignment="1">
      <alignment horizontal="center" vertical="center" wrapText="1"/>
    </xf>
    <xf numFmtId="0" fontId="1" fillId="2" borderId="0" xfId="2" applyFont="1" applyFill="1" applyAlignment="1">
      <alignment horizontal="center" vertical="center" wrapText="1"/>
    </xf>
    <xf numFmtId="0" fontId="28" fillId="0" borderId="0" xfId="2"/>
    <xf numFmtId="0" fontId="34" fillId="29" borderId="1" xfId="2" applyFont="1" applyFill="1" applyBorder="1" applyAlignment="1">
      <alignment horizontal="center" vertical="center" wrapText="1"/>
    </xf>
    <xf numFmtId="0" fontId="71" fillId="29" borderId="1" xfId="2" applyFont="1" applyFill="1" applyBorder="1"/>
    <xf numFmtId="0" fontId="25" fillId="3" borderId="1" xfId="2" applyFont="1" applyFill="1" applyBorder="1" applyAlignment="1">
      <alignment horizontal="center" vertical="center" wrapText="1"/>
    </xf>
    <xf numFmtId="0" fontId="71" fillId="0" borderId="6" xfId="2" applyFont="1" applyBorder="1"/>
    <xf numFmtId="0" fontId="25" fillId="3" borderId="2" xfId="2" applyFont="1" applyFill="1" applyBorder="1" applyAlignment="1">
      <alignment horizontal="center" vertical="center" wrapText="1"/>
    </xf>
    <xf numFmtId="0" fontId="25" fillId="3" borderId="3" xfId="2" applyFont="1" applyFill="1" applyBorder="1" applyAlignment="1">
      <alignment horizontal="center" vertical="center" wrapText="1"/>
    </xf>
    <xf numFmtId="0" fontId="25" fillId="3" borderId="4" xfId="2" applyFont="1" applyFill="1" applyBorder="1" applyAlignment="1">
      <alignment horizontal="center" vertical="center" wrapText="1"/>
    </xf>
    <xf numFmtId="0" fontId="71" fillId="0" borderId="1" xfId="2" applyFont="1" applyBorder="1"/>
    <xf numFmtId="0" fontId="71" fillId="0" borderId="19" xfId="2" applyFont="1" applyBorder="1" applyAlignment="1">
      <alignment horizontal="center"/>
    </xf>
    <xf numFmtId="0" fontId="71" fillId="0" borderId="28" xfId="2" applyFont="1" applyBorder="1" applyAlignment="1">
      <alignment horizontal="center"/>
    </xf>
    <xf numFmtId="0" fontId="0" fillId="0" borderId="17" xfId="0" applyBorder="1" applyAlignment="1">
      <alignment horizontal="center" vertical="center" wrapText="1"/>
    </xf>
    <xf numFmtId="0" fontId="0" fillId="0" borderId="2" xfId="0" applyBorder="1" applyAlignment="1">
      <alignment horizontal="center" vertical="center" wrapText="1"/>
    </xf>
    <xf numFmtId="0" fontId="21" fillId="4" borderId="20" xfId="0" applyFont="1" applyFill="1" applyBorder="1" applyAlignment="1">
      <alignment horizontal="left" vertical="center" wrapText="1"/>
    </xf>
    <xf numFmtId="0" fontId="1" fillId="4" borderId="5" xfId="0" applyFont="1" applyFill="1" applyBorder="1" applyAlignment="1">
      <alignment horizontal="left" vertical="center" wrapText="1"/>
    </xf>
    <xf numFmtId="0" fontId="34" fillId="29" borderId="1" xfId="0" applyFont="1" applyFill="1" applyBorder="1" applyAlignment="1">
      <alignment horizontal="center" vertical="center" wrapText="1"/>
    </xf>
    <xf numFmtId="0" fontId="71" fillId="29" borderId="1" xfId="0" applyFont="1" applyFill="1" applyBorder="1" applyAlignment="1">
      <alignment vertical="center"/>
    </xf>
    <xf numFmtId="0" fontId="33" fillId="29" borderId="1" xfId="0" applyFont="1" applyFill="1" applyBorder="1" applyAlignment="1">
      <alignment horizontal="center" vertical="center" wrapText="1"/>
    </xf>
    <xf numFmtId="0" fontId="33" fillId="29" borderId="20" xfId="0" applyFont="1" applyFill="1" applyBorder="1" applyAlignment="1">
      <alignment horizontal="center" vertical="center" wrapText="1"/>
    </xf>
    <xf numFmtId="0" fontId="33" fillId="29" borderId="0" xfId="0" applyFont="1" applyFill="1" applyAlignment="1">
      <alignment horizontal="center" vertical="center" wrapText="1"/>
    </xf>
    <xf numFmtId="0" fontId="1" fillId="4" borderId="28" xfId="0" applyFont="1" applyFill="1" applyBorder="1" applyAlignment="1">
      <alignment horizontal="left" vertical="center" wrapText="1"/>
    </xf>
    <xf numFmtId="0" fontId="1" fillId="4" borderId="6" xfId="0" applyFont="1" applyFill="1" applyBorder="1" applyAlignment="1">
      <alignment horizontal="left" vertical="center" wrapText="1"/>
    </xf>
    <xf numFmtId="0" fontId="81" fillId="0" borderId="1" xfId="0" applyFont="1" applyBorder="1" applyAlignment="1">
      <alignment horizontal="left" vertical="center" wrapText="1"/>
    </xf>
    <xf numFmtId="0" fontId="1" fillId="4" borderId="1" xfId="0" applyFont="1" applyFill="1" applyBorder="1" applyAlignment="1">
      <alignment horizontal="left" vertical="center" wrapText="1"/>
    </xf>
    <xf numFmtId="0" fontId="88" fillId="6" borderId="0" xfId="0" applyFont="1" applyFill="1" applyAlignment="1">
      <alignment horizontal="center" vertical="center" wrapText="1"/>
    </xf>
    <xf numFmtId="0" fontId="88" fillId="6" borderId="3" xfId="0" applyFont="1" applyFill="1" applyBorder="1" applyAlignment="1">
      <alignment horizontal="center" vertical="center" wrapText="1"/>
    </xf>
    <xf numFmtId="0" fontId="34" fillId="29" borderId="10" xfId="0" applyFont="1" applyFill="1" applyBorder="1" applyAlignment="1">
      <alignment horizontal="left" vertical="center" wrapText="1"/>
    </xf>
    <xf numFmtId="0" fontId="34" fillId="4" borderId="0" xfId="0" applyFont="1" applyFill="1" applyAlignment="1">
      <alignment horizontal="left" vertical="center" wrapText="1"/>
    </xf>
    <xf numFmtId="0" fontId="71" fillId="29" borderId="1" xfId="0" applyFont="1" applyFill="1" applyBorder="1"/>
    <xf numFmtId="0" fontId="25" fillId="3" borderId="5" xfId="0" applyFont="1" applyFill="1" applyBorder="1" applyAlignment="1">
      <alignment horizontal="center" vertical="center" wrapText="1"/>
    </xf>
    <xf numFmtId="0" fontId="71" fillId="0" borderId="5" xfId="0" applyFont="1" applyBorder="1" applyAlignment="1">
      <alignment horizontal="center" vertical="center"/>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xf>
    <xf numFmtId="0" fontId="25" fillId="3" borderId="4" xfId="0" applyFont="1" applyFill="1" applyBorder="1" applyAlignment="1">
      <alignment horizontal="center" vertical="center"/>
    </xf>
    <xf numFmtId="0" fontId="25" fillId="3" borderId="1" xfId="0" applyFont="1" applyFill="1" applyBorder="1" applyAlignment="1">
      <alignment horizontal="left" vertical="center" wrapText="1"/>
    </xf>
    <xf numFmtId="0" fontId="71" fillId="0" borderId="1" xfId="0" applyFont="1" applyBorder="1" applyAlignment="1">
      <alignment horizontal="left" vertical="center"/>
    </xf>
    <xf numFmtId="0" fontId="99" fillId="4" borderId="0" xfId="0" applyFont="1" applyFill="1" applyAlignment="1">
      <alignment horizontal="center" vertical="center" wrapText="1"/>
    </xf>
    <xf numFmtId="0" fontId="100" fillId="4" borderId="0" xfId="0" applyFont="1" applyFill="1"/>
    <xf numFmtId="0" fontId="34" fillId="29" borderId="1" xfId="0" applyFont="1" applyFill="1" applyBorder="1" applyAlignment="1">
      <alignment horizontal="left" vertical="center" wrapText="1"/>
    </xf>
    <xf numFmtId="0" fontId="34" fillId="29" borderId="28" xfId="0" applyFont="1" applyFill="1" applyBorder="1" applyAlignment="1">
      <alignment horizontal="left" vertical="center" wrapText="1"/>
    </xf>
    <xf numFmtId="0" fontId="38" fillId="0" borderId="9" xfId="2" applyFont="1" applyBorder="1" applyAlignment="1">
      <alignment horizontal="center" vertical="center" wrapText="1"/>
    </xf>
    <xf numFmtId="9" fontId="39" fillId="0" borderId="9" xfId="3" applyFont="1" applyBorder="1" applyAlignment="1">
      <alignment horizontal="center" vertical="center"/>
    </xf>
    <xf numFmtId="0" fontId="56" fillId="3" borderId="10" xfId="2" applyFont="1" applyFill="1" applyBorder="1" applyAlignment="1">
      <alignment horizontal="center" vertical="center" wrapText="1"/>
    </xf>
    <xf numFmtId="0" fontId="56" fillId="3" borderId="11" xfId="2" applyFont="1" applyFill="1" applyBorder="1" applyAlignment="1">
      <alignment horizontal="center" vertical="center" wrapText="1"/>
    </xf>
    <xf numFmtId="0" fontId="56" fillId="3" borderId="7" xfId="2" applyFont="1" applyFill="1" applyBorder="1" applyAlignment="1">
      <alignment horizontal="center" vertical="center" wrapText="1"/>
    </xf>
    <xf numFmtId="0" fontId="40" fillId="7" borderId="6" xfId="2" applyFont="1" applyFill="1" applyBorder="1" applyAlignment="1">
      <alignment horizontal="center" vertical="center" wrapText="1"/>
    </xf>
    <xf numFmtId="0" fontId="40" fillId="7" borderId="5" xfId="2" applyFont="1" applyFill="1" applyBorder="1" applyAlignment="1">
      <alignment horizontal="center" vertical="center" wrapText="1"/>
    </xf>
    <xf numFmtId="0" fontId="40" fillId="7" borderId="6" xfId="2" applyFont="1" applyFill="1" applyBorder="1" applyAlignment="1">
      <alignment horizontal="center" vertical="center" textRotation="90" wrapText="1"/>
    </xf>
    <xf numFmtId="0" fontId="40" fillId="7" borderId="5" xfId="2" applyFont="1" applyFill="1" applyBorder="1" applyAlignment="1">
      <alignment horizontal="center" vertical="center" textRotation="90" wrapText="1"/>
    </xf>
    <xf numFmtId="0" fontId="40" fillId="7" borderId="28" xfId="2" applyFont="1" applyFill="1" applyBorder="1" applyAlignment="1">
      <alignment horizontal="center" vertical="center" wrapText="1"/>
    </xf>
    <xf numFmtId="0" fontId="42" fillId="7" borderId="1" xfId="2" applyFont="1" applyFill="1" applyBorder="1" applyAlignment="1">
      <alignment horizontal="center" vertical="center" wrapText="1"/>
    </xf>
    <xf numFmtId="0" fontId="42" fillId="7" borderId="20" xfId="2" applyFont="1" applyFill="1" applyBorder="1" applyAlignment="1">
      <alignment horizontal="center" vertical="center" wrapText="1"/>
    </xf>
    <xf numFmtId="0" fontId="42" fillId="7" borderId="0" xfId="2" applyFont="1" applyFill="1" applyAlignment="1">
      <alignment horizontal="center" vertical="center" wrapText="1"/>
    </xf>
    <xf numFmtId="0" fontId="31" fillId="7" borderId="0" xfId="2" applyFont="1" applyFill="1" applyAlignment="1">
      <alignment horizontal="center" vertical="center" wrapText="1"/>
    </xf>
    <xf numFmtId="0" fontId="33" fillId="7" borderId="1" xfId="2" applyFont="1" applyFill="1" applyBorder="1" applyAlignment="1">
      <alignment horizontal="center" vertical="center" wrapText="1"/>
    </xf>
    <xf numFmtId="0" fontId="40" fillId="7" borderId="2" xfId="2" applyFont="1" applyFill="1" applyBorder="1" applyAlignment="1">
      <alignment horizontal="center" vertical="center"/>
    </xf>
    <xf numFmtId="0" fontId="40" fillId="7" borderId="3" xfId="2" applyFont="1" applyFill="1" applyBorder="1" applyAlignment="1">
      <alignment horizontal="center" vertical="center"/>
    </xf>
    <xf numFmtId="0" fontId="40" fillId="7" borderId="4" xfId="2" applyFont="1" applyFill="1" applyBorder="1" applyAlignment="1">
      <alignment horizontal="center" vertical="center"/>
    </xf>
    <xf numFmtId="0" fontId="40" fillId="7" borderId="6" xfId="2" applyFont="1" applyFill="1" applyBorder="1" applyAlignment="1">
      <alignment horizontal="center" vertical="top" wrapText="1"/>
    </xf>
    <xf numFmtId="0" fontId="40" fillId="7" borderId="5" xfId="2" applyFont="1" applyFill="1" applyBorder="1" applyAlignment="1">
      <alignment horizontal="center" vertical="top" wrapText="1"/>
    </xf>
    <xf numFmtId="0" fontId="40" fillId="7" borderId="2" xfId="2" applyFont="1" applyFill="1" applyBorder="1" applyAlignment="1">
      <alignment horizontal="center" vertical="center" wrapText="1"/>
    </xf>
    <xf numFmtId="0" fontId="12" fillId="7" borderId="3" xfId="2" applyFont="1" applyFill="1" applyBorder="1"/>
    <xf numFmtId="0" fontId="12" fillId="7" borderId="4" xfId="2" applyFont="1" applyFill="1" applyBorder="1"/>
    <xf numFmtId="0" fontId="41" fillId="7" borderId="6" xfId="2" applyFont="1" applyFill="1" applyBorder="1" applyAlignment="1">
      <alignment horizontal="center" vertical="center" wrapText="1"/>
    </xf>
    <xf numFmtId="0" fontId="41" fillId="7" borderId="5" xfId="2" applyFont="1" applyFill="1" applyBorder="1" applyAlignment="1">
      <alignment horizontal="center" vertical="center" wrapText="1"/>
    </xf>
    <xf numFmtId="0" fontId="0" fillId="0" borderId="1" xfId="0" applyBorder="1" applyAlignment="1">
      <alignment horizontal="center" vertical="center"/>
    </xf>
    <xf numFmtId="0" fontId="62" fillId="0" borderId="70" xfId="0" applyFont="1" applyBorder="1"/>
    <xf numFmtId="0" fontId="62" fillId="0" borderId="71" xfId="0" applyFont="1" applyBorder="1"/>
    <xf numFmtId="0" fontId="62" fillId="0" borderId="72" xfId="0" applyFont="1" applyBorder="1"/>
    <xf numFmtId="0" fontId="62" fillId="0" borderId="73" xfId="0" applyFont="1" applyBorder="1"/>
    <xf numFmtId="0" fontId="62" fillId="0" borderId="0" xfId="0" applyFont="1"/>
    <xf numFmtId="0" fontId="62" fillId="0" borderId="8" xfId="0" applyFont="1" applyBorder="1"/>
    <xf numFmtId="0" fontId="62" fillId="0" borderId="74" xfId="0" applyFont="1" applyBorder="1"/>
    <xf numFmtId="0" fontId="62" fillId="0" borderId="75" xfId="0" applyFont="1" applyBorder="1"/>
    <xf numFmtId="0" fontId="62" fillId="0" borderId="76" xfId="0" applyFont="1" applyBorder="1"/>
    <xf numFmtId="0" fontId="104" fillId="0" borderId="77" xfId="0" applyFont="1" applyBorder="1" applyAlignment="1">
      <alignment vertical="center" wrapText="1"/>
    </xf>
    <xf numFmtId="0" fontId="104" fillId="0" borderId="71" xfId="0" applyFont="1" applyBorder="1" applyAlignment="1">
      <alignment vertical="center" wrapText="1"/>
    </xf>
    <xf numFmtId="0" fontId="104" fillId="0" borderId="62" xfId="0" applyFont="1" applyBorder="1" applyAlignment="1">
      <alignment vertical="center" wrapText="1"/>
    </xf>
    <xf numFmtId="0" fontId="104" fillId="0" borderId="0" xfId="0" applyFont="1" applyAlignment="1">
      <alignment vertical="center" wrapText="1"/>
    </xf>
    <xf numFmtId="0" fontId="104" fillId="0" borderId="78" xfId="0" applyFont="1" applyBorder="1" applyAlignment="1">
      <alignment vertical="center" wrapText="1"/>
    </xf>
    <xf numFmtId="0" fontId="104" fillId="0" borderId="75" xfId="0" applyFont="1" applyBorder="1" applyAlignment="1">
      <alignment vertical="center" wrapText="1"/>
    </xf>
    <xf numFmtId="0" fontId="72" fillId="30" borderId="61" xfId="0" applyFont="1" applyFill="1" applyBorder="1" applyAlignment="1">
      <alignment horizontal="center" vertical="center" wrapText="1"/>
    </xf>
    <xf numFmtId="0" fontId="72" fillId="30" borderId="39" xfId="0" applyFont="1" applyFill="1" applyBorder="1" applyAlignment="1">
      <alignment horizontal="center" vertical="center" wrapText="1"/>
    </xf>
    <xf numFmtId="0" fontId="72" fillId="30" borderId="60" xfId="0" applyFont="1" applyFill="1" applyBorder="1" applyAlignment="1">
      <alignment horizontal="center" vertical="center" wrapText="1"/>
    </xf>
    <xf numFmtId="0" fontId="67" fillId="37" borderId="26" xfId="0" applyFont="1" applyFill="1" applyBorder="1" applyAlignment="1">
      <alignment horizontal="center" wrapText="1"/>
    </xf>
    <xf numFmtId="0" fontId="67" fillId="37" borderId="27" xfId="0" applyFont="1" applyFill="1" applyBorder="1" applyAlignment="1">
      <alignment horizontal="center" wrapText="1"/>
    </xf>
    <xf numFmtId="0" fontId="67" fillId="37" borderId="25" xfId="0" applyFont="1" applyFill="1" applyBorder="1" applyAlignment="1">
      <alignment horizontal="center" wrapText="1"/>
    </xf>
    <xf numFmtId="0" fontId="63" fillId="0" borderId="36" xfId="0" applyFont="1" applyBorder="1" applyAlignment="1">
      <alignment vertical="center" wrapText="1"/>
    </xf>
    <xf numFmtId="0" fontId="63" fillId="0" borderId="35" xfId="0" applyFont="1" applyBorder="1" applyAlignment="1">
      <alignment vertical="center" wrapText="1"/>
    </xf>
    <xf numFmtId="0" fontId="22" fillId="0" borderId="36" xfId="0" applyFont="1" applyBorder="1" applyAlignment="1">
      <alignment vertical="center" wrapText="1"/>
    </xf>
    <xf numFmtId="0" fontId="22" fillId="0" borderId="35" xfId="0" applyFont="1" applyBorder="1" applyAlignment="1">
      <alignment vertical="center" wrapText="1"/>
    </xf>
    <xf numFmtId="0" fontId="23" fillId="0" borderId="36" xfId="0" applyFont="1" applyBorder="1" applyAlignment="1">
      <alignment vertical="center" wrapText="1"/>
    </xf>
    <xf numFmtId="0" fontId="23" fillId="0" borderId="35" xfId="0" applyFont="1" applyBorder="1" applyAlignment="1">
      <alignment vertical="center" wrapText="1"/>
    </xf>
    <xf numFmtId="0" fontId="22" fillId="42" borderId="36" xfId="0" applyFont="1" applyFill="1" applyBorder="1" applyAlignment="1">
      <alignment vertical="center" wrapText="1"/>
    </xf>
    <xf numFmtId="0" fontId="22" fillId="42" borderId="35" xfId="0" applyFont="1" applyFill="1" applyBorder="1" applyAlignment="1">
      <alignment vertical="center" wrapText="1"/>
    </xf>
    <xf numFmtId="0" fontId="23" fillId="42" borderId="36" xfId="0" applyFont="1" applyFill="1" applyBorder="1" applyAlignment="1">
      <alignment vertical="center" wrapText="1"/>
    </xf>
    <xf numFmtId="0" fontId="23" fillId="42" borderId="35" xfId="0" applyFont="1" applyFill="1" applyBorder="1" applyAlignment="1">
      <alignment vertical="center" wrapText="1"/>
    </xf>
  </cellXfs>
  <cellStyles count="10">
    <cellStyle name="Currency" xfId="8" xr:uid="{E1E79919-7A47-4404-B092-1FE1BA5EFECF}"/>
    <cellStyle name="Hipervínculo 2" xfId="5" xr:uid="{3BB572EC-D9B3-47D5-8BE1-EA78E7AE1A3D}"/>
    <cellStyle name="Hyperlink" xfId="9" xr:uid="{00000000-000B-0000-0000-000008000000}"/>
    <cellStyle name="Millares 2" xfId="4" xr:uid="{E3CDB640-FBF0-4F4C-9890-366ADEC02231}"/>
    <cellStyle name="Millares 2 2" xfId="7" xr:uid="{4F59C378-D735-4201-9B98-D064494B8214}"/>
    <cellStyle name="Normal" xfId="0" builtinId="0"/>
    <cellStyle name="Normal 2" xfId="2" xr:uid="{E3E1776C-E04D-4F66-BEFC-79DEF0DD1A22}"/>
    <cellStyle name="Normal 3" xfId="6" xr:uid="{BB996748-B0FC-44DA-92A2-C8AE1C0C6A15}"/>
    <cellStyle name="Normal 4" xfId="1" xr:uid="{00000000-0005-0000-0000-000001000000}"/>
    <cellStyle name="Porcentaje 2" xfId="3" xr:uid="{6D9F90B1-929E-4065-B7C8-36AD13E08C1E}"/>
  </cellStyles>
  <dxfs count="153">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00B0F0"/>
        </left>
        <right style="thin">
          <color rgb="FF00B0F0"/>
        </right>
        <top style="thin">
          <color rgb="FF00B0F0"/>
        </top>
        <bottom style="thin">
          <color rgb="FF00B0F0"/>
        </bottom>
        <vertical/>
        <horizontal/>
      </border>
    </dxf>
    <dxf>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numFmt numFmtId="14" formatCode="0.00%"/>
    </dxf>
    <dxf>
      <numFmt numFmtId="14" formatCode="0.0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numFmt numFmtId="13" formatCode="0%"/>
      <fill>
        <patternFill patternType="solid">
          <fgColor indexed="64"/>
          <bgColor theme="0"/>
        </patternFill>
      </fill>
    </dxf>
    <dxf>
      <numFmt numFmtId="13" formatCode="0%"/>
      <fill>
        <patternFill patternType="solid">
          <fgColor indexed="64"/>
          <bgColor theme="0"/>
        </patternFill>
      </fill>
    </dxf>
    <dxf>
      <numFmt numFmtId="13" formatCode="0%"/>
      <fill>
        <patternFill patternType="solid">
          <fgColor indexed="64"/>
          <bgColor theme="0"/>
        </patternFill>
      </fill>
    </dxf>
    <dxf>
      <numFmt numFmtId="13" formatCode="0%"/>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numFmt numFmtId="164" formatCode="0.0%"/>
      <fill>
        <patternFill patternType="solid">
          <fgColor indexed="64"/>
          <bgColor theme="0"/>
        </patternFill>
      </fill>
    </dxf>
    <dxf>
      <numFmt numFmtId="164" formatCode="0.0%"/>
      <fill>
        <patternFill patternType="solid">
          <fgColor indexed="64"/>
          <bgColor theme="0"/>
        </patternFill>
      </fill>
    </dxf>
    <dxf>
      <numFmt numFmtId="164" formatCode="0.0%"/>
      <fill>
        <patternFill patternType="solid">
          <fgColor indexed="64"/>
          <bgColor theme="0"/>
        </patternFill>
      </fill>
    </dxf>
    <dxf>
      <numFmt numFmtId="164" formatCode="0.0%"/>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border outline="0">
        <top style="thin">
          <color rgb="FF000000"/>
        </top>
      </border>
    </dxf>
    <dxf>
      <fill>
        <patternFill patternType="solid">
          <fgColor indexed="64"/>
          <bgColor theme="6" tint="0.79998168889431442"/>
        </patternFill>
      </fill>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indexed="64"/>
          <bgColor theme="4" tint="0.39997558519241921"/>
        </patternFill>
      </fill>
      <alignment horizontal="center" vertical="center"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9"/>
        <color theme="1"/>
        <name val="Arial"/>
        <family val="2"/>
        <scheme val="none"/>
      </font>
      <numFmt numFmtId="164" formatCode="0.0%"/>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numFmt numFmtId="164" formatCode="0.0%"/>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rgb="FFF2F2F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fill>
        <patternFill patternType="solid">
          <fgColor indexed="64"/>
          <bgColor theme="9" tint="0.7999816888943144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numFmt numFmtId="13" formatCode="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numFmt numFmtId="13" formatCode="0%"/>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fill>
        <patternFill patternType="solid">
          <fgColor rgb="FF000000"/>
          <bgColor rgb="FFFFFFFF"/>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fill>
        <patternFill patternType="solid">
          <fgColor rgb="FF000000"/>
          <bgColor rgb="FFFFFFFF"/>
        </patternFill>
      </fill>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Arial"/>
        <family val="2"/>
        <scheme val="none"/>
      </font>
      <fill>
        <patternFill patternType="solid">
          <fgColor rgb="FF000000"/>
          <bgColor rgb="FFFFFFFF"/>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family val="2"/>
        <scheme val="none"/>
      </font>
      <fill>
        <patternFill patternType="solid">
          <fgColor rgb="FF000000"/>
          <bgColor rgb="FFFFFFFF"/>
        </patternFill>
      </fill>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border diagonalUp="0" diagonalDown="0" outline="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vertical="center" wrapText="1"/>
      <border>
        <left style="thin">
          <color rgb="FF000000"/>
        </left>
        <right style="thin">
          <color rgb="FF000000"/>
        </right>
        <top style="thin">
          <color rgb="FF000000"/>
        </top>
        <bottom style="thin">
          <color rgb="FF000000"/>
        </bottom>
        <vertical style="thin">
          <color rgb="FF000000"/>
        </vertical>
        <horizontal style="thin">
          <color rgb="FF000000"/>
        </horizontal>
      </border>
    </dxf>
    <dxf>
      <border outline="0">
        <left style="thin">
          <color rgb="FF000000"/>
        </left>
      </border>
    </dxf>
    <dxf>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ocumenttasks/documenttask1.xml><?xml version="1.0" encoding="utf-8"?>
<Tasks xmlns="http://schemas.microsoft.com/office/tasks/2019/documenttasks">
  <Task id="{4E04AD26-2465-4DC5-B7C5-8705C2EAE2CA}">
    <Anchor>
      <Comment id="{0BBD5CAB-B8F5-493D-A491-F247591E9DCA}"/>
    </Anchor>
    <History>
      <Event time="2026-02-26T20:59:55.28" id="{DCE67E52-F280-42FF-834B-83BA889F25F6}">
        <Attribution userId="S::presupuestossmrc@inm.gov.co::1f4c3ad8-aafa-4ba9-a2ff-6e22154e614f" userName="Alejandra González" userProvider="AD"/>
        <Anchor>
          <Comment id="{0BBD5CAB-B8F5-493D-A491-F247591E9DCA}"/>
        </Anchor>
        <Create/>
      </Event>
      <Event time="2026-02-26T20:59:55.28" id="{BF1E4DD2-1BB8-44E9-9AE4-0590F5845F27}">
        <Attribution userId="S::presupuestossmrc@inm.gov.co::1f4c3ad8-aafa-4ba9-a2ff-6e22154e614f" userName="Alejandra González" userProvider="AD"/>
        <Anchor>
          <Comment id="{0BBD5CAB-B8F5-493D-A491-F247591E9DCA}"/>
        </Anchor>
        <Assign userId="S::lamaestre@inm.gov.co::e33ea75a-d6da-4c2b-a7ab-5486f75c9233" userName="Luis Angel Alberto Maestre Gutierrez" userProvider="AD"/>
      </Event>
      <Event time="2026-02-26T20:59:55.28" id="{ACF32901-70BB-4148-BFA7-AD2785B5A91D}">
        <Attribution userId="S::presupuestossmrc@inm.gov.co::1f4c3ad8-aafa-4ba9-a2ff-6e22154e614f" userName="Alejandra González" userProvider="AD"/>
        <Anchor>
          <Comment id="{0BBD5CAB-B8F5-493D-A491-F247591E9DCA}"/>
        </Anchor>
        <SetTitle title="@Luis Angel Alberto Maestre Gutierrez La SSMRC realizó la revisión de la programación de esta actividad de CONPES y para la vigencia 2026 se tiene la entrega del informe con la generación de nuevos métodos de medición o el mejoramiento de métodos ya …"/>
      </Event>
    </History>
  </Task>
</Tasks>
</file>

<file path=xl/documenttasks/documenttask2.xml><?xml version="1.0" encoding="utf-8"?>
<Tasks xmlns="http://schemas.microsoft.com/office/tasks/2019/documenttasks">
  <Task id="{C3F31069-2164-444E-A257-8ADEAA436966}">
    <Anchor>
      <Comment id="{30631427-96C2-479C-A99A-A073AF804E5C}"/>
    </Anchor>
    <History>
      <Event time="2024-12-16T19:43:26.67" id="{EDEC9AF3-A773-4100-A264-E4C3A6073EE1}">
        <Attribution userId="S::lamaestre@inm.gov.co::e33ea75a-d6da-4c2b-a7ab-5486f75c9233" userName="Luis Angel Alberto Maestre Gutierrez" userProvider="AD"/>
        <Anchor>
          <Comment id="{30631427-96C2-479C-A99A-A073AF804E5C}"/>
        </Anchor>
        <Create/>
      </Event>
      <Event time="2024-12-16T19:43:26.67" id="{EE7EC915-91FC-4D92-9710-EC75A7A59CF3}">
        <Attribution userId="S::lamaestre@inm.gov.co::e33ea75a-d6da-4c2b-a7ab-5486f75c9233" userName="Luis Angel Alberto Maestre Gutierrez" userProvider="AD"/>
        <Anchor>
          <Comment id="{30631427-96C2-479C-A99A-A073AF804E5C}"/>
        </Anchor>
        <Assign userId="S::maardila@inm.gov.co::de3f50da-2589-4f6a-9f7f-eb54617c04f8" userName="Maria Alejandra Ardila Colorado" userProvider="AD"/>
      </Event>
      <Event time="2024-12-16T19:43:26.67" id="{2C23D75E-8893-465F-8B01-FD84225D15AD}">
        <Attribution userId="S::lamaestre@inm.gov.co::e33ea75a-d6da-4c2b-a7ab-5486f75c9233" userName="Luis Angel Alberto Maestre Gutierrez" userProvider="AD"/>
        <Anchor>
          <Comment id="{30631427-96C2-479C-A99A-A073AF804E5C}"/>
        </Anchor>
        <SetTitle title="por favor especificar el por qué no se llevó a cabo esta actividad. @Maria Alejandra Ardila Colorado @Seguridad y Salud en el Trabajo"/>
      </Event>
    </History>
  </Task>
</Tasks>
</file>

<file path=xl/documenttasks/documenttask3.xml><?xml version="1.0" encoding="utf-8"?>
<Tasks xmlns="http://schemas.microsoft.com/office/tasks/2019/documenttasks">
  <Task id="{39E19FA0-9EFE-4DA9-8934-048E77E999C2}">
    <Anchor>
      <Comment id="{D1042EA4-094A-4CED-8A76-861884197512}"/>
    </Anchor>
    <History>
      <Event time="2024-07-29T13:37:28.28" id="{3957D5CF-8953-4F3D-97E2-5C8366AAC7BD}">
        <Attribution userId="S::lamaestre@inm.gov.co::e33ea75a-d6da-4c2b-a7ab-5486f75c9233" userName="Luis Angel Alberto Maestre Gutierrez" userProvider="AD"/>
        <Anchor>
          <Comment id="{D1042EA4-094A-4CED-8A76-861884197512}"/>
        </Anchor>
        <Create/>
      </Event>
      <Event time="2024-07-29T13:37:28.28" id="{C252AB00-A430-4D63-A0E2-85F5D1E0ABDF}">
        <Attribution userId="S::lamaestre@inm.gov.co::e33ea75a-d6da-4c2b-a7ab-5486f75c9233" userName="Luis Angel Alberto Maestre Gutierrez" userProvider="AD"/>
        <Anchor>
          <Comment id="{D1042EA4-094A-4CED-8A76-861884197512}"/>
        </Anchor>
        <Assign userId="" userName="༦翹뛘༧翹rs㾀\M쥠⚥ǤleC㾀DF칀⚥ǤPhar왎ｦാ蠀稐➒ǤD왝ｷย耀똈༦翹뛘༧翹퐣缴㾀뽇ෲ쵐⚥Ǥ㸀칒敮긝㾀鼂겗쫠⚥Ǥ䱜壷32얬ﺀཱི退裂ᓜǤ鋻䴠傴右᧧죽扺탽退茦翹ꠈ荗翹ǟ䀃゠̀ԁ얻ﺑဠ耀똈༦翹뛘༧翹rs㾀\M쭀⚥ǤleC㾀DF춰⚥ǤPhar〠4얊ﺢᄽ耀똈༦翹뛘༧翹US㾀25좠⚥Ǥses㾀-A였⚥Ǥdr324얙ﺳሠ耀똈༦翹뛘༧翹rs㾀\M⚥ǤleC㾀DF픀⚥Ǥ❠⥩32엨ﻌጰ退_xliref1DataĂLoc⑻Ǥ냿ѥǛceF☄Ǥg무႓翹쵰爏³CDF♇Ǥ㰶劽䁙☄Ǥer엇ﻝᐢ耀똈༦翹뛘༧翹퐝㾀䐺☎⚥Ǥ甀魢啙㾀璩⚥Ǥ༞r32엖ﻮᔲ耀똈༦翹뛘༧翹rs㾀\M⚥ǤleC㾀DF⚥Ǥ፤뚼32씥﻿ᘲ耀똈༦翹뛘༧翹婡짋㾀햝굯⚥Ǥ䴀ꇽ搄鹩㾀⧝标⚦Ǥ埨忲ar씴︈ᜠ耀똈༦翹뛘༧翹rs㾀\M﫠⚥ǤleC㾀DF⚥ǤPhar씃︙ᠹ耀똈༦翹뛘༧翹rs㾀\M몐⚥ǤleC㾀DF쳀⚥ǤPhar씒︪ᤢ耀똈༦翹뛘༧翹rs㾀\M턐⚥ǤleC㾀DF⚥ǤPhar액︻ᨠ耀똈༦翹뛘༧翹US㾀25⚥Ǥses㾀-A⚥Ǥler앰﹔᭣退粰镻㻃蛈䜸翷翿뿏๜三얩榉듘䫕㞥귘뎓痓互䘈쎨䞸翷㇠䞳翷䀀㇠䞳翷⑪Ǥ踸⛣Ǥ앏﹥᰽耀똈༦翹뛘༧翹rs㾀\M⚥ǤleC㾀DF⚥Ǥ浰教ar앞ﹶᴼ退대➑Ǥ䄁뎠➑ǤāǤ묠⠕ǤāǤ뭐⠕Ǥ䄁Ǥ뫰⠕Ǥ䄁Ǥ뱰⠕Ǥ䄁翹붐⠕Ǥ䄁翹쀀⠕Ǥ䄁Ǥੰ⠍Ǥ䄁Ǥ빐⠕Ǥā뮀⠕Ǥ⠍Ǥ쌀⠕Ǥꌁ⠕Ǥ쎐⠕Ǥ눁།翹뮰⠕Ǥꔁ⠕Ǥ믠⠕Ǥ༱翹관⠕Ǥ쒭ﶇḢ阀https://res-1.cdn.office.net/files/odsp-web-prod_2024-08-30.003/odbshareinspolightspeedwebpackforkedforie/plt.odsp-common.js쒼﶐ἲ耀똈༦翹뛘༧翹낒烌㾀ᘵ⚥Ǥᜀ뻎没紻㾀〜硶⚥Ǥ賌햡32쒋ﶡ‹退邡ὒǤ주湥㳾䄪鎷淓蔡ㆨ退茦翹Ꟑ荗翹Ǟ䀃㉔쒚ﶲℽ退㋡⑥Ǥ向ᾘ廧謣뵚܎鞎ꗀ⭡翹ﻨ⯂翹Ǡ䀃㉬쓩ﷃ∠阀https://res-1.cdn.office.net/files/odsp-web-prod_2024-08-30.003/odbshareinspolightspeedwebpackforkedforie/plt.odsp-common.js쓸﷜⌸退_xliref1&#10;&#10;쓗﷭␢退_xliref0II_SCRUBBED&gt;; ServerType:5; SupportedProtocols:87; Version:16; Flags:7; CobaltMajor:1; CobaltMinor:6; MsDavExt:1; Shar쐦﷾┽耀똈༦翹뛘༧翹rs㾀\M⚥ǤleC㾀DF⚥Ǥ䡘蘼32쐵ﴏ☽耀똈༦翹뛘༧翹rs㾀\M⚥ǤleC㾀DF⚥Ǥ쐄ﴘ✠耀똈༦翹뛘༧翹猇ꀫ㾀暤櫁ﰰ⚥Ǥ䇝ﬠ鷄㾀볓﬐⚥Ǥń됕쐓ﴩ⠲蠀䭠❈Ǥ▅Ǥ囐❈Ǥ▅Ǥ媠❈Ǥ門ᕙǤ練▅Ǥ䂐㇈Ǥ▅Ǥㅐ㇈Ǥ▅Ǥ䑠㇈Ǥ➀徨倀徨쑢ﴺ⤢退粰镻㻃蛈䜸翷翿箼毖煪乪¥哗괳듘䫕㞥귘뎓痓互䘈쎨䞸翷㇠䞳翷䀀㇠䞳翷⚆Ǥ盘♫Ǥ쑱﵋⨯耀똈༦翹뛘༧翹rs㾀\M쭰⚥ǤleC㾀DF씐⚥Ǥ襢ar24쑀ﵤ⬢耀똈༦翹뛘༧翹rs㾀\M⚥ǤleC㾀DF⚥Ǥ⽵Ǥ쑟ﵵⰽ耀똈༦翹뛘༧翹rs㾀\M욐⚥ǤleC㾀DF쪀⚥Ǥdr32쎮ﲆⴼ退緘ᔼǤ두⡖Ǥꨐ⡖Ǥꯐ⡖Ǥ낐⡖Ǥꪐ⡖Ǥ랐⡖Ǥ띐⡖Ǥꭐ⡖Ǥ됐⡖Ǥ꬐⡖Ǥ감⡖Ǥ뚐⡖Ǥ닐⡖Ǥ꾐⡖Ǥ닐⡖Ǥ뚐⡖Ǥ감⡖Ǥ꬐⡖Ǥ됐⡖Ǥꭐ⡖Ǥ띐⡖Ǥ랐⡖Ǥꪐ⡖Ǥ낐⡖Ǥꯐ⡖Ǥꨐ⡖Ǥ두⡖Ǥ⋝加фǛ㙋금翹骠爌³1} 2}쎽ﲗ⸢耀똈༦翹뛘༧翹rs㾀\M츐⚥ǤleC㾀DF케⚥ǤPhar쎌ﲠ⼲退_xliref1-E95C-43BA-A57F-CC27C477FE49}soft\Office\16.0\OfficeFileCache\0\0\CJH6DXGEBHGMD7FFCDF2HJC4HQHUBLEK\DSC58F8.tmp; Shar쎛ﲱひ耀똈༦翹뛘༧翹rs㾀\M⚥ǤleC㾀DF⚥ǤPhar쏪ﳂㅲ耀똈༦翹뛘༧翹rs㾀\M런⚥ǤleC㾀DF귐⚥ǤPharc쏹ﳓ㈠退酀ླྀ翹Ð끌Ǥ筰➬Ǥ酀ླྀ翹Ó끌Ǥ篐➬Ǥ退ླྀ翹쁑끌Ǥ篰➬Ǥཹ翹쁔끌Ǥ簐➬Ǥ酀ླྀ翹쁘끌Ǥ൰⠍Ǥﳐཹ翹쁚끌Ǥ籐➬Ǥ酀ླྀ翹쁛끌Ǥ籰➬Ǥ酀ླྀ翹쁕끌ǤѰ⠍Ǥ㥘㜲•㵳쏈ﳬ㌢阀https://res-1.cdn.office.net/files/odsp-web-prod_2024-08-30.003/odbshareinspolightspeedwebpackforkedforie/es/initial.resx.js쌧ﳽ㑲退_xliref0&#10;&#10;䅃〠4쌶ﰎ㔸耀똈༦翹뛘༧翹rs㾀\M豈⚥ǤleC㾀DFﶰ⚥ǤPhar2쌅ﰟ㘲耀똈༦翹뛘༧翹rs㾀\M⚥ǤleC㾀DF⚥ǤPharc쌔ﰨ㜠耀똈༦翹뛘༧翹rs㾀\M⚥ǤleC㾀DF⚥Ǥㅸ웒32썣ﰹ㠸退粰镻㻃蛈䜸翷kp翿霛㹔䫃㾲樞얼க듘䫕㞥귘뎓痓oft互䘈쎨䞸翷㇠䞳翷䀀eC0\0㇠䞳翷HGJC簈᜕Ǥ糘♫Ǥhar썲ﱊ㤢耀똈༦翹뛘༧翹rs㾀\M홐⚥ǤleC㾀DF폠⚥Ǥ礤㌣ar썁ﱛ㩥退display-modelorhingn431403-2587036054-3886067034-5360_Classes\CLSID\{E569BDE7-A8DC-47F3-893F-FD2B31B3EEFD}\LocalServer32썐ﱴ㬴耀똈༦翹뛘༧翹rs㾀\M⚥ǤleC㾀DF⚥Ǥdr32슯ﮅ㱗耀똈༦翹뛘༧翹ꪍ范㾀ᢢ迶⚥Ǥऀ쉰ퟘ䰎㾀燑楟⚥Ǥ斘ﻥar슾ﮖ㴹蠀ᲺǤ㌀ᲬǤ᲏Ǥ匰⚞Ǥ䥜縢аリ⺀♄ǤD슍ﮧ㹥耀똈༦翹뛘༧翹0㾀25⚥Ǥses㾀-A⚥Ǥler슜ﮰ㽥耀똈༦翹뛘༧翹rs㾀\Mﵐ⚥ǤleC㾀DF﯐⚥ǤĀ莲ar싫﯁䀵退_xliref1USER\S-1-5-21-856431403-2587036054-3886067034-5360_Classes\CLSID\{F324E4F9-8496-40B2-A1FF-9617C1C9AFFE}\InProcServer32싺﯒䅧退_xliref0覑꘠Ă♗겮䥷eature㙧2할ᔉǤ䞳翷◖Ǥ㙧2할ᔉǤesult2할ᔉǤ 싉ﯣ䉯耀똈༦翹뛘༧翹㾀⚄䏿岰ᔨǤ䀀㾀峠ᔨǤ싘ﯼ䌠退_xliref0/Documentos%20compartidos/SIG/Estrategia%20SIG/Caracterizaciones%20proceso/Caracterizaciones%20proceso%202024/爏³r32숷﬍䑮退_xliref1USER\S-1-5-21-856431403-2587036054-3886067034-5360_Classes\CLSID\{F324E4F9-8496-40B2-A1FF-9617C1C9AFFE}\InProcServer32숆ﬞ䕘退粰镻㻃蛈䜸翷Ǥ翿啘䉍荚䡬⒂䪵럥㗏撹♗겮䥷䊀℆⚄䏿숂╡Ǥ互䘈쎨䞸翷㇠䞳翷䀀Ǥ䘀⛧Ǥ㇠䞳翷☁ǤǤ㡨ᕀǤ붘❼Ǥﴀ⚺Ǥ숕אָ䙥蠀?smkt=es-ES&amp;share_mode=1&amp;scenarioId=Share_Ribbon_Win32&amp;crossdomain=true&amp;migratedhosting=true&amp;clientId=excel&amp;clickTime=1726063203302쉤טּ䝴退粰镻㻃蛈䜸翷9-翿춮栈ਣ䆦ꖥⰍ齮㻰撹♗겮䥷䊀℆⚄䏿互䘈쎨䞸翷㇠䞳翷䀀㇠䞳翷˘♋Ǥ᫘♫Ǥ쉳שּ䡳退_xliref1II_SCRUBBED&gt;; ServerType:5; SupportedProtocols:87; Version:16; Flags:7; CobaltMajor:1; CobaltMinor:6; MsDavExt:1; Shar2쉂ﭚ䥡退DMediaServiceObjectDetectorVersionsf006/metadata/properties)='eaa9bf3b-60c2-4456-916d-f4817fb08b4f']6afe5']08b4f']ver32煳敲㵦쉑ﭫ䨷退粰镻㻃蛈䜸翷翿쁾愳䌵쎶䙣⁻撹♗겮䥷䊀℆⚄䏿互䘈쎨䞸翷㇠䞳翷䀀id㇠䞳翷Ⰱ齮㻰vIЈ♋Ǥᑘ♫Ǥhar솠彩䭣退粰镻㻃蛈䜸翷\S�翿柣뱺䯙䍍澌爰끁撹♗겮䥷䊀℆⚄䏿054互䘈쎨䞸翷㇠䞳翷䀀esD\{⚈Ǥ㇠䞳翷654-ቈ♋Ǥⱘ♫Ǥr32솿歹䰽退（༌翹潘།翹ﾐ༌翹༱翹⼰།翹ী༏翹⽸།翹潘།翹鮈།翹ؠ᝷Ǥꐰ།翹움ᝯǤ肠༎翹༱翹얘༏翹ྨ༏翹愠༨翹ߐ᝷Ǥ龘༫翹犰༽翹鎈༱翹움ᝯǤ༳翹ៀ▬ǤⲠ༴翹Ϡ᝷ǤⲠ༴翹Ϡ᝷ǤⲠ༴翹Ϡ᝷Ǥ 5, \&quot;Fu솎益䵡退_xliref1ơ爏³&amp;ⴳǤĂcid౯㙧爏³할ᔉǤ༎翹ⴳǤ䗵㙧爏³할ᔉǤ솝覆买耀똈༦翹뛘༧翹㾀鴠⚥Ǥ㾀鶀⚥Ǥ쇬變伽耀똈༦翹뛘༧翹Ǥ㾀ꅀ⚥Ǥ㾀꯰⚥Ǥ쇻𣏕偂退粰镻㻃蛈䜸翷CR�翿뒬滵侾沲맿撹♗겮䥷䊀℆⚄䏿por互䘈쎨䞸翷㇠䞳翷䀀onFla㇠䞳翷ltobⅨ❅Ǥ祘♫Ǥhar쇊﫢兴退粰镻㻃蛈䜸翷�翿頇뤙９䷗墄፭嫊牠撹♗겮䥷䊀℆⚄䏿互䘈쎨䞸翷㇠䞳翷䀀Ǥ⚈Ǥ㇠䞳翷meຸ♋Ǥ㇘♫Ǥ쇙﫳刢退_xliref0섨兀匠退_xliref1Ă⟽ǤǤĂ끌翹⟽ǤĂ끌翹&#10;⟽ǤĂ끌翹&#10;섇精吢退粰镻㻃蛈䜸翷￺翿翼䈪龼礯䰴硻撹♗겮䥷䊀℆⚄䏿互䘈쎨䞸翷㇠䞳翷䀀캨⚆Ǥ㇠䞳翷៨❅Ǥ섖郞啃退_xliref1USER\S-1-5-21-856431403-2587036054-3886067034-5360_Classes\CLSID\{54E211B6-3650-4F75-8334-FA359598E1C5}\InprocServer32셥憎噃耀똈༦翹뛘༧翹Ǥ㾀ྰ⚦Ǥ㾀༠⚦Ǥ셴煮圯退粰镻㻃蛈䜸翷CR翿ᐛㄐ㬯䋦纚ⱶ귺撹♗겮䥷䊀℆⚄䏿por互䘈쎨䞸翷㇠䞳翷䀀onFla㇠䞳翷ltob㹘ᕀǤ荘♫Ǥhar셃繁堾退_xliref0II_SCRUBBED&gt;; ServerType:5; SupportedProtocols:87; Version:16; Flags:7; CobaltMajor:1; CobaltMinor:6; MsDavExt:1; Shar셒頻夳退https://fa000000110.resources.office.net/f7024bdc-7caf-4ca8-807d-2908f09640d6/1.0.0.1/en-us_web/apps/excelbingmap/bingmaps.html삡嗢婲退_xliref0II_SCRUBBED&gt;; ServerType:5; SupportedProtocols:87; Version:16; Flags:7; CobaltMajor:1; CobaltMinor:6; MsDavExt:1; Shar산璉孲退粰镻㻃蛈䜸翷翿⼜㽕䰃᪎Ꟑፁ슋撹♗겮䥷䊀℆⚄䏿聁互䘈쎨䞸翷㇠䞳翷䀀㇠䞳翷᭸❅Ǥ姘♫Ǥ2e삏殮尶耀똈༦翹뛘༧翹㾀⚄䏿镰⚥Ǥ䀀id㾀騠⚥Ǥ삞禮崢耀똈༦翹뛘༧翹Ǥ㾀潰ᔨǤ㾀瀰ᔨǤ샭劉幥退粰镻㻃蛈䜸翷Ǥ翿ᩨ厚튢䘢䊍쩨ꁿ觥撹♗겮䥷䊀℆⚄䏿숂╡Ǥ互䘈쎨䞸翷㇠䞳翷䀀Ǥ䘀⛧Ǥ㇠䞳翷☁ǤǤౘ♋Ǥ⡘♫Ǥ帀⚻Ǥ샼類弾退_xliref0-3D49-4FB6-94F3-740426DE5E54}ubscribed: true, SubscriptionStarted: 1726059382, LastHostUpdate: 1726060680, LastHeartb샋李怺耀똈༦翹뛘༧翹㾀⚄䏿溰ᔨǤ䀀Ǥ㾀獠ᔨǤ샚鱗慎耀똈༦翹뛘༧翹㾀⚄䏿滠ᔨǤ䀀㾀漐ᔨǤ쀩賈扭耀똈༦翹뛘༧翹Ǥ㾀械ᔨǤ㾀澠ᔨǤ쀸卵捗退（༌翹潘།翹ﾐ༌翹༱翹⼰།翹ী༏翹⽸།翹潘།翹鮈།翹ୠ᝷Ǥꐰ།翹쫠ᝯǤ肠༎翹༱翹얘༏翹ྨ༏翹愠༨翹옰ᝯǤ龘༫翹♠༏翹鎈༱翹쫠ᝯǤ༳翹ថ▬ǤⲠ༴翹ﱠ᝶ǤⲠ༴翹ﱠ᝶ǤⲠ༴翹ﱠ᝶ǤⳞǤhar쀗來摥退_xliref1/Documentos%20compartidos/SIG/Estrategia%20SIG/Caracterizaciones%20proceso/Caracterizaciones%20proceso%202024/爏³har쁦菉敪退傉䝎਍ਚഀ䡉剄؈缀⬝ainm.sharepoint.com/sites/oap/_api/groupservice/getgroupimage?id='2a2b1c18-624f-47a9-a9cc-a33f4f24f3aa'➟Ǥ䄂Ǥe㵲䈢쁵累昢退_xliref1/Documentos%20compartidos/SIG/Estrategia%20SIG/Caracterizaciones%20proceso/Caracterizaciones%20proceso%202024/1; Shar2쁄菱朢退_xliref0-3D49-4FB6-94F3-740426DE5E54}쁓數栢蠀쐀ᴼǤ鈈ᵤǤﻘ᳐ǤᚐἳǤ᠆彌èھ￠♄ǤD梁椹退_xliref0/Documentos%20compartidos/SIG/Estrategia%20SIG/Caracterizaciones%20proceso/Caracterizaciones%20proceso%202024/樱退_xliref0/ʸĂʎⴳǤơ翹╼Ǥ༎翹╼Ǥơ砬款退粰镻㻃蛈䜸翷CR￺翿俓ⵕ肔䡝開鬲Ⱪ杝撹♗겮䥷䊀℆⚄䏿por互䘈쎨䞸翷㇠䞳翷䀀onFla⏈❅Ǥ㇠䞳翷ltob⑪Ǥhar汲退_xliref1T13:50:46.9657414Z [info        ] sending data: {&quot;A&quot;:[&quot;{\&quot;Version\&quot;: 2, \&quot;ClientType\&quot;: 0, \&quot;PresenceType\&quot;: 0, \&quot;Sele聀H洠退_xliref0Ǥ㔀◖Ǥ爀摯捵楴湯港耀똈༦翹뛘༧翹㾀骀⚥Ǥ㾀鞀⚥Ǥ潁退က䙊䙉Āā怀怀䌀ࠀ؆؇ࠅ⑨Ǥ⑨Ǥ⑨Ǥ⑨Ǥ⑨Ǥ⑨Ǥ⑨Ǥ⑨Ǥ⑨Ǥ⑨Ǥ⑨Ǥ⑨Ǥ⑨Ǥ｀✅Ǥ핀✅Ǥ흀✅Ǥ✅Ǥ✅Ǥ✅Ǥ✅Ǥ✅Ǥ✅Ǥ✅Ǥ✅Ǥ✅Ǥ✅Ǥ✅Ǥŀ✆Ǥ挼爠∽䍂瀠退_xliref0II_SCRUBBED&gt;; ServerType:5; SupportedProtocols:87; Version:16; Flags:7; CobaltMajor:1; CobaltMinor:6; MsDavExt:1; Shar焾退粰镻㻃蛈䜸翷CR翿Ꮟ屳䚟놖쳗瑝䏼撹♗겮䥷䊀℆⚄䏿por互䘈쎨䞸翷㇠䞳翷䀀onFla㇠䞳翷ltob㎨ᕀǤ렘❼Ǥhar爱退粰镻㻃蛈䜸翷䆲㏾翿﯎䯓ኯﱝ펔撹♗겮䥷䊀℆⚄䏿礂䱺磱䚯互䘈쎨䞸翷㇠䞳翷䀀昄꒍砀䚯䆲㏾㇠䞳翷㌁昄꒍h㫈ᕀǤ惘♫Ǥ䄀㏾昄꒍ƅǤ猱退_xliref0II_SCRUBBED&gt;; ServerType:5; SupportedProtocols:87; Version:16; Flags:7; CobaltMajor:1; CobaltMinor:6; MsDavExt:1; Shar琸退粰镻㻃蛈䜸翷CR翿࠽ﰊ䥘杖ᘃ佣ᴱ撹♗겮䥷䊀℆⚄䏿por互䘈쎨䞸翷㇠䞳翷䀀onFla㇠䞳翷ltob፸♋ǤỘ♫Ǥhar畲退_xliref1onID&quot;: 406, &quot;UserActionName&quot;: &quot;NetUI.SimpleButton._FireClickEvent&quot;, &quot;IsChecked&quot;: true, &quot;IsIntermediate&quot;: false}har祬瘱耀똈༦翹뛘༧翹㾀⚄䏿ꥐ⚥Ǥ䀀㾀Ꟑ⚥Ǥ眢耀똈༦翹뛘༧翹Ǥ㾀쟰ᔨǤ㾀쫰ᔨǤ∸猠∽ㄲ∲㸯挼爠∽㥔㠱•㵳㈢㈱⼢㰾⁣㵲唢挀Āਘ伀㌀㄀㘀㈀ĀਁȀꡛ路ဲ甠◢Ǥ0⛾Ǥ타彷鎋⒭놦Ⴠ⚉Ǥ榮慁驃ﰍ빜煁ﾀ뼀C:\Users\lkpetro\AppData\Local\Microsoft\Office\16.0\OfficeFileCache\0\0\CJH6DXGEBHGMD7FFCDF2HJC4HQHUBLEK\e_F4FIDWA7GVFXDNGZAQBMDWEBEFFJHRFM.RxIÉÓÔb£ø°aõ~´òăåør´ČĭĮ]^%&amp;P(2İıùŚĻŽ9:ĔŤċļƃēƏĴříƑŜǚǘĩÿǒƀƁƂǬǓǔƓǑȒȓȔĘÐƖƗĀǡƍưȴüȏĵȫǩƿȭȮȯȷŲƑúǞXÖȾʊưʙȠŒȼȉȆƊʏ˄ʳʫ'˞ɪƠʗʣ1W˂̎˺]̒ʤº̭Ĺk ʁę̗ʝɑɒǁʲ˺˦ʨʩʪ­:˨ȚǓ͏ΜǴ̈́ȡ͔řʎΤƐȨΘ͸϶ÍʷÛϭ}Јϩ^ΣЎϪʡζЖЕηɾСā̖ϔʚΏ）ţ뼀C:\Users\lkpetro\AppData\Local\Microsoft\Office\16.0\OfficeFileCache\0\0\CJH6DXGEBHGMD7FFCDF2HJC4HQHUBLEK\e_AFBMFCEYETEOGAFDDHCFGOCZBTHUDZFV.RɓЉàӁ~ʽԌͻӻ϶ћ׾Ѳْ̪֪֩֡ښ՟ؠۮۛڹڲ׽݇ͷڸ߰࠾ҥޥﺒȀ뼀C:\Users\lkpetro\AppData\Local\Microsoft\Office\16.0\OfficeFileCache\0\0\CJH6DXGEBHGMD7FFCDF2HJC4HQHUBLEK숋ȃ଀ς숋ȃ଀ǧôꂰ怃왴鉉荊錱㖣쑍Vﱷࠀ⤫錿磫峚呿ｾ퓊ᄐä⭸툩諪ﬂꛗ璎뗝梼緌²ǐΒ䭐Ѓ!漴괃»ĩ牟汥⽳爮汥葳췏숊ర鐻巜༶눢ᝮ瘑秊딀㻋훘뚔糪筻⁴౸繉⓿霯ቹ牏恾℣剋搐㜴쯪࣮߂ᩥ넵डᙐ䷛ꕾ蕉쇻ᅺꈓ㷗쫍氧쓉쭎噮阡䎮㪨緂ẚ緐倛䲬㕑尒擕趷￉湭䇛駓揵ጦ䑾章쨢痊␔ጬ瞍㇦މᘃ긹Ⱎ&gt;ꂰ 왴鉉荊錱㖣쑍Vﱷࠀ⤫̦闬ঽ㰵亨蝒﮴茔ᄐ̳⭸儩⭅퍠콮羈먵雽䰝쾒緽²ٮ೎䭐Ѓ!帓斾Ă˟Ȉ牟汥⽳爮汥⁳Ң⠂ 가䶒͋ေﾂ찡㮽⫛툢⽬摍ǽ餱惽餷꒐ﶺ䛷瑁뚡稞꾜鹷饹曵ꎲꍸ笐ቶ䖖舉暜믓쉖﵋뢸ᄇ犓赆䣬臂氢贳㻵겊ꋢ⺄Ｅᢀ䝵앖㶂岹㡩镘ᡲཊ▪镜ᷥ倚㓍컅ࡈ猻ꈃ寮㚼䴷榯立쥯⎥逫䒦郎㗳嚢ꖡ설纰쪈⋻ͣ✞ﵚ毯勑䙒蔥ΚԸ벴䖤፳䚙배༲墧⽮ꋉㇷ㶱칣콗ሷ者＀Ͽ뀀Π庠瓴䧆ꪒ䫣ㆃꎓ䴵囄眀ü⬈휩샛ꈭ끼﫿縏纱ჷ爑砀⤫꺹욋ࡆ芘Ꭳ雉鯌詥縔ᕀ뉽쨀倉͋ᐄ؀ࠀ℀케᯴㚇Ḁ砀⽬敲楶楳湯硅漯橢捥却慴整⸱浸걬嶔ᠰ䐿궹鎊攴Ą驕栖ァ䈾㞡鮓褸똡삐龯ߩ䛫䶵獕疕ﱼ⎜⸷鉊᭪ׄ둦鮩䌕თ堍榈퓜槽듻殦䉂숚冔퓔䢷៨꾭᩟燬ʉ鄹≐楍児뤯㓥䓵곊耎ለꁄႨ瀜堦⬤⌁䖀ฑတ䜙ᐰ䈉꒒㋀ᫌ棠Ⱎ罇㎕迭ᦩ瀎脀뺘紨鏐灴㿄襈补踪䨄慑㸼擂ꭞᷦ枍埢젬ꈉ녒≖ꔜ⩐⋖駁寐綍㎌ʩ툘घ㔵㿭᪆捌뇆졌ሀ藕흉㴽ⴷ䭝䢠て룽噶뇍ᝩ懽룱뾈蓏䮋㫧宺鮂ݭﱭ큲ᘜ⍭趜鷖䏜ᶻ琙鋯沇ᛦꇶⷚ幖割鬴薪锰蜯䄔㪯䗋㮃懣쵢憔뇪䪜旕｣᫩髪Ӛ㧅堦恡왚ꚸ頺ᷢ蟤쥸엿쪋ﭛ蜚䕂拪凍䀹ꙑㅪ儰䞿㼜囊ﷸ嫈ᆴ˫棚෪燇쫵饠ꣷ㒽ནꃻ뤜Ⅻ痐枹ྐྵୗ᭶沝켯楢잵༃鹏ﶱ큙婝뭎森垁ಉ銣茆嫙놿눚ݏ﹫Ⱃ뽸母𥉉 ＀Ͽ︛̀뼀C:\Users\lkpetro\AppData\Local\Microsoft\Office\16.0\OfficeFileCache\0\0\CJH6DXGEBHGMD7FFCDF2HJC4HQHUBLEK\e_FZCKB3A4EKDXDGC7CFFGCJEZGOGZFAFH.Rഩ˂˃ీ୾୿౅෷௰෻಴๩ॏบඉ໴ଏਾ෿ੜ੅ǖ૖ླྀཹེ෾ྙྚྡྷྌྍĔྨhྱ஀ྎ࿀$:;&lt;Ø੯ǋྋʵྖྗʦྛ࿔ྜྷྣဆྫྲྼ၀ჁაﶬЀ뼀C:\Users\lkpetro\AppData\Local\Microsoft\Office\16.0\OfficeFileCache\0\0\CJH6DXGEBHGMD7FFCDF2HJC4HQHUBLEKᆍቈྥྩቹካጳ๷࿻ᄟᎴአᏤᏉᐚᏪၧᑒᑼိᓹᔨﴵԀ뼀C:\Users\lkpetro\AppData\Local\Microsoft\Office\16.0\OfficeFileCache\0\0\CJH6DXGEBHGMD7FFCDF2HJC4HQHUBLEK\e_DCGVFRFXG5AUHMBPDQF2GWELB2C2AOFP.Rʊ᥺᥻᥼ɳﲾ؀뼀C:\Users\lkpetro\AppData\Local\Microsoft\Office\16.0\OfficeFileCache\0\0\CJH6DXGEBHGMD7FFCDF2HJC4HQHUBLEKDSCFDA9.tmpࠀ)))瓐ɱǤ　ꈠ覊㕐ɠǤ햴Ⳡ⵴⠀粩ﱇ܀뼀C:\Users\lkpetro\AppData\Local\Microsoft\Office\16.0\OfficeFileCache\0\0\CJH6DXGEBHGMD7FFCDF2HJC4HQHUBLEK\e_DMGRFYE2BNALGIBAHEGLF5EZG5GQDFGD.R媀៯Ǥ3쫀✦Ǥ&quot;楀ⴣǤ旰➑Ǥꎐ␀Ǥꎐ␀ǤसⴁǤ＀대ၹ翹ꄁ␀Ǥ鶸ვ翹₟ꎀ塯꫕ᔟ㳢ꗯ鷠ვ翹āād⬄ቺ翹㴨ჟ翹ꃼ앏᭚ꃼ앏᭚✦Ǥ㴨ჟ翹捓湥牡潩╥Ǥ镀ꓠ翹镈ꓠ翹Ā锰ꓠ翹佐⚉Ǥ턀➐ǤЀﰀ児⚉Ǥ児⚉Ǥ侐⚉Ǥ侠⚉Ǥ侨⚉Ǥxmlnsshttp://www.w3.org/2000/xmlns/倈⚉Ǥ倐⚉Ǥ倠⚉ǤVersion俨⚉Ǥ偈⚉Ǥ偐⚉Ǥ偰⚉ǤMinorVersion傘⚉Ǥ傠⚉Ǥ僀⚉ǤCorrelationId僨⚉Ǥ僰⚉Ǥ僸⚉ǤUrl僈⚉Ǥ儠⚉Ǥ儨⚉Ǥ先⚉ǤUseResourceID陈ꓠ翹$锰ꓠ翹凐⚉Ǥ➐Ǥࠀﰀ凰⚉Ǥ叐⚉Ǥ券⚉Ǥ剀⚉Ǥ剘⚉Ǥ凰⚉Ǥ咰⚉Ǥ劰⚉Ǥ咰⚉ǤsEnvelopehttp://schemas.xmlsoap.org/soap/envelope/凰⚉Ǥ勠⚉Ǥ勨⚉Ǥshttp://schemas.xmlsoap.org/soap/envelope/厈⚉Ǥ厐⚉Ǥ➐Ǥ區⚉Ǥ凰⚉Ǥ➐Ǥ凰⚉ǤsBody뗠ꓠ翹떐ꓠ翹叐⚉Ǥ떀ꓠ翹땀ꓠ翹吀⚉Ǥ륔ꓠ翹륔ꓠ翹陈ꓠ翹)咰⚉Ǥ吰⚉Ǥᛠꓡ翹﯈ࠀ뼀C:\Users\lkpetro\AppData\Local\Microsoft\Office\16.0\OfficeFileCache\0\0\CJH6DXGEBHGMD7FFCDF2HJC4HQHUBLEK\e_BKADHCBYAMHGBXG7HOFUGWDKDDGEFVGK.Rᾡ⊑⊒⊓⊐⍍ᰀ⋼⋽⋾≹⋇⁇ẺṜ␥ᾢᾣℼ◑◆┨◒◓◔ﭑऀ뼀C:\Users\lkpetro\AppData\Local\Microsoft\Office\16.0\OfficeFileCache\0\0\CJH6DXGEBHGMD7FFCDF2HJC4HQHUBLEKe_GMCSBVH2BOF6GPFLBZBGBADIAPHQA3EM.R捩䥥㵤㘵㝥㕥㥤㌭搹ⴹ搴ㄴ㠭っⴷ㙢㜰ㅣ㈱㥡㑥※偓䥏䍄䱒㜽男倯㥄戴睗摧噭捹氲扶な䵩㑓䥷䉩扬乭婶汇婵ぺ摩剘䱭杔偩㑺唸䄱嘫䕪䱺䉄䱯婭戸噗奴噭捹栲捰睈䵸䅄䵺䅪䵷乭婫䉔婪䵪儱硇摰啭奵㤲䱴䅄䱪婭戸噗奴噭捹栲捰硈慳䈳摬䩈其汇扵㕓扮夳奵㠲䵳䵔乺䅺乺捔乸䵺䵷䅄䵷䅄䱷䕄䵺奺伳兔䵸䥔䴱䅄䵷䅄䵷睃䵸䵺䴳杄䴴兔䵸捔串兔串䥪䵳杔䰲䕪丱㑓佹㑓乸䥪乳奄䵸奔临䅪佸兄乹䵺临歺佷睓丱乗乬奭夰ㅓ婭䕪䰵兔她奭佴乄䵭ㅓ䵫䅄娲歪娴噗佩奇䱳兄伱䵇佺婗䱬䵔丰唲乴剄乭ㅓ乩䕇䰳婔乩杪头奪丱䵭失睹夵啗丱噇䵨こ䴲啇䰳奔䵷䅄乴䙪䵪べ串摔婩歔婺兄乹啺佳䙗乬剔奬䕔乴䉪乬べ䴲䅄䱷奔奸䵺乴啪夳啭䴵儲䴰捪䰱睃䱷䅄䵳睃女杔奸兗䵸䕇婴捔婸ぃ娰奭䰳䙗婭奭佴䩄奨䙪乬奔伴䅄䰴噇匵剪坩㕅坭䩔慎㥕印䩭兙瀰噅剕奇氰䵳汇免漰夰桬婏䵭呺剮慊㥭呰乖捊氰噵䉪啨欰匲ㅗ地汆卙䩬敓㕫婃ㅗ到乆䵈摘䵖灆坘噫態䙬剖汗啭ご䰹䥄串䅔丰捪丳䵄伵歔伵歔伵歔䵳䵔乺䅺乺捔乸䵺䵷䅄䵷䅄䱷則婨䕇婹婄䱩兗佸䥔乴䵇䵺ど头䥗䰱䵗䴲啔头䙪乫捔佺睃䱳睃䱳䅄䱳䕄䴵啺丳硓挴搲䵭䩺剌捔慸摖唰硕扇䔱乴嘰敖案摄䅪婳汕剑剺扳婅之娳啶䙕削䴱到瀱敂剘䵯桪奐丱呲㥕吶硇愵汕啩砲唵灈慐桗丵乖挲則坳噇卖瀲敗剗䵉乕敍䕗摲奆丱噭慐䙮慐婖乑歆慸乺乶〰䴴䕖乶㥫匱摕乏瑗奷啺剶摪敗婭批夰摺䩖䱖䘲扱摇剙丳刲䕕坹䉆摔剪奇䉔婚獩摺嘰慕汅坮汕䵱灅婰汖慭摈䱂儱卷氲婺灮噴㕕乶捇啹瑩噂兕䵸汬卨決婔獃兲瑫佔䉈剕婈扯䉘搲灭捬㑇匲ㅅ呕猰儴摕䴶剈捒則慬䩗啉汈慙嘱䵏婗失刲剅噘噒剺托㥕奉婗捳䩈临兆吲桖奯剮坡䉈䭎到卓䘲扮䘰噷硫摆㥹卯剭坹歫噹硫婈婫扪䉄奃㕕剫灗䵳䨱乔ぇ剸䉄䱊㥹匵硅儲㥫挲䙬挳婪啉婅坷瑓敫剕奺䉔敘硫呓硅偒ご䰸丱偑㵧ഽ唊敳⵲杁湥㩴䴠捩潲潳瑦传晦捩⽥㘱〮⠠楗摮睯⁳呎ㄠ⸰㬰䴠捩潲潳瑦䔠捸汥ㄠ⸶⸰㜱㈹㬸倠潲ഩ匊䅏䅐瑣潩㩮∠瑨灴⼺猯档浥獡洮捩潲潳瑦挮浯猯慨敲潰湩⽴潳灡䤯佳汮䍹楬湥≴਍捓湥牡潩›潐汬湩卧扵捳楲瑰潩䍮湯敮瑣摥਍捓湥牡潩祔数›佐਍灁汰捩瑡潩㩮圠湩㈳䔭捸汥਍协慎敭›楗㍮ല䘊汩䕥瑸湥楳湯›砮獬൸堊䌭楬湥剴湩㩧䌠ൃ堊刭煥敵瑳瑓瑡㩳传数慲楴湯䄽䥭汁湯㭥晏楦散敓獳潩䥮㵤㍅ㄹㄸ䌹㠭䙃ⵅ㔴㈲㠭㥆ⵆ〴㉄䈳䍅䕆㈶䐻捯敓獳潩䥮㵤㈱റ䌊湯整瑮䰭湥瑧㩨㈠㈲਍潈瑳›敭牴汯杯慩湩⹭桳牡灥楯瑮挮浯਍਍⤺⨨﫚਀耀C:\Users\lkpetro\AppData\Local\Microsoft\Office\16.0\OfficeFileCache\0\0\CUC6G6BGAEDUHTEUCPFWB5CJHVGCELEGe_G5CWBBBOF4BOBWDSD4GYEQEHEEB7DDGP.R㠌࿨⍱㒬耇ﮫ䚽힥ද촪ꣶ踟冃㠃㼯ꌖ湳୮㒸ࣽչϿ礀⯱謹଀뼀C:\Users\lkpetro\AppData\Local\Microsoft\Office\16.0\OfficeFileCache\0\0\CJH6DXGEBHGMD7FFCDF2HJC4HQHUBLEK\e_FBDQAYBXDUBSDZGUH4ANCLFNBGE4GVH6.R⼫⻎⤈⳱⼒ⱊと⿞ᬊ⤍び┌㇗〲ㆫ林ఀ뼀C:\Users\lkpetro\AppData\Local\Microsoft\Office\16.0\OfficeFileCache\0\0\CJH6DXGEBHGMD7FFCDF2HJC4HQHUBLEKe_A3EBH2DSH7AUBKG7H6AZCQARDFFZCVC3.R))瓐ɱǤ　ꈠ覊㕐ɠǤ楞Ⳋ⵴⠀粩ᛠꓡ翹힥諒ഀ耀KELBUHQH4CJH2FDCFF7DMGHBEGXD6HJCcrosoft\Office\16.0\OfficeFileCache\0\0\CJH6DXGEBHGMD7FFCDF2HJC4HQHUBLEK翹㉾Ǥ蕐XǤ㉾Ǥ佉ྭ翹翰ྭ翹㉾Ǥ埝ྭ翹㉾Ǥ蝀⟒Ǥ媀៯Ǥ3ꊰⶱǤ&quot;僰⺛Ǥ乐⑽Ǥ㉾Ǥ㉾Ǥ㪨ⴁǤ＀대ၹ翹씁㉾Ǥ鶸ვ翹₟ꎀ塯꫕ᔟ㳢ꗯ鷠ვ翹āād⬄ቺ翹㴨ჟ翹섔◁섔◁ⶱǤ㴨ჟ翹捓湥牡潩㌀᱔Ǥ镀ꓠ翹镈ꓠ翹Ā锰ꓠ翹芰⚉Ǥ뽐ㄲǤЀﰀ蒰⚉Ǥ蒰⚉Ǥ苰⚉Ǥ茀⚉Ǥ茈⚉Ǥxmlnsshttp://www.w3.org/2000/xmlns/荨⚉Ǥ荰⚉Ǥ莀⚉ǤVersion荈⚉Ǥ莨⚉Ǥ莰⚉Ǥ菐⚉ǤMinorVersion菸⚉Ǥ萀⚉Ǥ萠⚉ǤCorrelationId葈⚉Ǥ葐⚉Ǥ葘⚉ǤUrl萨⚉Ǥ蒀⚉Ǥ蒈⚉Ǥ蒨⚉ǤUseResourceID陈ꓠ翹$皠ፌ锰ꓠ翹蔰⚉Ǥ펠ㄲǤࠀﰀ蕐⚉Ǥ蜰⚉Ǥ薘⚉Ǥ薠⚉Ǥ薸⚉Ǥ蕐⚉Ǥ蠐⚉Ǥ蘐⚉Ǥ蠐⚉ǤsEnvelopehttp://schemas.xmlsoap.org/soap/envelope/蕐⚉Ǥ虀⚉Ǥ虈⚉Ǥshttp://schemas.xmlsoap.org/soap/envelope/蛨⚉Ǥ蛰⚉Ǥ폀ㄲǤ蚠⚉Ǥ蕐⚉Ǥ퐘ㄲǤ蕐⚉ǤsBody뗠ꓠ翹떐ꓠ翹蜰⚉Ǥ떀ꓠ翹땀ꓠ翹蝠⚉Ǥ륔ꓠ翹륔ꓠ翹陈ꓠ翹)皠ፌ蠐⚉Ǥ螐⚉Ǥᛠꓡ翹㭚휬฀뼀C:\Users\lkpetro\AppData\Local\Microsoft\Office\16.0\OfficeFileCache\0\0\CJH6DXGEBHGMD7FFCDF2HJC4HQHUBLEKDSC7DF8.tmp㤭㔣ứ⮚㰹㴭㙡㙢㙣㷸㻆↷㷹㷺㷻㉝㷒⁆㵅㻟㻠㻡㼼浸⁬敶獲潩㵮ㄢ〮•湥潣楤杮∽呕ⵆ∸猠慴摮污湯㵥礢獥㼢ാ㰊敒慬t桳灩⁳渀㵳栢瑴㩰⼯捳敨慭⹳灯湥昀牯慭t杲瀯捡慫敧㈯〰⼶ॲ㸢 摉∽䥲ㅤ•祔p洌捩潲潳瑦挮浯漯晦捩㄁଴瘀湉敤x牡敧t횳༼뼀C:\Users\lkpetro\AppData\Local\Microsoft\Office\16.0\OfficeFileCache\0\0\CJH6DXGEBHGMD7FFCDF2HJC4HQHUBLEK㣼㘻㱟䃁䅭⋢䁽㾖㾗㾘䁤䌕㰆䂦䌭䎆䎧䄹⤉ᨡ෽䏨䅸혺က뼀C:\Users\lkpetro\AppData\Local\Microsoft\Office\16.0\OfficeFileCache\0\0\CJH6DXGEBHGMD7FFCDF2HJC4HQHUBLEK\e_ABF5AZA4EAAXB7EZCEEJA4HFAKCOH3GL.R䀀䀀瓐ɱǤ　ꈠ覊㕐ɠǤ늎걞ⶂࠀ粩햁ᆠ뼀C:\Users\lkpetro\AppData\Local\Microsoft\Office\16.0\OfficeFileCache\0\0\CJH6DXGEBHGMD7FFCDF2HJC4HQHUBLEKe_C3AFC2GJD5ASDOGMFBHODCHDBCAUAIFH.R00瓐ɱǤ　ꈠ覊㕐ɠǤ㣼Ѹⶀ⠀粩⤌䳸䱛픈ሀ뼀C:\Users\lkpetro\AppData\Local\Microsoft\Office\16.0\OfficeFileCache\0\0\CJH6DXGEBHGMD7FFCDF2HJC4HQHUBLEK\e_FZF7D5FXFQBKERHED3H6ELCJGLFAHZHS.R䴄䰅䉫䬛乾䦹؀؀2聀⛾Ǥ죠✪Ǥ䶜㻞Ⓨᥰ䫿⥺䒒㱰풟ጀ뼀C:\Users\lkpetro\AppData\Local\Microsoft\Office\16.0\OfficeFileCache\0\0\CJH6DXGEBHGMD7FFCDF2HJC4HQHUBLEK凂丞䨈冭凃加凘卶儭䉬卡凄凅准푦ᓹ耀C:\Users\lkpetro\AppData\Local\Microsoft\Office\16.0\OfficeFileCache\0\0\CJH6DXGEBHGMD7FFCDF2HJC4HQHUBLEKᆴ˫棚෪燇쫵饠ꣷ㒽ནꃻ뤜Ⅻ痐枹ྐྵୗ᭶沝켯楢잵༃鹏ﶱ큙婝뭎森垁ಉ銣茆嫙놿눚ݏ﹫Ⱃ뽸母𥉉 ＀Ͽ폭ᔀ뼀C:\Users\lkpetro\AppData\Local\Microsoft\Office\16.0\OfficeFileCache\0\0\CJH6DXGEBHGMD7FFCDF2HJC4HQHUBLEK\e_HGDLAFFRCQFXAOCZGHECADBYBDFDDVG4.R墊䖎億墯妖䴜䯦䳖尓奾峄⤮尞劮䨉䝇將堶帮퍴ᘀ뼀C:\Users\lkpetro\AppData\Local\Microsoft\Office\16.0\OfficeFileCache\0\0\CJH6DXGEBHGMD7FFCDF2HJC4HQHUBLEK嬌庯嶞彘帺惚彰幻慸怙峜틻ᜀ耀C:\Users\lkpetro\AppData\Local\Microsoft\Office\16.0\OfficeFileCache\0\0\CJH6DXGEBHGMD7FFCDF2HJC4HQHUBLEK鉀睢㌯︽뷦郞ꮓꆘ∋흉Ỹ줢쾌뉩竬♏䫣䏛蹤伙흈፛緩迣ᔃ频造酺땁未谰ᷥ銞縄灛挑뜅奢஝ॼ捺ൖ뽽赙䴱鐼ᣠ仔ـ্둺큘淮返찘⢑ީ䱦榜ⓥ⦗臧졆Ჵ脰〮竫팰徜졎쌐셒崏㟏广⫝젾颅⏚鉛鬛岿ᜮ龘暇녎溜慇ẻ뭓冸｛춞䧠⸳鵥ꍁ럩᳃ɛ靥嚝덐◱뗽츝ꝁ࿙雫;矗熟᧜ᬍ㊀捼쏳Ꝿ⠍㟃凵ᖯⲎƼ豅ꭦ滝搭Ꭱ槞ﴶブជ蠨涆ᘩ儼拻옭룏̘̀嘙䄴鵪֒䆞앒ᨥ饒밲僶ᎊ愮࿘꽂蟮翛煣䁼䥰☂杲牁栦몪Ϟₕ뼯徯＼诏븯忼裨⌮ꦕ焎Ⲳ﷋︿꿯䎿﷿俲뱮ﵟ뺯풧勃䰫忏諾꯺羗쏹￷틸붡಴킟䢘䉴턮ṣσ匚ﳘ哉䳜ቢ橡琈吻咏Ť홏릘絰魢꧰Ⲁˣ忞댽麸扅ꢥ冇Ŭ㦏絧鰮砆太뉸陊짮꫅箌殅Ǯⱎ輇⥖垤勪蠹䖈铳䓡◡衉既縷衎ꌾ닔㇫ঝ冷ꅂ⣏揪㓪蓉굎⩀ຄ౩奾ࢻꮂ㼜絅峎㵏ᜤሶ֖๦ᏲⳂ⯇掅쪗踉䟠䕘鈮歧⬱䛣腒鞧熄騴⤓㉝ҏ漼ㄏ㘤똺䊑珑캗찣᥹菧윈鎩䴳㊢叶๹訡⧑⹗ㇸ垷뺈㼇擠뮯功륢␉㊸⊥⬯緥룵୦屌ꙙ戧묫Ӷ䙵罇뒵﭂ႈ⾆鳱古茇伾鬭ꐗ䐟喐褎뀫怞嘻緵⑂ꙁ配呇⅚䙻粖鼏쒵욳豉㻅⟍痠琫ʧꌖ㧣넟秙砙ꅂ萁煸ґꔝỠ폭᩺ꭡ힎낵欦혌돥꺛運㜡膖ﻄ뛆悙䵦ѐӌ瑓䫤₷륢Ⴟ痑裕鲭୲텻渖욀扷벚瑩섹鿋惹轝כּ쫲뗡朮೛⫱┹乐፶淗獫ｸ귷뻍粵탛㛜뜴贍ᗫ菬㐴ཅ녍揕縶뷢㻻쨋駘㍚⑲훍蒏髗᣹촆钞飙ꘃ少ঁ恒茣圄ꆿ㨪炋﬊腃쩜ꉒ䮔㛘쌲䝦岕淓鼶鼱暝쥿䳏넨옪۽㱬喰㊥덴ྕ繪泒溵栈鯙⢐晍ꢓ䠹㚴꾃ꄡ칷࿞躋䖃꭛룟읪䀔砕䛯뛰ᆌ죬轁휾쩾뵜껱칶㻴뉣Ѳ훀껢㮧쟞俓薗ᯚ愢銜閅쉍쫸破舲㨼﯋㿮瀕ꝵꥰ佅抛᪳ᨊ亵휢Ͳ쩋芙혒ࡸ캋㍃皜ֽᯬ旃䊜䣰踒晟摊︫剭⩋᪤ᥢᙥ夷䱏ᄕ톈蛟䬃ቌ죉恵ﻩ쥒窅ﷁ죒힁⽭얓첂ꗯ洑刖陼鰬ᪿ럱欇빉眂䖟䯳攴䌘㖈腚䪜㸸㈈콗鰩涇夳缑⫗鹓귽깃ἢ陣㡆⤯泥솞䅍틙眱᭛柲茆髮며ᗔ鷶毫뚵兜㬟텅튴⺊𤋮ꫡ襼兕ⵅ奖뻮玞鬻ݤጬ廯䯻諔ⳉ驪滱혞㭉딟붩軇咠驽ⶶ丒뱋뤇凫⮫ꛄ㒱澁캎柋糛೺잒丐圑㬬曭횙㴲옕厷弾韧晌⚉맳䩮咳飾ာ徝뵵헐잇㝹ዀ魀ឞ큖苙ꋥ苙૝浧뗬핾汊妎슷武䗑嵛乭痔溯홦쬎憤⥣⊵＜ఋ玭顶졞圳괊뽺᯵諾氠⨌뭾ꨱ比뽵滒櫴底冣䘋삍쿃麁醠ﭽ蘰⃓캶肿弻쑁Λ㮯ḳ륗뫹檡澼芾䈈⯫ڋ턴㤟ꁈ踕窂௘锇チ器妰띩뵪⃊๬ể룦맷⺇㠌࿨⍱㒬耇ﮫ䚽힥ද촪ꣶ踟冃㠃㼯ꌖ湳୮㒸ࣽչϿ礀摙퉂᠀뼀C:\Users\lkpetro\AppData\Local\Microsoft\Office\16.0\OfficeFileCache\0\0\CJH6DXGEBHGMD7FFCDF2HJC4HQHUBLEK\e_GAEKH6AXE3EIAGETD3GVENFYH5HAEFGD.R拲杆撟孟捇朁捠捡晁昳柤梹暶昉愷梻梼梽榘栛梺捕捖捗ᶊ嚙檃槥槦槧퇉ᤀ뼀C:\Users\lkpetro\AppData\Local\Microsoft\Office\16.0\OfficeFileCache\0\0\CJH6DXGEBHGMD7FFCDF2HJC4HQHUBLEK楄殢殮植求伞损泚撆槣沢浸捓渖텐ᨀ耀C:\Users\lkpetro\AppData\Local\Microsoft\Office\16.0\OfficeFileCache\0\0\CJH6DXGEBHGMD7FFCDF2HJC4HQHUBLEK⒀耀¶·耀¶瓐ɱǤ　ꈠ覊㕐ɠǤ렶⺕⵴⠀粩樷ᥔᨧڨ̡̫࿙੭퀧ᬀ뼀C:\Users\lkpetro\AppData\Local\Microsoft\Office\16.0\OfficeFileCache\0\0\CJH6DXGEBHGMD7FFCDF2HJC4HQHUBLEK\e_DECXAGEVAIDJDOGXF4FWCEGXBLCYC5HR.R00瓐ɱǤ　ꈠ覊㕐ɠǤJфⶀ⠀粩ᰀ耀KELBUHQH4CJH2FDCFF7DMGHBEGXD6HJCcrosoft\Office\16.0\OfficeFileCache\0\0\CJH6DXGEBHGMD7FFCDF2HJC4HQHUBLEK*耀耀耀瓐ɱǤ　ꈠ覊㕐ɠǤ쭀Ѧⶀ⠀粩" userProvider=""/>
      </Event>
      <Event time="2024-07-29T13:37:28.28" id="{4D60F3FC-B295-4EFF-9F31-FA560CB3ABD6}">
        <Attribution userId="S::lamaestre@inm.gov.co::e33ea75a-d6da-4c2b-a7ab-5486f75c9233" userName="Luis Angel Alberto Maestre Gutierrez" userProvider="AD"/>
        <Anchor>
          <Comment id="{D1042EA4-094A-4CED-8A76-861884197512}"/>
        </Anchor>
        <SetTitle title="@Linda Karina Petro Martínez ptep"/>
      </Event>
      <Event time="2024-07-30T23:04:17.39" id="{F6E7F187-1A8A-43B9-ADD8-343C31634E4D}">
        <Attribution userId="" userName="༦翹뛘༧翹rs㾀\M쥠⚥ǤleC㾀DF칀⚥ǤPhar왎ｦാ蠀稐➒ǤD왝ｷย耀똈༦翹뛘༧翹퐣缴㾀뽇ෲ쵐⚥Ǥ㸀칒敮긝㾀鼂겗쫠⚥Ǥ䱜壷32얬ﺀཱི退裂ᓜǤ鋻䴠傴右᧧죽扺탽退茦翹ꠈ荗翹ǟ䀃゠̀ԁ얻ﺑဠ耀똈༦翹뛘༧翹rs㾀\M쭀⚥ǤleC㾀DF춰⚥ǤPhar〠4얊ﺢᄽ耀똈༦翹뛘༧翹US㾀25좠⚥Ǥses㾀-A였⚥Ǥdr324얙ﺳሠ耀똈༦翹뛘༧翹rs㾀\M⚥ǤleC㾀DF픀⚥Ǥ❠⥩32엨ﻌጰ退_xliref1DataĂLoc⑻Ǥ냿ѥǛceF☄Ǥg무႓翹쵰爏³CDF♇Ǥ㰶劽䁙☄Ǥer엇ﻝᐢ耀똈༦翹뛘༧翹퐝㾀䐺☎⚥Ǥ甀魢啙㾀璩⚥Ǥ༞r32엖ﻮᔲ耀똈༦翹뛘༧翹rs㾀\M⚥ǤleC㾀DF⚥Ǥ፤뚼32씥﻿ᘲ耀똈༦翹뛘༧翹婡짋㾀햝굯⚥Ǥ䴀ꇽ搄鹩㾀⧝标⚦Ǥ埨忲ar씴︈ᜠ耀똈༦翹뛘༧翹rs㾀\M﫠⚥ǤleC㾀DF⚥ǤPhar씃︙ᠹ耀똈༦翹뛘༧翹rs㾀\M몐⚥ǤleC㾀DF쳀⚥ǤPhar씒︪ᤢ耀똈༦翹뛘༧翹rs㾀\M턐⚥ǤleC㾀DF⚥ǤPhar액︻ᨠ耀똈༦翹뛘༧翹US㾀25⚥Ǥses㾀-A⚥Ǥler앰﹔᭣退粰镻㻃蛈䜸翷翿뿏๜三얩榉듘䫕㞥귘뎓痓互䘈쎨䞸翷㇠䞳翷䀀㇠䞳翷⑪Ǥ踸⛣Ǥ앏﹥᰽耀똈༦翹뛘༧翹rs㾀\M⚥ǤleC㾀DF⚥Ǥ浰教ar앞ﹶᴼ退대➑Ǥ䄁뎠➑ǤāǤ묠⠕ǤāǤ뭐⠕Ǥ䄁Ǥ뫰⠕Ǥ䄁Ǥ뱰⠕Ǥ䄁翹붐⠕Ǥ䄁翹쀀⠕Ǥ䄁Ǥੰ⠍Ǥ䄁Ǥ빐⠕Ǥā뮀⠕Ǥ⠍Ǥ쌀⠕Ǥꌁ⠕Ǥ쎐⠕Ǥ눁།翹뮰⠕Ǥꔁ⠕Ǥ믠⠕Ǥ༱翹관⠕Ǥ쒭ﶇḢ阀https://res-1.cdn.office.net/files/odsp-web-prod_2024-08-30.003/odbshareinspolightspeedwebpackforkedforie/plt.odsp-common.js쒼﶐ἲ耀똈༦翹뛘༧翹낒烌㾀ᘵ⚥Ǥᜀ뻎没紻㾀〜硶⚥Ǥ賌햡32쒋ﶡ‹退邡ὒǤ주湥㳾䄪鎷淓蔡ㆨ退茦翹Ꟑ荗翹Ǟ䀃㉔쒚ﶲℽ退㋡⑥Ǥ向ᾘ廧謣뵚܎鞎ꗀ⭡翹ﻨ⯂翹Ǡ䀃㉬쓩ﷃ∠阀https://res-1.cdn.office.net/files/odsp-web-prod_2024-08-30.003/odbshareinspolightspeedwebpackforkedforie/plt.odsp-common.js쓸﷜⌸退_xliref1&#10;&#10;쓗﷭␢退_xliref0II_SCRUBBED&gt;; ServerType:5; SupportedProtocols:87; Version:16; Flags:7; CobaltMajor:1; CobaltMinor:6; MsDavExt:1; Shar쐦﷾┽耀똈༦翹뛘༧翹rs㾀\M⚥ǤleC㾀DF⚥Ǥ䡘蘼32쐵ﴏ☽耀똈༦翹뛘༧翹rs㾀\M⚥ǤleC㾀DF⚥Ǥ쐄ﴘ✠耀똈༦翹뛘༧翹猇ꀫ㾀暤櫁ﰰ⚥Ǥ䇝ﬠ鷄㾀볓﬐⚥Ǥń됕쐓ﴩ⠲蠀䭠❈Ǥ▅Ǥ囐❈Ǥ▅Ǥ媠❈Ǥ門ᕙǤ練▅Ǥ䂐㇈Ǥ▅Ǥㅐ㇈Ǥ▅Ǥ䑠㇈Ǥ➀徨倀徨쑢ﴺ⤢退粰镻㻃蛈䜸翷翿箼毖煪乪¥哗괳듘䫕㞥귘뎓痓互䘈쎨䞸翷㇠䞳翷䀀㇠䞳翷⚆Ǥ盘♫Ǥ쑱﵋⨯耀똈༦翹뛘༧翹rs㾀\M쭰⚥ǤleC㾀DF씐⚥Ǥ襢ar24쑀ﵤ⬢耀똈༦翹뛘༧翹rs㾀\M⚥ǤleC㾀DF⚥Ǥ⽵Ǥ쑟ﵵⰽ耀똈༦翹뛘༧翹rs㾀\M욐⚥ǤleC㾀DF쪀⚥Ǥdr32쎮ﲆⴼ退緘ᔼǤ두⡖Ǥꨐ⡖Ǥꯐ⡖Ǥ낐⡖Ǥꪐ⡖Ǥ랐⡖Ǥ띐⡖Ǥꭐ⡖Ǥ됐⡖Ǥ꬐⡖Ǥ감⡖Ǥ뚐⡖Ǥ닐⡖Ǥ꾐⡖Ǥ닐⡖Ǥ뚐⡖Ǥ감⡖Ǥ꬐⡖Ǥ됐⡖Ǥꭐ⡖Ǥ띐⡖Ǥ랐⡖Ǥꪐ⡖Ǥ낐⡖Ǥꯐ⡖Ǥꨐ⡖Ǥ두⡖Ǥ⋝加фǛ㙋금翹骠爌³1} 2}쎽ﲗ⸢耀똈༦翹뛘༧翹rs㾀\M츐⚥ǤleC㾀DF케⚥ǤPhar쎌ﲠ⼲退_xliref1-E95C-43BA-A57F-CC27C477FE49}soft\Office\16.0\OfficeFileCache\0\0\CJH6DXGEBHGMD7FFCDF2HJC4HQHUBLEK\DSC58F8.tmp; Shar쎛ﲱひ耀똈༦翹뛘༧翹rs㾀\M⚥ǤleC㾀DF⚥ǤPhar쏪ﳂㅲ耀똈༦翹뛘༧翹rs㾀\M런⚥ǤleC㾀DF귐⚥ǤPharc쏹ﳓ㈠退酀ླྀ翹Ð끌Ǥ筰➬Ǥ酀ླྀ翹Ó끌Ǥ篐➬Ǥ退ླྀ翹쁑끌Ǥ篰➬Ǥཹ翹쁔끌Ǥ簐➬Ǥ酀ླྀ翹쁘끌Ǥ൰⠍Ǥﳐཹ翹쁚끌Ǥ籐➬Ǥ酀ླྀ翹쁛끌Ǥ籰➬Ǥ酀ླྀ翹쁕끌ǤѰ⠍Ǥ㥘㜲•㵳쏈ﳬ㌢阀https://res-1.cdn.office.net/files/odsp-web-prod_2024-08-30.003/odbshareinspolightspeedwebpackforkedforie/es/initial.resx.js쌧ﳽ㑲退_xliref0&#10;&#10;䅃〠4쌶ﰎ㔸耀똈༦翹뛘༧翹rs㾀\M豈⚥ǤleC㾀DFﶰ⚥ǤPhar2쌅ﰟ㘲耀똈༦翹뛘༧翹rs㾀\M⚥ǤleC㾀DF⚥ǤPharc쌔ﰨ㜠耀똈༦翹뛘༧翹rs㾀\M⚥ǤleC㾀DF⚥Ǥㅸ웒32썣ﰹ㠸退粰镻㻃蛈䜸翷kp翿霛㹔䫃㾲樞얼க듘䫕㞥귘뎓痓oft互䘈쎨䞸翷㇠䞳翷䀀eC0\0㇠䞳翷HGJC簈᜕Ǥ糘♫Ǥhar썲ﱊ㤢耀똈༦翹뛘༧翹rs㾀\M홐⚥ǤleC㾀DF폠⚥Ǥ礤㌣ar썁ﱛ㩥退display-modelorhingn431403-2587036054-3886067034-5360_Classes\CLSID\{E569BDE7-A8DC-47F3-893F-FD2B31B3EEFD}\LocalServer32썐ﱴ㬴耀똈༦翹뛘༧翹rs㾀\M⚥ǤleC㾀DF⚥Ǥdr32슯ﮅ㱗耀똈༦翹뛘༧翹ꪍ范㾀ᢢ迶⚥Ǥऀ쉰ퟘ䰎㾀燑楟⚥Ǥ斘ﻥar슾ﮖ㴹蠀ᲺǤ㌀ᲬǤ᲏Ǥ匰⚞Ǥ䥜縢аリ⺀♄ǤD슍ﮧ㹥耀똈༦翹뛘༧翹0㾀25⚥Ǥses㾀-A⚥Ǥler슜ﮰ㽥耀똈༦翹뛘༧翹rs㾀\Mﵐ⚥ǤleC㾀DF﯐⚥ǤĀ莲ar싫﯁䀵退_xliref1USER\S-1-5-21-856431403-2587036054-3886067034-5360_Classes\CLSID\{F324E4F9-8496-40B2-A1FF-9617C1C9AFFE}\InProcServer32싺﯒䅧退_xliref0覑꘠Ă♗겮䥷eature㙧2할ᔉǤ䞳翷◖Ǥ㙧2할ᔉǤesult2할ᔉǤ 싉ﯣ䉯耀똈༦翹뛘༧翹㾀⚄䏿岰ᔨǤ䀀㾀峠ᔨǤ싘ﯼ䌠退_xliref0/Documentos%20compartidos/SIG/Estrategia%20SIG/Caracterizaciones%20proceso/Caracterizaciones%20proceso%202024/爏³r32숷﬍䑮退_xliref1USER\S-1-5-21-856431403-2587036054-3886067034-5360_Classes\CLSID\{F324E4F9-8496-40B2-A1FF-9617C1C9AFFE}\InProcServer32숆ﬞ䕘退粰镻㻃蛈䜸翷Ǥ翿啘䉍荚䡬⒂䪵럥㗏撹♗겮䥷䊀℆⚄䏿숂╡Ǥ互䘈쎨䞸翷㇠䞳翷䀀Ǥ䘀⛧Ǥ㇠䞳翷☁ǤǤ㡨ᕀǤ붘❼Ǥﴀ⚺Ǥ숕אָ䙥蠀?smkt=es-ES&amp;share_mode=1&amp;scenarioId=Share_Ribbon_Win32&amp;crossdomain=true&amp;migratedhosting=true&amp;clientId=excel&amp;clickTime=1726063203302쉤טּ䝴退粰镻㻃蛈䜸翷9-翿춮栈ਣ䆦ꖥⰍ齮㻰撹♗겮䥷䊀℆⚄䏿互䘈쎨䞸翷㇠䞳翷䀀㇠䞳翷˘♋Ǥ᫘♫Ǥ쉳שּ䡳退_xliref1II_SCRUBBED&gt;; ServerType:5; SupportedProtocols:87; Version:16; Flags:7; CobaltMajor:1; CobaltMinor:6; MsDavExt:1; Shar2쉂ﭚ䥡退DMediaServiceObjectDetectorVersionsf006/metadata/properties)='eaa9bf3b-60c2-4456-916d-f4817fb08b4f']6afe5']08b4f']ver32煳敲㵦쉑ﭫ䨷退粰镻㻃蛈䜸翷翿쁾愳䌵쎶䙣⁻撹♗겮䥷䊀℆⚄䏿互䘈쎨䞸翷㇠䞳翷䀀id㇠䞳翷Ⰱ齮㻰vIЈ♋Ǥᑘ♫Ǥhar솠彩䭣退粰镻㻃蛈䜸翷\S�翿柣뱺䯙䍍澌爰끁撹♗겮䥷䊀℆⚄䏿054互䘈쎨䞸翷㇠䞳翷䀀esD\{⚈Ǥ㇠䞳翷654-ቈ♋Ǥⱘ♫Ǥr32솿歹䰽退（༌翹潘།翹ﾐ༌翹༱翹⼰།翹ী༏翹⽸།翹潘།翹鮈།翹ؠ᝷Ǥꐰ།翹움ᝯǤ肠༎翹༱翹얘༏翹ྨ༏翹愠༨翹ߐ᝷Ǥ龘༫翹犰༽翹鎈༱翹움ᝯǤ༳翹ៀ▬ǤⲠ༴翹Ϡ᝷ǤⲠ༴翹Ϡ᝷ǤⲠ༴翹Ϡ᝷Ǥ 5, \&quot;Fu솎益䵡退_xliref1ơ爏³&amp;ⴳǤĂcid౯㙧爏³할ᔉǤ༎翹ⴳǤ䗵㙧爏³할ᔉǤ솝覆买耀똈༦翹뛘༧翹㾀鴠⚥Ǥ㾀鶀⚥Ǥ쇬變伽耀똈༦翹뛘༧翹Ǥ㾀ꅀ⚥Ǥ㾀꯰⚥Ǥ쇻𣏕偂退粰镻㻃蛈䜸翷CR�翿뒬滵侾沲맿撹♗겮䥷䊀℆⚄䏿por互䘈쎨䞸翷㇠䞳翷䀀onFla㇠䞳翷ltobⅨ❅Ǥ祘♫Ǥhar쇊﫢兴退粰镻㻃蛈䜸翷�翿頇뤙９䷗墄፭嫊牠撹♗겮䥷䊀℆⚄䏿互䘈쎨䞸翷㇠䞳翷䀀Ǥ⚈Ǥ㇠䞳翷meຸ♋Ǥ㇘♫Ǥ쇙﫳刢退_xliref0섨兀匠退_xliref1Ă⟽ǤǤĂ끌翹⟽ǤĂ끌翹&#10;⟽ǤĂ끌翹&#10;섇精吢退粰镻㻃蛈䜸翷￺翿翼䈪龼礯䰴硻撹♗겮䥷䊀℆⚄䏿互䘈쎨䞸翷㇠䞳翷䀀캨⚆Ǥ㇠䞳翷៨❅Ǥ섖郞啃退_xliref1USER\S-1-5-21-856431403-2587036054-3886067034-5360_Classes\CLSID\{54E211B6-3650-4F75-8334-FA359598E1C5}\InprocServer32셥憎噃耀똈༦翹뛘༧翹Ǥ㾀ྰ⚦Ǥ㾀༠⚦Ǥ셴煮圯退粰镻㻃蛈䜸翷CR翿ᐛㄐ㬯䋦纚ⱶ귺撹♗겮䥷䊀℆⚄䏿por互䘈쎨䞸翷㇠䞳翷䀀onFla㇠䞳翷ltob㹘ᕀǤ荘♫Ǥhar셃繁堾退_xliref0II_SCRUBBED&gt;; ServerType:5; SupportedProtocols:87; Version:16; Flags:7; CobaltMajor:1; CobaltMinor:6; MsDavExt:1; Shar셒頻夳退https://fa000000110.resources.office.net/f7024bdc-7caf-4ca8-807d-2908f09640d6/1.0.0.1/en-us_web/apps/excelbingmap/bingmaps.html삡嗢婲退_xliref0II_SCRUBBED&gt;; ServerType:5; SupportedProtocols:87; Version:16; Flags:7; CobaltMajor:1; CobaltMinor:6; MsDavExt:1; Shar산璉孲退粰镻㻃蛈䜸翷翿⼜㽕䰃᪎Ꟑፁ슋撹♗겮䥷䊀℆⚄䏿聁互䘈쎨䞸翷㇠䞳翷䀀㇠䞳翷᭸❅Ǥ姘♫Ǥ2e삏殮尶耀똈༦翹뛘༧翹㾀⚄䏿镰⚥Ǥ䀀id㾀騠⚥Ǥ삞禮崢耀똈༦翹뛘༧翹Ǥ㾀潰ᔨǤ㾀瀰ᔨǤ샭劉幥退粰镻㻃蛈䜸翷Ǥ翿ᩨ厚튢䘢䊍쩨ꁿ觥撹♗겮䥷䊀℆⚄䏿숂╡Ǥ互䘈쎨䞸翷㇠䞳翷䀀Ǥ䘀⛧Ǥ㇠䞳翷☁ǤǤౘ♋Ǥ⡘♫Ǥ帀⚻Ǥ샼類弾退_xliref0-3D49-4FB6-94F3-740426DE5E54}ubscribed: true, SubscriptionStarted: 1726059382, LastHostUpdate: 1726060680, LastHeartb샋李怺耀똈༦翹뛘༧翹㾀⚄䏿溰ᔨǤ䀀Ǥ㾀獠ᔨǤ샚鱗慎耀똈༦翹뛘༧翹㾀⚄䏿滠ᔨǤ䀀㾀漐ᔨǤ쀩賈扭耀똈༦翹뛘༧翹Ǥ㾀械ᔨǤ㾀澠ᔨǤ쀸卵捗退（༌翹潘།翹ﾐ༌翹༱翹⼰།翹ী༏翹⽸།翹潘།翹鮈།翹ୠ᝷Ǥꐰ།翹쫠ᝯǤ肠༎翹༱翹얘༏翹ྨ༏翹愠༨翹옰ᝯǤ龘༫翹♠༏翹鎈༱翹쫠ᝯǤ༳翹ថ▬ǤⲠ༴翹ﱠ᝶ǤⲠ༴翹ﱠ᝶ǤⲠ༴翹ﱠ᝶ǤⳞǤhar쀗來摥退_xliref1/Documentos%20compartidos/SIG/Estrategia%20SIG/Caracterizaciones%20proceso/Caracterizaciones%20proceso%202024/爏³har쁦菉敪退傉䝎਍ਚഀ䡉剄؈缀⬝ainm.sharepoint.com/sites/oap/_api/groupservice/getgroupimage?id='2a2b1c18-624f-47a9-a9cc-a33f4f24f3aa'➟Ǥ䄂Ǥe㵲䈢쁵累昢退_xliref1/Documentos%20compartidos/SIG/Estrategia%20SIG/Caracterizaciones%20proceso/Caracterizaciones%20proceso%202024/1; Shar2쁄菱朢退_xliref0-3D49-4FB6-94F3-740426DE5E54}쁓數栢蠀쐀ᴼǤ鈈ᵤǤﻘ᳐ǤᚐἳǤ᠆彌èھ￠♄ǤD梁椹退_xliref0/Documentos%20compartidos/SIG/Estrategia%20SIG/Caracterizaciones%20proceso/Caracterizaciones%20proceso%202024/樱退_xliref0/ʸĂʎⴳǤơ翹╼Ǥ༎翹╼Ǥơ砬款退粰镻㻃蛈䜸翷CR￺翿俓ⵕ肔䡝開鬲Ⱪ杝撹♗겮䥷䊀℆⚄䏿por互䘈쎨䞸翷㇠䞳翷䀀onFla⏈❅Ǥ㇠䞳翷ltob⑪Ǥhar汲退_xliref1T13:50:46.9657414Z [info        ] sending data: {&quot;A&quot;:[&quot;{\&quot;Version\&quot;: 2, \&quot;ClientType\&quot;: 0, \&quot;PresenceType\&quot;: 0, \&quot;Sele聀H洠退_xliref0Ǥ㔀◖Ǥ爀摯捵楴湯港耀똈༦翹뛘༧翹㾀骀⚥Ǥ㾀鞀⚥Ǥ潁退က䙊䙉Āā怀怀䌀ࠀ؆؇ࠅ⑨Ǥ⑨Ǥ⑨Ǥ⑨Ǥ⑨Ǥ⑨Ǥ⑨Ǥ⑨Ǥ⑨Ǥ⑨Ǥ⑨Ǥ⑨Ǥ⑨Ǥ｀✅Ǥ핀✅Ǥ흀✅Ǥ✅Ǥ✅Ǥ✅Ǥ✅Ǥ✅Ǥ✅Ǥ✅Ǥ✅Ǥ✅Ǥ✅Ǥ✅Ǥŀ✆Ǥ挼爠∽䍂瀠退_xliref0II_SCRUBBED&gt;; ServerType:5; SupportedProtocols:87; Version:16; Flags:7; CobaltMajor:1; CobaltMinor:6; MsDavExt:1; Shar焾退粰镻㻃蛈䜸翷CR翿Ꮟ屳䚟놖쳗瑝䏼撹♗겮䥷䊀℆⚄䏿por互䘈쎨䞸翷㇠䞳翷䀀onFla㇠䞳翷ltob㎨ᕀǤ렘❼Ǥhar爱退粰镻㻃蛈䜸翷䆲㏾翿﯎䯓ኯﱝ펔撹♗겮䥷䊀℆⚄䏿礂䱺磱䚯互䘈쎨䞸翷㇠䞳翷䀀昄꒍砀䚯䆲㏾㇠䞳翷㌁昄꒍h㫈ᕀǤ惘♫Ǥ䄀㏾昄꒍ƅǤ猱退_xliref0II_SCRUBBED&gt;; ServerType:5; SupportedProtocols:87; Version:16; Flags:7; CobaltMajor:1; CobaltMinor:6; MsDavExt:1; Shar琸退粰镻㻃蛈䜸翷CR翿࠽ﰊ䥘杖ᘃ佣ᴱ撹♗겮䥷䊀℆⚄䏿por互䘈쎨䞸翷㇠䞳翷䀀onFla㇠䞳翷ltob፸♋ǤỘ♫Ǥhar畲退_xliref1onID&quot;: 406, &quot;UserActionName&quot;: &quot;NetUI.SimpleButton._FireClickEvent&quot;, &quot;IsChecked&quot;: true, &quot;IsIntermediate&quot;: false}har祬瘱耀똈༦翹뛘༧翹㾀⚄䏿ꥐ⚥Ǥ䀀㾀Ꟑ⚥Ǥ眢耀똈༦翹뛘༧翹Ǥ㾀쟰ᔨǤ㾀쫰ᔨǤ∸猠∽ㄲ∲㸯挼爠∽㥔㠱•㵳㈢㈱⼢㰾⁣㵲唢挀Āਘ伀㌀㄀㘀㈀ĀਁȀꡛ路ဲ甠◢Ǥ0⛾Ǥ타彷鎋⒭놦Ⴠ⚉Ǥ榮慁驃ﰍ빜煁ﾀ뼀C:\Users\lkpetro\AppData\Local\Microsoft\Office\16.0\OfficeFileCache\0\0\CJH6DXGEBHGMD7FFCDF2HJC4HQHUBLEK\e_F4FIDWA7GVFXDNGZAQBMDWEBEFFJHRFM.RxIÉÓÔb£ø°aõ~´òăåør´ČĭĮ]^%&amp;P(2İıùŚĻŽ9:ĔŤċļƃēƏĴříƑŜǚǘĩÿǒƀƁƂǬǓǔƓǑȒȓȔĘÐƖƗĀǡƍưȴüȏĵȫǩƿȭȮȯȷŲƑúǞXÖȾʊưʙȠŒȼȉȆƊʏ˄ʳʫ'˞ɪƠʗʣ1W˂̎˺]̒ʤº̭Ĺk ʁę̗ʝɑɒǁʲ˺˦ʨʩʪ­:˨ȚǓ͏ΜǴ̈́ȡ͔řʎΤƐȨΘ͸϶ÍʷÛϭ}Јϩ^ΣЎϪʡζЖЕηɾСā̖ϔʚΏ）ţ뼀C:\Users\lkpetro\AppData\Local\Microsoft\Office\16.0\OfficeFileCache\0\0\CJH6DXGEBHGMD7FFCDF2HJC4HQHUBLEK\e_AFBMFCEYETEOGAFDDHCFGOCZBTHUDZFV.RɓЉàӁ~ʽԌͻӻ϶ћ׾Ѳْ̪֪֩֡ښ՟ؠۮۛڹڲ׽݇ͷڸ߰࠾ҥޥﺒȀ뼀C:\Users\lkpetro\AppData\Local\Microsoft\Office\16.0\OfficeFileCache\0\0\CJH6DXGEBHGMD7FFCDF2HJC4HQHUBLEK숋ȃ଀ς숋ȃ଀ǧôꂰ怃왴鉉荊錱㖣쑍Vﱷࠀ⤫錿磫峚呿ｾ퓊ᄐä⭸툩諪ﬂꛗ璎뗝梼緌²ǐΒ䭐Ѓ!漴괃»ĩ牟汥⽳爮汥葳췏숊ర鐻巜༶눢ᝮ瘑秊딀㻋훘뚔糪筻⁴౸繉⓿霯ቹ牏恾℣剋搐㜴쯪࣮߂ᩥ넵डᙐ䷛ꕾ蕉쇻ᅺꈓ㷗쫍氧쓉쭎噮阡䎮㪨緂ẚ緐倛䲬㕑尒擕趷￉湭䇛駓揵ጦ䑾章쨢痊␔ጬ瞍㇦މᘃ긹Ⱎ&gt;ꂰ 왴鉉荊錱㖣쑍Vﱷࠀ⤫̦闬ঽ㰵亨蝒﮴茔ᄐ̳⭸儩⭅퍠콮羈먵雽䰝쾒緽²ٮ೎䭐Ѓ!帓斾Ă˟Ȉ牟汥⽳爮汥⁳Ң⠂ 가䶒͋ေﾂ찡㮽⫛툢⽬摍ǽ餱惽餷꒐ﶺ䛷瑁뚡稞꾜鹷饹曵ꎲꍸ笐ቶ䖖舉暜믓쉖﵋뢸ᄇ犓赆䣬臂氢贳㻵겊ꋢ⺄Ｅᢀ䝵앖㶂岹㡩镘ᡲཊ▪镜ᷥ倚㓍컅ࡈ猻ꈃ寮㚼䴷榯立쥯⎥逫䒦郎㗳嚢ꖡ설纰쪈⋻ͣ✞ﵚ毯勑䙒蔥ΚԸ벴䖤፳䚙배༲墧⽮ꋉㇷ㶱칣콗ሷ者＀Ͽ뀀Π庠瓴䧆ꪒ䫣ㆃꎓ䴵囄眀ü⬈휩샛ꈭ끼﫿縏纱ჷ爑砀⤫꺹욋ࡆ芘Ꭳ雉鯌詥縔ᕀ뉽쨀倉͋ᐄ؀ࠀ℀케᯴㚇Ḁ砀⽬敲楶楳湯硅漯橢捥却慴整⸱浸걬嶔ᠰ䐿궹鎊攴Ą驕栖ァ䈾㞡鮓褸똡삐龯ߩ䛫䶵獕疕ﱼ⎜⸷鉊᭪ׄ둦鮩䌕თ堍榈퓜槽듻殦䉂숚冔퓔䢷៨꾭᩟燬ʉ鄹≐楍児뤯㓥䓵곊耎ለꁄႨ瀜堦⬤⌁䖀ฑတ䜙ᐰ䈉꒒㋀ᫌ棠Ⱎ罇㎕迭ᦩ瀎脀뺘紨鏐灴㿄襈补踪䨄慑㸼擂ꭞᷦ枍埢젬ꈉ녒≖ꔜ⩐⋖駁寐綍㎌ʩ툘घ㔵㿭᪆捌뇆졌ሀ藕흉㴽ⴷ䭝䢠て룽噶뇍ᝩ懽룱뾈蓏䮋㫧宺鮂ݭﱭ큲ᘜ⍭趜鷖䏜ᶻ琙鋯沇ᛦꇶⷚ幖割鬴薪锰蜯䄔㪯䗋㮃懣쵢憔뇪䪜旕｣᫩髪Ӛ㧅堦恡왚ꚸ頺ᷢ蟤쥸엿쪋ﭛ蜚䕂拪凍䀹ꙑㅪ儰䞿㼜囊ﷸ嫈ᆴ˫棚෪燇쫵饠ꣷ㒽ནꃻ뤜Ⅻ痐枹ྐྵୗ᭶沝켯楢잵༃鹏ﶱ큙婝뭎森垁ಉ銣茆嫙놿눚ݏ﹫Ⱃ뽸母𥉉 ＀Ͽ︛̀뼀C:\Users\lkpetro\AppData\Local\Microsoft\Office\16.0\OfficeFileCache\0\0\CJH6DXGEBHGMD7FFCDF2HJC4HQHUBLEK\e_FZCKB3A4EKDXDGC7CFFGCJEZGOGZFAFH.Rഩ˂˃ీ୾୿౅෷௰෻಴๩ॏบඉ໴ଏਾ෿ੜ੅ǖ૖ླྀཹེ෾ྙྚྡྷྌྍĔྨhྱ஀ྎ࿀$:;&lt;Ø੯ǋྋʵྖྗʦྛ࿔ྜྷྣဆྫྲྼ၀ჁაﶬЀ뼀C:\Users\lkpetro\AppData\Local\Microsoft\Office\16.0\OfficeFileCache\0\0\CJH6DXGEBHGMD7FFCDF2HJC4HQHUBLEKᆍቈྥྩቹካጳ๷࿻ᄟᎴአᏤᏉᐚᏪၧᑒᑼိᓹᔨﴵԀ뼀C:\Users\lkpetro\AppData\Local\Microsoft\Office\16.0\OfficeFileCache\0\0\CJH6DXGEBHGMD7FFCDF2HJC4HQHUBLEK\e_DCGVFRFXG5AUHMBPDQF2GWELB2C2AOFP.Rʊ᥺᥻᥼ɳﲾ؀뼀C:\Users\lkpetro\AppData\Local\Microsoft\Office\16.0\OfficeFileCache\0\0\CJH6DXGEBHGMD7FFCDF2HJC4HQHUBLEKDSCFDA9.tmpࠀ)))瓐ɱǤ　ꈠ覊㕐ɠǤ햴Ⳡ⵴⠀粩ﱇ܀뼀C:\Users\lkpetro\AppData\Local\Microsoft\Office\16.0\OfficeFileCache\0\0\CJH6DXGEBHGMD7FFCDF2HJC4HQHUBLEK\e_DMGRFYE2BNALGIBAHEGLF5EZG5GQDFGD.R媀៯Ǥ3쫀✦Ǥ&quot;楀ⴣǤ旰➑Ǥꎐ␀Ǥꎐ␀ǤसⴁǤ＀대ၹ翹ꄁ␀Ǥ鶸ვ翹₟ꎀ塯꫕ᔟ㳢ꗯ鷠ვ翹āād⬄ቺ翹㴨ჟ翹ꃼ앏᭚ꃼ앏᭚✦Ǥ㴨ჟ翹捓湥牡潩╥Ǥ镀ꓠ翹镈ꓠ翹Ā锰ꓠ翹佐⚉Ǥ턀➐ǤЀﰀ児⚉Ǥ児⚉Ǥ侐⚉Ǥ侠⚉Ǥ侨⚉Ǥxmlnsshttp://www.w3.org/2000/xmlns/倈⚉Ǥ倐⚉Ǥ倠⚉ǤVersion俨⚉Ǥ偈⚉Ǥ偐⚉Ǥ偰⚉ǤMinorVersion傘⚉Ǥ傠⚉Ǥ僀⚉ǤCorrelationId僨⚉Ǥ僰⚉Ǥ僸⚉ǤUrl僈⚉Ǥ儠⚉Ǥ儨⚉Ǥ先⚉ǤUseResourceID陈ꓠ翹$锰ꓠ翹凐⚉Ǥ➐Ǥࠀﰀ凰⚉Ǥ叐⚉Ǥ券⚉Ǥ剀⚉Ǥ剘⚉Ǥ凰⚉Ǥ咰⚉Ǥ劰⚉Ǥ咰⚉ǤsEnvelopehttp://schemas.xmlsoap.org/soap/envelope/凰⚉Ǥ勠⚉Ǥ勨⚉Ǥshttp://schemas.xmlsoap.org/soap/envelope/厈⚉Ǥ厐⚉Ǥ➐Ǥ區⚉Ǥ凰⚉Ǥ➐Ǥ凰⚉ǤsBody뗠ꓠ翹떐ꓠ翹叐⚉Ǥ떀ꓠ翹땀ꓠ翹吀⚉Ǥ륔ꓠ翹륔ꓠ翹陈ꓠ翹)咰⚉Ǥ吰⚉Ǥᛠꓡ翹﯈ࠀ뼀C:\Users\lkpetro\AppData\Local\Microsoft\Office\16.0\OfficeFileCache\0\0\CJH6DXGEBHGMD7FFCDF2HJC4HQHUBLEK\e_BKADHCBYAMHGBXG7HOFUGWDKDDGEFVGK.Rᾡ⊑⊒⊓⊐⍍ᰀ⋼⋽⋾≹⋇⁇ẺṜ␥ᾢᾣℼ◑◆┨◒◓◔ﭑऀ뼀C:\Users\lkpetro\AppData\Local\Microsoft\Office\16.0\OfficeFileCache\0\0\CJH6DXGEBHGMD7FFCDF2HJC4HQHUBLEKe_GMCSBVH2BOF6GPFLBZBGBADIAPHQA3EM.R捩䥥㵤㘵㝥㕥㥤㌭搹ⴹ搴ㄴ㠭っⴷ㙢㜰ㅣ㈱㥡㑥※偓䥏䍄䱒㜽男倯㥄戴睗摧噭捹氲扶な䵩㑓䥷䉩扬乭婶汇婵ぺ摩剘䱭杔偩㑺唸䄱嘫䕪䱺䉄䱯婭戸噗奴噭捹栲捰睈䵸䅄䵺䅪䵷乭婫䉔婪䵪儱硇摰啭奵㤲䱴䅄䱪婭戸噗奴噭捹栲捰硈慳䈳摬䩈其汇扵㕓扮夳奵㠲䵳䵔乺䅺乺捔乸䵺䵷䅄䵷䅄䱷䕄䵺奺伳兔䵸䥔䴱䅄䵷䅄䵷睃䵸䵺䴳杄䴴兔䵸捔串兔串䥪䵳杔䰲䕪丱㑓佹㑓乸䥪乳奄䵸奔临䅪佸兄乹䵺临歺佷睓丱乗乬奭夰ㅓ婭䕪䰵兔她奭佴乄䵭ㅓ䵫䅄娲歪娴噗佩奇䱳兄伱䵇佺婗䱬䵔丰唲乴剄乭ㅓ乩䕇䰳婔乩杪头奪丱䵭失睹夵啗丱噇䵨こ䴲啇䰳奔䵷䅄乴䙪䵪べ串摔婩歔婺兄乹啺佳䙗乬剔奬䕔乴䉪乬べ䴲䅄䱷奔奸䵺乴啪夳啭䴵儲䴰捪䰱睃䱷䅄䵳睃女杔奸兗䵸䕇婴捔婸ぃ娰奭䰳䙗婭奭佴䩄奨䙪乬奔伴䅄䰴噇匵剪坩㕅坭䩔慎㥕印䩭兙瀰噅剕奇氰䵳汇免漰夰桬婏䵭呺剮慊㥭呰乖捊氰噵䉪啨欰匲ㅗ地汆卙䩬敓㕫婃ㅗ到乆䵈摘䵖灆坘噫態䙬剖汗啭ご䰹䥄串䅔丰捪丳䵄伵歔伵歔伵歔䵳䵔乺䅺乺捔乸䵺䵷䅄䵷䅄䱷則婨䕇婹婄䱩兗佸䥔乴䵇䵺ど头䥗䰱䵗䴲啔头䙪乫捔佺睃䱳睃䱳䅄䱳䕄䴵啺丳硓挴搲䵭䩺剌捔慸摖唰硕扇䔱乴嘰敖案摄䅪婳汕剑剺扳婅之娳啶䙕削䴱到瀱敂剘䵯桪奐丱呲㥕吶硇愵汕啩砲唵灈慐桗丵乖挲則坳噇卖瀲敗剗䵉乕敍䕗摲奆丱噭慐䙮慐婖乑歆慸乺乶〰䴴䕖乶㥫匱摕乏瑗奷啺剶摪敗婭批夰摺䩖䱖䘲扱摇剙丳刲䕕坹䉆摔剪奇䉔婚獩摺嘰慕汅坮汕䵱灅婰汖慭摈䱂儱卷氲婺灮噴㕕乶捇啹瑩噂兕䵸汬卨決婔獃兲瑫佔䉈剕婈扯䉘搲灭捬㑇匲ㅅ呕猰儴摕䴶剈捒則慬䩗啉汈慙嘱䵏婗失刲剅噘噒剺托㥕奉婗捳䩈临兆吲桖奯剮坡䉈䭎到卓䘲扮䘰噷硫摆㥹卯剭坹歫噹硫婈婫扪䉄奃㕕剫灗䵳䨱乔ぇ剸䉄䱊㥹匵硅儲㥫挲䙬挳婪啉婅坷瑓敫剕奺䉔敘硫呓硅偒ご䰸丱偑㵧ഽ唊敳⵲杁湥㩴䴠捩潲潳瑦传晦捩⽥㘱〮⠠楗摮睯⁳呎ㄠ⸰㬰䴠捩潲潳瑦䔠捸汥ㄠ⸶⸰㜱㈹㬸倠潲ഩ匊䅏䅐瑣潩㩮∠瑨灴⼺猯档浥獡洮捩潲潳瑦挮浯猯慨敲潰湩⽴潳灡䤯佳汮䍹楬湥≴਍捓湥牡潩›潐汬湩卧扵捳楲瑰潩䍮湯敮瑣摥਍捓湥牡潩祔数›佐਍灁汰捩瑡潩㩮圠湩㈳䔭捸汥਍协慎敭›楗㍮ല䘊汩䕥瑸湥楳湯›砮獬൸堊䌭楬湥剴湩㩧䌠ൃ堊刭煥敵瑳瑓瑡㩳传数慲楴湯䄽䥭汁湯㭥晏楦散敓獳潩䥮㵤㍅ㄹㄸ䌹㠭䙃ⵅ㔴㈲㠭㥆ⵆ〴㉄䈳䍅䕆㈶䐻捯敓獳潩䥮㵤㈱റ䌊湯整瑮䰭湥瑧㩨㈠㈲਍潈瑳›敭牴汯杯慩湩⹭桳牡灥楯瑮挮浯਍਍⤺⨨﫚਀耀C:\Users\lkpetro\AppData\Local\Microsoft\Office\16.0\OfficeFileCache\0\0\CUC6G6BGAEDUHTEUCPFWB5CJHVGCELEGe_G5CWBBBOF4BOBWDSD4GYEQEHEEB7DDGP.R㠌࿨⍱㒬耇ﮫ䚽힥ද촪ꣶ踟冃㠃㼯ꌖ湳୮㒸ࣽչϿ礀⯱謹଀뼀C:\Users\lkpetro\AppData\Local\Microsoft\Office\16.0\OfficeFileCache\0\0\CJH6DXGEBHGMD7FFCDF2HJC4HQHUBLEK\e_FBDQAYBXDUBSDZGUH4ANCLFNBGE4GVH6.R⼫⻎⤈⳱⼒ⱊと⿞ᬊ⤍び┌㇗〲ㆫ林ఀ뼀C:\Users\lkpetro\AppData\Local\Microsoft\Office\16.0\OfficeFileCache\0\0\CJH6DXGEBHGMD7FFCDF2HJC4HQHUBLEKe_A3EBH2DSH7AUBKG7H6AZCQARDFFZCVC3.R))瓐ɱǤ　ꈠ覊㕐ɠǤ楞Ⳋ⵴⠀粩ᛠꓡ翹힥諒ഀ耀KELBUHQH4CJH2FDCFF7DMGHBEGXD6HJCcrosoft\Office\16.0\OfficeFileCache\0\0\CJH6DXGEBHGMD7FFCDF2HJC4HQHUBLEK翹㉾Ǥ蕐XǤ㉾Ǥ佉ྭ翹翰ྭ翹㉾Ǥ埝ྭ翹㉾Ǥ蝀⟒Ǥ媀៯Ǥ3ꊰⶱǤ&quot;僰⺛Ǥ乐⑽Ǥ㉾Ǥ㉾Ǥ㪨ⴁǤ＀대ၹ翹씁㉾Ǥ鶸ვ翹₟ꎀ塯꫕ᔟ㳢ꗯ鷠ვ翹āād⬄ቺ翹㴨ჟ翹섔◁섔◁ⶱǤ㴨ჟ翹捓湥牡潩㌀᱔Ǥ镀ꓠ翹镈ꓠ翹Ā锰ꓠ翹芰⚉Ǥ뽐ㄲǤЀﰀ蒰⚉Ǥ蒰⚉Ǥ苰⚉Ǥ茀⚉Ǥ茈⚉Ǥxmlnsshttp://www.w3.org/2000/xmlns/荨⚉Ǥ荰⚉Ǥ莀⚉ǤVersion荈⚉Ǥ莨⚉Ǥ莰⚉Ǥ菐⚉ǤMinorVersion菸⚉Ǥ萀⚉Ǥ萠⚉ǤCorrelationId葈⚉Ǥ葐⚉Ǥ葘⚉ǤUrl萨⚉Ǥ蒀⚉Ǥ蒈⚉Ǥ蒨⚉ǤUseResourceID陈ꓠ翹$皠ፌ锰ꓠ翹蔰⚉Ǥ펠ㄲǤࠀﰀ蕐⚉Ǥ蜰⚉Ǥ薘⚉Ǥ薠⚉Ǥ薸⚉Ǥ蕐⚉Ǥ蠐⚉Ǥ蘐⚉Ǥ蠐⚉ǤsEnvelopehttp://schemas.xmlsoap.org/soap/envelope/蕐⚉Ǥ虀⚉Ǥ虈⚉Ǥshttp://schemas.xmlsoap.org/soap/envelope/蛨⚉Ǥ蛰⚉Ǥ폀ㄲǤ蚠⚉Ǥ蕐⚉Ǥ퐘ㄲǤ蕐⚉ǤsBody뗠ꓠ翹떐ꓠ翹蜰⚉Ǥ떀ꓠ翹땀ꓠ翹蝠⚉Ǥ륔ꓠ翹륔ꓠ翹陈ꓠ翹)皠ፌ蠐⚉Ǥ螐⚉Ǥᛠꓡ翹㭚휬฀뼀C:\Users\lkpetro\AppData\Local\Microsoft\Office\16.0\OfficeFileCache\0\0\CJH6DXGEBHGMD7FFCDF2HJC4HQHUBLEKDSC7DF8.tmp㤭㔣ứ⮚㰹㴭㙡㙢㙣㷸㻆↷㷹㷺㷻㉝㷒⁆㵅㻟㻠㻡㼼浸⁬敶獲潩㵮ㄢ〮•湥潣楤杮∽呕ⵆ∸猠慴摮污湯㵥礢獥㼢ാ㰊敒慬t桳灩⁳渀㵳栢瑴㩰⼯捳敨慭⹳灯湥昀牯慭t杲瀯捡慫敧㈯〰⼶ॲ㸢 摉∽䥲ㅤ•祔p洌捩潲潳瑦挮浯漯晦捩㄁଴瘀湉敤x牡敧t횳༼뼀C:\Users\lkpetro\AppData\Local\Microsoft\Office\16.0\OfficeFileCache\0\0\CJH6DXGEBHGMD7FFCDF2HJC4HQHUBLEK㣼㘻㱟䃁䅭⋢䁽㾖㾗㾘䁤䌕㰆䂦䌭䎆䎧䄹⤉ᨡ෽䏨䅸혺က뼀C:\Users\lkpetro\AppData\Local\Microsoft\Office\16.0\OfficeFileCache\0\0\CJH6DXGEBHGMD7FFCDF2HJC4HQHUBLEK\e_ABF5AZA4EAAXB7EZCEEJA4HFAKCOH3GL.R䀀䀀瓐ɱǤ　ꈠ覊㕐ɠǤ늎걞ⶂࠀ粩햁ᆠ뼀C:\Users\lkpetro\AppData\Local\Microsoft\Office\16.0\OfficeFileCache\0\0\CJH6DXGEBHGMD7FFCDF2HJC4HQHUBLEKe_C3AFC2GJD5ASDOGMFBHODCHDBCAUAIFH.R00瓐ɱǤ　ꈠ覊㕐ɠǤ㣼Ѹⶀ⠀粩⤌䳸䱛픈ሀ뼀C:\Users\lkpetro\AppData\Local\Microsoft\Office\16.0\OfficeFileCache\0\0\CJH6DXGEBHGMD7FFCDF2HJC4HQHUBLEK\e_FZF7D5FXFQBKERHED3H6ELCJGLFAHZHS.R䴄䰅䉫䬛乾䦹؀؀2聀⛾Ǥ죠✪Ǥ䶜㻞Ⓨᥰ䫿⥺䒒㱰풟ጀ뼀C:\Users\lkpetro\AppData\Local\Microsoft\Office\16.0\OfficeFileCache\0\0\CJH6DXGEBHGMD7FFCDF2HJC4HQHUBLEK凂丞䨈冭凃加凘卶儭䉬卡凄凅准푦ᓹ耀C:\Users\lkpetro\AppData\Local\Microsoft\Office\16.0\OfficeFileCache\0\0\CJH6DXGEBHGMD7FFCDF2HJC4HQHUBLEKᆴ˫棚෪燇쫵饠ꣷ㒽ནꃻ뤜Ⅻ痐枹ྐྵୗ᭶沝켯楢잵༃鹏ﶱ큙婝뭎森垁ಉ銣茆嫙놿눚ݏ﹫Ⱃ뽸母𥉉 ＀Ͽ폭ᔀ뼀C:\Users\lkpetro\AppData\Local\Microsoft\Office\16.0\OfficeFileCache\0\0\CJH6DXGEBHGMD7FFCDF2HJC4HQHUBLEK\e_HGDLAFFRCQFXAOCZGHECADBYBDFDDVG4.R墊䖎億墯妖䴜䯦䳖尓奾峄⤮尞劮䨉䝇將堶帮퍴ᘀ뼀C:\Users\lkpetro\AppData\Local\Microsoft\Office\16.0\OfficeFileCache\0\0\CJH6DXGEBHGMD7FFCDF2HJC4HQHUBLEK嬌庯嶞彘帺惚彰幻慸怙峜틻ᜀ耀C:\Users\lkpetro\AppData\Local\Microsoft\Office\16.0\OfficeFileCache\0\0\CJH6DXGEBHGMD7FFCDF2HJC4HQHUBLEK鉀睢㌯︽뷦郞ꮓꆘ∋흉Ỹ줢쾌뉩竬♏䫣䏛蹤伙흈፛緩迣ᔃ频造酺땁未谰ᷥ銞縄灛挑뜅奢஝ॼ捺ൖ뽽赙䴱鐼ᣠ仔ـ্둺큘淮返찘⢑ީ䱦榜ⓥ⦗臧졆Ჵ脰〮竫팰徜졎쌐셒崏㟏广⫝젾颅⏚鉛鬛岿ᜮ龘暇녎溜慇ẻ뭓冸｛춞䧠⸳鵥ꍁ럩᳃ɛ靥嚝덐◱뗽츝ꝁ࿙雫;矗熟᧜ᬍ㊀捼쏳Ꝿ⠍㟃凵ᖯⲎƼ豅ꭦ滝搭Ꭱ槞ﴶブជ蠨涆ᘩ儼拻옭룏̘̀嘙䄴鵪֒䆞앒ᨥ饒밲僶ᎊ愮࿘꽂蟮翛煣䁼䥰☂杲牁栦몪Ϟₕ뼯徯＼诏븯忼裨⌮ꦕ焎Ⲳ﷋︿꿯䎿﷿俲뱮ﵟ뺯풧勃䰫忏諾꯺羗쏹￷틸붡಴킟䢘䉴턮ṣσ匚ﳘ哉䳜ቢ橡琈吻咏Ť홏릘絰魢꧰Ⲁˣ忞댽麸扅ꢥ冇Ŭ㦏絧鰮砆太뉸陊짮꫅箌殅Ǯⱎ輇⥖垤勪蠹䖈铳䓡◡衉既縷衎ꌾ닔㇫ঝ冷ꅂ⣏揪㓪蓉굎⩀ຄ౩奾ࢻꮂ㼜絅峎㵏ᜤሶ֖๦ᏲⳂ⯇掅쪗踉䟠䕘鈮歧⬱䛣腒鞧熄騴⤓㉝ҏ漼ㄏ㘤똺䊑珑캗찣᥹菧윈鎩䴳㊢叶๹訡⧑⹗ㇸ垷뺈㼇擠뮯功륢␉㊸⊥⬯緥룵୦屌ꙙ戧묫Ӷ䙵罇뒵﭂ႈ⾆鳱古茇伾鬭ꐗ䐟喐褎뀫怞嘻緵⑂ꙁ配呇⅚䙻粖鼏쒵욳豉㻅⟍痠琫ʧꌖ㧣넟秙砙ꅂ萁煸ґꔝỠ폭᩺ꭡ힎낵欦혌돥꺛運㜡膖ﻄ뛆悙䵦ѐӌ瑓䫤₷륢Ⴟ痑裕鲭୲텻渖욀扷벚瑩섹鿋惹轝כּ쫲뗡朮೛⫱┹乐፶淗獫ｸ귷뻍粵탛㛜뜴贍ᗫ菬㐴ཅ녍揕縶뷢㻻쨋駘㍚⑲훍蒏髗᣹촆钞飙ꘃ少ঁ恒茣圄ꆿ㨪炋﬊腃쩜ꉒ䮔㛘쌲䝦岕淓鼶鼱暝쥿䳏넨옪۽㱬喰㊥덴ྕ繪泒溵栈鯙⢐晍ꢓ䠹㚴꾃ꄡ칷࿞躋䖃꭛룟읪䀔砕䛯뛰ᆌ죬轁휾쩾뵜껱칶㻴뉣Ѳ훀껢㮧쟞俓薗ᯚ愢銜閅쉍쫸破舲㨼﯋㿮瀕ꝵꥰ佅抛᪳ᨊ亵휢Ͳ쩋芙혒ࡸ캋㍃皜ֽᯬ旃䊜䣰踒晟摊︫剭⩋᪤ᥢᙥ夷䱏ᄕ톈蛟䬃ቌ죉恵ﻩ쥒窅ﷁ죒힁⽭얓첂ꗯ洑刖陼鰬ᪿ럱欇빉眂䖟䯳攴䌘㖈腚䪜㸸㈈콗鰩涇夳缑⫗鹓귽깃ἢ陣㡆⤯泥솞䅍틙眱᭛柲茆髮며ᗔ鷶毫뚵兜㬟텅튴⺊𤋮ꫡ襼兕ⵅ奖뻮玞鬻ݤጬ廯䯻諔ⳉ驪滱혞㭉딟붩軇咠驽ⶶ丒뱋뤇凫⮫ꛄ㒱澁캎柋糛೺잒丐圑㬬曭횙㴲옕厷弾韧晌⚉맳䩮咳飾ာ徝뵵헐잇㝹ዀ魀ឞ큖苙ꋥ苙૝浧뗬핾汊妎슷武䗑嵛乭痔溯홦쬎憤⥣⊵＜ఋ玭顶졞圳괊뽺᯵諾氠⨌뭾ꨱ比뽵滒櫴底冣䘋삍쿃麁醠ﭽ蘰⃓캶肿弻쑁Λ㮯ḳ륗뫹檡澼芾䈈⯫ڋ턴㤟ꁈ踕窂௘锇チ器妰띩뵪⃊๬ể룦맷⺇㠌࿨⍱㒬耇ﮫ䚽힥ද촪ꣶ踟冃㠃㼯ꌖ湳୮㒸ࣽչϿ礀摙퉂᠀뼀C:\Users\lkpetro\AppData\Local\Microsoft\Office\16.0\OfficeFileCache\0\0\CJH6DXGEBHGMD7FFCDF2HJC4HQHUBLEK\e_GAEKH6AXE3EIAGETD3GVENFYH5HAEFGD.R拲杆撟孟捇朁捠捡晁昳柤梹暶昉愷梻梼梽榘栛梺捕捖捗ᶊ嚙檃槥槦槧퇉ᤀ뼀C:\Users\lkpetro\AppData\Local\Microsoft\Office\16.0\OfficeFileCache\0\0\CJH6DXGEBHGMD7FFCDF2HJC4HQHUBLEK楄殢殮植求伞损泚撆槣沢浸捓渖텐ᨀ耀C:\Users\lkpetro\AppData\Local\Microsoft\Office\16.0\OfficeFileCache\0\0\CJH6DXGEBHGMD7FFCDF2HJC4HQHUBLEK⒀耀¶·耀¶瓐ɱǤ　ꈠ覊㕐ɠǤ렶⺕⵴⠀粩樷ᥔᨧڨ̡̫࿙੭퀧ᬀ뼀C:\Users\lkpetro\AppData\Local\Microsoft\Office\16.0\OfficeFileCache\0\0\CJH6DXGEBHGMD7FFCDF2HJC4HQHUBLEK\e_DECXAGEVAIDJDOGXF4FWCEGXBLCYC5HR.R00瓐ɱǤ　ꈠ覊㕐ɠǤJфⶀ⠀粩ᰀ耀KELBUHQH4CJH2FDCFF7DMGHBEGXD6HJCcrosoft\Office\16.0\OfficeFileCache\0\0\CJH6DXGEBHGMD7FFCDF2HJC4HQHUBLEK*耀耀耀瓐ɱǤ　ꈠ覊㕐ɠǤ쭀Ѧⶀ⠀粩" userProvider=""/>
        <Progress percentComplete="100"/>
      </Event>
    </History>
  </Task>
  <Task id="{66735CEC-C2B2-4234-AEF2-A3D4B66767E0}">
    <Anchor>
      <Comment id="{108308AD-78F4-4770-B9DB-AD4D33CEC5FF}"/>
    </Anchor>
    <History>
      <Event time="2024-09-02T13:08:01.79" id="{24B88906-DD01-4A3E-80D4-74CCE9A2289B}">
        <Attribution userId="S::lamaestre@inm.gov.co::e33ea75a-d6da-4c2b-a7ab-5486f75c9233" userName="Luis Angel Alberto Maestre Gutierrez" userProvider="AD"/>
        <Anchor>
          <Comment id="{108308AD-78F4-4770-B9DB-AD4D33CEC5FF}"/>
        </Anchor>
        <Create/>
      </Event>
      <Event time="2024-09-02T13:08:01.79" id="{F1F0FDE3-5205-4815-A663-4502BFF8C662}">
        <Attribution userId="S::lamaestre@inm.gov.co::e33ea75a-d6da-4c2b-a7ab-5486f75c9233" userName="Luis Angel Alberto Maestre Gutierrez" userProvider="AD"/>
        <Anchor>
          <Comment id="{108308AD-78F4-4770-B9DB-AD4D33CEC5FF}"/>
        </Anchor>
        <Assign userId="༦翹뛘༧翹rs㾀\M욐⚥ǤleC㾀DF쪀⚥Ǥdr32쎮ﲆⴼ退緘ᔼǤ두⡖Ǥꨐ⡖Ǥꯐ⡖Ǥ낐⡖Ǥꪐ⡖Ǥ랐⡖Ǥ띐⡖Ǥꭐ⡖Ǥ됐⡖Ǥ꬐⡖Ǥ감⡖Ǥ뚐⡖Ǥ닐⡖Ǥ꾐⡖Ǥ닐⡖Ǥ뚐⡖Ǥ감⡖Ǥ꬐⡖Ǥ됐⡖Ǥꭐ⡖Ǥ띐⡖Ǥ랐⡖Ǥꪐ⡖Ǥ낐⡖Ǥꯐ⡖Ǥꨐ⡖Ǥ두⡖Ǥ⋝加фǛ㙋금翹骠爌³1} 2}쎽ﲗ⸢耀똈༦翹뛘༧翹rs㾀\M츐⚥ǤleC㾀DF케⚥ǤPhar쎌ﲠ⼲退_xliref1-E95C-43BA-A57F-CC27C477FE49}soft\Office\16.0\OfficeFileCache\0\0\CJH6DXGEBHGMD7FFCDF2HJC4HQHUBLEK\DSC58F8.tmp; Shar쎛ﲱひ耀똈༦翹뛘༧翹rs㾀\M⚥ǤleC㾀DF⚥ǤPhar쏪ﳂㅲ耀똈༦翹뛘༧翹rs㾀\M런⚥ǤleC㾀DF귐⚥ǤPharc쏹ﳓ㈠退酀ླྀ翹Ð끌Ǥ筰➬Ǥ酀ླྀ翹Ó끌Ǥ篐➬Ǥ退ླྀ翹쁑끌Ǥ篰➬Ǥཹ翹쁔끌Ǥ簐➬Ǥ酀ླྀ翹쁘끌Ǥ൰⠍Ǥﳐཹ翹쁚끌Ǥ籐➬Ǥ酀ླྀ翹쁛끌Ǥ籰➬Ǥ酀ླྀ翹쁕끌ǤѰ⠍Ǥ㥘㜲•㵳쏈ﳬ㌢阀https://res-1.cdn.office.net/files/odsp-web-prod_2024-08-30.003/odbshareinspolightspeedwebpackforkedforie/es/initial.resx.js쌧ﳽ㑲退_xliref0&#10;&#10;䅃〠4쌶ﰎ㔸耀똈༦翹뛘༧翹rs㾀\M豈⚥ǤleC㾀DFﶰ⚥ǤPhar2쌅ﰟ㘲耀똈༦翹뛘༧翹rs㾀\M⚥ǤleC㾀DF⚥ǤPharc쌔ﰨ㜠耀똈༦翹뛘༧翹rs㾀\M⚥ǤleC㾀DF⚥Ǥㅸ웒32썣ﰹ㠸退粰镻㻃蛈䜸翷kp翿霛㹔䫃㾲樞얼க듘䫕㞥귘뎓痓oft互䘈쎨䞸翷㇠䞳翷䀀eC0\0㇠䞳翷HGJC簈᜕Ǥ糘♫Ǥhar썲ﱊ㤢耀똈༦翹뛘༧翹rs㾀\M홐⚥ǤleC㾀DF폠⚥Ǥ礤㌣ar썁ﱛ㩥退display-modelorhingn431403-2587036054-3886067034-5360_Classes\CLSID\{E569BDE7-A8DC-47F3-893F-FD2B31B3EEFD}\LocalServer32썐ﱴ㬴耀똈༦翹뛘༧翹rs㾀\M⚥ǤleC㾀DF⚥Ǥdr32슯ﮅ㱗耀똈༦翹뛘༧翹ꪍ范㾀ᢢ迶⚥Ǥऀ쉰ퟘ䰎㾀燑楟⚥Ǥ斘ﻥar슾ﮖ㴹蠀ᲺǤ㌀ᲬǤ᲏Ǥ匰⚞Ǥ䥜縢аリ⺀♄ǤD슍ﮧ㹥耀똈༦翹뛘༧翹0㾀25⚥Ǥses㾀-A⚥Ǥler슜ﮰ㽥耀똈༦翹뛘༧翹rs㾀\Mﵐ⚥ǤleC㾀DF﯐⚥ǤĀ莲ar싫﯁䀵退_xliref1USER\S-1-5-21-856431403-2587036054-3886067034-5360_Classes\CLSID\{F324E4F9-8496-40B2-A1FF-9617C1C9AFFE}\InProcServer32싺﯒䅧退_xliref0覑꘠Ă♗겮䥷eature㙧2할ᔉǤ䞳翷◖Ǥ㙧2할ᔉǤesult2할ᔉǤ 싉ﯣ䉯耀똈༦翹뛘༧翹㾀⚄䏿岰ᔨǤ䀀㾀峠ᔨǤ싘ﯼ䌠退_xliref0/Documentos%20compartidos/SIG/Estrategia%20SIG/Caracterizaciones%20proceso/Caracterizaciones%20proceso%202024/爏³r32숷﬍䑮退_xliref1USER\S-1-5-21-856431403-2587036054-3886067034-5360_Classes\CLSID\{F324E4F9-8496-40B2-A1FF-9617C1C9AFFE}\InProcServer32숆ﬞ䕘退粰镻㻃蛈䜸翷Ǥ翿啘䉍荚䡬⒂䪵럥㗏撹♗겮䥷䊀℆⚄䏿숂╡Ǥ互䘈쎨䞸翷㇠䞳翷䀀Ǥ䘀⛧Ǥ㇠䞳翷☁ǤǤ㡨ᕀǤ붘❼Ǥﴀ⚺Ǥ숕אָ䙥蠀?smkt=es-ES&amp;share_mode=1&amp;scenarioId=Share_Ribbon_Win32&amp;crossdomain=true&amp;migratedhosting=true&amp;clientId=excel&amp;clickTime=1726063203302쉤טּ䝴退粰镻㻃蛈䜸翷9-翿춮栈ਣ䆦ꖥⰍ齮㻰撹♗겮䥷䊀℆⚄䏿互䘈쎨䞸翷㇠䞳翷䀀㇠䞳翷˘♋Ǥ᫘♫Ǥ쉳שּ䡳退_xliref1II_SCRUBBED&gt;; ServerType:5; SupportedProtocols:87; Version:16; Flags:7; CobaltMajor:1; CobaltMinor:6; MsDavExt:1; Shar2쉂ﭚ䥡退DMediaServiceObjectDetectorVersionsf006/metadata/properties)='eaa9bf3b-60c2-4456-916d-f4817fb08b4f']6afe5']08b4f']ver32煳敲㵦쉑ﭫ䨷退粰镻㻃蛈䜸翷翿쁾愳䌵쎶䙣⁻撹♗겮䥷䊀℆⚄䏿互䘈쎨䞸翷㇠䞳翷䀀id㇠䞳翷Ⰱ齮㻰vIЈ♋Ǥᑘ♫Ǥhar솠彩䭣退粰镻㻃蛈䜸翷\S�翿柣뱺䯙䍍澌爰끁撹♗겮䥷䊀℆⚄䏿054互䘈쎨䞸翷㇠䞳翷䀀esD\{⚈Ǥ㇠䞳翷654-ቈ♋Ǥⱘ♫Ǥr32솿歹䰽退（༌翹潘།翹ﾐ༌翹༱翹⼰།翹ী༏翹⽸།翹潘།翹鮈།翹ؠ᝷Ǥꐰ།翹움ᝯǤ肠༎翹༱翹얘༏翹ྨ༏翹愠༨翹ߐ᝷Ǥ龘༫翹犰༽翹鎈༱翹움ᝯǤ༳翹ៀ▬ǤⲠ༴翹Ϡ᝷ǤⲠ༴翹Ϡ᝷ǤⲠ༴翹Ϡ᝷Ǥ 5, \&quot;Fu솎益䵡退_xliref1ơ爏³&amp;ⴳǤĂcid౯㙧爏³할ᔉǤ༎翹ⴳǤ䗵㙧爏³할ᔉǤ솝覆买耀똈༦翹뛘༧翹㾀鴠⚥Ǥ㾀鶀⚥Ǥ쇬變伽耀똈༦翹뛘༧翹Ǥ㾀ꅀ⚥Ǥ㾀꯰⚥Ǥ쇻𣏕偂退粰镻㻃蛈䜸翷CR�翿뒬滵侾沲맿撹♗겮䥷䊀℆⚄䏿por互䘈쎨䞸翷㇠䞳翷䀀onFla㇠䞳翷ltobⅨ❅Ǥ祘♫Ǥhar쇊﫢兴退粰镻㻃蛈䜸翷�翿頇뤙９䷗墄፭嫊牠撹♗겮䥷䊀℆⚄䏿互䘈쎨䞸翷㇠䞳翷䀀Ǥ⚈Ǥ㇠䞳翷meຸ♋Ǥ㇘♫Ǥ쇙﫳刢退_xliref0섨兀匠退_xliref1Ă⟽ǤǤĂ끌翹⟽ǤĂ끌翹&#10;⟽ǤĂ끌翹&#10;섇精吢退粰镻㻃蛈䜸翷￺翿翼䈪龼礯䰴硻撹♗겮䥷䊀℆⚄䏿互䘈쎨䞸翷㇠䞳翷䀀캨⚆Ǥ㇠䞳翷៨❅Ǥ섖郞啃退_xliref1USER\S-1-5-21-856431403-2587036054-3886067034-5360_Classes\CLSID\{54E211B6-3650-4F75-8334-FA359598E1C5}\InprocServer32셥憎噃耀똈༦翹뛘༧翹Ǥ㾀ྰ⚦Ǥ㾀༠⚦Ǥ셴煮圯退粰镻㻃蛈䜸翷CR翿ᐛㄐ㬯䋦纚ⱶ귺撹♗겮䥷䊀℆⚄䏿por互䘈쎨䞸翷㇠䞳翷䀀onFla㇠䞳翷ltob㹘ᕀǤ荘♫Ǥhar셃繁堾退_xliref0II_SCRUBBED&gt;; ServerType:5; SupportedProtocols:87; Version:16; Flags:7; CobaltMajor:1; CobaltMinor:6; MsDavExt:1; Shar셒頻夳退https://fa000000110.resources.office.net/f7024bdc-7caf-4ca8-807d-2908f09640d6/1.0.0.1/en-us_web/apps/excelbingmap/bingmaps.html삡嗢婲退_xliref0II_SCRUBBED&gt;; ServerType:5; SupportedProtocols:87; Version:16; Flags:7; CobaltMajor:1; CobaltMinor:6; MsDavExt:1; Shar산璉孲退粰镻㻃蛈䜸翷翿⼜㽕䰃᪎Ꟑፁ슋撹♗겮䥷䊀℆⚄䏿聁互䘈쎨䞸翷㇠䞳翷䀀㇠䞳翷᭸❅Ǥ姘♫Ǥ2e삏殮尶耀똈༦翹뛘༧翹㾀⚄䏿镰⚥Ǥ䀀id㾀騠⚥Ǥ삞禮崢耀똈༦翹뛘༧翹Ǥ㾀潰ᔨǤ㾀瀰ᔨǤ샭劉幥退粰镻㻃蛈䜸翷Ǥ翿ᩨ厚튢䘢䊍쩨ꁿ觥撹♗겮䥷䊀℆⚄䏿숂╡Ǥ互䘈쎨䞸翷㇠䞳翷䀀Ǥ䘀⛧Ǥ㇠䞳翷☁ǤǤౘ♋Ǥ⡘♫Ǥ帀⚻Ǥ샼類弾退_xliref0-3D49-4FB6-94F3-740426DE5E54}ubscribed: true, SubscriptionStarted: 1726059382, LastHostUpdate: 1726060680, LastHeartb샋李怺耀똈༦翹뛘༧翹㾀⚄䏿溰ᔨǤ䀀Ǥ㾀獠ᔨǤ샚鱗慎耀똈༦翹뛘༧翹㾀⚄䏿滠ᔨǤ䀀㾀漐ᔨǤ쀩賈扭耀똈༦翹뛘༧翹Ǥ㾀械ᔨǤ㾀澠ᔨǤ쀸卵捗退（༌翹潘།翹ﾐ༌翹༱翹⼰།翹ী༏翹⽸།翹潘།翹鮈།翹ୠ᝷Ǥꐰ།翹쫠ᝯǤ肠༎翹༱翹얘༏翹ྨ༏翹愠༨翹옰ᝯǤ龘༫翹♠༏翹鎈༱翹쫠ᝯǤ༳翹ថ▬ǤⲠ༴翹ﱠ᝶ǤⲠ༴翹ﱠ᝶ǤⲠ༴翹ﱠ᝶ǤⳞǤhar쀗來摥退_xliref1/Documentos%20compartidos/SIG/Estrategia%20SIG/Caracterizaciones%20proceso/Caracterizaciones%20proceso%202024/爏³har쁦菉敪退傉䝎਍ਚഀ䡉剄؈缀⬝ainm.sharepoint.com/sites/oap/_api/groupservice/getgroupimage?id='2a2b1c18-624f-47a9-a9cc-a33f4f24f3aa'➟Ǥ䄂Ǥe㵲䈢쁵累昢退_xliref1/Documentos%20compartidos/SIG/Estrategia%20SIG/Caracterizaciones%20proceso/Caracterizaciones%20proceso%202024/1; Shar2쁄菱朢退_xliref0-3D49-4FB6-94F3-740426DE5E54}쁓數栢蠀쐀ᴼǤ鈈ᵤǤﻘ᳐ǤᚐἳǤ᠆彌èھ￠♄ǤD梁椹退_xliref0/Documentos%20compartidos/SIG/Estrategia%20SIG/Caracterizaciones%20proceso/Caracterizaciones%20proceso%202024/樱退_xliref0/ʸĂʎⴳǤơ翹╼Ǥ༎翹╼Ǥơ砬款退粰镻㻃蛈䜸翷CR￺翿俓ⵕ肔䡝開鬲Ⱪ杝撹♗겮䥷䊀℆⚄䏿por互䘈쎨䞸翷㇠䞳翷䀀onFla⏈❅Ǥ㇠䞳翷ltob⑪Ǥhar汲退_xliref1T13:50:46.9657414Z [info        ] sending data: {&quot;A&quot;:[&quot;{\&quot;Version\&quot;: 2, \&quot;ClientType\&quot;: 0, \&quot;PresenceType\&quot;: 0, \&quot;Sele聀H洠退_xliref0Ǥ㔀◖Ǥ爀摯捵楴湯港耀똈༦翹뛘༧翹㾀骀⚥Ǥ㾀鞀⚥Ǥ潁退က䙊䙉Āā怀怀䌀ࠀ؆؇ࠅ⑨Ǥ⑨Ǥ⑨Ǥ⑨Ǥ⑨Ǥ⑨Ǥ⑨Ǥ⑨Ǥ⑨Ǥ⑨Ǥ⑨Ǥ⑨Ǥ⑨Ǥ｀✅Ǥ핀✅Ǥ흀✅Ǥ✅Ǥ✅Ǥ✅Ǥ✅Ǥ✅Ǥ✅Ǥ✅Ǥ✅Ǥ✅Ǥ✅Ǥ✅Ǥŀ✆Ǥ挼爠∽䍂瀠退_xliref0II_SCRUBBED&gt;; ServerType:5; SupportedProtocols:87; Version:16; Flags:7; CobaltMajor:1; CobaltMinor:6; MsDavExt:1; Shar焾退粰镻㻃蛈䜸翷CR翿Ꮟ屳䚟놖쳗瑝䏼撹♗겮䥷䊀℆⚄䏿por互䘈쎨䞸翷㇠䞳翷䀀onFla㇠䞳翷ltob㎨ᕀǤ렘❼Ǥhar爱退粰镻㻃蛈䜸翷䆲㏾翿﯎䯓ኯﱝ펔撹♗겮䥷䊀℆⚄䏿礂䱺磱䚯互䘈쎨䞸翷㇠䞳翷䀀昄꒍砀䚯䆲㏾㇠䞳翷㌁昄꒍h㫈ᕀǤ惘♫Ǥ䄀㏾昄꒍ƅǤ猱退_xliref0II_SCRUBBED&gt;; ServerType:5; SupportedProtocols:87; Version:16; Flags:7; CobaltMajor:1; CobaltMinor:6; MsDavExt:1; Shar琸退粰镻㻃蛈䜸翷CR翿࠽ﰊ䥘杖ᘃ佣ᴱ撹♗겮䥷䊀℆⚄䏿por互䘈쎨䞸翷㇠䞳翷䀀onFla㇠䞳翷ltob፸♋ǤỘ♫Ǥhar畲退_xliref1onID&quot;: 406, &quot;UserActionName&quot;: &quot;NetUI.SimpleButton._FireClickEvent&quot;, &quot;IsChecked&quot;: true, &quot;IsIntermediate&quot;: false}har祬瘱耀똈༦翹뛘༧翹㾀⚄䏿ꥐ⚥Ǥ䀀㾀Ꟑ⚥Ǥ眢耀똈༦翹뛘༧翹Ǥ㾀쟰ᔨǤ㾀쫰ᔨǤ∸猠∽ㄲ∲㸯挼爠∽㥔㠱•㵳㈢㈱⼢㰾⁣㵲唢挀Āਘ伀㌀㄀㘀㈀ĀਁȀꡛ路ဲ甠◢Ǥ0⛾Ǥ타彷鎋⒭놦Ⴠ⚉Ǥ榮慁驃ﰍ빜煁ﾀ뼀C:\Users\lkpetro\AppData\Local\Microsoft\Office\16.0\OfficeFileCache\0\0\CJH6DXGEBHGMD7FFCDF2HJC4HQHUBLEK\e_F4FIDWA7GVFXDNGZAQBMDWEBEFFJHRFM.RxIÉÓÔb£ø°aõ~´òăåør´ČĭĮ]^%&amp;P(2İıùŚĻŽ9:ĔŤċļƃēƏĴříƑŜǚǘĩÿǒƀƁƂǬǓǔƓǑȒȓȔĘÐƖƗĀǡƍưȴüȏĵȫǩƿȭȮȯȷŲƑúǞXÖȾʊưʙȠŒȼȉȆƊʏ˄ʳʫ'˞ɪƠʗʣ1W˂̎˺]̒ʤº̭Ĺk ʁę̗ʝɑɒǁʲ˺˦ʨʩʪ­:˨ȚǓ͏ΜǴ̈́ȡ͔řʎΤƐȨΘ͸϶ÍʷÛϭ}Јϩ^ΣЎϪʡζЖЕηɾСā̖ϔʚΏ）ţ뼀C:\Users\lkpetro\AppData\Local\Microsoft\Office\16.0\OfficeFileCache\0\0\CJH6DXGEBHGMD7FFCDF2HJC4HQHUBLEK\e_AFBMFCEYETEOGAFDDHCFGOCZBTHUDZFV.RɓЉàӁ~ʽԌͻӻ϶ћ׾Ѳْ̪֪֩֡ښ՟ؠۮۛڹڲ׽݇ͷڸ߰࠾ҥޥﺒȀ뼀C:\Users\lkpetro\AppData\Local\Microsoft\Office\16.0\OfficeFileCache\0\0\CJH6DXGEBHGMD7FFCDF2HJC4HQHUBLEK숋ȃ଀ς숋ȃ଀ǧôꂰ怃왴鉉荊錱㖣쑍Vﱷࠀ⤫錿磫峚呿ｾ퓊ᄐä⭸툩諪ﬂꛗ璎뗝梼緌²ǐΒ䭐Ѓ!漴괃»ĩ牟汥⽳爮汥葳췏숊ర鐻巜༶눢ᝮ瘑秊딀㻋훘뚔糪筻⁴౸繉⓿霯ቹ牏恾℣剋搐㜴쯪࣮߂ᩥ넵डᙐ䷛ꕾ蕉쇻ᅺꈓ㷗쫍氧쓉쭎噮阡䎮㪨緂ẚ緐倛䲬㕑尒擕趷￉湭䇛駓揵ጦ䑾章쨢痊␔ጬ瞍㇦މᘃ긹Ⱎ&gt;ꂰ 왴鉉荊錱㖣쑍Vﱷࠀ⤫̦闬ঽ㰵亨蝒﮴茔ᄐ̳⭸儩⭅퍠콮羈먵雽䰝쾒緽²ٮ೎䭐Ѓ!帓斾Ă˟Ȉ牟汥⽳爮汥⁳Ң⠂ 가䶒͋ေﾂ찡㮽⫛툢⽬摍ǽ餱惽餷꒐ﶺ䛷瑁뚡稞꾜鹷饹曵ꎲꍸ笐ቶ䖖舉暜믓쉖﵋뢸ᄇ犓赆䣬臂氢贳㻵겊ꋢ⺄Ｅᢀ䝵앖㶂岹㡩镘ᡲཊ▪镜ᷥ倚㓍컅ࡈ猻ꈃ寮㚼䴷榯立쥯⎥逫䒦郎㗳嚢ꖡ설纰쪈⋻ͣ✞ﵚ毯勑䙒蔥ΚԸ벴䖤፳䚙배༲墧⽮ꋉㇷ㶱칣콗ሷ者＀Ͽ뀀Π庠瓴䧆ꪒ䫣ㆃꎓ䴵囄眀ü⬈휩샛ꈭ끼﫿縏纱ჷ爑砀⤫꺹욋ࡆ芘Ꭳ雉鯌詥縔ᕀ뉽쨀倉͋ᐄ؀ࠀ℀케᯴㚇Ḁ砀⽬敲楶楳湯硅漯橢捥却慴整⸱浸걬嶔ᠰ䐿궹鎊攴Ą驕栖ァ䈾㞡鮓褸똡삐龯ߩ䛫䶵獕疕ﱼ⎜⸷鉊᭪ׄ둦鮩䌕თ堍榈퓜槽듻殦䉂숚冔퓔䢷៨꾭᩟燬ʉ鄹≐楍児뤯㓥䓵곊耎ለꁄႨ瀜堦⬤⌁䖀ฑတ䜙ᐰ䈉꒒㋀ᫌ棠Ⱎ罇㎕迭ᦩ瀎脀뺘紨鏐灴㿄襈补踪䨄慑㸼擂ꭞᷦ枍埢젬ꈉ녒≖ꔜ⩐⋖駁寐綍㎌ʩ툘घ㔵㿭᪆捌뇆졌ሀ藕흉㴽ⴷ䭝䢠て룽噶뇍ᝩ懽룱뾈蓏䮋㫧宺鮂ݭﱭ큲ᘜ⍭趜鷖䏜ᶻ琙鋯沇ᛦꇶⷚ幖割鬴薪锰蜯䄔㪯䗋㮃懣쵢憔뇪䪜旕｣᫩髪Ӛ㧅堦恡왚ꚸ頺ᷢ蟤쥸엿쪋ﭛ蜚䕂拪凍䀹ꙑㅪ儰䞿㼜囊ﷸ嫈ᆴ˫棚෪燇쫵饠ꣷ㒽ནꃻ뤜Ⅻ痐枹ྐྵୗ᭶沝켯楢잵༃鹏ﶱ큙婝뭎森垁ಉ銣茆嫙놿눚ݏ﹫Ⱃ뽸母𥉉 ＀Ͽ︛̀뼀C:\Users\lkpetro\AppData\Local\Microsoft\Office\16.0\OfficeFileCache\0\0\CJH6DXGEBHGMD7FFCDF2HJC4HQHUBLEK\e_FZCKB3A4EKDXDGC7CFFGCJEZGOGZFAFH.Rഩ˂˃ీ୾୿౅෷௰෻಴๩ॏบඉ໴ଏਾ෿ੜ੅ǖ૖ླྀཹེ෾ྙྚྡྷྌྍĔྨhྱ஀ྎ࿀$:;&lt;Ø੯ǋྋʵྖྗʦྛ࿔ྜྷྣဆྫྲྼ၀ჁაﶬЀ뼀C:\Users\lkpetro\AppData\Local\Microsoft\Office\16.0\OfficeFileCache\0\0\CJH6DXGEBHGMD7FFCDF2HJC4HQHUBLEKᆍቈྥྩቹካጳ๷࿻ᄟᎴአᏤᏉᐚᏪၧᑒᑼိᓹᔨﴵԀ뼀C:\Users\lkpetro\AppData\Local\Microsoft\Office\16.0\OfficeFileCache\0\0\CJH6DXGEBHGMD7FFCDF2HJC4HQHUBLEK\e_DCGVFRFXG5AUHMBPDQF2GWELB2C2AOFP.Rʊ᥺᥻᥼ɳﲾ؀뼀C:\Users\lkpetro\AppData\Local\Microsoft\Office\16.0\OfficeFileCache\0\0\CJH6DXGEBHGMD7FFCDF2HJC4HQHUBLEKDSCFDA9.tmpࠀ)))瓐ɱǤ　ꈠ覊㕐ɠǤ햴Ⳡ⵴⠀粩ﱇ܀뼀C:\Users\lkpetro\AppData\Local\Microsoft\Office\16.0\OfficeFileCache\0\0\CJH6DXGEBHGMD7FFCDF2HJC4HQHUBLEK\e_DMGRFYE2BNALGIBAHEGLF5EZG5GQDFGD.R媀៯Ǥ3쫀✦Ǥ&quot;楀ⴣǤ旰➑Ǥꎐ␀Ǥꎐ␀ǤसⴁǤ＀대ၹ翹ꄁ␀Ǥ鶸ვ翹₟ꎀ塯꫕ᔟ㳢ꗯ鷠ვ翹āād⬄ቺ翹㴨ჟ翹ꃼ앏᭚ꃼ앏᭚✦Ǥ㴨ჟ翹捓湥牡潩╥Ǥ镀ꓠ翹镈ꓠ翹Ā锰ꓠ翹佐⚉Ǥ턀➐ǤЀﰀ児⚉Ǥ児⚉Ǥ侐⚉Ǥ侠⚉Ǥ侨⚉Ǥxmlnsshttp://www.w3.org/2000/xmlns/倈⚉Ǥ倐⚉Ǥ倠⚉ǤVersion俨⚉Ǥ偈⚉Ǥ偐⚉Ǥ偰⚉ǤMinorVersion傘⚉Ǥ傠⚉Ǥ僀⚉ǤCorrelationId僨⚉Ǥ僰⚉Ǥ僸⚉ǤUrl僈⚉Ǥ儠⚉Ǥ儨⚉Ǥ先⚉ǤUseResourceID陈ꓠ翹$锰ꓠ翹凐⚉Ǥ➐Ǥࠀﰀ凰⚉Ǥ叐⚉Ǥ券⚉Ǥ剀⚉Ǥ剘⚉Ǥ凰⚉Ǥ咰⚉Ǥ劰⚉Ǥ咰⚉ǤsEnvelopehttp://schemas.xmlsoap.org/soap/envelope/凰⚉Ǥ勠⚉Ǥ勨⚉Ǥshttp://schemas.xmlsoap.org/soap/envelope/厈⚉Ǥ厐⚉Ǥ➐Ǥ區⚉Ǥ凰⚉Ǥ➐Ǥ凰⚉ǤsBody뗠ꓠ翹떐ꓠ翹叐⚉Ǥ떀ꓠ翹땀ꓠ翹吀⚉Ǥ륔ꓠ翹륔ꓠ翹陈ꓠ翹)咰⚉Ǥ吰⚉Ǥᛠꓡ翹﯈ࠀ뼀C:\Users\lkpetro\AppData\Local\Microsoft\Office\16.0\OfficeFileCache\0\0\CJH6DXGEBHGMD7FFCDF2HJC4HQHUBLEK\e_BKADHCBYAMHGBXG7HOFUGWDKDDGEFVGK.Rᾡ⊑⊒⊓⊐⍍ᰀ⋼⋽⋾≹⋇⁇ẺṜ␥ᾢᾣℼ◑◆┨◒◓◔ﭑऀ뼀C:\Users\lkpetro\AppData\Local\Microsoft\Office\16.0\OfficeFileCache\0\0\CJH6DXGEBHGMD7FFCDF2HJC4HQHUBLEKe_GMCSBVH2BOF6GPFLBZBGBADIAPHQA3EM.R捩䥥㵤㘵㝥㕥㥤㌭搹ⴹ搴ㄴ㠭っⴷ㙢㜰ㅣ㈱㥡㑥※偓䥏䍄䱒㜽男倯㥄戴睗摧噭捹氲扶な䵩㑓䥷䉩扬乭婶汇婵ぺ摩剘䱭杔偩㑺唸䄱嘫䕪䱺䉄䱯婭戸噗奴噭捹栲捰睈䵸䅄䵺䅪䵷乭婫䉔婪䵪儱硇摰啭奵㤲䱴䅄䱪婭戸噗奴噭捹栲捰硈慳䈳摬䩈其汇扵㕓扮夳奵㠲䵳䵔乺䅺乺捔乸䵺䵷䅄䵷䅄䱷䕄䵺奺伳兔䵸䥔䴱䅄䵷䅄䵷睃䵸䵺䴳杄䴴兔䵸捔串兔串䥪䵳杔䰲䕪丱㑓佹㑓乸䥪乳奄䵸奔临䅪佸兄乹䵺临歺佷睓丱乗乬奭夰ㅓ婭䕪䰵兔她奭佴乄䵭ㅓ䵫䅄娲歪娴噗佩奇䱳兄伱䵇佺婗䱬䵔丰唲乴剄乭ㅓ乩䕇䰳婔乩杪头奪丱䵭失睹夵啗丱噇䵨こ䴲啇䰳奔䵷䅄乴䙪䵪べ串摔婩歔婺兄乹啺佳䙗乬剔奬䕔乴䉪乬べ䴲䅄䱷奔奸䵺乴啪夳啭䴵儲䴰捪䰱睃䱷䅄䵳睃女杔奸兗䵸䕇婴捔婸ぃ娰奭䰳䙗婭奭佴䩄奨䙪乬奔伴䅄䰴噇匵剪坩㕅坭䩔慎㥕印䩭兙瀰噅剕奇氰䵳汇免漰夰桬婏䵭呺剮慊㥭呰乖捊氰噵䉪啨欰匲ㅗ地汆卙䩬敓㕫婃ㅗ到乆䵈摘䵖灆坘噫態䙬剖汗啭ご䰹䥄串䅔丰捪丳䵄伵歔伵歔伵歔䵳䵔乺䅺乺捔乸䵺䵷䅄䵷䅄䱷則婨䕇婹婄䱩兗佸䥔乴䵇䵺ど头䥗䰱䵗䴲啔头䙪乫捔佺睃䱳睃䱳䅄䱳䕄䴵啺丳硓挴搲䵭䩺剌捔慸摖唰硕扇䔱乴嘰敖案摄䅪婳汕剑剺扳婅之娳啶䙕削䴱到瀱敂剘䵯桪奐丱呲㥕吶硇愵汕啩砲唵灈慐桗丵乖挲則坳噇卖瀲敗剗䵉乕敍䕗摲奆丱噭慐䙮慐婖乑歆慸乺乶〰䴴䕖乶㥫匱摕乏瑗奷啺剶摪敗婭批夰摺䩖䱖䘲扱摇剙丳刲䕕坹䉆摔剪奇䉔婚獩摺嘰慕汅坮汕䵱灅婰汖慭摈䱂儱卷氲婺灮噴㕕乶捇啹瑩噂兕䵸汬卨決婔獃兲瑫佔䉈剕婈扯䉘搲灭捬㑇匲ㅅ呕猰儴摕䴶剈捒則慬䩗啉汈慙嘱䵏婗失刲剅噘噒剺托㥕奉婗捳䩈临兆吲桖奯剮坡䉈䭎到卓䘲扮䘰噷硫摆㥹卯剭坹歫噹硫婈婫扪䉄奃㕕剫灗䵳䨱乔ぇ剸䉄䱊㥹匵硅儲㥫挲䙬挳婪啉婅坷瑓敫剕奺䉔敘硫呓硅偒ご䰸丱偑㵧ഽ唊敳⵲杁湥㩴䴠捩潲潳瑦传晦捩⽥㘱〮⠠楗摮睯⁳呎ㄠ⸰㬰䴠捩潲潳瑦䔠捸汥ㄠ⸶⸰㜱㈹㬸倠潲ഩ匊䅏䅐瑣潩㩮∠瑨灴⼺猯档浥獡洮捩潲潳瑦挮浯猯慨敲潰湩⽴潳灡䤯佳汮䍹楬湥≴਍捓湥牡潩›潐汬湩卧扵捳楲瑰潩䍮湯敮瑣摥਍捓湥牡潩祔数›佐਍灁汰捩瑡潩㩮圠湩㈳䔭捸汥਍协慎敭›楗㍮ല䘊汩䕥瑸湥楳湯›砮獬൸堊䌭楬湥剴湩㩧䌠ൃ堊刭煥敵瑳瑓瑡㩳传数慲楴湯䄽䥭汁湯㭥晏楦散敓獳潩䥮㵤㍅ㄹㄸ䌹㠭䙃ⵅ㔴㈲㠭㥆ⵆ〴㉄䈳䍅䕆㈶䐻捯敓獳潩䥮㵤㈱റ䌊湯整瑮䰭湥瑧㩨㈠㈲਍潈瑳›敭牴汯杯慩湩⹭桳牡灥楯瑮挮浯਍਍⤺⨨﫚਀耀C:\Users\lkpetro\AppData\Local\Microsoft\Office\16.0\OfficeFileCache\0\0\CUC6G6BGAEDUHTEUCPFWB5CJHVGCELEGe_G5CWBBBOF4BOBWDSD4GYEQEHEEB7DDGP.R㠌࿨⍱㒬耇ﮫ䚽힥ද촪ꣶ踟冃㠃㼯ꌖ湳୮㒸ࣽչϿ礀⯱謹଀뼀C:\Users\lkpetro\AppData\Local\Microsoft\Office\16.0\OfficeFileCache\0\0\CJH6DXGEBHGMD7FFCDF2HJC4HQHUBLEK\e_FBDQAYBXDUBSDZGUH4ANCLFNBGE4GVH6.R⼫⻎⤈⳱⼒ⱊと⿞ᬊ⤍び┌㇗〲ㆫ林ఀ뼀C:\Users\lkpetro\AppData\Local\Microsoft\Office\16.0\OfficeFileCache\0\0\CJH6DXGEBHGMD7FFCDF2HJC4HQHUBLEKe_A3EBH2DSH7AUBKG7H6AZCQARDFFZCVC3.R))瓐ɱǤ　ꈠ覊㕐ɠǤ楞Ⳋ⵴⠀粩ᛠꓡ翹힥諒ഀ耀KELBUHQH4CJH2FDCFF7DMGHBEGXD6HJCcrosoft\Office\16.0\OfficeFileCache\0\0\CJH6DXGEBHGMD7FFCDF2HJC4HQHUBLEK翹㉾Ǥ蕐XǤ㉾Ǥ佉ྭ翹翰ྭ翹㉾Ǥ埝ྭ翹㉾Ǥ蝀⟒Ǥ媀៯Ǥ3ꊰⶱǤ&quot;僰⺛Ǥ乐⑽Ǥ㉾Ǥ㉾Ǥ㪨ⴁǤ＀대ၹ翹씁㉾Ǥ鶸ვ翹₟ꎀ塯꫕ᔟ㳢ꗯ鷠ვ翹āād⬄ቺ翹㴨ჟ翹섔◁섔◁ⶱǤ㴨ჟ翹捓湥牡潩㌀᱔Ǥ镀ꓠ翹镈ꓠ翹Ā锰ꓠ翹芰⚉Ǥ뽐ㄲǤЀﰀ蒰⚉Ǥ蒰⚉Ǥ苰⚉Ǥ茀⚉Ǥ茈⚉Ǥxmlnsshttp://www.w3.org/2000/xmlns/荨⚉Ǥ荰⚉Ǥ莀⚉ǤVersion荈⚉Ǥ莨⚉Ǥ莰⚉Ǥ菐⚉ǤMinorVersion菸⚉Ǥ萀⚉Ǥ萠⚉ǤCorrelationId葈⚉Ǥ葐⚉Ǥ葘⚉ǤUrl萨⚉Ǥ蒀⚉Ǥ蒈⚉Ǥ蒨⚉ǤUseResourceID陈ꓠ翹$皠ፌ锰ꓠ翹蔰⚉Ǥ펠ㄲǤࠀﰀ蕐⚉Ǥ蜰⚉Ǥ薘⚉Ǥ薠⚉Ǥ薸⚉Ǥ蕐⚉Ǥ蠐⚉Ǥ蘐⚉Ǥ蠐⚉ǤsEnvelopehttp://schemas.xmlsoap.org/soap/envelope/蕐⚉Ǥ虀⚉Ǥ虈⚉Ǥshttp://schemas.xmlsoap.org/soap/envelope/蛨⚉Ǥ蛰⚉Ǥ폀ㄲǤ蚠⚉Ǥ蕐⚉Ǥ퐘ㄲǤ蕐⚉ǤsBody뗠ꓠ翹떐ꓠ翹蜰⚉Ǥ떀ꓠ翹땀ꓠ翹蝠⚉Ǥ륔ꓠ翹륔ꓠ翹陈ꓠ翹)皠ፌ蠐⚉Ǥ螐⚉Ǥᛠꓡ翹㭚휬฀뼀C:\Users\lkpetro\AppData\Local\Microsoft\Office\16.0\OfficeFileCache\0\0\CJH6DXGEBHGMD7FFCDF2HJC4HQHUBLEKDSC7DF8.tmp㤭㔣ứ⮚㰹㴭㙡㙢㙣㷸㻆↷㷹㷺㷻㉝㷒⁆㵅㻟㻠㻡㼼浸⁬敶獲潩㵮ㄢ〮•湥潣楤杮∽呕ⵆ∸猠慴摮污湯㵥礢獥㼢ാ㰊敒慬t桳灩⁳渀㵳栢瑴㩰⼯捳敨慭⹳灯湥昀牯慭t杲瀯捡慫敧㈯〰⼶ॲ㸢 摉∽䥲ㅤ•祔p洌捩潲潳瑦挮浯漯晦捩㄁଴瘀湉敤x牡敧t횳༼뼀C:\Users\lkpetro\AppData\Local\Microsoft\Office\16.0\OfficeFileCache\0\0\CJH6DXGEBHGMD7FFCDF2HJC4HQHUBLEK㣼㘻㱟䃁䅭⋢䁽㾖㾗㾘䁤䌕㰆䂦䌭䎆䎧䄹⤉ᨡ෽䏨䅸혺က뼀C:\Users\lkpetro\AppData\Local\Microsoft\Office\16.0\OfficeFileCache\0\0\CJH6DXGEBHGMD7FFCDF2HJC4HQHUBLEK\e_ABF5AZA4EAAXB7EZCEEJA4HFAKCOH3GL.R䀀䀀瓐ɱǤ　ꈠ覊㕐ɠǤ늎걞ⶂࠀ粩햁ᆠ뼀C:\Users\lkpetro\AppData\Local\Microsoft\Office\16.0\OfficeFileCache\0\0\CJH6DXGEBHGMD7FFCDF2HJC4HQHUBLEKe_C3AFC2GJD5ASDOGMFBHODCHDBCAUAIFH.R00瓐ɱǤ　ꈠ覊㕐ɠǤ㣼Ѹⶀ⠀粩⤌䳸䱛픈ሀ뼀C:\Users\lkpetro\AppData\Local\Microsoft\Office\16.0\OfficeFileCache\0\0\CJH6DXGEBHGMD7FFCDF2HJC4HQHUBLEK\e_FZF7D5FXFQBKERHED3H6ELCJGLFAHZHS.R䴄䰅䉫䬛乾䦹؀؀2聀⛾Ǥ죠✪Ǥ䶜㻞Ⓨᥰ䫿⥺䒒㱰풟ጀ뼀C:\Users\lkpetro\AppData\Local\Microsoft\Office\16.0\OfficeFileCache\0\0\CJH6DXGEBHGMD7FFCDF2HJC4HQHUBLEK凂丞䨈冭凃加凘卶儭䉬卡凄凅准푦ᓹ耀C:\Users\lkpetro\AppData\Local\Microsoft\Office\16.0\OfficeFileCache\0\0\CJH6DXGEBHGMD7FFCDF2HJC4HQHUBLEKᆴ˫棚෪燇쫵饠ꣷ㒽ནꃻ뤜Ⅻ痐枹ྐྵୗ᭶沝켯楢잵༃鹏ﶱ큙婝뭎森垁ಉ銣茆嫙놿눚ݏ﹫Ⱃ뽸母𥉉 ＀Ͽ폭ᔀ뼀C:\Users\lkpetro\AppData\Local\Microsoft\Office\16.0\OfficeFileCache\0\0\CJH6DXGEBHGMD7FFCDF2HJC4HQHUBLEK\e_HGDLAFFRCQFXAOCZGHECADBYBDFDDVG4.R墊䖎億墯妖䴜䯦䳖尓奾峄⤮尞劮䨉䝇將堶帮퍴ᘀ뼀C:\Users\lkpetro\AppData\Local\Microsoft\Office\16.0\OfficeFileCache\0\0\CJH6DXGEBHGMD7FFCDF2HJC4HQHUBLEK嬌庯嶞彘帺惚彰幻慸怙峜틻ᜀ耀C:\Users\lkpetro\AppData\Local\Microsoft\Office\16.0\OfficeFileCache\0\0\CJH6DXGEBHGMD7FFCDF2HJC4HQHUBLEK鉀睢㌯︽뷦郞ꮓꆘ∋흉Ỹ줢쾌뉩竬♏䫣䏛蹤伙흈፛緩迣ᔃ频造酺땁未谰ᷥ銞縄灛挑뜅奢஝ॼ捺ൖ뽽赙䴱鐼ᣠ仔ـ্둺큘淮返찘⢑ީ䱦榜ⓥ⦗臧졆Ჵ脰〮竫팰徜졎쌐셒崏㟏广⫝젾颅⏚鉛鬛岿ᜮ龘暇녎溜慇ẻ뭓冸｛춞䧠⸳鵥ꍁ럩᳃ɛ靥嚝덐◱뗽츝ꝁ࿙雫;矗熟᧜ᬍ㊀捼쏳Ꝿ⠍㟃凵ᖯⲎƼ豅ꭦ滝搭Ꭱ槞ﴶブជ蠨涆ᘩ儼拻옭룏̘̀嘙䄴鵪֒䆞앒ᨥ饒밲僶ᎊ愮࿘꽂蟮翛煣䁼䥰☂杲牁栦몪Ϟₕ뼯徯＼诏븯忼裨⌮ꦕ焎Ⲳ﷋︿꿯䎿﷿俲뱮ﵟ뺯풧勃䰫忏諾꯺羗쏹￷틸붡಴킟䢘䉴턮ṣσ匚ﳘ哉䳜ቢ橡琈吻咏Ť홏릘絰魢꧰Ⲁˣ忞댽麸扅ꢥ冇Ŭ㦏絧鰮砆太뉸陊짮꫅箌殅Ǯⱎ輇⥖垤勪蠹䖈铳䓡◡衉既縷衎ꌾ닔㇫ঝ冷ꅂ⣏揪㓪蓉굎⩀ຄ౩奾ࢻꮂ㼜絅峎㵏ᜤሶ֖๦ᏲⳂ⯇掅쪗踉䟠䕘鈮歧⬱䛣腒鞧熄騴⤓㉝ҏ漼ㄏ㘤똺䊑珑캗찣᥹菧윈鎩䴳㊢叶๹訡⧑⹗ㇸ垷뺈㼇擠뮯功륢␉㊸⊥⬯緥룵୦屌ꙙ戧묫Ӷ䙵罇뒵﭂ႈ⾆鳱古茇伾鬭ꐗ䐟喐褎뀫怞嘻緵⑂ꙁ配呇⅚䙻粖鼏쒵욳豉㻅⟍痠琫ʧꌖ㧣넟秙砙ꅂ萁煸ґꔝỠ폭᩺ꭡ힎낵欦혌돥꺛運㜡膖ﻄ뛆悙䵦ѐӌ瑓䫤₷륢Ⴟ痑裕鲭୲텻渖욀扷벚瑩섹鿋惹轝כּ쫲뗡朮೛⫱┹乐፶淗獫ｸ귷뻍粵탛㛜뜴贍ᗫ菬㐴ཅ녍揕縶뷢㻻쨋駘㍚⑲훍蒏髗᣹촆钞飙ꘃ少ঁ恒茣圄ꆿ㨪炋﬊腃쩜ꉒ䮔㛘쌲䝦岕淓鼶鼱暝쥿䳏넨옪۽㱬喰㊥덴ྕ繪泒溵栈鯙⢐晍ꢓ䠹㚴꾃ꄡ칷࿞躋䖃꭛룟읪䀔砕䛯뛰ᆌ죬轁휾쩾뵜껱칶㻴뉣Ѳ훀껢㮧쟞俓薗ᯚ愢銜閅쉍쫸破舲㨼﯋㿮瀕ꝵꥰ佅抛᪳ᨊ亵휢Ͳ쩋芙혒ࡸ캋㍃皜ֽᯬ旃䊜䣰踒晟摊︫剭⩋᪤ᥢᙥ夷䱏ᄕ톈蛟䬃ቌ죉恵ﻩ쥒窅ﷁ죒힁⽭얓첂ꗯ洑刖陼鰬ᪿ럱欇빉眂䖟䯳攴䌘㖈腚䪜㸸㈈콗鰩涇夳缑⫗鹓귽깃ἢ陣㡆⤯泥솞䅍틙眱᭛柲茆髮며ᗔ鷶毫뚵兜㬟텅튴⺊𤋮ꫡ襼兕ⵅ奖뻮玞鬻ݤጬ廯䯻諔ⳉ驪滱혞㭉딟붩軇咠驽ⶶ丒뱋뤇凫⮫ꛄ㒱澁캎柋糛೺잒丐圑㬬曭횙㴲옕厷弾韧晌⚉맳䩮咳飾ာ徝뵵헐잇㝹ዀ魀ឞ큖苙ꋥ苙૝浧뗬핾汊妎슷武䗑嵛乭痔溯홦쬎憤⥣⊵＜ఋ玭顶졞圳괊뽺᯵諾氠⨌뭾ꨱ比뽵滒櫴底冣䘋삍쿃麁醠ﭽ蘰⃓캶肿弻쑁Λ㮯ḳ륗뫹檡澼芾䈈⯫ڋ턴㤟ꁈ踕窂௘锇チ器妰띩뵪⃊๬ể룦맷⺇㠌࿨⍱㒬耇ﮫ䚽힥ද촪ꣶ踟冃㠃㼯ꌖ湳୮㒸ࣽչϿ礀摙퉂᠀뼀C:\Users\lkpetro\AppData\Local\Microsoft\Office\16.0\OfficeFileCache\0\0\CJH6DXGEBHGMD7FFCDF2HJC4HQHUBLEK\e_GAEKH6AXE3EIAGETD3GVENFYH5HAEFGD.R拲杆撟孟捇朁捠捡晁昳柤梹暶昉愷梻梼梽榘栛梺捕捖捗ᶊ嚙檃槥槦槧퇉ᤀ뼀C:\Users\lkpetro\AppData\Local\Microsoft\Office\16.0\OfficeFileCache\0\0\CJH6DXGEBHGMD7FFCDF2HJC4HQHUBLEK楄殢殮植求伞损泚撆槣沢浸捓渖텐ᨀ耀C:\Users\lkpetro\AppData\Local\Microsoft\Office\16.0\OfficeFileCache\0\0\CJH6DXGEBHGMD7FFCDF2HJC4HQHUBLEK⒀耀¶·耀¶瓐ɱǤ　ꈠ覊㕐ɠǤ렶⺕⵴⠀粩樷ᥔᨧڨ̡̫࿙੭퀧ᬀ뼀C:\Users\lkpetro\AppData\Local\Microsoft\Office\16.0\OfficeFileCache\0\0\CJH6DXGEBHGMD7FFCDF2HJC4HQHUBLEK\e_DECXAGEVAIDJDOGXF4FWCEGXBLCYC5HR.R00瓐ɱǤ　ꈠ覊㕐ɠǤJфⶀ⠀粩ᰀ耀KELBUHQH4CJH2FDCFF7DMGHBEGXD6HJCcrosoft\Office\16.0\OfficeFileCache\0\0\CJH6DXGEBHGMD7FFCDF2HJC4HQHUBLEK*耀耀耀瓐ɱǤ　ꈠ覊㕐ɠǤ쭀Ѧⶀ⠀粩끛ﻀဳېᕃǤ瀰❔Ǥ타彗鯸ა⚊Ǥ䀀@ȅ徏ﾁ耀儈༎翹Ѐ疖.㾀㾀⣿∊ওƁ茀　츍ﾗĀ耀儈༎翹Ѐ狄.m5ȑPĠ㾀㾀⣿Ȃƒ֠茀xﾥȀ耀儈༎翹Ѐ疠.m㾀㾀⧿∀঒ƕ茈xﾫ̀耀儈༎翹Ѐ犷.㾀㾀⧿Ȁ঑Ɓ茈ﾹЀ耀儈༎翹Ѐ섈吮乘㿿㿿㾀㾀⣿∂Ƒր茀,噑嘰ￏԀ耀儈༎翹Ѐ.㾀㾀⣿ȊওƁ茀￝؀耀儈༎翹Ѐ疠.m㾀㾀⧿∀঒ƕ茈x￣܀耀儈༎翹Ѐ獏.㾀㾀⧿䈀䦒ơ茈￱ࠀ耀儈༎翹Ѐ疢〮㔶㾀㾀⧿ȀওƁ茈潣⽭＇ऀ耀儈༎翹Ѐ牺.㾀㾀⧿Ȁ䦒ƕ茈５਀耀跨༱翹僐퀀蚥렀േ羅퀀༕羅Ā퀀PȀ뀀⮥羅Ā탿PȀ뀀⮥羅Ā퀀PȀ；଀耀儈༎翹Ѐ疡.㾀㾀⧿ȀওƁ茈Ｉఀ耀儈༎翹Ѐ疋哮乘ª㿿㿿__㾀㾀⣿ȂƑᖀ茀,噑嘰＿ഀ耀儈༎翹Ѐ疝簮㾀㾀⣿ȂঐƁ茀Ǥｍ฀耀跨༱翹僎退蚧렀േ羅퀀༕羅Ā츀PȀ뀀⮥羅Ā컿PȀ뀀⮥羅Ā츀PȀｓༀ耀儈༎翹Ѐ섈吮乘Ġ㿿㿿ĠĠ㾀㾀⣿∂Ƒր茀,噑嘰｡က耀儈༎翹Ѐ浦.m̂8ö!㾀㾀⣿Ȋ䮓ᆕ茀xｷᄀ耀儈༎翹Ѐ簮㾀㾀⣿∂঒Ɓ茀Ǥﺅሀ耀儈༎翹Ѐ疉.m㾀㾀⧿ȀঐƁ茈xﺋጀ耀儈༎翹Ѐ疜.m㾀㾀⧿Ȃ঒ƕ茀xﺙ᐀耀儈༎翹Ѐ疚.m㾀㾀⣿ȀওƁ茈xﺯᔀ耀儈༎翹Ѐ疛.㾀㾀⧿ȀওƁ茈ﺽᘀ耀儈༎翹Ѐ㠮⼯̂8ö8㾀㾀⣿Ȃ䦒ᆡ茀⼺漯ﻃᜀ耀儈༎翹Ѐ犸.m  㿿㿿    㾀㾀⣿ȂƓր茀,xﻑ᠀耀儈༎翹Ѐ疙.m㾀㾀⣿Ȁ঒Ɓ茈xﻧᤀ耀儈༎翹Ѐ疡.㾀㾀⧿ȀওƁ茈ﻵᨀ耀儈༎翹Ѐ犷.㾀㾀⧿Ȁ঑Ɓ茈ﻻᬀ耀儈༎翹Ѐ疋哮乘ª㿿㿿__㾀㾀⣿ȂƑᖀ茀,噑嘰︉ᰀ耀儈༎翹Ѐ疝簮㾀㾀⣿ȂঐƁ茀Ǥ︟ᴀ耀儈༎翹Ѐ熾.㾀㾀⧿Ȁ䦒ƕ茈︭Ḁ蠀䤀⚊Ǥ臠⚊Ǥ톀ʓǤ䢀䀀ķシǤ곐" userName="" userProvider="༦翹뛘༧翹rs㾀\M﫠⚥ǤleC㾀DF⚥ǤPhar씃︙ᠹ耀똈༦翹뛘༧翹rs㾀\M몐⚥ǤleC㾀DF쳀⚥ǤPhar씒︪ᤢ耀똈༦翹뛘༧翹rs㾀\M턐⚥ǤleC㾀DF⚥ǤPhar액︻ᨠ耀똈༦翹뛘༧翹US㾀25⚥Ǥses㾀-A⚥Ǥler앰﹔᭣退粰镻㻃蛈䜸翷翿뿏๜三얩榉듘䫕㞥귘뎓痓互䘈쎨䞸翷㇠䞳翷䀀㇠䞳翷⑪Ǥ踸⛣Ǥ앏﹥᰽耀똈༦翹뛘༧翹rs㾀\M⚥ǤleC㾀DF⚥Ǥ浰教ar앞ﹶᴼ退대➑Ǥ䄁뎠➑ǤāǤ묠⠕ǤāǤ뭐⠕Ǥ䄁Ǥ뫰⠕Ǥ䄁Ǥ뱰⠕Ǥ䄁翹붐⠕Ǥ䄁翹쀀⠕Ǥ䄁Ǥੰ⠍Ǥ䄁Ǥ빐⠕Ǥā뮀⠕Ǥ⠍Ǥ쌀⠕Ǥꌁ⠕Ǥ쎐⠕Ǥ눁།翹뮰⠕Ǥꔁ⠕Ǥ믠⠕Ǥ༱翹관⠕Ǥ쒭ﶇḢ阀https://res-1.cdn.office.net/files/odsp-web-prod_2024-08-30.003/odbshareinspolightspeedwebpackforkedforie/plt.odsp-common.js쒼﶐ἲ耀똈༦翹뛘༧翹낒烌㾀ᘵ⚥Ǥᜀ뻎没紻㾀〜硶⚥Ǥ賌햡32쒋ﶡ‹退邡ὒǤ주湥㳾䄪鎷淓蔡ㆨ退茦翹Ꟑ荗翹Ǟ䀃㉔쒚ﶲℽ退㋡⑥Ǥ向ᾘ廧謣뵚܎鞎ꗀ⭡翹ﻨ⯂翹Ǡ䀃㉬쓩ﷃ∠阀https://res-1.cdn.office.net/files/odsp-web-prod_2024-08-30.003/odbshareinspolightspeedwebpackforkedforie/plt.odsp-common.js쓸﷜⌸退_xliref1&#10;&#10;쓗﷭␢退_xliref0II_SCRUBBED&gt;; ServerType:5; SupportedProtocols:87; Version:16; Flags:7; CobaltMajor:1; CobaltMinor:6; MsDavExt:1; Shar쐦﷾┽耀똈༦翹뛘༧翹rs㾀\M⚥ǤleC㾀DF⚥Ǥ䡘蘼32쐵ﴏ☽耀똈༦翹뛘༧翹rs㾀\M⚥ǤleC㾀DF⚥Ǥ쐄ﴘ✠耀똈༦翹뛘༧翹猇ꀫ㾀暤櫁ﰰ⚥Ǥ䇝ﬠ鷄㾀볓﬐⚥Ǥń됕쐓ﴩ⠲蠀䭠❈Ǥ▅Ǥ囐❈Ǥ▅Ǥ媠❈Ǥ門ᕙǤ練▅Ǥ䂐㇈Ǥ▅Ǥㅐ㇈Ǥ▅Ǥ䑠㇈Ǥ➀徨倀徨쑢ﴺ⤢退粰镻㻃蛈䜸翷翿箼毖煪乪¥哗괳듘䫕㞥귘뎓痓互䘈쎨䞸翷㇠䞳翷䀀㇠䞳翷⚆Ǥ盘♫Ǥ쑱﵋⨯耀똈༦翹뛘༧翹rs㾀\M쭰⚥ǤleC㾀DF씐⚥Ǥ襢ar24쑀ﵤ⬢耀똈༦翹뛘༧翹rs㾀\M⚥ǤleC㾀DF⚥Ǥ⽵Ǥ쑟ﵵⰽ耀똈༦翹뛘༧翹rs㾀\M욐⚥ǤleC㾀DF쪀⚥Ǥdr32쎮ﲆⴼ退緘ᔼǤ두⡖Ǥꨐ⡖Ǥꯐ⡖Ǥ낐⡖Ǥꪐ⡖Ǥ랐⡖Ǥ띐⡖Ǥꭐ⡖Ǥ됐⡖Ǥ꬐⡖Ǥ감⡖Ǥ뚐⡖Ǥ닐⡖Ǥ꾐⡖Ǥ닐⡖Ǥ뚐⡖Ǥ감⡖Ǥ꬐⡖Ǥ됐⡖Ǥꭐ⡖Ǥ띐⡖Ǥ랐⡖Ǥꪐ⡖Ǥ낐⡖Ǥꯐ⡖Ǥꨐ⡖Ǥ두⡖Ǥ⋝加фǛ㙋금翹骠爌³1} 2}쎽ﲗ⸢耀똈༦翹뛘༧翹rs㾀\M츐⚥ǤleC㾀DF케⚥ǤPhar쎌ﲠ⼲退_xliref1-E95C-43BA-A57F-CC27C477FE49}soft\Office\16.0\OfficeFileCache\0\0\CJH6DXGEBHGMD7FFCDF2HJC4HQHUBLEK\DSC58F8.tmp; Shar쎛ﲱひ耀똈༦翹뛘༧翹rs㾀\M⚥ǤleC㾀DF⚥ǤPhar쏪ﳂㅲ耀똈༦翹뛘༧翹rs㾀\M런⚥ǤleC㾀DF귐⚥ǤPharc쏹ﳓ㈠退酀ླྀ翹Ð끌Ǥ筰➬Ǥ酀ླྀ翹Ó끌Ǥ篐➬Ǥ退ླྀ翹쁑끌Ǥ篰➬Ǥཹ翹쁔끌Ǥ簐➬Ǥ酀ླྀ翹쁘끌Ǥ൰⠍Ǥﳐཹ翹쁚끌Ǥ籐➬Ǥ酀ླྀ翹쁛끌Ǥ籰➬Ǥ酀ླྀ翹쁕끌ǤѰ⠍Ǥ㥘㜲•㵳쏈ﳬ㌢阀https://res-1.cdn.office.net/files/odsp-web-prod_2024-08-30.003/odbshareinspolightspeedwebpackforkedforie/es/initial.resx.js쌧ﳽ㑲退_xliref0&#10;&#10;䅃〠4쌶ﰎ㔸耀똈༦翹뛘༧翹rs㾀\M豈⚥ǤleC㾀DFﶰ⚥ǤPhar2쌅ﰟ㘲耀똈༦翹뛘༧翹rs㾀\M⚥ǤleC㾀DF⚥ǤPharc쌔ﰨ㜠耀똈༦翹뛘༧翹rs㾀\M⚥ǤleC㾀DF⚥Ǥㅸ웒32썣ﰹ㠸退粰镻㻃蛈䜸翷kp翿霛㹔䫃㾲樞얼க듘䫕㞥귘뎓痓oft互䘈쎨䞸翷㇠䞳翷䀀eC0\0㇠䞳翷HGJC簈᜕Ǥ糘♫Ǥhar썲ﱊ㤢耀똈༦翹뛘༧翹rs㾀\M홐⚥ǤleC㾀DF폠⚥Ǥ礤㌣ar썁ﱛ㩥退display-modelorhingn431403-2587036054-3886067034-5360_Classes\CLSID\{E569BDE7-A8DC-47F3-893F-FD2B31B3EEFD}\LocalServer32썐ﱴ㬴耀똈༦翹뛘༧翹rs㾀\M⚥ǤleC㾀DF⚥Ǥdr32슯ﮅ㱗耀똈༦翹뛘༧翹ꪍ范㾀ᢢ迶⚥Ǥऀ쉰ퟘ䰎㾀燑楟⚥Ǥ斘ﻥar슾ﮖ㴹蠀ᲺǤ㌀ᲬǤ᲏Ǥ匰⚞Ǥ䥜縢аリ⺀♄ǤD슍ﮧ㹥耀똈༦翹뛘༧翹0㾀25⚥Ǥses㾀-A⚥Ǥler슜ﮰ㽥耀똈༦翹뛘༧翹rs㾀\Mﵐ⚥ǤleC㾀DF﯐⚥ǤĀ莲ar싫﯁䀵退_xliref1USER\S-1-5-21-856431403-2587036054-3886067034-5360_Classes\CLSID\{F324E4F9-8496-40B2-A1FF-9617C1C9AFFE}\InProcServer32싺﯒䅧退_xliref0覑꘠Ă♗겮䥷eature㙧2할ᔉǤ䞳翷◖Ǥ㙧2할ᔉǤesult2할ᔉǤ 싉ﯣ䉯耀똈༦翹뛘༧翹㾀⚄䏿岰ᔨǤ䀀㾀峠ᔨǤ싘ﯼ䌠退_xliref0/Documentos%20compartidos/SIG/Estrategia%20SIG/Caracterizaciones%20proceso/Caracterizaciones%20proceso%202024/爏³r32숷﬍䑮退_xliref1USER\S-1-5-21-856431403-2587036054-3886067034-5360_Classes\CLSID\{F324E4F9-8496-40B2-A1FF-9617C1C9AFFE}\InProcServer32숆ﬞ䕘退粰镻㻃蛈䜸翷Ǥ翿啘䉍荚䡬⒂䪵럥㗏撹♗겮䥷䊀℆⚄䏿숂╡Ǥ互䘈쎨䞸翷㇠䞳翷䀀Ǥ䘀⛧Ǥ㇠䞳翷☁ǤǤ㡨ᕀǤ붘❼Ǥﴀ⚺Ǥ숕אָ䙥蠀?smkt=es-ES&amp;share_mode=1&amp;scenarioId=Share_Ribbon_Win32&amp;crossdomain=true&amp;migratedhosting=true&amp;clientId=excel&amp;clickTime=1726063203302쉤טּ䝴退粰镻㻃蛈䜸翷9-翿춮栈ਣ䆦ꖥⰍ齮㻰撹♗겮䥷䊀℆⚄䏿互䘈쎨䞸翷㇠䞳翷䀀㇠䞳翷˘♋Ǥ᫘♫Ǥ쉳שּ䡳退_xliref1II_SCRUBBED&gt;; ServerType:5; SupportedProtocols:87; Version:16; Flags:7; CobaltMajor:1; CobaltMinor:6; MsDavExt:1; Shar2쉂ﭚ䥡退DMediaServiceObjectDetectorVersionsf006/metadata/properties)='eaa9bf3b-60c2-4456-916d-f4817fb08b4f']6afe5']08b4f']ver32煳敲㵦쉑ﭫ䨷退粰镻㻃蛈䜸翷翿쁾愳䌵쎶䙣⁻撹♗겮䥷䊀℆⚄䏿互䘈쎨䞸翷㇠䞳翷䀀id㇠䞳翷Ⰱ齮㻰vIЈ♋Ǥᑘ♫Ǥhar솠彩䭣退粰镻㻃蛈䜸翷\S�翿柣뱺䯙䍍澌爰끁撹♗겮䥷䊀℆⚄䏿054互䘈쎨䞸翷㇠䞳翷䀀esD\{⚈Ǥ㇠䞳翷654-ቈ♋Ǥⱘ♫Ǥr32솿歹䰽退（༌翹潘།翹ﾐ༌翹༱翹⼰།翹ী༏翹⽸།翹潘།翹鮈།翹ؠ᝷Ǥꐰ།翹움ᝯǤ肠༎翹༱翹얘༏翹ྨ༏翹愠༨翹ߐ᝷Ǥ龘༫翹犰༽翹鎈༱翹움ᝯǤ༳翹ៀ▬ǤⲠ༴翹Ϡ᝷ǤⲠ༴翹Ϡ᝷ǤⲠ༴翹Ϡ᝷Ǥ 5, \&quot;Fu솎益䵡退_xliref1ơ爏³&amp;ⴳǤĂcid౯㙧爏³할ᔉǤ༎翹ⴳǤ䗵㙧爏³할ᔉǤ솝覆买耀똈༦翹뛘༧翹㾀鴠⚥Ǥ㾀鶀⚥Ǥ쇬變伽耀똈༦翹뛘༧翹Ǥ㾀ꅀ⚥Ǥ㾀꯰⚥Ǥ쇻𣏕偂退粰镻㻃蛈䜸翷CR�翿뒬滵侾沲맿撹♗겮䥷䊀℆⚄䏿por互䘈쎨䞸翷㇠䞳翷䀀onFla㇠䞳翷ltobⅨ❅Ǥ祘♫Ǥhar쇊﫢兴退粰镻㻃蛈䜸翷�翿頇뤙９䷗墄፭嫊牠撹♗겮䥷䊀℆⚄䏿互䘈쎨䞸翷㇠䞳翷䀀Ǥ⚈Ǥ㇠䞳翷meຸ♋Ǥ㇘♫Ǥ쇙﫳刢退_xliref0섨兀匠退_xliref1Ă⟽ǤǤĂ끌翹⟽ǤĂ끌翹&#10;⟽ǤĂ끌翹&#10;섇精吢退粰镻㻃蛈䜸翷￺翿翼䈪龼礯䰴硻撹♗겮䥷䊀℆⚄䏿互䘈쎨䞸翷㇠䞳翷䀀캨⚆Ǥ㇠䞳翷៨❅Ǥ섖郞啃退_xliref1USER\S-1-5-21-856431403-2587036054-3886067034-5360_Classes\CLSID\{54E211B6-3650-4F75-8334-FA359598E1C5}\InprocServer32셥憎噃耀똈༦翹뛘༧翹Ǥ㾀ྰ⚦Ǥ㾀༠⚦Ǥ셴煮圯退粰镻㻃蛈䜸翷CR翿ᐛㄐ㬯䋦纚ⱶ귺撹♗겮䥷䊀℆⚄䏿por互䘈쎨䞸翷㇠䞳翷䀀onFla㇠䞳翷ltob㹘ᕀǤ荘♫Ǥhar셃繁堾退_xliref0II_SCRUBBED&gt;; ServerType:5; SupportedProtocols:87; Version:16; Flags:7; CobaltMajor:1; CobaltMinor:6; MsDavExt:1; Shar셒頻夳退https://fa000000110.resources.office.net/f7024bdc-7caf-4ca8-807d-2908f09640d6/1.0.0.1/en-us_web/apps/excelbingmap/bingmaps.html삡嗢婲退_xliref0II_SCRUBBED&gt;; ServerType:5; SupportedProtocols:87; Version:16; Flags:7; CobaltMajor:1; CobaltMinor:6; MsDavExt:1; Shar산璉孲退粰镻㻃蛈䜸翷翿⼜㽕䰃᪎Ꟑፁ슋撹♗겮䥷䊀℆⚄䏿聁互䘈쎨䞸翷㇠䞳翷䀀㇠䞳翷᭸❅Ǥ姘♫Ǥ2e삏殮尶耀똈༦翹뛘༧翹㾀⚄䏿镰⚥Ǥ䀀id㾀騠⚥Ǥ삞禮崢耀똈༦翹뛘༧翹Ǥ㾀潰ᔨǤ㾀瀰ᔨǤ샭劉幥退粰镻㻃蛈䜸翷Ǥ翿ᩨ厚튢䘢䊍쩨ꁿ觥撹♗겮䥷䊀℆⚄䏿숂╡Ǥ互䘈쎨䞸翷㇠䞳翷䀀Ǥ䘀⛧Ǥ㇠䞳翷☁ǤǤౘ♋Ǥ⡘♫Ǥ帀⚻Ǥ샼類弾退_xliref0-3D49-4FB6-94F3-740426DE5E54}ubscribed: true, SubscriptionStarted: 1726059382, LastHostUpdate: 1726060680, LastHeartb샋李怺耀똈༦翹뛘༧翹㾀⚄䏿溰ᔨǤ䀀Ǥ㾀獠ᔨǤ샚鱗慎耀똈༦翹뛘༧翹㾀⚄䏿滠ᔨǤ䀀㾀漐ᔨǤ쀩賈扭耀똈༦翹뛘༧翹Ǥ㾀械ᔨǤ㾀澠ᔨǤ쀸卵捗退（༌翹潘།翹ﾐ༌翹༱翹⼰།翹ী༏翹⽸།翹潘།翹鮈།翹ୠ᝷Ǥꐰ།翹쫠ᝯǤ肠༎翹༱翹얘༏翹ྨ༏翹愠༨翹옰ᝯǤ龘༫翹♠༏翹鎈༱翹쫠ᝯǤ༳翹ថ▬ǤⲠ༴翹ﱠ᝶ǤⲠ༴翹ﱠ᝶ǤⲠ༴翹ﱠ᝶ǤⳞǤhar쀗來摥退_xliref1/Documentos%20compartidos/SIG/Estrategia%20SIG/Caracterizaciones%20proceso/Caracterizaciones%20proceso%202024/爏³har쁦菉敪退傉䝎਍ਚഀ䡉剄؈缀⬝ainm.sharepoint.com/sites/oap/_api/groupservice/getgroupimage?id='2a2b1c18-624f-47a9-a9cc-a33f4f24f3aa'➟Ǥ䄂Ǥe㵲䈢쁵累昢退_xliref1/Documentos%20compartidos/SIG/Estrategia%20SIG/Caracterizaciones%20proceso/Caracterizaciones%20proceso%202024/1; Shar2쁄菱朢退_xliref0-3D49-4FB6-94F3-740426DE5E54}쁓數栢蠀쐀ᴼǤ鈈ᵤǤﻘ᳐ǤᚐἳǤ᠆彌èھ￠♄ǤD梁椹退_xliref0/Documentos%20compartidos/SIG/Estrategia%20SIG/Caracterizaciones%20proceso/Caracterizaciones%20proceso%202024/樱退_xliref0/ʸĂʎⴳǤơ翹╼Ǥ༎翹╼Ǥơ砬款退粰镻㻃蛈䜸翷CR￺翿俓ⵕ肔䡝開鬲Ⱪ杝撹♗겮䥷䊀℆⚄䏿por互䘈쎨䞸翷㇠䞳翷䀀onFla⏈❅Ǥ㇠䞳翷ltob⑪Ǥhar汲退_xliref1T13:50:46.9657414Z [info        ] sending data: {&quot;A&quot;:[&quot;{\&quot;Version\&quot;: 2, \&quot;ClientType\&quot;: 0, \&quot;PresenceType\&quot;: 0, \&quot;Sele聀H洠退_xliref0Ǥ㔀◖Ǥ爀摯捵楴湯港耀똈༦翹뛘༧翹㾀骀⚥Ǥ㾀鞀⚥Ǥ潁退က䙊䙉Āā怀怀䌀ࠀ؆؇ࠅ⑨Ǥ⑨Ǥ⑨Ǥ⑨Ǥ⑨Ǥ⑨Ǥ⑨Ǥ⑨Ǥ⑨Ǥ⑨Ǥ⑨Ǥ⑨Ǥ⑨Ǥ｀✅Ǥ핀✅Ǥ흀✅Ǥ✅Ǥ✅Ǥ✅Ǥ✅Ǥ✅Ǥ✅Ǥ✅Ǥ✅Ǥ✅Ǥ✅Ǥ✅Ǥŀ✆Ǥ挼爠∽䍂瀠退_xliref0II_SCRUBBED&gt;; ServerType:5; SupportedProtocols:87; Version:16; Flags:7; CobaltMajor:1; CobaltMinor:6; MsDavExt:1; Shar焾退粰镻㻃蛈䜸翷CR翿Ꮟ屳䚟놖쳗瑝䏼撹♗겮䥷䊀℆⚄䏿por互䘈쎨䞸翷㇠䞳翷䀀onFla㇠䞳翷ltob㎨ᕀǤ렘❼Ǥhar爱退粰镻㻃蛈䜸翷䆲㏾翿﯎䯓ኯﱝ펔撹♗겮䥷䊀℆⚄䏿礂䱺磱䚯互䘈쎨䞸翷㇠䞳翷䀀昄꒍砀䚯䆲㏾㇠䞳翷㌁昄꒍h㫈ᕀǤ惘♫Ǥ䄀㏾昄꒍ƅǤ猱退_xliref0II_SCRUBBED&gt;; ServerType:5; SupportedProtocols:87; Version:16; Flags:7; CobaltMajor:1; CobaltMinor:6; MsDavExt:1; Shar琸退粰镻㻃蛈䜸翷CR翿࠽ﰊ䥘杖ᘃ佣ᴱ撹♗겮䥷䊀℆⚄䏿por互䘈쎨䞸翷㇠䞳翷䀀onFla㇠䞳翷ltob፸♋ǤỘ♫Ǥhar畲退_xliref1onID&quot;: 406, &quot;UserActionName&quot;: &quot;NetUI.SimpleButton._FireClickEvent&quot;, &quot;IsChecked&quot;: true, &quot;IsIntermediate&quot;: false}har祬瘱耀똈༦翹뛘༧翹㾀⚄䏿ꥐ⚥Ǥ䀀㾀Ꟑ⚥Ǥ眢耀똈༦翹뛘༧翹Ǥ㾀쟰ᔨǤ㾀쫰ᔨǤ∸猠∽ㄲ∲㸯挼爠∽㥔㠱•㵳㈢㈱⼢㰾⁣㵲唢挀Āਘ伀㌀㄀㘀㈀ĀਁȀꡛ路ဲ甠◢Ǥ0⛾Ǥ타彷鎋⒭놦Ⴠ⚉Ǥ榮慁驃ﰍ빜煁ﾀ뼀C:\Users\lkpetro\AppData\Local\Microsoft\Office\16.0\OfficeFileCache\0\0\CJH6DXGEBHGMD7FFCDF2HJC4HQHUBLEK\e_F4FIDWA7GVFXDNGZAQBMDWEBEFFJHRFM.RxIÉÓÔb£ø°aõ~´òăåør´ČĭĮ]^%&amp;P(2İıùŚĻŽ9:ĔŤċļƃēƏĴříƑŜǚǘĩÿǒƀƁƂǬǓǔƓǑȒȓȔĘÐƖƗĀǡƍưȴüȏĵȫǩƿȭȮȯȷŲƑúǞXÖȾʊưʙȠŒȼȉȆƊʏ˄ʳʫ'˞ɪƠʗʣ1W˂̎˺]̒ʤº̭Ĺk ʁę̗ʝɑɒǁʲ˺˦ʨʩʪ­:˨ȚǓ͏ΜǴ̈́ȡ͔řʎΤƐȨΘ͸϶ÍʷÛϭ}Јϩ^ΣЎϪʡζЖЕηɾСā̖ϔʚΏ）ţ뼀C:\Users\lkpetro\AppData\Local\Microsoft\Office\16.0\OfficeFileCache\0\0\CJH6DXGEBHGMD7FFCDF2HJC4HQHUBLEK\e_AFBMFCEYETEOGAFDDHCFGOCZBTHUDZFV.RɓЉàӁ~ʽԌͻӻ϶ћ׾Ѳْ̪֪֩֡ښ՟ؠۮۛڹڲ׽݇ͷڸ߰࠾ҥޥﺒȀ뼀C:\Users\lkpetro\AppData\Local\Microsoft\Office\16.0\OfficeFileCache\0\0\CJH6DXGEBHGMD7FFCDF2HJC4HQHUBLEK숋ȃ଀ς숋ȃ଀ǧôꂰ怃왴鉉荊錱㖣쑍Vﱷࠀ⤫錿磫峚呿ｾ퓊ᄐä⭸툩諪ﬂꛗ璎뗝梼緌²ǐΒ䭐Ѓ!漴괃»ĩ牟汥⽳爮汥葳췏숊ర鐻巜༶눢ᝮ瘑秊딀㻋훘뚔糪筻⁴౸繉⓿霯ቹ牏恾℣剋搐㜴쯪࣮߂ᩥ넵डᙐ䷛ꕾ蕉쇻ᅺꈓ㷗쫍氧쓉쭎噮阡䎮㪨緂ẚ緐倛䲬㕑尒擕趷￉湭䇛駓揵ጦ䑾章쨢痊␔ጬ瞍㇦މᘃ긹Ⱎ&gt;ꂰ 왴鉉荊錱㖣쑍Vﱷࠀ⤫̦闬ঽ㰵亨蝒﮴茔ᄐ̳⭸儩⭅퍠콮羈먵雽䰝쾒緽²ٮ೎䭐Ѓ!帓斾Ă˟Ȉ牟汥⽳爮汥⁳Ң⠂ 가䶒͋ေﾂ찡㮽⫛툢⽬摍ǽ餱惽餷꒐ﶺ䛷瑁뚡稞꾜鹷饹曵ꎲꍸ笐ቶ䖖舉暜믓쉖﵋뢸ᄇ犓赆䣬臂氢贳㻵겊ꋢ⺄Ｅᢀ䝵앖㶂岹㡩镘ᡲཊ▪镜ᷥ倚㓍컅ࡈ猻ꈃ寮㚼䴷榯立쥯⎥逫䒦郎㗳嚢ꖡ설纰쪈⋻ͣ✞ﵚ毯勑䙒蔥ΚԸ벴䖤፳䚙배༲墧⽮ꋉㇷ㶱칣콗ሷ者＀Ͽ뀀Π庠瓴䧆ꪒ䫣ㆃꎓ䴵囄眀ü⬈휩샛ꈭ끼﫿縏纱ჷ爑砀⤫꺹욋ࡆ芘Ꭳ雉鯌詥縔ᕀ뉽쨀倉͋ᐄ؀ࠀ℀케᯴㚇Ḁ砀⽬敲楶楳湯硅漯橢捥却慴整⸱浸걬嶔ᠰ䐿궹鎊攴Ą驕栖ァ䈾㞡鮓褸똡삐龯ߩ䛫䶵獕疕ﱼ⎜⸷鉊᭪ׄ둦鮩䌕თ堍榈퓜槽듻殦䉂숚冔퓔䢷៨꾭᩟燬ʉ鄹≐楍児뤯㓥䓵곊耎ለꁄႨ瀜堦⬤⌁䖀ฑတ䜙ᐰ䈉꒒㋀ᫌ棠Ⱎ罇㎕迭ᦩ瀎脀뺘紨鏐灴㿄襈补踪䨄慑㸼擂ꭞᷦ枍埢젬ꈉ녒≖ꔜ⩐⋖駁寐綍㎌ʩ툘घ㔵㿭᪆捌뇆졌ሀ藕흉㴽ⴷ䭝䢠て룽噶뇍ᝩ懽룱뾈蓏䮋㫧宺鮂ݭﱭ큲ᘜ⍭趜鷖䏜ᶻ琙鋯沇ᛦꇶⷚ幖割鬴薪锰蜯䄔㪯䗋㮃懣쵢憔뇪䪜旕｣᫩髪Ӛ㧅堦恡왚ꚸ頺ᷢ蟤쥸엿쪋ﭛ蜚䕂拪凍䀹ꙑㅪ儰䞿㼜囊ﷸ嫈ᆴ˫棚෪燇쫵饠ꣷ㒽ནꃻ뤜Ⅻ痐枹ྐྵୗ᭶沝켯楢잵༃鹏ﶱ큙婝뭎森垁ಉ銣茆嫙놿눚ݏ﹫Ⱃ뽸母𥉉 ＀Ͽ︛̀뼀C:\Users\lkpetro\AppData\Local\Microsoft\Office\16.0\OfficeFileCache\0\0\CJH6DXGEBHGMD7FFCDF2HJC4HQHUBLEK\e_FZCKB3A4EKDXDGC7CFFGCJEZGOGZFAFH.Rഩ˂˃ీ୾୿౅෷௰෻಴๩ॏบඉ໴ଏਾ෿ੜ੅ǖ૖ླྀཹེ෾ྙྚྡྷྌྍĔྨhྱ஀ྎ࿀$:;&lt;Ø੯ǋྋʵྖྗʦྛ࿔ྜྷྣဆྫྲྼ၀ჁაﶬЀ뼀C:\Users\lkpetro\AppData\Local\Microsoft\Office\16.0\OfficeFileCache\0\0\CJH6DXGEBHGMD7FFCDF2HJC4HQHUBLEKᆍቈྥྩቹካጳ๷࿻ᄟᎴአᏤᏉᐚᏪၧᑒᑼိᓹᔨﴵԀ뼀C:\Users\lkpetro\AppData\Local\Microsoft\Office\16.0\OfficeFileCache\0\0\CJH6DXGEBHGMD7FFCDF2HJC4HQHUBLEK\e_DCGVFRFXG5AUHMBPDQF2GWELB2C2AOFP.Rʊ᥺᥻᥼ɳﲾ؀뼀C:\Users\lkpetro\AppData\Local\Microsoft\Office\16.0\OfficeFileCache\0\0\CJH6DXGEBHGMD7FFCDF2HJC4HQHUBLEKDSCFDA9.tmpࠀ)))瓐ɱǤ　ꈠ覊㕐ɠǤ햴Ⳡ⵴⠀粩ﱇ܀뼀C:\Users\lkpetro\AppData\Local\Microsoft\Office\16.0\OfficeFileCache\0\0\CJH6DXGEBHGMD7FFCDF2HJC4HQHUBLEK\e_DMGRFYE2BNALGIBAHEGLF5EZG5GQDFGD.R媀៯Ǥ3쫀✦Ǥ&quot;楀ⴣǤ旰➑Ǥꎐ␀Ǥꎐ␀ǤसⴁǤ＀대ၹ翹ꄁ␀Ǥ鶸ვ翹₟ꎀ塯꫕ᔟ㳢ꗯ鷠ვ翹āād⬄ቺ翹㴨ჟ翹ꃼ앏᭚ꃼ앏᭚✦Ǥ㴨ჟ翹捓湥牡潩╥Ǥ镀ꓠ翹镈ꓠ翹Ā锰ꓠ翹佐⚉Ǥ턀➐ǤЀﰀ児⚉Ǥ児⚉Ǥ侐⚉Ǥ侠⚉Ǥ侨⚉Ǥxmlnsshttp://www.w3.org/2000/xmlns/倈⚉Ǥ倐⚉Ǥ倠⚉ǤVersion俨⚉Ǥ偈⚉Ǥ偐⚉Ǥ偰⚉ǤMinorVersion傘⚉Ǥ傠⚉Ǥ僀⚉ǤCorrelationId僨⚉Ǥ僰⚉Ǥ僸⚉ǤUrl僈⚉Ǥ儠⚉Ǥ儨⚉Ǥ先⚉ǤUseResourceID陈ꓠ翹$锰ꓠ翹凐⚉Ǥ➐Ǥࠀﰀ凰⚉Ǥ叐⚉Ǥ券⚉Ǥ剀⚉Ǥ剘⚉Ǥ凰⚉Ǥ咰⚉Ǥ劰⚉Ǥ咰⚉ǤsEnvelopehttp://schemas.xmlsoap.org/soap/envelope/凰⚉Ǥ勠⚉Ǥ勨⚉Ǥshttp://schemas.xmlsoap.org/soap/envelope/厈⚉Ǥ厐⚉Ǥ➐Ǥ區⚉Ǥ凰⚉Ǥ➐Ǥ凰⚉ǤsBody뗠ꓠ翹떐ꓠ翹叐⚉Ǥ떀ꓠ翹땀ꓠ翹吀⚉Ǥ륔ꓠ翹륔ꓠ翹陈ꓠ翹)咰⚉Ǥ吰⚉Ǥᛠꓡ翹﯈ࠀ뼀C:\Users\lkpetro\AppData\Local\Microsoft\Office\16.0\OfficeFileCache\0\0\CJH6DXGEBHGMD7FFCDF2HJC4HQHUBLEK\e_BKADHCBYAMHGBXG7HOFUGWDKDDGEFVGK.Rᾡ⊑⊒⊓⊐⍍ᰀ⋼⋽⋾≹⋇⁇ẺṜ␥ᾢᾣℼ◑◆┨◒◓◔ﭑऀ뼀C:\Users\lkpetro\AppData\Local\Microsoft\Office\16.0\OfficeFileCache\0\0\CJH6DXGEBHGMD7FFCDF2HJC4HQHUBLEKe_GMCSBVH2BOF6GPFLBZBGBADIAPHQA3EM.R捩䥥㵤㘵㝥㕥㥤㌭搹ⴹ搴ㄴ㠭っⴷ㙢㜰ㅣ㈱㥡㑥※偓䥏䍄䱒㜽男倯㥄戴睗摧噭捹氲扶な䵩㑓䥷䉩扬乭婶汇婵ぺ摩剘䱭杔偩㑺唸䄱嘫䕪䱺䉄䱯婭戸噗奴噭捹栲捰睈䵸䅄䵺䅪䵷乭婫䉔婪䵪儱硇摰啭奵㤲䱴䅄䱪婭戸噗奴噭捹栲捰硈慳䈳摬䩈其汇扵㕓扮夳奵㠲䵳䵔乺䅺乺捔乸䵺䵷䅄䵷䅄䱷䕄䵺奺伳兔䵸䥔䴱䅄䵷䅄䵷睃䵸䵺䴳杄䴴兔䵸捔串兔串䥪䵳杔䰲䕪丱㑓佹㑓乸䥪乳奄䵸奔临䅪佸兄乹䵺临歺佷睓丱乗乬奭夰ㅓ婭䕪䰵兔她奭佴乄䵭ㅓ䵫䅄娲歪娴噗佩奇䱳兄伱䵇佺婗䱬䵔丰唲乴剄乭ㅓ乩䕇䰳婔乩杪头奪丱䵭失睹夵啗丱噇䵨こ䴲啇䰳奔䵷䅄乴䙪䵪べ串摔婩歔婺兄乹啺佳䙗乬剔奬䕔乴䉪乬べ䴲䅄䱷奔奸䵺乴啪夳啭䴵儲䴰捪䰱睃䱷䅄䵳睃女杔奸兗䵸䕇婴捔婸ぃ娰奭䰳䙗婭奭佴䩄奨䙪乬奔伴䅄䰴噇匵剪坩㕅坭䩔慎㥕印䩭兙瀰噅剕奇氰䵳汇免漰夰桬婏䵭呺剮慊㥭呰乖捊氰噵䉪啨欰匲ㅗ地汆卙䩬敓㕫婃ㅗ到乆䵈摘䵖灆坘噫態䙬剖汗啭ご䰹䥄串䅔丰捪丳䵄伵歔伵歔伵歔䵳䵔乺䅺乺捔乸䵺䵷䅄䵷䅄䱷則婨䕇婹婄䱩兗佸䥔乴䵇䵺ど头䥗䰱䵗䴲啔头䙪乫捔佺睃䱳睃䱳䅄䱳䕄䴵啺丳硓挴搲䵭䩺剌捔慸摖唰硕扇䔱乴嘰敖案摄䅪婳汕剑剺扳婅之娳啶䙕削䴱到瀱敂剘䵯桪奐丱呲㥕吶硇愵汕啩砲唵灈慐桗丵乖挲則坳噇卖瀲敗剗䵉乕敍䕗摲奆丱噭慐䙮慐婖乑歆慸乺乶〰䴴䕖乶㥫匱摕乏瑗奷啺剶摪敗婭批夰摺䩖䱖䘲扱摇剙丳刲䕕坹䉆摔剪奇䉔婚獩摺嘰慕汅坮汕䵱灅婰汖慭摈䱂儱卷氲婺灮噴㕕乶捇啹瑩噂兕䵸汬卨決婔獃兲瑫佔䉈剕婈扯䉘搲灭捬㑇匲ㅅ呕猰儴摕䴶剈捒則慬䩗啉汈慙嘱䵏婗失刲剅噘噒剺托㥕奉婗捳䩈临兆吲桖奯剮坡䉈䭎到卓䘲扮䘰噷硫摆㥹卯剭坹歫噹硫婈婫扪䉄奃㕕剫灗䵳䨱乔ぇ剸䉄䱊㥹匵硅儲㥫挲䙬挳婪啉婅坷瑓敫剕奺䉔敘硫呓硅偒ご䰸丱偑㵧ഽ唊敳⵲杁湥㩴䴠捩潲潳瑦传晦捩⽥㘱〮⠠楗摮睯⁳呎ㄠ⸰㬰䴠捩潲潳瑦䔠捸汥ㄠ⸶⸰㜱㈹㬸倠潲ഩ匊䅏䅐瑣潩㩮∠瑨灴⼺猯档浥獡洮捩潲潳瑦挮浯猯慨敲潰湩⽴潳灡䤯佳汮䍹楬湥≴਍捓湥牡潩›潐汬湩卧扵捳楲瑰潩䍮湯敮瑣摥਍捓湥牡潩祔数›佐਍灁汰捩瑡潩㩮圠湩㈳䔭捸汥਍协慎敭›楗㍮ല䘊汩䕥瑸湥楳湯›砮獬൸堊䌭楬湥剴湩㩧䌠ൃ堊刭煥敵瑳瑓瑡㩳传数慲楴湯䄽䥭汁湯㭥晏楦散敓獳潩䥮㵤㍅ㄹㄸ䌹㠭䙃ⵅ㔴㈲㠭㥆ⵆ〴㉄䈳䍅䕆㈶䐻捯敓獳潩䥮㵤㈱റ䌊湯整瑮䰭湥瑧㩨㈠㈲਍潈瑳›敭牴汯杯慩湩⹭桳牡灥楯瑮挮浯਍਍⤺⨨﫚਀耀C:\Users\lkpetro\AppData\Local\Microsoft\Office\16.0\OfficeFileCache\0\0\CUC6G6BGAEDUHTEUCPFWB5CJHVGCELEGe_G5CWBBBOF4BOBWDSD4GYEQEHEEB7DDGP.R㠌࿨⍱㒬耇ﮫ䚽힥ද촪ꣶ踟冃㠃㼯ꌖ湳୮㒸ࣽչϿ礀⯱謹଀뼀C:\Users\lkpetro\AppData\Local\Microsoft\Office\16.0\OfficeFileCache\0\0\CJH6DXGEBHGMD7FFCDF2HJC4HQHUBLEK\e_FBDQAYBXDUBSDZGUH4ANCLFNBGE4GVH6.R⼫⻎⤈⳱⼒ⱊと⿞ᬊ⤍び┌㇗〲ㆫ林ఀ뼀C:\Users\lkpetro\AppData\Local\Microsoft\Office\16.0\OfficeFileCache\0\0\CJH6DXGEBHGMD7FFCDF2HJC4HQHUBLEKe_A3EBH2DSH7AUBKG7H6AZCQARDFFZCVC3.R))瓐ɱǤ　ꈠ覊㕐ɠǤ楞Ⳋ⵴⠀粩ᛠꓡ翹힥諒ഀ耀KELBUHQH4CJH2FDCFF7DMGHBEGXD6HJCcrosoft\Office\16.0\OfficeFileCache\0\0\CJH6DXGEBHGMD7FFCDF2HJC4HQHUBLEK翹㉾Ǥ蕐XǤ㉾Ǥ佉ྭ翹翰ྭ翹㉾Ǥ埝ྭ翹㉾Ǥ蝀⟒Ǥ媀៯Ǥ3ꊰⶱǤ&quot;僰⺛Ǥ乐⑽Ǥ㉾Ǥ㉾Ǥ㪨ⴁǤ＀대ၹ翹씁㉾Ǥ鶸ვ翹₟ꎀ塯꫕ᔟ㳢ꗯ鷠ვ翹āād⬄ቺ翹㴨ჟ翹섔◁섔◁ⶱǤ㴨ჟ翹捓湥牡潩㌀᱔Ǥ镀ꓠ翹镈ꓠ翹Ā锰ꓠ翹芰⚉Ǥ뽐ㄲǤЀﰀ蒰⚉Ǥ蒰⚉Ǥ苰⚉Ǥ茀⚉Ǥ茈⚉Ǥxmlnsshttp://www.w3.org/2000/xmlns/荨⚉Ǥ荰⚉Ǥ莀⚉ǤVersion荈⚉Ǥ莨⚉Ǥ莰⚉Ǥ菐⚉ǤMinorVersion菸⚉Ǥ萀⚉Ǥ萠⚉ǤCorrelationId葈⚉Ǥ葐⚉Ǥ葘⚉ǤUrl萨⚉Ǥ蒀⚉Ǥ蒈⚉Ǥ蒨⚉ǤUseResourceID陈ꓠ翹$皠ፌ锰ꓠ翹蔰⚉Ǥ펠ㄲǤࠀﰀ蕐⚉Ǥ蜰⚉Ǥ薘⚉Ǥ薠⚉Ǥ薸⚉Ǥ蕐⚉Ǥ蠐⚉Ǥ蘐⚉Ǥ蠐⚉ǤsEnvelopehttp://schemas.xmlsoap.org/soap/envelope/蕐⚉Ǥ虀⚉Ǥ虈⚉Ǥshttp://schemas.xmlsoap.org/soap/envelope/蛨⚉Ǥ蛰⚉Ǥ폀ㄲǤ蚠⚉Ǥ蕐⚉Ǥ퐘ㄲǤ蕐⚉ǤsBody뗠ꓠ翹떐ꓠ翹蜰⚉Ǥ떀ꓠ翹땀ꓠ翹蝠⚉Ǥ륔ꓠ翹륔ꓠ翹陈ꓠ翹)皠ፌ蠐⚉Ǥ螐⚉Ǥᛠꓡ翹㭚휬฀뼀C:\Users\lkpetro\AppData\Local\Microsoft\Office\16.0\OfficeFileCache\0\0\CJH6DXGEBHGMD7FFCDF2HJC4HQHUBLEKDSC7DF8.tmp㤭㔣ứ⮚㰹㴭㙡㙢㙣㷸㻆↷㷹㷺㷻㉝㷒⁆㵅㻟㻠㻡㼼浸⁬敶獲潩㵮ㄢ〮•湥潣楤杮∽呕ⵆ∸猠慴摮污湯㵥礢獥㼢ാ㰊敒慬t桳灩⁳渀㵳栢瑴㩰⼯捳敨慭⹳灯湥昀牯慭t杲瀯捡慫敧㈯〰⼶ॲ㸢 摉∽䥲ㅤ•祔p洌捩潲潳瑦挮浯漯晦捩㄁଴瘀湉敤x牡敧t횳༼뼀C:\Users\lkpetro\AppData\Local\Microsoft\Office\16.0\OfficeFileCache\0\0\CJH6DXGEBHGMD7FFCDF2HJC4HQHUBLEK㣼㘻㱟䃁䅭⋢䁽㾖㾗㾘䁤䌕㰆䂦䌭䎆䎧䄹⤉ᨡ෽䏨䅸혺က뼀C:\Users\lkpetro\AppData\Local\Microsoft\Office\16.0\OfficeFileCache\0\0\CJH6DXGEBHGMD7FFCDF2HJC4HQHUBLEK\e_ABF5AZA4EAAXB7EZCEEJA4HFAKCOH3GL.R䀀䀀瓐ɱǤ　ꈠ覊㕐ɠǤ늎걞ⶂࠀ粩햁ᆠ뼀C:\Users\lkpetro\AppData\Local\Microsoft\Office\16.0\OfficeFileCache\0\0\CJH6DXGEBHGMD7FFCDF2HJC4HQHUBLEKe_C3AFC2GJD5ASDOGMFBHODCHDBCAUAIFH.R00瓐ɱǤ　ꈠ覊㕐ɠǤ㣼Ѹⶀ⠀粩⤌䳸䱛픈ሀ뼀C:\Users\lkpetro\AppData\Local\Microsoft\Office\16.0\OfficeFileCache\0\0\CJH6DXGEBHGMD7FFCDF2HJC4HQHUBLEK\e_FZF7D5FXFQBKERHED3H6ELCJGLFAHZHS.R䴄䰅䉫䬛乾䦹؀؀2聀⛾Ǥ죠✪Ǥ䶜㻞Ⓨᥰ䫿⥺䒒㱰풟ጀ뼀C:\Users\lkpetro\AppData\Local\Microsoft\Office\16.0\OfficeFileCache\0\0\CJH6DXGEBHGMD7FFCDF2HJC4HQHUBLEK凂丞䨈冭凃加凘卶儭䉬卡凄凅准푦ᓹ耀C:\Users\lkpetro\AppData\Local\Microsoft\Office\16.0\OfficeFileCache\0\0\CJH6DXGEBHGMD7FFCDF2HJC4HQHUBLEKᆴ˫棚෪燇쫵饠ꣷ㒽ནꃻ뤜Ⅻ痐枹ྐྵୗ᭶沝켯楢잵༃鹏ﶱ큙婝뭎森垁ಉ銣茆嫙놿눚ݏ﹫Ⱃ뽸母𥉉 ＀Ͽ폭ᔀ뼀C:\Users\lkpetro\AppData\Local\Microsoft\Office\16.0\OfficeFileCache\0\0\CJH6DXGEBHGMD7FFCDF2HJC4HQHUBLEK\e_HGDLAFFRCQFXAOCZGHECADBYBDFDDVG4.R墊䖎億墯妖䴜䯦䳖尓奾峄⤮尞劮䨉䝇將堶帮퍴ᘀ뼀C:\Users\lkpetro\AppData\Local\Microsoft\Office\16.0\OfficeFileCache\0\0\CJH6DXGEBHGMD7FFCDF2HJC4HQHUBLEK嬌庯嶞彘帺惚彰幻慸怙峜틻ᜀ耀C:\Users\lkpetro\AppData\Local\Microsoft\Office\16.0\OfficeFileCache\0\0\CJH6DXGEBHGMD7FFCDF2HJC4HQHUBLEK鉀睢㌯︽뷦郞ꮓꆘ∋흉Ỹ줢쾌뉩竬♏䫣䏛蹤伙흈፛緩迣ᔃ频造酺땁未谰ᷥ銞縄灛挑뜅奢஝ॼ捺ൖ뽽赙䴱鐼ᣠ仔ـ্둺큘淮返찘⢑ީ䱦榜ⓥ⦗臧졆Ჵ脰〮竫팰徜졎쌐셒崏㟏广⫝젾颅⏚鉛鬛岿ᜮ龘暇녎溜慇ẻ뭓冸｛춞䧠⸳鵥ꍁ럩᳃ɛ靥嚝덐◱뗽츝ꝁ࿙雫;矗熟᧜ᬍ㊀捼쏳Ꝿ⠍㟃凵ᖯⲎƼ豅ꭦ滝搭Ꭱ槞ﴶブជ蠨涆ᘩ儼拻옭룏̘̀嘙䄴鵪֒䆞앒ᨥ饒밲僶ᎊ愮࿘꽂蟮翛煣䁼䥰☂杲牁栦몪Ϟₕ뼯徯＼诏븯忼裨⌮ꦕ焎Ⲳ﷋︿꿯䎿﷿俲뱮ﵟ뺯풧勃䰫忏諾꯺羗쏹￷틸붡಴킟䢘䉴턮ṣσ匚ﳘ哉䳜ቢ橡琈吻咏Ť홏릘絰魢꧰Ⲁˣ忞댽麸扅ꢥ冇Ŭ㦏絧鰮砆太뉸陊짮꫅箌殅Ǯⱎ輇⥖垤勪蠹䖈铳䓡◡衉既縷衎ꌾ닔㇫ঝ冷ꅂ⣏揪㓪蓉굎⩀ຄ౩奾ࢻꮂ㼜絅峎㵏ᜤሶ֖๦ᏲⳂ⯇掅쪗踉䟠䕘鈮歧⬱䛣腒鞧熄騴⤓㉝ҏ漼ㄏ㘤똺䊑珑캗찣᥹菧윈鎩䴳㊢叶๹訡⧑⹗ㇸ垷뺈㼇擠뮯功륢␉㊸⊥⬯緥룵୦屌ꙙ戧묫Ӷ䙵罇뒵﭂ႈ⾆鳱古茇伾鬭ꐗ䐟喐褎뀫怞嘻緵⑂ꙁ配呇⅚䙻粖鼏쒵욳豉㻅⟍痠琫ʧꌖ㧣넟秙砙ꅂ萁煸ґꔝỠ폭᩺ꭡ힎낵欦혌돥꺛運㜡膖ﻄ뛆悙䵦ѐӌ瑓䫤₷륢Ⴟ痑裕鲭୲텻渖욀扷벚瑩섹鿋惹轝כּ쫲뗡朮೛⫱┹乐፶淗獫ｸ귷뻍粵탛㛜뜴贍ᗫ菬㐴ཅ녍揕縶뷢㻻쨋駘㍚⑲훍蒏髗᣹촆钞飙ꘃ少ঁ恒茣圄ꆿ㨪炋﬊腃쩜ꉒ䮔㛘쌲䝦岕淓鼶鼱暝쥿䳏넨옪۽㱬喰㊥덴ྕ繪泒溵栈鯙⢐晍ꢓ䠹㚴꾃ꄡ칷࿞躋䖃꭛룟읪䀔砕䛯뛰ᆌ죬轁휾쩾뵜껱칶㻴뉣Ѳ훀껢㮧쟞俓薗ᯚ愢銜閅쉍쫸破舲㨼﯋㿮瀕ꝵꥰ佅抛᪳ᨊ亵휢Ͳ쩋芙혒ࡸ캋㍃皜ֽᯬ旃䊜䣰踒晟摊︫剭⩋᪤ᥢᙥ夷䱏ᄕ톈蛟䬃ቌ죉恵ﻩ쥒窅ﷁ죒힁⽭얓첂ꗯ洑刖陼鰬ᪿ럱欇빉眂䖟䯳攴䌘㖈腚䪜㸸㈈콗鰩涇夳缑⫗鹓귽깃ἢ陣㡆⤯泥솞䅍틙眱᭛柲茆髮며ᗔ鷶毫뚵兜㬟텅튴⺊𤋮ꫡ襼兕ⵅ奖뻮玞鬻ݤጬ廯䯻諔ⳉ驪滱혞㭉딟붩軇咠驽ⶶ丒뱋뤇凫⮫ꛄ㒱澁캎柋糛೺잒丐圑㬬曭횙㴲옕厷弾韧晌⚉맳䩮咳飾ာ徝뵵헐잇㝹ዀ魀ឞ큖苙ꋥ苙૝浧뗬핾汊妎슷武䗑嵛乭痔溯홦쬎憤⥣⊵＜ఋ玭顶졞圳괊뽺᯵諾氠⨌뭾ꨱ比뽵滒櫴底冣䘋삍쿃麁醠ﭽ蘰⃓캶肿弻쑁Λ㮯ḳ륗뫹檡澼芾䈈⯫ڋ턴㤟ꁈ踕窂௘锇チ器妰띩뵪⃊๬ể룦맷⺇㠌࿨⍱㒬耇ﮫ䚽힥ද촪ꣶ踟冃㠃㼯ꌖ湳୮㒸ࣽչϿ礀摙퉂᠀뼀C:\Users\lkpetro\AppData\Local\Microsoft\Office\16.0\OfficeFileCache\0\0\CJH6DXGEBHGMD7FFCDF2HJC4HQHUBLEK\e_GAEKH6AXE3EIAGETD3GVENFYH5HAEFGD.R拲杆撟孟捇朁捠捡晁昳柤梹暶昉愷梻梼梽榘栛梺捕捖捗ᶊ嚙檃槥槦槧퇉ᤀ뼀C:\Users\lkpetro\AppData\Local\Microsoft\Office\16.0\OfficeFileCache\0\0\CJH6DXGEBHGMD7FFCDF2HJC4HQHUBLEK楄殢殮植求伞损泚撆槣沢浸捓渖텐ᨀ耀C:\Users\lkpetro\AppData\Local\Microsoft\Office\16.0\OfficeFileCache\0\0\CJH6DXGEBHGMD7FFCDF2HJC4HQHUBLEK⒀耀¶·耀¶瓐ɱǤ　ꈠ覊㕐ɠǤ렶⺕⵴⠀粩樷ᥔᨧڨ̡̫࿙੭퀧ᬀ뼀C:\Users\lkpetro\AppData\Local\Microsoft\Office\16.0\OfficeFileCache\0\0\CJH6DXGEBHGMD7FFCDF2HJC4HQHUBLEK\e_DECXAGEVAIDJDOGXF4FWCEGXBLCYC5HR.R00瓐ɱǤ　ꈠ覊㕐ɠǤJфⶀ⠀粩ᰀ耀KELBUHQH4CJH2FDCFF7DMGHBEGXD6HJCcrosoft\Office\16.0\OfficeFileCache\0\0\CJH6DXGEBHGMD7FFCDF2HJC4HQHUBLEK*耀耀耀瓐ɱǤ　ꈠ覊㕐ɠǤ쭀Ѧⶀ⠀粩끛ﻀဳېᕃǤ瀰❔Ǥ타彗鯸ა⚊Ǥ䀀@ȅ徏ﾁ耀儈༎翹Ѐ疖.㾀㾀⣿∊ওƁ茀　츍ﾗĀ耀儈༎翹Ѐ狄.m5ȑPĠ㾀㾀⣿Ȃƒ֠茀xﾥȀ耀儈༎翹Ѐ疠.m㾀㾀⧿∀঒ƕ茈xﾫ̀耀儈༎翹Ѐ犷.㾀㾀⧿Ȁ঑Ɓ茈ﾹЀ耀儈༎翹Ѐ섈吮乘㿿㿿㾀㾀⣿∂Ƒր茀,噑嘰"/>
      </Event>
      <Event time="2024-09-02T13:08:01.79" id="{A81B8488-EF94-453B-A056-5150C7884FD1}">
        <Attribution userId="S::lamaestre@inm.gov.co::e33ea75a-d6da-4c2b-a7ab-5486f75c9233" userName="Luis Angel Alberto Maestre Gutierrez" userProvider="AD"/>
        <Anchor>
          <Comment id="{108308AD-78F4-4770-B9DB-AD4D33CEC5FF}"/>
        </Anchor>
        <SetTitle title="@Yesid Javier Pineda Lizarazo Buenos días, por favor revisar y cumplir con la actividad. Gracias"/>
      </Event>
    </History>
  </Task>
  <Task id="{5DE309EE-BF57-4242-9BA9-AB38859897F9}">
    <Anchor>
      <Comment id="{513C29CE-9ABB-4DD7-975A-0B406944954E}"/>
    </Anchor>
    <History>
      <Event time="2026-02-04T12:15:44.16" id="{DDB6E76C-2CD5-4538-9A4F-07B9044A8746}">
        <Attribution userId="S::lamaestre@inm.gov.co::e33ea75a-d6da-4c2b-a7ab-5486f75c9233" userName="Luis Angel Alberto Maestre Gutierrez" userProvider="AD"/>
        <Anchor>
          <Comment id="{513C29CE-9ABB-4DD7-975A-0B406944954E}"/>
        </Anchor>
        <Create/>
      </Event>
      <Event time="2026-02-04T12:15:44.16" id="{D494BE2A-01D5-4084-A855-8C402D5859A6}">
        <Attribution userId="S::lamaestre@inm.gov.co::e33ea75a-d6da-4c2b-a7ab-5486f75c9233" userName="Luis Angel Alberto Maestre Gutierrez" userProvider="AD"/>
        <Anchor>
          <Comment id="{513C29CE-9ABB-4DD7-975A-0B406944954E}"/>
        </Anchor>
        <Assign userId="S::dapenaloza@inm.gov.co::5da46643-2984-4b61-bad7-9174e91ab67e" userName="Diego Alejandro Peñaloza Cubillos" userProvider="AD"/>
      </Event>
      <Event time="2026-02-04T12:15:44.16" id="{1F2A9E38-2D09-46D0-8271-A0AC8DFD6361}">
        <Attribution userId="S::lamaestre@inm.gov.co::e33ea75a-d6da-4c2b-a7ab-5486f75c9233" userName="Luis Angel Alberto Maestre Gutierrez" userProvider="AD"/>
        <Anchor>
          <Comment id="{513C29CE-9ABB-4DD7-975A-0B406944954E}"/>
        </Anchor>
        <SetTitle title="@Diego Alejandro Peñaloza Cubillos buenos días, compañero por favor reportar la actividad y registrar las evidencias en la siguiente carpeta identificada con el ID de la misma. 1. ENERO"/>
      </Event>
    </History>
  </Task>
</Task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ja1!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21</xdr:col>
      <xdr:colOff>142876</xdr:colOff>
      <xdr:row>2</xdr:row>
      <xdr:rowOff>85725</xdr:rowOff>
    </xdr:from>
    <xdr:to>
      <xdr:col>21</xdr:col>
      <xdr:colOff>847726</xdr:colOff>
      <xdr:row>2</xdr:row>
      <xdr:rowOff>381000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CC97C5CD-25FC-412E-B341-027F2BCC90F2}"/>
            </a:ext>
          </a:extLst>
        </xdr:cNvPr>
        <xdr:cNvSpPr/>
      </xdr:nvSpPr>
      <xdr:spPr>
        <a:xfrm>
          <a:off x="19383376" y="466725"/>
          <a:ext cx="704850" cy="104775"/>
        </a:xfrm>
        <a:prstGeom prst="roundRect">
          <a:avLst/>
        </a:prstGeom>
        <a:solidFill>
          <a:schemeClr val="bg2">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lt1"/>
              </a:solidFill>
              <a:latin typeface="+mn-lt"/>
              <a:ea typeface="+mn-lt"/>
              <a:cs typeface="+mn-lt"/>
            </a:rPr>
            <a:t>INICIO</a:t>
          </a:r>
        </a:p>
      </xdr:txBody>
    </xdr:sp>
    <xdr:clientData/>
  </xdr:twoCellAnchor>
  <xdr:oneCellAnchor>
    <xdr:from>
      <xdr:col>1</xdr:col>
      <xdr:colOff>342900</xdr:colOff>
      <xdr:row>2</xdr:row>
      <xdr:rowOff>28575</xdr:rowOff>
    </xdr:from>
    <xdr:ext cx="3025028" cy="1406899"/>
    <xdr:pic>
      <xdr:nvPicPr>
        <xdr:cNvPr id="3" name="Imagen 2">
          <a:extLst>
            <a:ext uri="{FF2B5EF4-FFF2-40B4-BE49-F238E27FC236}">
              <a16:creationId xmlns:a16="http://schemas.microsoft.com/office/drawing/2014/main" id="{A113BB78-45A4-4C9C-A6FF-E9D34AAFDE41}"/>
            </a:ext>
            <a:ext uri="{147F2762-F138-4A5C-976F-8EAC2B608ADB}">
              <a16:predDERef xmlns:a16="http://schemas.microsoft.com/office/drawing/2014/main" pred="{DDD3AEB6-0231-4B8A-A9A4-20D3E757D678}"/>
            </a:ext>
          </a:extLst>
        </xdr:cNvPr>
        <xdr:cNvPicPr>
          <a:picLocks noChangeAspect="1"/>
        </xdr:cNvPicPr>
      </xdr:nvPicPr>
      <xdr:blipFill>
        <a:blip xmlns:r="http://schemas.openxmlformats.org/officeDocument/2006/relationships" r:embed="rId2"/>
        <a:stretch>
          <a:fillRect/>
        </a:stretch>
      </xdr:blipFill>
      <xdr:spPr>
        <a:xfrm>
          <a:off x="1304925" y="409575"/>
          <a:ext cx="3025028" cy="140689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0</xdr:row>
      <xdr:rowOff>171450</xdr:rowOff>
    </xdr:from>
    <xdr:to>
      <xdr:col>3</xdr:col>
      <xdr:colOff>1171575</xdr:colOff>
      <xdr:row>3</xdr:row>
      <xdr:rowOff>123825</xdr:rowOff>
    </xdr:to>
    <xdr:pic>
      <xdr:nvPicPr>
        <xdr:cNvPr id="8" name="Imagen 1">
          <a:extLst>
            <a:ext uri="{FF2B5EF4-FFF2-40B4-BE49-F238E27FC236}">
              <a16:creationId xmlns:a16="http://schemas.microsoft.com/office/drawing/2014/main" id="{D16BD9A0-2CFF-410E-BABC-5C0625DAE94D}"/>
            </a:ext>
          </a:extLst>
        </xdr:cNvPr>
        <xdr:cNvPicPr>
          <a:picLocks noChangeAspect="1"/>
        </xdr:cNvPicPr>
      </xdr:nvPicPr>
      <xdr:blipFill>
        <a:blip xmlns:r="http://schemas.openxmlformats.org/officeDocument/2006/relationships" r:embed="rId1"/>
        <a:stretch>
          <a:fillRect/>
        </a:stretch>
      </xdr:blipFill>
      <xdr:spPr>
        <a:xfrm>
          <a:off x="266700" y="171450"/>
          <a:ext cx="2390775" cy="1095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1009650</xdr:colOff>
      <xdr:row>1</xdr:row>
      <xdr:rowOff>171450</xdr:rowOff>
    </xdr:to>
    <xdr:pic>
      <xdr:nvPicPr>
        <xdr:cNvPr id="2" name="Imagen 1">
          <a:extLst>
            <a:ext uri="{FF2B5EF4-FFF2-40B4-BE49-F238E27FC236}">
              <a16:creationId xmlns:a16="http://schemas.microsoft.com/office/drawing/2014/main" id="{09F235A5-73A1-43BF-B166-4BE75AF7D670}"/>
            </a:ext>
          </a:extLst>
        </xdr:cNvPr>
        <xdr:cNvPicPr>
          <a:picLocks noChangeAspect="1"/>
        </xdr:cNvPicPr>
      </xdr:nvPicPr>
      <xdr:blipFill>
        <a:blip xmlns:r="http://schemas.openxmlformats.org/officeDocument/2006/relationships" r:embed="rId1"/>
        <a:stretch>
          <a:fillRect/>
        </a:stretch>
      </xdr:blipFill>
      <xdr:spPr>
        <a:xfrm>
          <a:off x="0" y="0"/>
          <a:ext cx="1200150" cy="552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1009650</xdr:colOff>
      <xdr:row>1</xdr:row>
      <xdr:rowOff>171450</xdr:rowOff>
    </xdr:to>
    <xdr:pic>
      <xdr:nvPicPr>
        <xdr:cNvPr id="2" name="Imagen 1">
          <a:extLst>
            <a:ext uri="{FF2B5EF4-FFF2-40B4-BE49-F238E27FC236}">
              <a16:creationId xmlns:a16="http://schemas.microsoft.com/office/drawing/2014/main" id="{3E38E05A-E2CF-4B01-96D2-B1D0A58F1CA1}"/>
            </a:ext>
          </a:extLst>
        </xdr:cNvPr>
        <xdr:cNvPicPr>
          <a:picLocks noChangeAspect="1"/>
        </xdr:cNvPicPr>
      </xdr:nvPicPr>
      <xdr:blipFill>
        <a:blip xmlns:r="http://schemas.openxmlformats.org/officeDocument/2006/relationships" r:embed="rId1"/>
        <a:stretch>
          <a:fillRect/>
        </a:stretch>
      </xdr:blipFill>
      <xdr:spPr>
        <a:xfrm>
          <a:off x="0" y="0"/>
          <a:ext cx="1200150" cy="552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1</xdr:row>
      <xdr:rowOff>171450</xdr:rowOff>
    </xdr:to>
    <xdr:pic>
      <xdr:nvPicPr>
        <xdr:cNvPr id="5" name="Imagen 1">
          <a:extLst>
            <a:ext uri="{FF2B5EF4-FFF2-40B4-BE49-F238E27FC236}">
              <a16:creationId xmlns:a16="http://schemas.microsoft.com/office/drawing/2014/main" id="{60E07CE6-B333-5BF4-7ADB-90D6303E3262}"/>
            </a:ext>
          </a:extLst>
        </xdr:cNvPr>
        <xdr:cNvPicPr>
          <a:picLocks noChangeAspect="1"/>
        </xdr:cNvPicPr>
      </xdr:nvPicPr>
      <xdr:blipFill>
        <a:blip xmlns:r="http://schemas.openxmlformats.org/officeDocument/2006/relationships" r:embed="rId1"/>
        <a:stretch>
          <a:fillRect/>
        </a:stretch>
      </xdr:blipFill>
      <xdr:spPr>
        <a:xfrm>
          <a:off x="0" y="0"/>
          <a:ext cx="1200150" cy="5524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238125</xdr:colOff>
      <xdr:row>0</xdr:row>
      <xdr:rowOff>76200</xdr:rowOff>
    </xdr:from>
    <xdr:to>
      <xdr:col>2</xdr:col>
      <xdr:colOff>1428750</xdr:colOff>
      <xdr:row>0</xdr:row>
      <xdr:rowOff>1019175</xdr:rowOff>
    </xdr:to>
    <xdr:pic>
      <xdr:nvPicPr>
        <xdr:cNvPr id="2" name="Imagen 1">
          <a:extLst>
            <a:ext uri="{FF2B5EF4-FFF2-40B4-BE49-F238E27FC236}">
              <a16:creationId xmlns:a16="http://schemas.microsoft.com/office/drawing/2014/main" id="{2426832B-A190-43E2-BFA2-27D264558AF7}"/>
            </a:ext>
            <a:ext uri="{147F2762-F138-4A5C-976F-8EAC2B608ADB}">
              <a16:predDERef xmlns:a16="http://schemas.microsoft.com/office/drawing/2014/main" pred="{0B44104A-5C3D-4E6D-A504-8EA2DE1A5CCD}"/>
            </a:ext>
          </a:extLst>
        </xdr:cNvPr>
        <xdr:cNvPicPr>
          <a:picLocks noChangeAspect="1"/>
        </xdr:cNvPicPr>
      </xdr:nvPicPr>
      <xdr:blipFill>
        <a:blip xmlns:r="http://schemas.openxmlformats.org/officeDocument/2006/relationships" r:embed="rId1"/>
        <a:stretch>
          <a:fillRect/>
        </a:stretch>
      </xdr:blipFill>
      <xdr:spPr>
        <a:xfrm>
          <a:off x="466725" y="76200"/>
          <a:ext cx="2019300" cy="942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161925</xdr:colOff>
      <xdr:row>0</xdr:row>
      <xdr:rowOff>28575</xdr:rowOff>
    </xdr:from>
    <xdr:ext cx="1228725" cy="381000"/>
    <xdr:pic>
      <xdr:nvPicPr>
        <xdr:cNvPr id="2" name="image1.png" title="Imagen">
          <a:extLst>
            <a:ext uri="{FF2B5EF4-FFF2-40B4-BE49-F238E27FC236}">
              <a16:creationId xmlns:a16="http://schemas.microsoft.com/office/drawing/2014/main" id="{DCCAC328-B879-4CAA-BB12-1CBFB07AD7C0}"/>
            </a:ext>
          </a:extLst>
        </xdr:cNvPr>
        <xdr:cNvPicPr preferRelativeResize="0"/>
      </xdr:nvPicPr>
      <xdr:blipFill>
        <a:blip xmlns:r="http://schemas.openxmlformats.org/officeDocument/2006/relationships" r:embed="rId1" cstate="print"/>
        <a:stretch>
          <a:fillRect/>
        </a:stretch>
      </xdr:blipFill>
      <xdr:spPr>
        <a:xfrm>
          <a:off x="390525" y="28575"/>
          <a:ext cx="1228725" cy="3810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1009650</xdr:colOff>
      <xdr:row>1</xdr:row>
      <xdr:rowOff>171450</xdr:rowOff>
    </xdr:to>
    <xdr:pic>
      <xdr:nvPicPr>
        <xdr:cNvPr id="2" name="Imagen 1">
          <a:extLst>
            <a:ext uri="{FF2B5EF4-FFF2-40B4-BE49-F238E27FC236}">
              <a16:creationId xmlns:a16="http://schemas.microsoft.com/office/drawing/2014/main" id="{A2EF4102-81B8-482D-ABBB-828A4FF2EF41}"/>
            </a:ext>
          </a:extLst>
        </xdr:cNvPr>
        <xdr:cNvPicPr>
          <a:picLocks noChangeAspect="1"/>
        </xdr:cNvPicPr>
      </xdr:nvPicPr>
      <xdr:blipFill>
        <a:blip xmlns:r="http://schemas.openxmlformats.org/officeDocument/2006/relationships" r:embed="rId1"/>
        <a:stretch>
          <a:fillRect/>
        </a:stretch>
      </xdr:blipFill>
      <xdr:spPr>
        <a:xfrm>
          <a:off x="0" y="0"/>
          <a:ext cx="1200150" cy="5524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1304925</xdr:colOff>
      <xdr:row>1</xdr:row>
      <xdr:rowOff>57150</xdr:rowOff>
    </xdr:from>
    <xdr:to>
      <xdr:col>3</xdr:col>
      <xdr:colOff>647700</xdr:colOff>
      <xdr:row>2</xdr:row>
      <xdr:rowOff>581025</xdr:rowOff>
    </xdr:to>
    <xdr:pic>
      <xdr:nvPicPr>
        <xdr:cNvPr id="2" name="Imagen 1">
          <a:extLst>
            <a:ext uri="{FF2B5EF4-FFF2-40B4-BE49-F238E27FC236}">
              <a16:creationId xmlns:a16="http://schemas.microsoft.com/office/drawing/2014/main" id="{E68C1798-CEB1-42B0-B7E0-6EE83B3C5C7F}"/>
            </a:ext>
          </a:extLst>
        </xdr:cNvPr>
        <xdr:cNvPicPr>
          <a:picLocks noChangeAspect="1"/>
        </xdr:cNvPicPr>
      </xdr:nvPicPr>
      <xdr:blipFill>
        <a:blip xmlns:r="http://schemas.openxmlformats.org/officeDocument/2006/relationships" r:embed="rId1"/>
        <a:stretch>
          <a:fillRect/>
        </a:stretch>
      </xdr:blipFill>
      <xdr:spPr>
        <a:xfrm>
          <a:off x="1600200" y="247650"/>
          <a:ext cx="1485900" cy="685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etrologiainm.sharepoint.com/sites/OAP/Documentos%20compartidos/Estrategia/Planeaci&#243;n%20Estrat&#233;gica%20e%20Institucional/Plan%20de%20Acci&#243;n%20Anual/2025/SEGUIMIENTO%20A%20LA%20PLANEACI&#211;N%20ESTRAT&#201;GICA%202025.xlsx" TargetMode="External"/><Relationship Id="rId1" Type="http://schemas.openxmlformats.org/officeDocument/2006/relationships/externalLinkPath" Target="https://metrologiainm.sharepoint.com/sites/OAP/Documentos%20compartidos/Estrategia/Planeaci&#243;n%20Estrat&#233;gica%20e%20Institucional/Plan%20de%20Acci&#243;n%20Anual/2025/SEGUIMIENTO%20A%20LA%20PLANEACI&#211;N%20ESTRAT&#201;GICA%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NF0cdhVvWkG8gUIRu-NWExynyaae2uNCvcINrl9Gr-U7v6nqwmBWRJFt9IF_sItP" itemId="01RJCLHCUZUT6UZXXPXNBJ4SPGZTHS6MZV">
      <xxl21:absoluteUrl r:id="rId2"/>
    </xxl21:alternateUrls>
    <sheetNames>
      <sheetName val="Plan de Acción 2022"/>
      <sheetName val="PES 2022"/>
      <sheetName val="PES- PEI 2023"/>
      <sheetName val="Plan de Acción 2023"/>
      <sheetName val="Hoja2"/>
      <sheetName val="Base Power BI 1"/>
      <sheetName val="Base Power BI 2"/>
      <sheetName val="Plan Estadistico"/>
      <sheetName val="SIG"/>
      <sheetName val="Balance Plan de Acción 2023"/>
      <sheetName val="Copia de Plan de Acción 2023"/>
      <sheetName val="PETI Cerrado"/>
      <sheetName val="Hoja 11"/>
      <sheetName val="PES 2020"/>
      <sheetName val="PES 2021"/>
      <sheetName val="Gantt"/>
      <sheetName val="Versiones PI"/>
      <sheetName val="Power BI"/>
      <sheetName val="Power BI 2"/>
      <sheetName val="Plan de Acción 2025"/>
      <sheetName val="P-SST 2025"/>
      <sheetName val="PIC 2025"/>
      <sheetName val="PSPI 2025"/>
      <sheetName val="PTRSPI 2025"/>
      <sheetName val="PBLI - 2025"/>
      <sheetName val="PINAR 2025"/>
      <sheetName val="PTEP 2025"/>
      <sheetName val="PETI 2025"/>
      <sheetName val="PAAmb 2025"/>
      <sheetName val="PTD 20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4">
          <cell r="E24"/>
          <cell r="F24"/>
          <cell r="G24"/>
          <cell r="H24"/>
          <cell r="I24"/>
          <cell r="J24"/>
          <cell r="K24"/>
          <cell r="L24"/>
          <cell r="Q24">
            <v>1</v>
          </cell>
          <cell r="U24">
            <v>0</v>
          </cell>
          <cell r="V24">
            <v>0</v>
          </cell>
          <cell r="W24">
            <v>0</v>
          </cell>
          <cell r="X24">
            <v>0</v>
          </cell>
          <cell r="Y24">
            <v>0</v>
          </cell>
          <cell r="Z24">
            <v>0</v>
          </cell>
          <cell r="AA24">
            <v>0</v>
          </cell>
          <cell r="AB24">
            <v>0</v>
          </cell>
        </row>
        <row r="26">
          <cell r="U26">
            <v>0</v>
          </cell>
          <cell r="V26">
            <v>0</v>
          </cell>
          <cell r="W26">
            <v>0</v>
          </cell>
          <cell r="X26">
            <v>0</v>
          </cell>
          <cell r="Y26">
            <v>0</v>
          </cell>
          <cell r="Z26">
            <v>0</v>
          </cell>
          <cell r="AA26">
            <v>0</v>
          </cell>
          <cell r="AB26">
            <v>3</v>
          </cell>
        </row>
        <row r="27">
          <cell r="U27">
            <v>0</v>
          </cell>
          <cell r="V27">
            <v>0</v>
          </cell>
          <cell r="W27">
            <v>0</v>
          </cell>
          <cell r="X27">
            <v>0</v>
          </cell>
          <cell r="Y27">
            <v>0</v>
          </cell>
          <cell r="Z27">
            <v>0</v>
          </cell>
          <cell r="AA27">
            <v>0</v>
          </cell>
          <cell r="AB27">
            <v>0</v>
          </cell>
        </row>
        <row r="28">
          <cell r="U28">
            <v>0</v>
          </cell>
          <cell r="V28">
            <v>0</v>
          </cell>
          <cell r="W28">
            <v>0</v>
          </cell>
          <cell r="X28">
            <v>0</v>
          </cell>
          <cell r="Y28">
            <v>0</v>
          </cell>
          <cell r="Z28">
            <v>0</v>
          </cell>
          <cell r="AA28">
            <v>0</v>
          </cell>
          <cell r="AB28">
            <v>2</v>
          </cell>
        </row>
        <row r="29">
          <cell r="U29">
            <v>0</v>
          </cell>
          <cell r="V29">
            <v>0</v>
          </cell>
          <cell r="W29">
            <v>0</v>
          </cell>
          <cell r="X29">
            <v>0</v>
          </cell>
          <cell r="Y29">
            <v>0</v>
          </cell>
          <cell r="Z29">
            <v>0</v>
          </cell>
          <cell r="AA29">
            <v>0</v>
          </cell>
          <cell r="AB29">
            <v>0</v>
          </cell>
        </row>
        <row r="30">
          <cell r="U30">
            <v>0</v>
          </cell>
          <cell r="V30">
            <v>0</v>
          </cell>
          <cell r="W30">
            <v>4</v>
          </cell>
          <cell r="X30">
            <v>3</v>
          </cell>
          <cell r="Y30">
            <v>1</v>
          </cell>
          <cell r="Z30">
            <v>2</v>
          </cell>
          <cell r="AA30">
            <v>2</v>
          </cell>
          <cell r="AB30">
            <v>1</v>
          </cell>
        </row>
        <row r="31">
          <cell r="U31"/>
          <cell r="V31"/>
          <cell r="W31"/>
          <cell r="X31"/>
          <cell r="Y31"/>
          <cell r="Z31"/>
          <cell r="AA31"/>
          <cell r="AB31"/>
        </row>
        <row r="32">
          <cell r="U32"/>
          <cell r="V32"/>
          <cell r="W32"/>
          <cell r="X32"/>
          <cell r="Y32"/>
          <cell r="Z32"/>
          <cell r="AA32"/>
          <cell r="AB32"/>
        </row>
        <row r="33">
          <cell r="U33"/>
          <cell r="V33"/>
          <cell r="W33"/>
          <cell r="X33"/>
          <cell r="Y33"/>
          <cell r="Z33"/>
          <cell r="AA33"/>
          <cell r="AB33"/>
        </row>
        <row r="34">
          <cell r="U34"/>
          <cell r="V34"/>
          <cell r="W34"/>
          <cell r="X34"/>
          <cell r="Y34"/>
          <cell r="Z34"/>
          <cell r="AA34"/>
          <cell r="AB34"/>
        </row>
      </sheetData>
      <sheetData sheetId="22"/>
      <sheetData sheetId="23">
        <row r="5">
          <cell r="U5" t="str">
            <v>Oficina de Informática y Desarrollo Tecnologíco</v>
          </cell>
        </row>
        <row r="6">
          <cell r="U6" t="str">
            <v>Oficina de Informática y Desarrollo Tecnologíco</v>
          </cell>
        </row>
      </sheetData>
      <sheetData sheetId="24">
        <row r="6">
          <cell r="B6" t="str">
            <v>PBIL1</v>
          </cell>
          <cell r="E6"/>
          <cell r="S6" t="str">
            <v>Secretaría General</v>
          </cell>
          <cell r="U6">
            <v>0</v>
          </cell>
        </row>
        <row r="7">
          <cell r="B7" t="str">
            <v>PBLI2</v>
          </cell>
          <cell r="E7"/>
          <cell r="S7" t="str">
            <v>Secretaría General</v>
          </cell>
          <cell r="U7">
            <v>0</v>
          </cell>
        </row>
        <row r="8">
          <cell r="B8" t="str">
            <v>PBIL3</v>
          </cell>
          <cell r="E8"/>
          <cell r="S8" t="str">
            <v>Secretaría General</v>
          </cell>
          <cell r="U8">
            <v>0</v>
          </cell>
        </row>
        <row r="9">
          <cell r="B9" t="str">
            <v>PBIL4</v>
          </cell>
          <cell r="E9"/>
          <cell r="S9" t="str">
            <v>Secretaría General</v>
          </cell>
          <cell r="U9">
            <v>0</v>
          </cell>
        </row>
        <row r="10">
          <cell r="B10" t="str">
            <v>PBIL5</v>
          </cell>
          <cell r="E10"/>
          <cell r="S10" t="str">
            <v>Secretaría General</v>
          </cell>
          <cell r="U10">
            <v>0</v>
          </cell>
        </row>
        <row r="11">
          <cell r="B11" t="str">
            <v>PBIL6</v>
          </cell>
          <cell r="E11"/>
          <cell r="S11" t="str">
            <v>Secretaría General</v>
          </cell>
          <cell r="U11">
            <v>0</v>
          </cell>
        </row>
        <row r="12">
          <cell r="B12" t="str">
            <v>PBIL7</v>
          </cell>
          <cell r="E12"/>
          <cell r="S12" t="str">
            <v>Secretaría General</v>
          </cell>
          <cell r="U12">
            <v>0</v>
          </cell>
        </row>
        <row r="13">
          <cell r="B13" t="str">
            <v>PBIL8</v>
          </cell>
          <cell r="E13"/>
          <cell r="S13" t="str">
            <v>Secretaría General</v>
          </cell>
          <cell r="U13">
            <v>0</v>
          </cell>
        </row>
        <row r="14">
          <cell r="B14" t="str">
            <v>PBIL9</v>
          </cell>
          <cell r="E14"/>
          <cell r="S14" t="str">
            <v>Secretaría General</v>
          </cell>
          <cell r="U14">
            <v>0</v>
          </cell>
        </row>
        <row r="15">
          <cell r="B15" t="str">
            <v>PBIL10</v>
          </cell>
          <cell r="E15"/>
          <cell r="S15" t="str">
            <v>Secretaría General</v>
          </cell>
          <cell r="U15">
            <v>0</v>
          </cell>
        </row>
        <row r="16">
          <cell r="B16" t="str">
            <v>PBIL11</v>
          </cell>
          <cell r="E16"/>
          <cell r="S16" t="str">
            <v>Secretaría General</v>
          </cell>
          <cell r="U16">
            <v>0</v>
          </cell>
        </row>
        <row r="17">
          <cell r="B17" t="str">
            <v>PBIL12</v>
          </cell>
          <cell r="E17"/>
          <cell r="S17" t="str">
            <v>Secretaría General</v>
          </cell>
          <cell r="U17">
            <v>0</v>
          </cell>
        </row>
        <row r="18">
          <cell r="B18" t="str">
            <v>PBIL13</v>
          </cell>
          <cell r="E18"/>
          <cell r="S18" t="str">
            <v>Secretaría General</v>
          </cell>
          <cell r="U18">
            <v>0</v>
          </cell>
        </row>
        <row r="19">
          <cell r="B19" t="str">
            <v>PBIL14</v>
          </cell>
          <cell r="E19"/>
          <cell r="S19" t="str">
            <v>Secretaría General</v>
          </cell>
          <cell r="U19">
            <v>0</v>
          </cell>
        </row>
        <row r="20">
          <cell r="B20" t="str">
            <v>PBIL15</v>
          </cell>
          <cell r="E20"/>
          <cell r="S20" t="str">
            <v>Secretaría General</v>
          </cell>
          <cell r="U20">
            <v>0</v>
          </cell>
        </row>
        <row r="21">
          <cell r="B21" t="str">
            <v>PBIL16</v>
          </cell>
          <cell r="E21"/>
          <cell r="S21" t="str">
            <v>Secretaría General</v>
          </cell>
          <cell r="U21">
            <v>0</v>
          </cell>
        </row>
        <row r="22">
          <cell r="B22" t="str">
            <v>PBIL17</v>
          </cell>
          <cell r="E22"/>
          <cell r="S22" t="str">
            <v>Secretaría General</v>
          </cell>
          <cell r="U22">
            <v>0</v>
          </cell>
        </row>
        <row r="23">
          <cell r="B23" t="str">
            <v>PBIL18</v>
          </cell>
          <cell r="E23"/>
          <cell r="S23" t="str">
            <v>Secretaría General</v>
          </cell>
          <cell r="U23">
            <v>0</v>
          </cell>
        </row>
        <row r="24">
          <cell r="B24" t="str">
            <v>PBIL19</v>
          </cell>
          <cell r="E24"/>
          <cell r="S24" t="str">
            <v>Secretaría General</v>
          </cell>
          <cell r="U24">
            <v>0</v>
          </cell>
        </row>
        <row r="25">
          <cell r="B25" t="str">
            <v>PBIL20</v>
          </cell>
          <cell r="E25"/>
          <cell r="S25" t="str">
            <v>Secretaría General</v>
          </cell>
          <cell r="U25">
            <v>0</v>
          </cell>
        </row>
        <row r="26">
          <cell r="B26" t="str">
            <v>PBIL21</v>
          </cell>
          <cell r="E26"/>
          <cell r="S26" t="str">
            <v>Secretaría General</v>
          </cell>
          <cell r="U26">
            <v>0</v>
          </cell>
        </row>
      </sheetData>
      <sheetData sheetId="25">
        <row r="7">
          <cell r="V7" t="str">
            <v>Secretaría General</v>
          </cell>
        </row>
        <row r="8">
          <cell r="V8" t="str">
            <v>Secretaría General</v>
          </cell>
        </row>
        <row r="9">
          <cell r="V9" t="str">
            <v>Secretaría General</v>
          </cell>
        </row>
        <row r="10">
          <cell r="V10" t="str">
            <v>Secretaría General</v>
          </cell>
        </row>
        <row r="11">
          <cell r="V11" t="str">
            <v>Secretaría General</v>
          </cell>
        </row>
        <row r="12">
          <cell r="V12" t="str">
            <v>Secretaría General</v>
          </cell>
        </row>
        <row r="13">
          <cell r="C13" t="str">
            <v>Documentar actividades de prevención de emergencias y atención de desastres en archivos</v>
          </cell>
          <cell r="V13" t="str">
            <v>Secretaría General</v>
          </cell>
        </row>
      </sheetData>
      <sheetData sheetId="26">
        <row r="5">
          <cell r="AD5">
            <v>1</v>
          </cell>
          <cell r="AE5">
            <v>0</v>
          </cell>
          <cell r="AF5">
            <v>0</v>
          </cell>
          <cell r="AG5">
            <v>0</v>
          </cell>
          <cell r="AH5">
            <v>0</v>
          </cell>
          <cell r="AI5">
            <v>0</v>
          </cell>
          <cell r="AJ5">
            <v>0</v>
          </cell>
          <cell r="AK5">
            <v>0</v>
          </cell>
          <cell r="AL5">
            <v>0</v>
          </cell>
          <cell r="AM5">
            <v>0</v>
          </cell>
          <cell r="AN5">
            <v>0</v>
          </cell>
          <cell r="AO5">
            <v>2</v>
          </cell>
        </row>
        <row r="6">
          <cell r="AD6">
            <v>1</v>
          </cell>
          <cell r="AE6">
            <v>0</v>
          </cell>
          <cell r="AF6">
            <v>0</v>
          </cell>
          <cell r="AG6">
            <v>1</v>
          </cell>
          <cell r="AH6">
            <v>0</v>
          </cell>
          <cell r="AI6">
            <v>0</v>
          </cell>
          <cell r="AJ6">
            <v>1</v>
          </cell>
          <cell r="AK6">
            <v>0</v>
          </cell>
          <cell r="AL6">
            <v>0</v>
          </cell>
          <cell r="AM6">
            <v>1</v>
          </cell>
          <cell r="AN6">
            <v>0</v>
          </cell>
          <cell r="AO6">
            <v>0</v>
          </cell>
        </row>
        <row r="7">
          <cell r="AD7">
            <v>0</v>
          </cell>
          <cell r="AE7">
            <v>0</v>
          </cell>
          <cell r="AF7">
            <v>0</v>
          </cell>
          <cell r="AG7">
            <v>0</v>
          </cell>
          <cell r="AH7">
            <v>0</v>
          </cell>
          <cell r="AI7">
            <v>0</v>
          </cell>
          <cell r="AJ7">
            <v>0</v>
          </cell>
          <cell r="AK7">
            <v>0</v>
          </cell>
          <cell r="AL7">
            <v>0</v>
          </cell>
          <cell r="AM7">
            <v>0</v>
          </cell>
          <cell r="AN7">
            <v>0</v>
          </cell>
          <cell r="AO7">
            <v>1</v>
          </cell>
        </row>
        <row r="8">
          <cell r="AD8">
            <v>1</v>
          </cell>
          <cell r="AE8">
            <v>0</v>
          </cell>
          <cell r="AF8">
            <v>0</v>
          </cell>
          <cell r="AG8">
            <v>0</v>
          </cell>
          <cell r="AH8">
            <v>0</v>
          </cell>
          <cell r="AI8">
            <v>1</v>
          </cell>
          <cell r="AJ8">
            <v>0</v>
          </cell>
          <cell r="AK8">
            <v>0</v>
          </cell>
          <cell r="AL8">
            <v>1</v>
          </cell>
          <cell r="AM8">
            <v>0</v>
          </cell>
          <cell r="AN8">
            <v>0</v>
          </cell>
          <cell r="AO8">
            <v>0</v>
          </cell>
        </row>
        <row r="9">
          <cell r="AD9">
            <v>0</v>
          </cell>
          <cell r="AE9">
            <v>0</v>
          </cell>
          <cell r="AF9">
            <v>0</v>
          </cell>
          <cell r="AG9">
            <v>0</v>
          </cell>
          <cell r="AH9">
            <v>0</v>
          </cell>
          <cell r="AI9">
            <v>0</v>
          </cell>
          <cell r="AJ9">
            <v>0</v>
          </cell>
          <cell r="AK9">
            <v>0</v>
          </cell>
          <cell r="AL9">
            <v>0</v>
          </cell>
          <cell r="AM9">
            <v>0</v>
          </cell>
          <cell r="AN9">
            <v>0</v>
          </cell>
          <cell r="AO9">
            <v>1</v>
          </cell>
        </row>
        <row r="10">
          <cell r="AD10">
            <v>0</v>
          </cell>
          <cell r="AE10">
            <v>0</v>
          </cell>
          <cell r="AF10">
            <v>0</v>
          </cell>
          <cell r="AG10">
            <v>0</v>
          </cell>
          <cell r="AH10">
            <v>0</v>
          </cell>
          <cell r="AI10">
            <v>0</v>
          </cell>
          <cell r="AJ10">
            <v>1</v>
          </cell>
          <cell r="AK10">
            <v>0</v>
          </cell>
          <cell r="AL10">
            <v>0</v>
          </cell>
          <cell r="AM10">
            <v>0</v>
          </cell>
          <cell r="AN10">
            <v>0</v>
          </cell>
          <cell r="AO10">
            <v>1</v>
          </cell>
        </row>
        <row r="11">
          <cell r="AD11">
            <v>0</v>
          </cell>
          <cell r="AE11">
            <v>0</v>
          </cell>
          <cell r="AF11">
            <v>0</v>
          </cell>
          <cell r="AG11">
            <v>0</v>
          </cell>
          <cell r="AH11">
            <v>0</v>
          </cell>
          <cell r="AI11">
            <v>0</v>
          </cell>
          <cell r="AJ11">
            <v>0</v>
          </cell>
          <cell r="AK11">
            <v>0</v>
          </cell>
          <cell r="AL11">
            <v>0</v>
          </cell>
          <cell r="AM11">
            <v>0</v>
          </cell>
          <cell r="AN11">
            <v>0</v>
          </cell>
        </row>
        <row r="12">
          <cell r="AD12">
            <v>1</v>
          </cell>
          <cell r="AE12">
            <v>0</v>
          </cell>
          <cell r="AF12">
            <v>0</v>
          </cell>
          <cell r="AG12">
            <v>0</v>
          </cell>
          <cell r="AH12">
            <v>1</v>
          </cell>
          <cell r="AI12">
            <v>0</v>
          </cell>
          <cell r="AJ12">
            <v>0</v>
          </cell>
          <cell r="AK12">
            <v>0</v>
          </cell>
          <cell r="AL12">
            <v>1</v>
          </cell>
          <cell r="AM12">
            <v>0</v>
          </cell>
          <cell r="AN12">
            <v>0</v>
          </cell>
        </row>
        <row r="13">
          <cell r="AD13">
            <v>0</v>
          </cell>
          <cell r="AE13">
            <v>0</v>
          </cell>
          <cell r="AF13">
            <v>0</v>
          </cell>
          <cell r="AG13">
            <v>0</v>
          </cell>
          <cell r="AH13">
            <v>0</v>
          </cell>
          <cell r="AI13">
            <v>0</v>
          </cell>
          <cell r="AJ13">
            <v>0</v>
          </cell>
          <cell r="AK13">
            <v>1</v>
          </cell>
          <cell r="AL13">
            <v>0</v>
          </cell>
          <cell r="AM13">
            <v>0</v>
          </cell>
          <cell r="AN13">
            <v>0</v>
          </cell>
        </row>
        <row r="14">
          <cell r="AD14">
            <v>1</v>
          </cell>
          <cell r="AE14">
            <v>1</v>
          </cell>
          <cell r="AF14">
            <v>1</v>
          </cell>
          <cell r="AG14">
            <v>1</v>
          </cell>
          <cell r="AH14">
            <v>1</v>
          </cell>
          <cell r="AI14">
            <v>1</v>
          </cell>
          <cell r="AJ14">
            <v>1</v>
          </cell>
          <cell r="AK14">
            <v>1</v>
          </cell>
          <cell r="AL14">
            <v>1</v>
          </cell>
          <cell r="AM14">
            <v>1</v>
          </cell>
          <cell r="AN14">
            <v>1</v>
          </cell>
        </row>
        <row r="15">
          <cell r="AD15">
            <v>0</v>
          </cell>
          <cell r="AE15">
            <v>0</v>
          </cell>
          <cell r="AF15">
            <v>0</v>
          </cell>
          <cell r="AG15">
            <v>0</v>
          </cell>
          <cell r="AH15">
            <v>0</v>
          </cell>
          <cell r="AI15">
            <v>2</v>
          </cell>
          <cell r="AJ15">
            <v>0</v>
          </cell>
          <cell r="AK15">
            <v>0</v>
          </cell>
          <cell r="AL15">
            <v>0</v>
          </cell>
          <cell r="AM15">
            <v>0</v>
          </cell>
          <cell r="AN15">
            <v>0</v>
          </cell>
        </row>
        <row r="16">
          <cell r="AD16">
            <v>1</v>
          </cell>
          <cell r="AE16">
            <v>0</v>
          </cell>
          <cell r="AF16">
            <v>0</v>
          </cell>
          <cell r="AG16">
            <v>0</v>
          </cell>
          <cell r="AH16">
            <v>0</v>
          </cell>
          <cell r="AI16">
            <v>0</v>
          </cell>
          <cell r="AJ16">
            <v>0</v>
          </cell>
          <cell r="AK16">
            <v>0</v>
          </cell>
          <cell r="AL16">
            <v>0</v>
          </cell>
          <cell r="AM16">
            <v>0</v>
          </cell>
          <cell r="AN16">
            <v>0</v>
          </cell>
        </row>
        <row r="17">
          <cell r="AD17">
            <v>0</v>
          </cell>
          <cell r="AE17">
            <v>0</v>
          </cell>
          <cell r="AF17">
            <v>0</v>
          </cell>
          <cell r="AG17">
            <v>0</v>
          </cell>
          <cell r="AH17">
            <v>0</v>
          </cell>
          <cell r="AI17">
            <v>0</v>
          </cell>
          <cell r="AJ17">
            <v>0</v>
          </cell>
          <cell r="AK17">
            <v>1</v>
          </cell>
          <cell r="AL17">
            <v>0</v>
          </cell>
          <cell r="AM17">
            <v>0</v>
          </cell>
          <cell r="AN17">
            <v>0</v>
          </cell>
        </row>
        <row r="18">
          <cell r="AD18">
            <v>0</v>
          </cell>
          <cell r="AE18">
            <v>0</v>
          </cell>
          <cell r="AF18">
            <v>0</v>
          </cell>
          <cell r="AG18">
            <v>0</v>
          </cell>
          <cell r="AH18">
            <v>1</v>
          </cell>
          <cell r="AI18">
            <v>0</v>
          </cell>
          <cell r="AJ18">
            <v>0</v>
          </cell>
          <cell r="AK18">
            <v>0</v>
          </cell>
          <cell r="AL18">
            <v>1</v>
          </cell>
          <cell r="AM18">
            <v>0</v>
          </cell>
          <cell r="AN18">
            <v>0</v>
          </cell>
        </row>
        <row r="19">
          <cell r="AD19">
            <v>0</v>
          </cell>
          <cell r="AE19">
            <v>0</v>
          </cell>
          <cell r="AF19">
            <v>0</v>
          </cell>
          <cell r="AG19">
            <v>0</v>
          </cell>
          <cell r="AH19">
            <v>1</v>
          </cell>
          <cell r="AI19">
            <v>0</v>
          </cell>
          <cell r="AJ19">
            <v>0</v>
          </cell>
          <cell r="AK19">
            <v>0</v>
          </cell>
          <cell r="AL19">
            <v>0</v>
          </cell>
          <cell r="AM19">
            <v>0</v>
          </cell>
          <cell r="AN19">
            <v>0</v>
          </cell>
        </row>
        <row r="20">
          <cell r="AD20">
            <v>0</v>
          </cell>
          <cell r="AE20">
            <v>0</v>
          </cell>
          <cell r="AF20">
            <v>0</v>
          </cell>
          <cell r="AG20">
            <v>0</v>
          </cell>
          <cell r="AH20">
            <v>0</v>
          </cell>
          <cell r="AI20">
            <v>0</v>
          </cell>
          <cell r="AJ20">
            <v>0</v>
          </cell>
          <cell r="AK20">
            <v>0</v>
          </cell>
          <cell r="AL20">
            <v>0</v>
          </cell>
          <cell r="AM20">
            <v>0</v>
          </cell>
          <cell r="AN20">
            <v>0</v>
          </cell>
        </row>
        <row r="21">
          <cell r="AD21">
            <v>0</v>
          </cell>
          <cell r="AE21">
            <v>0</v>
          </cell>
          <cell r="AF21">
            <v>0</v>
          </cell>
          <cell r="AG21">
            <v>0</v>
          </cell>
          <cell r="AH21">
            <v>0</v>
          </cell>
          <cell r="AI21">
            <v>0</v>
          </cell>
          <cell r="AJ21">
            <v>0</v>
          </cell>
          <cell r="AK21">
            <v>1</v>
          </cell>
          <cell r="AL21">
            <v>0</v>
          </cell>
          <cell r="AM21">
            <v>0</v>
          </cell>
          <cell r="AN21">
            <v>0</v>
          </cell>
        </row>
      </sheetData>
      <sheetData sheetId="27"/>
      <sheetData sheetId="28"/>
      <sheetData sheetId="29"/>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YJPL" id="{29083DFF-9934-4BDD-809A-83013FB2D935}">
    <nsvFilter filterId="{FF336130-B994-4FB0-9CF3-17BF7D27B4A5}" ref="B3:AX271" tableId="3">
      <columnFilter colId="2" id="{69BDC61D-48AC-429C-A12A-D9BCF5719C23}">
        <filter colId="2">
          <x:filters>
            <x:filter val="ID27"/>
          </x:filters>
        </filter>
      </columnFilter>
    </nsvFilter>
  </namedSheetView>
</namedSheetViews>
</file>

<file path=xl/persons/person.xml><?xml version="1.0" encoding="utf-8"?>
<personList xmlns="http://schemas.microsoft.com/office/spreadsheetml/2018/threadedcomments" xmlns:x="http://schemas.openxmlformats.org/spreadsheetml/2006/main">
  <person displayName="Linda Karina Petro Martínez" id="{42FD84EC-AF1E-454B-A630-0D34EAAB9EA0}" userId="lkpetro@inm.gov.co" providerId="PeoplePicker"/>
  <person displayName="Rodrigo Eduardo Silva Riaño" id="{1CE65A23-3C73-4F97-9462-855827AF0108}" userId="resilva@inm.gov.co" providerId="PeoplePicker"/>
  <person displayName="Maria Alejandra Ardila Colorado" id="{8FC58A8A-8B38-464E-8309-0462256A794B}" userId="maardila@inm.gov.co" providerId="PeoplePicker"/>
  <person displayName="Seguridad y Salud en el Trabajo" id="{0C700E1E-E593-410C-B1FA-FFC0AD1972C7}" userId="sgsstinm@inm.gov.co" providerId="PeoplePicker"/>
  <person displayName="Yesid Javier Pineda Lizarazo" id="{21A4DB88-BE9F-4935-B8CC-0453E24EEDA2}" userId="yjpineda@inm.gov.co" providerId="PeoplePicker"/>
  <person displayName="Luis Angel Alberto Maestre Gutierrez" id="{E791E097-CD58-478A-AB8A-1DB92A965CE8}" userId="lamaestre@inm.gov.co" providerId="PeoplePicker"/>
  <person displayName="Diego Alejandro Peñaloza Cubillos" id="{03F173F8-7129-4D81-A1AC-234346A2EDA5}" userId="dapenaloza@inm.gov.co" providerId="PeoplePicker"/>
  <person displayName="Jennifer Catherine Sáenz Rivera" id="{2922D5FD-E348-438E-8899-1A1AC8E8CADF}" userId="S::jcsaenz@inm.gov.co::9bd7068b-3151-4da9-bc4d-389e456abe6e" providerId="AD"/>
  <person displayName="Seguridad y Salud en el Trabajo" id="{195BD93E-5A32-4984-AB69-C71BCE9CBC2D}" userId="S::sgsstinm@inm.gov.co::bfedb711-ca60-4461-8f2e-b856cbf215b5" providerId="AD"/>
  <person displayName="Arlet Faride Delgado Rojas" id="{4C21E373-F6F2-49E7-9225-C77668277FD2}" userId="S::afdelgado@inm.gov.co::55809363-8881-4b93-b64e-d318c11f3c01" providerId="AD"/>
  <person displayName="Luis Angel Alberto Maestre Gutierrez" id="{540EB827-3522-4AE9-9358-01E5C74669FF}" userId="S::lamaestre@inm.gov.co::e33ea75a-d6da-4c2b-a7ab-5486f75c9233" providerId="AD"/>
  <person displayName="Manuela Gómez Saiz" id="{7730A2CE-7B34-40C7-9F57-54FE021FF140}" userId="S::presupuestooidt@inm.gov.co::f2fe4b15-20eb-4964-9432-ded62e14c024" providerId="AD"/>
  <person displayName="Alejandra González" id="{34D56CC0-BE0B-4684-8C6F-07C0FB5096F7}" userId="S::presupuestossmrc@inm.gov.co::1f4c3ad8-aafa-4ba9-a2ff-6e22154e614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F336130-B994-4FB0-9CF3-17BF7D27B4A5}" name="Gantt2025" displayName="Gantt2025" ref="B3:AX271" totalsRowShown="0" headerRowDxfId="152" tableBorderDxfId="151">
  <autoFilter ref="B3:AX271" xr:uid="{FF336130-B994-4FB0-9CF3-17BF7D27B4A5}"/>
  <tableColumns count="49">
    <tableColumn id="49" xr3:uid="{FA13176E-1681-4F6D-9911-39F565121337}" name="Plan" dataDxfId="150"/>
    <tableColumn id="48" xr3:uid="{02BA2B80-75C5-41EA-BD6F-5A72D15FD796}" name="Tipo" dataDxfId="149"/>
    <tableColumn id="1" xr3:uid="{69BDC61D-48AC-429C-A12A-D9BCF5719C23}" name="ID V2 " dataDxfId="148" totalsRowDxfId="147"/>
    <tableColumn id="2" xr3:uid="{4C670F42-A87C-41B8-8D30-F0403571B8F2}" name="ACTIVIDAD " dataDxfId="146" totalsRowDxfId="145"/>
    <tableColumn id="3" xr3:uid="{1AF45F60-68DE-44B5-BD16-29442FA8B229}" name="PRODUCTO / ENTREGABLE" dataDxfId="144" totalsRowDxfId="143"/>
    <tableColumn id="4" xr3:uid="{B4B9F35A-9BB0-4BDC-B087-5D10385FAAAD}" name="PM1" dataDxfId="142" totalsRowDxfId="141"/>
    <tableColumn id="5" xr3:uid="{4DF1451E-1194-48D2-98F2-63AEC87FE07C}" name="PM2" dataDxfId="140" totalsRowDxfId="139"/>
    <tableColumn id="6" xr3:uid="{69E10F31-4A4E-43A9-B90A-581216EB74FF}" name="PM3" dataDxfId="138" totalsRowDxfId="137"/>
    <tableColumn id="7" xr3:uid="{4DAA6D52-7B15-44CE-AA23-EFF7F193F216}" name="PM4" dataDxfId="136" totalsRowDxfId="135"/>
    <tableColumn id="8" xr3:uid="{4BCA32EF-4E75-48AC-A77C-DE8265673554}" name="PM5" dataDxfId="134" totalsRowDxfId="133"/>
    <tableColumn id="9" xr3:uid="{E14B5EC9-4BA7-4596-9EC1-6FF9C116AB46}" name="PM6" dataDxfId="132" totalsRowDxfId="131"/>
    <tableColumn id="10" xr3:uid="{1B246C1B-41FA-4E45-9323-0C10A808CCBD}" name="PM7" dataDxfId="130" totalsRowDxfId="129"/>
    <tableColumn id="11" xr3:uid="{602B19D3-BECC-46E7-9EF8-C3AE469937F4}" name="PM8" dataDxfId="128" totalsRowDxfId="127"/>
    <tableColumn id="12" xr3:uid="{B0E05971-699E-4D9E-9BAE-4200805A5F01}" name="PM9" dataDxfId="126" totalsRowDxfId="125"/>
    <tableColumn id="13" xr3:uid="{DD02C7DD-C31A-4CC2-BDD1-D82FEFD0E101}" name="PM10" dataDxfId="124" totalsRowDxfId="123"/>
    <tableColumn id="14" xr3:uid="{97117CCC-B1D0-4AA5-A90D-8DC562B27CD8}" name="PM11" dataDxfId="122" totalsRowDxfId="121"/>
    <tableColumn id="15" xr3:uid="{F2EBCE80-7910-4059-8929-16F5D1DE8A38}" name="PM12" dataDxfId="120" totalsRowDxfId="119"/>
    <tableColumn id="16" xr3:uid="{9B54B9C1-3230-475B-AC91-10F45504F767}" name="META ANUAL ENTREGABLES" dataDxfId="118" totalsRowDxfId="117"/>
    <tableColumn id="17" xr3:uid="{E1477237-E7FC-4EE4-A4F8-215A81EF6D1D}" name="CUMPLIMIENTO DE LA ACTIVIDAD" dataDxfId="116" totalsRowDxfId="115"/>
    <tableColumn id="18" xr3:uid="{5520F110-8CDE-46AB-ACA3-7AD5ADBAC762}" name="RESPONSABLE" dataDxfId="114" totalsRowDxfId="113"/>
    <tableColumn id="19" xr3:uid="{B9653C08-FC37-487B-84FF-EC3E2554AF1A}" name="ÁREA(S) RESPONSABLE (S)" dataDxfId="112" totalsRowDxfId="111"/>
    <tableColumn id="20" xr3:uid="{635DFC59-8078-48DA-AC0A-C9994A978B63}" name="PROCESO ASOCIADO" dataDxfId="110" totalsRowDxfId="109"/>
    <tableColumn id="21" xr3:uid="{B971CA52-988A-49CE-9464-66D203B7358C}" name="FINANCIACIÓN _x000a_ (Funcionamiento y/o Proyecto de Inversión)" dataDxfId="108" totalsRowDxfId="107"/>
    <tableColumn id="22" xr3:uid="{3DD1E2B7-3D64-4675-A9F1-F3774F1B3508}" name="EM1" dataDxfId="106" totalsRowDxfId="105"/>
    <tableColumn id="23" xr3:uid="{0C48B389-CE51-456B-AABF-9B9B342E2C41}" name="EM2" dataDxfId="104" totalsRowDxfId="103"/>
    <tableColumn id="24" xr3:uid="{5D67934A-483F-462B-8E9E-9239BF5AFD26}" name="EM3" dataDxfId="102" totalsRowDxfId="101"/>
    <tableColumn id="25" xr3:uid="{B5E695ED-CB54-458A-914B-4AAC286233E7}" name="EM4" dataDxfId="100" totalsRowDxfId="99"/>
    <tableColumn id="26" xr3:uid="{D07BB7B3-D384-4C5E-99A3-CDC4DAE3E103}" name="EM5" dataDxfId="98" totalsRowDxfId="97"/>
    <tableColumn id="27" xr3:uid="{ED560178-7877-4164-8465-3D92168AF5F9}" name="EM6" dataDxfId="96" totalsRowDxfId="95"/>
    <tableColumn id="28" xr3:uid="{BB6D3616-398D-4D5B-84C9-EEE9F7DADC0A}" name="EM7" dataDxfId="94" totalsRowDxfId="93"/>
    <tableColumn id="29" xr3:uid="{2FA9D4F5-B13E-4ACB-9D09-D6BA220F2A21}" name="EM8" dataDxfId="92" totalsRowDxfId="91"/>
    <tableColumn id="30" xr3:uid="{C6F97148-B554-4463-BC4D-E5B8DCB40EF1}" name="EM9" dataDxfId="90" totalsRowDxfId="89"/>
    <tableColumn id="31" xr3:uid="{6686CCE9-07AC-4F85-A583-A3F854DCF5AF}" name="EM10" dataDxfId="88" totalsRowDxfId="87"/>
    <tableColumn id="32" xr3:uid="{866AC87A-38EC-49E5-B9DC-C681ABEC9DEE}" name="EM11" dataDxfId="86" totalsRowDxfId="85"/>
    <tableColumn id="33" xr3:uid="{21E73586-D297-47C8-9DBD-917210DFAEEB}" name="EM12" dataDxfId="84" totalsRowDxfId="83"/>
    <tableColumn id="34" xr3:uid="{64EBE65A-7B8E-43AB-BF23-30AC6A1DC6C2}" name="TOTAL" dataDxfId="82" totalsRowDxfId="81"/>
    <tableColumn id="35" xr3:uid="{5FCF9807-1E60-4AA3-B367-4F560C93A84F}" name="%CUMPLIMIENTO ACUMULADO" dataDxfId="80" totalsRowDxfId="79"/>
    <tableColumn id="36" xr3:uid="{1EBB0C9A-D3C7-4644-925C-D07E793C15A6}" name="SM1">
      <calculatedColumnFormula>IF($AZ$3&gt;BA$3,IF(AND(G4=0, Y4=0), 0,IF(AND(G4=0, Y4&gt;=1), 1,IF(AND(G4&gt;=1, Y4=G4), 1,IF(AND(G4&gt;=1, Y4&gt;G4), 1,IF(AND(G4&gt;=1, Y4=0), 2,IF(AND(G4&gt;=1, Y4&lt;G4), 2,"Revisa los valores")))))),100)</calculatedColumnFormula>
    </tableColumn>
    <tableColumn id="37" xr3:uid="{DFC6EB40-C898-414C-A117-A20ABF6D11C0}" name="SM2">
      <calculatedColumnFormula>IF($AZ$3&gt;BB$3,IF(AND(H4=0, Z4=0), 0,IF(AND(H4=0, Z4&gt;=1), 1,IF(AND(H4&gt;=1, Z4=H4), 1,IF(AND(H4&gt;=1, Z4&gt;H4), 1,IF(AND(H4&gt;=1, Z4=0), 2,IF(AND(H4&gt;=1, Z4&lt;H4), 2,"Revisa los valores")))))),100)</calculatedColumnFormula>
    </tableColumn>
    <tableColumn id="38" xr3:uid="{EC6BA1AB-56B0-4791-8EA4-B81ACF68C58B}" name="SM3">
      <calculatedColumnFormula>IF($AZ$3&gt;BC$3,IF(AND(I4=0, AA4=0), 0,IF(AND(I4=0, AA4&gt;=1), 1,IF(AND(I4&gt;=1, AA4=I4), 1,IF(AND(I4&gt;=1, AA4&gt;I4), 1,IF(AND(I4&gt;=1, AA4=0), 2,IF(AND(I4&gt;=1, AA4&lt;I4), 2,"Revisa los valores")))))),100)</calculatedColumnFormula>
    </tableColumn>
    <tableColumn id="39" xr3:uid="{0BA052F5-A67E-4CA6-9A50-1BB58700312A}" name="SM4">
      <calculatedColumnFormula>IF($AZ$3&gt;BD$3,IF(AND(J4=0, AB4=0), 0,IF(AND(J4=0, AB4&gt;=1), 1,IF(AND(J4&gt;=1, AB4=J4), 1,IF(AND(J4&gt;=1, AB4&gt;J4), 1,IF(AND(J4&gt;=1, AB4=0), 2,IF(AND(J4&gt;=1, AB4&lt;J4), 2,"Revisa los valores")))))),100)</calculatedColumnFormula>
    </tableColumn>
    <tableColumn id="40" xr3:uid="{A3889E4F-5567-4E66-B461-11E41F816FC8}" name="SM5">
      <calculatedColumnFormula>IF($AZ$3&gt;BE$3,IF(AND(K4=0, AC4=0), 0,IF(AND(K4=0, AC4&gt;=1), 1,IF(AND(K4&gt;=1, AC4=K4), 1,IF(AND(K4&gt;=1, AC4&gt;K4), 1,IF(AND(K4&gt;=1, AC4=0), 2,IF(AND(K4&gt;=1, AC4&lt;K4), 2,"Revisa los valores")))))),100)</calculatedColumnFormula>
    </tableColumn>
    <tableColumn id="41" xr3:uid="{8C5F38DA-A06D-446B-B2B6-9DB5D01EB1BF}" name="SM6">
      <calculatedColumnFormula>IF($AZ$3&gt;BF$3,IF(AND(L4=0, AD4=0), 0,IF(AND(L4=0, AD4&gt;=1), 1,IF(AND(L4&gt;=1, AD4=L4), 1,IF(AND(L4&gt;=1, AD4&gt;L4), 1,IF(AND(L4&gt;=1, AD4=0), 2,IF(AND(L4&gt;=1, AD4&lt;L4), 2,"Revisa los valores")))))),100)</calculatedColumnFormula>
    </tableColumn>
    <tableColumn id="42" xr3:uid="{0C618D4C-00F2-4493-8989-E0D3D5FA9007}" name="SM7">
      <calculatedColumnFormula>IF($AZ$3&gt;BG$3,IF(AND(M4=0, AE4=0), 0,IF(AND(M4=0, AE4&gt;=1), 1,IF(AND(M4&gt;=1, AE4=M4), 1,IF(AND(M4&gt;=1, AE4&gt;M4), 1,IF(AND(M4&gt;=1, AE4=0), 2,IF(AND(M4&gt;=1, AE4&lt;M4), 2,"Revisa los valores")))))),100)</calculatedColumnFormula>
    </tableColumn>
    <tableColumn id="43" xr3:uid="{6BBCE6E0-6BF0-4BC2-A4A1-5FD2C3358A44}" name="SM8">
      <calculatedColumnFormula>IF($AZ$3&gt;BH$3,IF(AND(N4=0, AF4=0), 0,IF(AND(N4=0, AF4&gt;=1), 1,IF(AND(N4&gt;=1, AF4=N4), 1,IF(AND(N4&gt;=1, AF4&gt;N4), 1,IF(AND(N4&gt;=1, AF4=0), 2,IF(AND(N4&gt;=1, AF4&lt;N4), 2,"Revisa los valores")))))),100)</calculatedColumnFormula>
    </tableColumn>
    <tableColumn id="44" xr3:uid="{B3D82EFE-007E-4D7A-ACF5-209C68B1EC33}" name="SM9">
      <calculatedColumnFormula>IF($AZ$3&gt;BI$3,IF(AND(O4=0, AG4=0), 0,IF(AND(O4=0, AG4&gt;=1), 1,IF(AND(O4&gt;=1, AG4=O4), 1,IF(AND(O4&gt;=1, AG4&gt;O4), 1,IF(AND(O4&gt;=1, AG4=0), 2,IF(AND(O4&gt;=1, AG4&lt;O4), 2,"Revisa los valores")))))),100)</calculatedColumnFormula>
    </tableColumn>
    <tableColumn id="45" xr3:uid="{1E488638-B3A1-4A2A-A89E-6642C4A01CA3}" name="SM10">
      <calculatedColumnFormula>IF($AZ$3&gt;BJ$3,IF(AND(P4=0, AH4=0), 0,IF(AND(P4=0, AH4&gt;=1), 1,IF(AND(P4&gt;=1, AH4=P4), 1,IF(AND(P4&gt;=1, AH4&gt;P4), 1,IF(AND(P4&gt;=1, AH4=0), 2,IF(AND(P4&gt;=1, AH4&lt;P4), 2,"Revisa los valores")))))),100)</calculatedColumnFormula>
    </tableColumn>
    <tableColumn id="46" xr3:uid="{5468ED70-7737-4F7C-94B7-7860767B10FE}" name="SM11">
      <calculatedColumnFormula>IF($AZ$3&gt;BK$3,IF(AND(Q4=0, AI4=0), 0,IF(AND(Q4=0, AI4&gt;=1), 1,IF(AND(Q4&gt;=1, AI4=Q4), 1,IF(AND(Q4&gt;=1, AI4&gt;Q4), 1,IF(AND(Q4&gt;=1, AI4=0), 2,IF(AND(Q4&gt;=1, AI4&lt;Q4), 2,"Revisa los valores")))))),100)</calculatedColumnFormula>
    </tableColumn>
    <tableColumn id="47" xr3:uid="{790A05FC-5CE4-458C-84EB-75C22C946EB2}" name="SM12">
      <calculatedColumnFormula>IF($AZ$3&gt;BL$3,IF(AND(R4=0, AJ4=0), 0,IF(AND(R4=0, AJ4&gt;=1), 1,IF(AND(R4&gt;=1, AJ4=R4), 1,IF(AND(R4&gt;=1, AJ4&gt;R4), 1,IF(AND(R4&gt;=1, AJ4=0), 2,IF(AND(R4&gt;=1, AJ4&lt;R4), 2,"Revisa los valores")))))),100)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A7FD713-8EE1-4FF8-AF76-E0534A06C1E7}" name="INM_2025" displayName="INM_2025" ref="A1:S3170" totalsRowCount="1" headerRowDxfId="78" dataDxfId="76" headerRowBorderDxfId="77" tableBorderDxfId="75">
  <autoFilter ref="A1:S3169" xr:uid="{7A7FD713-8EE1-4FF8-AF76-E0534A06C1E7}"/>
  <tableColumns count="19">
    <tableColumn id="1" xr3:uid="{CBF4A972-7747-4C62-B046-7AF988E0C16C}" name="No" dataDxfId="74" totalsRowDxfId="73"/>
    <tableColumn id="2" xr3:uid="{4D831BC4-B699-4103-89E0-81C76FD8CABF}" name="ID" dataDxfId="72" totalsRowDxfId="71"/>
    <tableColumn id="3" xr3:uid="{F63E11E5-FF01-4EE8-BCEC-6F552AE096B8}" name="Plan" dataDxfId="70" totalsRowDxfId="69"/>
    <tableColumn id="4" xr3:uid="{4045E592-7A60-4593-AA25-0A3241EB6026}" name="PlanNombre" dataDxfId="68" totalsRowDxfId="67"/>
    <tableColumn id="5" xr3:uid="{DA02D6F4-DE75-4C25-84E2-0748A45B3E52}" name="Área" dataDxfId="66" totalsRowDxfId="65"/>
    <tableColumn id="6" xr3:uid="{79E2AC53-8335-487D-9DB6-2DDE3F6329B8}" name="Actividad" dataDxfId="64" totalsRowDxfId="63"/>
    <tableColumn id="7" xr3:uid="{3E1778AD-C7D8-403F-BCDD-2B083D4D486F}" name="No1" dataDxfId="62" totalsRowDxfId="61"/>
    <tableColumn id="8" xr3:uid="{C5E1113A-55BC-4F06-9DB5-52F802868DFF}" name="Mes" dataDxfId="60" totalsRowDxfId="59"/>
    <tableColumn id="9" xr3:uid="{135569ED-0DFD-43C0-9BEB-93B04F3D049D}" name="Program Entreg Anual" dataDxfId="58" totalsRowDxfId="57"/>
    <tableColumn id="10" xr3:uid="{B22851E1-1929-487E-A84B-DA874BF65107}" name="Proyec Ejec Acumul" dataDxfId="56" totalsRowDxfId="55"/>
    <tableColumn id="11" xr3:uid="{171656DC-EB29-4C98-B246-A51CAC469EE9}" name="Ejec Real Acumu" dataDxfId="54" totalsRowDxfId="53"/>
    <tableColumn id="12" xr3:uid="{CF1E0061-54E8-4C0B-B4EB-B6C6F9905CAB}" name="% Ejec Proyc" dataDxfId="52" totalsRowDxfId="51">
      <calculatedColumnFormula>J2/I2</calculatedColumnFormula>
    </tableColumn>
    <tableColumn id="13" xr3:uid="{B99B3A81-631B-4CFC-8ED7-B4D2B2E2C806}" name="% Ejec Real Acumulada" dataDxfId="50" totalsRowDxfId="49">
      <calculatedColumnFormula>K2/I2</calculatedColumnFormula>
    </tableColumn>
    <tableColumn id="14" xr3:uid="{91E80FAB-2218-4F2C-B688-3D64B6A80B38}" name="Program Entreg Mes" dataDxfId="48" totalsRowDxfId="47"/>
    <tableColumn id="15" xr3:uid="{F66829E7-39D3-4ADF-9D69-B5AA9075146D}" name="Ejec Real Mes" dataDxfId="46" totalsRowDxfId="45"/>
    <tableColumn id="16" xr3:uid="{E18CFB50-058D-496D-87E0-18849158BF4F}" name="% Ejec Real Mes" dataDxfId="44" totalsRowDxfId="43">
      <calculatedColumnFormula>O2/N2</calculatedColumnFormula>
    </tableColumn>
    <tableColumn id="17" xr3:uid="{9C2B6AF0-8377-4F54-8EEA-9CB00DF0BCAC}" name="Tipo" dataDxfId="42" totalsRowDxfId="41"/>
    <tableColumn id="18" xr3:uid="{10D5BBE7-3F6E-453F-9AD5-38534D106839}" name="Semáforo Acumulado" dataDxfId="40" totalsRowDxfId="39">
      <calculatedColumnFormula>K2-J2</calculatedColumnFormula>
    </tableColumn>
    <tableColumn id="19" xr3:uid="{5341EE52-0E5A-4AB5-9FC2-509D84388A40}" name="Semáforo Mes" dataDxfId="38" totalsRowDxfId="37">
      <calculatedColumnFormula>O2-N2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90086CE-1AFD-4DD5-94D7-2DEA08CE47D8}" name="Power_BI_2025" displayName="Power_BI_2025" ref="A1:S3169" totalsRowShown="0">
  <autoFilter ref="A1:S3169" xr:uid="{390086CE-1AFD-4DD5-94D7-2DEA08CE47D8}"/>
  <tableColumns count="19">
    <tableColumn id="1" xr3:uid="{D27CC726-3082-4A88-9198-BDC5B9082FAB}" name="No"/>
    <tableColumn id="2" xr3:uid="{01323F54-A5DF-49DA-B6C2-76F272CC668E}" name="ID"/>
    <tableColumn id="3" xr3:uid="{BD3D24E9-1615-4D4B-B61F-899C5AA68E9D}" name="Plan"/>
    <tableColumn id="4" xr3:uid="{AF4835F7-505E-4B36-AAC8-C3975838F84C}" name="PlanNombre"/>
    <tableColumn id="5" xr3:uid="{D64654E3-4071-4830-9E8E-828A8F353259}" name="Área"/>
    <tableColumn id="6" xr3:uid="{5C0F6729-9A8E-4EB8-BEBF-2A0233301579}" name="Actividad"/>
    <tableColumn id="7" xr3:uid="{097E6C59-D048-492D-BE60-AA01462FC1A1}" name="No1"/>
    <tableColumn id="8" xr3:uid="{7D350550-E968-436F-A4C6-ADFA576AD907}" name="Mes"/>
    <tableColumn id="9" xr3:uid="{D4CCBAA6-3E3E-45B0-9DFA-8C4D04A4C358}" name="Program Entreg Anual"/>
    <tableColumn id="10" xr3:uid="{0045DA49-FF4A-48EE-8B63-247F4DE409AA}" name="Proyec Ejec Acumul"/>
    <tableColumn id="11" xr3:uid="{406C44DD-5E3A-44F3-9CB7-7F3E5BD61FCE}" name="Ejec Real Acumu"/>
    <tableColumn id="12" xr3:uid="{054FD276-5B1B-4411-BA1E-6A8D39872BB2}" name="% Ejec Proyc" dataDxfId="36"/>
    <tableColumn id="13" xr3:uid="{F06C2E0E-ACF3-473B-9E9D-6F3C87FD5138}" name="% Ejec Real Acumulada" dataDxfId="35"/>
    <tableColumn id="14" xr3:uid="{2E2C56D6-A7CA-481C-903A-8EEEECA3F2EB}" name="Program Entreg Mes"/>
    <tableColumn id="15" xr3:uid="{50FA900D-67EE-4BF6-A735-0042C952E50E}" name="Ejec Real Mes"/>
    <tableColumn id="16" xr3:uid="{40A8B766-F66A-4CE5-9FAD-C0644F486730}" name="% Ejec Real Mes"/>
    <tableColumn id="19" xr3:uid="{FEAFEE19-1C6D-4786-AA89-A3AC353C2B79}" name="Tipo"/>
    <tableColumn id="17" xr3:uid="{C143095E-E576-4344-AB5F-17EC5C5ED8EA}" name="Semáforo Acumulado"/>
    <tableColumn id="18" xr3:uid="{E84C97A5-C72E-46C7-B6E9-BD3CAECDD230}" name="Semáforo Mes"/>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54" dT="2024-09-06T15:06:46.92" personId="{4C21E373-F6F2-49E7-9225-C77668277FD2}" id="{1792A941-B8A9-40C4-8AE2-D91B165FE129}">
    <text>CONPES 3866 2.6 que no estén incluidos 1.52 
 Responsable DG: sin embargo SMF, SMQB,SSMRC hacen los entregables</text>
  </threadedComment>
  <threadedComment ref="U55" dT="2024-03-01T16:13:07.92" personId="{540EB827-3522-4AE9-9358-01E5C74669FF}" id="{5A4F3D9B-FF74-4B8A-82BE-9879D165BB32}">
    <text>Andrea, cambio a Dirección General</text>
  </threadedComment>
  <threadedComment ref="V55" dT="2024-03-01T16:13:07.92" personId="{540EB827-3522-4AE9-9358-01E5C74669FF}" id="{8537DEBC-EB8A-47BF-8D14-7B25CC2E5EA8}">
    <text>Andrea, cambio a Dirección General</text>
  </threadedComment>
  <threadedComment ref="D62" dT="2024-09-06T15:07:34.42" personId="{4C21E373-F6F2-49E7-9225-C77668277FD2}" id="{CE715503-8583-49D5-8E0A-9F123C070067}">
    <text>CONPES 3866 2.6 que no estén incluidos 1.52 
 Responsable DG: sin embargo SMF, SMQB,SSMRC hacen los entregables</text>
  </threadedComment>
  <threadedComment ref="D63" dT="2024-09-06T15:07:39.33" personId="{4C21E373-F6F2-49E7-9225-C77668277FD2}" id="{DF2FD871-5913-4637-8880-F0CBCE5DB6EB}">
    <text>CONPES 3866 2.6 que no estén incluidos 1.52 
 Responsable DG: sin embargo SMF, SMQB,SSMRC hacen los entregables</text>
  </threadedComment>
  <threadedComment ref="U88" dT="2024-03-01T16:30:15.62" personId="{540EB827-3522-4AE9-9358-01E5C74669FF}" id="{37FD2503-C0D0-4B8E-B5C0-F55D4B7DDE3C}">
    <text>ANDREA, DIRECCIÓN GENERAL</text>
  </threadedComment>
</ThreadedComments>
</file>

<file path=xl/threadedComments/threadedComment2.xml><?xml version="1.0" encoding="utf-8"?>
<ThreadedComments xmlns="http://schemas.microsoft.com/office/spreadsheetml/2018/threadedcomments" xmlns:x="http://schemas.openxmlformats.org/spreadsheetml/2006/main">
  <threadedComment ref="G19" dT="2026-02-26T20:59:56.85" personId="{34D56CC0-BE0B-4684-8C6F-07C0FB5096F7}" id="{0BBD5CAB-B8F5-493D-A491-F247591E9DCA}">
    <text>@Luis Angel Alberto Maestre Gutierrez La SSMRC realizó la revisión de la programación de esta actividad de CONPES y para la vigencia 2026 se tiene la entrega del informe con la generación de nuevos métodos de medición o el mejoramiento de métodos ya existentes en un sector productivo; en vigencias anteriores la SSMRC reportó el avance de esta actividad debido a que estaban relacionadas con los estudios de brechas de alimentos y dispositivos médicos; sin embargo, en 2026 se considera que corresponde a los laboratorios de SMF y SMQB reportar esas nuevas o mejores mediciones en los sectores productivos en donde la SSMRC realizó el análisis de las necesidades metrológicas.</text>
    <mentions>
      <mention mentionpersonId="{E791E097-CD58-478A-AB8A-1DB92A965CE8}" mentionId="{752B3E95-D144-41C9-A353-F3D677296872}" startIndex="0" length="37"/>
    </mentions>
  </threadedComment>
</ThreadedComments>
</file>

<file path=xl/threadedComments/threadedComment3.xml><?xml version="1.0" encoding="utf-8"?>
<ThreadedComments xmlns="http://schemas.microsoft.com/office/spreadsheetml/2018/threadedcomments" xmlns:x="http://schemas.openxmlformats.org/spreadsheetml/2006/main">
  <threadedComment ref="E27" dT="2025-01-16T20:30:24.42" personId="{195BD93E-5A32-4984-AB69-C71BCE9CBC2D}" id="{72B65B3C-131E-4E93-9949-DD533E4D00BD}">
    <text>Primero en derrame y el segundo en incendio)</text>
  </threadedComment>
  <threadedComment ref="BG31" dT="2024-12-16T19:43:24.49" personId="{540EB827-3522-4AE9-9358-01E5C74669FF}" id="{30631427-96C2-479C-A99A-A073AF804E5C}">
    <text xml:space="preserve">por favor especificar el por qué no se llevó a cabo esta actividad. @Maria Alejandra Ardila Colorado @Seguridad y Salud en el Trabajo </text>
    <mentions>
      <mention mentionpersonId="{8FC58A8A-8B38-464E-8309-0462256A794B}" mentionId="{BA95CEF8-586A-4000-B1D8-A875ECA67F49}" startIndex="68" length="32"/>
      <mention mentionpersonId="{0C700E1E-E593-410C-B1FA-FFC0AD1972C7}" mentionId="{3437B167-274B-4E00-A62F-D4AA40354F63}" startIndex="101" length="32"/>
    </mentions>
  </threadedComment>
  <threadedComment ref="E42" dT="2025-12-12T20:49:26.26" personId="{195BD93E-5A32-4984-AB69-C71BCE9CBC2D}" id="{6728B81F-C657-4DBE-AF8C-4042C768CF33}">
    <text xml:space="preserve">Ruido / laboratorio temperatura y humedad ,ICP 
Iluminación laboratorio temperatura y humedad
</text>
  </threadedComment>
</ThreadedComments>
</file>

<file path=xl/threadedComments/threadedComment4.xml><?xml version="1.0" encoding="utf-8"?>
<ThreadedComments xmlns="http://schemas.microsoft.com/office/spreadsheetml/2018/threadedcomments" xmlns:x="http://schemas.openxmlformats.org/spreadsheetml/2006/main">
  <threadedComment ref="G8" dT="2026-05-19T14:41:06.59" personId="{7730A2CE-7B34-40C7-9F57-54FE021FF140}" id="{B821F205-4870-4DE4-A5F7-CE013E672D48}">
    <text xml:space="preserve">Se realiza la modificación del entregable 1. Plan de trabajo por: 1. Cronograma de actividades </text>
  </threadedComment>
  <threadedComment ref="F9" dT="2026-05-19T14:42:27.41" personId="{7730A2CE-7B34-40C7-9F57-54FE021FF140}" id="{4F9F9B1F-9CD2-4931-810B-73E82A305424}">
    <text xml:space="preserve">Se realiza la modificación de la redacción de la actividad. 
Pasa de: 
*Piloto de los procesos y políticas de  Gobierno de datos,  arquitectura de datos, Calidad de datos, analítica de datos.
*Formalizar los documentos asociados a los procesos y políticas de  Gobierno de datos,  arquitectura de datos, Calidad de datos, analítica de datos.
A: 
Procesos y políticas de Gobierno de datos, arquitectura de datos, Calidad de datos, analítica de datos.
</text>
  </threadedComment>
  <threadedComment ref="G9" dT="2026-05-19T14:43:48.13" personId="{7730A2CE-7B34-40C7-9F57-54FE021FF140}" id="{BB491BDC-4B2C-4E71-BBB4-7A0E7ABA887A}">
    <text xml:space="preserve">Se realiza la modificación del entregable 1. Plan de trabajo por: 1. Cronograma de actividades 
Se realiza la incorporación de un nuevo entregable:
2. Project Charter </text>
  </threadedComment>
  <threadedComment ref="K9" dT="2026-05-19T15:00:32.09" personId="{7730A2CE-7B34-40C7-9F57-54FE021FF140}" id="{9E95A073-714D-409D-A13E-A9A03855D8EE}">
    <text xml:space="preserve">Se realiza la reprogramación del entregable No. 1. Cronograma de actividades del mes 03 al mes 04 </text>
  </threadedComment>
  <threadedComment ref="L9" dT="2026-05-19T14:44:13.35" personId="{7730A2CE-7B34-40C7-9F57-54FE021FF140}" id="{A48F4A24-8A74-4E4E-A803-05BFCD087FED}">
    <text xml:space="preserve">Se realiza la programación del entregable No. 2 </text>
  </threadedComment>
  <threadedComment ref="G10" dT="2026-05-19T15:02:40.49" personId="{7730A2CE-7B34-40C7-9F57-54FE021FF140}" id="{E99136A3-F522-4183-9A59-C83C3B56C244}">
    <text>Se realiza la incorporación de un nuevo entregable. :
1. Project charter (mayo)
2. Hoja de ruta actualizada (noviembre
3. Informe de avance (semestral)</text>
  </threadedComment>
  <threadedComment ref="L10" dT="2026-05-19T15:17:14.37" personId="{7730A2CE-7B34-40C7-9F57-54FE021FF140}" id="{0D2B9245-B8AF-4B8D-99C8-1DA24CC9F631}">
    <text xml:space="preserve">Se modifica la entrega del primer entregable del mes 03 al mes 05 </text>
  </threadedComment>
  <threadedComment ref="R10" dT="2026-05-19T15:18:12.20" personId="{7730A2CE-7B34-40C7-9F57-54FE021FF140}" id="{4A3E38BF-3C74-446D-8A35-8A058A7F2D99}">
    <text xml:space="preserve">Se realiza la reprogramación de la entrega del segundo producto para el mes 11 </text>
  </threadedComment>
  <threadedComment ref="F11" dT="2026-05-19T15:32:37.95" personId="{7730A2CE-7B34-40C7-9F57-54FE021FF140}" id="{E4E9EBC8-608E-4BCA-A276-29A7AF98CBDB}">
    <text>Se realiza la modificación de la redacción de la actividad, eliminando: Identificación de los datos generados en los laboratorios y la identificación de la aplicabilidad Y/O diagnóstico de los principios FAIR</text>
  </threadedComment>
  <threadedComment ref="G11" dT="2026-05-19T15:19:49.56" personId="{7730A2CE-7B34-40C7-9F57-54FE021FF140}" id="{383D2EAA-91E9-4734-AB92-ACC5C049BBC5}">
    <text xml:space="preserve">Se realiza la modificación del entregable 1. Plan de trabajo por 1. Cronograma de actividades. 
Se realiza la incorporación de un nuevo entregable. 2. Project Charter. 
Se realiza la incorporación de un nuevo entregable 4. Diagramación Bizagi </text>
  </threadedComment>
  <threadedComment ref="M11" dT="2026-05-19T15:20:52.59" personId="{7730A2CE-7B34-40C7-9F57-54FE021FF140}" id="{584A782D-85BC-44CF-AF90-DA2DB9D0AA6E}">
    <text xml:space="preserve">Se realiza la programación del entregable No. 4 </text>
  </threadedComment>
  <threadedComment ref="G12" dT="2026-05-19T15:33:38.39" personId="{7730A2CE-7B34-40C7-9F57-54FE021FF140}" id="{6D53B7FE-D50C-42EC-929A-EB507D818062}">
    <text xml:space="preserve">Se realiza la modificación del entregable 1. Plan de trabajo por 1. Cronograma de actividades.
Se realiza la inclusión de un nuevo entregable: 
2. Project charter 
</text>
  </threadedComment>
  <threadedComment ref="L12" dT="2026-05-19T15:34:37.94" personId="{7730A2CE-7B34-40C7-9F57-54FE021FF140}" id="{4F66564B-A02A-4EBE-B0BC-68B098EF2726}">
    <text>Se realiza la programación del entregable No. 2</text>
  </threadedComment>
  <threadedComment ref="G13" dT="2026-05-19T15:36:40.71" personId="{7730A2CE-7B34-40C7-9F57-54FE021FF140}" id="{E0050B5F-2795-4FF5-9DD2-678E1DB5BE08}">
    <text xml:space="preserve">Se realiza la modificación del entregable 1. Plan de trabajo por 1. Cronograma de actividades. 
Se realiza la inclusión del entregable 2. Project Charter. </text>
  </threadedComment>
  <threadedComment ref="F14" dT="2026-05-19T15:37:42.40" personId="{7730A2CE-7B34-40C7-9F57-54FE021FF140}" id="{AA945054-3097-4A7F-8E17-D2B63BE01BB9}">
    <text>Se realiza la modificación de la redacción de la actividad por: 
Plan nacional de la infraestructura de datos ( Vigencia 2026 ) y plan de preservación digital</text>
  </threadedComment>
  <threadedComment ref="G14" dT="2026-05-19T15:45:26.39" personId="{7730A2CE-7B34-40C7-9F57-54FE021FF140}" id="{614B8140-33FD-4798-AEE2-27C5DD69D23D}">
    <text xml:space="preserve">Se realiza la modificación del entregable 1. Plan de trabajo por 1. Cronograma de actividades. 
Se realiza la inclusión del entregable 2. Project Charter. </text>
  </threadedComment>
  <threadedComment ref="K14" dT="2026-05-19T15:42:28.40" personId="{7730A2CE-7B34-40C7-9F57-54FE021FF140}" id="{E02EB8D7-2F27-4594-8CB4-DB9D9265ECF8}">
    <text xml:space="preserve">Se realiza la reprogramación del entregable No 1. del mes 03 al mes 04 </text>
  </threadedComment>
  <threadedComment ref="L14" dT="2026-05-19T15:42:48.16" personId="{7730A2CE-7B34-40C7-9F57-54FE021FF140}" id="{C0998F29-7B54-4048-AF4F-3F7D3869A0FD}">
    <text xml:space="preserve">Se realiza la programación del entregable No. 2. </text>
  </threadedComment>
  <threadedComment ref="G15" dT="2026-05-19T15:45:57.58" personId="{7730A2CE-7B34-40C7-9F57-54FE021FF140}" id="{91FB7907-CB5F-4534-9E16-95764ACF1291}">
    <text xml:space="preserve">Se realiza la modificación del entregable 1. Plan de trabajo por 1. Cronograma de actividades. 
Se realiza la inclusión del entregable 2. Project Charter. </text>
  </threadedComment>
  <threadedComment ref="K15" dT="2026-05-19T15:46:38.11" personId="{7730A2CE-7B34-40C7-9F57-54FE021FF140}" id="{10F10EC8-340E-4BE6-BA1D-370DE33BB53F}">
    <text xml:space="preserve">Se realiza la reprogramación del entregable No 1. del mes 03 al mes 04 </text>
  </threadedComment>
  <threadedComment ref="L15" dT="2026-05-19T15:46:53.39" personId="{7730A2CE-7B34-40C7-9F57-54FE021FF140}" id="{1AD82C01-6D95-4DCF-86EF-7E0D3A795731}">
    <text xml:space="preserve">Se realiza la programación del entregable No. 2. </text>
  </threadedComment>
  <threadedComment ref="F16" dT="2026-05-19T15:48:36.86" personId="{7730A2CE-7B34-40C7-9F57-54FE021FF140}" id="{D517A4E9-88B0-4829-9113-D9D38D3FB303}">
    <text xml:space="preserve">Se realiza la actualización de la redacción de la actividad </text>
  </threadedComment>
  <threadedComment ref="G16" dT="2026-05-19T15:49:52.82" personId="{7730A2CE-7B34-40C7-9F57-54FE021FF140}" id="{0BE8548D-2F55-46DF-BBEA-FCE96690937B}">
    <text>Se realiza la modificación del entregable 1. Plan de trabajo por 1. Cronograma de actividades. 
Se realiza la inclusión del entregable 2. Project Charter. </text>
  </threadedComment>
  <threadedComment ref="K16" dT="2026-05-19T15:50:32.57" personId="{7730A2CE-7B34-40C7-9F57-54FE021FF140}" id="{62387C78-B3D2-4433-AF52-0DCC5BD11F19}">
    <text xml:space="preserve">Se realiza el ajuste de programación del mes 03 al mes 04 para el entregable 1. </text>
  </threadedComment>
  <threadedComment ref="L16" dT="2026-05-19T15:51:03.18" personId="{7730A2CE-7B34-40C7-9F57-54FE021FF140}" id="{EB1DC4F7-84B0-48A9-B823-F4A3851844A8}">
    <text xml:space="preserve">Se realiza la programación del entregable No. 2. </text>
  </threadedComment>
  <threadedComment ref="G17" dT="2026-05-19T15:52:28.00" personId="{7730A2CE-7B34-40C7-9F57-54FE021FF140}" id="{4DE189A7-2940-4349-8392-1ED4C4E43698}">
    <text>Se realiza la modificación del entregable 1. Plan de trabajo por 1. Cronograma de actividades. 
Se realiza la inclusión del entregable 2. Project Charter. </text>
  </threadedComment>
  <threadedComment ref="K17" dT="2026-05-19T15:50:32.57" personId="{7730A2CE-7B34-40C7-9F57-54FE021FF140}" id="{A46D74D1-D4C9-442D-85A0-2BCF8052824F}">
    <text xml:space="preserve">Se realiza el ajuste de programación del mes 03 al mes 04 para el entregable 1. </text>
  </threadedComment>
  <threadedComment ref="L17" dT="2026-05-19T15:51:03.18" personId="{7730A2CE-7B34-40C7-9F57-54FE021FF140}" id="{19775C4B-B485-4466-8228-BDECF7078B34}">
    <text xml:space="preserve">Se realiza la programación del entregable No. 2. </text>
  </threadedComment>
  <threadedComment ref="G18" dT="2026-05-19T15:54:01.56" personId="{7730A2CE-7B34-40C7-9F57-54FE021FF140}" id="{6E1B40C6-6260-4EA8-929A-3F2E35CB3FEC}">
    <text>Se realiza la modificación del entregable 1. Plan de trabajo por 1. Cronograma de actividades. 
Se realiza la inclusión del entregable 2. Project Charter. </text>
  </threadedComment>
  <threadedComment ref="L18" dT="2026-05-19T15:51:03.18" personId="{7730A2CE-7B34-40C7-9F57-54FE021FF140}" id="{BE0A02C3-5502-4072-80C0-16EA1C25F99B}">
    <text xml:space="preserve">Se realiza la programación del entregable No. 2. </text>
  </threadedComment>
  <threadedComment ref="G19" dT="2026-05-19T15:54:01.56" personId="{7730A2CE-7B34-40C7-9F57-54FE021FF140}" id="{D1CF7AE5-7A32-4C93-84B4-5B6FFC208238}">
    <text>Se realiza la modificación del entregable 1. Plan de trabajo por 1. Cronograma de actividades. 
Se realiza la inclusión del entregable 2. Project Charter. </text>
  </threadedComment>
  <threadedComment ref="L19" dT="2026-05-19T15:51:03.18" personId="{7730A2CE-7B34-40C7-9F57-54FE021FF140}" id="{772C828B-C8CE-4D5A-B562-73F573078EDB}">
    <text xml:space="preserve">Se realiza la programación del entregable No. 2. </text>
  </threadedComment>
  <threadedComment ref="G20" dT="2026-05-19T15:54:01.56" personId="{7730A2CE-7B34-40C7-9F57-54FE021FF140}" id="{BF80C83F-1436-4AF2-A436-C6E82F9E36E8}">
    <text>Se realiza la modificación del entregable 1. Plan de trabajo por 1. Cronograma de actividades. 
Se realiza la inclusión del entregable 2. Project Charter. </text>
  </threadedComment>
  <threadedComment ref="L20" dT="2026-05-19T15:51:03.18" personId="{7730A2CE-7B34-40C7-9F57-54FE021FF140}" id="{B35BFD92-FCE4-45B2-A3D8-3B18931B4238}">
    <text xml:space="preserve">Se realiza la programación del entregable No. 2. </text>
  </threadedComment>
  <threadedComment ref="J21" dT="2026-05-19T15:57:18.98" personId="{7730A2CE-7B34-40C7-9F57-54FE021FF140}" id="{29397586-5151-4830-98FC-B59CBB137967}">
    <text>Se realiza la eliminación de la programación en el mes 03 puesto que la actividad no contaba con productos programados para esta fecha</text>
  </threadedComment>
  <threadedComment ref="G22" dT="2026-05-19T15:58:23.39" personId="{7730A2CE-7B34-40C7-9F57-54FE021FF140}" id="{7347B81D-0A83-441D-9A69-3DC4C13AF613}">
    <text>Se realiza la modificación del entregable 1. Plan de trabajo por 1. Cronograma de actividades. 
Se realiza la inclusión del entregable 2. Project Charter. </text>
  </threadedComment>
  <threadedComment ref="K22" dT="2026-05-19T15:50:32.57" personId="{7730A2CE-7B34-40C7-9F57-54FE021FF140}" id="{479C5AA1-531E-4E64-830E-E1B4235ABF58}">
    <text xml:space="preserve">Se realiza el ajuste de programación del mes 03 al mes 04 para el entregable 1. </text>
  </threadedComment>
  <threadedComment ref="L22" dT="2026-05-19T15:51:03.18" personId="{7730A2CE-7B34-40C7-9F57-54FE021FF140}" id="{2F54DFBD-CF1C-466B-8899-47920136D1CC}">
    <text xml:space="preserve">Se realiza la programación del entregable No. 2. </text>
  </threadedComment>
  <threadedComment ref="G23" dT="2026-05-19T16:36:14.56" personId="{7730A2CE-7B34-40C7-9F57-54FE021FF140}" id="{8AB3A543-5162-4856-BA88-5E30FAD9E122}">
    <text>Se realiza la modificación del entregable 1. Plan de trabajo por 1. Cronograma de actividades. </text>
  </threadedComment>
  <threadedComment ref="G24" dT="2026-05-19T15:54:01.56" personId="{7730A2CE-7B34-40C7-9F57-54FE021FF140}" id="{F27C7C3B-1A88-4484-B061-F473A110B8FC}">
    <text>Se realiza la modificación del entregable 1. Plan de trabajo por 1. Cronograma de actividades. 
Se realiza la inclusión del entregable 2. Project Charter. </text>
  </threadedComment>
  <threadedComment ref="K24" dT="2026-05-19T15:50:32.57" personId="{7730A2CE-7B34-40C7-9F57-54FE021FF140}" id="{89F109A9-2329-41E1-AF85-C9F04CCB1A1E}">
    <text xml:space="preserve">Se realiza el ajuste de programación del mes 03 al mes 04 para el entregable 1. </text>
  </threadedComment>
  <threadedComment ref="L24" dT="2026-05-19T15:51:03.18" personId="{7730A2CE-7B34-40C7-9F57-54FE021FF140}" id="{4970B284-794A-489B-BEF4-5210C0909A54}">
    <text xml:space="preserve">Se realiza la programación del entregable No. 2. </text>
  </threadedComment>
  <threadedComment ref="L25" dT="2026-05-19T15:51:03.18" personId="{7730A2CE-7B34-40C7-9F57-54FE021FF140}" id="{EB75C486-6C1E-433B-B963-0377C22042A1}">
    <text xml:space="preserve">Se realiza la programación del entregable No. 2. </text>
  </threadedComment>
  <threadedComment ref="G26" dT="2026-05-19T16:37:00.07" personId="{7730A2CE-7B34-40C7-9F57-54FE021FF140}" id="{135E8ABD-48BA-4876-919A-A4F0FBC59756}">
    <text>Se realiza la modificación del entregable 1. Plan de trabajo por 1. Cronograma de actividades. 
Se realiza la inclusión del entregable 2. Project Charter. </text>
  </threadedComment>
  <threadedComment ref="L26" dT="2026-05-19T15:51:03.18" personId="{7730A2CE-7B34-40C7-9F57-54FE021FF140}" id="{962396C0-B7A0-422B-932A-176D41E42BC3}">
    <text xml:space="preserve">Se realiza la programación del entregable No. 2. </text>
  </threadedComment>
  <threadedComment ref="G28" dT="2026-05-19T16:39:43.57" personId="{7730A2CE-7B34-40C7-9F57-54FE021FF140}" id="{F42C4C21-99EB-4B4D-9B33-5194E44B846A}">
    <text>Se realiza la modificación del entregable 1. Plan de trabajo por 1. Cronograma de actividades. 
Se realiza la inclusión del entregable 2. Project Charter. </text>
  </threadedComment>
  <threadedComment ref="L28" dT="2026-05-19T15:51:03.18" personId="{7730A2CE-7B34-40C7-9F57-54FE021FF140}" id="{78364BC0-68E1-4D7D-90CB-2A2CAEB08C84}">
    <text xml:space="preserve">Se realiza la programación del entregable No. 2. </text>
  </threadedComment>
  <threadedComment ref="G29" dT="2026-05-19T16:40:50.75" personId="{7730A2CE-7B34-40C7-9F57-54FE021FF140}" id="{4747FE06-A732-4BED-9058-A103AB534DAC}">
    <text>Se realiza la modificación del entregable 1. Plan de trabajo por 1. Cronograma de actividades. 
Se realiza la inclusión del entregable 2. Project Charter. </text>
  </threadedComment>
  <threadedComment ref="L29" dT="2026-05-19T15:51:03.18" personId="{7730A2CE-7B34-40C7-9F57-54FE021FF140}" id="{6F7D67AC-84BA-4FCF-BDD1-CEE480CAED1A}">
    <text xml:space="preserve">Se realiza la programación del entregable No. 2. </text>
  </threadedComment>
</ThreadedComments>
</file>

<file path=xl/threadedComments/threadedComment5.xml><?xml version="1.0" encoding="utf-8"?>
<ThreadedComments xmlns="http://schemas.microsoft.com/office/spreadsheetml/2018/threadedcomments" xmlns:x="http://schemas.openxmlformats.org/spreadsheetml/2006/main">
  <threadedComment ref="BE14" dT="2024-07-29T13:37:28.41" personId="{540EB827-3522-4AE9-9358-01E5C74669FF}" id="{D1042EA4-094A-4CED-8A76-861884197512}" done="1">
    <text>@Linda Karina Petro Martínez ptep</text>
    <mentions>
      <mention mentionpersonId="{42FD84EC-AF1E-454B-A630-0D34EAAB9EA0}" mentionId="{13A1E7A3-D52B-422C-A0B6-CE835495B2F0}" startIndex="0" length="28"/>
    </mentions>
  </threadedComment>
  <threadedComment ref="BG19" dT="2024-09-02T13:08:01.92" personId="{540EB827-3522-4AE9-9358-01E5C74669FF}" id="{108308AD-78F4-4770-B9DB-AD4D33CEC5FF}">
    <text>@Yesid Javier Pineda Lizarazo Buenos días, por favor revisar y cumplir con la actividad. Gracias</text>
    <mentions>
      <mention mentionpersonId="{21A4DB88-BE9F-4935-B8CC-0453E24EEDA2}" mentionId="{0729F107-5479-47A3-AA31-B5AB74E87892}" startIndex="0" length="29"/>
    </mentions>
  </threadedComment>
  <threadedComment ref="AT20" dT="2026-02-04T12:11:01.85" personId="{540EB827-3522-4AE9-9358-01E5C74669FF}" id="{513C29CE-9ABB-4DD7-975A-0B406944954E}">
    <text>@Diego Alejandro Peñaloza Cubillos buenos días, compañero por favor reportar la actividad y registrar las evidencias en la siguiente carpeta identificada con el ID de la misma. 1. ENERO</text>
    <mentions>
      <mention mentionpersonId="{03F173F8-7129-4D81-A1AC-234346A2EDA5}" mentionId="{BC2A4873-CF92-42BF-B872-D57516516403}" startIndex="0" length="34"/>
    </mentions>
    <extLst>
      <x:ext xmlns:xltc2="http://schemas.microsoft.com/office/spreadsheetml/2020/threadedcomments2" uri="{F7C98A9C-CBB3-438F-8F68-D28B6AF4A901}">
        <xltc2:checksum>1817486830</xltc2:checksum>
        <xltc2:hyperlink startIndex="177" length="8" url="https://metrologiainm.sharepoint.com/:f:/s/OAP/IgAmwTJIaVWBQ7uU86KSqZH2AVWgYHnGwFb4dXjhlI_Tjsc?e=W4lLVW"/>
      </x:ext>
    </extLst>
  </threadedComment>
</ThreadedComments>
</file>

<file path=xl/threadedComments/threadedComment6.xml><?xml version="1.0" encoding="utf-8"?>
<ThreadedComments xmlns="http://schemas.microsoft.com/office/spreadsheetml/2018/threadedcomments" xmlns:x="http://schemas.openxmlformats.org/spreadsheetml/2006/main">
  <threadedComment ref="BA27" dT="2025-10-02T20:41:31.40" personId="{2922D5FD-E348-438E-8899-1A1AC8E8CADF}" id="{7F2CF915-7E0C-4C52-9731-90A739E6FD99}" done="1">
    <text>@Rodrigo Eduardo Silva Riaño se envio correo de solicitud de reporte de inspecciones de COPASST cuando lleguen por favor incluir la fecha que corresponda para el trimestre.</text>
    <mentions>
      <mention mentionpersonId="{1CE65A23-3C73-4F97-9462-855827AF0108}" mentionId="{167B19AD-FED0-42D2-8AA7-A2161D782D8B}" startIndex="0" length="28"/>
    </mentions>
  </threadedComment>
  <threadedComment ref="BA28" dT="2025-10-02T20:37:36.03" personId="{2922D5FD-E348-438E-8899-1A1AC8E8CADF}" id="{C1A93DD0-CE59-4C41-B203-199D92F285D1}" done="1">
    <text>@Rodrigo Eduardo Silva Riaño no hubo entrega en el trimestre? Por favor, indicar fechas.</text>
    <mentions>
      <mention mentionpersonId="{1CE65A23-3C73-4F97-9462-855827AF0108}" mentionId="{756A22C0-EE7F-40C2-AA66-678DA31863D8}" startIndex="0" length="28"/>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5.bin"/><Relationship Id="rId6" Type="http://schemas.microsoft.com/office/2019/04/relationships/documenttask" Target="../documenttasks/documenttask3.xml"/><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6.xml"/><Relationship Id="rId4"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3.vml"/><Relationship Id="rId5" Type="http://schemas.microsoft.com/office/2019/04/relationships/namedSheetView" Target="../namedSheetViews/namedSheetView1.xml"/><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6" Type="http://schemas.microsoft.com/office/2019/04/relationships/documenttask" Target="../documenttasks/documenttask1.xm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microsoft.com/office/2019/04/relationships/documenttask" Target="../documenttasks/documenttask2.xml"/><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drawing" Target="../drawings/drawing2.xml"/><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450A4-77ED-4E12-BCEB-6208247732BF}">
  <sheetPr>
    <tabColor theme="5" tint="-0.499984740745262"/>
  </sheetPr>
  <dimension ref="A1:Z7"/>
  <sheetViews>
    <sheetView view="pageBreakPreview" zoomScale="60" zoomScaleNormal="115" workbookViewId="0">
      <selection activeCell="A7" sqref="A7"/>
    </sheetView>
  </sheetViews>
  <sheetFormatPr baseColWidth="10" defaultColWidth="9.140625" defaultRowHeight="12.75"/>
  <cols>
    <col min="1" max="1" width="27" customWidth="1"/>
    <col min="7" max="7" width="9.140625" customWidth="1"/>
    <col min="24" max="24" width="9.140625" customWidth="1"/>
    <col min="25" max="25" width="13.85546875" customWidth="1"/>
    <col min="26" max="26" width="14.7109375" customWidth="1"/>
  </cols>
  <sheetData>
    <row r="1" spans="1:26" ht="24.75" customHeight="1" thickBot="1">
      <c r="A1" s="1489" t="s">
        <v>0</v>
      </c>
      <c r="B1" s="1484"/>
      <c r="C1" s="1484"/>
      <c r="D1" s="1484"/>
      <c r="E1" s="1483"/>
      <c r="F1" s="1483"/>
      <c r="G1" s="1483"/>
      <c r="H1" s="1483"/>
      <c r="I1" s="1483"/>
      <c r="J1" s="1483"/>
      <c r="K1" s="1483"/>
      <c r="L1" s="1483"/>
      <c r="M1" s="1483"/>
      <c r="N1" s="1483"/>
      <c r="O1" s="1483"/>
      <c r="P1" s="1483"/>
      <c r="Q1" s="1483"/>
      <c r="R1" s="1483"/>
      <c r="S1" s="1483"/>
      <c r="T1" s="1483"/>
      <c r="U1" s="1483"/>
      <c r="V1" s="1483"/>
      <c r="W1" s="1483"/>
      <c r="X1" s="1483"/>
      <c r="Y1" s="1483"/>
      <c r="Z1" s="1490"/>
    </row>
    <row r="2" spans="1:26" ht="76.5" customHeight="1" thickBot="1">
      <c r="A2" s="1491" t="s">
        <v>1</v>
      </c>
      <c r="B2" s="1492"/>
      <c r="C2" s="1492"/>
      <c r="D2" s="1492"/>
      <c r="E2" s="1492"/>
      <c r="F2" s="1492"/>
      <c r="G2" s="1492"/>
      <c r="H2" s="1492"/>
      <c r="I2" s="1492"/>
      <c r="J2" s="1492"/>
      <c r="K2" s="1492"/>
      <c r="L2" s="1492"/>
      <c r="M2" s="1492"/>
      <c r="N2" s="1492"/>
      <c r="O2" s="1492"/>
      <c r="P2" s="1492"/>
      <c r="Q2" s="1492"/>
      <c r="R2" s="1492"/>
      <c r="S2" s="1492"/>
      <c r="T2" s="1492"/>
      <c r="U2" s="1492"/>
      <c r="V2" s="1492"/>
      <c r="W2" s="1492"/>
      <c r="X2" s="1492"/>
      <c r="Y2" s="1492"/>
      <c r="Z2" s="1493"/>
    </row>
    <row r="3" spans="1:26" ht="18">
      <c r="A3" s="1482" t="s">
        <v>2</v>
      </c>
      <c r="B3" s="1483"/>
      <c r="C3" s="1483"/>
      <c r="D3" s="1483"/>
      <c r="E3" s="1484"/>
      <c r="F3" s="1484"/>
      <c r="G3" s="1484"/>
      <c r="H3" s="1484"/>
      <c r="I3" s="1484"/>
      <c r="J3" s="1484"/>
      <c r="K3" s="1484"/>
      <c r="L3" s="1484"/>
      <c r="M3" s="1484"/>
      <c r="N3" s="1484"/>
      <c r="O3" s="1484"/>
      <c r="P3" s="1484"/>
      <c r="Q3" s="1484"/>
      <c r="R3" s="1484"/>
      <c r="S3" s="1484"/>
      <c r="T3" s="1484"/>
      <c r="U3" s="1484"/>
      <c r="V3" s="1484"/>
      <c r="W3" s="1484"/>
      <c r="X3" s="1484"/>
      <c r="Y3" s="1484"/>
      <c r="Z3" s="1485"/>
    </row>
    <row r="4" spans="1:26" ht="158.25" customHeight="1">
      <c r="A4" s="1486" t="s">
        <v>3</v>
      </c>
      <c r="B4" s="1487"/>
      <c r="C4" s="1487"/>
      <c r="D4" s="1487"/>
      <c r="E4" s="1487"/>
      <c r="F4" s="1487"/>
      <c r="G4" s="1487"/>
      <c r="H4" s="1487"/>
      <c r="I4" s="1487"/>
      <c r="J4" s="1487"/>
      <c r="K4" s="1487"/>
      <c r="L4" s="1487"/>
      <c r="M4" s="1487"/>
      <c r="N4" s="1487"/>
      <c r="O4" s="1487"/>
      <c r="P4" s="1487"/>
      <c r="Q4" s="1487"/>
      <c r="R4" s="1487"/>
      <c r="S4" s="1487"/>
      <c r="T4" s="1487"/>
      <c r="U4" s="1487"/>
      <c r="V4" s="1487"/>
      <c r="W4" s="1487"/>
      <c r="X4" s="1487"/>
      <c r="Y4" s="1487"/>
      <c r="Z4" s="1488"/>
    </row>
    <row r="5" spans="1:26">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28.5" customHeight="1">
      <c r="A6" s="1476" t="s">
        <v>4</v>
      </c>
      <c r="B6" s="1477"/>
      <c r="C6" s="1477"/>
      <c r="D6" s="1477"/>
      <c r="E6" s="1477"/>
      <c r="F6" s="1477"/>
      <c r="G6" s="1477"/>
      <c r="H6" s="1477"/>
      <c r="I6" s="1477"/>
      <c r="J6" s="1477"/>
      <c r="K6" s="1477"/>
      <c r="L6" s="1477"/>
      <c r="M6" s="1477"/>
      <c r="N6" s="1477"/>
      <c r="O6" s="1477"/>
      <c r="P6" s="1477"/>
      <c r="Q6" s="1477"/>
      <c r="R6" s="1477"/>
      <c r="S6" s="1477"/>
      <c r="T6" s="1477"/>
      <c r="U6" s="1477"/>
      <c r="V6" s="1477"/>
      <c r="W6" s="1477"/>
      <c r="X6" s="1477"/>
      <c r="Y6" s="1477"/>
      <c r="Z6" s="1478"/>
    </row>
    <row r="7" spans="1:26" ht="127.5" customHeight="1">
      <c r="A7" s="1479" t="s">
        <v>5</v>
      </c>
      <c r="B7" s="1480"/>
      <c r="C7" s="1480"/>
      <c r="D7" s="1480"/>
      <c r="E7" s="1480"/>
      <c r="F7" s="1480"/>
      <c r="G7" s="1480"/>
      <c r="H7" s="1480"/>
      <c r="I7" s="1480"/>
      <c r="J7" s="1480"/>
      <c r="K7" s="1480"/>
      <c r="L7" s="1480"/>
      <c r="M7" s="1480"/>
      <c r="N7" s="1480"/>
      <c r="O7" s="1480"/>
      <c r="P7" s="1480"/>
      <c r="Q7" s="1480"/>
      <c r="R7" s="1480"/>
      <c r="S7" s="1480"/>
      <c r="T7" s="1480"/>
      <c r="U7" s="1480"/>
      <c r="V7" s="1480"/>
      <c r="W7" s="1480"/>
      <c r="X7" s="1480"/>
      <c r="Y7" s="1480"/>
      <c r="Z7" s="1481"/>
    </row>
  </sheetData>
  <mergeCells count="6">
    <mergeCell ref="A6:Z6"/>
    <mergeCell ref="A7:Z7"/>
    <mergeCell ref="A3:Z3"/>
    <mergeCell ref="A4:Z4"/>
    <mergeCell ref="A1:Z1"/>
    <mergeCell ref="A2:Z2"/>
  </mergeCells>
  <pageMargins left="0.70866141732283472" right="0.70866141732283472" top="0.74803149606299213" bottom="0.74803149606299213" header="0.31496062992125984" footer="0.31496062992125984"/>
  <pageSetup scale="37" orientation="portrait" horizontalDpi="4294967294" verticalDpi="4294967294" r:id="rId1"/>
  <headerFooter>
    <oddHeader>&amp;L&amp;G&amp;C&amp;"Verdana,Negrita"&amp;14&amp;K05-048FORMULACIÓN Y SEGUIMIENTO AL PLAN DE ACCIÓN ANUAL</oddHeader>
    <oddFooter xml:space="preserve">&amp;RCódigo:  E-01-F-008
Versión:3
Página  &amp;P de &amp;N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B4A88-DF0F-4A9A-BDB6-434B13B5D18C}">
  <dimension ref="A1:BO15"/>
  <sheetViews>
    <sheetView topLeftCell="AD1" workbookViewId="0">
      <selection activeCell="AD5" sqref="AD5"/>
    </sheetView>
  </sheetViews>
  <sheetFormatPr baseColWidth="10" defaultColWidth="8.85546875" defaultRowHeight="12.75"/>
  <cols>
    <col min="2" max="2" width="14.42578125" customWidth="1"/>
    <col min="3" max="3" width="24" customWidth="1"/>
    <col min="4" max="4" width="14.28515625" customWidth="1"/>
    <col min="5" max="5" width="14.85546875" customWidth="1"/>
    <col min="6" max="6" width="11.85546875" customWidth="1"/>
    <col min="7" max="7" width="22.140625" customWidth="1"/>
    <col min="22" max="22" width="15.140625" customWidth="1"/>
    <col min="23" max="23" width="15.28515625" customWidth="1"/>
    <col min="24" max="24" width="17.42578125" customWidth="1"/>
    <col min="40" max="40" width="29.85546875" customWidth="1"/>
    <col min="42" max="42" width="35.28515625" customWidth="1"/>
    <col min="44" max="44" width="38.5703125" customWidth="1"/>
    <col min="46" max="46" width="32.28515625" customWidth="1"/>
    <col min="48" max="48" width="25.5703125" customWidth="1"/>
    <col min="50" max="50" width="26.42578125" customWidth="1"/>
    <col min="52" max="52" width="30.85546875" customWidth="1"/>
    <col min="54" max="54" width="29.42578125" customWidth="1"/>
    <col min="56" max="56" width="34" customWidth="1"/>
    <col min="58" max="58" width="25.7109375" customWidth="1"/>
    <col min="60" max="60" width="29" customWidth="1"/>
    <col min="62" max="62" width="22.42578125" customWidth="1"/>
    <col min="63" max="63" width="17" customWidth="1"/>
    <col min="64" max="64" width="25.7109375" customWidth="1"/>
  </cols>
  <sheetData>
    <row r="1" spans="1:67" ht="30" customHeight="1">
      <c r="A1" s="85"/>
      <c r="B1" s="676"/>
      <c r="C1" s="677"/>
      <c r="D1" s="677"/>
      <c r="E1" s="677"/>
      <c r="F1" s="677"/>
      <c r="G1" s="677"/>
      <c r="H1" s="1638" t="s">
        <v>1389</v>
      </c>
      <c r="I1" s="1638"/>
      <c r="J1" s="1638"/>
      <c r="K1" s="1638"/>
      <c r="L1" s="1638"/>
      <c r="M1" s="1638"/>
      <c r="N1" s="1638"/>
      <c r="O1" s="1638"/>
      <c r="P1" s="1638"/>
      <c r="Q1" s="1638"/>
      <c r="R1" s="1638"/>
      <c r="S1" s="1638"/>
      <c r="T1" s="1638"/>
      <c r="U1" s="1638"/>
      <c r="V1" s="1638"/>
      <c r="W1" s="678"/>
      <c r="X1" s="677"/>
      <c r="Y1" s="677"/>
      <c r="Z1" s="677"/>
      <c r="AA1" s="677"/>
      <c r="AB1" s="677"/>
      <c r="AC1" s="677"/>
      <c r="AD1" s="677"/>
      <c r="AE1" s="677"/>
      <c r="AF1" s="677"/>
      <c r="AG1" s="677"/>
      <c r="AH1" s="677"/>
      <c r="AI1" s="677"/>
      <c r="AJ1" s="677"/>
      <c r="AK1" s="677"/>
      <c r="AL1" s="677"/>
      <c r="AM1" s="677"/>
      <c r="AN1" s="677"/>
      <c r="AO1" s="677"/>
      <c r="AP1" s="677"/>
      <c r="AQ1" s="677"/>
      <c r="AR1" s="677"/>
      <c r="AS1" s="677"/>
      <c r="AT1" s="677"/>
      <c r="AU1" s="677"/>
      <c r="AV1" s="677"/>
      <c r="AW1" s="677"/>
      <c r="AX1" s="677"/>
      <c r="AY1" s="677"/>
      <c r="AZ1" s="677"/>
      <c r="BA1" s="677"/>
      <c r="BB1" s="677"/>
      <c r="BC1" s="677"/>
      <c r="BD1" s="677"/>
      <c r="BE1" s="677"/>
      <c r="BF1" s="677"/>
      <c r="BG1" s="677"/>
      <c r="BH1" s="677"/>
      <c r="BI1" s="677"/>
      <c r="BJ1" s="677"/>
      <c r="BK1" s="679" t="s">
        <v>1176</v>
      </c>
      <c r="BL1" s="680" t="s">
        <v>1177</v>
      </c>
      <c r="BM1" s="681"/>
      <c r="BN1" s="85"/>
      <c r="BO1" s="85"/>
    </row>
    <row r="2" spans="1:67" ht="79.5" customHeight="1">
      <c r="A2" s="85"/>
      <c r="B2" s="676"/>
      <c r="C2" s="677"/>
      <c r="D2" s="677"/>
      <c r="E2" s="677"/>
      <c r="F2" s="677"/>
      <c r="G2" s="677"/>
      <c r="H2" s="1639"/>
      <c r="I2" s="1639"/>
      <c r="J2" s="1639"/>
      <c r="K2" s="1639"/>
      <c r="L2" s="1639"/>
      <c r="M2" s="1639"/>
      <c r="N2" s="1639"/>
      <c r="O2" s="1639"/>
      <c r="P2" s="1639"/>
      <c r="Q2" s="1639"/>
      <c r="R2" s="1639"/>
      <c r="S2" s="1639"/>
      <c r="T2" s="1639"/>
      <c r="U2" s="1639"/>
      <c r="V2" s="1639"/>
      <c r="W2" s="678"/>
      <c r="X2" s="677"/>
      <c r="Y2" s="677"/>
      <c r="Z2" s="677"/>
      <c r="AA2" s="677"/>
      <c r="AB2" s="677"/>
      <c r="AC2" s="677"/>
      <c r="AD2" s="677"/>
      <c r="AE2" s="677"/>
      <c r="AF2" s="677"/>
      <c r="AG2" s="677"/>
      <c r="AH2" s="677"/>
      <c r="AI2" s="677"/>
      <c r="AJ2" s="677"/>
      <c r="AK2" s="677"/>
      <c r="AL2" s="677"/>
      <c r="AM2" s="677"/>
      <c r="AN2" s="677"/>
      <c r="AO2" s="677"/>
      <c r="AP2" s="677"/>
      <c r="AQ2" s="677"/>
      <c r="AR2" s="677"/>
      <c r="AS2" s="677"/>
      <c r="AT2" s="677"/>
      <c r="AU2" s="677"/>
      <c r="AV2" s="677"/>
      <c r="AW2" s="677"/>
      <c r="AX2" s="677"/>
      <c r="AY2" s="677"/>
      <c r="AZ2" s="677"/>
      <c r="BA2" s="677"/>
      <c r="BB2" s="677"/>
      <c r="BC2" s="677"/>
      <c r="BD2" s="677"/>
      <c r="BE2" s="677"/>
      <c r="BF2" s="677"/>
      <c r="BG2" s="677"/>
      <c r="BH2" s="677"/>
      <c r="BI2" s="677"/>
      <c r="BJ2" s="677"/>
      <c r="BK2" s="685" t="s">
        <v>1180</v>
      </c>
      <c r="BL2" s="686" t="s">
        <v>1181</v>
      </c>
      <c r="BM2" s="681"/>
      <c r="BN2" s="85"/>
      <c r="BO2" s="85"/>
    </row>
    <row r="3" spans="1:67" ht="63.75">
      <c r="A3" s="682"/>
      <c r="B3" s="683" t="s">
        <v>110</v>
      </c>
      <c r="C3" s="683" t="s">
        <v>688</v>
      </c>
      <c r="D3" s="683" t="s">
        <v>1390</v>
      </c>
      <c r="E3" s="683" t="s">
        <v>1391</v>
      </c>
      <c r="F3" s="683" t="s">
        <v>1392</v>
      </c>
      <c r="G3" s="683" t="s">
        <v>59</v>
      </c>
      <c r="H3" s="1642" t="s">
        <v>12</v>
      </c>
      <c r="I3" s="1643"/>
      <c r="J3" s="1643"/>
      <c r="K3" s="1643"/>
      <c r="L3" s="1643"/>
      <c r="M3" s="1643"/>
      <c r="N3" s="1643"/>
      <c r="O3" s="1643"/>
      <c r="P3" s="1643"/>
      <c r="Q3" s="1643"/>
      <c r="R3" s="1643"/>
      <c r="S3" s="1643"/>
      <c r="T3" s="683" t="s">
        <v>13</v>
      </c>
      <c r="U3" s="683" t="s">
        <v>73</v>
      </c>
      <c r="V3" s="683" t="s">
        <v>74</v>
      </c>
      <c r="W3" s="683" t="s">
        <v>75</v>
      </c>
      <c r="X3" s="683" t="s">
        <v>77</v>
      </c>
      <c r="Y3" s="1642" t="s">
        <v>52</v>
      </c>
      <c r="Z3" s="1643"/>
      <c r="AA3" s="1643"/>
      <c r="AB3" s="1643"/>
      <c r="AC3" s="1643"/>
      <c r="AD3" s="1643"/>
      <c r="AE3" s="1643"/>
      <c r="AF3" s="1643"/>
      <c r="AG3" s="1643"/>
      <c r="AH3" s="1643"/>
      <c r="AI3" s="1643"/>
      <c r="AJ3" s="1643"/>
      <c r="AK3" s="684" t="s">
        <v>689</v>
      </c>
      <c r="AL3" s="684" t="s">
        <v>53</v>
      </c>
      <c r="AM3" s="683" t="s">
        <v>14</v>
      </c>
      <c r="AN3" s="683" t="s">
        <v>691</v>
      </c>
      <c r="AO3" s="683" t="s">
        <v>15</v>
      </c>
      <c r="AP3" s="683" t="s">
        <v>691</v>
      </c>
      <c r="AQ3" s="683" t="s">
        <v>16</v>
      </c>
      <c r="AR3" s="683" t="s">
        <v>691</v>
      </c>
      <c r="AS3" s="683" t="s">
        <v>17</v>
      </c>
      <c r="AT3" s="683" t="s">
        <v>691</v>
      </c>
      <c r="AU3" s="683" t="s">
        <v>18</v>
      </c>
      <c r="AV3" s="683" t="s">
        <v>691</v>
      </c>
      <c r="AW3" s="683" t="s">
        <v>19</v>
      </c>
      <c r="AX3" s="683" t="s">
        <v>691</v>
      </c>
      <c r="AY3" s="683" t="s">
        <v>20</v>
      </c>
      <c r="AZ3" s="683" t="s">
        <v>691</v>
      </c>
      <c r="BA3" s="683" t="s">
        <v>21</v>
      </c>
      <c r="BB3" s="683" t="s">
        <v>691</v>
      </c>
      <c r="BC3" s="683" t="s">
        <v>22</v>
      </c>
      <c r="BD3" s="683" t="s">
        <v>691</v>
      </c>
      <c r="BE3" s="683" t="s">
        <v>23</v>
      </c>
      <c r="BF3" s="683" t="s">
        <v>691</v>
      </c>
      <c r="BG3" s="683" t="s">
        <v>24</v>
      </c>
      <c r="BH3" s="683" t="s">
        <v>691</v>
      </c>
      <c r="BI3" s="683" t="s">
        <v>25</v>
      </c>
      <c r="BJ3" s="683" t="s">
        <v>691</v>
      </c>
      <c r="BK3" s="685" t="s">
        <v>1180</v>
      </c>
      <c r="BL3" s="686" t="s">
        <v>1181</v>
      </c>
      <c r="BM3" s="879"/>
      <c r="BN3" s="81"/>
      <c r="BO3" s="81"/>
    </row>
    <row r="4" spans="1:67" ht="14.25">
      <c r="A4" s="682"/>
      <c r="B4" s="687"/>
      <c r="C4" s="687"/>
      <c r="D4" s="687"/>
      <c r="E4" s="687"/>
      <c r="F4" s="687"/>
      <c r="G4" s="687"/>
      <c r="H4" s="687" t="s">
        <v>14</v>
      </c>
      <c r="I4" s="687" t="s">
        <v>15</v>
      </c>
      <c r="J4" s="687" t="s">
        <v>16</v>
      </c>
      <c r="K4" s="687" t="s">
        <v>17</v>
      </c>
      <c r="L4" s="687" t="s">
        <v>18</v>
      </c>
      <c r="M4" s="687" t="s">
        <v>19</v>
      </c>
      <c r="N4" s="687" t="s">
        <v>20</v>
      </c>
      <c r="O4" s="687" t="s">
        <v>21</v>
      </c>
      <c r="P4" s="687" t="s">
        <v>22</v>
      </c>
      <c r="Q4" s="687" t="s">
        <v>23</v>
      </c>
      <c r="R4" s="687" t="s">
        <v>24</v>
      </c>
      <c r="S4" s="687" t="s">
        <v>25</v>
      </c>
      <c r="T4" s="688"/>
      <c r="U4" s="688"/>
      <c r="V4" s="688"/>
      <c r="W4" s="688"/>
      <c r="X4" s="688"/>
      <c r="Y4" s="688" t="s">
        <v>14</v>
      </c>
      <c r="Z4" s="688" t="s">
        <v>15</v>
      </c>
      <c r="AA4" s="688" t="s">
        <v>16</v>
      </c>
      <c r="AB4" s="688" t="s">
        <v>17</v>
      </c>
      <c r="AC4" s="688" t="s">
        <v>18</v>
      </c>
      <c r="AD4" s="688" t="s">
        <v>19</v>
      </c>
      <c r="AE4" s="688" t="s">
        <v>20</v>
      </c>
      <c r="AF4" s="688" t="s">
        <v>21</v>
      </c>
      <c r="AG4" s="688" t="s">
        <v>22</v>
      </c>
      <c r="AH4" s="688" t="s">
        <v>23</v>
      </c>
      <c r="AI4" s="688" t="s">
        <v>24</v>
      </c>
      <c r="AJ4" s="688" t="s">
        <v>25</v>
      </c>
      <c r="AK4" s="688"/>
      <c r="AL4" s="688"/>
      <c r="AM4" s="688" t="s">
        <v>14</v>
      </c>
      <c r="AN4" s="688" t="s">
        <v>699</v>
      </c>
      <c r="AO4" s="688" t="s">
        <v>15</v>
      </c>
      <c r="AP4" s="688" t="s">
        <v>700</v>
      </c>
      <c r="AQ4" s="688" t="s">
        <v>16</v>
      </c>
      <c r="AR4" s="688" t="s">
        <v>699</v>
      </c>
      <c r="AS4" s="688" t="s">
        <v>17</v>
      </c>
      <c r="AT4" s="688" t="s">
        <v>699</v>
      </c>
      <c r="AU4" s="688" t="s">
        <v>18</v>
      </c>
      <c r="AV4" s="688" t="s">
        <v>699</v>
      </c>
      <c r="AW4" s="688" t="s">
        <v>19</v>
      </c>
      <c r="AX4" s="688" t="s">
        <v>699</v>
      </c>
      <c r="AY4" s="688" t="s">
        <v>20</v>
      </c>
      <c r="AZ4" s="688" t="s">
        <v>699</v>
      </c>
      <c r="BA4" s="688" t="s">
        <v>21</v>
      </c>
      <c r="BB4" s="688" t="s">
        <v>699</v>
      </c>
      <c r="BC4" s="688" t="s">
        <v>22</v>
      </c>
      <c r="BD4" s="688" t="s">
        <v>699</v>
      </c>
      <c r="BE4" s="688" t="s">
        <v>23</v>
      </c>
      <c r="BF4" s="688" t="s">
        <v>699</v>
      </c>
      <c r="BG4" s="688" t="s">
        <v>24</v>
      </c>
      <c r="BH4" s="688" t="s">
        <v>699</v>
      </c>
      <c r="BI4" s="688" t="s">
        <v>25</v>
      </c>
      <c r="BJ4" s="688" t="s">
        <v>699</v>
      </c>
      <c r="BK4" s="689"/>
      <c r="BL4" s="686"/>
      <c r="BM4" s="880"/>
      <c r="BN4" s="81"/>
      <c r="BO4" s="81"/>
    </row>
    <row r="5" spans="1:67" ht="60">
      <c r="A5" s="81"/>
      <c r="B5" s="690" t="s">
        <v>444</v>
      </c>
      <c r="C5" s="999" t="s">
        <v>445</v>
      </c>
      <c r="D5" s="1000" t="s">
        <v>1393</v>
      </c>
      <c r="E5" s="691" t="s">
        <v>1394</v>
      </c>
      <c r="F5" s="692" t="s">
        <v>1395</v>
      </c>
      <c r="G5" s="1004" t="s">
        <v>1396</v>
      </c>
      <c r="H5" s="1007">
        <v>28</v>
      </c>
      <c r="I5" s="1007">
        <v>40</v>
      </c>
      <c r="J5" s="1007">
        <v>38</v>
      </c>
      <c r="K5" s="1007">
        <v>36</v>
      </c>
      <c r="L5" s="1007">
        <v>46</v>
      </c>
      <c r="M5" s="1007">
        <v>36</v>
      </c>
      <c r="N5" s="1007">
        <v>36</v>
      </c>
      <c r="O5" s="1007">
        <v>46</v>
      </c>
      <c r="P5" s="1007">
        <v>40</v>
      </c>
      <c r="Q5" s="1007">
        <v>48</v>
      </c>
      <c r="R5" s="1007">
        <v>36</v>
      </c>
      <c r="S5" s="1007">
        <v>44</v>
      </c>
      <c r="T5" s="1006">
        <f t="shared" ref="T5:T11" si="0">SUM(H5:S5)</f>
        <v>474</v>
      </c>
      <c r="U5" s="1127">
        <v>1</v>
      </c>
      <c r="V5" s="693" t="s">
        <v>1397</v>
      </c>
      <c r="W5" s="694" t="s">
        <v>225</v>
      </c>
      <c r="X5" s="693" t="s">
        <v>757</v>
      </c>
      <c r="Y5" s="695">
        <f>AM5</f>
        <v>28</v>
      </c>
      <c r="Z5" s="696">
        <f>AO5</f>
        <v>40</v>
      </c>
      <c r="AA5" s="696">
        <f>AQ5</f>
        <v>38</v>
      </c>
      <c r="AB5" s="696">
        <f>AS5</f>
        <v>36</v>
      </c>
      <c r="AC5" s="696">
        <f>AU5</f>
        <v>0</v>
      </c>
      <c r="AD5" s="696">
        <f>AW5</f>
        <v>0</v>
      </c>
      <c r="AE5" s="696">
        <f>AY5</f>
        <v>0</v>
      </c>
      <c r="AF5" s="696">
        <f>BA5</f>
        <v>0</v>
      </c>
      <c r="AG5" s="696">
        <f>BC5</f>
        <v>0</v>
      </c>
      <c r="AH5" s="696">
        <f>BE5</f>
        <v>0</v>
      </c>
      <c r="AI5" s="696">
        <f>BG5</f>
        <v>0</v>
      </c>
      <c r="AJ5" s="696">
        <f>BI5</f>
        <v>0</v>
      </c>
      <c r="AK5" s="696">
        <f>SUM(Y5:AJ5)</f>
        <v>142</v>
      </c>
      <c r="AL5" s="697">
        <f>AK5/T5</f>
        <v>0.29957805907172996</v>
      </c>
      <c r="AM5" s="750">
        <v>28</v>
      </c>
      <c r="AN5" s="751" t="s">
        <v>1398</v>
      </c>
      <c r="AO5" s="750">
        <v>40</v>
      </c>
      <c r="AP5" s="751" t="s">
        <v>1399</v>
      </c>
      <c r="AQ5" s="750">
        <v>38</v>
      </c>
      <c r="AR5" s="751" t="s">
        <v>1400</v>
      </c>
      <c r="AS5" s="752">
        <v>36</v>
      </c>
      <c r="AT5" s="751" t="s">
        <v>1401</v>
      </c>
      <c r="AU5" s="752"/>
      <c r="AV5" s="751"/>
      <c r="AW5" s="753"/>
      <c r="AX5" s="751"/>
      <c r="AY5" s="753"/>
      <c r="AZ5" s="751"/>
      <c r="BA5" s="754"/>
      <c r="BB5" s="751"/>
      <c r="BC5" s="754"/>
      <c r="BD5" s="751"/>
      <c r="BE5" s="754"/>
      <c r="BF5" s="755"/>
      <c r="BG5" s="754"/>
      <c r="BH5" s="755"/>
      <c r="BI5" s="750"/>
      <c r="BJ5" s="698"/>
      <c r="BM5" s="81"/>
      <c r="BN5" s="81"/>
      <c r="BO5" s="81"/>
    </row>
    <row r="6" spans="1:67" ht="84">
      <c r="A6" s="81"/>
      <c r="B6" s="690" t="s">
        <v>446</v>
      </c>
      <c r="C6" s="999" t="s">
        <v>447</v>
      </c>
      <c r="D6" s="1000" t="s">
        <v>1199</v>
      </c>
      <c r="E6" s="691" t="s">
        <v>1394</v>
      </c>
      <c r="F6" s="692" t="s">
        <v>1395</v>
      </c>
      <c r="G6" s="1004" t="s">
        <v>1402</v>
      </c>
      <c r="H6" s="1007"/>
      <c r="I6" s="1007"/>
      <c r="J6" s="1007">
        <v>1</v>
      </c>
      <c r="K6" s="1007"/>
      <c r="L6" s="1007"/>
      <c r="M6" s="1007">
        <v>1</v>
      </c>
      <c r="N6" s="1007"/>
      <c r="O6" s="1007"/>
      <c r="P6" s="1007">
        <v>1</v>
      </c>
      <c r="Q6" s="1007"/>
      <c r="R6" s="1007"/>
      <c r="S6" s="1007">
        <v>1</v>
      </c>
      <c r="T6" s="1006">
        <f t="shared" si="0"/>
        <v>4</v>
      </c>
      <c r="U6" s="1127">
        <v>1</v>
      </c>
      <c r="V6" s="693" t="s">
        <v>1397</v>
      </c>
      <c r="W6" s="694" t="s">
        <v>225</v>
      </c>
      <c r="X6" s="693" t="s">
        <v>757</v>
      </c>
      <c r="Y6" s="695">
        <f t="shared" ref="Y6:Y11" si="1">AM6</f>
        <v>0</v>
      </c>
      <c r="Z6" s="696">
        <f t="shared" ref="Z6:Z11" si="2">AO6</f>
        <v>0</v>
      </c>
      <c r="AA6" s="696">
        <f t="shared" ref="AA6:AA11" si="3">AQ6</f>
        <v>1</v>
      </c>
      <c r="AB6" s="696">
        <f t="shared" ref="AB6:AB11" si="4">AS6</f>
        <v>0</v>
      </c>
      <c r="AC6" s="696">
        <f t="shared" ref="AC6:AC11" si="5">AU6</f>
        <v>0</v>
      </c>
      <c r="AD6" s="696">
        <f t="shared" ref="AD6:AD11" si="6">AW6</f>
        <v>0</v>
      </c>
      <c r="AE6" s="696">
        <f t="shared" ref="AE6:AE11" si="7">AY6</f>
        <v>0</v>
      </c>
      <c r="AF6" s="696">
        <f t="shared" ref="AF6:AF11" si="8">BA6</f>
        <v>0</v>
      </c>
      <c r="AG6" s="696">
        <f t="shared" ref="AG6:AG11" si="9">BC6</f>
        <v>0</v>
      </c>
      <c r="AH6" s="696">
        <f t="shared" ref="AH6:AH11" si="10">BE6</f>
        <v>0</v>
      </c>
      <c r="AI6" s="696">
        <f t="shared" ref="AI6:AI11" si="11">BG6</f>
        <v>0</v>
      </c>
      <c r="AJ6" s="696">
        <f t="shared" ref="AJ6:AJ11" si="12">BI6</f>
        <v>0</v>
      </c>
      <c r="AK6" s="696">
        <f t="shared" ref="AK6:AK11" si="13">SUM(Y6:AJ6)</f>
        <v>1</v>
      </c>
      <c r="AL6" s="697">
        <f t="shared" ref="AL6:AL11" si="14">AK6/T6</f>
        <v>0.25</v>
      </c>
      <c r="AM6" s="756"/>
      <c r="AN6" s="751"/>
      <c r="AO6" s="750"/>
      <c r="AP6" s="757"/>
      <c r="AQ6" s="758">
        <v>1</v>
      </c>
      <c r="AR6" s="759" t="s">
        <v>1403</v>
      </c>
      <c r="AS6" s="752"/>
      <c r="AT6" s="757"/>
      <c r="AU6" s="760"/>
      <c r="AV6" s="759"/>
      <c r="AW6" s="752"/>
      <c r="AX6" s="759"/>
      <c r="AY6" s="761"/>
      <c r="AZ6" s="761"/>
      <c r="BA6" s="761"/>
      <c r="BB6" s="761"/>
      <c r="BC6" s="752"/>
      <c r="BD6" s="759"/>
      <c r="BE6" s="762"/>
      <c r="BF6" s="761"/>
      <c r="BG6" s="752"/>
      <c r="BH6" s="759"/>
      <c r="BI6" s="752"/>
      <c r="BJ6" s="699"/>
      <c r="BK6" s="704"/>
      <c r="BL6" s="553"/>
      <c r="BM6" s="81"/>
      <c r="BN6" s="81"/>
      <c r="BO6" s="81"/>
    </row>
    <row r="7" spans="1:67" ht="45.75">
      <c r="A7" s="81"/>
      <c r="B7" s="690" t="s">
        <v>448</v>
      </c>
      <c r="C7" s="999" t="s">
        <v>449</v>
      </c>
      <c r="D7" s="1000" t="s">
        <v>1199</v>
      </c>
      <c r="E7" s="705" t="s">
        <v>1404</v>
      </c>
      <c r="F7" s="692" t="s">
        <v>1395</v>
      </c>
      <c r="G7" s="1004" t="s">
        <v>1405</v>
      </c>
      <c r="H7" s="1007"/>
      <c r="I7" s="1007"/>
      <c r="J7" s="1008"/>
      <c r="K7" s="1008"/>
      <c r="L7" s="1007"/>
      <c r="M7" s="1007">
        <v>1</v>
      </c>
      <c r="N7" s="1007"/>
      <c r="O7" s="1007"/>
      <c r="P7" s="1008"/>
      <c r="Q7" s="1007"/>
      <c r="R7" s="1007"/>
      <c r="S7" s="1007">
        <v>1</v>
      </c>
      <c r="T7" s="1006">
        <f t="shared" si="0"/>
        <v>2</v>
      </c>
      <c r="U7" s="1127">
        <v>1</v>
      </c>
      <c r="V7" s="693" t="s">
        <v>1397</v>
      </c>
      <c r="W7" s="694" t="s">
        <v>225</v>
      </c>
      <c r="X7" s="693" t="s">
        <v>757</v>
      </c>
      <c r="Y7" s="695">
        <f t="shared" si="1"/>
        <v>0</v>
      </c>
      <c r="Z7" s="696">
        <f t="shared" si="2"/>
        <v>0</v>
      </c>
      <c r="AA7" s="696">
        <f t="shared" si="3"/>
        <v>0</v>
      </c>
      <c r="AB7" s="696">
        <f t="shared" si="4"/>
        <v>0</v>
      </c>
      <c r="AC7" s="696">
        <f t="shared" si="5"/>
        <v>0</v>
      </c>
      <c r="AD7" s="696">
        <f t="shared" si="6"/>
        <v>0</v>
      </c>
      <c r="AE7" s="696">
        <f t="shared" si="7"/>
        <v>0</v>
      </c>
      <c r="AF7" s="696">
        <f t="shared" si="8"/>
        <v>0</v>
      </c>
      <c r="AG7" s="696">
        <f t="shared" si="9"/>
        <v>0</v>
      </c>
      <c r="AH7" s="696">
        <f t="shared" si="10"/>
        <v>0</v>
      </c>
      <c r="AI7" s="696">
        <f t="shared" si="11"/>
        <v>0</v>
      </c>
      <c r="AJ7" s="696">
        <f t="shared" si="12"/>
        <v>0</v>
      </c>
      <c r="AK7" s="696">
        <f t="shared" si="13"/>
        <v>0</v>
      </c>
      <c r="AL7" s="697">
        <f t="shared" si="14"/>
        <v>0</v>
      </c>
      <c r="AM7" s="756"/>
      <c r="AN7" s="751"/>
      <c r="AO7" s="750"/>
      <c r="AP7" s="757"/>
      <c r="AQ7" s="759"/>
      <c r="AR7" s="763"/>
      <c r="AS7" s="764"/>
      <c r="AT7" s="765"/>
      <c r="AU7" s="760"/>
      <c r="AV7" s="757"/>
      <c r="AW7" s="752"/>
      <c r="AX7" s="755"/>
      <c r="AY7" s="752"/>
      <c r="AZ7" s="755"/>
      <c r="BA7" s="752"/>
      <c r="BB7" s="755"/>
      <c r="BC7" s="752"/>
      <c r="BD7" s="755"/>
      <c r="BE7" s="752"/>
      <c r="BF7" s="755"/>
      <c r="BG7" s="752"/>
      <c r="BH7" s="762"/>
      <c r="BI7" s="752"/>
      <c r="BJ7" s="703"/>
      <c r="BK7" s="704"/>
      <c r="BL7" s="553"/>
      <c r="BM7" s="81"/>
      <c r="BN7" s="81"/>
      <c r="BO7" s="81"/>
    </row>
    <row r="8" spans="1:67" ht="60">
      <c r="A8" s="81"/>
      <c r="B8" s="690" t="s">
        <v>450</v>
      </c>
      <c r="C8" s="999" t="s">
        <v>451</v>
      </c>
      <c r="D8" s="1001" t="s">
        <v>1406</v>
      </c>
      <c r="E8" s="705" t="s">
        <v>1404</v>
      </c>
      <c r="F8" s="692" t="s">
        <v>1395</v>
      </c>
      <c r="G8" s="1004" t="s">
        <v>1407</v>
      </c>
      <c r="H8" s="1007"/>
      <c r="I8" s="1007"/>
      <c r="J8" s="1007"/>
      <c r="K8" s="1007"/>
      <c r="L8" s="1007">
        <v>1</v>
      </c>
      <c r="M8" s="1007"/>
      <c r="N8" s="1007"/>
      <c r="O8" s="1007"/>
      <c r="P8" s="1007"/>
      <c r="Q8" s="1007"/>
      <c r="R8" s="1007"/>
      <c r="S8" s="1007"/>
      <c r="T8" s="1006">
        <f t="shared" si="0"/>
        <v>1</v>
      </c>
      <c r="U8" s="1127">
        <v>1</v>
      </c>
      <c r="V8" s="693" t="s">
        <v>1397</v>
      </c>
      <c r="W8" s="694" t="s">
        <v>225</v>
      </c>
      <c r="X8" s="693" t="s">
        <v>757</v>
      </c>
      <c r="Y8" s="695">
        <f t="shared" si="1"/>
        <v>0</v>
      </c>
      <c r="Z8" s="696">
        <f t="shared" si="2"/>
        <v>0</v>
      </c>
      <c r="AA8" s="696">
        <f t="shared" si="3"/>
        <v>0</v>
      </c>
      <c r="AB8" s="696">
        <f t="shared" si="4"/>
        <v>0</v>
      </c>
      <c r="AC8" s="696">
        <f t="shared" si="5"/>
        <v>0</v>
      </c>
      <c r="AD8" s="696">
        <f t="shared" si="6"/>
        <v>0</v>
      </c>
      <c r="AE8" s="696">
        <f t="shared" si="7"/>
        <v>0</v>
      </c>
      <c r="AF8" s="696">
        <f t="shared" si="8"/>
        <v>0</v>
      </c>
      <c r="AG8" s="696">
        <f t="shared" si="9"/>
        <v>0</v>
      </c>
      <c r="AH8" s="696">
        <f t="shared" si="10"/>
        <v>0</v>
      </c>
      <c r="AI8" s="696">
        <f t="shared" si="11"/>
        <v>0</v>
      </c>
      <c r="AJ8" s="696">
        <f t="shared" si="12"/>
        <v>0</v>
      </c>
      <c r="AK8" s="696">
        <f t="shared" si="13"/>
        <v>0</v>
      </c>
      <c r="AL8" s="697">
        <f t="shared" si="14"/>
        <v>0</v>
      </c>
      <c r="AM8" s="756"/>
      <c r="AN8" s="757"/>
      <c r="AO8" s="766"/>
      <c r="AP8" s="757"/>
      <c r="AQ8" s="767"/>
      <c r="AR8" s="757"/>
      <c r="AS8" s="768"/>
      <c r="AT8" s="768"/>
      <c r="AU8" s="752"/>
      <c r="AV8" s="757"/>
      <c r="AW8" s="752"/>
      <c r="AX8" s="755"/>
      <c r="AY8" s="752"/>
      <c r="AZ8" s="755"/>
      <c r="BA8" s="752"/>
      <c r="BB8" s="762"/>
      <c r="BC8" s="752"/>
      <c r="BD8" s="755"/>
      <c r="BE8" s="752"/>
      <c r="BF8" s="761"/>
      <c r="BG8" s="761"/>
      <c r="BH8" s="761"/>
      <c r="BI8" s="752"/>
      <c r="BJ8" s="702"/>
      <c r="BK8" s="704"/>
      <c r="BL8" s="553"/>
      <c r="BM8" s="81"/>
      <c r="BN8" s="81"/>
      <c r="BO8" s="81"/>
    </row>
    <row r="9" spans="1:67" ht="96">
      <c r="A9" s="81"/>
      <c r="B9" s="706" t="s">
        <v>452</v>
      </c>
      <c r="C9" s="1003" t="s">
        <v>453</v>
      </c>
      <c r="D9" s="1001" t="s">
        <v>1408</v>
      </c>
      <c r="E9" s="707" t="s">
        <v>1409</v>
      </c>
      <c r="F9" s="708" t="s">
        <v>1395</v>
      </c>
      <c r="G9" s="1005" t="s">
        <v>1410</v>
      </c>
      <c r="H9" s="1007"/>
      <c r="I9" s="1007"/>
      <c r="J9" s="1007"/>
      <c r="K9" s="1007"/>
      <c r="L9" s="1007"/>
      <c r="M9" s="1007"/>
      <c r="N9" s="1007"/>
      <c r="O9" s="1007"/>
      <c r="P9" s="1007"/>
      <c r="Q9" s="1007">
        <v>1</v>
      </c>
      <c r="R9" s="1007"/>
      <c r="S9" s="1007"/>
      <c r="T9" s="1006">
        <f t="shared" si="0"/>
        <v>1</v>
      </c>
      <c r="U9" s="1127">
        <v>1</v>
      </c>
      <c r="V9" s="693" t="s">
        <v>1397</v>
      </c>
      <c r="W9" s="694" t="s">
        <v>225</v>
      </c>
      <c r="X9" s="693" t="s">
        <v>757</v>
      </c>
      <c r="Y9" s="695">
        <f t="shared" si="1"/>
        <v>0</v>
      </c>
      <c r="Z9" s="696">
        <f t="shared" si="2"/>
        <v>0</v>
      </c>
      <c r="AA9" s="696">
        <f t="shared" si="3"/>
        <v>0</v>
      </c>
      <c r="AB9" s="696">
        <f t="shared" si="4"/>
        <v>0</v>
      </c>
      <c r="AC9" s="696">
        <f t="shared" si="5"/>
        <v>0</v>
      </c>
      <c r="AD9" s="696">
        <f t="shared" si="6"/>
        <v>0</v>
      </c>
      <c r="AE9" s="696">
        <f t="shared" si="7"/>
        <v>0</v>
      </c>
      <c r="AF9" s="696">
        <f t="shared" si="8"/>
        <v>0</v>
      </c>
      <c r="AG9" s="696">
        <f t="shared" si="9"/>
        <v>0</v>
      </c>
      <c r="AH9" s="696">
        <f t="shared" si="10"/>
        <v>0</v>
      </c>
      <c r="AI9" s="696">
        <f t="shared" si="11"/>
        <v>0</v>
      </c>
      <c r="AJ9" s="696">
        <f t="shared" si="12"/>
        <v>0</v>
      </c>
      <c r="AK9" s="696">
        <f t="shared" si="13"/>
        <v>0</v>
      </c>
      <c r="AL9" s="697">
        <f t="shared" si="14"/>
        <v>0</v>
      </c>
      <c r="AM9" s="756"/>
      <c r="AN9" s="757"/>
      <c r="AO9" s="766"/>
      <c r="AP9" s="757"/>
      <c r="AQ9" s="759"/>
      <c r="AR9" s="769"/>
      <c r="AS9" s="761"/>
      <c r="AT9" s="761"/>
      <c r="AU9" s="760"/>
      <c r="AV9" s="761"/>
      <c r="AW9" s="752"/>
      <c r="AX9" s="752"/>
      <c r="AY9" s="761"/>
      <c r="AZ9" s="761"/>
      <c r="BA9" s="761"/>
      <c r="BB9" s="761"/>
      <c r="BC9" s="752"/>
      <c r="BD9" s="755"/>
      <c r="BE9" s="752"/>
      <c r="BF9" s="762"/>
      <c r="BG9" s="762"/>
      <c r="BH9" s="761"/>
      <c r="BI9" s="750"/>
      <c r="BJ9" s="701"/>
      <c r="BK9" s="704"/>
      <c r="BL9" s="553"/>
      <c r="BM9" s="81"/>
      <c r="BN9" s="81"/>
      <c r="BO9" s="81"/>
    </row>
    <row r="10" spans="1:67" ht="69" customHeight="1">
      <c r="A10" s="81"/>
      <c r="B10" s="690" t="s">
        <v>454</v>
      </c>
      <c r="C10" s="1003" t="s">
        <v>455</v>
      </c>
      <c r="D10" s="1001" t="s">
        <v>1411</v>
      </c>
      <c r="E10" s="705" t="s">
        <v>1404</v>
      </c>
      <c r="F10" s="692" t="s">
        <v>1395</v>
      </c>
      <c r="G10" s="1004" t="s">
        <v>1412</v>
      </c>
      <c r="H10" s="1007"/>
      <c r="I10" s="1007"/>
      <c r="J10" s="1007"/>
      <c r="K10" s="1007"/>
      <c r="L10" s="1007"/>
      <c r="M10" s="1007"/>
      <c r="N10" s="1007">
        <v>1</v>
      </c>
      <c r="O10" s="1007"/>
      <c r="P10" s="1007"/>
      <c r="Q10" s="1007"/>
      <c r="R10" s="1007"/>
      <c r="S10" s="1008"/>
      <c r="T10" s="1006">
        <f>SUM(H10:S10)</f>
        <v>1</v>
      </c>
      <c r="U10" s="1127">
        <v>1</v>
      </c>
      <c r="V10" s="709" t="s">
        <v>1397</v>
      </c>
      <c r="W10" s="694" t="s">
        <v>225</v>
      </c>
      <c r="X10" s="693" t="s">
        <v>757</v>
      </c>
      <c r="Y10" s="695">
        <f t="shared" si="1"/>
        <v>0</v>
      </c>
      <c r="Z10" s="696">
        <f t="shared" si="2"/>
        <v>0</v>
      </c>
      <c r="AA10" s="696">
        <f t="shared" si="3"/>
        <v>0</v>
      </c>
      <c r="AB10" s="696">
        <f t="shared" si="4"/>
        <v>0</v>
      </c>
      <c r="AC10" s="696">
        <f t="shared" si="5"/>
        <v>0</v>
      </c>
      <c r="AD10" s="696">
        <f t="shared" si="6"/>
        <v>0</v>
      </c>
      <c r="AE10" s="696">
        <f t="shared" si="7"/>
        <v>0</v>
      </c>
      <c r="AF10" s="696">
        <f t="shared" si="8"/>
        <v>0</v>
      </c>
      <c r="AG10" s="696">
        <f t="shared" si="9"/>
        <v>0</v>
      </c>
      <c r="AH10" s="696">
        <f t="shared" si="10"/>
        <v>0</v>
      </c>
      <c r="AI10" s="696">
        <f t="shared" si="11"/>
        <v>0</v>
      </c>
      <c r="AJ10" s="696">
        <f t="shared" si="12"/>
        <v>0</v>
      </c>
      <c r="AK10" s="696">
        <f t="shared" si="13"/>
        <v>0</v>
      </c>
      <c r="AL10" s="697">
        <f t="shared" si="14"/>
        <v>0</v>
      </c>
      <c r="AM10" s="756"/>
      <c r="AN10" s="757"/>
      <c r="AO10" s="766"/>
      <c r="AP10" s="757"/>
      <c r="AQ10" s="759"/>
      <c r="AR10" s="757"/>
      <c r="AS10" s="761"/>
      <c r="AT10" s="761"/>
      <c r="AU10" s="760"/>
      <c r="AV10" s="761"/>
      <c r="AW10" s="752"/>
      <c r="AX10" s="752"/>
      <c r="AY10" s="761"/>
      <c r="AZ10" s="761"/>
      <c r="BA10" s="761"/>
      <c r="BB10" s="761"/>
      <c r="BC10" s="752"/>
      <c r="BD10" s="755"/>
      <c r="BE10" s="762"/>
      <c r="BF10" s="761"/>
      <c r="BG10" s="752"/>
      <c r="BH10" s="755"/>
      <c r="BI10" s="750"/>
      <c r="BJ10" s="700"/>
      <c r="BK10" s="704"/>
      <c r="BL10" s="553"/>
      <c r="BM10" s="81"/>
      <c r="BN10" s="81"/>
      <c r="BO10" s="81"/>
    </row>
    <row r="11" spans="1:67" ht="60" customHeight="1">
      <c r="A11" s="81"/>
      <c r="B11" s="706" t="s">
        <v>456</v>
      </c>
      <c r="C11" s="999" t="s">
        <v>457</v>
      </c>
      <c r="D11" s="1002" t="s">
        <v>1411</v>
      </c>
      <c r="E11" s="707" t="s">
        <v>1404</v>
      </c>
      <c r="F11" s="708" t="s">
        <v>1395</v>
      </c>
      <c r="G11" s="1005" t="s">
        <v>1413</v>
      </c>
      <c r="H11" s="1007"/>
      <c r="I11" s="1007"/>
      <c r="J11" s="1007"/>
      <c r="K11" s="1007"/>
      <c r="L11" s="1007"/>
      <c r="M11" s="1007"/>
      <c r="N11" s="1007"/>
      <c r="O11" s="1007"/>
      <c r="P11" s="1007"/>
      <c r="Q11" s="1007"/>
      <c r="R11" s="1007"/>
      <c r="S11" s="1007">
        <v>1</v>
      </c>
      <c r="T11" s="1006">
        <f t="shared" si="0"/>
        <v>1</v>
      </c>
      <c r="U11" s="1127">
        <v>1</v>
      </c>
      <c r="V11" s="709" t="s">
        <v>1397</v>
      </c>
      <c r="W11" s="694" t="s">
        <v>225</v>
      </c>
      <c r="X11" s="693" t="s">
        <v>757</v>
      </c>
      <c r="Y11" s="695">
        <f t="shared" si="1"/>
        <v>0</v>
      </c>
      <c r="Z11" s="696">
        <f t="shared" si="2"/>
        <v>0</v>
      </c>
      <c r="AA11" s="696">
        <f t="shared" si="3"/>
        <v>0</v>
      </c>
      <c r="AB11" s="696">
        <f t="shared" si="4"/>
        <v>0</v>
      </c>
      <c r="AC11" s="696">
        <f t="shared" si="5"/>
        <v>0</v>
      </c>
      <c r="AD11" s="696">
        <f t="shared" si="6"/>
        <v>0</v>
      </c>
      <c r="AE11" s="696">
        <f t="shared" si="7"/>
        <v>0</v>
      </c>
      <c r="AF11" s="696">
        <f t="shared" si="8"/>
        <v>0</v>
      </c>
      <c r="AG11" s="696">
        <f t="shared" si="9"/>
        <v>0</v>
      </c>
      <c r="AH11" s="696">
        <f t="shared" si="10"/>
        <v>0</v>
      </c>
      <c r="AI11" s="696">
        <f t="shared" si="11"/>
        <v>0</v>
      </c>
      <c r="AJ11" s="696">
        <f t="shared" si="12"/>
        <v>0</v>
      </c>
      <c r="AK11" s="696">
        <f t="shared" si="13"/>
        <v>0</v>
      </c>
      <c r="AL11" s="697">
        <f t="shared" si="14"/>
        <v>0</v>
      </c>
      <c r="AM11" s="756"/>
      <c r="AN11" s="757"/>
      <c r="AO11" s="766"/>
      <c r="AP11" s="757"/>
      <c r="AQ11" s="759"/>
      <c r="AR11" s="757"/>
      <c r="AS11" s="761"/>
      <c r="AT11" s="761"/>
      <c r="AU11" s="760"/>
      <c r="AV11" s="761"/>
      <c r="AW11" s="752"/>
      <c r="AX11" s="752"/>
      <c r="AY11" s="761"/>
      <c r="AZ11" s="761"/>
      <c r="BA11" s="761"/>
      <c r="BB11" s="761"/>
      <c r="BC11" s="752"/>
      <c r="BD11" s="755"/>
      <c r="BE11" s="762"/>
      <c r="BF11" s="761"/>
      <c r="BG11" s="752"/>
      <c r="BH11" s="755"/>
      <c r="BI11" s="750"/>
      <c r="BJ11" s="700"/>
      <c r="BK11" s="704"/>
      <c r="BL11" s="553"/>
      <c r="BM11" s="81"/>
      <c r="BN11" s="81"/>
      <c r="BO11" s="81"/>
    </row>
    <row r="12" spans="1:67" ht="39.75" customHeight="1">
      <c r="A12" s="81"/>
      <c r="B12" s="1644" t="s">
        <v>1173</v>
      </c>
      <c r="C12" s="1645"/>
      <c r="D12" s="1650"/>
      <c r="E12" s="1651"/>
      <c r="F12" s="1651"/>
      <c r="G12" s="1651"/>
      <c r="H12" s="711"/>
      <c r="I12" s="711"/>
      <c r="J12" s="712"/>
      <c r="K12" s="1646" t="s">
        <v>1174</v>
      </c>
      <c r="L12" s="1647"/>
      <c r="M12" s="1648"/>
      <c r="N12" s="713" t="s">
        <v>1414</v>
      </c>
      <c r="O12" s="711"/>
      <c r="P12" s="711"/>
      <c r="Q12" s="711"/>
      <c r="R12" s="711"/>
      <c r="S12" s="711"/>
      <c r="T12" s="711"/>
      <c r="U12" s="711"/>
      <c r="V12" s="711"/>
      <c r="W12" s="711"/>
      <c r="X12" s="712"/>
      <c r="Y12" s="86"/>
      <c r="Z12" s="86"/>
      <c r="AA12" s="86"/>
      <c r="AB12" s="86"/>
      <c r="AC12" s="86"/>
      <c r="AD12" s="86"/>
      <c r="AE12" s="86"/>
      <c r="AF12" s="86"/>
      <c r="AG12" s="86"/>
      <c r="AH12" s="86"/>
      <c r="AI12" s="86"/>
      <c r="AJ12" s="86"/>
      <c r="AK12" s="86"/>
      <c r="AL12" s="86"/>
      <c r="AM12" s="86"/>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row>
    <row r="13" spans="1:67" ht="34.5" customHeight="1">
      <c r="A13" s="81"/>
      <c r="B13" s="710" t="s">
        <v>1276</v>
      </c>
      <c r="C13" s="1644" t="s">
        <v>1415</v>
      </c>
      <c r="D13" s="1644"/>
      <c r="E13" s="1644"/>
      <c r="F13" s="1644"/>
      <c r="G13" s="1649"/>
      <c r="H13" s="550"/>
      <c r="I13" s="549"/>
      <c r="J13" s="549"/>
      <c r="K13" s="549"/>
      <c r="L13" s="549"/>
      <c r="M13" s="549"/>
      <c r="N13" s="549"/>
      <c r="O13" s="549"/>
      <c r="P13" s="549"/>
      <c r="Q13" s="551"/>
      <c r="R13" s="549"/>
      <c r="S13" s="549"/>
      <c r="T13" s="549"/>
      <c r="U13" s="549"/>
      <c r="V13" s="549"/>
      <c r="W13" s="549"/>
      <c r="X13" s="549"/>
      <c r="Y13" s="552"/>
      <c r="Z13" s="552"/>
      <c r="AA13" s="552"/>
      <c r="AB13" s="552"/>
      <c r="AC13" s="552"/>
      <c r="AD13" s="552"/>
      <c r="AE13" s="552"/>
      <c r="AF13" s="552"/>
      <c r="AG13" s="552"/>
      <c r="AH13" s="552"/>
      <c r="AI13" s="552"/>
      <c r="AJ13" s="552"/>
      <c r="AK13" s="552"/>
      <c r="AL13" s="552"/>
      <c r="AM13" s="552"/>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row>
    <row r="14" spans="1:67" ht="14.25">
      <c r="A14" s="81"/>
      <c r="B14" s="549"/>
      <c r="C14" s="549"/>
      <c r="D14" s="549"/>
      <c r="E14" s="549"/>
      <c r="F14" s="549"/>
      <c r="G14" s="549"/>
      <c r="H14" s="550"/>
      <c r="I14" s="549"/>
      <c r="J14" s="549"/>
      <c r="K14" s="549"/>
      <c r="L14" s="549"/>
      <c r="M14" s="549"/>
      <c r="N14" s="549"/>
      <c r="O14" s="549"/>
      <c r="P14" s="549"/>
      <c r="Q14" s="551"/>
      <c r="R14" s="549"/>
      <c r="S14" s="549"/>
      <c r="T14" s="549"/>
      <c r="U14" s="549"/>
      <c r="V14" s="549"/>
      <c r="W14" s="549"/>
      <c r="X14" s="549"/>
      <c r="Y14" s="552"/>
      <c r="Z14" s="552"/>
      <c r="AA14" s="552"/>
      <c r="AB14" s="552"/>
      <c r="AC14" s="552"/>
      <c r="AD14" s="552"/>
      <c r="AE14" s="552"/>
      <c r="AF14" s="552"/>
      <c r="AG14" s="552"/>
      <c r="AH14" s="552"/>
      <c r="AI14" s="552"/>
      <c r="AJ14" s="552"/>
      <c r="AK14" s="552"/>
      <c r="AL14" s="552"/>
      <c r="AM14" s="552"/>
      <c r="AN14" s="714"/>
      <c r="AO14" s="715"/>
      <c r="AP14" s="716"/>
      <c r="AQ14" s="717"/>
      <c r="AR14" s="718"/>
      <c r="AS14" s="719"/>
      <c r="AT14" s="88"/>
      <c r="AU14" s="720"/>
      <c r="AV14" s="88"/>
      <c r="AW14" s="89"/>
      <c r="AX14" s="721"/>
      <c r="AY14" s="719"/>
      <c r="AZ14" s="88"/>
      <c r="BA14" s="719"/>
      <c r="BB14" s="88"/>
      <c r="BC14" s="719"/>
      <c r="BD14" s="88"/>
      <c r="BE14" s="719"/>
      <c r="BF14" s="88"/>
      <c r="BG14" s="719"/>
      <c r="BH14" s="88"/>
      <c r="BI14" s="89"/>
      <c r="BJ14" s="90"/>
      <c r="BK14" s="1640"/>
      <c r="BL14" s="1641"/>
      <c r="BM14" s="1641"/>
      <c r="BN14" s="81"/>
      <c r="BO14" s="81"/>
    </row>
    <row r="15" spans="1:67" ht="14.25">
      <c r="A15" s="81"/>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row>
  </sheetData>
  <protectedRanges>
    <protectedRange algorithmName="SHA-512" hashValue="z4M6NmXNqNL55oJsiHsZFOw1pBCM57/Y9O1Nfqo+0CDAo0hawjVaQeqszWeDONPmwP0JAcwHkp4IZiIoZKOY1w==" saltValue="ybgegpOLS6GlMA+0EybZtA==" spinCount="100000" sqref="BA3:BJ4 BA5 BA6:BC6 BE6:BI6 BC5 BA7:BJ11 BE5:BJ5" name="A1 Seguimiento por realizar"/>
    <protectedRange algorithmName="SHA-512" hashValue="wLpPFpTYum2FUpk27sAwLx3I+1Qol6gaE4BrOdqaGF9L/YubaKEal7cyO9WUu+zL78h20424gDz5/Vq4I/ggsw==" saltValue="BzSTxLc/5/7m1pGXv8i4ww==" spinCount="100000" sqref="AU8:AV8 AS9:AV11 AW3:AZ11 BB5 BD5:BD6 BJ6 B3:AR11 AS3:AV7" name="A2 Seguimiento realizado"/>
  </protectedRanges>
  <mergeCells count="8">
    <mergeCell ref="H1:V2"/>
    <mergeCell ref="BK14:BM14"/>
    <mergeCell ref="H3:S3"/>
    <mergeCell ref="Y3:AJ3"/>
    <mergeCell ref="B12:C12"/>
    <mergeCell ref="K12:M12"/>
    <mergeCell ref="C13:G13"/>
    <mergeCell ref="D12:G1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E18A-0C7F-4DB9-9CB8-C75BD3C8A57A}">
  <sheetPr>
    <tabColor theme="0"/>
  </sheetPr>
  <dimension ref="A1:BK34"/>
  <sheetViews>
    <sheetView topLeftCell="E6" workbookViewId="0">
      <selection activeCell="AD5" sqref="AD5"/>
    </sheetView>
  </sheetViews>
  <sheetFormatPr baseColWidth="10" defaultColWidth="11.42578125" defaultRowHeight="12.75"/>
  <cols>
    <col min="1" max="1" width="2.85546875" style="609" customWidth="1"/>
    <col min="2" max="2" width="16.140625" style="609" customWidth="1"/>
    <col min="3" max="3" width="18.28515625" style="609" customWidth="1"/>
    <col min="4" max="4" width="12.5703125" style="726" customWidth="1"/>
    <col min="5" max="5" width="31.7109375" style="609" customWidth="1"/>
    <col min="6" max="6" width="21.140625" style="609" customWidth="1"/>
    <col min="7" max="18" width="6" style="726" customWidth="1"/>
    <col min="19" max="19" width="9.140625" style="726"/>
    <col min="20" max="20" width="11.42578125" style="726"/>
    <col min="21" max="22" width="23.140625" style="609" customWidth="1"/>
    <col min="23" max="23" width="20.7109375" style="609" customWidth="1"/>
    <col min="24" max="35" width="6.42578125" style="609" customWidth="1"/>
    <col min="36" max="37" width="9.140625" style="726"/>
    <col min="38" max="38" width="9.140625" style="609"/>
    <col min="39" max="39" width="45.28515625" style="609" customWidth="1"/>
    <col min="40" max="40" width="9.140625" style="609"/>
    <col min="41" max="41" width="40.140625" style="609" customWidth="1"/>
    <col min="42" max="42" width="9.140625" style="726"/>
    <col min="43" max="43" width="39" style="1303" customWidth="1"/>
    <col min="44" max="44" width="9.140625" style="609"/>
    <col min="45" max="46" width="40.5703125" style="609" customWidth="1"/>
    <col min="47" max="47" width="14.42578125" style="609" customWidth="1"/>
    <col min="48" max="48" width="9.140625" style="609"/>
    <col min="49" max="49" width="14" style="609" customWidth="1"/>
    <col min="50" max="50" width="9.140625" style="609"/>
    <col min="51" max="51" width="14.28515625" style="609" customWidth="1"/>
    <col min="52" max="52" width="9.140625" style="609"/>
    <col min="53" max="53" width="13.85546875" style="609" customWidth="1"/>
    <col min="54" max="54" width="9.140625" style="609"/>
    <col min="55" max="55" width="12.85546875" style="609" customWidth="1"/>
    <col min="56" max="56" width="9.140625" style="609"/>
    <col min="57" max="57" width="13.28515625" style="609" customWidth="1"/>
    <col min="58" max="58" width="9.140625" style="609"/>
    <col min="59" max="59" width="15.42578125" style="609" customWidth="1"/>
    <col min="60" max="60" width="9.140625" style="609"/>
    <col min="61" max="61" width="13.42578125" style="609" customWidth="1"/>
    <col min="62" max="62" width="8.7109375" customWidth="1"/>
    <col min="63" max="63" width="15.140625" customWidth="1"/>
  </cols>
  <sheetData>
    <row r="1" spans="1:63" ht="30" customHeight="1">
      <c r="A1" s="781" t="s">
        <v>1290</v>
      </c>
      <c r="B1" s="781"/>
      <c r="C1" s="781"/>
      <c r="D1" s="779" t="s">
        <v>1290</v>
      </c>
      <c r="E1" s="782" t="s">
        <v>1290</v>
      </c>
      <c r="F1" s="782" t="s">
        <v>1290</v>
      </c>
      <c r="G1" s="1625" t="s">
        <v>1416</v>
      </c>
      <c r="H1" s="1625"/>
      <c r="I1" s="1625"/>
      <c r="J1" s="1625"/>
      <c r="K1" s="1625"/>
      <c r="L1" s="1625"/>
      <c r="M1" s="1625"/>
      <c r="N1" s="1625"/>
      <c r="O1" s="1625"/>
      <c r="P1" s="1625"/>
      <c r="Q1" s="1625"/>
      <c r="R1" s="1625"/>
      <c r="S1" s="1625"/>
      <c r="T1" s="1625"/>
      <c r="U1" s="1625"/>
      <c r="V1" s="783" t="s">
        <v>1290</v>
      </c>
      <c r="W1" s="782" t="s">
        <v>1290</v>
      </c>
      <c r="X1" s="782" t="s">
        <v>1290</v>
      </c>
      <c r="Y1" s="782" t="s">
        <v>1290</v>
      </c>
      <c r="Z1" s="782" t="s">
        <v>1290</v>
      </c>
      <c r="AA1" s="782" t="s">
        <v>1290</v>
      </c>
      <c r="AB1" s="782" t="s">
        <v>1290</v>
      </c>
      <c r="AC1" s="782" t="s">
        <v>1290</v>
      </c>
      <c r="AD1" s="782" t="s">
        <v>1290</v>
      </c>
      <c r="AE1" s="782" t="s">
        <v>1290</v>
      </c>
      <c r="AF1" s="782" t="s">
        <v>1290</v>
      </c>
      <c r="AG1" s="784"/>
      <c r="AH1" s="782" t="s">
        <v>1290</v>
      </c>
      <c r="AI1" s="782" t="s">
        <v>1290</v>
      </c>
      <c r="AJ1" s="779" t="s">
        <v>1290</v>
      </c>
      <c r="AK1" s="779" t="s">
        <v>1290</v>
      </c>
      <c r="AL1" s="782" t="s">
        <v>1290</v>
      </c>
      <c r="AM1" s="782" t="s">
        <v>1290</v>
      </c>
      <c r="AN1" s="782" t="s">
        <v>1290</v>
      </c>
      <c r="AO1" s="782" t="s">
        <v>1290</v>
      </c>
      <c r="AP1" s="779" t="s">
        <v>1290</v>
      </c>
      <c r="AQ1" s="1297" t="s">
        <v>1290</v>
      </c>
      <c r="AR1" s="782" t="s">
        <v>1290</v>
      </c>
      <c r="AS1" s="782" t="s">
        <v>1290</v>
      </c>
      <c r="AT1" s="782" t="s">
        <v>1290</v>
      </c>
      <c r="AU1" s="782" t="s">
        <v>1290</v>
      </c>
      <c r="AV1" s="782" t="s">
        <v>1290</v>
      </c>
      <c r="AW1" s="782" t="s">
        <v>1290</v>
      </c>
      <c r="AX1" s="782" t="s">
        <v>1290</v>
      </c>
      <c r="AY1" s="782" t="s">
        <v>1290</v>
      </c>
      <c r="AZ1" s="782" t="s">
        <v>1290</v>
      </c>
      <c r="BA1" s="782" t="s">
        <v>1290</v>
      </c>
      <c r="BB1" s="782" t="s">
        <v>1290</v>
      </c>
      <c r="BC1" s="782" t="s">
        <v>1290</v>
      </c>
      <c r="BD1" s="782" t="s">
        <v>1290</v>
      </c>
      <c r="BE1" s="782" t="s">
        <v>1290</v>
      </c>
      <c r="BF1" s="782" t="s">
        <v>1290</v>
      </c>
      <c r="BG1" s="782" t="s">
        <v>1290</v>
      </c>
      <c r="BH1" s="782" t="s">
        <v>1290</v>
      </c>
      <c r="BI1" s="782" t="s">
        <v>1290</v>
      </c>
      <c r="BJ1" s="1614" t="s">
        <v>1176</v>
      </c>
      <c r="BK1" s="1617" t="s">
        <v>1177</v>
      </c>
    </row>
    <row r="2" spans="1:63" ht="30" customHeight="1">
      <c r="A2" s="781" t="s">
        <v>1290</v>
      </c>
      <c r="B2" s="781"/>
      <c r="C2" s="781"/>
      <c r="D2" s="779" t="s">
        <v>1290</v>
      </c>
      <c r="E2" s="782" t="s">
        <v>1290</v>
      </c>
      <c r="F2" s="782" t="s">
        <v>1290</v>
      </c>
      <c r="G2" s="1625"/>
      <c r="H2" s="1625"/>
      <c r="I2" s="1625"/>
      <c r="J2" s="1625"/>
      <c r="K2" s="1625"/>
      <c r="L2" s="1625"/>
      <c r="M2" s="1625"/>
      <c r="N2" s="1625"/>
      <c r="O2" s="1625"/>
      <c r="P2" s="1625"/>
      <c r="Q2" s="1625"/>
      <c r="R2" s="1625"/>
      <c r="S2" s="1625"/>
      <c r="T2" s="1625"/>
      <c r="U2" s="1625"/>
      <c r="V2" s="783" t="s">
        <v>1290</v>
      </c>
      <c r="W2" s="782" t="s">
        <v>1290</v>
      </c>
      <c r="X2" s="782" t="s">
        <v>1290</v>
      </c>
      <c r="Y2" s="782" t="s">
        <v>1290</v>
      </c>
      <c r="Z2" s="782" t="s">
        <v>1290</v>
      </c>
      <c r="AA2" s="782" t="s">
        <v>1290</v>
      </c>
      <c r="AB2" s="782" t="s">
        <v>1290</v>
      </c>
      <c r="AC2" s="782" t="s">
        <v>1290</v>
      </c>
      <c r="AD2" s="782" t="s">
        <v>1290</v>
      </c>
      <c r="AE2" s="782" t="s">
        <v>1290</v>
      </c>
      <c r="AF2" s="782" t="s">
        <v>1290</v>
      </c>
      <c r="AG2" s="784"/>
      <c r="AH2" s="782" t="s">
        <v>1290</v>
      </c>
      <c r="AI2" s="782" t="s">
        <v>1290</v>
      </c>
      <c r="AJ2" s="779" t="s">
        <v>1290</v>
      </c>
      <c r="AK2" s="779" t="s">
        <v>1290</v>
      </c>
      <c r="AL2" s="782" t="s">
        <v>1290</v>
      </c>
      <c r="AM2" s="782" t="s">
        <v>1290</v>
      </c>
      <c r="AN2" s="782" t="s">
        <v>1290</v>
      </c>
      <c r="AO2" s="782" t="s">
        <v>1290</v>
      </c>
      <c r="AP2" s="779" t="s">
        <v>1290</v>
      </c>
      <c r="AQ2" s="1297" t="s">
        <v>1290</v>
      </c>
      <c r="AR2" s="782" t="s">
        <v>1290</v>
      </c>
      <c r="AS2" s="782" t="s">
        <v>1290</v>
      </c>
      <c r="AT2" s="782" t="s">
        <v>1290</v>
      </c>
      <c r="AU2" s="782" t="s">
        <v>1290</v>
      </c>
      <c r="AV2" s="782" t="s">
        <v>1290</v>
      </c>
      <c r="AW2" s="782" t="s">
        <v>1290</v>
      </c>
      <c r="AX2" s="782" t="s">
        <v>1290</v>
      </c>
      <c r="AY2" s="782" t="s">
        <v>1290</v>
      </c>
      <c r="AZ2" s="782" t="s">
        <v>1290</v>
      </c>
      <c r="BA2" s="782" t="s">
        <v>1290</v>
      </c>
      <c r="BB2" s="782" t="s">
        <v>1290</v>
      </c>
      <c r="BC2" s="782" t="s">
        <v>1290</v>
      </c>
      <c r="BD2" s="782" t="s">
        <v>1290</v>
      </c>
      <c r="BE2" s="782" t="s">
        <v>1290</v>
      </c>
      <c r="BF2" s="782" t="s">
        <v>1290</v>
      </c>
      <c r="BG2" s="782" t="s">
        <v>1290</v>
      </c>
      <c r="BH2" s="782" t="s">
        <v>1290</v>
      </c>
      <c r="BI2" s="782" t="s">
        <v>1290</v>
      </c>
      <c r="BJ2" s="1615"/>
      <c r="BK2" s="1618"/>
    </row>
    <row r="3" spans="1:63" ht="30" customHeight="1">
      <c r="A3" s="781" t="s">
        <v>1290</v>
      </c>
      <c r="B3" s="781"/>
      <c r="C3" s="781"/>
      <c r="D3" s="779" t="s">
        <v>1290</v>
      </c>
      <c r="E3" s="782" t="s">
        <v>1290</v>
      </c>
      <c r="F3" s="782" t="s">
        <v>1290</v>
      </c>
      <c r="G3" s="1625"/>
      <c r="H3" s="1625"/>
      <c r="I3" s="1625"/>
      <c r="J3" s="1625"/>
      <c r="K3" s="1625"/>
      <c r="L3" s="1625"/>
      <c r="M3" s="1625"/>
      <c r="N3" s="1625"/>
      <c r="O3" s="1625"/>
      <c r="P3" s="1625"/>
      <c r="Q3" s="1625"/>
      <c r="R3" s="1625"/>
      <c r="S3" s="1625"/>
      <c r="T3" s="1625"/>
      <c r="U3" s="1625"/>
      <c r="V3" s="783" t="s">
        <v>1290</v>
      </c>
      <c r="W3" s="782" t="s">
        <v>1290</v>
      </c>
      <c r="X3" s="782" t="s">
        <v>1290</v>
      </c>
      <c r="Y3" s="782" t="s">
        <v>1290</v>
      </c>
      <c r="Z3" s="782" t="s">
        <v>1290</v>
      </c>
      <c r="AA3" s="782" t="s">
        <v>1290</v>
      </c>
      <c r="AB3" s="782" t="s">
        <v>1290</v>
      </c>
      <c r="AC3" s="782" t="s">
        <v>1290</v>
      </c>
      <c r="AD3" s="782" t="s">
        <v>1290</v>
      </c>
      <c r="AE3" s="782" t="s">
        <v>1290</v>
      </c>
      <c r="AF3" s="782" t="s">
        <v>1290</v>
      </c>
      <c r="AG3" s="784"/>
      <c r="AH3" s="782" t="s">
        <v>1290</v>
      </c>
      <c r="AI3" s="782" t="s">
        <v>1290</v>
      </c>
      <c r="AJ3" s="779" t="s">
        <v>1290</v>
      </c>
      <c r="AK3" s="779" t="s">
        <v>1290</v>
      </c>
      <c r="AL3" s="782" t="s">
        <v>1290</v>
      </c>
      <c r="AM3" s="782" t="s">
        <v>1290</v>
      </c>
      <c r="AN3" s="782" t="s">
        <v>1290</v>
      </c>
      <c r="AO3" s="782" t="s">
        <v>1290</v>
      </c>
      <c r="AP3" s="779" t="s">
        <v>1290</v>
      </c>
      <c r="AQ3" s="1297" t="s">
        <v>1290</v>
      </c>
      <c r="AR3" s="782" t="s">
        <v>1290</v>
      </c>
      <c r="AS3" s="782" t="s">
        <v>1290</v>
      </c>
      <c r="AT3" s="782" t="s">
        <v>1290</v>
      </c>
      <c r="AU3" s="782" t="s">
        <v>1290</v>
      </c>
      <c r="AV3" s="782" t="s">
        <v>1290</v>
      </c>
      <c r="AW3" s="782" t="s">
        <v>1290</v>
      </c>
      <c r="AX3" s="782" t="s">
        <v>1290</v>
      </c>
      <c r="AY3" s="782" t="s">
        <v>1290</v>
      </c>
      <c r="AZ3" s="782" t="s">
        <v>1290</v>
      </c>
      <c r="BA3" s="782" t="s">
        <v>1290</v>
      </c>
      <c r="BB3" s="782" t="s">
        <v>1290</v>
      </c>
      <c r="BC3" s="782" t="s">
        <v>1290</v>
      </c>
      <c r="BD3" s="782" t="s">
        <v>1290</v>
      </c>
      <c r="BE3" s="782" t="s">
        <v>1290</v>
      </c>
      <c r="BF3" s="782" t="s">
        <v>1290</v>
      </c>
      <c r="BG3" s="782" t="s">
        <v>1290</v>
      </c>
      <c r="BH3" s="782" t="s">
        <v>1290</v>
      </c>
      <c r="BI3" s="782" t="s">
        <v>1290</v>
      </c>
      <c r="BJ3" s="1616"/>
      <c r="BK3" s="1619"/>
    </row>
    <row r="4" spans="1:63" ht="30" customHeight="1">
      <c r="A4" s="781" t="s">
        <v>1290</v>
      </c>
      <c r="B4" s="781"/>
      <c r="C4" s="781"/>
      <c r="D4" s="779" t="s">
        <v>1290</v>
      </c>
      <c r="E4" s="782" t="s">
        <v>1290</v>
      </c>
      <c r="F4" s="782" t="s">
        <v>1290</v>
      </c>
      <c r="G4" s="1626"/>
      <c r="H4" s="1626"/>
      <c r="I4" s="1626"/>
      <c r="J4" s="1626"/>
      <c r="K4" s="1626"/>
      <c r="L4" s="1626"/>
      <c r="M4" s="1626"/>
      <c r="N4" s="1626"/>
      <c r="O4" s="1626"/>
      <c r="P4" s="1626"/>
      <c r="Q4" s="1626"/>
      <c r="R4" s="1626"/>
      <c r="S4" s="1626"/>
      <c r="T4" s="1626"/>
      <c r="U4" s="1626"/>
      <c r="V4" s="783" t="s">
        <v>1290</v>
      </c>
      <c r="W4" s="782" t="s">
        <v>1290</v>
      </c>
      <c r="X4" s="782" t="s">
        <v>1290</v>
      </c>
      <c r="Y4" s="782" t="s">
        <v>1290</v>
      </c>
      <c r="Z4" s="782" t="s">
        <v>1290</v>
      </c>
      <c r="AA4" s="782" t="s">
        <v>1290</v>
      </c>
      <c r="AB4" s="782" t="s">
        <v>1290</v>
      </c>
      <c r="AC4" s="782" t="s">
        <v>1290</v>
      </c>
      <c r="AD4" s="782" t="s">
        <v>1290</v>
      </c>
      <c r="AE4" s="782" t="s">
        <v>1290</v>
      </c>
      <c r="AF4" s="782" t="s">
        <v>1290</v>
      </c>
      <c r="AG4" s="784"/>
      <c r="AH4" s="782" t="s">
        <v>1290</v>
      </c>
      <c r="AI4" s="782" t="s">
        <v>1290</v>
      </c>
      <c r="AJ4" s="779" t="s">
        <v>1290</v>
      </c>
      <c r="AK4" s="779" t="s">
        <v>1290</v>
      </c>
      <c r="AL4" s="782" t="s">
        <v>1290</v>
      </c>
      <c r="AM4" s="782" t="s">
        <v>1290</v>
      </c>
      <c r="AN4" s="782" t="s">
        <v>1290</v>
      </c>
      <c r="AO4" s="782" t="s">
        <v>1290</v>
      </c>
      <c r="AP4" s="779" t="s">
        <v>1290</v>
      </c>
      <c r="AQ4" s="1297" t="s">
        <v>1290</v>
      </c>
      <c r="AR4" s="782" t="s">
        <v>1290</v>
      </c>
      <c r="AS4" s="782" t="s">
        <v>1290</v>
      </c>
      <c r="AT4" s="782" t="s">
        <v>1290</v>
      </c>
      <c r="AU4" s="782" t="s">
        <v>1290</v>
      </c>
      <c r="AV4" s="782" t="s">
        <v>1290</v>
      </c>
      <c r="AW4" s="782" t="s">
        <v>1290</v>
      </c>
      <c r="AX4" s="782" t="s">
        <v>1290</v>
      </c>
      <c r="AY4" s="782" t="s">
        <v>1290</v>
      </c>
      <c r="AZ4" s="782" t="s">
        <v>1290</v>
      </c>
      <c r="BA4" s="782" t="s">
        <v>1290</v>
      </c>
      <c r="BB4" s="782" t="s">
        <v>1290</v>
      </c>
      <c r="BC4" s="782" t="s">
        <v>1290</v>
      </c>
      <c r="BD4" s="782" t="s">
        <v>1290</v>
      </c>
      <c r="BE4" s="782" t="s">
        <v>1290</v>
      </c>
      <c r="BF4" s="782" t="s">
        <v>1290</v>
      </c>
      <c r="BG4" s="782" t="s">
        <v>1290</v>
      </c>
      <c r="BH4" s="782" t="s">
        <v>1290</v>
      </c>
      <c r="BI4" s="782" t="s">
        <v>1290</v>
      </c>
      <c r="BJ4" s="722" t="s">
        <v>1179</v>
      </c>
      <c r="BK4" s="723">
        <v>2</v>
      </c>
    </row>
    <row r="5" spans="1:63" ht="25.5">
      <c r="B5" s="785" t="s">
        <v>1290</v>
      </c>
      <c r="C5" s="785" t="s">
        <v>1290</v>
      </c>
      <c r="D5" s="785" t="s">
        <v>1290</v>
      </c>
      <c r="E5" s="786" t="s">
        <v>1290</v>
      </c>
      <c r="F5" s="786" t="s">
        <v>1290</v>
      </c>
      <c r="G5" s="725" t="s">
        <v>1290</v>
      </c>
      <c r="H5" s="725" t="s">
        <v>1290</v>
      </c>
      <c r="I5" s="725" t="s">
        <v>1290</v>
      </c>
      <c r="J5" s="725" t="s">
        <v>1290</v>
      </c>
      <c r="K5" s="725" t="s">
        <v>1290</v>
      </c>
      <c r="L5" s="725" t="s">
        <v>1290</v>
      </c>
      <c r="M5" s="725" t="s">
        <v>1290</v>
      </c>
      <c r="N5" s="725" t="s">
        <v>1290</v>
      </c>
      <c r="O5" s="725" t="s">
        <v>1290</v>
      </c>
      <c r="P5" s="725" t="s">
        <v>1290</v>
      </c>
      <c r="Q5" s="725" t="s">
        <v>1290</v>
      </c>
      <c r="R5" s="725" t="s">
        <v>1290</v>
      </c>
      <c r="S5" s="725" t="s">
        <v>1290</v>
      </c>
      <c r="T5" s="725"/>
      <c r="U5" s="787" t="s">
        <v>1290</v>
      </c>
      <c r="V5" s="786" t="s">
        <v>1290</v>
      </c>
      <c r="W5" s="786" t="s">
        <v>1290</v>
      </c>
      <c r="X5" s="786" t="s">
        <v>1290</v>
      </c>
      <c r="Y5" s="786" t="s">
        <v>1290</v>
      </c>
      <c r="Z5" s="786" t="s">
        <v>1290</v>
      </c>
      <c r="AA5" s="786" t="s">
        <v>1290</v>
      </c>
      <c r="AB5" s="786" t="s">
        <v>1290</v>
      </c>
      <c r="AC5" s="786" t="s">
        <v>1290</v>
      </c>
      <c r="AD5" s="786" t="s">
        <v>1290</v>
      </c>
      <c r="AE5" s="786" t="s">
        <v>1290</v>
      </c>
      <c r="AF5" s="786" t="s">
        <v>1290</v>
      </c>
      <c r="AG5" s="786" t="s">
        <v>1290</v>
      </c>
      <c r="AH5" s="786" t="s">
        <v>1290</v>
      </c>
      <c r="AI5" s="786" t="s">
        <v>1290</v>
      </c>
      <c r="AJ5" s="777" t="s">
        <v>1290</v>
      </c>
      <c r="AK5" s="777" t="s">
        <v>1290</v>
      </c>
      <c r="AL5" s="786" t="s">
        <v>1290</v>
      </c>
      <c r="AM5" s="786" t="s">
        <v>1290</v>
      </c>
      <c r="AN5" s="786" t="s">
        <v>1290</v>
      </c>
      <c r="AO5" s="786" t="s">
        <v>1290</v>
      </c>
      <c r="AP5" s="777" t="s">
        <v>1290</v>
      </c>
      <c r="AQ5" s="1298" t="s">
        <v>1290</v>
      </c>
      <c r="AR5" s="786" t="s">
        <v>1290</v>
      </c>
      <c r="AS5" s="786" t="s">
        <v>1290</v>
      </c>
      <c r="AT5" s="786" t="s">
        <v>1290</v>
      </c>
      <c r="AU5" s="786" t="s">
        <v>1290</v>
      </c>
      <c r="AV5" s="786" t="s">
        <v>1290</v>
      </c>
      <c r="AW5" s="786" t="s">
        <v>1290</v>
      </c>
      <c r="AX5" s="786" t="s">
        <v>1290</v>
      </c>
      <c r="AY5" s="786" t="s">
        <v>1290</v>
      </c>
      <c r="AZ5" s="786" t="s">
        <v>1290</v>
      </c>
      <c r="BA5" s="786" t="s">
        <v>1290</v>
      </c>
      <c r="BB5" s="786" t="s">
        <v>1290</v>
      </c>
      <c r="BC5" s="786" t="s">
        <v>1290</v>
      </c>
      <c r="BD5" s="788" t="s">
        <v>1290</v>
      </c>
      <c r="BE5" s="788" t="s">
        <v>1290</v>
      </c>
      <c r="BF5" s="788" t="s">
        <v>1290</v>
      </c>
      <c r="BG5" s="788" t="s">
        <v>1290</v>
      </c>
      <c r="BH5" s="788" t="s">
        <v>1290</v>
      </c>
      <c r="BI5" s="788" t="s">
        <v>1290</v>
      </c>
      <c r="BJ5" s="724" t="s">
        <v>1180</v>
      </c>
      <c r="BK5" s="723" t="s">
        <v>1181</v>
      </c>
    </row>
    <row r="6" spans="1:63" s="726" customFormat="1" ht="25.5" customHeight="1">
      <c r="B6" s="727" t="s">
        <v>1417</v>
      </c>
      <c r="C6" s="727" t="s">
        <v>1418</v>
      </c>
      <c r="D6" s="727" t="s">
        <v>110</v>
      </c>
      <c r="E6" s="725" t="s">
        <v>688</v>
      </c>
      <c r="F6" s="725" t="s">
        <v>59</v>
      </c>
      <c r="G6" s="1620" t="s">
        <v>12</v>
      </c>
      <c r="H6" s="1621"/>
      <c r="I6" s="1621"/>
      <c r="J6" s="1621"/>
      <c r="K6" s="1621"/>
      <c r="L6" s="1621"/>
      <c r="M6" s="1621"/>
      <c r="N6" s="1621"/>
      <c r="O6" s="1621"/>
      <c r="P6" s="1621"/>
      <c r="Q6" s="1621"/>
      <c r="R6" s="1622"/>
      <c r="S6" s="725" t="s">
        <v>13</v>
      </c>
      <c r="T6" s="725" t="s">
        <v>73</v>
      </c>
      <c r="U6" s="725" t="s">
        <v>74</v>
      </c>
      <c r="V6" s="725" t="s">
        <v>75</v>
      </c>
      <c r="W6" s="1623" t="s">
        <v>1294</v>
      </c>
      <c r="X6" s="1620" t="s">
        <v>52</v>
      </c>
      <c r="Y6" s="1621"/>
      <c r="Z6" s="1621"/>
      <c r="AA6" s="1621"/>
      <c r="AB6" s="1621"/>
      <c r="AC6" s="1621"/>
      <c r="AD6" s="1621"/>
      <c r="AE6" s="1621"/>
      <c r="AF6" s="1621"/>
      <c r="AG6" s="1621"/>
      <c r="AH6" s="1621"/>
      <c r="AI6" s="1622"/>
      <c r="AJ6" s="725" t="s">
        <v>689</v>
      </c>
      <c r="AK6" s="725" t="s">
        <v>53</v>
      </c>
      <c r="AL6" s="725" t="s">
        <v>14</v>
      </c>
      <c r="AM6" s="725" t="s">
        <v>691</v>
      </c>
      <c r="AN6" s="725" t="s">
        <v>15</v>
      </c>
      <c r="AO6" s="725" t="s">
        <v>691</v>
      </c>
      <c r="AP6" s="725" t="s">
        <v>16</v>
      </c>
      <c r="AQ6" s="1299" t="s">
        <v>691</v>
      </c>
      <c r="AR6" s="725" t="s">
        <v>17</v>
      </c>
      <c r="AS6" s="725" t="s">
        <v>691</v>
      </c>
      <c r="AT6" s="725" t="s">
        <v>18</v>
      </c>
      <c r="AU6" s="725" t="s">
        <v>691</v>
      </c>
      <c r="AV6" s="725" t="s">
        <v>19</v>
      </c>
      <c r="AW6" s="725" t="s">
        <v>691</v>
      </c>
      <c r="AX6" s="725" t="s">
        <v>20</v>
      </c>
      <c r="AY6" s="725" t="s">
        <v>691</v>
      </c>
      <c r="AZ6" s="725" t="s">
        <v>21</v>
      </c>
      <c r="BA6" s="725" t="s">
        <v>691</v>
      </c>
      <c r="BB6" s="725" t="s">
        <v>22</v>
      </c>
      <c r="BC6" s="725" t="s">
        <v>691</v>
      </c>
      <c r="BD6" s="725" t="s">
        <v>23</v>
      </c>
      <c r="BE6" s="725" t="s">
        <v>691</v>
      </c>
      <c r="BF6" s="725" t="s">
        <v>24</v>
      </c>
      <c r="BG6" s="725" t="s">
        <v>691</v>
      </c>
      <c r="BH6" s="725" t="s">
        <v>25</v>
      </c>
      <c r="BI6" s="725" t="s">
        <v>691</v>
      </c>
      <c r="BJ6" s="728" t="s">
        <v>1290</v>
      </c>
      <c r="BK6" s="728" t="s">
        <v>1290</v>
      </c>
    </row>
    <row r="7" spans="1:63" s="726" customFormat="1">
      <c r="B7" s="730" t="s">
        <v>1290</v>
      </c>
      <c r="C7" s="730" t="s">
        <v>1290</v>
      </c>
      <c r="D7" s="730" t="s">
        <v>1290</v>
      </c>
      <c r="E7" s="729" t="s">
        <v>1290</v>
      </c>
      <c r="F7" s="729" t="s">
        <v>1290</v>
      </c>
      <c r="G7" s="729" t="s">
        <v>14</v>
      </c>
      <c r="H7" s="729" t="s">
        <v>15</v>
      </c>
      <c r="I7" s="729" t="s">
        <v>16</v>
      </c>
      <c r="J7" s="729" t="s">
        <v>17</v>
      </c>
      <c r="K7" s="729" t="s">
        <v>18</v>
      </c>
      <c r="L7" s="729" t="s">
        <v>19</v>
      </c>
      <c r="M7" s="729" t="s">
        <v>20</v>
      </c>
      <c r="N7" s="729" t="s">
        <v>21</v>
      </c>
      <c r="O7" s="729" t="s">
        <v>22</v>
      </c>
      <c r="P7" s="729" t="s">
        <v>23</v>
      </c>
      <c r="Q7" s="729" t="s">
        <v>24</v>
      </c>
      <c r="R7" s="729" t="s">
        <v>25</v>
      </c>
      <c r="S7" s="729" t="s">
        <v>1290</v>
      </c>
      <c r="T7" s="729"/>
      <c r="U7" s="729" t="s">
        <v>1290</v>
      </c>
      <c r="V7" s="729" t="s">
        <v>1290</v>
      </c>
      <c r="W7" s="1624"/>
      <c r="X7" s="729" t="s">
        <v>14</v>
      </c>
      <c r="Y7" s="729" t="s">
        <v>15</v>
      </c>
      <c r="Z7" s="729" t="s">
        <v>16</v>
      </c>
      <c r="AA7" s="729" t="s">
        <v>17</v>
      </c>
      <c r="AB7" s="729" t="s">
        <v>18</v>
      </c>
      <c r="AC7" s="729" t="s">
        <v>19</v>
      </c>
      <c r="AD7" s="729" t="s">
        <v>20</v>
      </c>
      <c r="AE7" s="729" t="s">
        <v>21</v>
      </c>
      <c r="AF7" s="729" t="s">
        <v>22</v>
      </c>
      <c r="AG7" s="729" t="s">
        <v>23</v>
      </c>
      <c r="AH7" s="729" t="s">
        <v>24</v>
      </c>
      <c r="AI7" s="729" t="s">
        <v>25</v>
      </c>
      <c r="AJ7" s="729" t="s">
        <v>1290</v>
      </c>
      <c r="AK7" s="729" t="s">
        <v>1290</v>
      </c>
      <c r="AL7" s="729" t="s">
        <v>14</v>
      </c>
      <c r="AM7" s="729" t="s">
        <v>699</v>
      </c>
      <c r="AN7" s="729" t="s">
        <v>15</v>
      </c>
      <c r="AO7" s="729" t="s">
        <v>700</v>
      </c>
      <c r="AP7" s="729" t="s">
        <v>16</v>
      </c>
      <c r="AQ7" s="1300" t="s">
        <v>699</v>
      </c>
      <c r="AR7" s="729" t="s">
        <v>17</v>
      </c>
      <c r="AS7" s="729" t="s">
        <v>699</v>
      </c>
      <c r="AT7" s="729" t="s">
        <v>18</v>
      </c>
      <c r="AU7" s="729" t="s">
        <v>699</v>
      </c>
      <c r="AV7" s="729" t="s">
        <v>19</v>
      </c>
      <c r="AW7" s="729" t="s">
        <v>699</v>
      </c>
      <c r="AX7" s="729" t="s">
        <v>20</v>
      </c>
      <c r="AY7" s="729" t="s">
        <v>699</v>
      </c>
      <c r="AZ7" s="729" t="s">
        <v>21</v>
      </c>
      <c r="BA7" s="729" t="s">
        <v>699</v>
      </c>
      <c r="BB7" s="729" t="s">
        <v>22</v>
      </c>
      <c r="BC7" s="729" t="s">
        <v>699</v>
      </c>
      <c r="BD7" s="729" t="s">
        <v>23</v>
      </c>
      <c r="BE7" s="729" t="s">
        <v>699</v>
      </c>
      <c r="BF7" s="729" t="s">
        <v>24</v>
      </c>
      <c r="BG7" s="729" t="s">
        <v>699</v>
      </c>
      <c r="BH7" s="729" t="s">
        <v>25</v>
      </c>
      <c r="BI7" s="729" t="s">
        <v>699</v>
      </c>
      <c r="BJ7" s="728" t="s">
        <v>1290</v>
      </c>
      <c r="BK7" s="728" t="s">
        <v>1290</v>
      </c>
    </row>
    <row r="8" spans="1:63" ht="103.5" customHeight="1">
      <c r="B8" s="901" t="s">
        <v>1419</v>
      </c>
      <c r="C8" s="901" t="s">
        <v>1420</v>
      </c>
      <c r="D8" s="795" t="s">
        <v>607</v>
      </c>
      <c r="E8" s="772" t="s">
        <v>609</v>
      </c>
      <c r="F8" s="789" t="s">
        <v>1421</v>
      </c>
      <c r="G8" s="775"/>
      <c r="H8" s="775"/>
      <c r="I8" s="775">
        <v>1</v>
      </c>
      <c r="J8" s="775"/>
      <c r="K8" s="775"/>
      <c r="L8" s="775">
        <v>1</v>
      </c>
      <c r="M8" s="775"/>
      <c r="N8" s="775"/>
      <c r="O8" s="775">
        <v>1</v>
      </c>
      <c r="P8" s="775"/>
      <c r="Q8" s="775"/>
      <c r="R8" s="775">
        <v>1</v>
      </c>
      <c r="S8" s="775">
        <f>SUM(G8:R8)</f>
        <v>4</v>
      </c>
      <c r="T8" s="780">
        <v>1</v>
      </c>
      <c r="U8" s="794" t="s">
        <v>1422</v>
      </c>
      <c r="V8" s="794" t="s">
        <v>608</v>
      </c>
      <c r="W8" s="775" t="s">
        <v>963</v>
      </c>
      <c r="X8" s="775">
        <f>AL8</f>
        <v>0</v>
      </c>
      <c r="Y8" s="775">
        <f>AN8</f>
        <v>0</v>
      </c>
      <c r="Z8" s="775">
        <f>AP8</f>
        <v>1</v>
      </c>
      <c r="AA8" s="775">
        <f>AR8</f>
        <v>0</v>
      </c>
      <c r="AB8" s="775">
        <f>AT8</f>
        <v>0</v>
      </c>
      <c r="AC8" s="775">
        <f>AV8</f>
        <v>0</v>
      </c>
      <c r="AD8" s="775">
        <f>AX8</f>
        <v>0</v>
      </c>
      <c r="AE8" s="775">
        <f>AZ8</f>
        <v>0</v>
      </c>
      <c r="AF8" s="775">
        <f>BB8</f>
        <v>0</v>
      </c>
      <c r="AG8" s="775">
        <f>BD8</f>
        <v>0</v>
      </c>
      <c r="AH8" s="775">
        <f>BF8</f>
        <v>0</v>
      </c>
      <c r="AI8" s="775">
        <f>BH8</f>
        <v>0</v>
      </c>
      <c r="AJ8" s="775">
        <f>SUM(X8:AI8)</f>
        <v>1</v>
      </c>
      <c r="AK8" s="780">
        <f>AJ8/S8</f>
        <v>0.25</v>
      </c>
      <c r="AL8" s="778"/>
      <c r="AM8" s="778"/>
      <c r="AN8" s="778"/>
      <c r="AO8" s="778"/>
      <c r="AP8" s="775">
        <v>1</v>
      </c>
      <c r="AQ8" s="1302" t="s">
        <v>1423</v>
      </c>
      <c r="AR8" s="778"/>
      <c r="AS8" s="778"/>
      <c r="AT8" s="778"/>
      <c r="AU8" s="778"/>
      <c r="AV8" s="778"/>
      <c r="AW8" s="778"/>
      <c r="AX8" s="778"/>
      <c r="AY8" s="778"/>
      <c r="AZ8" s="778"/>
      <c r="BA8" s="778"/>
      <c r="BB8" s="778"/>
      <c r="BC8" s="778"/>
      <c r="BD8" s="778"/>
      <c r="BE8" s="778"/>
      <c r="BF8" s="778"/>
      <c r="BG8" s="778"/>
      <c r="BH8" s="778"/>
      <c r="BI8" s="778"/>
    </row>
    <row r="9" spans="1:63" ht="68.25" customHeight="1">
      <c r="B9" s="1629" t="s">
        <v>1424</v>
      </c>
      <c r="C9" s="1629" t="s">
        <v>1425</v>
      </c>
      <c r="D9" s="795" t="s">
        <v>610</v>
      </c>
      <c r="E9" s="772" t="s">
        <v>611</v>
      </c>
      <c r="F9" s="789" t="s">
        <v>1426</v>
      </c>
      <c r="G9" s="775"/>
      <c r="H9" s="775"/>
      <c r="I9" s="775">
        <v>1</v>
      </c>
      <c r="J9" s="775"/>
      <c r="K9" s="775"/>
      <c r="L9" s="775"/>
      <c r="M9" s="775"/>
      <c r="N9" s="775"/>
      <c r="O9" s="775"/>
      <c r="P9" s="775"/>
      <c r="Q9" s="775"/>
      <c r="R9" s="775"/>
      <c r="S9" s="775">
        <f t="shared" ref="S9:S15" si="0">SUM(G9:R9)</f>
        <v>1</v>
      </c>
      <c r="T9" s="780">
        <v>1</v>
      </c>
      <c r="U9" s="794" t="s">
        <v>1427</v>
      </c>
      <c r="V9" s="794" t="s">
        <v>608</v>
      </c>
      <c r="W9" s="775" t="s">
        <v>963</v>
      </c>
      <c r="X9" s="775">
        <f t="shared" ref="X9:X15" si="1">AL9</f>
        <v>0</v>
      </c>
      <c r="Y9" s="775">
        <f t="shared" ref="Y9:Y15" si="2">AN9</f>
        <v>0</v>
      </c>
      <c r="Z9" s="775">
        <f t="shared" ref="Z9:Z15" si="3">AP9</f>
        <v>1</v>
      </c>
      <c r="AA9" s="775">
        <f t="shared" ref="AA9:AA15" si="4">AR9</f>
        <v>0</v>
      </c>
      <c r="AB9" s="775">
        <f t="shared" ref="AB9:AB15" si="5">AT9</f>
        <v>0</v>
      </c>
      <c r="AC9" s="775">
        <f t="shared" ref="AC9:AC15" si="6">AV9</f>
        <v>0</v>
      </c>
      <c r="AD9" s="775">
        <f t="shared" ref="AD9:AD15" si="7">AX9</f>
        <v>0</v>
      </c>
      <c r="AE9" s="775">
        <f t="shared" ref="AE9:AE15" si="8">AZ9</f>
        <v>0</v>
      </c>
      <c r="AF9" s="775">
        <f t="shared" ref="AF9:AF15" si="9">BB9</f>
        <v>0</v>
      </c>
      <c r="AG9" s="775">
        <f t="shared" ref="AG9:AG15" si="10">BD9</f>
        <v>0</v>
      </c>
      <c r="AH9" s="775">
        <f t="shared" ref="AH9:AH15" si="11">BF9</f>
        <v>0</v>
      </c>
      <c r="AI9" s="775">
        <f t="shared" ref="AI9:AI15" si="12">BH9</f>
        <v>0</v>
      </c>
      <c r="AJ9" s="775">
        <f t="shared" ref="AJ9:AJ15" si="13">SUM(X9:AI9)</f>
        <v>1</v>
      </c>
      <c r="AK9" s="780">
        <f t="shared" ref="AK9:AK15" si="14">AJ9/S9</f>
        <v>1</v>
      </c>
      <c r="AL9" s="778"/>
      <c r="AM9" s="778"/>
      <c r="AN9" s="778"/>
      <c r="AO9" s="778"/>
      <c r="AP9" s="775">
        <v>1</v>
      </c>
      <c r="AQ9" s="1302" t="s">
        <v>1428</v>
      </c>
      <c r="AR9" s="778"/>
      <c r="AS9" s="778"/>
      <c r="AT9" s="778"/>
      <c r="AU9" s="778"/>
      <c r="AV9" s="778"/>
      <c r="AW9" s="778"/>
      <c r="AX9" s="778"/>
      <c r="AY9" s="778"/>
      <c r="AZ9" s="778"/>
      <c r="BA9" s="778"/>
      <c r="BB9" s="778"/>
      <c r="BC9" s="778"/>
      <c r="BD9" s="778"/>
      <c r="BE9" s="778"/>
      <c r="BF9" s="778"/>
      <c r="BG9" s="778"/>
      <c r="BH9" s="778"/>
      <c r="BI9" s="778"/>
    </row>
    <row r="10" spans="1:63" ht="68.25" customHeight="1">
      <c r="B10" s="1631"/>
      <c r="C10" s="1631"/>
      <c r="D10" s="795" t="s">
        <v>612</v>
      </c>
      <c r="E10" s="772" t="s">
        <v>613</v>
      </c>
      <c r="F10" s="789" t="s">
        <v>1429</v>
      </c>
      <c r="G10" s="775"/>
      <c r="H10" s="775"/>
      <c r="I10" s="775">
        <v>1</v>
      </c>
      <c r="J10" s="775"/>
      <c r="K10" s="775"/>
      <c r="L10" s="775"/>
      <c r="M10" s="775"/>
      <c r="N10" s="775"/>
      <c r="O10" s="775"/>
      <c r="P10" s="775"/>
      <c r="Q10" s="775"/>
      <c r="R10" s="775"/>
      <c r="S10" s="775">
        <f t="shared" si="0"/>
        <v>1</v>
      </c>
      <c r="T10" s="780">
        <v>1</v>
      </c>
      <c r="U10" s="794" t="s">
        <v>1430</v>
      </c>
      <c r="V10" s="794" t="s">
        <v>608</v>
      </c>
      <c r="W10" s="775" t="s">
        <v>963</v>
      </c>
      <c r="X10" s="775">
        <f t="shared" ref="X10:X14" si="15">AL10</f>
        <v>0</v>
      </c>
      <c r="Y10" s="775">
        <f t="shared" ref="Y10:Y14" si="16">AN10</f>
        <v>0</v>
      </c>
      <c r="Z10" s="775">
        <f t="shared" ref="Z10:Z14" si="17">AP10</f>
        <v>1</v>
      </c>
      <c r="AA10" s="775">
        <f t="shared" ref="AA10:AA14" si="18">AR10</f>
        <v>0</v>
      </c>
      <c r="AB10" s="775">
        <f t="shared" ref="AB10:AB14" si="19">AT10</f>
        <v>0</v>
      </c>
      <c r="AC10" s="775">
        <f t="shared" ref="AC10:AC14" si="20">AV10</f>
        <v>0</v>
      </c>
      <c r="AD10" s="775">
        <f t="shared" ref="AD10:AD14" si="21">AX10</f>
        <v>0</v>
      </c>
      <c r="AE10" s="775">
        <f t="shared" ref="AE10:AE14" si="22">AZ10</f>
        <v>0</v>
      </c>
      <c r="AF10" s="775">
        <f t="shared" ref="AF10:AF14" si="23">BB10</f>
        <v>0</v>
      </c>
      <c r="AG10" s="775">
        <f t="shared" ref="AG10:AG14" si="24">BD10</f>
        <v>0</v>
      </c>
      <c r="AH10" s="775">
        <f t="shared" ref="AH10:AH14" si="25">BF10</f>
        <v>0</v>
      </c>
      <c r="AI10" s="775">
        <f t="shared" ref="AI10:AI14" si="26">BH10</f>
        <v>0</v>
      </c>
      <c r="AJ10" s="775">
        <f t="shared" ref="AJ10:AJ14" si="27">SUM(X10:AI10)</f>
        <v>1</v>
      </c>
      <c r="AK10" s="780">
        <f>AJ10/S10</f>
        <v>1</v>
      </c>
      <c r="AL10" s="778"/>
      <c r="AM10" s="778"/>
      <c r="AN10" s="778"/>
      <c r="AO10" s="778"/>
      <c r="AP10" s="775">
        <v>1</v>
      </c>
      <c r="AQ10" s="1302" t="s">
        <v>1431</v>
      </c>
      <c r="AR10" s="778"/>
      <c r="AS10" s="778"/>
      <c r="AT10" s="778"/>
      <c r="AU10" s="778"/>
      <c r="AV10" s="778"/>
      <c r="AW10" s="778"/>
      <c r="AX10" s="778"/>
      <c r="AY10" s="778"/>
      <c r="AZ10" s="778"/>
      <c r="BA10" s="778"/>
      <c r="BB10" s="778"/>
      <c r="BC10" s="778"/>
      <c r="BD10" s="778"/>
      <c r="BE10" s="778"/>
      <c r="BF10" s="778"/>
      <c r="BG10" s="778"/>
      <c r="BH10" s="778"/>
      <c r="BI10" s="778"/>
    </row>
    <row r="11" spans="1:63" ht="68.25" customHeight="1">
      <c r="B11" s="901" t="s">
        <v>1432</v>
      </c>
      <c r="C11" s="901" t="s">
        <v>1433</v>
      </c>
      <c r="D11" s="795" t="s">
        <v>614</v>
      </c>
      <c r="E11" s="772" t="s">
        <v>616</v>
      </c>
      <c r="F11" s="789" t="s">
        <v>1434</v>
      </c>
      <c r="G11" s="775"/>
      <c r="H11" s="775"/>
      <c r="I11" s="775"/>
      <c r="J11" s="775"/>
      <c r="K11" s="775"/>
      <c r="L11" s="775">
        <v>1</v>
      </c>
      <c r="M11" s="775"/>
      <c r="N11" s="775"/>
      <c r="O11" s="775"/>
      <c r="P11" s="775"/>
      <c r="Q11" s="775"/>
      <c r="R11" s="775">
        <v>1</v>
      </c>
      <c r="S11" s="775">
        <f t="shared" si="0"/>
        <v>2</v>
      </c>
      <c r="T11" s="780">
        <v>1</v>
      </c>
      <c r="U11" s="794" t="s">
        <v>1435</v>
      </c>
      <c r="V11" s="794" t="s">
        <v>615</v>
      </c>
      <c r="W11" s="775" t="s">
        <v>963</v>
      </c>
      <c r="X11" s="775">
        <f t="shared" si="15"/>
        <v>0</v>
      </c>
      <c r="Y11" s="775">
        <f t="shared" si="16"/>
        <v>0</v>
      </c>
      <c r="Z11" s="775">
        <f t="shared" si="17"/>
        <v>0</v>
      </c>
      <c r="AA11" s="775">
        <f t="shared" si="18"/>
        <v>0</v>
      </c>
      <c r="AB11" s="775">
        <f t="shared" si="19"/>
        <v>0</v>
      </c>
      <c r="AC11" s="775">
        <f t="shared" si="20"/>
        <v>0</v>
      </c>
      <c r="AD11" s="775">
        <f t="shared" si="21"/>
        <v>0</v>
      </c>
      <c r="AE11" s="775">
        <f t="shared" si="22"/>
        <v>0</v>
      </c>
      <c r="AF11" s="775">
        <f t="shared" si="23"/>
        <v>0</v>
      </c>
      <c r="AG11" s="775">
        <f t="shared" si="24"/>
        <v>0</v>
      </c>
      <c r="AH11" s="775">
        <f t="shared" si="25"/>
        <v>0</v>
      </c>
      <c r="AI11" s="775">
        <f t="shared" si="26"/>
        <v>0</v>
      </c>
      <c r="AJ11" s="775">
        <f t="shared" si="27"/>
        <v>0</v>
      </c>
      <c r="AK11" s="780">
        <f>AJ11/S11</f>
        <v>0</v>
      </c>
      <c r="AL11" s="778"/>
      <c r="AM11" s="778"/>
      <c r="AN11" s="778"/>
      <c r="AO11" s="778"/>
      <c r="AP11" s="775"/>
      <c r="AQ11" s="1301"/>
      <c r="AR11" s="778"/>
      <c r="AS11" s="778"/>
      <c r="AT11" s="778"/>
      <c r="AU11" s="778"/>
      <c r="AV11" s="778"/>
      <c r="AW11" s="778"/>
      <c r="AX11" s="778"/>
      <c r="AY11" s="778"/>
      <c r="AZ11" s="778"/>
      <c r="BA11" s="778"/>
      <c r="BB11" s="778"/>
      <c r="BC11" s="778"/>
      <c r="BD11" s="778"/>
      <c r="BE11" s="778"/>
      <c r="BF11" s="778"/>
      <c r="BG11" s="778"/>
      <c r="BH11" s="778"/>
      <c r="BI11" s="778"/>
    </row>
    <row r="12" spans="1:63" ht="68.25" customHeight="1">
      <c r="B12" s="901" t="s">
        <v>1436</v>
      </c>
      <c r="C12" s="901" t="s">
        <v>1437</v>
      </c>
      <c r="D12" s="795" t="s">
        <v>617</v>
      </c>
      <c r="E12" s="772" t="s">
        <v>618</v>
      </c>
      <c r="F12" s="789" t="s">
        <v>1438</v>
      </c>
      <c r="G12" s="775"/>
      <c r="H12" s="775"/>
      <c r="I12" s="775"/>
      <c r="J12" s="775"/>
      <c r="K12" s="775"/>
      <c r="L12" s="775">
        <v>1</v>
      </c>
      <c r="M12" s="775"/>
      <c r="N12" s="775"/>
      <c r="O12" s="775"/>
      <c r="P12" s="775"/>
      <c r="Q12" s="775"/>
      <c r="R12" s="775">
        <v>1</v>
      </c>
      <c r="S12" s="775">
        <f>SUM(G12:R12)</f>
        <v>2</v>
      </c>
      <c r="T12" s="780">
        <v>1</v>
      </c>
      <c r="U12" s="794" t="s">
        <v>1427</v>
      </c>
      <c r="V12" s="794" t="s">
        <v>608</v>
      </c>
      <c r="W12" s="775" t="s">
        <v>963</v>
      </c>
      <c r="X12" s="775">
        <f t="shared" si="15"/>
        <v>0</v>
      </c>
      <c r="Y12" s="775">
        <f t="shared" si="16"/>
        <v>0</v>
      </c>
      <c r="Z12" s="775">
        <f t="shared" si="17"/>
        <v>0</v>
      </c>
      <c r="AA12" s="775">
        <f t="shared" si="18"/>
        <v>0</v>
      </c>
      <c r="AB12" s="775">
        <f t="shared" si="19"/>
        <v>0</v>
      </c>
      <c r="AC12" s="775">
        <f t="shared" si="20"/>
        <v>0</v>
      </c>
      <c r="AD12" s="775">
        <f t="shared" si="21"/>
        <v>0</v>
      </c>
      <c r="AE12" s="775">
        <f t="shared" si="22"/>
        <v>0</v>
      </c>
      <c r="AF12" s="775">
        <f t="shared" si="23"/>
        <v>0</v>
      </c>
      <c r="AG12" s="775">
        <f t="shared" si="24"/>
        <v>0</v>
      </c>
      <c r="AH12" s="775">
        <f t="shared" si="25"/>
        <v>0</v>
      </c>
      <c r="AI12" s="775">
        <f t="shared" si="26"/>
        <v>0</v>
      </c>
      <c r="AJ12" s="775">
        <f t="shared" si="27"/>
        <v>0</v>
      </c>
      <c r="AK12" s="780">
        <f>AJ12/S12</f>
        <v>0</v>
      </c>
      <c r="AL12" s="778"/>
      <c r="AM12" s="778"/>
      <c r="AN12" s="778"/>
      <c r="AO12" s="778"/>
      <c r="AP12" s="775"/>
      <c r="AQ12" s="1301"/>
      <c r="AR12" s="778"/>
      <c r="AS12" s="778"/>
      <c r="AT12" s="778"/>
      <c r="AU12" s="778"/>
      <c r="AV12" s="778"/>
      <c r="AW12" s="778"/>
      <c r="AX12" s="778"/>
      <c r="AY12" s="778"/>
      <c r="AZ12" s="778"/>
      <c r="BA12" s="778"/>
      <c r="BB12" s="778"/>
      <c r="BC12" s="778"/>
      <c r="BD12" s="778"/>
      <c r="BE12" s="778"/>
      <c r="BF12" s="778"/>
      <c r="BG12" s="778"/>
      <c r="BH12" s="778"/>
      <c r="BI12" s="778"/>
    </row>
    <row r="13" spans="1:63" ht="68.25" customHeight="1">
      <c r="B13" s="901" t="s">
        <v>1439</v>
      </c>
      <c r="C13" s="901" t="s">
        <v>1440</v>
      </c>
      <c r="D13" s="795" t="s">
        <v>619</v>
      </c>
      <c r="E13" s="772" t="s">
        <v>620</v>
      </c>
      <c r="F13" s="789" t="s">
        <v>1441</v>
      </c>
      <c r="G13" s="775"/>
      <c r="I13" s="775">
        <v>1</v>
      </c>
      <c r="J13" s="775">
        <v>1</v>
      </c>
      <c r="K13" s="775">
        <v>1</v>
      </c>
      <c r="L13" s="775">
        <v>1</v>
      </c>
      <c r="M13" s="775">
        <v>1</v>
      </c>
      <c r="N13" s="775">
        <v>1</v>
      </c>
      <c r="O13" s="775">
        <v>1</v>
      </c>
      <c r="P13" s="775">
        <v>1</v>
      </c>
      <c r="Q13" s="775">
        <v>1</v>
      </c>
      <c r="R13" s="775">
        <v>1</v>
      </c>
      <c r="S13" s="775">
        <f t="shared" si="0"/>
        <v>10</v>
      </c>
      <c r="T13" s="780">
        <v>1</v>
      </c>
      <c r="U13" s="794" t="s">
        <v>1442</v>
      </c>
      <c r="V13" s="794" t="s">
        <v>608</v>
      </c>
      <c r="W13" s="775" t="s">
        <v>963</v>
      </c>
      <c r="X13" s="775">
        <f t="shared" si="15"/>
        <v>0</v>
      </c>
      <c r="Y13" s="775">
        <f t="shared" si="16"/>
        <v>0</v>
      </c>
      <c r="Z13" s="775">
        <f t="shared" si="17"/>
        <v>1</v>
      </c>
      <c r="AA13" s="775">
        <f t="shared" si="18"/>
        <v>1</v>
      </c>
      <c r="AB13" s="775">
        <f t="shared" si="19"/>
        <v>0</v>
      </c>
      <c r="AC13" s="775">
        <f t="shared" si="20"/>
        <v>0</v>
      </c>
      <c r="AD13" s="775">
        <f t="shared" si="21"/>
        <v>0</v>
      </c>
      <c r="AE13" s="775">
        <f t="shared" si="22"/>
        <v>0</v>
      </c>
      <c r="AF13" s="775">
        <f t="shared" si="23"/>
        <v>0</v>
      </c>
      <c r="AG13" s="775">
        <f t="shared" si="24"/>
        <v>0</v>
      </c>
      <c r="AH13" s="775">
        <f t="shared" si="25"/>
        <v>0</v>
      </c>
      <c r="AI13" s="775">
        <f t="shared" si="26"/>
        <v>0</v>
      </c>
      <c r="AJ13" s="775">
        <f t="shared" si="27"/>
        <v>2</v>
      </c>
      <c r="AK13" s="780">
        <f t="shared" ref="AK13:AK14" si="28">AJ13/S13</f>
        <v>0.2</v>
      </c>
      <c r="AL13" s="778"/>
      <c r="AM13" s="778"/>
      <c r="AN13" s="778"/>
      <c r="AO13" s="778"/>
      <c r="AP13" s="775">
        <v>1</v>
      </c>
      <c r="AQ13" s="1302" t="s">
        <v>1443</v>
      </c>
      <c r="AR13" s="775">
        <v>1</v>
      </c>
      <c r="AS13" s="789" t="s">
        <v>1444</v>
      </c>
      <c r="AT13" s="778"/>
      <c r="AU13" s="778"/>
      <c r="AV13" s="778"/>
      <c r="AW13" s="778"/>
      <c r="AX13" s="778"/>
      <c r="AY13" s="778"/>
      <c r="AZ13" s="778"/>
      <c r="BA13" s="778"/>
      <c r="BB13" s="778"/>
      <c r="BC13" s="778"/>
      <c r="BD13" s="778"/>
      <c r="BE13" s="778"/>
      <c r="BF13" s="778"/>
      <c r="BG13" s="778"/>
      <c r="BH13" s="778"/>
      <c r="BI13" s="778"/>
    </row>
    <row r="14" spans="1:63" ht="102" customHeight="1">
      <c r="B14" s="1652" t="s">
        <v>1445</v>
      </c>
      <c r="C14" s="1547" t="s">
        <v>1446</v>
      </c>
      <c r="D14" s="795" t="s">
        <v>621</v>
      </c>
      <c r="E14" s="772" t="s">
        <v>622</v>
      </c>
      <c r="F14" s="789" t="s">
        <v>1447</v>
      </c>
      <c r="G14" s="775"/>
      <c r="H14" s="775">
        <v>1</v>
      </c>
      <c r="I14" s="775"/>
      <c r="J14" s="775"/>
      <c r="K14" s="775"/>
      <c r="L14" s="775"/>
      <c r="M14" s="775"/>
      <c r="N14" s="775"/>
      <c r="O14" s="775"/>
      <c r="P14" s="775"/>
      <c r="Q14" s="775"/>
      <c r="R14" s="775"/>
      <c r="S14" s="775">
        <f t="shared" si="0"/>
        <v>1</v>
      </c>
      <c r="T14" s="780">
        <v>1</v>
      </c>
      <c r="U14" s="794" t="s">
        <v>1427</v>
      </c>
      <c r="V14" s="794" t="s">
        <v>608</v>
      </c>
      <c r="W14" s="775" t="s">
        <v>963</v>
      </c>
      <c r="X14" s="775">
        <f t="shared" si="15"/>
        <v>0</v>
      </c>
      <c r="Y14" s="775">
        <f t="shared" si="16"/>
        <v>1</v>
      </c>
      <c r="Z14" s="775">
        <f t="shared" si="17"/>
        <v>0</v>
      </c>
      <c r="AA14" s="775">
        <f t="shared" si="18"/>
        <v>0</v>
      </c>
      <c r="AB14" s="775">
        <f t="shared" si="19"/>
        <v>0</v>
      </c>
      <c r="AC14" s="775">
        <f t="shared" si="20"/>
        <v>0</v>
      </c>
      <c r="AD14" s="775">
        <f t="shared" si="21"/>
        <v>0</v>
      </c>
      <c r="AE14" s="775">
        <f t="shared" si="22"/>
        <v>0</v>
      </c>
      <c r="AF14" s="775">
        <f t="shared" si="23"/>
        <v>0</v>
      </c>
      <c r="AG14" s="775">
        <f t="shared" si="24"/>
        <v>0</v>
      </c>
      <c r="AH14" s="775">
        <f t="shared" si="25"/>
        <v>0</v>
      </c>
      <c r="AI14" s="775">
        <f t="shared" si="26"/>
        <v>0</v>
      </c>
      <c r="AJ14" s="775">
        <f t="shared" si="27"/>
        <v>1</v>
      </c>
      <c r="AK14" s="780">
        <f t="shared" si="28"/>
        <v>1</v>
      </c>
      <c r="AL14" s="778"/>
      <c r="AM14" s="778"/>
      <c r="AN14" s="1193">
        <v>1</v>
      </c>
      <c r="AO14" s="789" t="s">
        <v>1448</v>
      </c>
      <c r="AP14" s="775"/>
      <c r="AQ14" s="1302" t="s">
        <v>1449</v>
      </c>
      <c r="AR14" s="778"/>
      <c r="AS14" s="778"/>
      <c r="AT14" s="778"/>
      <c r="AU14" s="778"/>
      <c r="AV14" s="778"/>
      <c r="AW14" s="778"/>
      <c r="AX14" s="778"/>
      <c r="AY14" s="778"/>
      <c r="AZ14" s="778"/>
      <c r="BA14" s="778"/>
      <c r="BB14" s="778"/>
      <c r="BC14" s="778"/>
      <c r="BD14" s="778"/>
      <c r="BE14" s="778"/>
      <c r="BF14" s="778"/>
      <c r="BG14" s="778"/>
      <c r="BH14" s="778"/>
      <c r="BI14" s="778"/>
    </row>
    <row r="15" spans="1:63" ht="36.75" customHeight="1">
      <c r="B15" s="1653"/>
      <c r="C15" s="1547"/>
      <c r="D15" s="795" t="s">
        <v>623</v>
      </c>
      <c r="E15" s="772" t="s">
        <v>624</v>
      </c>
      <c r="F15" s="789" t="s">
        <v>1450</v>
      </c>
      <c r="G15" s="775"/>
      <c r="H15" s="775"/>
      <c r="I15" s="775"/>
      <c r="J15" s="775"/>
      <c r="K15" s="775"/>
      <c r="L15" s="775"/>
      <c r="M15" s="775"/>
      <c r="N15" s="775"/>
      <c r="O15" s="775"/>
      <c r="P15" s="775">
        <v>1</v>
      </c>
      <c r="Q15" s="775"/>
      <c r="R15" s="775"/>
      <c r="S15" s="775">
        <f t="shared" si="0"/>
        <v>1</v>
      </c>
      <c r="T15" s="780">
        <v>1</v>
      </c>
      <c r="U15" s="794" t="s">
        <v>1430</v>
      </c>
      <c r="V15" s="794" t="s">
        <v>608</v>
      </c>
      <c r="W15" s="775" t="s">
        <v>963</v>
      </c>
      <c r="X15" s="775">
        <f t="shared" si="1"/>
        <v>0</v>
      </c>
      <c r="Y15" s="775">
        <f t="shared" si="2"/>
        <v>0</v>
      </c>
      <c r="Z15" s="775">
        <f t="shared" si="3"/>
        <v>0</v>
      </c>
      <c r="AA15" s="775">
        <f t="shared" si="4"/>
        <v>0</v>
      </c>
      <c r="AB15" s="775">
        <f t="shared" si="5"/>
        <v>0</v>
      </c>
      <c r="AC15" s="775">
        <f t="shared" si="6"/>
        <v>0</v>
      </c>
      <c r="AD15" s="775">
        <f t="shared" si="7"/>
        <v>0</v>
      </c>
      <c r="AE15" s="775">
        <f t="shared" si="8"/>
        <v>0</v>
      </c>
      <c r="AF15" s="775">
        <f t="shared" si="9"/>
        <v>0</v>
      </c>
      <c r="AG15" s="775">
        <f t="shared" si="10"/>
        <v>0</v>
      </c>
      <c r="AH15" s="775">
        <f t="shared" si="11"/>
        <v>0</v>
      </c>
      <c r="AI15" s="775">
        <f t="shared" si="12"/>
        <v>0</v>
      </c>
      <c r="AJ15" s="775">
        <f t="shared" si="13"/>
        <v>0</v>
      </c>
      <c r="AK15" s="780">
        <f t="shared" si="14"/>
        <v>0</v>
      </c>
      <c r="AL15" s="778"/>
      <c r="AM15" s="778"/>
      <c r="AN15" s="778"/>
      <c r="AO15" s="778"/>
      <c r="AP15" s="775"/>
      <c r="AQ15" s="1301"/>
      <c r="AR15" s="778"/>
      <c r="AS15" s="778"/>
      <c r="AT15" s="778"/>
      <c r="AU15" s="778"/>
      <c r="AV15" s="778"/>
      <c r="AW15" s="778"/>
      <c r="AX15" s="778"/>
      <c r="AY15" s="778"/>
      <c r="AZ15" s="778"/>
      <c r="BA15" s="778"/>
      <c r="BB15" s="778"/>
      <c r="BC15" s="778"/>
      <c r="BD15" s="778"/>
      <c r="BE15" s="778"/>
      <c r="BF15" s="778"/>
      <c r="BG15" s="778"/>
      <c r="BH15" s="778"/>
      <c r="BI15" s="778"/>
    </row>
    <row r="16" spans="1:63" ht="140.25">
      <c r="B16" s="794" t="s">
        <v>1451</v>
      </c>
      <c r="C16" s="794" t="s">
        <v>1452</v>
      </c>
      <c r="D16" s="770" t="s">
        <v>625</v>
      </c>
      <c r="E16" s="772" t="s">
        <v>626</v>
      </c>
      <c r="F16" s="789" t="s">
        <v>1453</v>
      </c>
      <c r="G16" s="775"/>
      <c r="H16" s="775"/>
      <c r="I16" s="775">
        <v>1</v>
      </c>
      <c r="J16" s="775"/>
      <c r="K16" s="775"/>
      <c r="L16" s="775">
        <v>1</v>
      </c>
      <c r="M16" s="775"/>
      <c r="N16" s="775"/>
      <c r="O16" s="775">
        <v>1</v>
      </c>
      <c r="P16" s="775"/>
      <c r="Q16" s="775"/>
      <c r="R16" s="775">
        <v>1</v>
      </c>
      <c r="S16" s="775">
        <f>SUM(G16:R16)</f>
        <v>4</v>
      </c>
      <c r="T16" s="780">
        <v>1</v>
      </c>
      <c r="U16" s="794" t="s">
        <v>1427</v>
      </c>
      <c r="V16" s="794" t="s">
        <v>608</v>
      </c>
      <c r="W16" s="775" t="s">
        <v>963</v>
      </c>
      <c r="X16" s="775">
        <f>AL16</f>
        <v>0</v>
      </c>
      <c r="Y16" s="775">
        <f>AN16</f>
        <v>0</v>
      </c>
      <c r="Z16" s="775">
        <f>AP16</f>
        <v>1</v>
      </c>
      <c r="AA16" s="775">
        <f>AR16</f>
        <v>0</v>
      </c>
      <c r="AB16" s="775">
        <f>AT16</f>
        <v>0</v>
      </c>
      <c r="AC16" s="775">
        <f>AV16</f>
        <v>0</v>
      </c>
      <c r="AD16" s="775">
        <f>AX16</f>
        <v>0</v>
      </c>
      <c r="AE16" s="775">
        <f>AZ16</f>
        <v>0</v>
      </c>
      <c r="AF16" s="775">
        <f>BB16</f>
        <v>0</v>
      </c>
      <c r="AG16" s="775">
        <f>BD16</f>
        <v>0</v>
      </c>
      <c r="AH16" s="775">
        <f>BF16</f>
        <v>0</v>
      </c>
      <c r="AI16" s="775">
        <f>BH16</f>
        <v>0</v>
      </c>
      <c r="AJ16" s="775">
        <f>SUM(X16:AI16)</f>
        <v>1</v>
      </c>
      <c r="AK16" s="780">
        <f>AJ16/S16</f>
        <v>0.25</v>
      </c>
      <c r="AL16" s="778"/>
      <c r="AM16" s="778"/>
      <c r="AN16" s="778"/>
      <c r="AO16" s="778"/>
      <c r="AP16" s="775">
        <v>1</v>
      </c>
      <c r="AQ16" s="1302" t="s">
        <v>1423</v>
      </c>
      <c r="AR16" s="778"/>
      <c r="AS16" s="778"/>
      <c r="AT16" s="778"/>
      <c r="AU16" s="778"/>
      <c r="AV16" s="778"/>
      <c r="AW16" s="778"/>
      <c r="AX16" s="778"/>
      <c r="AY16" s="778"/>
      <c r="AZ16" s="778"/>
      <c r="BA16" s="778"/>
      <c r="BB16" s="778"/>
      <c r="BC16" s="778"/>
      <c r="BD16" s="778"/>
      <c r="BE16" s="778"/>
      <c r="BF16" s="778"/>
      <c r="BG16" s="778"/>
      <c r="BH16" s="778"/>
      <c r="BI16" s="778"/>
    </row>
    <row r="17" spans="7:37" ht="32.25" customHeight="1">
      <c r="G17" s="775">
        <f t="shared" ref="G17:R17" si="29">SUM(G8:G16)</f>
        <v>0</v>
      </c>
      <c r="H17" s="775">
        <f t="shared" si="29"/>
        <v>1</v>
      </c>
      <c r="I17" s="775">
        <f t="shared" si="29"/>
        <v>5</v>
      </c>
      <c r="J17" s="775">
        <f t="shared" si="29"/>
        <v>1</v>
      </c>
      <c r="K17" s="775">
        <f t="shared" si="29"/>
        <v>1</v>
      </c>
      <c r="L17" s="775">
        <f t="shared" si="29"/>
        <v>5</v>
      </c>
      <c r="M17" s="775">
        <f t="shared" si="29"/>
        <v>1</v>
      </c>
      <c r="N17" s="775">
        <f t="shared" si="29"/>
        <v>1</v>
      </c>
      <c r="O17" s="775">
        <f t="shared" si="29"/>
        <v>3</v>
      </c>
      <c r="P17" s="775">
        <f t="shared" si="29"/>
        <v>2</v>
      </c>
      <c r="Q17" s="775">
        <f t="shared" si="29"/>
        <v>1</v>
      </c>
      <c r="R17" s="775">
        <f t="shared" si="29"/>
        <v>5</v>
      </c>
      <c r="S17" s="775">
        <f>SUM(S8:U16)</f>
        <v>35</v>
      </c>
      <c r="X17" s="775">
        <f t="shared" ref="X17:AJ17" si="30">SUM(X8:X15)</f>
        <v>0</v>
      </c>
      <c r="Y17" s="775">
        <f t="shared" si="30"/>
        <v>1</v>
      </c>
      <c r="Z17" s="775">
        <f t="shared" si="30"/>
        <v>4</v>
      </c>
      <c r="AA17" s="775">
        <f t="shared" si="30"/>
        <v>1</v>
      </c>
      <c r="AB17" s="775">
        <f t="shared" si="30"/>
        <v>0</v>
      </c>
      <c r="AC17" s="775">
        <f t="shared" si="30"/>
        <v>0</v>
      </c>
      <c r="AD17" s="775">
        <f t="shared" si="30"/>
        <v>0</v>
      </c>
      <c r="AE17" s="775">
        <f t="shared" si="30"/>
        <v>0</v>
      </c>
      <c r="AF17" s="775">
        <f t="shared" si="30"/>
        <v>0</v>
      </c>
      <c r="AG17" s="775">
        <f t="shared" si="30"/>
        <v>0</v>
      </c>
      <c r="AH17" s="775">
        <f t="shared" si="30"/>
        <v>0</v>
      </c>
      <c r="AI17" s="775">
        <f t="shared" si="30"/>
        <v>0</v>
      </c>
      <c r="AJ17" s="775">
        <f t="shared" si="30"/>
        <v>6</v>
      </c>
      <c r="AK17" s="780">
        <f>AJ17/S17</f>
        <v>0.17142857142857143</v>
      </c>
    </row>
    <row r="18" spans="7:37" ht="61.5" customHeight="1"/>
    <row r="19" spans="7:37" ht="42.75" customHeight="1"/>
    <row r="20" spans="7:37" ht="49.5" customHeight="1"/>
    <row r="23" spans="7:37" ht="34.5" customHeight="1"/>
    <row r="34" ht="13.15" customHeight="1"/>
  </sheetData>
  <mergeCells count="10">
    <mergeCell ref="B14:B15"/>
    <mergeCell ref="C14:C15"/>
    <mergeCell ref="B9:B10"/>
    <mergeCell ref="C9:C10"/>
    <mergeCell ref="BJ1:BJ3"/>
    <mergeCell ref="BK1:BK3"/>
    <mergeCell ref="G6:R6"/>
    <mergeCell ref="W6:W7"/>
    <mergeCell ref="X6:AI6"/>
    <mergeCell ref="G1:U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81E29-5DB8-404B-A2FB-F6AA74A230E2}">
  <sheetPr>
    <tabColor theme="0"/>
  </sheetPr>
  <dimension ref="A1:BK34"/>
  <sheetViews>
    <sheetView topLeftCell="E9" workbookViewId="0">
      <selection activeCell="AD5" sqref="AD5"/>
    </sheetView>
  </sheetViews>
  <sheetFormatPr baseColWidth="10" defaultColWidth="11.42578125" defaultRowHeight="12.75"/>
  <cols>
    <col min="1" max="1" width="2.85546875" style="609" customWidth="1"/>
    <col min="2" max="2" width="16.140625" style="609" customWidth="1"/>
    <col min="3" max="3" width="18.28515625" style="609" customWidth="1"/>
    <col min="4" max="4" width="12.5703125" style="726" customWidth="1"/>
    <col min="5" max="5" width="31.7109375" style="609" customWidth="1"/>
    <col min="6" max="6" width="21.140625" style="609" customWidth="1"/>
    <col min="7" max="18" width="6" style="726" customWidth="1"/>
    <col min="19" max="19" width="9.140625" style="726"/>
    <col min="20" max="20" width="11.42578125" style="726"/>
    <col min="21" max="22" width="23.140625" style="609" customWidth="1"/>
    <col min="23" max="23" width="20.7109375" style="609" customWidth="1"/>
    <col min="24" max="35" width="6.42578125" style="609" customWidth="1"/>
    <col min="36" max="37" width="9.140625" style="726"/>
    <col min="38" max="38" width="9.140625" style="609"/>
    <col min="39" max="39" width="17" style="609" customWidth="1"/>
    <col min="40" max="40" width="9.140625" style="609"/>
    <col min="41" max="41" width="14" style="609" customWidth="1"/>
    <col min="42" max="42" width="9.140625" style="609"/>
    <col min="43" max="43" width="39.7109375" style="609" customWidth="1"/>
    <col min="44" max="44" width="9.140625" style="609"/>
    <col min="45" max="45" width="45.5703125" style="609" customWidth="1"/>
    <col min="46" max="46" width="9.140625" style="609"/>
    <col min="47" max="47" width="14.42578125" style="609" customWidth="1"/>
    <col min="48" max="48" width="9.140625" style="609"/>
    <col min="49" max="49" width="14" style="609" customWidth="1"/>
    <col min="50" max="50" width="9.140625" style="609"/>
    <col min="51" max="51" width="14.28515625" style="609" customWidth="1"/>
    <col min="52" max="52" width="9.140625" style="609"/>
    <col min="53" max="53" width="13.85546875" style="609" customWidth="1"/>
    <col min="54" max="54" width="9.140625" style="609"/>
    <col min="55" max="55" width="12.85546875" style="609" customWidth="1"/>
    <col min="56" max="56" width="9.140625" style="609"/>
    <col min="57" max="57" width="13.28515625" style="609" customWidth="1"/>
    <col min="58" max="58" width="9.140625" style="609"/>
    <col min="59" max="59" width="15.42578125" style="609" customWidth="1"/>
    <col min="60" max="60" width="9.140625" style="609"/>
    <col min="61" max="61" width="13.42578125" style="609" customWidth="1"/>
    <col min="62" max="62" width="8.7109375" customWidth="1"/>
    <col min="63" max="63" width="15.140625" customWidth="1"/>
  </cols>
  <sheetData>
    <row r="1" spans="1:63" ht="30" customHeight="1">
      <c r="A1" s="781" t="s">
        <v>1290</v>
      </c>
      <c r="B1" s="781"/>
      <c r="C1" s="781"/>
      <c r="D1" s="779" t="s">
        <v>1290</v>
      </c>
      <c r="E1" s="782" t="s">
        <v>1290</v>
      </c>
      <c r="F1" s="782" t="s">
        <v>1290</v>
      </c>
      <c r="G1" s="1625" t="s">
        <v>1454</v>
      </c>
      <c r="H1" s="1625"/>
      <c r="I1" s="1625"/>
      <c r="J1" s="1625"/>
      <c r="K1" s="1625"/>
      <c r="L1" s="1625"/>
      <c r="M1" s="1625"/>
      <c r="N1" s="1625"/>
      <c r="O1" s="1625"/>
      <c r="P1" s="1625"/>
      <c r="Q1" s="1625"/>
      <c r="R1" s="1625"/>
      <c r="S1" s="1625"/>
      <c r="T1" s="1625"/>
      <c r="U1" s="1625"/>
      <c r="V1" s="783" t="s">
        <v>1290</v>
      </c>
      <c r="W1" s="782" t="s">
        <v>1290</v>
      </c>
      <c r="X1" s="782" t="s">
        <v>1290</v>
      </c>
      <c r="Y1" s="782" t="s">
        <v>1290</v>
      </c>
      <c r="Z1" s="782" t="s">
        <v>1290</v>
      </c>
      <c r="AA1" s="782" t="s">
        <v>1290</v>
      </c>
      <c r="AB1" s="782" t="s">
        <v>1290</v>
      </c>
      <c r="AC1" s="782" t="s">
        <v>1290</v>
      </c>
      <c r="AD1" s="782" t="s">
        <v>1290</v>
      </c>
      <c r="AE1" s="782" t="s">
        <v>1290</v>
      </c>
      <c r="AF1" s="782" t="s">
        <v>1290</v>
      </c>
      <c r="AG1" s="784"/>
      <c r="AH1" s="782" t="s">
        <v>1290</v>
      </c>
      <c r="AI1" s="782" t="s">
        <v>1290</v>
      </c>
      <c r="AJ1" s="779" t="s">
        <v>1290</v>
      </c>
      <c r="AK1" s="779" t="s">
        <v>1290</v>
      </c>
      <c r="AL1" s="782" t="s">
        <v>1290</v>
      </c>
      <c r="AM1" s="782" t="s">
        <v>1290</v>
      </c>
      <c r="AN1" s="782" t="s">
        <v>1290</v>
      </c>
      <c r="AO1" s="782" t="s">
        <v>1290</v>
      </c>
      <c r="AP1" s="782" t="s">
        <v>1290</v>
      </c>
      <c r="AQ1" s="782" t="s">
        <v>1290</v>
      </c>
      <c r="AR1" s="782" t="s">
        <v>1290</v>
      </c>
      <c r="AS1" s="782" t="s">
        <v>1290</v>
      </c>
      <c r="AT1" s="782" t="s">
        <v>1290</v>
      </c>
      <c r="AU1" s="782" t="s">
        <v>1290</v>
      </c>
      <c r="AV1" s="782" t="s">
        <v>1290</v>
      </c>
      <c r="AW1" s="782" t="s">
        <v>1290</v>
      </c>
      <c r="AX1" s="782" t="s">
        <v>1290</v>
      </c>
      <c r="AY1" s="782" t="s">
        <v>1290</v>
      </c>
      <c r="AZ1" s="782" t="s">
        <v>1290</v>
      </c>
      <c r="BA1" s="782" t="s">
        <v>1290</v>
      </c>
      <c r="BB1" s="782" t="s">
        <v>1290</v>
      </c>
      <c r="BC1" s="782" t="s">
        <v>1290</v>
      </c>
      <c r="BD1" s="782" t="s">
        <v>1290</v>
      </c>
      <c r="BE1" s="782" t="s">
        <v>1290</v>
      </c>
      <c r="BF1" s="782" t="s">
        <v>1290</v>
      </c>
      <c r="BG1" s="782" t="s">
        <v>1290</v>
      </c>
      <c r="BH1" s="782" t="s">
        <v>1290</v>
      </c>
      <c r="BI1" s="782" t="s">
        <v>1290</v>
      </c>
      <c r="BJ1" s="1614" t="s">
        <v>1176</v>
      </c>
      <c r="BK1" s="1617" t="s">
        <v>1177</v>
      </c>
    </row>
    <row r="2" spans="1:63" ht="30" customHeight="1">
      <c r="A2" s="781" t="s">
        <v>1290</v>
      </c>
      <c r="B2" s="781"/>
      <c r="C2" s="781"/>
      <c r="D2" s="779" t="s">
        <v>1290</v>
      </c>
      <c r="E2" s="782" t="s">
        <v>1290</v>
      </c>
      <c r="F2" s="782" t="s">
        <v>1290</v>
      </c>
      <c r="G2" s="1625"/>
      <c r="H2" s="1625"/>
      <c r="I2" s="1625"/>
      <c r="J2" s="1625"/>
      <c r="K2" s="1625"/>
      <c r="L2" s="1625"/>
      <c r="M2" s="1625"/>
      <c r="N2" s="1625"/>
      <c r="O2" s="1625"/>
      <c r="P2" s="1625"/>
      <c r="Q2" s="1625"/>
      <c r="R2" s="1625"/>
      <c r="S2" s="1625"/>
      <c r="T2" s="1625"/>
      <c r="U2" s="1625"/>
      <c r="V2" s="783" t="s">
        <v>1290</v>
      </c>
      <c r="W2" s="782" t="s">
        <v>1290</v>
      </c>
      <c r="X2" s="782" t="s">
        <v>1290</v>
      </c>
      <c r="Y2" s="782" t="s">
        <v>1290</v>
      </c>
      <c r="Z2" s="782" t="s">
        <v>1290</v>
      </c>
      <c r="AA2" s="782" t="s">
        <v>1290</v>
      </c>
      <c r="AB2" s="782" t="s">
        <v>1290</v>
      </c>
      <c r="AC2" s="782" t="s">
        <v>1290</v>
      </c>
      <c r="AD2" s="782" t="s">
        <v>1290</v>
      </c>
      <c r="AE2" s="782" t="s">
        <v>1290</v>
      </c>
      <c r="AF2" s="782" t="s">
        <v>1290</v>
      </c>
      <c r="AG2" s="784"/>
      <c r="AH2" s="782" t="s">
        <v>1290</v>
      </c>
      <c r="AI2" s="782" t="s">
        <v>1290</v>
      </c>
      <c r="AJ2" s="779" t="s">
        <v>1290</v>
      </c>
      <c r="AK2" s="779" t="s">
        <v>1290</v>
      </c>
      <c r="AL2" s="782" t="s">
        <v>1290</v>
      </c>
      <c r="AM2" s="782" t="s">
        <v>1290</v>
      </c>
      <c r="AN2" s="782" t="s">
        <v>1290</v>
      </c>
      <c r="AO2" s="782" t="s">
        <v>1290</v>
      </c>
      <c r="AP2" s="782" t="s">
        <v>1290</v>
      </c>
      <c r="AQ2" s="782" t="s">
        <v>1290</v>
      </c>
      <c r="AR2" s="782" t="s">
        <v>1290</v>
      </c>
      <c r="AS2" s="782" t="s">
        <v>1290</v>
      </c>
      <c r="AT2" s="782" t="s">
        <v>1290</v>
      </c>
      <c r="AU2" s="782" t="s">
        <v>1290</v>
      </c>
      <c r="AV2" s="782" t="s">
        <v>1290</v>
      </c>
      <c r="AW2" s="782" t="s">
        <v>1290</v>
      </c>
      <c r="AX2" s="782" t="s">
        <v>1290</v>
      </c>
      <c r="AY2" s="782" t="s">
        <v>1290</v>
      </c>
      <c r="AZ2" s="782" t="s">
        <v>1290</v>
      </c>
      <c r="BA2" s="782" t="s">
        <v>1290</v>
      </c>
      <c r="BB2" s="782" t="s">
        <v>1290</v>
      </c>
      <c r="BC2" s="782" t="s">
        <v>1290</v>
      </c>
      <c r="BD2" s="782" t="s">
        <v>1290</v>
      </c>
      <c r="BE2" s="782" t="s">
        <v>1290</v>
      </c>
      <c r="BF2" s="782" t="s">
        <v>1290</v>
      </c>
      <c r="BG2" s="782" t="s">
        <v>1290</v>
      </c>
      <c r="BH2" s="782" t="s">
        <v>1290</v>
      </c>
      <c r="BI2" s="782" t="s">
        <v>1290</v>
      </c>
      <c r="BJ2" s="1615"/>
      <c r="BK2" s="1618"/>
    </row>
    <row r="3" spans="1:63" ht="30" customHeight="1">
      <c r="A3" s="781" t="s">
        <v>1290</v>
      </c>
      <c r="B3" s="781"/>
      <c r="C3" s="781"/>
      <c r="D3" s="779" t="s">
        <v>1290</v>
      </c>
      <c r="E3" s="782" t="s">
        <v>1290</v>
      </c>
      <c r="F3" s="782" t="s">
        <v>1290</v>
      </c>
      <c r="G3" s="1625"/>
      <c r="H3" s="1625"/>
      <c r="I3" s="1625"/>
      <c r="J3" s="1625"/>
      <c r="K3" s="1625"/>
      <c r="L3" s="1625"/>
      <c r="M3" s="1625"/>
      <c r="N3" s="1625"/>
      <c r="O3" s="1625"/>
      <c r="P3" s="1625"/>
      <c r="Q3" s="1625"/>
      <c r="R3" s="1625"/>
      <c r="S3" s="1625"/>
      <c r="T3" s="1625"/>
      <c r="U3" s="1625"/>
      <c r="V3" s="783" t="s">
        <v>1290</v>
      </c>
      <c r="W3" s="782" t="s">
        <v>1290</v>
      </c>
      <c r="X3" s="782" t="s">
        <v>1290</v>
      </c>
      <c r="Y3" s="782" t="s">
        <v>1290</v>
      </c>
      <c r="Z3" s="782" t="s">
        <v>1290</v>
      </c>
      <c r="AA3" s="782" t="s">
        <v>1290</v>
      </c>
      <c r="AB3" s="782" t="s">
        <v>1290</v>
      </c>
      <c r="AC3" s="782" t="s">
        <v>1290</v>
      </c>
      <c r="AD3" s="782" t="s">
        <v>1290</v>
      </c>
      <c r="AE3" s="782" t="s">
        <v>1290</v>
      </c>
      <c r="AF3" s="782" t="s">
        <v>1290</v>
      </c>
      <c r="AG3" s="784"/>
      <c r="AH3" s="782" t="s">
        <v>1290</v>
      </c>
      <c r="AI3" s="782" t="s">
        <v>1290</v>
      </c>
      <c r="AJ3" s="779" t="s">
        <v>1290</v>
      </c>
      <c r="AK3" s="779" t="s">
        <v>1290</v>
      </c>
      <c r="AL3" s="782" t="s">
        <v>1290</v>
      </c>
      <c r="AM3" s="782" t="s">
        <v>1290</v>
      </c>
      <c r="AN3" s="782" t="s">
        <v>1290</v>
      </c>
      <c r="AO3" s="782" t="s">
        <v>1290</v>
      </c>
      <c r="AP3" s="782" t="s">
        <v>1290</v>
      </c>
      <c r="AQ3" s="782" t="s">
        <v>1290</v>
      </c>
      <c r="AR3" s="782" t="s">
        <v>1290</v>
      </c>
      <c r="AS3" s="782" t="s">
        <v>1290</v>
      </c>
      <c r="AT3" s="782" t="s">
        <v>1290</v>
      </c>
      <c r="AU3" s="782" t="s">
        <v>1290</v>
      </c>
      <c r="AV3" s="782" t="s">
        <v>1290</v>
      </c>
      <c r="AW3" s="782" t="s">
        <v>1290</v>
      </c>
      <c r="AX3" s="782" t="s">
        <v>1290</v>
      </c>
      <c r="AY3" s="782" t="s">
        <v>1290</v>
      </c>
      <c r="AZ3" s="782" t="s">
        <v>1290</v>
      </c>
      <c r="BA3" s="782" t="s">
        <v>1290</v>
      </c>
      <c r="BB3" s="782" t="s">
        <v>1290</v>
      </c>
      <c r="BC3" s="782" t="s">
        <v>1290</v>
      </c>
      <c r="BD3" s="782" t="s">
        <v>1290</v>
      </c>
      <c r="BE3" s="782" t="s">
        <v>1290</v>
      </c>
      <c r="BF3" s="782" t="s">
        <v>1290</v>
      </c>
      <c r="BG3" s="782" t="s">
        <v>1290</v>
      </c>
      <c r="BH3" s="782" t="s">
        <v>1290</v>
      </c>
      <c r="BI3" s="782" t="s">
        <v>1290</v>
      </c>
      <c r="BJ3" s="1616"/>
      <c r="BK3" s="1619"/>
    </row>
    <row r="4" spans="1:63" ht="30" customHeight="1">
      <c r="A4" s="781" t="s">
        <v>1290</v>
      </c>
      <c r="B4" s="781"/>
      <c r="C4" s="781"/>
      <c r="D4" s="779" t="s">
        <v>1290</v>
      </c>
      <c r="E4" s="782" t="s">
        <v>1290</v>
      </c>
      <c r="F4" s="782" t="s">
        <v>1290</v>
      </c>
      <c r="G4" s="1626"/>
      <c r="H4" s="1626"/>
      <c r="I4" s="1626"/>
      <c r="J4" s="1626"/>
      <c r="K4" s="1626"/>
      <c r="L4" s="1626"/>
      <c r="M4" s="1626"/>
      <c r="N4" s="1626"/>
      <c r="O4" s="1626"/>
      <c r="P4" s="1626"/>
      <c r="Q4" s="1626"/>
      <c r="R4" s="1626"/>
      <c r="S4" s="1626"/>
      <c r="T4" s="1626"/>
      <c r="U4" s="1626"/>
      <c r="V4" s="783" t="s">
        <v>1290</v>
      </c>
      <c r="W4" s="782" t="s">
        <v>1290</v>
      </c>
      <c r="X4" s="782" t="s">
        <v>1290</v>
      </c>
      <c r="Y4" s="782" t="s">
        <v>1290</v>
      </c>
      <c r="Z4" s="782" t="s">
        <v>1290</v>
      </c>
      <c r="AA4" s="782" t="s">
        <v>1290</v>
      </c>
      <c r="AB4" s="782" t="s">
        <v>1290</v>
      </c>
      <c r="AC4" s="782" t="s">
        <v>1290</v>
      </c>
      <c r="AD4" s="782" t="s">
        <v>1290</v>
      </c>
      <c r="AE4" s="782" t="s">
        <v>1290</v>
      </c>
      <c r="AF4" s="782" t="s">
        <v>1290</v>
      </c>
      <c r="AG4" s="784"/>
      <c r="AH4" s="782" t="s">
        <v>1290</v>
      </c>
      <c r="AI4" s="782" t="s">
        <v>1290</v>
      </c>
      <c r="AJ4" s="779" t="s">
        <v>1290</v>
      </c>
      <c r="AK4" s="779" t="s">
        <v>1290</v>
      </c>
      <c r="AL4" s="782" t="s">
        <v>1290</v>
      </c>
      <c r="AM4" s="782" t="s">
        <v>1290</v>
      </c>
      <c r="AN4" s="782" t="s">
        <v>1290</v>
      </c>
      <c r="AO4" s="782" t="s">
        <v>1290</v>
      </c>
      <c r="AP4" s="782" t="s">
        <v>1290</v>
      </c>
      <c r="AQ4" s="782" t="s">
        <v>1290</v>
      </c>
      <c r="AR4" s="782" t="s">
        <v>1290</v>
      </c>
      <c r="AS4" s="782" t="s">
        <v>1290</v>
      </c>
      <c r="AT4" s="782" t="s">
        <v>1290</v>
      </c>
      <c r="AU4" s="782" t="s">
        <v>1290</v>
      </c>
      <c r="AV4" s="782" t="s">
        <v>1290</v>
      </c>
      <c r="AW4" s="782" t="s">
        <v>1290</v>
      </c>
      <c r="AX4" s="782" t="s">
        <v>1290</v>
      </c>
      <c r="AY4" s="782" t="s">
        <v>1290</v>
      </c>
      <c r="AZ4" s="782" t="s">
        <v>1290</v>
      </c>
      <c r="BA4" s="782" t="s">
        <v>1290</v>
      </c>
      <c r="BB4" s="782" t="s">
        <v>1290</v>
      </c>
      <c r="BC4" s="782" t="s">
        <v>1290</v>
      </c>
      <c r="BD4" s="782" t="s">
        <v>1290</v>
      </c>
      <c r="BE4" s="782" t="s">
        <v>1290</v>
      </c>
      <c r="BF4" s="782" t="s">
        <v>1290</v>
      </c>
      <c r="BG4" s="782" t="s">
        <v>1290</v>
      </c>
      <c r="BH4" s="782" t="s">
        <v>1290</v>
      </c>
      <c r="BI4" s="782" t="s">
        <v>1290</v>
      </c>
      <c r="BJ4" s="722" t="s">
        <v>1179</v>
      </c>
      <c r="BK4" s="723">
        <v>2</v>
      </c>
    </row>
    <row r="5" spans="1:63" ht="25.5">
      <c r="B5" s="785" t="s">
        <v>1290</v>
      </c>
      <c r="C5" s="785" t="s">
        <v>1290</v>
      </c>
      <c r="D5" s="785" t="s">
        <v>1290</v>
      </c>
      <c r="E5" s="786" t="s">
        <v>1290</v>
      </c>
      <c r="F5" s="786" t="s">
        <v>1290</v>
      </c>
      <c r="G5" s="725" t="s">
        <v>1290</v>
      </c>
      <c r="H5" s="725" t="s">
        <v>1290</v>
      </c>
      <c r="I5" s="725" t="s">
        <v>1290</v>
      </c>
      <c r="J5" s="725" t="s">
        <v>1290</v>
      </c>
      <c r="K5" s="725" t="s">
        <v>1290</v>
      </c>
      <c r="L5" s="725" t="s">
        <v>1290</v>
      </c>
      <c r="M5" s="725" t="s">
        <v>1290</v>
      </c>
      <c r="N5" s="725" t="s">
        <v>1290</v>
      </c>
      <c r="O5" s="725" t="s">
        <v>1290</v>
      </c>
      <c r="P5" s="725" t="s">
        <v>1290</v>
      </c>
      <c r="Q5" s="725" t="s">
        <v>1290</v>
      </c>
      <c r="R5" s="725" t="s">
        <v>1290</v>
      </c>
      <c r="S5" s="725" t="s">
        <v>1290</v>
      </c>
      <c r="T5" s="725"/>
      <c r="U5" s="787" t="s">
        <v>1290</v>
      </c>
      <c r="V5" s="786" t="s">
        <v>1290</v>
      </c>
      <c r="W5" s="786" t="s">
        <v>1290</v>
      </c>
      <c r="X5" s="786" t="s">
        <v>1290</v>
      </c>
      <c r="Y5" s="786" t="s">
        <v>1290</v>
      </c>
      <c r="Z5" s="786" t="s">
        <v>1290</v>
      </c>
      <c r="AA5" s="786" t="s">
        <v>1290</v>
      </c>
      <c r="AB5" s="786" t="s">
        <v>1290</v>
      </c>
      <c r="AC5" s="786" t="s">
        <v>1290</v>
      </c>
      <c r="AD5" s="786" t="s">
        <v>1290</v>
      </c>
      <c r="AE5" s="786" t="s">
        <v>1290</v>
      </c>
      <c r="AF5" s="786" t="s">
        <v>1290</v>
      </c>
      <c r="AG5" s="786" t="s">
        <v>1290</v>
      </c>
      <c r="AH5" s="786" t="s">
        <v>1290</v>
      </c>
      <c r="AI5" s="786" t="s">
        <v>1290</v>
      </c>
      <c r="AJ5" s="777" t="s">
        <v>1290</v>
      </c>
      <c r="AK5" s="777" t="s">
        <v>1290</v>
      </c>
      <c r="AL5" s="786" t="s">
        <v>1290</v>
      </c>
      <c r="AM5" s="786" t="s">
        <v>1290</v>
      </c>
      <c r="AN5" s="786" t="s">
        <v>1290</v>
      </c>
      <c r="AO5" s="786" t="s">
        <v>1290</v>
      </c>
      <c r="AP5" s="786" t="s">
        <v>1290</v>
      </c>
      <c r="AQ5" s="786" t="s">
        <v>1290</v>
      </c>
      <c r="AR5" s="786" t="s">
        <v>1290</v>
      </c>
      <c r="AS5" s="786" t="s">
        <v>1290</v>
      </c>
      <c r="AT5" s="786" t="s">
        <v>1290</v>
      </c>
      <c r="AU5" s="786" t="s">
        <v>1290</v>
      </c>
      <c r="AV5" s="786" t="s">
        <v>1290</v>
      </c>
      <c r="AW5" s="786" t="s">
        <v>1290</v>
      </c>
      <c r="AX5" s="786" t="s">
        <v>1290</v>
      </c>
      <c r="AY5" s="786" t="s">
        <v>1290</v>
      </c>
      <c r="AZ5" s="786" t="s">
        <v>1290</v>
      </c>
      <c r="BA5" s="786" t="s">
        <v>1290</v>
      </c>
      <c r="BB5" s="786" t="s">
        <v>1290</v>
      </c>
      <c r="BC5" s="786" t="s">
        <v>1290</v>
      </c>
      <c r="BD5" s="788" t="s">
        <v>1290</v>
      </c>
      <c r="BE5" s="788" t="s">
        <v>1290</v>
      </c>
      <c r="BF5" s="788" t="s">
        <v>1290</v>
      </c>
      <c r="BG5" s="788" t="s">
        <v>1290</v>
      </c>
      <c r="BH5" s="788" t="s">
        <v>1290</v>
      </c>
      <c r="BI5" s="788" t="s">
        <v>1290</v>
      </c>
      <c r="BJ5" s="724" t="s">
        <v>1180</v>
      </c>
      <c r="BK5" s="723" t="s">
        <v>1181</v>
      </c>
    </row>
    <row r="6" spans="1:63" s="726" customFormat="1" ht="25.5" customHeight="1">
      <c r="B6" s="727" t="s">
        <v>1417</v>
      </c>
      <c r="C6" s="727" t="s">
        <v>1418</v>
      </c>
      <c r="D6" s="727" t="s">
        <v>110</v>
      </c>
      <c r="E6" s="725" t="s">
        <v>688</v>
      </c>
      <c r="F6" s="725" t="s">
        <v>59</v>
      </c>
      <c r="G6" s="1620" t="s">
        <v>12</v>
      </c>
      <c r="H6" s="1621"/>
      <c r="I6" s="1621"/>
      <c r="J6" s="1621"/>
      <c r="K6" s="1621"/>
      <c r="L6" s="1621"/>
      <c r="M6" s="1621"/>
      <c r="N6" s="1621"/>
      <c r="O6" s="1621"/>
      <c r="P6" s="1621"/>
      <c r="Q6" s="1621"/>
      <c r="R6" s="1622"/>
      <c r="S6" s="725" t="s">
        <v>13</v>
      </c>
      <c r="T6" s="725" t="s">
        <v>73</v>
      </c>
      <c r="U6" s="725" t="s">
        <v>74</v>
      </c>
      <c r="V6" s="725" t="s">
        <v>75</v>
      </c>
      <c r="W6" s="1623" t="s">
        <v>1294</v>
      </c>
      <c r="X6" s="1620" t="s">
        <v>52</v>
      </c>
      <c r="Y6" s="1621"/>
      <c r="Z6" s="1621"/>
      <c r="AA6" s="1621"/>
      <c r="AB6" s="1621"/>
      <c r="AC6" s="1621"/>
      <c r="AD6" s="1621"/>
      <c r="AE6" s="1621"/>
      <c r="AF6" s="1621"/>
      <c r="AG6" s="1621"/>
      <c r="AH6" s="1621"/>
      <c r="AI6" s="1622"/>
      <c r="AJ6" s="725" t="s">
        <v>689</v>
      </c>
      <c r="AK6" s="725" t="s">
        <v>53</v>
      </c>
      <c r="AL6" s="725" t="s">
        <v>14</v>
      </c>
      <c r="AM6" s="725" t="s">
        <v>691</v>
      </c>
      <c r="AN6" s="725" t="s">
        <v>15</v>
      </c>
      <c r="AO6" s="725" t="s">
        <v>691</v>
      </c>
      <c r="AP6" s="725" t="s">
        <v>16</v>
      </c>
      <c r="AQ6" s="725" t="s">
        <v>691</v>
      </c>
      <c r="AR6" s="725" t="s">
        <v>17</v>
      </c>
      <c r="AS6" s="725" t="s">
        <v>691</v>
      </c>
      <c r="AT6" s="725" t="s">
        <v>18</v>
      </c>
      <c r="AU6" s="725" t="s">
        <v>691</v>
      </c>
      <c r="AV6" s="725" t="s">
        <v>19</v>
      </c>
      <c r="AW6" s="725" t="s">
        <v>691</v>
      </c>
      <c r="AX6" s="725" t="s">
        <v>20</v>
      </c>
      <c r="AY6" s="725" t="s">
        <v>691</v>
      </c>
      <c r="AZ6" s="725" t="s">
        <v>21</v>
      </c>
      <c r="BA6" s="725" t="s">
        <v>691</v>
      </c>
      <c r="BB6" s="725" t="s">
        <v>22</v>
      </c>
      <c r="BC6" s="725" t="s">
        <v>691</v>
      </c>
      <c r="BD6" s="725" t="s">
        <v>23</v>
      </c>
      <c r="BE6" s="725" t="s">
        <v>691</v>
      </c>
      <c r="BF6" s="725" t="s">
        <v>24</v>
      </c>
      <c r="BG6" s="725" t="s">
        <v>691</v>
      </c>
      <c r="BH6" s="725" t="s">
        <v>25</v>
      </c>
      <c r="BI6" s="725" t="s">
        <v>691</v>
      </c>
      <c r="BJ6" s="728" t="s">
        <v>1290</v>
      </c>
      <c r="BK6" s="728" t="s">
        <v>1290</v>
      </c>
    </row>
    <row r="7" spans="1:63" s="726" customFormat="1">
      <c r="B7" s="730" t="s">
        <v>1290</v>
      </c>
      <c r="C7" s="730" t="s">
        <v>1290</v>
      </c>
      <c r="D7" s="730" t="s">
        <v>1290</v>
      </c>
      <c r="E7" s="729" t="s">
        <v>1290</v>
      </c>
      <c r="F7" s="729" t="s">
        <v>1290</v>
      </c>
      <c r="G7" s="729" t="s">
        <v>14</v>
      </c>
      <c r="H7" s="729" t="s">
        <v>15</v>
      </c>
      <c r="I7" s="729" t="s">
        <v>16</v>
      </c>
      <c r="J7" s="729" t="s">
        <v>17</v>
      </c>
      <c r="K7" s="729" t="s">
        <v>18</v>
      </c>
      <c r="L7" s="729" t="s">
        <v>19</v>
      </c>
      <c r="M7" s="729" t="s">
        <v>20</v>
      </c>
      <c r="N7" s="729" t="s">
        <v>21</v>
      </c>
      <c r="O7" s="729" t="s">
        <v>22</v>
      </c>
      <c r="P7" s="729" t="s">
        <v>23</v>
      </c>
      <c r="Q7" s="729" t="s">
        <v>24</v>
      </c>
      <c r="R7" s="729" t="s">
        <v>25</v>
      </c>
      <c r="S7" s="729" t="s">
        <v>1290</v>
      </c>
      <c r="T7" s="729"/>
      <c r="U7" s="729" t="s">
        <v>1290</v>
      </c>
      <c r="V7" s="729" t="s">
        <v>1290</v>
      </c>
      <c r="W7" s="1624"/>
      <c r="X7" s="729" t="s">
        <v>14</v>
      </c>
      <c r="Y7" s="729" t="s">
        <v>15</v>
      </c>
      <c r="Z7" s="729" t="s">
        <v>16</v>
      </c>
      <c r="AA7" s="729" t="s">
        <v>17</v>
      </c>
      <c r="AB7" s="729" t="s">
        <v>18</v>
      </c>
      <c r="AC7" s="729" t="s">
        <v>19</v>
      </c>
      <c r="AD7" s="729" t="s">
        <v>20</v>
      </c>
      <c r="AE7" s="729" t="s">
        <v>21</v>
      </c>
      <c r="AF7" s="729" t="s">
        <v>22</v>
      </c>
      <c r="AG7" s="729" t="s">
        <v>23</v>
      </c>
      <c r="AH7" s="729" t="s">
        <v>24</v>
      </c>
      <c r="AI7" s="729" t="s">
        <v>25</v>
      </c>
      <c r="AJ7" s="729" t="s">
        <v>1290</v>
      </c>
      <c r="AK7" s="729" t="s">
        <v>1290</v>
      </c>
      <c r="AL7" s="729" t="s">
        <v>14</v>
      </c>
      <c r="AM7" s="729" t="s">
        <v>699</v>
      </c>
      <c r="AN7" s="729" t="s">
        <v>15</v>
      </c>
      <c r="AO7" s="729" t="s">
        <v>700</v>
      </c>
      <c r="AP7" s="729" t="s">
        <v>16</v>
      </c>
      <c r="AQ7" s="729" t="s">
        <v>699</v>
      </c>
      <c r="AR7" s="729" t="s">
        <v>17</v>
      </c>
      <c r="AS7" s="729" t="s">
        <v>699</v>
      </c>
      <c r="AT7" s="729" t="s">
        <v>18</v>
      </c>
      <c r="AU7" s="729" t="s">
        <v>699</v>
      </c>
      <c r="AV7" s="729" t="s">
        <v>19</v>
      </c>
      <c r="AW7" s="729" t="s">
        <v>699</v>
      </c>
      <c r="AX7" s="729" t="s">
        <v>20</v>
      </c>
      <c r="AY7" s="729" t="s">
        <v>699</v>
      </c>
      <c r="AZ7" s="729" t="s">
        <v>21</v>
      </c>
      <c r="BA7" s="729" t="s">
        <v>699</v>
      </c>
      <c r="BB7" s="729" t="s">
        <v>22</v>
      </c>
      <c r="BC7" s="729" t="s">
        <v>699</v>
      </c>
      <c r="BD7" s="729" t="s">
        <v>23</v>
      </c>
      <c r="BE7" s="729" t="s">
        <v>699</v>
      </c>
      <c r="BF7" s="729" t="s">
        <v>24</v>
      </c>
      <c r="BG7" s="729" t="s">
        <v>699</v>
      </c>
      <c r="BH7" s="729" t="s">
        <v>25</v>
      </c>
      <c r="BI7" s="729" t="s">
        <v>699</v>
      </c>
      <c r="BJ7" s="728" t="s">
        <v>1290</v>
      </c>
      <c r="BK7" s="728" t="s">
        <v>1290</v>
      </c>
    </row>
    <row r="8" spans="1:63" ht="84.75" customHeight="1">
      <c r="B8" s="1547" t="s">
        <v>1455</v>
      </c>
      <c r="C8" s="1547" t="s">
        <v>1456</v>
      </c>
      <c r="D8" s="795" t="s">
        <v>586</v>
      </c>
      <c r="E8" s="772" t="s">
        <v>587</v>
      </c>
      <c r="F8" s="789" t="s">
        <v>1457</v>
      </c>
      <c r="G8" s="775"/>
      <c r="H8" s="775"/>
      <c r="I8" s="775">
        <v>1</v>
      </c>
      <c r="J8" s="775"/>
      <c r="K8" s="775"/>
      <c r="L8" s="775">
        <v>1</v>
      </c>
      <c r="M8" s="775"/>
      <c r="N8" s="775"/>
      <c r="O8" s="775">
        <v>1</v>
      </c>
      <c r="P8" s="775"/>
      <c r="Q8" s="775"/>
      <c r="R8" s="775">
        <v>1</v>
      </c>
      <c r="S8" s="775">
        <f>SUM(G8:R8)</f>
        <v>4</v>
      </c>
      <c r="T8" s="780">
        <v>1</v>
      </c>
      <c r="U8" s="794" t="s">
        <v>1430</v>
      </c>
      <c r="V8" s="794" t="s">
        <v>236</v>
      </c>
      <c r="W8" s="775" t="s">
        <v>1458</v>
      </c>
      <c r="X8" s="778">
        <f>AL8</f>
        <v>0</v>
      </c>
      <c r="Y8" s="778">
        <f>AN8</f>
        <v>0</v>
      </c>
      <c r="Z8" s="778">
        <f>AP8</f>
        <v>1</v>
      </c>
      <c r="AA8" s="778">
        <f>AR8</f>
        <v>0</v>
      </c>
      <c r="AB8" s="778">
        <f>AT8</f>
        <v>0</v>
      </c>
      <c r="AC8" s="778">
        <f>AV8</f>
        <v>0</v>
      </c>
      <c r="AD8" s="778">
        <f>AX8</f>
        <v>0</v>
      </c>
      <c r="AE8" s="778">
        <f>AZ8</f>
        <v>0</v>
      </c>
      <c r="AF8" s="778">
        <f>BB8</f>
        <v>0</v>
      </c>
      <c r="AG8" s="778">
        <f>BD8</f>
        <v>0</v>
      </c>
      <c r="AH8" s="778">
        <f>BF8</f>
        <v>0</v>
      </c>
      <c r="AI8" s="778">
        <f>BH8</f>
        <v>0</v>
      </c>
      <c r="AJ8" s="775">
        <f>SUM(X8:AI8)</f>
        <v>1</v>
      </c>
      <c r="AK8" s="780">
        <f>AJ8/S8</f>
        <v>0.25</v>
      </c>
      <c r="AL8" s="778"/>
      <c r="AM8" s="778"/>
      <c r="AN8" s="778"/>
      <c r="AO8" s="778"/>
      <c r="AP8" s="775">
        <v>1</v>
      </c>
      <c r="AQ8" s="1302" t="s">
        <v>1459</v>
      </c>
      <c r="AR8" s="778"/>
      <c r="AS8" s="778"/>
      <c r="AT8" s="778"/>
      <c r="AU8" s="778"/>
      <c r="AV8" s="778"/>
      <c r="AW8" s="778"/>
      <c r="AX8" s="778"/>
      <c r="AY8" s="778"/>
      <c r="AZ8" s="778"/>
      <c r="BA8" s="778"/>
      <c r="BB8" s="778"/>
      <c r="BC8" s="778"/>
      <c r="BD8" s="778"/>
      <c r="BE8" s="778"/>
      <c r="BF8" s="778"/>
      <c r="BG8" s="778"/>
      <c r="BH8" s="778"/>
      <c r="BI8" s="778"/>
    </row>
    <row r="9" spans="1:63" ht="51">
      <c r="B9" s="1547"/>
      <c r="C9" s="1547"/>
      <c r="D9" s="795" t="s">
        <v>588</v>
      </c>
      <c r="E9" s="772" t="s">
        <v>590</v>
      </c>
      <c r="F9" s="789" t="s">
        <v>1460</v>
      </c>
      <c r="G9" s="775"/>
      <c r="H9" s="775"/>
      <c r="I9" s="775"/>
      <c r="J9" s="775"/>
      <c r="K9" s="775"/>
      <c r="L9" s="775">
        <v>1</v>
      </c>
      <c r="M9" s="775"/>
      <c r="N9" s="775"/>
      <c r="O9" s="775"/>
      <c r="P9" s="775"/>
      <c r="Q9" s="775">
        <v>1</v>
      </c>
      <c r="R9" s="775"/>
      <c r="S9" s="775">
        <f t="shared" ref="S9:S16" si="0">SUM(G9:R9)</f>
        <v>2</v>
      </c>
      <c r="T9" s="780">
        <v>1</v>
      </c>
      <c r="U9" s="794" t="s">
        <v>1461</v>
      </c>
      <c r="V9" s="794" t="s">
        <v>589</v>
      </c>
      <c r="W9" s="775" t="s">
        <v>1458</v>
      </c>
      <c r="X9" s="778">
        <f t="shared" ref="X9:X16" si="1">AL9</f>
        <v>0</v>
      </c>
      <c r="Y9" s="778">
        <f t="shared" ref="Y9:Y16" si="2">AN9</f>
        <v>0</v>
      </c>
      <c r="Z9" s="778">
        <f t="shared" ref="Z9:Z16" si="3">AP9</f>
        <v>0</v>
      </c>
      <c r="AA9" s="778">
        <f t="shared" ref="AA9:AA16" si="4">AR9</f>
        <v>0</v>
      </c>
      <c r="AB9" s="778">
        <f t="shared" ref="AB9:AB16" si="5">AT9</f>
        <v>0</v>
      </c>
      <c r="AC9" s="778">
        <f t="shared" ref="AC9:AC16" si="6">AV9</f>
        <v>0</v>
      </c>
      <c r="AD9" s="778">
        <f t="shared" ref="AD9:AD16" si="7">AX9</f>
        <v>0</v>
      </c>
      <c r="AE9" s="778">
        <f t="shared" ref="AE9:AE16" si="8">AZ9</f>
        <v>0</v>
      </c>
      <c r="AF9" s="778">
        <f t="shared" ref="AF9:AF16" si="9">BB9</f>
        <v>0</v>
      </c>
      <c r="AG9" s="778">
        <f t="shared" ref="AG9:AG16" si="10">BD9</f>
        <v>0</v>
      </c>
      <c r="AH9" s="778">
        <f t="shared" ref="AH9:AH16" si="11">BF9</f>
        <v>0</v>
      </c>
      <c r="AI9" s="778">
        <f t="shared" ref="AI9:AI16" si="12">BH9</f>
        <v>0</v>
      </c>
      <c r="AJ9" s="775">
        <f t="shared" ref="AJ9:AJ16" si="13">SUM(X9:AI9)</f>
        <v>0</v>
      </c>
      <c r="AK9" s="780">
        <f t="shared" ref="AK9:AK16" si="14">AJ9/S9</f>
        <v>0</v>
      </c>
      <c r="AL9" s="778"/>
      <c r="AM9" s="778"/>
      <c r="AN9" s="778"/>
      <c r="AO9" s="778"/>
      <c r="AP9" s="778"/>
      <c r="AQ9" s="778"/>
      <c r="AR9" s="778"/>
      <c r="AS9" s="778"/>
      <c r="AT9" s="778"/>
      <c r="AU9" s="778"/>
      <c r="AV9" s="778"/>
      <c r="AW9" s="778"/>
      <c r="AX9" s="778"/>
      <c r="AY9" s="778"/>
      <c r="AZ9" s="778"/>
      <c r="BA9" s="778"/>
      <c r="BB9" s="778"/>
      <c r="BC9" s="778"/>
      <c r="BD9" s="778"/>
      <c r="BE9" s="778"/>
      <c r="BF9" s="778"/>
      <c r="BG9" s="778"/>
      <c r="BH9" s="778"/>
      <c r="BI9" s="778"/>
    </row>
    <row r="10" spans="1:63" ht="48.75" customHeight="1">
      <c r="B10" s="1547"/>
      <c r="C10" s="1547"/>
      <c r="D10" s="795" t="s">
        <v>591</v>
      </c>
      <c r="E10" s="772" t="s">
        <v>592</v>
      </c>
      <c r="F10" s="789" t="s">
        <v>1462</v>
      </c>
      <c r="G10" s="775"/>
      <c r="H10" s="775"/>
      <c r="I10" s="775"/>
      <c r="J10" s="775">
        <v>1</v>
      </c>
      <c r="K10" s="775"/>
      <c r="L10" s="775"/>
      <c r="M10" s="775"/>
      <c r="N10" s="775"/>
      <c r="O10" s="775"/>
      <c r="P10" s="775"/>
      <c r="Q10" s="775"/>
      <c r="R10" s="775"/>
      <c r="S10" s="775">
        <f t="shared" si="0"/>
        <v>1</v>
      </c>
      <c r="T10" s="780">
        <v>1</v>
      </c>
      <c r="U10" s="794" t="s">
        <v>1461</v>
      </c>
      <c r="V10" s="794" t="s">
        <v>589</v>
      </c>
      <c r="W10" s="775" t="s">
        <v>1458</v>
      </c>
      <c r="X10" s="778">
        <f t="shared" si="1"/>
        <v>0</v>
      </c>
      <c r="Y10" s="778">
        <f t="shared" si="2"/>
        <v>0</v>
      </c>
      <c r="Z10" s="778">
        <f t="shared" si="3"/>
        <v>0</v>
      </c>
      <c r="AA10" s="778">
        <f t="shared" si="4"/>
        <v>1</v>
      </c>
      <c r="AB10" s="778">
        <f t="shared" si="5"/>
        <v>0</v>
      </c>
      <c r="AC10" s="778">
        <f t="shared" si="6"/>
        <v>0</v>
      </c>
      <c r="AD10" s="778">
        <f t="shared" si="7"/>
        <v>0</v>
      </c>
      <c r="AE10" s="778">
        <f t="shared" si="8"/>
        <v>0</v>
      </c>
      <c r="AF10" s="778">
        <f t="shared" si="9"/>
        <v>0</v>
      </c>
      <c r="AG10" s="778">
        <f t="shared" si="10"/>
        <v>0</v>
      </c>
      <c r="AH10" s="778">
        <f t="shared" si="11"/>
        <v>0</v>
      </c>
      <c r="AI10" s="778">
        <f t="shared" si="12"/>
        <v>0</v>
      </c>
      <c r="AJ10" s="775">
        <f t="shared" si="13"/>
        <v>1</v>
      </c>
      <c r="AK10" s="780">
        <f t="shared" si="14"/>
        <v>1</v>
      </c>
      <c r="AL10" s="778"/>
      <c r="AM10" s="778"/>
      <c r="AN10" s="778"/>
      <c r="AO10" s="778"/>
      <c r="AP10" s="778"/>
      <c r="AQ10" s="778"/>
      <c r="AR10" s="775">
        <v>1</v>
      </c>
      <c r="AS10" s="789" t="s">
        <v>1463</v>
      </c>
      <c r="AT10" s="778"/>
      <c r="AU10" s="778"/>
      <c r="AV10" s="778"/>
      <c r="AW10" s="778"/>
      <c r="AX10" s="778"/>
      <c r="AY10" s="778"/>
      <c r="AZ10" s="778"/>
      <c r="BA10" s="778"/>
      <c r="BB10" s="778"/>
      <c r="BC10" s="778"/>
      <c r="BD10" s="778"/>
      <c r="BE10" s="778"/>
      <c r="BF10" s="778"/>
      <c r="BG10" s="778"/>
      <c r="BH10" s="778"/>
      <c r="BI10" s="778"/>
    </row>
    <row r="11" spans="1:63" ht="57.75" customHeight="1">
      <c r="B11" s="1547"/>
      <c r="C11" s="1547"/>
      <c r="D11" s="795" t="s">
        <v>593</v>
      </c>
      <c r="E11" s="772" t="s">
        <v>595</v>
      </c>
      <c r="F11" s="789" t="s">
        <v>1464</v>
      </c>
      <c r="G11" s="775"/>
      <c r="H11" s="775"/>
      <c r="I11" s="775"/>
      <c r="J11" s="775">
        <v>1</v>
      </c>
      <c r="K11" s="775"/>
      <c r="L11" s="775"/>
      <c r="M11" s="775"/>
      <c r="N11" s="775"/>
      <c r="O11" s="775"/>
      <c r="P11" s="775"/>
      <c r="Q11" s="775"/>
      <c r="R11" s="775"/>
      <c r="S11" s="775">
        <f t="shared" si="0"/>
        <v>1</v>
      </c>
      <c r="T11" s="780">
        <v>1</v>
      </c>
      <c r="U11" s="794" t="s">
        <v>1435</v>
      </c>
      <c r="V11" s="794" t="s">
        <v>594</v>
      </c>
      <c r="W11" s="775" t="s">
        <v>1458</v>
      </c>
      <c r="X11" s="778">
        <f t="shared" si="1"/>
        <v>0</v>
      </c>
      <c r="Y11" s="778">
        <f t="shared" si="2"/>
        <v>0</v>
      </c>
      <c r="Z11" s="778">
        <f t="shared" si="3"/>
        <v>0</v>
      </c>
      <c r="AA11" s="778">
        <f t="shared" si="4"/>
        <v>1</v>
      </c>
      <c r="AB11" s="778">
        <f t="shared" si="5"/>
        <v>0</v>
      </c>
      <c r="AC11" s="778">
        <f t="shared" si="6"/>
        <v>0</v>
      </c>
      <c r="AD11" s="778">
        <f t="shared" si="7"/>
        <v>0</v>
      </c>
      <c r="AE11" s="778">
        <f t="shared" si="8"/>
        <v>0</v>
      </c>
      <c r="AF11" s="778">
        <f t="shared" si="9"/>
        <v>0</v>
      </c>
      <c r="AG11" s="778">
        <f t="shared" si="10"/>
        <v>0</v>
      </c>
      <c r="AH11" s="778">
        <f t="shared" si="11"/>
        <v>0</v>
      </c>
      <c r="AI11" s="778">
        <f t="shared" si="12"/>
        <v>0</v>
      </c>
      <c r="AJ11" s="775">
        <f t="shared" si="13"/>
        <v>1</v>
      </c>
      <c r="AK11" s="780">
        <f t="shared" si="14"/>
        <v>1</v>
      </c>
      <c r="AL11" s="778"/>
      <c r="AM11" s="778"/>
      <c r="AN11" s="778"/>
      <c r="AO11" s="778"/>
      <c r="AP11" s="778"/>
      <c r="AQ11" s="778"/>
      <c r="AR11" s="775">
        <v>1</v>
      </c>
      <c r="AS11" s="789" t="s">
        <v>1465</v>
      </c>
      <c r="AT11" s="778"/>
      <c r="AU11" s="778"/>
      <c r="AV11" s="778"/>
      <c r="AW11" s="778"/>
      <c r="AX11" s="778"/>
      <c r="AY11" s="778"/>
      <c r="AZ11" s="778"/>
      <c r="BA11" s="778"/>
      <c r="BB11" s="778"/>
      <c r="BC11" s="778"/>
      <c r="BD11" s="778"/>
      <c r="BE11" s="778"/>
      <c r="BF11" s="778"/>
      <c r="BG11" s="778"/>
      <c r="BH11" s="778"/>
      <c r="BI11" s="778"/>
    </row>
    <row r="12" spans="1:63" ht="52.5" customHeight="1">
      <c r="B12" s="1547"/>
      <c r="C12" s="1547"/>
      <c r="D12" s="795" t="s">
        <v>596</v>
      </c>
      <c r="E12" s="772" t="s">
        <v>597</v>
      </c>
      <c r="F12" s="789" t="s">
        <v>1466</v>
      </c>
      <c r="G12" s="775"/>
      <c r="H12" s="775"/>
      <c r="I12" s="775"/>
      <c r="J12" s="775">
        <v>1</v>
      </c>
      <c r="K12" s="775"/>
      <c r="L12" s="775"/>
      <c r="M12" s="775"/>
      <c r="N12" s="775">
        <v>1</v>
      </c>
      <c r="O12" s="775"/>
      <c r="P12" s="775"/>
      <c r="Q12" s="775"/>
      <c r="R12" s="775">
        <v>1</v>
      </c>
      <c r="S12" s="775">
        <f t="shared" si="0"/>
        <v>3</v>
      </c>
      <c r="T12" s="780">
        <v>1</v>
      </c>
      <c r="U12" s="794" t="s">
        <v>1435</v>
      </c>
      <c r="V12" s="794" t="s">
        <v>594</v>
      </c>
      <c r="W12" s="775" t="s">
        <v>1458</v>
      </c>
      <c r="X12" s="778">
        <f t="shared" si="1"/>
        <v>0</v>
      </c>
      <c r="Y12" s="778">
        <f t="shared" si="2"/>
        <v>0</v>
      </c>
      <c r="Z12" s="778">
        <f t="shared" si="3"/>
        <v>0</v>
      </c>
      <c r="AA12" s="778">
        <f t="shared" si="4"/>
        <v>1</v>
      </c>
      <c r="AB12" s="778">
        <f t="shared" si="5"/>
        <v>0</v>
      </c>
      <c r="AC12" s="778">
        <f t="shared" si="6"/>
        <v>0</v>
      </c>
      <c r="AD12" s="778">
        <f t="shared" si="7"/>
        <v>0</v>
      </c>
      <c r="AE12" s="778">
        <f t="shared" si="8"/>
        <v>0</v>
      </c>
      <c r="AF12" s="778">
        <f t="shared" si="9"/>
        <v>0</v>
      </c>
      <c r="AG12" s="778">
        <f t="shared" si="10"/>
        <v>0</v>
      </c>
      <c r="AH12" s="778">
        <f t="shared" si="11"/>
        <v>0</v>
      </c>
      <c r="AI12" s="778">
        <f t="shared" si="12"/>
        <v>0</v>
      </c>
      <c r="AJ12" s="775">
        <f t="shared" si="13"/>
        <v>1</v>
      </c>
      <c r="AK12" s="780">
        <f t="shared" si="14"/>
        <v>0.33333333333333331</v>
      </c>
      <c r="AL12" s="778"/>
      <c r="AM12" s="778"/>
      <c r="AN12" s="778"/>
      <c r="AO12" s="778"/>
      <c r="AP12" s="778"/>
      <c r="AQ12" s="778"/>
      <c r="AR12" s="775">
        <v>1</v>
      </c>
      <c r="AS12" s="789" t="s">
        <v>1467</v>
      </c>
      <c r="AT12" s="778"/>
      <c r="AU12" s="778"/>
      <c r="AV12" s="778"/>
      <c r="AW12" s="778"/>
      <c r="AX12" s="778"/>
      <c r="AY12" s="778"/>
      <c r="AZ12" s="778"/>
      <c r="BA12" s="778"/>
      <c r="BB12" s="778"/>
      <c r="BC12" s="778"/>
      <c r="BD12" s="778"/>
      <c r="BE12" s="778"/>
      <c r="BF12" s="778"/>
      <c r="BG12" s="778"/>
      <c r="BH12" s="778"/>
      <c r="BI12" s="778"/>
    </row>
    <row r="13" spans="1:63" ht="36.75" customHeight="1">
      <c r="B13" s="1547"/>
      <c r="C13" s="1547"/>
      <c r="D13" s="795" t="s">
        <v>598</v>
      </c>
      <c r="E13" s="772" t="s">
        <v>600</v>
      </c>
      <c r="F13" s="789" t="s">
        <v>1468</v>
      </c>
      <c r="G13" s="775"/>
      <c r="H13" s="775"/>
      <c r="I13" s="775"/>
      <c r="J13" s="775"/>
      <c r="K13" s="775">
        <v>1</v>
      </c>
      <c r="L13" s="775"/>
      <c r="M13" s="775"/>
      <c r="N13" s="775"/>
      <c r="O13" s="775"/>
      <c r="P13" s="775"/>
      <c r="Q13" s="775"/>
      <c r="R13" s="775"/>
      <c r="S13" s="775">
        <f t="shared" si="0"/>
        <v>1</v>
      </c>
      <c r="T13" s="780">
        <v>1</v>
      </c>
      <c r="U13" s="794" t="s">
        <v>1427</v>
      </c>
      <c r="V13" s="794" t="s">
        <v>599</v>
      </c>
      <c r="W13" s="775" t="s">
        <v>1458</v>
      </c>
      <c r="X13" s="778">
        <f t="shared" si="1"/>
        <v>0</v>
      </c>
      <c r="Y13" s="778">
        <f t="shared" si="2"/>
        <v>0</v>
      </c>
      <c r="Z13" s="778">
        <f t="shared" si="3"/>
        <v>0</v>
      </c>
      <c r="AA13" s="778">
        <f t="shared" si="4"/>
        <v>0</v>
      </c>
      <c r="AB13" s="778">
        <f t="shared" si="5"/>
        <v>0</v>
      </c>
      <c r="AC13" s="778">
        <f t="shared" si="6"/>
        <v>0</v>
      </c>
      <c r="AD13" s="778">
        <f t="shared" si="7"/>
        <v>0</v>
      </c>
      <c r="AE13" s="778">
        <f t="shared" si="8"/>
        <v>0</v>
      </c>
      <c r="AF13" s="778">
        <f t="shared" si="9"/>
        <v>0</v>
      </c>
      <c r="AG13" s="778">
        <f t="shared" si="10"/>
        <v>0</v>
      </c>
      <c r="AH13" s="778">
        <f t="shared" si="11"/>
        <v>0</v>
      </c>
      <c r="AI13" s="778">
        <f t="shared" si="12"/>
        <v>0</v>
      </c>
      <c r="AJ13" s="775">
        <f t="shared" si="13"/>
        <v>0</v>
      </c>
      <c r="AK13" s="780">
        <f t="shared" si="14"/>
        <v>0</v>
      </c>
      <c r="AL13" s="778"/>
      <c r="AM13" s="778"/>
      <c r="AN13" s="778"/>
      <c r="AO13" s="778"/>
      <c r="AP13" s="778"/>
      <c r="AQ13" s="778"/>
      <c r="AR13" s="778"/>
      <c r="AS13" s="778"/>
      <c r="AT13" s="778"/>
      <c r="AU13" s="778"/>
      <c r="AV13" s="778"/>
      <c r="AW13" s="778"/>
      <c r="AX13" s="778"/>
      <c r="AY13" s="778"/>
      <c r="AZ13" s="778"/>
      <c r="BA13" s="778"/>
      <c r="BB13" s="778"/>
      <c r="BC13" s="778"/>
      <c r="BD13" s="778"/>
      <c r="BE13" s="778"/>
      <c r="BF13" s="778"/>
      <c r="BG13" s="778"/>
      <c r="BH13" s="778"/>
      <c r="BI13" s="778"/>
    </row>
    <row r="14" spans="1:63" ht="51">
      <c r="B14" s="1629"/>
      <c r="C14" s="1629"/>
      <c r="D14" s="796" t="s">
        <v>601</v>
      </c>
      <c r="E14" s="774" t="s">
        <v>602</v>
      </c>
      <c r="F14" s="911" t="s">
        <v>1469</v>
      </c>
      <c r="G14" s="775"/>
      <c r="H14" s="775"/>
      <c r="I14" s="775"/>
      <c r="J14" s="775"/>
      <c r="K14" s="775"/>
      <c r="L14" s="775"/>
      <c r="M14" s="775">
        <v>1</v>
      </c>
      <c r="N14" s="775"/>
      <c r="O14" s="775"/>
      <c r="P14" s="775"/>
      <c r="Q14" s="775"/>
      <c r="R14" s="775">
        <v>1</v>
      </c>
      <c r="S14" s="775">
        <f t="shared" si="0"/>
        <v>2</v>
      </c>
      <c r="T14" s="780">
        <v>1</v>
      </c>
      <c r="U14" s="794" t="s">
        <v>1435</v>
      </c>
      <c r="V14" s="794" t="s">
        <v>594</v>
      </c>
      <c r="W14" s="775" t="s">
        <v>1458</v>
      </c>
      <c r="X14" s="778">
        <f t="shared" si="1"/>
        <v>0</v>
      </c>
      <c r="Y14" s="778">
        <f t="shared" si="2"/>
        <v>0</v>
      </c>
      <c r="Z14" s="778">
        <f t="shared" si="3"/>
        <v>0</v>
      </c>
      <c r="AA14" s="778">
        <f t="shared" si="4"/>
        <v>0</v>
      </c>
      <c r="AB14" s="778">
        <f t="shared" si="5"/>
        <v>0</v>
      </c>
      <c r="AC14" s="778">
        <f t="shared" si="6"/>
        <v>0</v>
      </c>
      <c r="AD14" s="778">
        <f t="shared" si="7"/>
        <v>0</v>
      </c>
      <c r="AE14" s="778">
        <f t="shared" si="8"/>
        <v>0</v>
      </c>
      <c r="AF14" s="778">
        <f t="shared" si="9"/>
        <v>0</v>
      </c>
      <c r="AG14" s="778">
        <f t="shared" si="10"/>
        <v>0</v>
      </c>
      <c r="AH14" s="778">
        <f t="shared" si="11"/>
        <v>0</v>
      </c>
      <c r="AI14" s="778">
        <f t="shared" si="12"/>
        <v>0</v>
      </c>
      <c r="AJ14" s="775">
        <f t="shared" si="13"/>
        <v>0</v>
      </c>
      <c r="AK14" s="780">
        <f t="shared" si="14"/>
        <v>0</v>
      </c>
      <c r="AL14" s="778"/>
      <c r="AM14" s="778"/>
      <c r="AN14" s="778"/>
      <c r="AO14" s="778"/>
      <c r="AP14" s="778"/>
      <c r="AQ14" s="778"/>
      <c r="AR14" s="778"/>
      <c r="AS14" s="778"/>
      <c r="AT14" s="778"/>
      <c r="AU14" s="778"/>
      <c r="AV14" s="778"/>
      <c r="AW14" s="778"/>
      <c r="AX14" s="778"/>
      <c r="AY14" s="778"/>
      <c r="AZ14" s="778"/>
      <c r="BA14" s="778"/>
      <c r="BB14" s="778"/>
      <c r="BC14" s="778"/>
      <c r="BD14" s="778"/>
      <c r="BE14" s="778"/>
      <c r="BF14" s="778"/>
      <c r="BG14" s="778"/>
      <c r="BH14" s="778"/>
      <c r="BI14" s="778"/>
    </row>
    <row r="15" spans="1:63" ht="62.25" customHeight="1">
      <c r="B15" s="1547" t="s">
        <v>1436</v>
      </c>
      <c r="C15" s="1547" t="s">
        <v>1437</v>
      </c>
      <c r="D15" s="770" t="s">
        <v>603</v>
      </c>
      <c r="E15" s="772" t="s">
        <v>604</v>
      </c>
      <c r="F15" s="789" t="s">
        <v>1470</v>
      </c>
      <c r="G15" s="912"/>
      <c r="H15" s="775"/>
      <c r="I15" s="775"/>
      <c r="J15" s="775"/>
      <c r="K15" s="775"/>
      <c r="L15" s="775"/>
      <c r="M15" s="775"/>
      <c r="N15" s="775"/>
      <c r="O15" s="775">
        <v>1</v>
      </c>
      <c r="P15" s="775"/>
      <c r="Q15" s="775"/>
      <c r="R15" s="775"/>
      <c r="S15" s="775">
        <f t="shared" si="0"/>
        <v>1</v>
      </c>
      <c r="T15" s="780">
        <v>1</v>
      </c>
      <c r="U15" s="794" t="s">
        <v>1471</v>
      </c>
      <c r="V15" s="794" t="s">
        <v>599</v>
      </c>
      <c r="W15" s="775" t="s">
        <v>1458</v>
      </c>
      <c r="X15" s="778">
        <f t="shared" si="1"/>
        <v>0</v>
      </c>
      <c r="Y15" s="778">
        <f t="shared" si="2"/>
        <v>0</v>
      </c>
      <c r="Z15" s="778">
        <f t="shared" si="3"/>
        <v>0</v>
      </c>
      <c r="AA15" s="778">
        <f t="shared" si="4"/>
        <v>0</v>
      </c>
      <c r="AB15" s="778">
        <f t="shared" si="5"/>
        <v>0</v>
      </c>
      <c r="AC15" s="778">
        <f t="shared" si="6"/>
        <v>0</v>
      </c>
      <c r="AD15" s="778">
        <f t="shared" si="7"/>
        <v>0</v>
      </c>
      <c r="AE15" s="778">
        <f t="shared" si="8"/>
        <v>0</v>
      </c>
      <c r="AF15" s="778">
        <f t="shared" si="9"/>
        <v>0</v>
      </c>
      <c r="AG15" s="778">
        <f t="shared" si="10"/>
        <v>0</v>
      </c>
      <c r="AH15" s="778">
        <f t="shared" si="11"/>
        <v>0</v>
      </c>
      <c r="AI15" s="778">
        <f t="shared" si="12"/>
        <v>0</v>
      </c>
      <c r="AJ15" s="775">
        <f t="shared" si="13"/>
        <v>0</v>
      </c>
      <c r="AK15" s="780">
        <f t="shared" si="14"/>
        <v>0</v>
      </c>
      <c r="AL15" s="778"/>
      <c r="AM15" s="778"/>
      <c r="AN15" s="778"/>
      <c r="AO15" s="778"/>
      <c r="AP15" s="778"/>
      <c r="AQ15" s="778"/>
      <c r="AR15" s="778"/>
      <c r="AS15" s="778"/>
      <c r="AT15" s="778"/>
      <c r="AU15" s="778"/>
      <c r="AV15" s="778"/>
      <c r="AW15" s="778"/>
      <c r="AX15" s="778"/>
      <c r="AY15" s="778"/>
      <c r="AZ15" s="778"/>
      <c r="BA15" s="778"/>
      <c r="BB15" s="778"/>
      <c r="BC15" s="778"/>
      <c r="BD15" s="778"/>
      <c r="BE15" s="778"/>
      <c r="BF15" s="778"/>
      <c r="BG15" s="778"/>
      <c r="BH15" s="778"/>
      <c r="BI15" s="778"/>
    </row>
    <row r="16" spans="1:63" ht="25.5" customHeight="1">
      <c r="B16" s="1547"/>
      <c r="C16" s="1547"/>
      <c r="D16" s="770" t="s">
        <v>605</v>
      </c>
      <c r="E16" s="772" t="s">
        <v>606</v>
      </c>
      <c r="F16" s="789" t="s">
        <v>1472</v>
      </c>
      <c r="G16" s="912"/>
      <c r="H16" s="775"/>
      <c r="I16" s="775"/>
      <c r="J16" s="775"/>
      <c r="K16" s="775"/>
      <c r="L16" s="775">
        <v>1</v>
      </c>
      <c r="M16" s="775"/>
      <c r="N16" s="775"/>
      <c r="O16" s="775"/>
      <c r="P16" s="775"/>
      <c r="Q16" s="775"/>
      <c r="R16" s="775">
        <v>1</v>
      </c>
      <c r="S16" s="775">
        <f t="shared" si="0"/>
        <v>2</v>
      </c>
      <c r="T16" s="780">
        <v>1</v>
      </c>
      <c r="U16" s="775" t="s">
        <v>1473</v>
      </c>
      <c r="V16" s="794" t="s">
        <v>599</v>
      </c>
      <c r="W16" s="775" t="s">
        <v>1458</v>
      </c>
      <c r="X16" s="778">
        <f t="shared" si="1"/>
        <v>0</v>
      </c>
      <c r="Y16" s="778">
        <f t="shared" si="2"/>
        <v>0</v>
      </c>
      <c r="Z16" s="778">
        <f t="shared" si="3"/>
        <v>0</v>
      </c>
      <c r="AA16" s="778">
        <f t="shared" si="4"/>
        <v>0</v>
      </c>
      <c r="AB16" s="778">
        <f t="shared" si="5"/>
        <v>0</v>
      </c>
      <c r="AC16" s="778">
        <f t="shared" si="6"/>
        <v>0</v>
      </c>
      <c r="AD16" s="778">
        <f t="shared" si="7"/>
        <v>0</v>
      </c>
      <c r="AE16" s="778">
        <f t="shared" si="8"/>
        <v>0</v>
      </c>
      <c r="AF16" s="778">
        <f t="shared" si="9"/>
        <v>0</v>
      </c>
      <c r="AG16" s="778">
        <f t="shared" si="10"/>
        <v>0</v>
      </c>
      <c r="AH16" s="778">
        <f t="shared" si="11"/>
        <v>0</v>
      </c>
      <c r="AI16" s="778">
        <f t="shared" si="12"/>
        <v>0</v>
      </c>
      <c r="AJ16" s="775">
        <f t="shared" si="13"/>
        <v>0</v>
      </c>
      <c r="AK16" s="780">
        <f t="shared" si="14"/>
        <v>0</v>
      </c>
      <c r="AL16" s="778"/>
      <c r="AM16" s="778"/>
      <c r="AN16" s="778"/>
      <c r="AO16" s="778"/>
      <c r="AP16" s="778"/>
      <c r="AQ16" s="778"/>
      <c r="AR16" s="778"/>
      <c r="AS16" s="778"/>
      <c r="AT16" s="778"/>
      <c r="AU16" s="778"/>
      <c r="AV16" s="778"/>
      <c r="AW16" s="778"/>
      <c r="AX16" s="778"/>
      <c r="AY16" s="778"/>
      <c r="AZ16" s="778"/>
      <c r="BA16" s="778"/>
      <c r="BB16" s="778"/>
      <c r="BC16" s="778"/>
      <c r="BD16" s="778"/>
      <c r="BE16" s="778"/>
      <c r="BF16" s="778"/>
      <c r="BG16" s="778"/>
      <c r="BH16" s="778"/>
      <c r="BI16" s="778"/>
    </row>
    <row r="17" spans="7:37" ht="32.25" customHeight="1">
      <c r="G17" s="775">
        <f t="shared" ref="G17:S17" si="15">SUM(G8:G16)</f>
        <v>0</v>
      </c>
      <c r="H17" s="775">
        <f t="shared" si="15"/>
        <v>0</v>
      </c>
      <c r="I17" s="775">
        <f t="shared" si="15"/>
        <v>1</v>
      </c>
      <c r="J17" s="775">
        <f t="shared" si="15"/>
        <v>3</v>
      </c>
      <c r="K17" s="775">
        <f t="shared" si="15"/>
        <v>1</v>
      </c>
      <c r="L17" s="775">
        <f t="shared" si="15"/>
        <v>3</v>
      </c>
      <c r="M17" s="775">
        <f t="shared" si="15"/>
        <v>1</v>
      </c>
      <c r="N17" s="775">
        <f t="shared" si="15"/>
        <v>1</v>
      </c>
      <c r="O17" s="775">
        <f t="shared" si="15"/>
        <v>2</v>
      </c>
      <c r="P17" s="775">
        <f t="shared" si="15"/>
        <v>0</v>
      </c>
      <c r="Q17" s="775">
        <f t="shared" si="15"/>
        <v>1</v>
      </c>
      <c r="R17" s="775">
        <f t="shared" si="15"/>
        <v>4</v>
      </c>
      <c r="S17" s="775">
        <f t="shared" si="15"/>
        <v>17</v>
      </c>
      <c r="X17" s="778">
        <f t="shared" ref="X17:AJ17" si="16">SUM(X8:X16)</f>
        <v>0</v>
      </c>
      <c r="Y17" s="778">
        <f t="shared" si="16"/>
        <v>0</v>
      </c>
      <c r="Z17" s="778">
        <f t="shared" si="16"/>
        <v>1</v>
      </c>
      <c r="AA17" s="778">
        <f t="shared" si="16"/>
        <v>3</v>
      </c>
      <c r="AB17" s="778">
        <f t="shared" si="16"/>
        <v>0</v>
      </c>
      <c r="AC17" s="778">
        <f t="shared" si="16"/>
        <v>0</v>
      </c>
      <c r="AD17" s="778">
        <f t="shared" si="16"/>
        <v>0</v>
      </c>
      <c r="AE17" s="778">
        <f t="shared" si="16"/>
        <v>0</v>
      </c>
      <c r="AF17" s="778">
        <f t="shared" si="16"/>
        <v>0</v>
      </c>
      <c r="AG17" s="778">
        <f t="shared" si="16"/>
        <v>0</v>
      </c>
      <c r="AH17" s="778">
        <f t="shared" si="16"/>
        <v>0</v>
      </c>
      <c r="AI17" s="778">
        <f t="shared" si="16"/>
        <v>0</v>
      </c>
      <c r="AJ17" s="775">
        <f t="shared" si="16"/>
        <v>4</v>
      </c>
      <c r="AK17" s="780">
        <f>AJ17/S17</f>
        <v>0.23529411764705882</v>
      </c>
    </row>
    <row r="18" spans="7:37" ht="61.5" customHeight="1"/>
    <row r="19" spans="7:37" ht="42.75" customHeight="1"/>
    <row r="20" spans="7:37" ht="49.5" customHeight="1"/>
    <row r="23" spans="7:37" ht="34.5" customHeight="1"/>
    <row r="34" ht="13.15" customHeight="1"/>
  </sheetData>
  <mergeCells count="10">
    <mergeCell ref="BJ1:BJ3"/>
    <mergeCell ref="BK1:BK3"/>
    <mergeCell ref="G6:R6"/>
    <mergeCell ref="W6:W7"/>
    <mergeCell ref="X6:AI6"/>
    <mergeCell ref="B15:B16"/>
    <mergeCell ref="C15:C16"/>
    <mergeCell ref="B8:B14"/>
    <mergeCell ref="C8:C14"/>
    <mergeCell ref="G1:U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18644-EFAB-4086-A952-5A949B21FAF3}">
  <sheetPr>
    <outlinePr summaryBelow="0" summaryRight="0"/>
    <pageSetUpPr fitToPage="1"/>
  </sheetPr>
  <dimension ref="A1:BS34"/>
  <sheetViews>
    <sheetView zoomScaleNormal="100" workbookViewId="0">
      <pane ySplit="2" topLeftCell="A7" activePane="bottomLeft" state="frozen"/>
      <selection activeCell="K27" sqref="K27"/>
      <selection pane="bottomLeft" activeCell="K27" sqref="K27"/>
    </sheetView>
  </sheetViews>
  <sheetFormatPr baseColWidth="10" defaultColWidth="14.42578125" defaultRowHeight="15" customHeight="1"/>
  <cols>
    <col min="1" max="1" width="12.42578125" style="609" customWidth="1"/>
    <col min="2" max="2" width="32.28515625" style="609" customWidth="1"/>
    <col min="3" max="3" width="24.7109375" style="609" customWidth="1"/>
    <col min="4" max="4" width="32.42578125" style="609" customWidth="1"/>
    <col min="5" max="5" width="29.7109375" style="609" customWidth="1"/>
    <col min="6" max="6" width="22.42578125" style="609" customWidth="1"/>
    <col min="7" max="7" width="29.42578125" style="609" customWidth="1"/>
    <col min="8" max="8" width="22.42578125" style="609" customWidth="1"/>
    <col min="9" max="9" width="29.42578125" style="609" customWidth="1"/>
    <col min="10" max="10" width="15.7109375" style="609" customWidth="1"/>
    <col min="11" max="11" width="14.42578125" style="609" customWidth="1"/>
    <col min="12" max="12" width="8.28515625" style="609" customWidth="1"/>
    <col min="13" max="13" width="41.28515625" style="609" customWidth="1"/>
    <col min="14" max="22" width="4.28515625" style="609" customWidth="1"/>
    <col min="23" max="25" width="5.42578125" style="609" customWidth="1"/>
    <col min="26" max="27" width="11" style="609" customWidth="1"/>
    <col min="28" max="28" width="16" style="609" customWidth="1"/>
    <col min="29" max="29" width="21.140625" style="609" customWidth="1"/>
    <col min="30" max="30" width="16.85546875" style="609" customWidth="1"/>
    <col min="31" max="42" width="5.42578125" style="609" customWidth="1"/>
    <col min="43" max="43" width="12" style="609" customWidth="1"/>
    <col min="44" max="44" width="14.42578125" style="609" customWidth="1"/>
    <col min="45" max="45" width="6.7109375" style="609" customWidth="1"/>
    <col min="46" max="46" width="39.85546875" style="609" customWidth="1"/>
    <col min="47" max="47" width="6.42578125" style="609" customWidth="1"/>
    <col min="48" max="48" width="33.140625" style="609" customWidth="1"/>
    <col min="49" max="49" width="8.85546875" style="609" customWidth="1"/>
    <col min="50" max="50" width="44" style="609" customWidth="1"/>
    <col min="51" max="51" width="8.42578125" style="609" customWidth="1"/>
    <col min="52" max="52" width="46.28515625" style="609" customWidth="1"/>
    <col min="53" max="53" width="8.42578125" style="609" customWidth="1"/>
    <col min="54" max="54" width="33.42578125" style="609" customWidth="1"/>
    <col min="55" max="55" width="8.42578125" style="609" customWidth="1"/>
    <col min="56" max="56" width="38.28515625" style="609" customWidth="1"/>
    <col min="57" max="57" width="8.42578125" style="609" customWidth="1"/>
    <col min="58" max="58" width="33.42578125" style="609" customWidth="1"/>
    <col min="59" max="59" width="8.42578125" style="609" customWidth="1"/>
    <col min="60" max="60" width="45.28515625" style="609" customWidth="1"/>
    <col min="61" max="61" width="8.42578125" style="609" customWidth="1"/>
    <col min="62" max="62" width="33.42578125" style="609" customWidth="1"/>
    <col min="63" max="63" width="8.42578125" style="609" customWidth="1"/>
    <col min="64" max="64" width="33.42578125" style="609" customWidth="1"/>
    <col min="65" max="65" width="8.42578125" style="609" customWidth="1"/>
    <col min="66" max="66" width="33.42578125" style="609" customWidth="1"/>
    <col min="67" max="67" width="8.42578125" style="609" customWidth="1"/>
    <col min="68" max="68" width="33.42578125" style="609" customWidth="1"/>
    <col min="69" max="69" width="15.140625" style="609" customWidth="1"/>
    <col min="70" max="70" width="7" style="609" customWidth="1"/>
    <col min="71" max="71" width="12.140625" style="609" customWidth="1"/>
    <col min="72" max="72" width="19.140625" style="609" customWidth="1"/>
    <col min="73" max="16384" width="14.42578125" style="609"/>
  </cols>
  <sheetData>
    <row r="1" spans="1:71" ht="56.45" customHeight="1">
      <c r="A1" s="799" t="s">
        <v>110</v>
      </c>
      <c r="B1" s="799" t="s">
        <v>1474</v>
      </c>
      <c r="C1" s="799" t="s">
        <v>1475</v>
      </c>
      <c r="D1" s="799" t="s">
        <v>688</v>
      </c>
      <c r="E1" s="799" t="s">
        <v>1476</v>
      </c>
      <c r="F1" s="799" t="s">
        <v>1477</v>
      </c>
      <c r="G1" s="799" t="s">
        <v>1478</v>
      </c>
      <c r="H1" s="799" t="s">
        <v>1390</v>
      </c>
      <c r="I1" s="799" t="s">
        <v>1479</v>
      </c>
      <c r="J1" s="799" t="s">
        <v>1480</v>
      </c>
      <c r="K1" s="799" t="s">
        <v>1481</v>
      </c>
      <c r="L1" s="799" t="s">
        <v>1478</v>
      </c>
      <c r="M1" s="799" t="s">
        <v>59</v>
      </c>
      <c r="N1" s="1656" t="s">
        <v>12</v>
      </c>
      <c r="O1" s="1657"/>
      <c r="P1" s="1657"/>
      <c r="Q1" s="1657"/>
      <c r="R1" s="1657"/>
      <c r="S1" s="1657"/>
      <c r="T1" s="1657"/>
      <c r="U1" s="1657"/>
      <c r="V1" s="1657"/>
      <c r="W1" s="1657"/>
      <c r="X1" s="1657"/>
      <c r="Y1" s="1657"/>
      <c r="Z1" s="799" t="s">
        <v>13</v>
      </c>
      <c r="AA1" s="799" t="s">
        <v>73</v>
      </c>
      <c r="AB1" s="799" t="s">
        <v>74</v>
      </c>
      <c r="AC1" s="799" t="s">
        <v>75</v>
      </c>
      <c r="AD1" s="799" t="s">
        <v>77</v>
      </c>
      <c r="AE1" s="1656" t="s">
        <v>52</v>
      </c>
      <c r="AF1" s="1657"/>
      <c r="AG1" s="1657"/>
      <c r="AH1" s="1657"/>
      <c r="AI1" s="1657"/>
      <c r="AJ1" s="1657"/>
      <c r="AK1" s="1657"/>
      <c r="AL1" s="1657"/>
      <c r="AM1" s="1657"/>
      <c r="AN1" s="1657"/>
      <c r="AO1" s="1657"/>
      <c r="AP1" s="1657"/>
      <c r="AQ1" s="800" t="s">
        <v>689</v>
      </c>
      <c r="AR1" s="800" t="s">
        <v>53</v>
      </c>
      <c r="AS1" s="799" t="s">
        <v>14</v>
      </c>
      <c r="AT1" s="799" t="s">
        <v>691</v>
      </c>
      <c r="AU1" s="799" t="s">
        <v>15</v>
      </c>
      <c r="AV1" s="799" t="s">
        <v>691</v>
      </c>
      <c r="AW1" s="799" t="s">
        <v>16</v>
      </c>
      <c r="AX1" s="799" t="s">
        <v>691</v>
      </c>
      <c r="AY1" s="799" t="s">
        <v>17</v>
      </c>
      <c r="AZ1" s="799" t="s">
        <v>691</v>
      </c>
      <c r="BA1" s="799" t="s">
        <v>18</v>
      </c>
      <c r="BB1" s="799" t="s">
        <v>691</v>
      </c>
      <c r="BC1" s="799" t="s">
        <v>19</v>
      </c>
      <c r="BD1" s="799" t="s">
        <v>691</v>
      </c>
      <c r="BE1" s="799" t="s">
        <v>20</v>
      </c>
      <c r="BF1" s="799" t="s">
        <v>691</v>
      </c>
      <c r="BG1" s="799" t="s">
        <v>21</v>
      </c>
      <c r="BH1" s="799" t="s">
        <v>691</v>
      </c>
      <c r="BI1" s="799" t="s">
        <v>22</v>
      </c>
      <c r="BJ1" s="799" t="s">
        <v>691</v>
      </c>
      <c r="BK1" s="799" t="s">
        <v>23</v>
      </c>
      <c r="BL1" s="799" t="s">
        <v>691</v>
      </c>
      <c r="BM1" s="799" t="s">
        <v>24</v>
      </c>
      <c r="BN1" s="799" t="s">
        <v>691</v>
      </c>
      <c r="BO1" s="799" t="s">
        <v>25</v>
      </c>
      <c r="BP1" s="799" t="s">
        <v>691</v>
      </c>
      <c r="BQ1" s="798" t="s">
        <v>1180</v>
      </c>
      <c r="BR1" s="1658" t="s">
        <v>1181</v>
      </c>
      <c r="BS1" s="1658"/>
    </row>
    <row r="2" spans="1:71" ht="28.5" customHeight="1">
      <c r="A2" s="801"/>
      <c r="B2" s="801"/>
      <c r="C2" s="801"/>
      <c r="D2" s="801"/>
      <c r="E2" s="801"/>
      <c r="F2" s="801"/>
      <c r="G2" s="801"/>
      <c r="H2" s="801"/>
      <c r="I2" s="801"/>
      <c r="J2" s="801"/>
      <c r="K2" s="801"/>
      <c r="L2" s="802"/>
      <c r="M2" s="802"/>
      <c r="N2" s="802" t="s">
        <v>14</v>
      </c>
      <c r="O2" s="802" t="s">
        <v>15</v>
      </c>
      <c r="P2" s="802" t="s">
        <v>16</v>
      </c>
      <c r="Q2" s="802" t="s">
        <v>17</v>
      </c>
      <c r="R2" s="802" t="s">
        <v>18</v>
      </c>
      <c r="S2" s="802" t="s">
        <v>19</v>
      </c>
      <c r="T2" s="802" t="s">
        <v>20</v>
      </c>
      <c r="U2" s="802" t="s">
        <v>21</v>
      </c>
      <c r="V2" s="802" t="s">
        <v>22</v>
      </c>
      <c r="W2" s="802" t="s">
        <v>23</v>
      </c>
      <c r="X2" s="802" t="s">
        <v>24</v>
      </c>
      <c r="Y2" s="802" t="s">
        <v>25</v>
      </c>
      <c r="Z2" s="802"/>
      <c r="AA2" s="802"/>
      <c r="AB2" s="802"/>
      <c r="AC2" s="802"/>
      <c r="AD2" s="802"/>
      <c r="AE2" s="802" t="s">
        <v>14</v>
      </c>
      <c r="AF2" s="802" t="s">
        <v>15</v>
      </c>
      <c r="AG2" s="802" t="s">
        <v>16</v>
      </c>
      <c r="AH2" s="802" t="s">
        <v>17</v>
      </c>
      <c r="AI2" s="802" t="s">
        <v>18</v>
      </c>
      <c r="AJ2" s="802" t="s">
        <v>19</v>
      </c>
      <c r="AK2" s="802" t="s">
        <v>20</v>
      </c>
      <c r="AL2" s="802" t="s">
        <v>21</v>
      </c>
      <c r="AM2" s="802" t="s">
        <v>22</v>
      </c>
      <c r="AN2" s="802" t="s">
        <v>23</v>
      </c>
      <c r="AO2" s="802" t="s">
        <v>24</v>
      </c>
      <c r="AP2" s="802" t="s">
        <v>25</v>
      </c>
      <c r="AQ2" s="802"/>
      <c r="AR2" s="802"/>
      <c r="AS2" s="802" t="s">
        <v>14</v>
      </c>
      <c r="AT2" s="802" t="s">
        <v>699</v>
      </c>
      <c r="AU2" s="802" t="s">
        <v>15</v>
      </c>
      <c r="AV2" s="802" t="s">
        <v>700</v>
      </c>
      <c r="AW2" s="802" t="s">
        <v>16</v>
      </c>
      <c r="AX2" s="802" t="s">
        <v>699</v>
      </c>
      <c r="AY2" s="802" t="s">
        <v>17</v>
      </c>
      <c r="AZ2" s="802" t="s">
        <v>699</v>
      </c>
      <c r="BA2" s="802" t="s">
        <v>18</v>
      </c>
      <c r="BB2" s="802" t="s">
        <v>699</v>
      </c>
      <c r="BC2" s="802" t="s">
        <v>19</v>
      </c>
      <c r="BD2" s="802" t="s">
        <v>699</v>
      </c>
      <c r="BE2" s="802" t="s">
        <v>20</v>
      </c>
      <c r="BF2" s="802" t="s">
        <v>699</v>
      </c>
      <c r="BG2" s="802" t="s">
        <v>21</v>
      </c>
      <c r="BH2" s="802" t="s">
        <v>699</v>
      </c>
      <c r="BI2" s="802" t="s">
        <v>22</v>
      </c>
      <c r="BJ2" s="802" t="s">
        <v>699</v>
      </c>
      <c r="BK2" s="802" t="s">
        <v>23</v>
      </c>
      <c r="BL2" s="802" t="s">
        <v>699</v>
      </c>
      <c r="BM2" s="802" t="s">
        <v>24</v>
      </c>
      <c r="BN2" s="802" t="s">
        <v>699</v>
      </c>
      <c r="BO2" s="802" t="s">
        <v>25</v>
      </c>
      <c r="BP2" s="802" t="s">
        <v>699</v>
      </c>
      <c r="BQ2" s="1659" t="s">
        <v>1482</v>
      </c>
      <c r="BR2" s="1660"/>
      <c r="BS2" s="1660"/>
    </row>
    <row r="3" spans="1:71" ht="149.25" customHeight="1">
      <c r="A3" s="565" t="s">
        <v>627</v>
      </c>
      <c r="B3" s="1661" t="s">
        <v>1483</v>
      </c>
      <c r="C3" s="803" t="s">
        <v>1484</v>
      </c>
      <c r="D3" s="804" t="s">
        <v>1485</v>
      </c>
      <c r="E3" s="804" t="s">
        <v>537</v>
      </c>
      <c r="F3" s="804" t="s">
        <v>1486</v>
      </c>
      <c r="G3" s="804" t="s">
        <v>1487</v>
      </c>
      <c r="H3" s="804" t="s">
        <v>1487</v>
      </c>
      <c r="I3" s="841" t="s">
        <v>1488</v>
      </c>
      <c r="J3" s="805" t="s">
        <v>1489</v>
      </c>
      <c r="K3" s="806" t="s">
        <v>1490</v>
      </c>
      <c r="L3" s="807">
        <v>2</v>
      </c>
      <c r="M3" s="1445" t="s">
        <v>1491</v>
      </c>
      <c r="N3" s="562"/>
      <c r="O3" s="562"/>
      <c r="P3" s="562"/>
      <c r="Q3" s="562"/>
      <c r="R3" s="562"/>
      <c r="S3" s="562"/>
      <c r="T3" s="562"/>
      <c r="U3" s="1439">
        <v>1</v>
      </c>
      <c r="V3" s="1439">
        <v>1</v>
      </c>
      <c r="W3" s="562"/>
      <c r="X3" s="562"/>
      <c r="Y3" s="562"/>
      <c r="Z3" s="562">
        <f t="shared" ref="Z3:Z30" si="0">SUM(N3:Y3)</f>
        <v>2</v>
      </c>
      <c r="AA3" s="558">
        <v>1</v>
      </c>
      <c r="AB3" s="568" t="s">
        <v>1486</v>
      </c>
      <c r="AC3" s="575" t="s">
        <v>537</v>
      </c>
      <c r="AD3" s="575" t="s">
        <v>757</v>
      </c>
      <c r="AE3" s="563">
        <f t="shared" ref="AE3:AE31" si="1">AS3</f>
        <v>0</v>
      </c>
      <c r="AF3" s="562">
        <f t="shared" ref="AF3:AF31" si="2">AU3</f>
        <v>0</v>
      </c>
      <c r="AG3" s="562">
        <f t="shared" ref="AG3:AG31" si="3">AW3</f>
        <v>0</v>
      </c>
      <c r="AH3" s="562">
        <f t="shared" ref="AH3:AH31" si="4">AY3</f>
        <v>0</v>
      </c>
      <c r="AI3" s="562">
        <f t="shared" ref="AI3:AI31" si="5">BA3</f>
        <v>0</v>
      </c>
      <c r="AJ3" s="562">
        <f t="shared" ref="AJ3:AJ31" si="6">BC3</f>
        <v>0</v>
      </c>
      <c r="AK3" s="562">
        <f t="shared" ref="AK3:AK31" si="7">BE3</f>
        <v>0</v>
      </c>
      <c r="AL3" s="562">
        <f t="shared" ref="AL3:AL31" si="8">BG3</f>
        <v>0</v>
      </c>
      <c r="AM3" s="562">
        <f t="shared" ref="AM3:AM31" si="9">BI3</f>
        <v>0</v>
      </c>
      <c r="AN3" s="562">
        <f t="shared" ref="AN3:AN31" si="10">BK3</f>
        <v>0</v>
      </c>
      <c r="AO3" s="562">
        <f t="shared" ref="AO3:AO31" si="11">BM3</f>
        <v>0</v>
      </c>
      <c r="AP3" s="562">
        <f>BO3</f>
        <v>0</v>
      </c>
      <c r="AQ3" s="562">
        <f>SUM(AE3:AP3)</f>
        <v>0</v>
      </c>
      <c r="AR3" s="808">
        <f t="shared" ref="AR3:AR15" si="12">AQ3/Z3</f>
        <v>0</v>
      </c>
      <c r="AS3" s="809"/>
      <c r="AT3" s="28"/>
      <c r="AU3" s="809"/>
      <c r="AV3" s="28"/>
      <c r="AW3" s="568"/>
      <c r="AX3" s="568"/>
      <c r="AY3" s="810"/>
      <c r="AZ3" s="810"/>
      <c r="BA3" s="811"/>
      <c r="BB3" s="810"/>
      <c r="BC3" s="811"/>
      <c r="BD3" s="811"/>
      <c r="BE3" s="810"/>
      <c r="BF3" s="810"/>
      <c r="BG3" s="810"/>
      <c r="BH3" s="810"/>
      <c r="BI3" s="811"/>
      <c r="BJ3" s="793"/>
      <c r="BK3" s="810"/>
      <c r="BL3" s="810"/>
      <c r="BM3" s="811"/>
      <c r="BN3" s="568"/>
      <c r="BO3" s="811"/>
      <c r="BP3" s="810"/>
    </row>
    <row r="4" spans="1:71" ht="112.5" customHeight="1">
      <c r="A4" s="1167" t="s">
        <v>629</v>
      </c>
      <c r="B4" s="1662"/>
      <c r="C4" s="812" t="s">
        <v>1484</v>
      </c>
      <c r="D4" s="813" t="s">
        <v>631</v>
      </c>
      <c r="E4" s="813" t="s">
        <v>630</v>
      </c>
      <c r="F4" s="813" t="s">
        <v>1492</v>
      </c>
      <c r="G4" s="813" t="s">
        <v>1493</v>
      </c>
      <c r="H4" s="813" t="s">
        <v>1494</v>
      </c>
      <c r="I4" s="813" t="s">
        <v>1494</v>
      </c>
      <c r="J4" s="75" t="s">
        <v>1489</v>
      </c>
      <c r="K4" s="814">
        <v>46265</v>
      </c>
      <c r="L4" s="616">
        <v>1</v>
      </c>
      <c r="M4" s="813" t="s">
        <v>1494</v>
      </c>
      <c r="N4" s="815"/>
      <c r="O4" s="52"/>
      <c r="P4" s="52"/>
      <c r="Q4" s="52"/>
      <c r="R4" s="52"/>
      <c r="S4" s="52"/>
      <c r="T4" s="52"/>
      <c r="U4" s="52">
        <v>1</v>
      </c>
      <c r="V4" s="52"/>
      <c r="W4" s="52"/>
      <c r="X4" s="52"/>
      <c r="Y4" s="52"/>
      <c r="Z4" s="52">
        <f t="shared" si="0"/>
        <v>1</v>
      </c>
      <c r="AA4" s="558">
        <v>1</v>
      </c>
      <c r="AB4" s="38" t="s">
        <v>1492</v>
      </c>
      <c r="AC4" s="38" t="s">
        <v>630</v>
      </c>
      <c r="AD4" s="816" t="s">
        <v>757</v>
      </c>
      <c r="AE4" s="563">
        <f t="shared" si="1"/>
        <v>0</v>
      </c>
      <c r="AF4" s="562">
        <f t="shared" si="2"/>
        <v>0</v>
      </c>
      <c r="AG4" s="562">
        <f t="shared" si="3"/>
        <v>0</v>
      </c>
      <c r="AH4" s="562">
        <f t="shared" si="4"/>
        <v>0</v>
      </c>
      <c r="AI4" s="562">
        <f t="shared" si="5"/>
        <v>0</v>
      </c>
      <c r="AJ4" s="562">
        <f t="shared" si="6"/>
        <v>0</v>
      </c>
      <c r="AK4" s="562">
        <f t="shared" si="7"/>
        <v>0</v>
      </c>
      <c r="AL4" s="562">
        <f t="shared" si="8"/>
        <v>0</v>
      </c>
      <c r="AM4" s="562">
        <f t="shared" si="9"/>
        <v>0</v>
      </c>
      <c r="AN4" s="562">
        <f t="shared" si="10"/>
        <v>0</v>
      </c>
      <c r="AO4" s="562">
        <f t="shared" si="11"/>
        <v>0</v>
      </c>
      <c r="AP4" s="562">
        <f t="shared" ref="AP4:AP31" si="13">BO4</f>
        <v>0</v>
      </c>
      <c r="AQ4" s="562">
        <f t="shared" ref="AQ4:AQ31" si="14">SUM(AE4:AP4)</f>
        <v>0</v>
      </c>
      <c r="AR4" s="808">
        <f t="shared" si="12"/>
        <v>0</v>
      </c>
      <c r="AS4" s="817"/>
      <c r="AT4" s="818"/>
      <c r="AU4" s="817"/>
      <c r="AV4" s="818"/>
      <c r="AW4" s="38"/>
      <c r="AX4" s="38"/>
      <c r="AY4" s="819"/>
      <c r="AZ4" s="819"/>
      <c r="BA4" s="820"/>
      <c r="BB4" s="819"/>
      <c r="BC4" s="820"/>
      <c r="BD4" s="820"/>
      <c r="BE4" s="819"/>
      <c r="BF4" s="819"/>
      <c r="BG4" s="819"/>
      <c r="BH4" s="819"/>
      <c r="BI4" s="820"/>
      <c r="BJ4" s="821"/>
      <c r="BK4" s="819"/>
      <c r="BL4" s="819"/>
      <c r="BM4" s="820"/>
      <c r="BN4" s="38"/>
      <c r="BO4" s="820"/>
      <c r="BP4" s="819"/>
    </row>
    <row r="5" spans="1:71" ht="93" customHeight="1">
      <c r="A5" s="39" t="s">
        <v>632</v>
      </c>
      <c r="B5" s="1662"/>
      <c r="C5" s="812" t="s">
        <v>1484</v>
      </c>
      <c r="D5" s="813" t="s">
        <v>634</v>
      </c>
      <c r="E5" s="813" t="s">
        <v>633</v>
      </c>
      <c r="F5" s="813" t="s">
        <v>1486</v>
      </c>
      <c r="G5" s="813" t="s">
        <v>1495</v>
      </c>
      <c r="H5" s="813" t="s">
        <v>1496</v>
      </c>
      <c r="I5" s="822" t="s">
        <v>1496</v>
      </c>
      <c r="J5" s="823" t="s">
        <v>1489</v>
      </c>
      <c r="K5" s="814">
        <v>46265</v>
      </c>
      <c r="L5" s="2">
        <v>2</v>
      </c>
      <c r="M5" s="824" t="s">
        <v>1497</v>
      </c>
      <c r="N5" s="815"/>
      <c r="O5" s="52"/>
      <c r="P5" s="52"/>
      <c r="Q5" s="52"/>
      <c r="R5" s="52"/>
      <c r="S5" s="52"/>
      <c r="T5" s="52"/>
      <c r="U5" s="52">
        <v>1</v>
      </c>
      <c r="V5" s="52"/>
      <c r="W5" s="52"/>
      <c r="X5" s="52"/>
      <c r="Y5" s="52"/>
      <c r="Z5" s="52">
        <f t="shared" si="0"/>
        <v>1</v>
      </c>
      <c r="AA5" s="558">
        <v>1</v>
      </c>
      <c r="AB5" s="38" t="s">
        <v>1486</v>
      </c>
      <c r="AC5" s="816" t="s">
        <v>537</v>
      </c>
      <c r="AD5" s="816" t="s">
        <v>1498</v>
      </c>
      <c r="AE5" s="563">
        <f t="shared" si="1"/>
        <v>0</v>
      </c>
      <c r="AF5" s="562">
        <f t="shared" si="2"/>
        <v>0</v>
      </c>
      <c r="AG5" s="562">
        <f t="shared" si="3"/>
        <v>0</v>
      </c>
      <c r="AH5" s="562">
        <f t="shared" si="4"/>
        <v>0</v>
      </c>
      <c r="AI5" s="562">
        <f t="shared" si="5"/>
        <v>0</v>
      </c>
      <c r="AJ5" s="562">
        <f t="shared" si="6"/>
        <v>0</v>
      </c>
      <c r="AK5" s="562">
        <f t="shared" si="7"/>
        <v>0</v>
      </c>
      <c r="AL5" s="562">
        <f t="shared" si="8"/>
        <v>0</v>
      </c>
      <c r="AM5" s="562">
        <f t="shared" si="9"/>
        <v>0</v>
      </c>
      <c r="AN5" s="562">
        <f t="shared" si="10"/>
        <v>0</v>
      </c>
      <c r="AO5" s="562">
        <f t="shared" si="11"/>
        <v>0</v>
      </c>
      <c r="AP5" s="562">
        <f t="shared" si="13"/>
        <v>0</v>
      </c>
      <c r="AQ5" s="562">
        <f t="shared" si="14"/>
        <v>0</v>
      </c>
      <c r="AR5" s="808">
        <f t="shared" si="12"/>
        <v>0</v>
      </c>
      <c r="AS5" s="817"/>
      <c r="AT5" s="818"/>
      <c r="AU5" s="817"/>
      <c r="AV5" s="818"/>
      <c r="AW5" s="38"/>
      <c r="AX5" s="38"/>
      <c r="AY5" s="819"/>
      <c r="AZ5" s="819"/>
      <c r="BA5" s="820"/>
      <c r="BB5" s="819"/>
      <c r="BC5" s="820"/>
      <c r="BD5" s="820"/>
      <c r="BE5" s="819"/>
      <c r="BF5" s="819"/>
      <c r="BG5" s="819"/>
      <c r="BH5" s="819"/>
      <c r="BI5" s="820"/>
      <c r="BJ5" s="821"/>
      <c r="BK5" s="819"/>
      <c r="BL5" s="819"/>
      <c r="BM5" s="820"/>
      <c r="BN5" s="38"/>
      <c r="BO5" s="820"/>
      <c r="BP5" s="819"/>
    </row>
    <row r="6" spans="1:71" ht="197.25" customHeight="1">
      <c r="A6" s="565" t="s">
        <v>635</v>
      </c>
      <c r="B6" s="1655"/>
      <c r="C6" s="812" t="s">
        <v>1484</v>
      </c>
      <c r="D6" s="813" t="s">
        <v>636</v>
      </c>
      <c r="E6" s="813" t="s">
        <v>537</v>
      </c>
      <c r="F6" s="813" t="s">
        <v>1486</v>
      </c>
      <c r="G6" s="813" t="s">
        <v>1499</v>
      </c>
      <c r="H6" s="813" t="s">
        <v>1500</v>
      </c>
      <c r="I6" s="825" t="s">
        <v>1501</v>
      </c>
      <c r="J6" s="39" t="s">
        <v>1489</v>
      </c>
      <c r="K6" s="933" t="s">
        <v>1502</v>
      </c>
      <c r="L6" s="39">
        <v>6</v>
      </c>
      <c r="M6" s="1444" t="s">
        <v>1503</v>
      </c>
      <c r="N6" s="815"/>
      <c r="O6" s="52"/>
      <c r="P6" s="52"/>
      <c r="Q6" s="838"/>
      <c r="R6" s="1446">
        <v>1</v>
      </c>
      <c r="S6" s="1439">
        <v>1</v>
      </c>
      <c r="T6" s="52"/>
      <c r="U6" s="1439">
        <v>1</v>
      </c>
      <c r="V6" s="1439">
        <v>1</v>
      </c>
      <c r="W6" s="1439">
        <v>1</v>
      </c>
      <c r="X6" s="52"/>
      <c r="Y6" s="1439">
        <v>1</v>
      </c>
      <c r="Z6" s="52">
        <f t="shared" si="0"/>
        <v>6</v>
      </c>
      <c r="AA6" s="558">
        <v>1</v>
      </c>
      <c r="AB6" s="38" t="s">
        <v>1486</v>
      </c>
      <c r="AC6" s="816" t="s">
        <v>537</v>
      </c>
      <c r="AD6" s="816" t="s">
        <v>1498</v>
      </c>
      <c r="AE6" s="616">
        <f t="shared" si="1"/>
        <v>0</v>
      </c>
      <c r="AF6" s="52">
        <f t="shared" si="2"/>
        <v>0</v>
      </c>
      <c r="AG6" s="52">
        <f t="shared" si="3"/>
        <v>0</v>
      </c>
      <c r="AH6" s="52">
        <f t="shared" si="4"/>
        <v>0</v>
      </c>
      <c r="AI6" s="52">
        <f t="shared" si="5"/>
        <v>0</v>
      </c>
      <c r="AJ6" s="52">
        <f t="shared" si="6"/>
        <v>0</v>
      </c>
      <c r="AK6" s="52">
        <f t="shared" si="7"/>
        <v>0</v>
      </c>
      <c r="AL6" s="52">
        <f t="shared" si="8"/>
        <v>0</v>
      </c>
      <c r="AM6" s="52">
        <f t="shared" si="9"/>
        <v>0</v>
      </c>
      <c r="AN6" s="52">
        <f t="shared" si="10"/>
        <v>0</v>
      </c>
      <c r="AO6" s="52">
        <f t="shared" si="11"/>
        <v>0</v>
      </c>
      <c r="AP6" s="52">
        <f t="shared" si="13"/>
        <v>0</v>
      </c>
      <c r="AQ6" s="52">
        <f t="shared" si="14"/>
        <v>0</v>
      </c>
      <c r="AR6" s="934">
        <f t="shared" si="12"/>
        <v>0</v>
      </c>
      <c r="AS6" s="817"/>
      <c r="AT6" s="818"/>
      <c r="AU6" s="817"/>
      <c r="AV6" s="818"/>
      <c r="AW6" s="38"/>
      <c r="AX6" s="38"/>
      <c r="AY6" s="819"/>
      <c r="AZ6" s="819"/>
      <c r="BA6" s="820"/>
      <c r="BB6" s="819"/>
      <c r="BC6" s="820"/>
      <c r="BD6" s="820"/>
      <c r="BE6" s="819"/>
      <c r="BF6" s="819"/>
      <c r="BG6" s="819"/>
      <c r="BH6" s="819"/>
      <c r="BI6" s="820"/>
      <c r="BJ6" s="821"/>
      <c r="BK6" s="819"/>
      <c r="BL6" s="819"/>
      <c r="BM6" s="820"/>
      <c r="BN6" s="38"/>
      <c r="BO6" s="820"/>
      <c r="BP6" s="819"/>
    </row>
    <row r="7" spans="1:71" ht="87.75" customHeight="1">
      <c r="A7" s="565" t="s">
        <v>637</v>
      </c>
      <c r="B7" s="1661" t="s">
        <v>1504</v>
      </c>
      <c r="C7" s="812" t="s">
        <v>1484</v>
      </c>
      <c r="D7" s="813" t="s">
        <v>638</v>
      </c>
      <c r="E7" s="813" t="s">
        <v>537</v>
      </c>
      <c r="F7" s="813" t="s">
        <v>1486</v>
      </c>
      <c r="G7" s="813" t="s">
        <v>1505</v>
      </c>
      <c r="H7" s="826" t="s">
        <v>1505</v>
      </c>
      <c r="I7" s="38" t="s">
        <v>1506</v>
      </c>
      <c r="J7" s="39" t="s">
        <v>1489</v>
      </c>
      <c r="K7" s="814">
        <v>46265</v>
      </c>
      <c r="L7" s="75">
        <v>1</v>
      </c>
      <c r="M7" s="38" t="s">
        <v>1507</v>
      </c>
      <c r="N7" s="815"/>
      <c r="O7" s="52"/>
      <c r="P7" s="1222"/>
      <c r="Q7" s="39"/>
      <c r="R7" s="778"/>
      <c r="S7" s="815"/>
      <c r="U7" s="1446">
        <v>1</v>
      </c>
      <c r="V7" s="838"/>
      <c r="W7" s="52"/>
      <c r="X7" s="562"/>
      <c r="Y7" s="52"/>
      <c r="Z7" s="52">
        <f t="shared" si="0"/>
        <v>1</v>
      </c>
      <c r="AA7" s="558">
        <v>1</v>
      </c>
      <c r="AB7" s="38" t="s">
        <v>1486</v>
      </c>
      <c r="AC7" s="816" t="s">
        <v>537</v>
      </c>
      <c r="AD7" s="816" t="s">
        <v>1498</v>
      </c>
      <c r="AE7" s="563">
        <f t="shared" si="1"/>
        <v>0</v>
      </c>
      <c r="AF7" s="562">
        <f t="shared" si="2"/>
        <v>0</v>
      </c>
      <c r="AG7" s="562">
        <f t="shared" si="3"/>
        <v>0</v>
      </c>
      <c r="AH7" s="562">
        <f t="shared" si="4"/>
        <v>0</v>
      </c>
      <c r="AI7" s="562">
        <f t="shared" si="5"/>
        <v>0</v>
      </c>
      <c r="AJ7" s="562">
        <f t="shared" si="6"/>
        <v>0</v>
      </c>
      <c r="AK7" s="562">
        <f t="shared" si="7"/>
        <v>0</v>
      </c>
      <c r="AL7" s="562">
        <f t="shared" si="8"/>
        <v>0</v>
      </c>
      <c r="AM7" s="562">
        <f t="shared" si="9"/>
        <v>0</v>
      </c>
      <c r="AN7" s="562">
        <f t="shared" si="10"/>
        <v>0</v>
      </c>
      <c r="AO7" s="562">
        <f t="shared" si="11"/>
        <v>0</v>
      </c>
      <c r="AP7" s="562">
        <f t="shared" si="13"/>
        <v>0</v>
      </c>
      <c r="AQ7" s="562">
        <f t="shared" si="14"/>
        <v>0</v>
      </c>
      <c r="AR7" s="808">
        <f t="shared" si="12"/>
        <v>0</v>
      </c>
      <c r="AS7" s="817"/>
      <c r="AT7" s="818"/>
      <c r="AU7" s="817"/>
      <c r="AV7" s="818"/>
      <c r="AW7" s="38"/>
      <c r="AX7" s="38"/>
      <c r="AY7" s="819"/>
      <c r="AZ7" s="819"/>
      <c r="BA7" s="820"/>
      <c r="BB7" s="819"/>
      <c r="BC7" s="820"/>
      <c r="BD7" s="820"/>
      <c r="BE7" s="819"/>
      <c r="BF7" s="819"/>
      <c r="BG7" s="819"/>
      <c r="BH7" s="819"/>
      <c r="BI7" s="820"/>
      <c r="BJ7" s="821"/>
      <c r="BK7" s="819"/>
      <c r="BL7" s="819"/>
      <c r="BM7" s="820"/>
      <c r="BN7" s="38"/>
      <c r="BO7" s="820"/>
      <c r="BP7" s="819"/>
    </row>
    <row r="8" spans="1:71" ht="135" customHeight="1">
      <c r="A8" s="1167" t="s">
        <v>639</v>
      </c>
      <c r="B8" s="1655"/>
      <c r="C8" s="812" t="s">
        <v>1484</v>
      </c>
      <c r="D8" s="813" t="s">
        <v>641</v>
      </c>
      <c r="E8" s="813" t="s">
        <v>640</v>
      </c>
      <c r="F8" s="813" t="s">
        <v>1486</v>
      </c>
      <c r="G8" s="813" t="s">
        <v>1508</v>
      </c>
      <c r="H8" s="813" t="s">
        <v>1508</v>
      </c>
      <c r="I8" s="824" t="s">
        <v>1509</v>
      </c>
      <c r="J8" s="827" t="s">
        <v>1510</v>
      </c>
      <c r="K8" s="814" t="s">
        <v>1511</v>
      </c>
      <c r="L8" s="75">
        <v>4</v>
      </c>
      <c r="M8" s="38" t="s">
        <v>1512</v>
      </c>
      <c r="N8" s="815">
        <v>1</v>
      </c>
      <c r="O8" s="52"/>
      <c r="P8" s="52"/>
      <c r="Q8" s="52">
        <v>1</v>
      </c>
      <c r="R8" s="1222"/>
      <c r="S8" s="39"/>
      <c r="T8" s="39">
        <v>1</v>
      </c>
      <c r="U8" s="39"/>
      <c r="V8" s="39"/>
      <c r="W8" s="815">
        <v>1</v>
      </c>
      <c r="X8" s="52"/>
      <c r="Y8" s="52"/>
      <c r="Z8" s="52">
        <f t="shared" si="0"/>
        <v>4</v>
      </c>
      <c r="AA8" s="558">
        <v>1</v>
      </c>
      <c r="AB8" s="38" t="s">
        <v>1486</v>
      </c>
      <c r="AC8" s="816" t="s">
        <v>537</v>
      </c>
      <c r="AD8" s="816" t="s">
        <v>757</v>
      </c>
      <c r="AE8" s="563">
        <f t="shared" si="1"/>
        <v>1</v>
      </c>
      <c r="AF8" s="562">
        <f t="shared" si="2"/>
        <v>0</v>
      </c>
      <c r="AG8" s="562">
        <f t="shared" si="3"/>
        <v>0</v>
      </c>
      <c r="AH8" s="562">
        <f t="shared" si="4"/>
        <v>0</v>
      </c>
      <c r="AI8" s="562">
        <f t="shared" si="5"/>
        <v>0</v>
      </c>
      <c r="AJ8" s="562">
        <f t="shared" si="6"/>
        <v>0</v>
      </c>
      <c r="AK8" s="562">
        <f t="shared" si="7"/>
        <v>0</v>
      </c>
      <c r="AL8" s="562">
        <f t="shared" si="8"/>
        <v>0</v>
      </c>
      <c r="AM8" s="562">
        <f t="shared" si="9"/>
        <v>0</v>
      </c>
      <c r="AN8" s="562">
        <f t="shared" si="10"/>
        <v>0</v>
      </c>
      <c r="AO8" s="562">
        <f t="shared" si="11"/>
        <v>0</v>
      </c>
      <c r="AP8" s="562">
        <f t="shared" si="13"/>
        <v>0</v>
      </c>
      <c r="AQ8" s="562">
        <f t="shared" si="14"/>
        <v>1</v>
      </c>
      <c r="AR8" s="808">
        <f t="shared" si="12"/>
        <v>0.25</v>
      </c>
      <c r="AS8" s="974">
        <v>1</v>
      </c>
      <c r="AT8" s="818" t="s">
        <v>1513</v>
      </c>
      <c r="AU8" s="817"/>
      <c r="AV8" s="818"/>
      <c r="AW8" s="38"/>
      <c r="AX8" s="38"/>
      <c r="AY8" s="820"/>
      <c r="AZ8" s="821"/>
      <c r="BA8" s="820"/>
      <c r="BB8" s="819"/>
      <c r="BC8" s="820"/>
      <c r="BD8" s="820"/>
      <c r="BE8" s="820"/>
      <c r="BF8" s="819"/>
      <c r="BG8" s="819"/>
      <c r="BH8" s="819"/>
      <c r="BI8" s="820"/>
      <c r="BJ8" s="821"/>
      <c r="BK8" s="820"/>
      <c r="BL8" s="819"/>
      <c r="BM8" s="820"/>
      <c r="BN8" s="38"/>
      <c r="BO8" s="820"/>
      <c r="BP8" s="819"/>
    </row>
    <row r="9" spans="1:71" s="829" customFormat="1" ht="129" customHeight="1">
      <c r="A9" s="565" t="s">
        <v>642</v>
      </c>
      <c r="B9" s="1538" t="s">
        <v>1514</v>
      </c>
      <c r="C9" s="812" t="s">
        <v>1484</v>
      </c>
      <c r="D9" s="813" t="s">
        <v>644</v>
      </c>
      <c r="E9" s="813" t="s">
        <v>643</v>
      </c>
      <c r="F9" s="813" t="s">
        <v>1515</v>
      </c>
      <c r="G9" s="813" t="s">
        <v>1516</v>
      </c>
      <c r="H9" s="826" t="s">
        <v>1517</v>
      </c>
      <c r="I9" s="826" t="s">
        <v>1518</v>
      </c>
      <c r="J9" s="39" t="s">
        <v>1489</v>
      </c>
      <c r="K9" s="814" t="s">
        <v>1519</v>
      </c>
      <c r="L9" s="75">
        <v>2</v>
      </c>
      <c r="M9" s="826" t="s">
        <v>1520</v>
      </c>
      <c r="N9" s="39"/>
      <c r="O9" s="815"/>
      <c r="P9" s="52"/>
      <c r="Q9" s="52"/>
      <c r="R9" s="52"/>
      <c r="S9" s="52"/>
      <c r="T9" s="52"/>
      <c r="U9" s="52">
        <v>1</v>
      </c>
      <c r="V9" s="52"/>
      <c r="W9" s="52"/>
      <c r="X9" s="52">
        <v>1</v>
      </c>
      <c r="Y9" s="52"/>
      <c r="Z9" s="39">
        <f>SUM(N9:Y9)</f>
        <v>2</v>
      </c>
      <c r="AA9" s="558">
        <v>1</v>
      </c>
      <c r="AB9" s="813" t="s">
        <v>1515</v>
      </c>
      <c r="AC9" s="816" t="s">
        <v>643</v>
      </c>
      <c r="AD9" s="816" t="s">
        <v>757</v>
      </c>
      <c r="AE9" s="563">
        <f t="shared" si="1"/>
        <v>0</v>
      </c>
      <c r="AF9" s="562">
        <f t="shared" si="2"/>
        <v>0</v>
      </c>
      <c r="AG9" s="562">
        <f t="shared" si="3"/>
        <v>0</v>
      </c>
      <c r="AH9" s="562">
        <f t="shared" si="4"/>
        <v>0</v>
      </c>
      <c r="AI9" s="562">
        <f t="shared" si="5"/>
        <v>0</v>
      </c>
      <c r="AJ9" s="562">
        <f t="shared" si="6"/>
        <v>0</v>
      </c>
      <c r="AK9" s="562">
        <f t="shared" si="7"/>
        <v>0</v>
      </c>
      <c r="AL9" s="562">
        <f t="shared" si="8"/>
        <v>0</v>
      </c>
      <c r="AM9" s="562">
        <f t="shared" si="9"/>
        <v>0</v>
      </c>
      <c r="AN9" s="562">
        <f t="shared" si="10"/>
        <v>0</v>
      </c>
      <c r="AO9" s="562">
        <f t="shared" si="11"/>
        <v>0</v>
      </c>
      <c r="AP9" s="562">
        <f t="shared" si="13"/>
        <v>0</v>
      </c>
      <c r="AQ9" s="562">
        <f t="shared" si="14"/>
        <v>0</v>
      </c>
      <c r="AR9" s="808">
        <f t="shared" si="12"/>
        <v>0</v>
      </c>
      <c r="AS9" s="817"/>
      <c r="AT9" s="818"/>
      <c r="AU9" s="817"/>
      <c r="AV9" s="818"/>
      <c r="AW9" s="38"/>
      <c r="AX9" s="38"/>
      <c r="AY9" s="819"/>
      <c r="AZ9" s="819"/>
      <c r="BA9" s="820"/>
      <c r="BB9" s="819"/>
      <c r="BC9" s="820"/>
      <c r="BD9" s="820"/>
      <c r="BE9" s="819"/>
      <c r="BF9" s="819"/>
      <c r="BG9" s="819"/>
      <c r="BH9" s="819"/>
      <c r="BI9" s="820"/>
      <c r="BJ9" s="821"/>
      <c r="BK9" s="819"/>
      <c r="BL9" s="819"/>
      <c r="BM9" s="820"/>
      <c r="BN9" s="38"/>
      <c r="BO9" s="820"/>
      <c r="BP9" s="819"/>
      <c r="BQ9" s="609"/>
      <c r="BR9" s="609"/>
      <c r="BS9" s="609"/>
    </row>
    <row r="10" spans="1:71" s="829" customFormat="1" ht="129" customHeight="1">
      <c r="A10" s="1167" t="s">
        <v>645</v>
      </c>
      <c r="B10" s="1655"/>
      <c r="C10" s="812" t="s">
        <v>1484</v>
      </c>
      <c r="D10" s="813" t="s">
        <v>646</v>
      </c>
      <c r="E10" s="813" t="s">
        <v>633</v>
      </c>
      <c r="F10" s="813" t="s">
        <v>1486</v>
      </c>
      <c r="G10" s="813" t="s">
        <v>1521</v>
      </c>
      <c r="H10" s="826" t="s">
        <v>1522</v>
      </c>
      <c r="I10" s="826" t="s">
        <v>1523</v>
      </c>
      <c r="J10" s="39" t="s">
        <v>1489</v>
      </c>
      <c r="K10" s="814" t="s">
        <v>1519</v>
      </c>
      <c r="L10" s="75">
        <v>2</v>
      </c>
      <c r="M10" s="826" t="s">
        <v>1523</v>
      </c>
      <c r="N10" s="39"/>
      <c r="O10" s="815"/>
      <c r="P10" s="52"/>
      <c r="Q10" s="52"/>
      <c r="R10" s="52"/>
      <c r="S10" s="52"/>
      <c r="T10" s="52"/>
      <c r="U10" s="52">
        <v>1</v>
      </c>
      <c r="V10" s="52"/>
      <c r="W10" s="52"/>
      <c r="X10" s="52">
        <v>1</v>
      </c>
      <c r="Y10" s="52"/>
      <c r="Z10" s="39">
        <f>SUM(N10:Y10)</f>
        <v>2</v>
      </c>
      <c r="AA10" s="558">
        <v>1</v>
      </c>
      <c r="AB10" s="813" t="s">
        <v>1524</v>
      </c>
      <c r="AC10" s="816" t="s">
        <v>537</v>
      </c>
      <c r="AD10" s="816" t="s">
        <v>757</v>
      </c>
      <c r="AE10" s="563">
        <f t="shared" si="1"/>
        <v>0</v>
      </c>
      <c r="AF10" s="562">
        <f t="shared" si="2"/>
        <v>0</v>
      </c>
      <c r="AG10" s="562">
        <f t="shared" si="3"/>
        <v>0</v>
      </c>
      <c r="AH10" s="562">
        <f t="shared" si="4"/>
        <v>0</v>
      </c>
      <c r="AI10" s="562">
        <f t="shared" si="5"/>
        <v>0</v>
      </c>
      <c r="AJ10" s="562">
        <f t="shared" si="6"/>
        <v>0</v>
      </c>
      <c r="AK10" s="562">
        <f t="shared" si="7"/>
        <v>0</v>
      </c>
      <c r="AL10" s="562">
        <f t="shared" si="8"/>
        <v>0</v>
      </c>
      <c r="AM10" s="562">
        <f t="shared" si="9"/>
        <v>0</v>
      </c>
      <c r="AN10" s="562">
        <f t="shared" si="10"/>
        <v>0</v>
      </c>
      <c r="AO10" s="562">
        <f t="shared" si="11"/>
        <v>0</v>
      </c>
      <c r="AP10" s="562">
        <f t="shared" si="13"/>
        <v>0</v>
      </c>
      <c r="AQ10" s="562">
        <f t="shared" si="14"/>
        <v>0</v>
      </c>
      <c r="AR10" s="808">
        <f t="shared" si="12"/>
        <v>0</v>
      </c>
      <c r="AS10" s="817"/>
      <c r="AT10" s="818"/>
      <c r="AU10" s="817"/>
      <c r="AV10" s="818"/>
      <c r="AW10" s="38"/>
      <c r="AX10" s="38"/>
      <c r="AY10" s="819"/>
      <c r="AZ10" s="819"/>
      <c r="BA10" s="820"/>
      <c r="BB10" s="819"/>
      <c r="BC10" s="820"/>
      <c r="BD10" s="820"/>
      <c r="BE10" s="819"/>
      <c r="BF10" s="819"/>
      <c r="BG10" s="819"/>
      <c r="BH10" s="819"/>
      <c r="BI10" s="820"/>
      <c r="BJ10" s="821"/>
      <c r="BK10" s="819"/>
      <c r="BL10" s="819"/>
      <c r="BM10" s="820"/>
      <c r="BN10" s="38"/>
      <c r="BO10" s="820"/>
      <c r="BP10" s="819"/>
      <c r="BQ10" s="609"/>
      <c r="BR10" s="609"/>
      <c r="BS10" s="609"/>
    </row>
    <row r="11" spans="1:71" s="829" customFormat="1" ht="189.75" customHeight="1">
      <c r="A11" s="39" t="s">
        <v>647</v>
      </c>
      <c r="B11" s="568" t="s">
        <v>1504</v>
      </c>
      <c r="C11" s="812" t="s">
        <v>1484</v>
      </c>
      <c r="D11" s="813" t="s">
        <v>1525</v>
      </c>
      <c r="E11" s="813" t="s">
        <v>168</v>
      </c>
      <c r="F11" s="804" t="s">
        <v>1526</v>
      </c>
      <c r="G11" s="813" t="s">
        <v>1527</v>
      </c>
      <c r="H11" s="826" t="s">
        <v>1528</v>
      </c>
      <c r="I11" s="826" t="s">
        <v>1529</v>
      </c>
      <c r="J11" s="39" t="s">
        <v>1489</v>
      </c>
      <c r="K11" s="814" t="s">
        <v>1530</v>
      </c>
      <c r="L11" s="75">
        <v>3</v>
      </c>
      <c r="M11" s="826" t="s">
        <v>1531</v>
      </c>
      <c r="N11" s="39"/>
      <c r="O11" s="815"/>
      <c r="P11" s="52"/>
      <c r="Q11" s="52"/>
      <c r="R11" s="52"/>
      <c r="S11" s="52"/>
      <c r="T11" s="52"/>
      <c r="U11" s="52">
        <v>1</v>
      </c>
      <c r="V11" s="52"/>
      <c r="W11" s="52"/>
      <c r="X11" s="52">
        <v>1</v>
      </c>
      <c r="Y11" s="52">
        <v>1</v>
      </c>
      <c r="Z11" s="39">
        <f>SUM(N11:Y11)</f>
        <v>3</v>
      </c>
      <c r="AA11" s="558">
        <v>1</v>
      </c>
      <c r="AB11" s="804" t="s">
        <v>1526</v>
      </c>
      <c r="AC11" s="816" t="s">
        <v>168</v>
      </c>
      <c r="AD11" s="816" t="s">
        <v>757</v>
      </c>
      <c r="AE11" s="563">
        <f t="shared" si="1"/>
        <v>0</v>
      </c>
      <c r="AF11" s="562">
        <f t="shared" si="2"/>
        <v>0</v>
      </c>
      <c r="AG11" s="562">
        <f t="shared" si="3"/>
        <v>0</v>
      </c>
      <c r="AH11" s="562">
        <f t="shared" si="4"/>
        <v>0</v>
      </c>
      <c r="AI11" s="562">
        <f t="shared" si="5"/>
        <v>0</v>
      </c>
      <c r="AJ11" s="562">
        <f t="shared" si="6"/>
        <v>0</v>
      </c>
      <c r="AK11" s="562">
        <f t="shared" si="7"/>
        <v>0</v>
      </c>
      <c r="AL11" s="562">
        <f t="shared" si="8"/>
        <v>0</v>
      </c>
      <c r="AM11" s="562">
        <f t="shared" si="9"/>
        <v>0</v>
      </c>
      <c r="AN11" s="562">
        <f t="shared" si="10"/>
        <v>0</v>
      </c>
      <c r="AO11" s="562">
        <f t="shared" si="11"/>
        <v>0</v>
      </c>
      <c r="AP11" s="562">
        <f t="shared" si="13"/>
        <v>0</v>
      </c>
      <c r="AQ11" s="562">
        <f t="shared" si="14"/>
        <v>0</v>
      </c>
      <c r="AR11" s="808">
        <f t="shared" si="12"/>
        <v>0</v>
      </c>
      <c r="AS11" s="817"/>
      <c r="AT11" s="818" t="s">
        <v>1532</v>
      </c>
      <c r="AU11" s="817"/>
      <c r="AV11" s="818" t="s">
        <v>1533</v>
      </c>
      <c r="AW11" s="38"/>
      <c r="AX11" s="818" t="s">
        <v>1534</v>
      </c>
      <c r="AY11" s="819"/>
      <c r="AZ11" s="819" t="s">
        <v>1535</v>
      </c>
      <c r="BA11" s="820"/>
      <c r="BB11" s="819"/>
      <c r="BC11" s="820"/>
      <c r="BD11" s="820"/>
      <c r="BE11" s="819"/>
      <c r="BF11" s="819"/>
      <c r="BG11" s="819"/>
      <c r="BH11" s="819"/>
      <c r="BI11" s="820"/>
      <c r="BJ11" s="821"/>
      <c r="BK11" s="819"/>
      <c r="BL11" s="819"/>
      <c r="BM11" s="820"/>
      <c r="BN11" s="38"/>
      <c r="BO11" s="820"/>
      <c r="BP11" s="819"/>
      <c r="BQ11" s="609"/>
      <c r="BR11" s="609"/>
      <c r="BS11" s="609"/>
    </row>
    <row r="12" spans="1:71" ht="122.25" customHeight="1">
      <c r="A12" s="565" t="s">
        <v>649</v>
      </c>
      <c r="B12" s="1538" t="s">
        <v>1536</v>
      </c>
      <c r="C12" s="812" t="s">
        <v>1484</v>
      </c>
      <c r="D12" s="830" t="s">
        <v>651</v>
      </c>
      <c r="E12" s="1412" t="s">
        <v>650</v>
      </c>
      <c r="F12" s="1412" t="s">
        <v>1537</v>
      </c>
      <c r="G12" s="1412" t="s">
        <v>1538</v>
      </c>
      <c r="H12" s="830" t="s">
        <v>1539</v>
      </c>
      <c r="I12" s="822" t="s">
        <v>1479</v>
      </c>
      <c r="J12" s="831" t="s">
        <v>1540</v>
      </c>
      <c r="K12" s="1414" t="s">
        <v>1541</v>
      </c>
      <c r="L12" s="1338">
        <v>2</v>
      </c>
      <c r="M12" s="833" t="s">
        <v>1542</v>
      </c>
      <c r="N12" s="832"/>
      <c r="O12" s="832"/>
      <c r="P12" s="832"/>
      <c r="Q12" s="832"/>
      <c r="R12" s="832"/>
      <c r="S12" s="832"/>
      <c r="T12" s="832"/>
      <c r="U12" s="832">
        <v>1</v>
      </c>
      <c r="V12" s="832"/>
      <c r="W12" s="832"/>
      <c r="X12" s="832"/>
      <c r="Y12" s="832"/>
      <c r="Z12" s="52">
        <f t="shared" si="0"/>
        <v>1</v>
      </c>
      <c r="AA12" s="52"/>
      <c r="AB12" s="834" t="s">
        <v>1543</v>
      </c>
      <c r="AC12" s="834" t="s">
        <v>650</v>
      </c>
      <c r="AD12" s="835" t="s">
        <v>757</v>
      </c>
      <c r="AE12" s="563">
        <f t="shared" si="1"/>
        <v>0</v>
      </c>
      <c r="AF12" s="562">
        <f t="shared" si="2"/>
        <v>0</v>
      </c>
      <c r="AG12" s="562">
        <f t="shared" si="3"/>
        <v>0</v>
      </c>
      <c r="AH12" s="562">
        <f t="shared" si="4"/>
        <v>0</v>
      </c>
      <c r="AI12" s="562">
        <f t="shared" si="5"/>
        <v>0</v>
      </c>
      <c r="AJ12" s="562">
        <f t="shared" si="6"/>
        <v>0</v>
      </c>
      <c r="AK12" s="562">
        <f t="shared" si="7"/>
        <v>0</v>
      </c>
      <c r="AL12" s="562">
        <f t="shared" si="8"/>
        <v>0</v>
      </c>
      <c r="AM12" s="562">
        <f t="shared" si="9"/>
        <v>0</v>
      </c>
      <c r="AN12" s="562">
        <f t="shared" si="10"/>
        <v>0</v>
      </c>
      <c r="AO12" s="562">
        <f t="shared" si="11"/>
        <v>0</v>
      </c>
      <c r="AP12" s="562">
        <f t="shared" si="13"/>
        <v>0</v>
      </c>
      <c r="AQ12" s="562">
        <f t="shared" si="14"/>
        <v>0</v>
      </c>
      <c r="AR12" s="808">
        <f t="shared" si="12"/>
        <v>0</v>
      </c>
      <c r="AS12" s="817"/>
      <c r="AT12" s="818"/>
      <c r="AU12" s="817"/>
      <c r="AV12" s="828"/>
      <c r="AW12" s="834"/>
      <c r="AX12" s="836"/>
      <c r="AY12" s="819"/>
      <c r="AZ12" s="837"/>
      <c r="BA12" s="820"/>
      <c r="BB12" s="837"/>
      <c r="BC12" s="820"/>
      <c r="BD12" s="837"/>
      <c r="BE12" s="819"/>
      <c r="BF12" s="837"/>
      <c r="BG12" s="820"/>
      <c r="BH12" s="837"/>
      <c r="BI12" s="820"/>
      <c r="BJ12" s="837"/>
      <c r="BK12" s="819"/>
      <c r="BL12" s="819"/>
      <c r="BM12" s="820"/>
      <c r="BN12" s="834"/>
      <c r="BO12" s="820"/>
      <c r="BP12" s="819"/>
    </row>
    <row r="13" spans="1:71" ht="122.25" customHeight="1">
      <c r="A13" s="565" t="s">
        <v>652</v>
      </c>
      <c r="B13" s="1655"/>
      <c r="C13" s="812" t="s">
        <v>1484</v>
      </c>
      <c r="D13" s="1410" t="s">
        <v>653</v>
      </c>
      <c r="E13" s="38" t="s">
        <v>650</v>
      </c>
      <c r="F13" s="38" t="s">
        <v>1537</v>
      </c>
      <c r="G13" s="38" t="s">
        <v>1544</v>
      </c>
      <c r="H13" s="1411" t="s">
        <v>1544</v>
      </c>
      <c r="I13" s="813" t="s">
        <v>1545</v>
      </c>
      <c r="J13" s="1413" t="s">
        <v>1546</v>
      </c>
      <c r="K13" s="814">
        <v>46387</v>
      </c>
      <c r="L13" s="39">
        <v>1</v>
      </c>
      <c r="M13" s="1411" t="s">
        <v>1544</v>
      </c>
      <c r="N13" s="838"/>
      <c r="O13" s="838"/>
      <c r="P13" s="838"/>
      <c r="Q13" s="838"/>
      <c r="R13" s="838"/>
      <c r="S13" s="838"/>
      <c r="T13" s="838"/>
      <c r="U13" s="838"/>
      <c r="V13" s="838"/>
      <c r="W13" s="838"/>
      <c r="X13" s="838"/>
      <c r="Y13" s="838">
        <v>1</v>
      </c>
      <c r="Z13" s="52">
        <f t="shared" si="0"/>
        <v>1</v>
      </c>
      <c r="AA13" s="838"/>
      <c r="AB13" s="839" t="s">
        <v>1543</v>
      </c>
      <c r="AC13" s="834" t="s">
        <v>650</v>
      </c>
      <c r="AD13" s="816" t="s">
        <v>757</v>
      </c>
      <c r="AE13" s="563">
        <f t="shared" si="1"/>
        <v>0</v>
      </c>
      <c r="AF13" s="562">
        <f t="shared" si="2"/>
        <v>0</v>
      </c>
      <c r="AG13" s="562">
        <f t="shared" si="3"/>
        <v>0</v>
      </c>
      <c r="AH13" s="562">
        <f t="shared" si="4"/>
        <v>0</v>
      </c>
      <c r="AI13" s="562">
        <f t="shared" si="5"/>
        <v>0</v>
      </c>
      <c r="AJ13" s="562">
        <f t="shared" si="6"/>
        <v>0</v>
      </c>
      <c r="AK13" s="562">
        <f t="shared" si="7"/>
        <v>0</v>
      </c>
      <c r="AL13" s="562">
        <f t="shared" si="8"/>
        <v>0</v>
      </c>
      <c r="AM13" s="562">
        <f t="shared" si="9"/>
        <v>0</v>
      </c>
      <c r="AN13" s="562">
        <f t="shared" si="10"/>
        <v>0</v>
      </c>
      <c r="AO13" s="562">
        <f t="shared" si="11"/>
        <v>0</v>
      </c>
      <c r="AP13" s="562">
        <f t="shared" si="13"/>
        <v>0</v>
      </c>
      <c r="AQ13" s="562">
        <f t="shared" si="14"/>
        <v>0</v>
      </c>
      <c r="AR13" s="808">
        <f t="shared" si="12"/>
        <v>0</v>
      </c>
      <c r="AS13" s="817"/>
      <c r="AT13" s="818"/>
      <c r="AU13" s="817"/>
      <c r="AV13" s="818"/>
      <c r="AW13" s="38"/>
      <c r="AX13" s="38"/>
      <c r="AY13" s="819"/>
      <c r="AZ13" s="819"/>
      <c r="BA13" s="820"/>
      <c r="BB13" s="821"/>
      <c r="BC13" s="820"/>
      <c r="BD13" s="820"/>
      <c r="BE13" s="819"/>
      <c r="BF13" s="819"/>
      <c r="BG13" s="819"/>
      <c r="BH13" s="819"/>
      <c r="BI13" s="820"/>
      <c r="BJ13" s="821"/>
      <c r="BK13" s="819"/>
      <c r="BL13" s="819"/>
      <c r="BM13" s="820"/>
      <c r="BN13" s="38"/>
      <c r="BO13" s="820"/>
      <c r="BP13" s="819"/>
    </row>
    <row r="14" spans="1:71" ht="159" customHeight="1">
      <c r="A14" s="1167" t="s">
        <v>654</v>
      </c>
      <c r="B14" s="1538" t="s">
        <v>1547</v>
      </c>
      <c r="C14" s="869" t="s">
        <v>1548</v>
      </c>
      <c r="D14" s="1248" t="s">
        <v>1549</v>
      </c>
      <c r="E14" s="566" t="s">
        <v>655</v>
      </c>
      <c r="F14" s="566" t="s">
        <v>1550</v>
      </c>
      <c r="G14" s="566" t="s">
        <v>1551</v>
      </c>
      <c r="H14" s="840" t="s">
        <v>1552</v>
      </c>
      <c r="I14" s="841" t="s">
        <v>1553</v>
      </c>
      <c r="J14" s="805" t="s">
        <v>1489</v>
      </c>
      <c r="K14" s="847" t="s">
        <v>1554</v>
      </c>
      <c r="L14" s="567">
        <v>1</v>
      </c>
      <c r="M14" s="843" t="s">
        <v>1555</v>
      </c>
      <c r="N14" s="571"/>
      <c r="O14" s="571"/>
      <c r="P14" s="571"/>
      <c r="Q14" s="571"/>
      <c r="R14" s="571"/>
      <c r="S14" s="571"/>
      <c r="T14" s="571"/>
      <c r="U14" s="571"/>
      <c r="V14" s="571"/>
      <c r="W14" s="571"/>
      <c r="X14" s="571"/>
      <c r="Y14" s="571">
        <v>1</v>
      </c>
      <c r="Z14" s="838">
        <f>SUM(N14:Y14)</f>
        <v>1</v>
      </c>
      <c r="AA14" s="558">
        <v>1</v>
      </c>
      <c r="AB14" s="578" t="s">
        <v>1550</v>
      </c>
      <c r="AC14" s="844" t="s">
        <v>168</v>
      </c>
      <c r="AD14" s="575" t="s">
        <v>757</v>
      </c>
      <c r="AE14" s="563">
        <f>AS14</f>
        <v>0</v>
      </c>
      <c r="AF14" s="562">
        <f>AU14</f>
        <v>0</v>
      </c>
      <c r="AG14" s="562">
        <f>AW14</f>
        <v>0</v>
      </c>
      <c r="AH14" s="562">
        <f>AY14</f>
        <v>0</v>
      </c>
      <c r="AI14" s="562">
        <f>BA14</f>
        <v>0</v>
      </c>
      <c r="AJ14" s="562">
        <f>BC14</f>
        <v>0</v>
      </c>
      <c r="AK14" s="562">
        <f>BE14</f>
        <v>0</v>
      </c>
      <c r="AL14" s="562">
        <f>BG14</f>
        <v>0</v>
      </c>
      <c r="AM14" s="562">
        <f>BI14</f>
        <v>0</v>
      </c>
      <c r="AN14" s="562">
        <f>BK14</f>
        <v>0</v>
      </c>
      <c r="AO14" s="562">
        <f>BM14</f>
        <v>0</v>
      </c>
      <c r="AP14" s="562">
        <f>BO14</f>
        <v>0</v>
      </c>
      <c r="AQ14" s="562">
        <f>SUM(AE14:AP14)</f>
        <v>0</v>
      </c>
      <c r="AR14" s="808">
        <f t="shared" si="12"/>
        <v>0</v>
      </c>
      <c r="AS14" s="809"/>
      <c r="AT14" s="32" t="s">
        <v>1556</v>
      </c>
      <c r="AU14" s="809"/>
      <c r="AV14" s="28" t="s">
        <v>1557</v>
      </c>
      <c r="AW14" s="568"/>
      <c r="AX14" s="38" t="s">
        <v>1558</v>
      </c>
      <c r="AY14" s="810"/>
      <c r="AZ14" s="810" t="s">
        <v>1559</v>
      </c>
      <c r="BA14" s="811"/>
      <c r="BB14" s="810"/>
      <c r="BC14" s="811"/>
      <c r="BD14" s="811"/>
      <c r="BE14" s="811"/>
      <c r="BF14" s="811"/>
      <c r="BG14" s="810"/>
      <c r="BH14" s="810"/>
      <c r="BI14" s="811"/>
      <c r="BJ14" s="793"/>
      <c r="BK14" s="810"/>
      <c r="BL14" s="810"/>
      <c r="BM14" s="811"/>
      <c r="BN14" s="568"/>
      <c r="BO14" s="811"/>
      <c r="BP14" s="810"/>
    </row>
    <row r="15" spans="1:71" ht="159" customHeight="1">
      <c r="A15" s="565" t="s">
        <v>657</v>
      </c>
      <c r="B15" s="1654"/>
      <c r="C15" s="928" t="s">
        <v>1548</v>
      </c>
      <c r="D15" s="1168" t="s">
        <v>658</v>
      </c>
      <c r="E15" s="38" t="s">
        <v>655</v>
      </c>
      <c r="F15" s="38" t="s">
        <v>1560</v>
      </c>
      <c r="G15" s="38" t="s">
        <v>1561</v>
      </c>
      <c r="H15" s="64" t="s">
        <v>1562</v>
      </c>
      <c r="I15" s="64" t="s">
        <v>1563</v>
      </c>
      <c r="J15" s="1266" t="s">
        <v>1564</v>
      </c>
      <c r="K15" s="1346" t="s">
        <v>1565</v>
      </c>
      <c r="L15" s="65">
        <v>8</v>
      </c>
      <c r="M15" s="64" t="s">
        <v>1563</v>
      </c>
      <c r="N15" s="65"/>
      <c r="O15" s="65">
        <v>1</v>
      </c>
      <c r="P15" s="65">
        <v>1</v>
      </c>
      <c r="Q15" s="65">
        <v>1</v>
      </c>
      <c r="R15" s="65">
        <v>1</v>
      </c>
      <c r="S15" s="65">
        <v>1</v>
      </c>
      <c r="T15" s="65">
        <v>1</v>
      </c>
      <c r="U15" s="65">
        <v>1</v>
      </c>
      <c r="V15" s="65">
        <v>1</v>
      </c>
      <c r="W15" s="65"/>
      <c r="X15" s="65"/>
      <c r="Y15" s="65"/>
      <c r="Z15" s="65">
        <f>SUM(N15:Y15)</f>
        <v>8</v>
      </c>
      <c r="AA15" s="608">
        <v>1</v>
      </c>
      <c r="AB15" s="64" t="s">
        <v>1566</v>
      </c>
      <c r="AC15" s="74" t="s">
        <v>1567</v>
      </c>
      <c r="AD15" s="920" t="s">
        <v>1498</v>
      </c>
      <c r="AE15" s="563">
        <f>AS15</f>
        <v>0</v>
      </c>
      <c r="AF15" s="562">
        <v>1</v>
      </c>
      <c r="AG15" s="562">
        <v>1</v>
      </c>
      <c r="AH15" s="562">
        <f>AY15</f>
        <v>0</v>
      </c>
      <c r="AI15" s="562">
        <f>BA15</f>
        <v>0</v>
      </c>
      <c r="AJ15" s="562">
        <f>BC15</f>
        <v>0</v>
      </c>
      <c r="AK15" s="562">
        <f>BE15</f>
        <v>0</v>
      </c>
      <c r="AL15" s="562">
        <f>BG15</f>
        <v>0</v>
      </c>
      <c r="AM15" s="562">
        <f>BI15</f>
        <v>0</v>
      </c>
      <c r="AN15" s="562">
        <f>BK15</f>
        <v>0</v>
      </c>
      <c r="AO15" s="562">
        <f>BM15</f>
        <v>0</v>
      </c>
      <c r="AP15" s="562">
        <f>BO15</f>
        <v>0</v>
      </c>
      <c r="AQ15" s="562">
        <f>SUM(AE15:AP15)</f>
        <v>2</v>
      </c>
      <c r="AR15" s="808">
        <f t="shared" si="12"/>
        <v>0.25</v>
      </c>
      <c r="AS15" s="944"/>
      <c r="AT15" s="818" t="s">
        <v>1568</v>
      </c>
      <c r="AU15" s="1194">
        <v>1</v>
      </c>
      <c r="AV15" s="924" t="s">
        <v>1569</v>
      </c>
      <c r="AW15" s="1335">
        <v>1</v>
      </c>
      <c r="AX15" s="1271" t="s">
        <v>1570</v>
      </c>
      <c r="AY15" s="926"/>
      <c r="AZ15" s="1385" t="s">
        <v>1571</v>
      </c>
      <c r="BA15" s="921"/>
      <c r="BB15" s="926"/>
      <c r="BC15" s="921"/>
      <c r="BD15" s="921"/>
      <c r="BE15" s="921"/>
      <c r="BF15" s="921"/>
      <c r="BG15" s="926"/>
      <c r="BH15" s="926"/>
      <c r="BI15" s="921"/>
      <c r="BJ15" s="927"/>
      <c r="BK15" s="926"/>
      <c r="BL15" s="926"/>
      <c r="BM15" s="921"/>
      <c r="BN15" s="925"/>
      <c r="BO15" s="921"/>
      <c r="BP15" s="926"/>
    </row>
    <row r="16" spans="1:71" s="790" customFormat="1" ht="159" customHeight="1">
      <c r="A16" s="1167" t="s">
        <v>659</v>
      </c>
      <c r="B16" s="1539"/>
      <c r="C16" s="920" t="s">
        <v>1548</v>
      </c>
      <c r="D16" s="1169" t="s">
        <v>660</v>
      </c>
      <c r="E16" s="940" t="s">
        <v>537</v>
      </c>
      <c r="F16" s="940" t="s">
        <v>1572</v>
      </c>
      <c r="G16" s="1340" t="s">
        <v>1573</v>
      </c>
      <c r="H16" s="38" t="s">
        <v>1574</v>
      </c>
      <c r="I16" s="38" t="s">
        <v>1575</v>
      </c>
      <c r="J16" s="39" t="s">
        <v>1510</v>
      </c>
      <c r="K16" s="929" t="s">
        <v>1576</v>
      </c>
      <c r="L16" s="39">
        <v>4</v>
      </c>
      <c r="M16" s="38" t="s">
        <v>1575</v>
      </c>
      <c r="N16" s="39"/>
      <c r="O16" s="39"/>
      <c r="P16" s="39"/>
      <c r="Q16" s="39">
        <v>1</v>
      </c>
      <c r="R16" s="39"/>
      <c r="S16" s="39"/>
      <c r="T16" s="39">
        <v>1</v>
      </c>
      <c r="U16" s="39"/>
      <c r="V16" s="39"/>
      <c r="W16" s="39">
        <v>1</v>
      </c>
      <c r="X16" s="39"/>
      <c r="Y16" s="39">
        <v>1</v>
      </c>
      <c r="Z16" s="39">
        <f>SUM(N16:Y16)</f>
        <v>4</v>
      </c>
      <c r="AA16" s="39"/>
      <c r="AB16" s="38" t="s">
        <v>1577</v>
      </c>
      <c r="AC16" s="38" t="s">
        <v>1578</v>
      </c>
      <c r="AD16" s="74" t="s">
        <v>1498</v>
      </c>
      <c r="AE16" s="65"/>
      <c r="AF16" s="65"/>
      <c r="AG16" s="65"/>
      <c r="AH16" s="65"/>
      <c r="AI16" s="65"/>
      <c r="AJ16" s="65"/>
      <c r="AK16" s="65"/>
      <c r="AL16" s="65"/>
      <c r="AM16" s="65"/>
      <c r="AN16" s="65"/>
      <c r="AO16" s="65"/>
      <c r="AP16" s="65"/>
      <c r="AQ16" s="65"/>
      <c r="AR16" s="931"/>
      <c r="AS16" s="923"/>
      <c r="AT16" s="945"/>
      <c r="AU16" s="923"/>
      <c r="AV16" s="924"/>
      <c r="AW16" s="64"/>
      <c r="AX16" s="930"/>
      <c r="AY16" s="839"/>
      <c r="AZ16" s="839"/>
      <c r="BA16" s="923"/>
      <c r="BB16" s="839"/>
      <c r="BC16" s="923"/>
      <c r="BD16" s="923"/>
      <c r="BE16" s="923"/>
      <c r="BF16" s="923"/>
      <c r="BG16" s="839"/>
      <c r="BH16" s="839"/>
      <c r="BI16" s="923"/>
      <c r="BJ16" s="922"/>
      <c r="BK16" s="839"/>
      <c r="BL16" s="839"/>
      <c r="BM16" s="923"/>
      <c r="BN16" s="64"/>
      <c r="BO16" s="923"/>
      <c r="BP16" s="839"/>
    </row>
    <row r="17" spans="1:68" s="790" customFormat="1" ht="159" customHeight="1">
      <c r="A17" s="39" t="s">
        <v>661</v>
      </c>
      <c r="B17" s="1654"/>
      <c r="C17" s="573" t="s">
        <v>1579</v>
      </c>
      <c r="D17" s="834" t="s">
        <v>663</v>
      </c>
      <c r="E17" s="38" t="s">
        <v>662</v>
      </c>
      <c r="F17" s="38" t="s">
        <v>1580</v>
      </c>
      <c r="G17" s="38" t="s">
        <v>1581</v>
      </c>
      <c r="H17" s="1260" t="s">
        <v>1582</v>
      </c>
      <c r="I17" s="51" t="s">
        <v>1583</v>
      </c>
      <c r="J17" s="815" t="s">
        <v>1584</v>
      </c>
      <c r="K17" s="1347" t="s">
        <v>1585</v>
      </c>
      <c r="L17" s="52">
        <v>2</v>
      </c>
      <c r="M17" s="51" t="s">
        <v>1586</v>
      </c>
      <c r="N17" s="52"/>
      <c r="O17" s="52"/>
      <c r="P17" s="52">
        <v>1</v>
      </c>
      <c r="Q17" s="52"/>
      <c r="R17" s="52"/>
      <c r="S17" s="52"/>
      <c r="T17" s="52"/>
      <c r="U17" s="52">
        <v>1</v>
      </c>
      <c r="V17" s="52"/>
      <c r="W17" s="52"/>
      <c r="X17" s="52"/>
      <c r="Y17" s="52"/>
      <c r="Z17" s="52">
        <f>SUM(N17:Y17)</f>
        <v>2</v>
      </c>
      <c r="AA17" s="1348">
        <v>1</v>
      </c>
      <c r="AB17" s="1349" t="s">
        <v>1587</v>
      </c>
      <c r="AC17" s="51" t="s">
        <v>1588</v>
      </c>
      <c r="AD17" s="38" t="s">
        <v>1498</v>
      </c>
      <c r="AE17" s="565">
        <f t="shared" ref="AE17" si="15">AS17</f>
        <v>0</v>
      </c>
      <c r="AF17" s="565">
        <f>AU17</f>
        <v>0</v>
      </c>
      <c r="AG17" s="565">
        <f t="shared" ref="AG17" si="16">AW17</f>
        <v>1</v>
      </c>
      <c r="AH17" s="565">
        <f t="shared" ref="AH17" si="17">AY17</f>
        <v>0</v>
      </c>
      <c r="AI17" s="564">
        <f t="shared" ref="AI17" si="18">BA17</f>
        <v>0</v>
      </c>
      <c r="AJ17" s="565">
        <f t="shared" ref="AJ17" si="19">BC17</f>
        <v>0</v>
      </c>
      <c r="AK17" s="565">
        <f t="shared" ref="AK17" si="20">BE17</f>
        <v>0</v>
      </c>
      <c r="AL17" s="565">
        <f t="shared" ref="AL17" si="21">BG17</f>
        <v>0</v>
      </c>
      <c r="AM17" s="565">
        <f t="shared" ref="AM17" si="22">BI17</f>
        <v>0</v>
      </c>
      <c r="AN17" s="565">
        <f t="shared" ref="AN17" si="23">BK17</f>
        <v>0</v>
      </c>
      <c r="AO17" s="565">
        <f t="shared" ref="AO17" si="24">BM17</f>
        <v>0</v>
      </c>
      <c r="AP17" s="565">
        <f t="shared" ref="AP17" si="25">BO17</f>
        <v>0</v>
      </c>
      <c r="AQ17" s="565">
        <f>SUM(AE17:AP17)</f>
        <v>1</v>
      </c>
      <c r="AR17" s="896">
        <f t="shared" ref="AR17" si="26">AQ17/Z17</f>
        <v>0.5</v>
      </c>
      <c r="AS17" s="1103"/>
      <c r="AT17" s="818"/>
      <c r="AU17" s="817"/>
      <c r="AV17" s="828"/>
      <c r="AW17" s="995">
        <v>1</v>
      </c>
      <c r="AX17" s="928" t="s">
        <v>1589</v>
      </c>
      <c r="AY17" s="834"/>
      <c r="AZ17" s="834"/>
      <c r="BA17" s="817"/>
      <c r="BB17" s="834"/>
      <c r="BC17" s="817"/>
      <c r="BD17" s="817"/>
      <c r="BE17" s="1336"/>
      <c r="BF17" s="923"/>
      <c r="BG17" s="839"/>
      <c r="BH17" s="839"/>
      <c r="BI17" s="923"/>
      <c r="BJ17" s="922"/>
      <c r="BK17" s="839"/>
      <c r="BL17" s="839"/>
      <c r="BM17" s="923"/>
      <c r="BN17" s="64"/>
      <c r="BO17" s="923"/>
      <c r="BP17" s="839"/>
    </row>
    <row r="18" spans="1:68" s="778" customFormat="1" ht="159" customHeight="1">
      <c r="A18" s="565" t="s">
        <v>664</v>
      </c>
      <c r="B18" s="1539"/>
      <c r="C18" s="816" t="s">
        <v>1548</v>
      </c>
      <c r="D18" s="1169" t="s">
        <v>665</v>
      </c>
      <c r="E18" s="940" t="s">
        <v>537</v>
      </c>
      <c r="F18" s="940" t="s">
        <v>1590</v>
      </c>
      <c r="G18" s="940" t="s">
        <v>1591</v>
      </c>
      <c r="H18" s="1340" t="s">
        <v>1591</v>
      </c>
      <c r="I18" s="940" t="s">
        <v>1575</v>
      </c>
      <c r="J18" s="1294" t="s">
        <v>1546</v>
      </c>
      <c r="K18" s="941">
        <v>46234</v>
      </c>
      <c r="L18" s="838">
        <v>1</v>
      </c>
      <c r="M18" s="940" t="s">
        <v>1592</v>
      </c>
      <c r="N18" s="838"/>
      <c r="O18" s="838"/>
      <c r="P18" s="838"/>
      <c r="Q18" s="838"/>
      <c r="R18" s="838"/>
      <c r="S18" s="838"/>
      <c r="T18" s="838">
        <v>1</v>
      </c>
      <c r="U18" s="838"/>
      <c r="V18" s="838"/>
      <c r="W18" s="838"/>
      <c r="X18" s="838"/>
      <c r="Y18" s="838"/>
      <c r="Z18" s="838">
        <f>SUM(N18:Y18)</f>
        <v>1</v>
      </c>
      <c r="AA18" s="838"/>
      <c r="AB18" s="940" t="s">
        <v>1577</v>
      </c>
      <c r="AC18" s="940" t="s">
        <v>1578</v>
      </c>
      <c r="AD18" s="940" t="s">
        <v>1498</v>
      </c>
      <c r="AE18" s="838"/>
      <c r="AF18" s="838"/>
      <c r="AG18" s="838"/>
      <c r="AH18" s="838"/>
      <c r="AI18" s="838"/>
      <c r="AJ18" s="838"/>
      <c r="AK18" s="838"/>
      <c r="AL18" s="838"/>
      <c r="AM18" s="838"/>
      <c r="AN18" s="838"/>
      <c r="AO18" s="838"/>
      <c r="AP18" s="838"/>
      <c r="AQ18" s="838"/>
      <c r="AR18" s="1337"/>
      <c r="AS18" s="1338"/>
      <c r="AT18" s="945"/>
      <c r="AU18" s="1338"/>
      <c r="AV18" s="1339"/>
      <c r="AW18" s="940"/>
      <c r="AX18" s="920"/>
      <c r="AY18" s="1169"/>
      <c r="AZ18" s="1169"/>
      <c r="BA18" s="1338"/>
      <c r="BB18" s="1169"/>
      <c r="BC18" s="1338"/>
      <c r="BD18" s="1338"/>
      <c r="BE18" s="923"/>
      <c r="BF18" s="923"/>
      <c r="BG18" s="839"/>
      <c r="BH18" s="839"/>
      <c r="BI18" s="923"/>
      <c r="BJ18" s="922"/>
      <c r="BK18" s="839"/>
      <c r="BL18" s="834"/>
      <c r="BM18" s="817"/>
      <c r="BN18" s="38"/>
      <c r="BO18" s="817"/>
      <c r="BP18" s="834"/>
    </row>
    <row r="19" spans="1:68" ht="153" customHeight="1">
      <c r="A19" s="565" t="s">
        <v>666</v>
      </c>
      <c r="B19" s="1655"/>
      <c r="C19" s="938" t="s">
        <v>1548</v>
      </c>
      <c r="D19" s="853" t="s">
        <v>1593</v>
      </c>
      <c r="E19" s="568" t="s">
        <v>655</v>
      </c>
      <c r="F19" s="855" t="s">
        <v>1594</v>
      </c>
      <c r="G19" s="568" t="s">
        <v>1595</v>
      </c>
      <c r="H19" s="568" t="s">
        <v>1596</v>
      </c>
      <c r="I19" s="853" t="s">
        <v>1597</v>
      </c>
      <c r="J19" s="565" t="s">
        <v>1489</v>
      </c>
      <c r="K19" s="842">
        <v>46387</v>
      </c>
      <c r="L19" s="565">
        <v>1</v>
      </c>
      <c r="M19" s="568" t="s">
        <v>1598</v>
      </c>
      <c r="N19" s="565"/>
      <c r="O19" s="565"/>
      <c r="P19" s="565"/>
      <c r="Q19" s="565"/>
      <c r="R19" s="565"/>
      <c r="S19" s="565"/>
      <c r="T19" s="565"/>
      <c r="U19" s="565"/>
      <c r="V19" s="565"/>
      <c r="W19" s="565"/>
      <c r="X19" s="565"/>
      <c r="Y19" s="564">
        <v>1</v>
      </c>
      <c r="Z19" s="39">
        <f t="shared" si="0"/>
        <v>1</v>
      </c>
      <c r="AA19" s="559">
        <v>1</v>
      </c>
      <c r="AB19" s="38" t="s">
        <v>1599</v>
      </c>
      <c r="AC19" s="38" t="s">
        <v>168</v>
      </c>
      <c r="AD19" s="1270" t="s">
        <v>757</v>
      </c>
      <c r="AE19" s="571">
        <f t="shared" si="1"/>
        <v>0</v>
      </c>
      <c r="AF19" s="571">
        <f t="shared" si="2"/>
        <v>0</v>
      </c>
      <c r="AG19" s="571">
        <f t="shared" si="3"/>
        <v>0</v>
      </c>
      <c r="AH19" s="571">
        <f t="shared" si="4"/>
        <v>0</v>
      </c>
      <c r="AI19" s="571">
        <f t="shared" si="5"/>
        <v>0</v>
      </c>
      <c r="AJ19" s="571">
        <f t="shared" si="6"/>
        <v>0</v>
      </c>
      <c r="AK19" s="571">
        <f t="shared" si="7"/>
        <v>0</v>
      </c>
      <c r="AL19" s="571">
        <f t="shared" si="8"/>
        <v>0</v>
      </c>
      <c r="AM19" s="571">
        <f t="shared" si="9"/>
        <v>0</v>
      </c>
      <c r="AN19" s="571">
        <f t="shared" si="10"/>
        <v>0</v>
      </c>
      <c r="AO19" s="571">
        <f t="shared" si="11"/>
        <v>0</v>
      </c>
      <c r="AP19" s="571">
        <f t="shared" si="13"/>
        <v>0</v>
      </c>
      <c r="AQ19" s="565">
        <f t="shared" si="14"/>
        <v>0</v>
      </c>
      <c r="AR19" s="896">
        <f t="shared" ref="AR19:AR31" si="27">AQ19/Z19</f>
        <v>0</v>
      </c>
      <c r="AS19" s="990"/>
      <c r="AT19" s="28" t="s">
        <v>1600</v>
      </c>
      <c r="AU19" s="28"/>
      <c r="AV19" s="28" t="s">
        <v>1601</v>
      </c>
      <c r="AW19" s="990"/>
      <c r="AX19" s="28" t="s">
        <v>1602</v>
      </c>
      <c r="AY19" s="565"/>
      <c r="AZ19" s="991" t="s">
        <v>1603</v>
      </c>
      <c r="BA19" s="990"/>
      <c r="BB19" s="991"/>
      <c r="BC19" s="990"/>
      <c r="BD19" s="991"/>
      <c r="BE19" s="992"/>
      <c r="BF19" s="991"/>
      <c r="BG19" s="809"/>
      <c r="BH19" s="991"/>
      <c r="BI19" s="992"/>
      <c r="BJ19" s="990"/>
      <c r="BK19" s="990"/>
      <c r="BL19" s="848"/>
      <c r="BM19" s="848"/>
      <c r="BN19" s="848"/>
      <c r="BO19" s="848"/>
      <c r="BP19" s="848"/>
    </row>
    <row r="20" spans="1:68" ht="120.75" customHeight="1">
      <c r="A20" s="1167" t="s">
        <v>668</v>
      </c>
      <c r="B20" s="1661" t="s">
        <v>1604</v>
      </c>
      <c r="C20" s="1170" t="s">
        <v>1605</v>
      </c>
      <c r="D20" s="942" t="s">
        <v>669</v>
      </c>
      <c r="E20" s="939" t="s">
        <v>537</v>
      </c>
      <c r="F20" s="939" t="s">
        <v>537</v>
      </c>
      <c r="G20" s="939" t="s">
        <v>1606</v>
      </c>
      <c r="H20" s="561" t="s">
        <v>1607</v>
      </c>
      <c r="I20" s="566" t="s">
        <v>1608</v>
      </c>
      <c r="J20" s="567" t="s">
        <v>1609</v>
      </c>
      <c r="K20" s="847" t="s">
        <v>1610</v>
      </c>
      <c r="L20" s="807">
        <v>3</v>
      </c>
      <c r="M20" s="566" t="s">
        <v>1611</v>
      </c>
      <c r="N20" s="567">
        <v>1</v>
      </c>
      <c r="O20" s="567"/>
      <c r="P20" s="567"/>
      <c r="Q20" s="567"/>
      <c r="R20" s="567"/>
      <c r="S20" s="567"/>
      <c r="T20" s="567"/>
      <c r="U20" s="567"/>
      <c r="V20" s="567">
        <v>1</v>
      </c>
      <c r="W20" s="567"/>
      <c r="X20" s="567"/>
      <c r="Y20" s="567"/>
      <c r="Z20" s="838">
        <f t="shared" si="0"/>
        <v>2</v>
      </c>
      <c r="AA20" s="558">
        <v>1</v>
      </c>
      <c r="AB20" s="940" t="s">
        <v>1612</v>
      </c>
      <c r="AC20" s="940" t="s">
        <v>537</v>
      </c>
      <c r="AD20" s="1340" t="s">
        <v>757</v>
      </c>
      <c r="AE20" s="565">
        <f t="shared" si="1"/>
        <v>1</v>
      </c>
      <c r="AF20" s="565">
        <f>AU20</f>
        <v>0</v>
      </c>
      <c r="AG20" s="565">
        <f t="shared" si="3"/>
        <v>0</v>
      </c>
      <c r="AH20" s="565">
        <f t="shared" si="4"/>
        <v>0</v>
      </c>
      <c r="AI20" s="565">
        <f t="shared" si="5"/>
        <v>0</v>
      </c>
      <c r="AJ20" s="565">
        <f t="shared" si="6"/>
        <v>0</v>
      </c>
      <c r="AK20" s="565">
        <f t="shared" si="7"/>
        <v>0</v>
      </c>
      <c r="AL20" s="565">
        <f t="shared" si="8"/>
        <v>0</v>
      </c>
      <c r="AM20" s="565">
        <f t="shared" si="9"/>
        <v>0</v>
      </c>
      <c r="AN20" s="565">
        <f t="shared" si="10"/>
        <v>0</v>
      </c>
      <c r="AO20" s="565">
        <f t="shared" si="11"/>
        <v>0</v>
      </c>
      <c r="AP20" s="565">
        <f t="shared" si="13"/>
        <v>0</v>
      </c>
      <c r="AQ20" s="807">
        <f>SUM(AE20:AP20)</f>
        <v>1</v>
      </c>
      <c r="AR20" s="897">
        <f t="shared" si="27"/>
        <v>0.5</v>
      </c>
      <c r="AS20" s="975">
        <v>1</v>
      </c>
      <c r="AT20" s="67" t="s">
        <v>1613</v>
      </c>
      <c r="AU20" s="848"/>
      <c r="AV20" s="848"/>
      <c r="AW20" s="848"/>
      <c r="AX20" s="848"/>
      <c r="AY20" s="562"/>
      <c r="AZ20" s="585"/>
      <c r="BA20" s="852"/>
      <c r="BB20" s="854"/>
      <c r="BC20" s="848"/>
      <c r="BD20" s="848"/>
      <c r="BE20" s="849"/>
      <c r="BF20" s="793"/>
      <c r="BG20" s="811"/>
      <c r="BH20" s="811"/>
      <c r="BI20" s="849"/>
      <c r="BJ20" s="854"/>
      <c r="BK20" s="848"/>
      <c r="BL20" s="848"/>
      <c r="BM20" s="848"/>
      <c r="BN20" s="848"/>
      <c r="BO20" s="848"/>
      <c r="BP20" s="848"/>
    </row>
    <row r="21" spans="1:68" s="797" customFormat="1" ht="124.5" customHeight="1">
      <c r="A21" s="571" t="s">
        <v>670</v>
      </c>
      <c r="B21" s="1661"/>
      <c r="C21" s="32" t="s">
        <v>1605</v>
      </c>
      <c r="D21" s="846" t="s">
        <v>671</v>
      </c>
      <c r="E21" s="844" t="s">
        <v>655</v>
      </c>
      <c r="F21" s="568" t="s">
        <v>1614</v>
      </c>
      <c r="G21" s="568" t="s">
        <v>1615</v>
      </c>
      <c r="H21" s="850" t="s">
        <v>1616</v>
      </c>
      <c r="I21" s="853" t="s">
        <v>1617</v>
      </c>
      <c r="J21" s="565" t="s">
        <v>1489</v>
      </c>
      <c r="K21" s="842">
        <v>46325</v>
      </c>
      <c r="L21" s="565">
        <v>1</v>
      </c>
      <c r="M21" s="568" t="s">
        <v>1618</v>
      </c>
      <c r="N21" s="565"/>
      <c r="O21" s="565"/>
      <c r="P21" s="565"/>
      <c r="Q21" s="565"/>
      <c r="R21" s="565"/>
      <c r="S21" s="565"/>
      <c r="T21" s="565"/>
      <c r="U21" s="565"/>
      <c r="V21" s="565"/>
      <c r="W21" s="565">
        <v>1</v>
      </c>
      <c r="X21" s="565"/>
      <c r="Y21" s="571"/>
      <c r="Z21" s="65">
        <f>SUM(N21:Y21)</f>
        <v>1</v>
      </c>
      <c r="AA21" s="558">
        <v>1</v>
      </c>
      <c r="AB21" s="64" t="s">
        <v>1619</v>
      </c>
      <c r="AC21" s="64" t="s">
        <v>1567</v>
      </c>
      <c r="AD21" s="64" t="s">
        <v>757</v>
      </c>
      <c r="AE21" s="567">
        <f>AS21</f>
        <v>0</v>
      </c>
      <c r="AF21" s="567">
        <f>AU21</f>
        <v>0</v>
      </c>
      <c r="AG21" s="567">
        <f>AW21</f>
        <v>0</v>
      </c>
      <c r="AH21" s="567">
        <f>AY21</f>
        <v>0</v>
      </c>
      <c r="AI21" s="567">
        <f>BA21</f>
        <v>0</v>
      </c>
      <c r="AJ21" s="567">
        <f>BC21</f>
        <v>0</v>
      </c>
      <c r="AK21" s="567">
        <f>BE21</f>
        <v>0</v>
      </c>
      <c r="AL21" s="567">
        <f>BG21</f>
        <v>0</v>
      </c>
      <c r="AM21" s="567">
        <f>BI21</f>
        <v>0</v>
      </c>
      <c r="AN21" s="567">
        <f>BK21</f>
        <v>0</v>
      </c>
      <c r="AO21" s="567">
        <f>BM21</f>
        <v>0</v>
      </c>
      <c r="AP21" s="567">
        <f>BO21</f>
        <v>0</v>
      </c>
      <c r="AQ21" s="571">
        <f>SUM(AE21:AP21)</f>
        <v>0</v>
      </c>
      <c r="AR21" s="996">
        <f t="shared" si="27"/>
        <v>0</v>
      </c>
      <c r="AS21" s="997"/>
      <c r="AT21" s="922" t="s">
        <v>1620</v>
      </c>
      <c r="AU21" s="848"/>
      <c r="AV21" s="922" t="s">
        <v>1621</v>
      </c>
      <c r="AW21" s="848"/>
      <c r="AX21" s="922" t="s">
        <v>1622</v>
      </c>
      <c r="AY21" s="565"/>
      <c r="AZ21" s="924" t="s">
        <v>1623</v>
      </c>
      <c r="BA21" s="848"/>
      <c r="BB21" s="848"/>
      <c r="BC21" s="848"/>
      <c r="BD21" s="848"/>
      <c r="BE21" s="849"/>
      <c r="BF21" s="848"/>
      <c r="BG21" s="811"/>
      <c r="BH21" s="811"/>
      <c r="BI21" s="849"/>
      <c r="BJ21" s="848"/>
      <c r="BK21" s="848"/>
      <c r="BL21" s="848"/>
      <c r="BM21" s="848"/>
      <c r="BN21" s="848"/>
      <c r="BO21" s="848"/>
      <c r="BP21" s="848"/>
    </row>
    <row r="22" spans="1:68" ht="157.5" customHeight="1">
      <c r="A22" s="1162" t="s">
        <v>672</v>
      </c>
      <c r="B22" s="1664"/>
      <c r="C22" s="28" t="s">
        <v>1605</v>
      </c>
      <c r="D22" s="568" t="s">
        <v>673</v>
      </c>
      <c r="E22" s="568" t="s">
        <v>168</v>
      </c>
      <c r="F22" s="851" t="s">
        <v>1594</v>
      </c>
      <c r="G22" s="568" t="s">
        <v>1624</v>
      </c>
      <c r="H22" s="578" t="s">
        <v>1625</v>
      </c>
      <c r="I22" s="566" t="s">
        <v>1626</v>
      </c>
      <c r="J22" s="567" t="s">
        <v>1564</v>
      </c>
      <c r="K22" s="847" t="s">
        <v>1627</v>
      </c>
      <c r="L22" s="807">
        <v>12</v>
      </c>
      <c r="M22" s="858" t="s">
        <v>1628</v>
      </c>
      <c r="N22" s="567">
        <v>1</v>
      </c>
      <c r="O22" s="567">
        <v>1</v>
      </c>
      <c r="P22" s="567">
        <v>1</v>
      </c>
      <c r="Q22" s="567">
        <v>1</v>
      </c>
      <c r="R22" s="1350">
        <v>1</v>
      </c>
      <c r="S22" s="567">
        <v>1</v>
      </c>
      <c r="T22" s="567">
        <v>1</v>
      </c>
      <c r="U22" s="567">
        <v>1</v>
      </c>
      <c r="V22" s="567">
        <v>1</v>
      </c>
      <c r="W22" s="567">
        <v>1</v>
      </c>
      <c r="X22" s="586">
        <v>1</v>
      </c>
      <c r="Y22" s="571">
        <v>1</v>
      </c>
      <c r="Z22" s="571">
        <f t="shared" si="0"/>
        <v>12</v>
      </c>
      <c r="AA22" s="608">
        <v>1</v>
      </c>
      <c r="AB22" s="578" t="s">
        <v>1594</v>
      </c>
      <c r="AC22" s="578" t="s">
        <v>168</v>
      </c>
      <c r="AD22" s="64" t="s">
        <v>757</v>
      </c>
      <c r="AE22" s="565">
        <f t="shared" si="1"/>
        <v>1</v>
      </c>
      <c r="AF22" s="565">
        <f t="shared" si="2"/>
        <v>1</v>
      </c>
      <c r="AG22" s="565">
        <f t="shared" si="3"/>
        <v>1</v>
      </c>
      <c r="AH22" s="565">
        <f t="shared" si="4"/>
        <v>1</v>
      </c>
      <c r="AI22" s="565">
        <f t="shared" si="5"/>
        <v>0</v>
      </c>
      <c r="AJ22" s="565">
        <f t="shared" si="6"/>
        <v>0</v>
      </c>
      <c r="AK22" s="565">
        <f t="shared" si="7"/>
        <v>0</v>
      </c>
      <c r="AL22" s="565">
        <f t="shared" si="8"/>
        <v>0</v>
      </c>
      <c r="AM22" s="565">
        <f t="shared" si="9"/>
        <v>0</v>
      </c>
      <c r="AN22" s="565">
        <f t="shared" si="10"/>
        <v>0</v>
      </c>
      <c r="AO22" s="565">
        <f t="shared" si="11"/>
        <v>0</v>
      </c>
      <c r="AP22" s="571">
        <f t="shared" si="13"/>
        <v>0</v>
      </c>
      <c r="AQ22" s="571">
        <f t="shared" si="14"/>
        <v>4</v>
      </c>
      <c r="AR22" s="996">
        <f t="shared" si="27"/>
        <v>0.33333333333333331</v>
      </c>
      <c r="AS22" s="1467">
        <v>1</v>
      </c>
      <c r="AT22" s="922" t="s">
        <v>1629</v>
      </c>
      <c r="AU22" s="1194">
        <v>1</v>
      </c>
      <c r="AV22" s="32" t="s">
        <v>1630</v>
      </c>
      <c r="AW22" s="1468">
        <v>1</v>
      </c>
      <c r="AX22" s="32" t="s">
        <v>1631</v>
      </c>
      <c r="AY22" s="864">
        <v>1</v>
      </c>
      <c r="AZ22" s="32" t="s">
        <v>1632</v>
      </c>
      <c r="BA22" s="811"/>
      <c r="BB22" s="28"/>
      <c r="BC22" s="811"/>
      <c r="BD22" s="28"/>
      <c r="BE22" s="856"/>
      <c r="BF22" s="857"/>
      <c r="BG22" s="856"/>
      <c r="BH22" s="857"/>
      <c r="BI22" s="811"/>
      <c r="BJ22" s="793"/>
      <c r="BK22" s="811"/>
      <c r="BL22" s="793"/>
      <c r="BM22" s="810"/>
      <c r="BN22" s="793"/>
      <c r="BO22" s="809"/>
      <c r="BP22" s="793"/>
    </row>
    <row r="23" spans="1:68" s="797" customFormat="1" ht="153.75" customHeight="1">
      <c r="A23" s="838" t="s">
        <v>674</v>
      </c>
      <c r="B23" s="566" t="s">
        <v>1633</v>
      </c>
      <c r="C23" s="1182" t="s">
        <v>1579</v>
      </c>
      <c r="D23" s="566" t="s">
        <v>675</v>
      </c>
      <c r="E23" s="566" t="s">
        <v>168</v>
      </c>
      <c r="F23" s="578" t="s">
        <v>1634</v>
      </c>
      <c r="G23" s="859" t="s">
        <v>1635</v>
      </c>
      <c r="H23" s="568" t="s">
        <v>1636</v>
      </c>
      <c r="I23" s="568" t="s">
        <v>1637</v>
      </c>
      <c r="J23" s="565" t="s">
        <v>1609</v>
      </c>
      <c r="K23" s="842" t="s">
        <v>1638</v>
      </c>
      <c r="L23" s="565">
        <v>3</v>
      </c>
      <c r="M23" s="568" t="s">
        <v>1639</v>
      </c>
      <c r="N23" s="565"/>
      <c r="O23" s="565"/>
      <c r="P23" s="565"/>
      <c r="Q23" s="565">
        <v>1</v>
      </c>
      <c r="R23" s="565"/>
      <c r="S23" s="565"/>
      <c r="T23" s="565"/>
      <c r="U23" s="565">
        <v>1</v>
      </c>
      <c r="V23" s="565"/>
      <c r="W23" s="565"/>
      <c r="X23" s="565"/>
      <c r="Y23" s="565">
        <v>1</v>
      </c>
      <c r="Z23" s="565">
        <f t="shared" si="0"/>
        <v>3</v>
      </c>
      <c r="AA23" s="559">
        <v>1</v>
      </c>
      <c r="AB23" s="568" t="s">
        <v>1634</v>
      </c>
      <c r="AC23" s="568" t="s">
        <v>168</v>
      </c>
      <c r="AD23" s="573" t="s">
        <v>757</v>
      </c>
      <c r="AE23" s="807">
        <f t="shared" si="1"/>
        <v>0</v>
      </c>
      <c r="AF23" s="567">
        <f t="shared" si="2"/>
        <v>0</v>
      </c>
      <c r="AG23" s="567">
        <f>AW23</f>
        <v>0</v>
      </c>
      <c r="AH23" s="567">
        <f t="shared" si="4"/>
        <v>1</v>
      </c>
      <c r="AI23" s="567">
        <f t="shared" si="5"/>
        <v>0</v>
      </c>
      <c r="AJ23" s="567">
        <f t="shared" si="6"/>
        <v>0</v>
      </c>
      <c r="AK23" s="567">
        <f t="shared" si="7"/>
        <v>0</v>
      </c>
      <c r="AL23" s="567">
        <f t="shared" si="8"/>
        <v>0</v>
      </c>
      <c r="AM23" s="567">
        <f t="shared" si="9"/>
        <v>0</v>
      </c>
      <c r="AN23" s="567">
        <f t="shared" si="10"/>
        <v>0</v>
      </c>
      <c r="AO23" s="586">
        <f t="shared" si="11"/>
        <v>0</v>
      </c>
      <c r="AP23" s="565">
        <f t="shared" si="13"/>
        <v>0</v>
      </c>
      <c r="AQ23" s="565">
        <f t="shared" si="14"/>
        <v>1</v>
      </c>
      <c r="AR23" s="896">
        <f t="shared" si="27"/>
        <v>0.33333333333333331</v>
      </c>
      <c r="AS23" s="809"/>
      <c r="AT23" s="28" t="s">
        <v>1640</v>
      </c>
      <c r="AU23" s="809"/>
      <c r="AV23" s="28" t="s">
        <v>1641</v>
      </c>
      <c r="AW23" s="817"/>
      <c r="AX23" s="568" t="s">
        <v>1642</v>
      </c>
      <c r="AY23" s="809">
        <v>1</v>
      </c>
      <c r="AZ23" s="853" t="s">
        <v>1643</v>
      </c>
      <c r="BA23" s="899"/>
      <c r="BB23" s="898"/>
      <c r="BC23" s="899"/>
      <c r="BD23" s="899"/>
      <c r="BE23" s="898"/>
      <c r="BF23" s="898"/>
      <c r="BG23" s="810"/>
      <c r="BH23" s="810"/>
      <c r="BI23" s="811"/>
      <c r="BJ23" s="810"/>
      <c r="BK23" s="810"/>
      <c r="BL23" s="810"/>
      <c r="BM23" s="810"/>
      <c r="BN23" s="810"/>
      <c r="BO23" s="809"/>
      <c r="BP23" s="810"/>
    </row>
    <row r="24" spans="1:68" s="797" customFormat="1" ht="126" customHeight="1">
      <c r="A24" s="565" t="s">
        <v>676</v>
      </c>
      <c r="B24" s="1664" t="s">
        <v>1604</v>
      </c>
      <c r="C24" s="28" t="s">
        <v>1605</v>
      </c>
      <c r="D24" s="568" t="s">
        <v>678</v>
      </c>
      <c r="E24" s="568" t="s">
        <v>677</v>
      </c>
      <c r="F24" s="568" t="s">
        <v>1634</v>
      </c>
      <c r="G24" s="568" t="s">
        <v>1644</v>
      </c>
      <c r="H24" s="561" t="s">
        <v>1645</v>
      </c>
      <c r="I24" s="561" t="s">
        <v>1646</v>
      </c>
      <c r="J24" s="581" t="s">
        <v>1489</v>
      </c>
      <c r="K24" s="861">
        <v>46053</v>
      </c>
      <c r="L24" s="562">
        <v>1</v>
      </c>
      <c r="M24" s="561" t="s">
        <v>1644</v>
      </c>
      <c r="N24" s="562">
        <v>1</v>
      </c>
      <c r="O24" s="562"/>
      <c r="P24" s="562"/>
      <c r="Q24" s="562"/>
      <c r="R24" s="562"/>
      <c r="S24" s="562"/>
      <c r="T24" s="562"/>
      <c r="U24" s="562"/>
      <c r="V24" s="562"/>
      <c r="W24" s="562"/>
      <c r="X24" s="562"/>
      <c r="Y24" s="562"/>
      <c r="Z24" s="562">
        <f>SUM(N24:Y24)</f>
        <v>1</v>
      </c>
      <c r="AA24" s="558">
        <v>1</v>
      </c>
      <c r="AB24" s="561" t="s">
        <v>1634</v>
      </c>
      <c r="AC24" s="561" t="s">
        <v>1567</v>
      </c>
      <c r="AD24" s="575" t="s">
        <v>757</v>
      </c>
      <c r="AE24" s="565">
        <v>1</v>
      </c>
      <c r="AF24" s="565">
        <f t="shared" si="2"/>
        <v>0</v>
      </c>
      <c r="AG24" s="565">
        <f t="shared" si="3"/>
        <v>0</v>
      </c>
      <c r="AH24" s="565">
        <f t="shared" si="4"/>
        <v>0</v>
      </c>
      <c r="AI24" s="565">
        <f t="shared" si="5"/>
        <v>0</v>
      </c>
      <c r="AJ24" s="565">
        <f t="shared" si="6"/>
        <v>0</v>
      </c>
      <c r="AK24" s="565">
        <f t="shared" si="7"/>
        <v>0</v>
      </c>
      <c r="AL24" s="565">
        <f t="shared" si="8"/>
        <v>0</v>
      </c>
      <c r="AM24" s="565">
        <f t="shared" si="9"/>
        <v>0</v>
      </c>
      <c r="AN24" s="565">
        <f t="shared" si="10"/>
        <v>0</v>
      </c>
      <c r="AO24" s="565">
        <f t="shared" si="11"/>
        <v>0</v>
      </c>
      <c r="AP24" s="562">
        <f t="shared" si="13"/>
        <v>0</v>
      </c>
      <c r="AQ24" s="562">
        <f t="shared" si="14"/>
        <v>1</v>
      </c>
      <c r="AR24" s="808">
        <f t="shared" si="27"/>
        <v>1</v>
      </c>
      <c r="AS24" s="1330">
        <v>1</v>
      </c>
      <c r="AT24" s="69" t="s">
        <v>1647</v>
      </c>
      <c r="AU24" s="946"/>
      <c r="AV24" s="67" t="s">
        <v>1648</v>
      </c>
      <c r="AW24" s="850"/>
      <c r="AX24" s="69" t="s">
        <v>1648</v>
      </c>
      <c r="AY24" s="810"/>
      <c r="AZ24" s="69" t="s">
        <v>1648</v>
      </c>
      <c r="BA24" s="809"/>
      <c r="BB24" s="28"/>
      <c r="BC24" s="809"/>
      <c r="BD24" s="28"/>
      <c r="BE24" s="853"/>
      <c r="BF24" s="28"/>
      <c r="BG24" s="898"/>
      <c r="BH24" s="32"/>
      <c r="BI24" s="899"/>
      <c r="BJ24" s="32"/>
      <c r="BK24" s="898"/>
      <c r="BL24" s="898"/>
      <c r="BM24" s="898"/>
      <c r="BN24" s="898"/>
      <c r="BO24" s="899"/>
      <c r="BP24" s="899"/>
    </row>
    <row r="25" spans="1:68" s="778" customFormat="1" ht="123.75" customHeight="1">
      <c r="A25" s="562" t="s">
        <v>679</v>
      </c>
      <c r="B25" s="1655"/>
      <c r="C25" s="69" t="s">
        <v>1605</v>
      </c>
      <c r="D25" s="51" t="s">
        <v>681</v>
      </c>
      <c r="E25" s="561" t="s">
        <v>680</v>
      </c>
      <c r="F25" s="561" t="s">
        <v>1649</v>
      </c>
      <c r="G25" s="854" t="s">
        <v>1650</v>
      </c>
      <c r="H25" s="561" t="s">
        <v>1651</v>
      </c>
      <c r="I25" s="561" t="s">
        <v>1652</v>
      </c>
      <c r="J25" s="562" t="s">
        <v>1510</v>
      </c>
      <c r="K25" s="861" t="s">
        <v>1653</v>
      </c>
      <c r="L25" s="562">
        <v>2</v>
      </c>
      <c r="M25" s="561" t="s">
        <v>1654</v>
      </c>
      <c r="N25" s="562"/>
      <c r="O25" s="562"/>
      <c r="P25" s="562">
        <v>1</v>
      </c>
      <c r="Q25" s="562"/>
      <c r="R25" s="562"/>
      <c r="S25" s="562">
        <v>1</v>
      </c>
      <c r="T25" s="562"/>
      <c r="U25" s="562"/>
      <c r="V25" s="562"/>
      <c r="W25" s="562"/>
      <c r="X25" s="562"/>
      <c r="Y25" s="562"/>
      <c r="Z25" s="562">
        <v>2</v>
      </c>
      <c r="AA25" s="558">
        <v>1</v>
      </c>
      <c r="AB25" s="561" t="s">
        <v>1649</v>
      </c>
      <c r="AC25" s="561" t="s">
        <v>1655</v>
      </c>
      <c r="AD25" s="575" t="s">
        <v>757</v>
      </c>
      <c r="AE25" s="562">
        <f t="shared" si="1"/>
        <v>0</v>
      </c>
      <c r="AF25" s="562">
        <f t="shared" si="2"/>
        <v>0</v>
      </c>
      <c r="AG25" s="562">
        <f t="shared" si="3"/>
        <v>1</v>
      </c>
      <c r="AH25" s="562">
        <f t="shared" si="4"/>
        <v>0</v>
      </c>
      <c r="AI25" s="562">
        <f t="shared" si="5"/>
        <v>0</v>
      </c>
      <c r="AJ25" s="562">
        <f t="shared" si="6"/>
        <v>0</v>
      </c>
      <c r="AK25" s="562">
        <f t="shared" si="7"/>
        <v>0</v>
      </c>
      <c r="AL25" s="562">
        <f t="shared" si="8"/>
        <v>0</v>
      </c>
      <c r="AM25" s="562">
        <f t="shared" si="9"/>
        <v>0</v>
      </c>
      <c r="AN25" s="562">
        <f t="shared" si="10"/>
        <v>0</v>
      </c>
      <c r="AO25" s="562">
        <f t="shared" si="11"/>
        <v>0</v>
      </c>
      <c r="AP25" s="562">
        <f t="shared" si="13"/>
        <v>0</v>
      </c>
      <c r="AQ25" s="562">
        <f t="shared" si="14"/>
        <v>1</v>
      </c>
      <c r="AR25" s="808">
        <f t="shared" si="27"/>
        <v>0.5</v>
      </c>
      <c r="AS25" s="946"/>
      <c r="AT25" s="69" t="s">
        <v>1656</v>
      </c>
      <c r="AU25" s="946"/>
      <c r="AV25" s="28" t="s">
        <v>1657</v>
      </c>
      <c r="AW25" s="994">
        <v>1</v>
      </c>
      <c r="AX25" s="69" t="s">
        <v>1658</v>
      </c>
      <c r="AY25" s="854"/>
      <c r="AZ25" s="69" t="s">
        <v>1659</v>
      </c>
      <c r="BA25" s="946"/>
      <c r="BB25" s="69"/>
      <c r="BC25" s="946"/>
      <c r="BD25" s="69"/>
      <c r="BE25" s="854"/>
      <c r="BF25" s="69"/>
      <c r="BG25" s="853"/>
      <c r="BH25" s="28"/>
      <c r="BI25" s="809"/>
      <c r="BJ25" s="28"/>
      <c r="BK25" s="853"/>
      <c r="BL25" s="853"/>
      <c r="BM25" s="853"/>
      <c r="BN25" s="853"/>
      <c r="BO25" s="809"/>
      <c r="BP25" s="809"/>
    </row>
    <row r="26" spans="1:68" ht="125.25" customHeight="1">
      <c r="A26" s="1167" t="s">
        <v>682</v>
      </c>
      <c r="B26" s="566" t="s">
        <v>1660</v>
      </c>
      <c r="C26" s="892" t="s">
        <v>1661</v>
      </c>
      <c r="D26" s="863" t="s">
        <v>683</v>
      </c>
      <c r="E26" s="566" t="s">
        <v>537</v>
      </c>
      <c r="F26" s="566" t="s">
        <v>537</v>
      </c>
      <c r="G26" s="858" t="s">
        <v>1662</v>
      </c>
      <c r="H26" s="566" t="s">
        <v>1663</v>
      </c>
      <c r="I26" s="935" t="s">
        <v>1664</v>
      </c>
      <c r="J26" s="567" t="s">
        <v>1584</v>
      </c>
      <c r="K26" s="847" t="s">
        <v>1665</v>
      </c>
      <c r="L26" s="567">
        <v>2</v>
      </c>
      <c r="M26" s="863" t="s">
        <v>1666</v>
      </c>
      <c r="N26" s="567"/>
      <c r="O26" s="567"/>
      <c r="P26" s="567"/>
      <c r="Q26" s="567"/>
      <c r="R26" s="567"/>
      <c r="S26" s="567"/>
      <c r="T26" s="567"/>
      <c r="U26" s="567">
        <v>1</v>
      </c>
      <c r="V26" s="567"/>
      <c r="W26" s="567"/>
      <c r="X26" s="807"/>
      <c r="Y26" s="567">
        <v>1</v>
      </c>
      <c r="Z26" s="567">
        <f>SUM(N26:Y26)</f>
        <v>2</v>
      </c>
      <c r="AA26" s="558">
        <v>1</v>
      </c>
      <c r="AB26" s="566" t="s">
        <v>1612</v>
      </c>
      <c r="AC26" s="566" t="s">
        <v>537</v>
      </c>
      <c r="AD26" s="569" t="s">
        <v>1667</v>
      </c>
      <c r="AE26" s="807">
        <f t="shared" si="1"/>
        <v>0</v>
      </c>
      <c r="AF26" s="567">
        <f t="shared" si="2"/>
        <v>0</v>
      </c>
      <c r="AG26" s="567">
        <f t="shared" si="3"/>
        <v>0</v>
      </c>
      <c r="AH26" s="567">
        <f t="shared" si="4"/>
        <v>0</v>
      </c>
      <c r="AI26" s="567">
        <f t="shared" si="5"/>
        <v>0</v>
      </c>
      <c r="AJ26" s="567">
        <f t="shared" si="6"/>
        <v>0</v>
      </c>
      <c r="AK26" s="562">
        <f t="shared" si="7"/>
        <v>0</v>
      </c>
      <c r="AL26" s="562">
        <f t="shared" si="8"/>
        <v>0</v>
      </c>
      <c r="AM26" s="562">
        <f t="shared" si="9"/>
        <v>0</v>
      </c>
      <c r="AN26" s="562">
        <f t="shared" si="10"/>
        <v>0</v>
      </c>
      <c r="AO26" s="562">
        <f t="shared" si="11"/>
        <v>0</v>
      </c>
      <c r="AP26" s="562">
        <f t="shared" si="13"/>
        <v>0</v>
      </c>
      <c r="AQ26" s="567">
        <f t="shared" si="14"/>
        <v>0</v>
      </c>
      <c r="AR26" s="897">
        <f t="shared" si="27"/>
        <v>0</v>
      </c>
      <c r="AS26" s="862"/>
      <c r="AT26" s="67"/>
      <c r="AU26" s="862"/>
      <c r="AV26" s="67"/>
      <c r="AW26" s="566"/>
      <c r="AX26" s="566"/>
      <c r="AY26" s="898"/>
      <c r="AZ26" s="898"/>
      <c r="BA26" s="899"/>
      <c r="BB26" s="898"/>
      <c r="BC26" s="899"/>
      <c r="BD26" s="899"/>
      <c r="BE26" s="898"/>
      <c r="BF26" s="898"/>
      <c r="BG26" s="899"/>
      <c r="BH26" s="898"/>
      <c r="BI26" s="899"/>
      <c r="BJ26" s="68"/>
      <c r="BK26" s="898"/>
      <c r="BL26" s="898"/>
      <c r="BM26" s="898"/>
      <c r="BN26" s="898"/>
      <c r="BO26" s="899"/>
      <c r="BP26" s="898"/>
    </row>
    <row r="27" spans="1:68" s="797" customFormat="1" ht="129" customHeight="1">
      <c r="A27" s="565" t="s">
        <v>684</v>
      </c>
      <c r="B27" s="855" t="s">
        <v>1604</v>
      </c>
      <c r="C27" s="568" t="s">
        <v>1661</v>
      </c>
      <c r="D27" s="568" t="s">
        <v>685</v>
      </c>
      <c r="E27" s="568" t="s">
        <v>677</v>
      </c>
      <c r="F27" s="568" t="s">
        <v>1668</v>
      </c>
      <c r="G27" s="568" t="s">
        <v>1669</v>
      </c>
      <c r="H27" s="853" t="s">
        <v>1670</v>
      </c>
      <c r="I27" s="860" t="s">
        <v>1671</v>
      </c>
      <c r="J27" s="565" t="s">
        <v>1584</v>
      </c>
      <c r="K27" s="842" t="s">
        <v>1665</v>
      </c>
      <c r="L27" s="895">
        <v>2</v>
      </c>
      <c r="M27" s="853" t="s">
        <v>1672</v>
      </c>
      <c r="N27" s="565"/>
      <c r="O27" s="565"/>
      <c r="P27" s="565"/>
      <c r="Q27" s="565"/>
      <c r="R27" s="565"/>
      <c r="S27" s="565"/>
      <c r="T27" s="565"/>
      <c r="U27" s="565">
        <v>1</v>
      </c>
      <c r="V27" s="565"/>
      <c r="W27" s="565"/>
      <c r="X27" s="565">
        <v>1</v>
      </c>
      <c r="Y27" s="565"/>
      <c r="Z27" s="565">
        <f t="shared" si="0"/>
        <v>2</v>
      </c>
      <c r="AA27" s="558">
        <v>1</v>
      </c>
      <c r="AB27" s="568" t="s">
        <v>1668</v>
      </c>
      <c r="AC27" s="568" t="s">
        <v>1673</v>
      </c>
      <c r="AD27" s="573" t="s">
        <v>757</v>
      </c>
      <c r="AE27" s="565">
        <f t="shared" si="1"/>
        <v>0</v>
      </c>
      <c r="AF27" s="565">
        <f t="shared" si="2"/>
        <v>0</v>
      </c>
      <c r="AG27" s="565">
        <f>AW27</f>
        <v>0</v>
      </c>
      <c r="AH27" s="565">
        <f t="shared" si="4"/>
        <v>0</v>
      </c>
      <c r="AI27" s="565">
        <f t="shared" si="5"/>
        <v>0</v>
      </c>
      <c r="AJ27" s="565">
        <f t="shared" si="6"/>
        <v>0</v>
      </c>
      <c r="AK27" s="581">
        <f t="shared" si="7"/>
        <v>0</v>
      </c>
      <c r="AL27" s="562">
        <f t="shared" si="8"/>
        <v>0</v>
      </c>
      <c r="AM27" s="562">
        <f t="shared" si="9"/>
        <v>0</v>
      </c>
      <c r="AN27" s="562">
        <f t="shared" si="10"/>
        <v>0</v>
      </c>
      <c r="AO27" s="562">
        <f t="shared" si="11"/>
        <v>0</v>
      </c>
      <c r="AP27" s="600">
        <f t="shared" si="13"/>
        <v>0</v>
      </c>
      <c r="AQ27" s="565">
        <f t="shared" si="14"/>
        <v>0</v>
      </c>
      <c r="AR27" s="896">
        <f t="shared" si="27"/>
        <v>0</v>
      </c>
      <c r="AS27" s="809"/>
      <c r="AT27" s="28" t="s">
        <v>1674</v>
      </c>
      <c r="AU27" s="809"/>
      <c r="AV27" s="28" t="s">
        <v>1675</v>
      </c>
      <c r="AW27" s="565"/>
      <c r="AX27" s="568" t="s">
        <v>1676</v>
      </c>
      <c r="AY27" s="853"/>
      <c r="AZ27" s="568" t="s">
        <v>1677</v>
      </c>
      <c r="BA27" s="809"/>
      <c r="BB27" s="853"/>
      <c r="BC27" s="809"/>
      <c r="BD27" s="809"/>
      <c r="BE27" s="853"/>
      <c r="BF27" s="853"/>
      <c r="BG27" s="853"/>
      <c r="BH27" s="853"/>
      <c r="BI27" s="809"/>
      <c r="BJ27" s="28"/>
      <c r="BK27" s="853"/>
      <c r="BL27" s="853"/>
      <c r="BM27" s="809"/>
      <c r="BN27" s="853"/>
      <c r="BO27" s="809"/>
      <c r="BP27" s="853"/>
    </row>
    <row r="28" spans="1:68" s="797" customFormat="1" ht="158.25" customHeight="1">
      <c r="A28" s="1167" t="s">
        <v>1678</v>
      </c>
      <c r="B28" s="568" t="s">
        <v>1604</v>
      </c>
      <c r="C28" s="892" t="s">
        <v>1661</v>
      </c>
      <c r="D28" s="893" t="s">
        <v>1679</v>
      </c>
      <c r="E28" s="850" t="s">
        <v>537</v>
      </c>
      <c r="F28" s="561" t="s">
        <v>537</v>
      </c>
      <c r="G28" s="894" t="s">
        <v>1680</v>
      </c>
      <c r="H28" s="845" t="s">
        <v>1681</v>
      </c>
      <c r="I28" s="854" t="s">
        <v>1682</v>
      </c>
      <c r="J28" s="600" t="s">
        <v>1584</v>
      </c>
      <c r="K28" s="861" t="s">
        <v>1665</v>
      </c>
      <c r="L28" s="562">
        <v>2</v>
      </c>
      <c r="M28" s="810" t="s">
        <v>1683</v>
      </c>
      <c r="N28" s="562"/>
      <c r="O28" s="562"/>
      <c r="P28" s="562"/>
      <c r="Q28" s="562"/>
      <c r="R28" s="600"/>
      <c r="S28" s="562"/>
      <c r="T28" s="562"/>
      <c r="U28" s="562">
        <v>1</v>
      </c>
      <c r="V28" s="562"/>
      <c r="W28" s="562"/>
      <c r="X28" s="562"/>
      <c r="Y28" s="562">
        <v>1</v>
      </c>
      <c r="Z28" s="562">
        <f t="shared" si="0"/>
        <v>2</v>
      </c>
      <c r="AA28" s="558">
        <v>1</v>
      </c>
      <c r="AB28" s="858" t="s">
        <v>537</v>
      </c>
      <c r="AC28" s="566" t="s">
        <v>537</v>
      </c>
      <c r="AD28" s="569" t="s">
        <v>1667</v>
      </c>
      <c r="AE28" s="581">
        <f t="shared" si="1"/>
        <v>0</v>
      </c>
      <c r="AF28" s="562">
        <f t="shared" si="2"/>
        <v>0</v>
      </c>
      <c r="AG28" s="562">
        <f t="shared" si="3"/>
        <v>0</v>
      </c>
      <c r="AH28" s="562">
        <f t="shared" si="4"/>
        <v>0</v>
      </c>
      <c r="AI28" s="562">
        <f t="shared" si="5"/>
        <v>0</v>
      </c>
      <c r="AJ28" s="562">
        <f t="shared" si="6"/>
        <v>0</v>
      </c>
      <c r="AK28" s="562">
        <f t="shared" si="7"/>
        <v>0</v>
      </c>
      <c r="AL28" s="562">
        <f t="shared" si="8"/>
        <v>0</v>
      </c>
      <c r="AM28" s="562">
        <f t="shared" si="9"/>
        <v>0</v>
      </c>
      <c r="AN28" s="562">
        <f t="shared" si="10"/>
        <v>0</v>
      </c>
      <c r="AO28" s="562">
        <f t="shared" si="11"/>
        <v>0</v>
      </c>
      <c r="AP28" s="562">
        <f t="shared" si="13"/>
        <v>0</v>
      </c>
      <c r="AQ28" s="562">
        <f t="shared" si="14"/>
        <v>0</v>
      </c>
      <c r="AR28" s="808">
        <f t="shared" si="27"/>
        <v>0</v>
      </c>
      <c r="AS28" s="862"/>
      <c r="AT28" s="67"/>
      <c r="AU28" s="899"/>
      <c r="AV28" s="67"/>
      <c r="AW28" s="566"/>
      <c r="AX28" s="566"/>
      <c r="AY28" s="863"/>
      <c r="AZ28" s="863"/>
      <c r="BA28" s="862"/>
      <c r="BB28" s="863"/>
      <c r="BC28" s="862"/>
      <c r="BD28" s="862"/>
      <c r="BE28" s="863"/>
      <c r="BF28" s="863"/>
      <c r="BG28" s="862"/>
      <c r="BH28" s="863"/>
      <c r="BI28" s="862"/>
      <c r="BJ28" s="67"/>
      <c r="BK28" s="863"/>
      <c r="BL28" s="863"/>
      <c r="BM28" s="862"/>
      <c r="BN28" s="900"/>
      <c r="BO28" s="862"/>
      <c r="BP28" s="863"/>
    </row>
    <row r="29" spans="1:68" s="797" customFormat="1" ht="78.75" customHeight="1">
      <c r="A29" s="39" t="s">
        <v>1684</v>
      </c>
      <c r="B29" s="1661" t="s">
        <v>1633</v>
      </c>
      <c r="C29" s="803" t="s">
        <v>1579</v>
      </c>
      <c r="D29" s="844" t="s">
        <v>1685</v>
      </c>
      <c r="E29" s="865" t="s">
        <v>1686</v>
      </c>
      <c r="F29" s="578" t="s">
        <v>1687</v>
      </c>
      <c r="G29" s="578" t="s">
        <v>1688</v>
      </c>
      <c r="H29" s="846" t="s">
        <v>1689</v>
      </c>
      <c r="I29" s="859" t="s">
        <v>1690</v>
      </c>
      <c r="J29" s="571" t="s">
        <v>1510</v>
      </c>
      <c r="K29" s="866">
        <v>46387</v>
      </c>
      <c r="L29" s="870">
        <v>1</v>
      </c>
      <c r="M29" s="578" t="s">
        <v>1690</v>
      </c>
      <c r="N29" s="562"/>
      <c r="O29" s="562"/>
      <c r="P29" s="562"/>
      <c r="Q29" s="562"/>
      <c r="R29" s="600"/>
      <c r="S29" s="565"/>
      <c r="T29" s="565"/>
      <c r="U29" s="565"/>
      <c r="V29" s="565"/>
      <c r="W29" s="565"/>
      <c r="X29" s="565"/>
      <c r="Y29" s="565">
        <v>1</v>
      </c>
      <c r="Z29" s="564">
        <f t="shared" si="0"/>
        <v>1</v>
      </c>
      <c r="AA29" s="558">
        <v>1</v>
      </c>
      <c r="AB29" s="867" t="s">
        <v>1686</v>
      </c>
      <c r="AC29" s="867" t="s">
        <v>1686</v>
      </c>
      <c r="AD29" s="867" t="s">
        <v>1498</v>
      </c>
      <c r="AE29" s="563">
        <f t="shared" si="1"/>
        <v>0</v>
      </c>
      <c r="AF29" s="562">
        <f t="shared" si="2"/>
        <v>0</v>
      </c>
      <c r="AG29" s="562">
        <f t="shared" si="3"/>
        <v>0</v>
      </c>
      <c r="AH29" s="562">
        <f t="shared" si="4"/>
        <v>0</v>
      </c>
      <c r="AI29" s="562">
        <f t="shared" si="5"/>
        <v>0</v>
      </c>
      <c r="AJ29" s="562">
        <f t="shared" si="6"/>
        <v>0</v>
      </c>
      <c r="AK29" s="562">
        <f t="shared" si="7"/>
        <v>0</v>
      </c>
      <c r="AL29" s="562">
        <f t="shared" si="8"/>
        <v>0</v>
      </c>
      <c r="AM29" s="562">
        <f t="shared" si="9"/>
        <v>0</v>
      </c>
      <c r="AN29" s="562">
        <f t="shared" si="10"/>
        <v>0</v>
      </c>
      <c r="AO29" s="562">
        <f t="shared" si="11"/>
        <v>0</v>
      </c>
      <c r="AP29" s="562">
        <f t="shared" si="13"/>
        <v>0</v>
      </c>
      <c r="AQ29" s="562">
        <f t="shared" si="14"/>
        <v>0</v>
      </c>
      <c r="AR29" s="808">
        <f t="shared" si="27"/>
        <v>0</v>
      </c>
      <c r="AS29" s="868"/>
      <c r="AT29" s="868"/>
      <c r="AU29" s="868"/>
      <c r="AV29" s="868"/>
      <c r="AW29" s="868"/>
      <c r="AX29" s="868"/>
      <c r="AY29" s="868"/>
      <c r="AZ29" s="868"/>
      <c r="BA29" s="868"/>
      <c r="BB29" s="868"/>
      <c r="BC29" s="868"/>
      <c r="BD29" s="868"/>
      <c r="BE29" s="868"/>
      <c r="BF29" s="868"/>
      <c r="BG29" s="868"/>
      <c r="BH29" s="868"/>
      <c r="BI29" s="868"/>
      <c r="BJ29" s="868"/>
      <c r="BK29" s="868"/>
      <c r="BL29" s="868"/>
      <c r="BM29" s="868"/>
      <c r="BN29" s="868"/>
      <c r="BO29" s="868"/>
      <c r="BP29" s="868"/>
    </row>
    <row r="30" spans="1:68" s="797" customFormat="1" ht="75.75" customHeight="1">
      <c r="A30" s="565" t="s">
        <v>1691</v>
      </c>
      <c r="B30" s="1662"/>
      <c r="C30" s="869" t="s">
        <v>1579</v>
      </c>
      <c r="D30" s="578" t="s">
        <v>1692</v>
      </c>
      <c r="E30" s="865" t="s">
        <v>1686</v>
      </c>
      <c r="F30" s="578" t="s">
        <v>1687</v>
      </c>
      <c r="G30" s="578" t="s">
        <v>1693</v>
      </c>
      <c r="H30" s="846" t="s">
        <v>1689</v>
      </c>
      <c r="I30" s="578" t="s">
        <v>1693</v>
      </c>
      <c r="J30" s="870" t="s">
        <v>1489</v>
      </c>
      <c r="K30" s="866">
        <v>46295</v>
      </c>
      <c r="L30" s="870">
        <v>1</v>
      </c>
      <c r="M30" s="578" t="s">
        <v>1693</v>
      </c>
      <c r="N30" s="567"/>
      <c r="O30" s="567"/>
      <c r="P30" s="567"/>
      <c r="Q30" s="567"/>
      <c r="R30" s="586"/>
      <c r="S30" s="571"/>
      <c r="T30" s="571"/>
      <c r="U30" s="571"/>
      <c r="V30" s="571">
        <v>1</v>
      </c>
      <c r="W30" s="571"/>
      <c r="X30" s="571"/>
      <c r="Y30" s="571"/>
      <c r="Z30" s="570">
        <f t="shared" si="0"/>
        <v>1</v>
      </c>
      <c r="AA30" s="558">
        <v>1</v>
      </c>
      <c r="AB30" s="871" t="s">
        <v>1686</v>
      </c>
      <c r="AC30" s="871" t="s">
        <v>1686</v>
      </c>
      <c r="AD30" s="867" t="s">
        <v>1498</v>
      </c>
      <c r="AE30" s="563">
        <f t="shared" si="1"/>
        <v>0</v>
      </c>
      <c r="AF30" s="562">
        <f t="shared" si="2"/>
        <v>0</v>
      </c>
      <c r="AG30" s="562">
        <f t="shared" si="3"/>
        <v>0</v>
      </c>
      <c r="AH30" s="562">
        <f t="shared" si="4"/>
        <v>0</v>
      </c>
      <c r="AI30" s="562">
        <f t="shared" si="5"/>
        <v>0</v>
      </c>
      <c r="AJ30" s="562">
        <f t="shared" si="6"/>
        <v>0</v>
      </c>
      <c r="AK30" s="562">
        <f t="shared" si="7"/>
        <v>0</v>
      </c>
      <c r="AL30" s="562">
        <f t="shared" si="8"/>
        <v>0</v>
      </c>
      <c r="AM30" s="562">
        <f t="shared" si="9"/>
        <v>0</v>
      </c>
      <c r="AN30" s="562">
        <f t="shared" si="10"/>
        <v>0</v>
      </c>
      <c r="AO30" s="562">
        <f t="shared" si="11"/>
        <v>0</v>
      </c>
      <c r="AP30" s="562">
        <f t="shared" si="13"/>
        <v>0</v>
      </c>
      <c r="AQ30" s="562">
        <f t="shared" si="14"/>
        <v>0</v>
      </c>
      <c r="AR30" s="808">
        <f t="shared" si="27"/>
        <v>0</v>
      </c>
      <c r="AS30" s="865"/>
      <c r="AT30" s="865"/>
      <c r="AU30" s="865"/>
      <c r="AV30" s="865"/>
      <c r="AW30" s="865"/>
      <c r="AX30" s="865"/>
      <c r="AY30" s="865"/>
      <c r="AZ30" s="865"/>
      <c r="BA30" s="865"/>
      <c r="BB30" s="865"/>
      <c r="BC30" s="865"/>
      <c r="BD30" s="865"/>
      <c r="BE30" s="865"/>
      <c r="BF30" s="865"/>
      <c r="BG30" s="865"/>
      <c r="BH30" s="865"/>
      <c r="BI30" s="865"/>
      <c r="BJ30" s="865"/>
      <c r="BK30" s="865"/>
      <c r="BL30" s="865"/>
      <c r="BM30" s="865"/>
      <c r="BN30" s="865"/>
      <c r="BO30" s="865"/>
      <c r="BP30" s="865"/>
    </row>
    <row r="31" spans="1:68" s="797" customFormat="1" ht="93" customHeight="1">
      <c r="A31" s="565" t="s">
        <v>1694</v>
      </c>
      <c r="B31" s="1655"/>
      <c r="C31" s="573" t="s">
        <v>1579</v>
      </c>
      <c r="D31" s="851" t="s">
        <v>1695</v>
      </c>
      <c r="E31" s="868" t="s">
        <v>537</v>
      </c>
      <c r="F31" s="568" t="s">
        <v>1696</v>
      </c>
      <c r="G31" s="568" t="s">
        <v>1695</v>
      </c>
      <c r="H31" s="853" t="s">
        <v>1697</v>
      </c>
      <c r="I31" s="568" t="s">
        <v>1698</v>
      </c>
      <c r="J31" s="872" t="s">
        <v>1489</v>
      </c>
      <c r="K31" s="873">
        <v>46356</v>
      </c>
      <c r="L31" s="872">
        <v>1</v>
      </c>
      <c r="M31" s="1444" t="s">
        <v>1697</v>
      </c>
      <c r="N31" s="565"/>
      <c r="O31" s="565"/>
      <c r="P31" s="565"/>
      <c r="Q31" s="565"/>
      <c r="R31" s="565"/>
      <c r="S31" s="565"/>
      <c r="T31" s="565"/>
      <c r="U31" s="565"/>
      <c r="V31" s="565"/>
      <c r="W31" s="565"/>
      <c r="X31" s="1447">
        <v>1</v>
      </c>
      <c r="Y31" s="565"/>
      <c r="Z31" s="565">
        <v>1</v>
      </c>
      <c r="AA31" s="558">
        <v>1</v>
      </c>
      <c r="AB31" s="867" t="s">
        <v>537</v>
      </c>
      <c r="AC31" s="867" t="s">
        <v>537</v>
      </c>
      <c r="AD31" s="867" t="s">
        <v>1498</v>
      </c>
      <c r="AE31" s="563">
        <f t="shared" si="1"/>
        <v>0</v>
      </c>
      <c r="AF31" s="562">
        <f t="shared" si="2"/>
        <v>0</v>
      </c>
      <c r="AG31" s="562">
        <f t="shared" si="3"/>
        <v>0</v>
      </c>
      <c r="AH31" s="562">
        <f t="shared" si="4"/>
        <v>0</v>
      </c>
      <c r="AI31" s="562">
        <f t="shared" si="5"/>
        <v>0</v>
      </c>
      <c r="AJ31" s="562">
        <f t="shared" si="6"/>
        <v>0</v>
      </c>
      <c r="AK31" s="562">
        <f t="shared" si="7"/>
        <v>0</v>
      </c>
      <c r="AL31" s="562">
        <f t="shared" si="8"/>
        <v>0</v>
      </c>
      <c r="AM31" s="562">
        <f t="shared" si="9"/>
        <v>0</v>
      </c>
      <c r="AN31" s="562">
        <f t="shared" si="10"/>
        <v>0</v>
      </c>
      <c r="AO31" s="562">
        <f t="shared" si="11"/>
        <v>0</v>
      </c>
      <c r="AP31" s="562">
        <f t="shared" si="13"/>
        <v>0</v>
      </c>
      <c r="AQ31" s="562">
        <f t="shared" si="14"/>
        <v>0</v>
      </c>
      <c r="AR31" s="808">
        <f t="shared" si="27"/>
        <v>0</v>
      </c>
      <c r="AS31" s="868"/>
      <c r="AT31" s="868"/>
      <c r="AU31" s="868"/>
      <c r="AV31" s="868"/>
      <c r="AW31" s="1315"/>
      <c r="AX31" s="1186" t="s">
        <v>1699</v>
      </c>
      <c r="AY31" s="868"/>
      <c r="AZ31" s="868"/>
      <c r="BA31" s="868"/>
      <c r="BB31" s="868"/>
      <c r="BC31" s="868"/>
      <c r="BD31" s="868"/>
      <c r="BE31" s="868"/>
      <c r="BF31" s="868"/>
      <c r="BG31" s="868"/>
      <c r="BH31" s="868"/>
      <c r="BI31" s="868"/>
      <c r="BJ31" s="868"/>
      <c r="BK31" s="868"/>
      <c r="BL31" s="868"/>
      <c r="BM31" s="868"/>
      <c r="BN31" s="868"/>
      <c r="BO31" s="868"/>
      <c r="BP31" s="868"/>
    </row>
    <row r="32" spans="1:68" ht="72.75" customHeight="1">
      <c r="A32" s="874" t="s">
        <v>1276</v>
      </c>
      <c r="B32" s="1663" t="s">
        <v>1700</v>
      </c>
      <c r="C32" s="1663"/>
      <c r="E32" s="875"/>
      <c r="F32" s="875"/>
      <c r="G32" s="875"/>
      <c r="H32" s="875"/>
      <c r="I32" s="875"/>
      <c r="J32" s="875"/>
      <c r="K32" s="875"/>
      <c r="L32" s="875"/>
      <c r="M32" s="876"/>
      <c r="N32" s="2"/>
      <c r="O32" s="3"/>
      <c r="P32" s="3"/>
      <c r="Q32" s="3"/>
      <c r="R32" s="3"/>
      <c r="S32" s="3"/>
      <c r="T32" s="3"/>
      <c r="U32" s="3"/>
      <c r="V32" s="3"/>
      <c r="W32" s="877"/>
      <c r="X32" s="3"/>
      <c r="Y32" s="3"/>
      <c r="Z32" s="3"/>
      <c r="AA32" s="3"/>
      <c r="AB32" s="3"/>
      <c r="AC32" s="3"/>
      <c r="AD32" s="3"/>
      <c r="AE32" s="9"/>
      <c r="AF32" s="9"/>
      <c r="AG32" s="9"/>
      <c r="AH32" s="9"/>
      <c r="AI32" s="9"/>
      <c r="AJ32" s="9"/>
      <c r="AK32" s="9"/>
      <c r="AL32" s="9"/>
      <c r="AM32" s="9"/>
      <c r="AN32" s="9"/>
      <c r="AO32" s="9"/>
      <c r="AP32" s="9"/>
      <c r="AQ32" s="9"/>
      <c r="AR32" s="9"/>
      <c r="AS32" s="9"/>
    </row>
    <row r="33" spans="1:68" ht="56.25" customHeight="1">
      <c r="A33" s="874" t="s">
        <v>1173</v>
      </c>
      <c r="B33" s="1663" t="s">
        <v>1701</v>
      </c>
      <c r="C33" s="1663"/>
      <c r="D33" s="878"/>
      <c r="E33" s="878"/>
      <c r="F33" s="878"/>
      <c r="G33" s="878"/>
      <c r="H33" s="878"/>
      <c r="I33" s="878"/>
      <c r="J33" s="878"/>
      <c r="K33" s="878"/>
      <c r="L33" s="878"/>
      <c r="M33" s="878"/>
      <c r="N33" s="878"/>
      <c r="O33" s="878"/>
      <c r="P33" s="878"/>
      <c r="Q33" s="878"/>
      <c r="R33" s="878"/>
      <c r="S33" s="878"/>
      <c r="T33" s="878"/>
      <c r="U33" s="878"/>
      <c r="V33" s="878"/>
      <c r="W33" s="878"/>
      <c r="X33" s="878"/>
      <c r="Y33" s="878"/>
      <c r="Z33" s="878"/>
      <c r="AA33" s="878"/>
      <c r="AB33" s="878"/>
      <c r="AC33" s="878"/>
      <c r="AD33" s="878"/>
      <c r="AE33" s="878"/>
      <c r="AF33" s="878"/>
      <c r="AG33" s="878"/>
      <c r="AH33" s="878"/>
      <c r="AI33" s="878"/>
      <c r="AJ33" s="878"/>
      <c r="AK33" s="878"/>
      <c r="AL33" s="878"/>
      <c r="AM33" s="878"/>
      <c r="AN33" s="878"/>
      <c r="AO33" s="878"/>
      <c r="AP33" s="878"/>
      <c r="AQ33" s="878"/>
      <c r="AR33" s="878"/>
      <c r="AS33" s="878"/>
      <c r="AT33" s="878"/>
      <c r="AU33" s="878"/>
      <c r="AV33" s="878"/>
      <c r="AW33" s="878"/>
      <c r="AX33" s="878"/>
      <c r="AY33" s="878"/>
      <c r="AZ33" s="878"/>
      <c r="BA33" s="878"/>
      <c r="BB33" s="878"/>
      <c r="BC33" s="878"/>
      <c r="BD33" s="878"/>
      <c r="BE33" s="878"/>
      <c r="BF33" s="878"/>
      <c r="BG33" s="878"/>
      <c r="BH33" s="878"/>
      <c r="BI33" s="878"/>
      <c r="BJ33" s="878"/>
      <c r="BK33" s="878"/>
      <c r="BL33" s="878"/>
      <c r="BM33" s="878"/>
      <c r="BN33" s="878"/>
      <c r="BO33" s="878"/>
      <c r="BP33" s="878"/>
    </row>
    <row r="34" spans="1:68" ht="78" customHeight="1">
      <c r="A34" s="874" t="s">
        <v>1174</v>
      </c>
      <c r="B34" s="1663" t="s">
        <v>1702</v>
      </c>
      <c r="C34" s="1663"/>
    </row>
  </sheetData>
  <protectedRanges>
    <protectedRange algorithmName="SHA-512" hashValue="sULS49t8fvsqwa4eTCOlmUaEbR6D4tycjuKn4j03WlCiU/xQAqstInOA9Og5C2LXuUakYoJf+yB3gt2FRNCiSA==" saltValue="GYnzlxTHAQYikhtdfxncNQ==" spinCount="100000" sqref="C23:G23 I22 J23:L23 K12:Y12 K13:L13 N13:Y13 BN23 M27 N23:Y23 E28:Y28 E27:F27 BP23 BL23 BH27 BH19 BH23:BH25 BG22:BH22 BJ20 BJ23:BJ25 BH12 BJ12 D12:D13 N29:Y31 H27:K27 AB14:AD28 C22:F22 C14:I21 C24:Y25 D26:Y26 C26:C31 J14:Y22 AS23:AU25 AS27:AU27 AS12:AW22 AY12:BF22 AW24 AW25:BF25 AX15:AX22 AX12:AX13 AW27:BF27 AS28:BF28 AS26:BF26 AW23:BF23 A1:BF2 AY24 BA24:BF24" name="A2 Seguimiento realizado"/>
    <protectedRange algorithmName="SHA-512" hashValue="sULS49t8fvsqwa4eTCOlmUaEbR6D4tycjuKn4j03WlCiU/xQAqstInOA9Og5C2LXuUakYoJf+yB3gt2FRNCiSA==" saltValue="GYnzlxTHAQYikhtdfxncNQ==" spinCount="100000" sqref="B19:B22 Z8 B24:B26 E12:F13 B12:C13 U7 C8 B29:B31 A4:Z5 B9:Z11 A6:A31 AB4:AD7 AB9:AC11 AA4:AA11 Z12:AA31 AS11:AU11 AW11 AY11:BF11 AS4:BF7 AS9:BF10 A3:BF3 AE4:AR31 S7 V6:Z7 B6:Q7 R6:U6" name="A2 Seguimiento realizado_1"/>
    <protectedRange algorithmName="SHA-512" hashValue="sULS49t8fvsqwa4eTCOlmUaEbR6D4tycjuKn4j03WlCiU/xQAqstInOA9Og5C2LXuUakYoJf+yB3gt2FRNCiSA==" saltValue="GYnzlxTHAQYikhtdfxncNQ==" spinCount="100000" sqref="AB8:AD8 BK8:BL8 B8 D8:M8 B14:B18 G12:J13 AD9:AD11 M13 B23 B27:B28 AS8:BF8" name="A2 Seguimiento realizado_2"/>
    <protectedRange algorithmName="SHA-512" hashValue="sULS49t8fvsqwa4eTCOlmUaEbR6D4tycjuKn4j03WlCiU/xQAqstInOA9Og5C2LXuUakYoJf+yB3gt2FRNCiSA==" saltValue="GYnzlxTHAQYikhtdfxncNQ==" spinCount="100000" sqref="N8:Y8" name="A2 Seguimiento realizado_3"/>
    <protectedRange algorithmName="SHA-512" hashValue="sULS49t8fvsqwa4eTCOlmUaEbR6D4tycjuKn4j03WlCiU/xQAqstInOA9Og5C2LXuUakYoJf+yB3gt2FRNCiSA==" saltValue="GYnzlxTHAQYikhtdfxncNQ==" spinCount="100000" sqref="M23 H23:I23" name="A2 Seguimiento realizado_4"/>
    <protectedRange algorithmName="SHA-512" hashValue="sULS49t8fvsqwa4eTCOlmUaEbR6D4tycjuKn4j03WlCiU/xQAqstInOA9Og5C2LXuUakYoJf+yB3gt2FRNCiSA==" saltValue="GYnzlxTHAQYikhtdfxncNQ==" spinCount="100000" sqref="AB12:AD13" name="A2 Seguimiento realizado_5"/>
    <protectedRange algorithmName="SHA-512" hashValue="sULS49t8fvsqwa4eTCOlmUaEbR6D4tycjuKn4j03WlCiU/xQAqstInOA9Og5C2LXuUakYoJf+yB3gt2FRNCiSA==" saltValue="GYnzlxTHAQYikhtdfxncNQ==" spinCount="100000" sqref="G27 J29" name="A2 Seguimiento realizado_6"/>
    <protectedRange algorithmName="SHA-512" hashValue="8kEwBY0dLsJn2K5tUNlibLx05QIhYd1sP4ZVtQ0keh0rsUbMaUit4mV71JImHdUS/NvM3S+CzyyAEfZOdq0LFA==" saltValue="F83ZAZUuq219Wtga30UyDQ==" spinCount="100000" sqref="J29 N29:Z31 A1:AD3 B29:C31 A6:A31 A4:Z5 U7 AA4:AD11 B12:AD18 B19:Z28 AB19:AD28 AA19:AA31 S7 V6:Z11 B6:Q11 R6:U6 R8:U11" name="Rango11"/>
    <protectedRange sqref="J29 N29:Z31 A1:AR3 B29:C31 A4:Z5 A6:A31 U7 AA4:AD11 B12:AD18 B19:Z28 AB19:AD28 AA19:AA31 AE4:AR31 S7 V6:Z11 B6:Q11 R6:U6 R8:U11" name="Rango12"/>
    <protectedRange algorithmName="SHA-512" hashValue="sULS49t8fvsqwa4eTCOlmUaEbR6D4tycjuKn4j03WlCiU/xQAqstInOA9Og5C2LXuUakYoJf+yB3gt2FRNCiSA==" saltValue="GYnzlxTHAQYikhtdfxncNQ==" spinCount="100000" sqref="AV11" name="A2 Seguimiento realizado_1_2"/>
    <protectedRange algorithmName="SHA-512" hashValue="sULS49t8fvsqwa4eTCOlmUaEbR6D4tycjuKn4j03WlCiU/xQAqstInOA9Og5C2LXuUakYoJf+yB3gt2FRNCiSA==" saltValue="GYnzlxTHAQYikhtdfxncNQ==" spinCount="100000" sqref="AV23" name="A2 Seguimiento realizado_8"/>
    <protectedRange algorithmName="SHA-512" hashValue="sULS49t8fvsqwa4eTCOlmUaEbR6D4tycjuKn4j03WlCiU/xQAqstInOA9Og5C2LXuUakYoJf+yB3gt2FRNCiSA==" saltValue="GYnzlxTHAQYikhtdfxncNQ==" spinCount="100000" sqref="AV24:AV25 AX24 AZ24" name="A2 Seguimiento realizado_9"/>
    <protectedRange algorithmName="SHA-512" hashValue="sULS49t8fvsqwa4eTCOlmUaEbR6D4tycjuKn4j03WlCiU/xQAqstInOA9Og5C2LXuUakYoJf+yB3gt2FRNCiSA==" saltValue="GYnzlxTHAQYikhtdfxncNQ==" spinCount="100000" sqref="AV27" name="A2 Seguimiento realizado_10"/>
    <protectedRange algorithmName="SHA-512" hashValue="sULS49t8fvsqwa4eTCOlmUaEbR6D4tycjuKn4j03WlCiU/xQAqstInOA9Og5C2LXuUakYoJf+yB3gt2FRNCiSA==" saltValue="GYnzlxTHAQYikhtdfxncNQ==" spinCount="100000" sqref="AX14" name="A2 Seguimiento realizado_1_1"/>
  </protectedRanges>
  <autoFilter ref="A2:BT34" xr:uid="{7EF18644-EFAB-4086-A952-5A949B21FAF3}">
    <filterColumn colId="68" showButton="0"/>
    <filterColumn colId="69" showButton="0"/>
  </autoFilter>
  <mergeCells count="15">
    <mergeCell ref="B34:C34"/>
    <mergeCell ref="B20:B22"/>
    <mergeCell ref="B24:B25"/>
    <mergeCell ref="B29:B31"/>
    <mergeCell ref="B32:C32"/>
    <mergeCell ref="B33:C33"/>
    <mergeCell ref="B14:B19"/>
    <mergeCell ref="N1:Y1"/>
    <mergeCell ref="AE1:AP1"/>
    <mergeCell ref="BR1:BS1"/>
    <mergeCell ref="BQ2:BS2"/>
    <mergeCell ref="B3:B6"/>
    <mergeCell ref="B7:B8"/>
    <mergeCell ref="B9:B10"/>
    <mergeCell ref="B12:B13"/>
  </mergeCells>
  <printOptions horizontalCentered="1" gridLines="1"/>
  <pageMargins left="0.70866141732283472" right="0.70866141732283472" top="0.74803149606299213" bottom="0.74803149606299213" header="0" footer="0"/>
  <pageSetup paperSize="9" scale="11" fitToHeight="0" pageOrder="overThenDown" orientation="landscape" cellComments="atEnd" r:id="rId1"/>
  <headerFooter>
    <oddHeader>&amp;L&amp;G&amp;C&amp;"Verdana,Negrita"&amp;11&amp;KC00000FORMULACIÓN Y SEGUIMIENTO AL PROGRAMA DE TRANSPARENCIA Y ÉTICA PÚBLICA</oddHeader>
    <oddFooter xml:space="preserve">&amp;RCódigo:  E-01-F-008
Versión:3
Página  &amp;P de &amp;N </oddFooter>
  </headerFooter>
  <legacy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5D32F-C0FA-4CD6-90A5-87B9443CEE8F}">
  <dimension ref="A1:BI34"/>
  <sheetViews>
    <sheetView topLeftCell="A23" workbookViewId="0">
      <selection activeCell="K27" sqref="K27"/>
    </sheetView>
  </sheetViews>
  <sheetFormatPr baseColWidth="10" defaultColWidth="11.42578125" defaultRowHeight="12.75"/>
  <cols>
    <col min="1" max="1" width="2.85546875" style="609" customWidth="1"/>
    <col min="2" max="2" width="8.85546875" style="726" customWidth="1"/>
    <col min="3" max="3" width="31.7109375" style="609" customWidth="1"/>
    <col min="4" max="4" width="24.85546875" style="609" customWidth="1"/>
    <col min="5" max="16" width="6" style="726" customWidth="1"/>
    <col min="17" max="18" width="11.42578125" style="726"/>
    <col min="19" max="20" width="23.140625" style="609" customWidth="1"/>
    <col min="21" max="21" width="20.7109375" style="609" customWidth="1"/>
    <col min="22" max="33" width="6.42578125" style="609" customWidth="1"/>
    <col min="34" max="35" width="11.42578125" style="726"/>
    <col min="36" max="36" width="8.7109375" style="609" customWidth="1"/>
    <col min="37" max="37" width="30.42578125" style="609" customWidth="1"/>
    <col min="38" max="38" width="8" style="609" customWidth="1"/>
    <col min="39" max="39" width="36.7109375" style="609" customWidth="1"/>
    <col min="40" max="40" width="7.85546875" style="726" customWidth="1"/>
    <col min="41" max="41" width="65.140625" style="609" customWidth="1"/>
    <col min="42" max="42" width="11.42578125" style="609"/>
    <col min="43" max="43" width="13.140625" style="609" customWidth="1"/>
    <col min="44" max="44" width="11.42578125" style="609"/>
    <col min="45" max="45" width="14.42578125" style="609" customWidth="1"/>
    <col min="46" max="46" width="11.42578125" style="609"/>
    <col min="47" max="47" width="14" style="609" customWidth="1"/>
    <col min="48" max="48" width="11.42578125" style="609"/>
    <col min="49" max="49" width="14.28515625" style="609" customWidth="1"/>
    <col min="50" max="50" width="11.42578125" style="609"/>
    <col min="51" max="51" width="13.85546875" style="609" customWidth="1"/>
    <col min="52" max="52" width="11.42578125" style="609"/>
    <col min="53" max="53" width="12.85546875" style="609" customWidth="1"/>
    <col min="54" max="54" width="11.42578125" style="609"/>
    <col min="55" max="55" width="13.28515625" style="609" customWidth="1"/>
    <col min="56" max="56" width="11.42578125" style="609"/>
    <col min="57" max="57" width="15.42578125" style="609" customWidth="1"/>
    <col min="58" max="58" width="11.42578125" style="609"/>
    <col min="59" max="59" width="13.42578125" style="609" customWidth="1"/>
    <col min="60" max="60" width="8.7109375" customWidth="1"/>
    <col min="61" max="61" width="15.140625" customWidth="1"/>
  </cols>
  <sheetData>
    <row r="1" spans="1:61" ht="30" customHeight="1">
      <c r="A1" s="781" t="s">
        <v>1290</v>
      </c>
      <c r="B1" s="779" t="s">
        <v>1290</v>
      </c>
      <c r="C1" s="782" t="s">
        <v>1290</v>
      </c>
      <c r="D1" s="782" t="s">
        <v>1290</v>
      </c>
      <c r="E1" s="1665" t="s">
        <v>1703</v>
      </c>
      <c r="F1" s="1665"/>
      <c r="G1" s="1665"/>
      <c r="H1" s="1665"/>
      <c r="I1" s="1665"/>
      <c r="J1" s="1665"/>
      <c r="K1" s="1665"/>
      <c r="L1" s="1665"/>
      <c r="M1" s="1665"/>
      <c r="N1" s="1665"/>
      <c r="O1" s="1665"/>
      <c r="P1" s="1665"/>
      <c r="Q1" s="1665"/>
      <c r="R1" s="1665"/>
      <c r="S1" s="1665"/>
      <c r="T1" s="783" t="s">
        <v>1290</v>
      </c>
      <c r="U1" s="782" t="s">
        <v>1290</v>
      </c>
      <c r="V1" s="782" t="s">
        <v>1290</v>
      </c>
      <c r="W1" s="782" t="s">
        <v>1290</v>
      </c>
      <c r="X1" s="782" t="s">
        <v>1290</v>
      </c>
      <c r="Y1" s="782" t="s">
        <v>1290</v>
      </c>
      <c r="Z1" s="782" t="s">
        <v>1290</v>
      </c>
      <c r="AA1" s="782" t="s">
        <v>1290</v>
      </c>
      <c r="AB1" s="782" t="s">
        <v>1290</v>
      </c>
      <c r="AC1" s="782" t="s">
        <v>1290</v>
      </c>
      <c r="AD1" s="782" t="s">
        <v>1290</v>
      </c>
      <c r="AE1" s="784"/>
      <c r="AF1" s="782" t="s">
        <v>1290</v>
      </c>
      <c r="AG1" s="782" t="s">
        <v>1290</v>
      </c>
      <c r="AH1" s="779" t="s">
        <v>1290</v>
      </c>
      <c r="AI1" s="779" t="s">
        <v>1290</v>
      </c>
      <c r="AJ1" s="782" t="s">
        <v>1290</v>
      </c>
      <c r="AK1" s="782" t="s">
        <v>1290</v>
      </c>
      <c r="AL1" s="782" t="s">
        <v>1290</v>
      </c>
      <c r="AM1" s="782" t="s">
        <v>1290</v>
      </c>
      <c r="AN1" s="779" t="s">
        <v>1290</v>
      </c>
      <c r="AO1" s="782" t="s">
        <v>1290</v>
      </c>
      <c r="AP1" s="782" t="s">
        <v>1290</v>
      </c>
      <c r="AQ1" s="782" t="s">
        <v>1290</v>
      </c>
      <c r="AR1" s="782" t="s">
        <v>1290</v>
      </c>
      <c r="AS1" s="782" t="s">
        <v>1290</v>
      </c>
      <c r="AT1" s="782" t="s">
        <v>1290</v>
      </c>
      <c r="AU1" s="782" t="s">
        <v>1290</v>
      </c>
      <c r="AV1" s="782" t="s">
        <v>1290</v>
      </c>
      <c r="AW1" s="782" t="s">
        <v>1290</v>
      </c>
      <c r="AX1" s="782" t="s">
        <v>1290</v>
      </c>
      <c r="AY1" s="782" t="s">
        <v>1290</v>
      </c>
      <c r="AZ1" s="782" t="s">
        <v>1290</v>
      </c>
      <c r="BA1" s="782" t="s">
        <v>1290</v>
      </c>
      <c r="BB1" s="782" t="s">
        <v>1290</v>
      </c>
      <c r="BC1" s="782" t="s">
        <v>1290</v>
      </c>
      <c r="BD1" s="782" t="s">
        <v>1290</v>
      </c>
      <c r="BE1" s="782" t="s">
        <v>1290</v>
      </c>
      <c r="BF1" s="782" t="s">
        <v>1290</v>
      </c>
      <c r="BG1" s="782" t="s">
        <v>1290</v>
      </c>
      <c r="BH1" s="1614" t="s">
        <v>1176</v>
      </c>
      <c r="BI1" s="1617" t="s">
        <v>1177</v>
      </c>
    </row>
    <row r="2" spans="1:61" ht="30" customHeight="1">
      <c r="A2" s="781" t="s">
        <v>1290</v>
      </c>
      <c r="B2" s="779" t="s">
        <v>1290</v>
      </c>
      <c r="C2" s="782" t="s">
        <v>1290</v>
      </c>
      <c r="D2" s="782" t="s">
        <v>1290</v>
      </c>
      <c r="E2" s="1665"/>
      <c r="F2" s="1665"/>
      <c r="G2" s="1665"/>
      <c r="H2" s="1665"/>
      <c r="I2" s="1665"/>
      <c r="J2" s="1665"/>
      <c r="K2" s="1665"/>
      <c r="L2" s="1665"/>
      <c r="M2" s="1665"/>
      <c r="N2" s="1665"/>
      <c r="O2" s="1665"/>
      <c r="P2" s="1665"/>
      <c r="Q2" s="1665"/>
      <c r="R2" s="1665"/>
      <c r="S2" s="1665"/>
      <c r="T2" s="783" t="s">
        <v>1290</v>
      </c>
      <c r="U2" s="782" t="s">
        <v>1290</v>
      </c>
      <c r="V2" s="782" t="s">
        <v>1290</v>
      </c>
      <c r="W2" s="782" t="s">
        <v>1290</v>
      </c>
      <c r="X2" s="782" t="s">
        <v>1290</v>
      </c>
      <c r="Y2" s="782" t="s">
        <v>1290</v>
      </c>
      <c r="Z2" s="782" t="s">
        <v>1290</v>
      </c>
      <c r="AA2" s="782" t="s">
        <v>1290</v>
      </c>
      <c r="AB2" s="782" t="s">
        <v>1290</v>
      </c>
      <c r="AC2" s="782" t="s">
        <v>1290</v>
      </c>
      <c r="AD2" s="782" t="s">
        <v>1290</v>
      </c>
      <c r="AE2" s="784"/>
      <c r="AF2" s="782" t="s">
        <v>1290</v>
      </c>
      <c r="AG2" s="782" t="s">
        <v>1290</v>
      </c>
      <c r="AH2" s="779" t="s">
        <v>1290</v>
      </c>
      <c r="AI2" s="779" t="s">
        <v>1290</v>
      </c>
      <c r="AJ2" s="782" t="s">
        <v>1290</v>
      </c>
      <c r="AK2" s="782" t="s">
        <v>1290</v>
      </c>
      <c r="AL2" s="782" t="s">
        <v>1290</v>
      </c>
      <c r="AM2" s="782" t="s">
        <v>1290</v>
      </c>
      <c r="AN2" s="779" t="s">
        <v>1290</v>
      </c>
      <c r="AO2" s="782" t="s">
        <v>1290</v>
      </c>
      <c r="AP2" s="782" t="s">
        <v>1290</v>
      </c>
      <c r="AQ2" s="782" t="s">
        <v>1290</v>
      </c>
      <c r="AR2" s="782" t="s">
        <v>1290</v>
      </c>
      <c r="AS2" s="782" t="s">
        <v>1290</v>
      </c>
      <c r="AT2" s="782" t="s">
        <v>1290</v>
      </c>
      <c r="AU2" s="782" t="s">
        <v>1290</v>
      </c>
      <c r="AV2" s="782" t="s">
        <v>1290</v>
      </c>
      <c r="AW2" s="782" t="s">
        <v>1290</v>
      </c>
      <c r="AX2" s="782" t="s">
        <v>1290</v>
      </c>
      <c r="AY2" s="782" t="s">
        <v>1290</v>
      </c>
      <c r="AZ2" s="782" t="s">
        <v>1290</v>
      </c>
      <c r="BA2" s="782" t="s">
        <v>1290</v>
      </c>
      <c r="BB2" s="782" t="s">
        <v>1290</v>
      </c>
      <c r="BC2" s="782" t="s">
        <v>1290</v>
      </c>
      <c r="BD2" s="782" t="s">
        <v>1290</v>
      </c>
      <c r="BE2" s="782" t="s">
        <v>1290</v>
      </c>
      <c r="BF2" s="782" t="s">
        <v>1290</v>
      </c>
      <c r="BG2" s="782" t="s">
        <v>1290</v>
      </c>
      <c r="BH2" s="1615"/>
      <c r="BI2" s="1618"/>
    </row>
    <row r="3" spans="1:61" ht="30" customHeight="1">
      <c r="A3" s="781" t="s">
        <v>1290</v>
      </c>
      <c r="B3" s="779" t="s">
        <v>1290</v>
      </c>
      <c r="C3" s="782" t="s">
        <v>1290</v>
      </c>
      <c r="D3" s="782" t="s">
        <v>1290</v>
      </c>
      <c r="E3" s="1665"/>
      <c r="F3" s="1665"/>
      <c r="G3" s="1665"/>
      <c r="H3" s="1665"/>
      <c r="I3" s="1665"/>
      <c r="J3" s="1665"/>
      <c r="K3" s="1665"/>
      <c r="L3" s="1665"/>
      <c r="M3" s="1665"/>
      <c r="N3" s="1665"/>
      <c r="O3" s="1665"/>
      <c r="P3" s="1665"/>
      <c r="Q3" s="1665"/>
      <c r="R3" s="1665"/>
      <c r="S3" s="1665"/>
      <c r="T3" s="783" t="s">
        <v>1290</v>
      </c>
      <c r="U3" s="782" t="s">
        <v>1290</v>
      </c>
      <c r="V3" s="782" t="s">
        <v>1290</v>
      </c>
      <c r="W3" s="782" t="s">
        <v>1290</v>
      </c>
      <c r="X3" s="782" t="s">
        <v>1290</v>
      </c>
      <c r="Y3" s="782" t="s">
        <v>1290</v>
      </c>
      <c r="Z3" s="782" t="s">
        <v>1290</v>
      </c>
      <c r="AA3" s="782" t="s">
        <v>1290</v>
      </c>
      <c r="AB3" s="782" t="s">
        <v>1290</v>
      </c>
      <c r="AC3" s="782" t="s">
        <v>1290</v>
      </c>
      <c r="AD3" s="782" t="s">
        <v>1290</v>
      </c>
      <c r="AE3" s="784"/>
      <c r="AF3" s="782" t="s">
        <v>1290</v>
      </c>
      <c r="AG3" s="782" t="s">
        <v>1290</v>
      </c>
      <c r="AH3" s="779" t="s">
        <v>1290</v>
      </c>
      <c r="AI3" s="779" t="s">
        <v>1290</v>
      </c>
      <c r="AJ3" s="782" t="s">
        <v>1290</v>
      </c>
      <c r="AK3" s="782" t="s">
        <v>1290</v>
      </c>
      <c r="AL3" s="782" t="s">
        <v>1290</v>
      </c>
      <c r="AM3" s="782" t="s">
        <v>1290</v>
      </c>
      <c r="AN3" s="779" t="s">
        <v>1290</v>
      </c>
      <c r="AO3" s="782" t="s">
        <v>1290</v>
      </c>
      <c r="AP3" s="782" t="s">
        <v>1290</v>
      </c>
      <c r="AQ3" s="782" t="s">
        <v>1290</v>
      </c>
      <c r="AR3" s="782" t="s">
        <v>1290</v>
      </c>
      <c r="AS3" s="782" t="s">
        <v>1290</v>
      </c>
      <c r="AT3" s="782" t="s">
        <v>1290</v>
      </c>
      <c r="AU3" s="782" t="s">
        <v>1290</v>
      </c>
      <c r="AV3" s="782" t="s">
        <v>1290</v>
      </c>
      <c r="AW3" s="782" t="s">
        <v>1290</v>
      </c>
      <c r="AX3" s="782" t="s">
        <v>1290</v>
      </c>
      <c r="AY3" s="782" t="s">
        <v>1290</v>
      </c>
      <c r="AZ3" s="782" t="s">
        <v>1290</v>
      </c>
      <c r="BA3" s="782" t="s">
        <v>1290</v>
      </c>
      <c r="BB3" s="782" t="s">
        <v>1290</v>
      </c>
      <c r="BC3" s="782" t="s">
        <v>1290</v>
      </c>
      <c r="BD3" s="782" t="s">
        <v>1290</v>
      </c>
      <c r="BE3" s="782" t="s">
        <v>1290</v>
      </c>
      <c r="BF3" s="782" t="s">
        <v>1290</v>
      </c>
      <c r="BG3" s="782" t="s">
        <v>1290</v>
      </c>
      <c r="BH3" s="1616"/>
      <c r="BI3" s="1619"/>
    </row>
    <row r="4" spans="1:61" ht="30" customHeight="1">
      <c r="A4" s="781" t="s">
        <v>1290</v>
      </c>
      <c r="B4" s="779" t="s">
        <v>1290</v>
      </c>
      <c r="C4" s="782" t="s">
        <v>1290</v>
      </c>
      <c r="D4" s="782" t="s">
        <v>1290</v>
      </c>
      <c r="E4" s="1666"/>
      <c r="F4" s="1666"/>
      <c r="G4" s="1666"/>
      <c r="H4" s="1666"/>
      <c r="I4" s="1666"/>
      <c r="J4" s="1666"/>
      <c r="K4" s="1666"/>
      <c r="L4" s="1666"/>
      <c r="M4" s="1666"/>
      <c r="N4" s="1666"/>
      <c r="O4" s="1666"/>
      <c r="P4" s="1666"/>
      <c r="Q4" s="1666"/>
      <c r="R4" s="1666"/>
      <c r="S4" s="1666"/>
      <c r="T4" s="783" t="s">
        <v>1290</v>
      </c>
      <c r="U4" s="782" t="s">
        <v>1290</v>
      </c>
      <c r="V4" s="782" t="s">
        <v>1290</v>
      </c>
      <c r="W4" s="782" t="s">
        <v>1290</v>
      </c>
      <c r="X4" s="782" t="s">
        <v>1290</v>
      </c>
      <c r="Y4" s="782" t="s">
        <v>1290</v>
      </c>
      <c r="Z4" s="782" t="s">
        <v>1290</v>
      </c>
      <c r="AA4" s="782" t="s">
        <v>1290</v>
      </c>
      <c r="AB4" s="782" t="s">
        <v>1290</v>
      </c>
      <c r="AC4" s="782" t="s">
        <v>1290</v>
      </c>
      <c r="AD4" s="782" t="s">
        <v>1290</v>
      </c>
      <c r="AE4" s="784"/>
      <c r="AF4" s="782" t="s">
        <v>1290</v>
      </c>
      <c r="AG4" s="782" t="s">
        <v>1290</v>
      </c>
      <c r="AH4" s="779" t="s">
        <v>1290</v>
      </c>
      <c r="AI4" s="779" t="s">
        <v>1290</v>
      </c>
      <c r="AJ4" s="782" t="s">
        <v>1290</v>
      </c>
      <c r="AK4" s="782" t="s">
        <v>1290</v>
      </c>
      <c r="AL4" s="782" t="s">
        <v>1290</v>
      </c>
      <c r="AM4" s="782" t="s">
        <v>1290</v>
      </c>
      <c r="AN4" s="779" t="s">
        <v>1290</v>
      </c>
      <c r="AO4" s="782" t="s">
        <v>1290</v>
      </c>
      <c r="AP4" s="782" t="s">
        <v>1290</v>
      </c>
      <c r="AQ4" s="782" t="s">
        <v>1290</v>
      </c>
      <c r="AR4" s="782" t="s">
        <v>1290</v>
      </c>
      <c r="AS4" s="782" t="s">
        <v>1290</v>
      </c>
      <c r="AT4" s="782" t="s">
        <v>1290</v>
      </c>
      <c r="AU4" s="782" t="s">
        <v>1290</v>
      </c>
      <c r="AV4" s="782" t="s">
        <v>1290</v>
      </c>
      <c r="AW4" s="782" t="s">
        <v>1290</v>
      </c>
      <c r="AX4" s="782" t="s">
        <v>1290</v>
      </c>
      <c r="AY4" s="782" t="s">
        <v>1290</v>
      </c>
      <c r="AZ4" s="782" t="s">
        <v>1290</v>
      </c>
      <c r="BA4" s="782" t="s">
        <v>1290</v>
      </c>
      <c r="BB4" s="782" t="s">
        <v>1290</v>
      </c>
      <c r="BC4" s="782" t="s">
        <v>1290</v>
      </c>
      <c r="BD4" s="782" t="s">
        <v>1290</v>
      </c>
      <c r="BE4" s="782" t="s">
        <v>1290</v>
      </c>
      <c r="BF4" s="782" t="s">
        <v>1290</v>
      </c>
      <c r="BG4" s="782" t="s">
        <v>1290</v>
      </c>
      <c r="BH4" s="722" t="s">
        <v>1179</v>
      </c>
      <c r="BI4" s="723">
        <v>2</v>
      </c>
    </row>
    <row r="5" spans="1:61" ht="25.5">
      <c r="B5" s="785" t="s">
        <v>1290</v>
      </c>
      <c r="C5" s="786" t="s">
        <v>1290</v>
      </c>
      <c r="D5" s="786" t="s">
        <v>1290</v>
      </c>
      <c r="E5" s="725" t="s">
        <v>1290</v>
      </c>
      <c r="F5" s="725" t="s">
        <v>1290</v>
      </c>
      <c r="G5" s="725" t="s">
        <v>1290</v>
      </c>
      <c r="H5" s="725" t="s">
        <v>1290</v>
      </c>
      <c r="I5" s="725" t="s">
        <v>1290</v>
      </c>
      <c r="J5" s="725" t="s">
        <v>1290</v>
      </c>
      <c r="K5" s="725" t="s">
        <v>1290</v>
      </c>
      <c r="L5" s="725" t="s">
        <v>1290</v>
      </c>
      <c r="M5" s="725" t="s">
        <v>1290</v>
      </c>
      <c r="N5" s="725" t="s">
        <v>1290</v>
      </c>
      <c r="O5" s="725" t="s">
        <v>1290</v>
      </c>
      <c r="P5" s="725" t="s">
        <v>1290</v>
      </c>
      <c r="Q5" s="725" t="s">
        <v>1290</v>
      </c>
      <c r="R5" s="725"/>
      <c r="S5" s="787" t="s">
        <v>1290</v>
      </c>
      <c r="T5" s="786" t="s">
        <v>1290</v>
      </c>
      <c r="U5" s="786" t="s">
        <v>1290</v>
      </c>
      <c r="V5" s="786" t="s">
        <v>1290</v>
      </c>
      <c r="W5" s="786" t="s">
        <v>1290</v>
      </c>
      <c r="X5" s="786" t="s">
        <v>1290</v>
      </c>
      <c r="Y5" s="786" t="s">
        <v>1290</v>
      </c>
      <c r="Z5" s="786" t="s">
        <v>1290</v>
      </c>
      <c r="AA5" s="786" t="s">
        <v>1290</v>
      </c>
      <c r="AB5" s="786" t="s">
        <v>1290</v>
      </c>
      <c r="AC5" s="786" t="s">
        <v>1290</v>
      </c>
      <c r="AD5" s="786" t="s">
        <v>1290</v>
      </c>
      <c r="AE5" s="786" t="s">
        <v>1290</v>
      </c>
      <c r="AF5" s="786" t="s">
        <v>1290</v>
      </c>
      <c r="AG5" s="786" t="s">
        <v>1290</v>
      </c>
      <c r="AH5" s="777" t="s">
        <v>1290</v>
      </c>
      <c r="AI5" s="777" t="s">
        <v>1290</v>
      </c>
      <c r="AJ5" s="786" t="s">
        <v>1290</v>
      </c>
      <c r="AK5" s="786" t="s">
        <v>1290</v>
      </c>
      <c r="AL5" s="786" t="s">
        <v>1290</v>
      </c>
      <c r="AM5" s="786" t="s">
        <v>1290</v>
      </c>
      <c r="AN5" s="777" t="s">
        <v>1290</v>
      </c>
      <c r="AO5" s="786" t="s">
        <v>1290</v>
      </c>
      <c r="AP5" s="786" t="s">
        <v>1290</v>
      </c>
      <c r="AQ5" s="786" t="s">
        <v>1290</v>
      </c>
      <c r="AR5" s="786" t="s">
        <v>1290</v>
      </c>
      <c r="AS5" s="786" t="s">
        <v>1290</v>
      </c>
      <c r="AT5" s="786" t="s">
        <v>1290</v>
      </c>
      <c r="AU5" s="786" t="s">
        <v>1290</v>
      </c>
      <c r="AV5" s="786" t="s">
        <v>1290</v>
      </c>
      <c r="AW5" s="786" t="s">
        <v>1290</v>
      </c>
      <c r="AX5" s="786" t="s">
        <v>1290</v>
      </c>
      <c r="AY5" s="786" t="s">
        <v>1290</v>
      </c>
      <c r="AZ5" s="786" t="s">
        <v>1290</v>
      </c>
      <c r="BA5" s="786" t="s">
        <v>1290</v>
      </c>
      <c r="BB5" s="788" t="s">
        <v>1290</v>
      </c>
      <c r="BC5" s="788" t="s">
        <v>1290</v>
      </c>
      <c r="BD5" s="788" t="s">
        <v>1290</v>
      </c>
      <c r="BE5" s="788" t="s">
        <v>1290</v>
      </c>
      <c r="BF5" s="788" t="s">
        <v>1290</v>
      </c>
      <c r="BG5" s="788" t="s">
        <v>1290</v>
      </c>
      <c r="BH5" s="724" t="s">
        <v>1180</v>
      </c>
      <c r="BI5" s="723" t="s">
        <v>1181</v>
      </c>
    </row>
    <row r="6" spans="1:61" s="726" customFormat="1" ht="25.5" customHeight="1">
      <c r="B6" s="727" t="s">
        <v>110</v>
      </c>
      <c r="C6" s="725" t="s">
        <v>1704</v>
      </c>
      <c r="D6" s="725" t="s">
        <v>59</v>
      </c>
      <c r="E6" s="1620" t="s">
        <v>12</v>
      </c>
      <c r="F6" s="1621"/>
      <c r="G6" s="1621"/>
      <c r="H6" s="1621"/>
      <c r="I6" s="1621"/>
      <c r="J6" s="1621"/>
      <c r="K6" s="1621"/>
      <c r="L6" s="1621"/>
      <c r="M6" s="1621"/>
      <c r="N6" s="1621"/>
      <c r="O6" s="1621"/>
      <c r="P6" s="1622"/>
      <c r="Q6" s="725" t="s">
        <v>13</v>
      </c>
      <c r="R6" s="725" t="s">
        <v>73</v>
      </c>
      <c r="S6" s="725" t="s">
        <v>74</v>
      </c>
      <c r="T6" s="725" t="s">
        <v>75</v>
      </c>
      <c r="U6" s="1623" t="s">
        <v>1294</v>
      </c>
      <c r="V6" s="1620" t="s">
        <v>52</v>
      </c>
      <c r="W6" s="1621"/>
      <c r="X6" s="1621"/>
      <c r="Y6" s="1621"/>
      <c r="Z6" s="1621"/>
      <c r="AA6" s="1621"/>
      <c r="AB6" s="1621"/>
      <c r="AC6" s="1621"/>
      <c r="AD6" s="1621"/>
      <c r="AE6" s="1621"/>
      <c r="AF6" s="1621"/>
      <c r="AG6" s="1622"/>
      <c r="AH6" s="725" t="s">
        <v>689</v>
      </c>
      <c r="AI6" s="725" t="s">
        <v>53</v>
      </c>
      <c r="AJ6" s="725" t="s">
        <v>14</v>
      </c>
      <c r="AK6" s="725" t="s">
        <v>691</v>
      </c>
      <c r="AL6" s="725" t="s">
        <v>15</v>
      </c>
      <c r="AM6" s="725" t="s">
        <v>691</v>
      </c>
      <c r="AN6" s="725" t="s">
        <v>16</v>
      </c>
      <c r="AO6" s="725" t="s">
        <v>691</v>
      </c>
      <c r="AP6" s="725" t="s">
        <v>17</v>
      </c>
      <c r="AQ6" s="725" t="s">
        <v>691</v>
      </c>
      <c r="AR6" s="725" t="s">
        <v>18</v>
      </c>
      <c r="AS6" s="725" t="s">
        <v>691</v>
      </c>
      <c r="AT6" s="725" t="s">
        <v>19</v>
      </c>
      <c r="AU6" s="725" t="s">
        <v>691</v>
      </c>
      <c r="AV6" s="725" t="s">
        <v>20</v>
      </c>
      <c r="AW6" s="725" t="s">
        <v>691</v>
      </c>
      <c r="AX6" s="725" t="s">
        <v>21</v>
      </c>
      <c r="AY6" s="725" t="s">
        <v>691</v>
      </c>
      <c r="AZ6" s="725" t="s">
        <v>22</v>
      </c>
      <c r="BA6" s="725" t="s">
        <v>691</v>
      </c>
      <c r="BB6" s="725" t="s">
        <v>23</v>
      </c>
      <c r="BC6" s="725" t="s">
        <v>691</v>
      </c>
      <c r="BD6" s="725" t="s">
        <v>24</v>
      </c>
      <c r="BE6" s="725" t="s">
        <v>691</v>
      </c>
      <c r="BF6" s="725" t="s">
        <v>25</v>
      </c>
      <c r="BG6" s="725" t="s">
        <v>691</v>
      </c>
      <c r="BH6" s="728" t="s">
        <v>1290</v>
      </c>
      <c r="BI6" s="728" t="s">
        <v>1290</v>
      </c>
    </row>
    <row r="7" spans="1:61" s="726" customFormat="1">
      <c r="B7" s="730" t="s">
        <v>1290</v>
      </c>
      <c r="C7" s="729" t="s">
        <v>1290</v>
      </c>
      <c r="D7" s="729" t="s">
        <v>1290</v>
      </c>
      <c r="E7" s="729" t="s">
        <v>14</v>
      </c>
      <c r="F7" s="729" t="s">
        <v>15</v>
      </c>
      <c r="G7" s="729" t="s">
        <v>16</v>
      </c>
      <c r="H7" s="729" t="s">
        <v>17</v>
      </c>
      <c r="I7" s="729" t="s">
        <v>18</v>
      </c>
      <c r="J7" s="729" t="s">
        <v>19</v>
      </c>
      <c r="K7" s="729" t="s">
        <v>20</v>
      </c>
      <c r="L7" s="729" t="s">
        <v>21</v>
      </c>
      <c r="M7" s="729" t="s">
        <v>22</v>
      </c>
      <c r="N7" s="729" t="s">
        <v>23</v>
      </c>
      <c r="O7" s="729" t="s">
        <v>24</v>
      </c>
      <c r="P7" s="729" t="s">
        <v>25</v>
      </c>
      <c r="Q7" s="729" t="s">
        <v>1290</v>
      </c>
      <c r="R7" s="729"/>
      <c r="S7" s="729" t="s">
        <v>1290</v>
      </c>
      <c r="T7" s="729" t="s">
        <v>1290</v>
      </c>
      <c r="U7" s="1624"/>
      <c r="V7" s="729" t="s">
        <v>14</v>
      </c>
      <c r="W7" s="729" t="s">
        <v>15</v>
      </c>
      <c r="X7" s="729" t="s">
        <v>16</v>
      </c>
      <c r="Y7" s="729" t="s">
        <v>17</v>
      </c>
      <c r="Z7" s="729" t="s">
        <v>18</v>
      </c>
      <c r="AA7" s="729" t="s">
        <v>19</v>
      </c>
      <c r="AB7" s="729" t="s">
        <v>20</v>
      </c>
      <c r="AC7" s="729" t="s">
        <v>21</v>
      </c>
      <c r="AD7" s="729" t="s">
        <v>22</v>
      </c>
      <c r="AE7" s="729" t="s">
        <v>23</v>
      </c>
      <c r="AF7" s="729" t="s">
        <v>24</v>
      </c>
      <c r="AG7" s="729" t="s">
        <v>25</v>
      </c>
      <c r="AH7" s="729" t="s">
        <v>1290</v>
      </c>
      <c r="AI7" s="729" t="s">
        <v>1290</v>
      </c>
      <c r="AJ7" s="729" t="s">
        <v>14</v>
      </c>
      <c r="AK7" s="729" t="s">
        <v>699</v>
      </c>
      <c r="AL7" s="729" t="s">
        <v>15</v>
      </c>
      <c r="AM7" s="729" t="s">
        <v>700</v>
      </c>
      <c r="AN7" s="729" t="s">
        <v>16</v>
      </c>
      <c r="AO7" s="729" t="s">
        <v>699</v>
      </c>
      <c r="AP7" s="729" t="s">
        <v>17</v>
      </c>
      <c r="AQ7" s="729" t="s">
        <v>699</v>
      </c>
      <c r="AR7" s="729" t="s">
        <v>18</v>
      </c>
      <c r="AS7" s="729" t="s">
        <v>699</v>
      </c>
      <c r="AT7" s="729" t="s">
        <v>19</v>
      </c>
      <c r="AU7" s="729" t="s">
        <v>699</v>
      </c>
      <c r="AV7" s="729" t="s">
        <v>20</v>
      </c>
      <c r="AW7" s="729" t="s">
        <v>699</v>
      </c>
      <c r="AX7" s="729" t="s">
        <v>21</v>
      </c>
      <c r="AY7" s="729" t="s">
        <v>699</v>
      </c>
      <c r="AZ7" s="729" t="s">
        <v>22</v>
      </c>
      <c r="BA7" s="729" t="s">
        <v>699</v>
      </c>
      <c r="BB7" s="729" t="s">
        <v>23</v>
      </c>
      <c r="BC7" s="729" t="s">
        <v>699</v>
      </c>
      <c r="BD7" s="729" t="s">
        <v>24</v>
      </c>
      <c r="BE7" s="729" t="s">
        <v>699</v>
      </c>
      <c r="BF7" s="729" t="s">
        <v>25</v>
      </c>
      <c r="BG7" s="729" t="s">
        <v>699</v>
      </c>
      <c r="BH7" s="728" t="s">
        <v>1290</v>
      </c>
      <c r="BI7" s="728" t="s">
        <v>1290</v>
      </c>
    </row>
    <row r="8" spans="1:61" ht="38.25">
      <c r="B8" s="770" t="s">
        <v>480</v>
      </c>
      <c r="C8" s="1164" t="s">
        <v>482</v>
      </c>
      <c r="D8" s="789" t="s">
        <v>1705</v>
      </c>
      <c r="E8" s="775"/>
      <c r="F8" s="775">
        <v>1</v>
      </c>
      <c r="G8" s="775"/>
      <c r="H8" s="775"/>
      <c r="I8" s="775"/>
      <c r="J8" s="775"/>
      <c r="K8" s="775"/>
      <c r="L8" s="775"/>
      <c r="M8" s="775"/>
      <c r="N8" s="775"/>
      <c r="O8" s="775"/>
      <c r="P8" s="775"/>
      <c r="Q8" s="775">
        <f>SUM(E8:P8)</f>
        <v>1</v>
      </c>
      <c r="R8" s="780">
        <v>1</v>
      </c>
      <c r="S8" s="775" t="s">
        <v>1706</v>
      </c>
      <c r="T8" s="775" t="s">
        <v>481</v>
      </c>
      <c r="U8" s="775" t="s">
        <v>757</v>
      </c>
      <c r="V8" s="775">
        <f>AJ8</f>
        <v>0</v>
      </c>
      <c r="W8" s="775">
        <v>0</v>
      </c>
      <c r="X8" s="775">
        <f>AN8</f>
        <v>1</v>
      </c>
      <c r="Y8" s="775">
        <f>AP8</f>
        <v>0</v>
      </c>
      <c r="Z8" s="775">
        <f>AR8</f>
        <v>0</v>
      </c>
      <c r="AA8" s="775">
        <f>AT8</f>
        <v>0</v>
      </c>
      <c r="AB8" s="775">
        <f>AV8</f>
        <v>0</v>
      </c>
      <c r="AC8" s="775">
        <f>AX8</f>
        <v>0</v>
      </c>
      <c r="AD8" s="775">
        <f>AZ8</f>
        <v>0</v>
      </c>
      <c r="AE8" s="775">
        <f>BB8</f>
        <v>0</v>
      </c>
      <c r="AF8" s="775">
        <f>BD8</f>
        <v>0</v>
      </c>
      <c r="AG8" s="775">
        <f>BF8</f>
        <v>0</v>
      </c>
      <c r="AH8" s="775">
        <f>SUM(V8:AG8)</f>
        <v>1</v>
      </c>
      <c r="AI8" s="780">
        <f>AH8/Q8</f>
        <v>1</v>
      </c>
      <c r="AJ8" s="778"/>
      <c r="AK8" s="778"/>
      <c r="AL8" s="1158"/>
      <c r="AM8" s="789" t="s">
        <v>1707</v>
      </c>
      <c r="AN8" s="1256">
        <v>1</v>
      </c>
      <c r="AO8" s="1295" t="s">
        <v>1708</v>
      </c>
      <c r="AP8" s="778"/>
      <c r="AQ8" s="790"/>
      <c r="AR8" s="778"/>
      <c r="AS8" s="778"/>
      <c r="AT8" s="778"/>
      <c r="AU8" s="778"/>
      <c r="AV8" s="778"/>
      <c r="AW8" s="778"/>
      <c r="AX8" s="778"/>
      <c r="AY8" s="778"/>
      <c r="AZ8" s="778"/>
      <c r="BA8" s="778"/>
      <c r="BB8" s="778"/>
      <c r="BC8" s="778"/>
      <c r="BD8" s="778"/>
      <c r="BE8" s="778"/>
      <c r="BF8" s="778"/>
      <c r="BG8" s="778"/>
    </row>
    <row r="9" spans="1:61" ht="140.25">
      <c r="B9" s="770" t="s">
        <v>483</v>
      </c>
      <c r="C9" s="1165" t="s">
        <v>484</v>
      </c>
      <c r="D9" s="789" t="s">
        <v>1705</v>
      </c>
      <c r="E9" s="775"/>
      <c r="F9" s="775"/>
      <c r="G9" s="775"/>
      <c r="H9" s="775">
        <v>1</v>
      </c>
      <c r="I9" s="775"/>
      <c r="J9" s="775"/>
      <c r="K9" s="775"/>
      <c r="L9" s="775"/>
      <c r="M9" s="775"/>
      <c r="N9" s="775"/>
      <c r="O9" s="775"/>
      <c r="P9" s="775"/>
      <c r="Q9" s="775">
        <f t="shared" ref="Q9:Q33" si="0">SUM(E9:P9)</f>
        <v>1</v>
      </c>
      <c r="R9" s="780">
        <v>1</v>
      </c>
      <c r="S9" s="775" t="s">
        <v>1706</v>
      </c>
      <c r="T9" s="775" t="s">
        <v>481</v>
      </c>
      <c r="U9" s="775" t="s">
        <v>757</v>
      </c>
      <c r="V9" s="775">
        <f t="shared" ref="V9:V33" si="1">AJ9</f>
        <v>0</v>
      </c>
      <c r="W9" s="775">
        <f t="shared" ref="W9:W33" si="2">AL9</f>
        <v>0</v>
      </c>
      <c r="X9" s="775">
        <f t="shared" ref="X9:X33" si="3">AN9</f>
        <v>0</v>
      </c>
      <c r="Y9" s="775">
        <f t="shared" ref="Y9:Y33" si="4">AP9</f>
        <v>1</v>
      </c>
      <c r="Z9" s="775">
        <f t="shared" ref="Z9:Z33" si="5">AR9</f>
        <v>0</v>
      </c>
      <c r="AA9" s="775">
        <f t="shared" ref="AA9:AA33" si="6">AT9</f>
        <v>0</v>
      </c>
      <c r="AB9" s="775">
        <f t="shared" ref="AB9:AB33" si="7">AV9</f>
        <v>0</v>
      </c>
      <c r="AC9" s="775">
        <f t="shared" ref="AC9:AC33" si="8">AX9</f>
        <v>0</v>
      </c>
      <c r="AD9" s="775">
        <f t="shared" ref="AD9:AD33" si="9">AZ9</f>
        <v>0</v>
      </c>
      <c r="AE9" s="775">
        <f t="shared" ref="AE9:AE33" si="10">BB9</f>
        <v>0</v>
      </c>
      <c r="AF9" s="775">
        <f t="shared" ref="AF9:AF33" si="11">BD9</f>
        <v>0</v>
      </c>
      <c r="AG9" s="775">
        <f t="shared" ref="AG9:AG33" si="12">BF9</f>
        <v>0</v>
      </c>
      <c r="AH9" s="775">
        <f t="shared" ref="AH9:AH33" si="13">SUM(V9:AG9)</f>
        <v>1</v>
      </c>
      <c r="AI9" s="780">
        <f t="shared" ref="AI9:AI33" si="14">AH9/Q9</f>
        <v>1</v>
      </c>
      <c r="AJ9" s="778"/>
      <c r="AK9" s="778"/>
      <c r="AL9" s="775"/>
      <c r="AM9" s="778"/>
      <c r="AN9" s="775"/>
      <c r="AO9" s="778"/>
      <c r="AP9" s="1399">
        <v>1</v>
      </c>
      <c r="AQ9" s="789" t="s">
        <v>1709</v>
      </c>
      <c r="AR9" s="1396"/>
      <c r="AS9" s="778"/>
      <c r="AT9" s="778"/>
      <c r="AU9" s="778"/>
      <c r="AV9" s="778"/>
      <c r="AW9" s="778"/>
      <c r="AX9" s="778"/>
      <c r="AY9" s="778"/>
      <c r="AZ9" s="778"/>
      <c r="BA9" s="778"/>
      <c r="BB9" s="778"/>
      <c r="BC9" s="778"/>
      <c r="BD9" s="778"/>
      <c r="BE9" s="778"/>
      <c r="BF9" s="778"/>
      <c r="BG9" s="778"/>
    </row>
    <row r="10" spans="1:61" ht="38.25">
      <c r="B10" s="770" t="s">
        <v>485</v>
      </c>
      <c r="C10" s="772" t="s">
        <v>486</v>
      </c>
      <c r="D10" s="789" t="s">
        <v>1705</v>
      </c>
      <c r="E10" s="775"/>
      <c r="F10" s="775"/>
      <c r="G10" s="775">
        <v>1</v>
      </c>
      <c r="H10" s="775"/>
      <c r="I10" s="775"/>
      <c r="J10" s="775">
        <v>1</v>
      </c>
      <c r="K10" s="775"/>
      <c r="L10" s="775">
        <v>1</v>
      </c>
      <c r="M10" s="775"/>
      <c r="N10" s="775"/>
      <c r="O10" s="775"/>
      <c r="P10" s="775"/>
      <c r="Q10" s="775">
        <f t="shared" si="0"/>
        <v>3</v>
      </c>
      <c r="R10" s="780">
        <v>1</v>
      </c>
      <c r="S10" s="775" t="s">
        <v>1706</v>
      </c>
      <c r="T10" s="775" t="s">
        <v>481</v>
      </c>
      <c r="U10" s="775" t="s">
        <v>757</v>
      </c>
      <c r="V10" s="775">
        <f t="shared" si="1"/>
        <v>0</v>
      </c>
      <c r="W10" s="775">
        <f t="shared" si="2"/>
        <v>0</v>
      </c>
      <c r="X10" s="775">
        <f t="shared" si="3"/>
        <v>1</v>
      </c>
      <c r="Y10" s="775">
        <f t="shared" si="4"/>
        <v>0</v>
      </c>
      <c r="Z10" s="775">
        <f t="shared" si="5"/>
        <v>0</v>
      </c>
      <c r="AA10" s="775">
        <f t="shared" si="6"/>
        <v>0</v>
      </c>
      <c r="AB10" s="775">
        <f t="shared" si="7"/>
        <v>0</v>
      </c>
      <c r="AC10" s="775">
        <f t="shared" si="8"/>
        <v>0</v>
      </c>
      <c r="AD10" s="775">
        <f t="shared" si="9"/>
        <v>0</v>
      </c>
      <c r="AE10" s="775">
        <f t="shared" si="10"/>
        <v>0</v>
      </c>
      <c r="AF10" s="775">
        <f t="shared" si="11"/>
        <v>0</v>
      </c>
      <c r="AG10" s="775">
        <f t="shared" si="12"/>
        <v>0</v>
      </c>
      <c r="AH10" s="775">
        <f t="shared" si="13"/>
        <v>1</v>
      </c>
      <c r="AI10" s="780">
        <f t="shared" si="14"/>
        <v>0.33333333333333331</v>
      </c>
      <c r="AJ10" s="778"/>
      <c r="AK10" s="778"/>
      <c r="AL10" s="775"/>
      <c r="AM10" s="778"/>
      <c r="AN10" s="1256">
        <v>1</v>
      </c>
      <c r="AO10" s="789" t="s">
        <v>1710</v>
      </c>
      <c r="AP10" s="778"/>
      <c r="AQ10" s="1397"/>
      <c r="AR10" s="778"/>
      <c r="AS10" s="778"/>
      <c r="AT10" s="778"/>
      <c r="AU10" s="778"/>
      <c r="AV10" s="778"/>
      <c r="AW10" s="778"/>
      <c r="AX10" s="778"/>
      <c r="AY10" s="778"/>
      <c r="AZ10" s="778"/>
      <c r="BA10" s="778"/>
      <c r="BB10" s="778"/>
      <c r="BC10" s="778"/>
      <c r="BD10" s="778"/>
      <c r="BE10" s="778"/>
      <c r="BF10" s="778"/>
      <c r="BG10" s="778"/>
    </row>
    <row r="11" spans="1:61" ht="38.25">
      <c r="B11" s="770" t="s">
        <v>487</v>
      </c>
      <c r="C11" s="772" t="s">
        <v>488</v>
      </c>
      <c r="D11" s="789" t="s">
        <v>1705</v>
      </c>
      <c r="E11" s="775"/>
      <c r="F11" s="775"/>
      <c r="G11" s="775"/>
      <c r="H11" s="775"/>
      <c r="I11" s="775"/>
      <c r="J11" s="775">
        <v>1</v>
      </c>
      <c r="K11" s="775"/>
      <c r="L11" s="775"/>
      <c r="M11" s="775"/>
      <c r="N11" s="775"/>
      <c r="O11" s="775">
        <v>1</v>
      </c>
      <c r="P11" s="775"/>
      <c r="Q11" s="775">
        <f t="shared" si="0"/>
        <v>2</v>
      </c>
      <c r="R11" s="780">
        <v>1</v>
      </c>
      <c r="S11" s="775" t="s">
        <v>1706</v>
      </c>
      <c r="T11" s="775" t="s">
        <v>481</v>
      </c>
      <c r="U11" s="775" t="s">
        <v>757</v>
      </c>
      <c r="V11" s="775">
        <f t="shared" si="1"/>
        <v>0</v>
      </c>
      <c r="W11" s="775">
        <f t="shared" si="2"/>
        <v>0</v>
      </c>
      <c r="X11" s="775">
        <f t="shared" si="3"/>
        <v>0</v>
      </c>
      <c r="Y11" s="775">
        <f t="shared" si="4"/>
        <v>0</v>
      </c>
      <c r="Z11" s="775">
        <f t="shared" si="5"/>
        <v>0</v>
      </c>
      <c r="AA11" s="775">
        <f t="shared" si="6"/>
        <v>0</v>
      </c>
      <c r="AB11" s="775">
        <f t="shared" si="7"/>
        <v>0</v>
      </c>
      <c r="AC11" s="775">
        <f t="shared" si="8"/>
        <v>0</v>
      </c>
      <c r="AD11" s="775">
        <f t="shared" si="9"/>
        <v>0</v>
      </c>
      <c r="AE11" s="775">
        <f t="shared" si="10"/>
        <v>0</v>
      </c>
      <c r="AF11" s="775">
        <f t="shared" si="11"/>
        <v>0</v>
      </c>
      <c r="AG11" s="775">
        <f t="shared" si="12"/>
        <v>0</v>
      </c>
      <c r="AH11" s="775">
        <f t="shared" si="13"/>
        <v>0</v>
      </c>
      <c r="AI11" s="780">
        <f t="shared" si="14"/>
        <v>0</v>
      </c>
      <c r="AJ11" s="778"/>
      <c r="AK11" s="778"/>
      <c r="AL11" s="775"/>
      <c r="AM11" s="778"/>
      <c r="AN11" s="775"/>
      <c r="AO11" s="778"/>
      <c r="AP11" s="778"/>
      <c r="AQ11" s="778"/>
      <c r="AR11" s="778"/>
      <c r="AS11" s="778"/>
      <c r="AT11" s="778"/>
      <c r="AU11" s="778"/>
      <c r="AV11" s="778"/>
      <c r="AW11" s="778"/>
      <c r="AX11" s="778"/>
      <c r="AY11" s="778"/>
      <c r="AZ11" s="778"/>
      <c r="BA11" s="778"/>
      <c r="BB11" s="778"/>
      <c r="BC11" s="778"/>
      <c r="BD11" s="778"/>
      <c r="BE11" s="778"/>
      <c r="BF11" s="778"/>
      <c r="BG11" s="778"/>
    </row>
    <row r="12" spans="1:61" ht="38.25">
      <c r="B12" s="770" t="s">
        <v>489</v>
      </c>
      <c r="C12" s="772" t="s">
        <v>490</v>
      </c>
      <c r="D12" s="789" t="s">
        <v>1705</v>
      </c>
      <c r="E12" s="775"/>
      <c r="F12" s="775"/>
      <c r="G12" s="775"/>
      <c r="H12" s="775"/>
      <c r="I12" s="872">
        <v>1</v>
      </c>
      <c r="J12" s="775"/>
      <c r="K12" s="775">
        <v>1</v>
      </c>
      <c r="L12" s="872"/>
      <c r="M12" s="775"/>
      <c r="N12" s="775"/>
      <c r="O12" s="775"/>
      <c r="P12" s="775"/>
      <c r="Q12" s="775">
        <f>SUM(E12:P12)</f>
        <v>2</v>
      </c>
      <c r="R12" s="780">
        <v>1</v>
      </c>
      <c r="S12" s="775" t="s">
        <v>1706</v>
      </c>
      <c r="T12" s="775" t="s">
        <v>481</v>
      </c>
      <c r="U12" s="775" t="s">
        <v>757</v>
      </c>
      <c r="V12" s="775">
        <f t="shared" si="1"/>
        <v>0</v>
      </c>
      <c r="W12" s="775">
        <f t="shared" si="2"/>
        <v>0</v>
      </c>
      <c r="X12" s="775">
        <f t="shared" si="3"/>
        <v>0</v>
      </c>
      <c r="Y12" s="775">
        <f t="shared" si="4"/>
        <v>0</v>
      </c>
      <c r="Z12" s="775">
        <f t="shared" si="5"/>
        <v>0</v>
      </c>
      <c r="AA12" s="775">
        <f t="shared" si="6"/>
        <v>0</v>
      </c>
      <c r="AB12" s="775">
        <f t="shared" si="7"/>
        <v>0</v>
      </c>
      <c r="AC12" s="775">
        <f t="shared" si="8"/>
        <v>0</v>
      </c>
      <c r="AD12" s="775">
        <f t="shared" si="9"/>
        <v>0</v>
      </c>
      <c r="AE12" s="775">
        <f t="shared" si="10"/>
        <v>0</v>
      </c>
      <c r="AF12" s="775">
        <f t="shared" si="11"/>
        <v>0</v>
      </c>
      <c r="AG12" s="775">
        <f t="shared" si="12"/>
        <v>0</v>
      </c>
      <c r="AH12" s="775">
        <f t="shared" si="13"/>
        <v>0</v>
      </c>
      <c r="AI12" s="780">
        <f t="shared" si="14"/>
        <v>0</v>
      </c>
      <c r="AJ12" s="778"/>
      <c r="AK12" s="778"/>
      <c r="AL12" s="775"/>
      <c r="AM12" s="778"/>
      <c r="AN12" s="872"/>
      <c r="AO12" s="778"/>
      <c r="AP12" s="778"/>
      <c r="AQ12" s="790"/>
      <c r="AR12" s="778"/>
      <c r="AS12" s="778"/>
      <c r="AT12" s="778"/>
      <c r="AU12" s="778"/>
      <c r="AV12" s="778"/>
      <c r="AW12" s="778"/>
      <c r="AX12" s="778"/>
      <c r="AY12" s="778"/>
      <c r="AZ12" s="778"/>
      <c r="BA12" s="778"/>
      <c r="BB12" s="778"/>
      <c r="BC12" s="778"/>
      <c r="BD12" s="778"/>
      <c r="BE12" s="778"/>
      <c r="BF12" s="778"/>
      <c r="BG12" s="778"/>
    </row>
    <row r="13" spans="1:61" ht="140.25">
      <c r="B13" s="770" t="s">
        <v>491</v>
      </c>
      <c r="C13" s="772" t="s">
        <v>492</v>
      </c>
      <c r="D13" s="789" t="s">
        <v>1705</v>
      </c>
      <c r="E13" s="775"/>
      <c r="F13" s="775"/>
      <c r="G13" s="775"/>
      <c r="H13" s="775">
        <v>1</v>
      </c>
      <c r="I13" s="775">
        <v>1</v>
      </c>
      <c r="J13" s="775"/>
      <c r="K13" s="775"/>
      <c r="L13" s="775"/>
      <c r="M13" s="775"/>
      <c r="N13" s="775"/>
      <c r="O13" s="775"/>
      <c r="P13" s="775"/>
      <c r="Q13" s="775">
        <f t="shared" si="0"/>
        <v>2</v>
      </c>
      <c r="R13" s="780">
        <v>1</v>
      </c>
      <c r="S13" s="775" t="s">
        <v>1706</v>
      </c>
      <c r="T13" s="775" t="s">
        <v>481</v>
      </c>
      <c r="U13" s="775" t="s">
        <v>757</v>
      </c>
      <c r="V13" s="775">
        <f t="shared" si="1"/>
        <v>0</v>
      </c>
      <c r="W13" s="775">
        <f t="shared" si="2"/>
        <v>0</v>
      </c>
      <c r="X13" s="775">
        <f t="shared" si="3"/>
        <v>0</v>
      </c>
      <c r="Y13" s="775">
        <f t="shared" si="4"/>
        <v>1</v>
      </c>
      <c r="Z13" s="775">
        <f t="shared" si="5"/>
        <v>0</v>
      </c>
      <c r="AA13" s="775">
        <f t="shared" si="6"/>
        <v>0</v>
      </c>
      <c r="AB13" s="775">
        <f t="shared" si="7"/>
        <v>0</v>
      </c>
      <c r="AC13" s="775">
        <f t="shared" si="8"/>
        <v>0</v>
      </c>
      <c r="AD13" s="775">
        <f t="shared" si="9"/>
        <v>0</v>
      </c>
      <c r="AE13" s="775">
        <f t="shared" si="10"/>
        <v>0</v>
      </c>
      <c r="AF13" s="775">
        <f t="shared" si="11"/>
        <v>0</v>
      </c>
      <c r="AG13" s="775">
        <f t="shared" si="12"/>
        <v>0</v>
      </c>
      <c r="AH13" s="775">
        <f t="shared" si="13"/>
        <v>1</v>
      </c>
      <c r="AI13" s="780">
        <f t="shared" si="14"/>
        <v>0.5</v>
      </c>
      <c r="AJ13" s="778"/>
      <c r="AK13" s="778"/>
      <c r="AL13" s="775"/>
      <c r="AM13" s="778"/>
      <c r="AN13" s="775"/>
      <c r="AO13" s="778"/>
      <c r="AP13" s="1399">
        <v>1</v>
      </c>
      <c r="AQ13" s="789" t="s">
        <v>1711</v>
      </c>
      <c r="AR13" s="1396"/>
      <c r="AS13" s="778"/>
      <c r="AT13" s="778"/>
      <c r="AU13" s="778"/>
      <c r="AV13" s="778"/>
      <c r="AW13" s="778"/>
      <c r="AX13" s="778"/>
      <c r="AY13" s="778"/>
      <c r="AZ13" s="778"/>
      <c r="BA13" s="778"/>
      <c r="BB13" s="778"/>
      <c r="BC13" s="778"/>
      <c r="BD13" s="778"/>
      <c r="BE13" s="778"/>
      <c r="BF13" s="778"/>
      <c r="BG13" s="778"/>
    </row>
    <row r="14" spans="1:61" ht="38.25">
      <c r="B14" s="770" t="s">
        <v>493</v>
      </c>
      <c r="C14" s="772" t="s">
        <v>494</v>
      </c>
      <c r="D14" s="789" t="s">
        <v>1705</v>
      </c>
      <c r="E14" s="775"/>
      <c r="F14" s="775"/>
      <c r="G14" s="775"/>
      <c r="H14" s="775"/>
      <c r="I14" s="775"/>
      <c r="J14" s="775">
        <v>1</v>
      </c>
      <c r="K14" s="775"/>
      <c r="L14" s="775"/>
      <c r="M14" s="775">
        <v>1</v>
      </c>
      <c r="N14" s="775"/>
      <c r="O14" s="775"/>
      <c r="P14" s="775"/>
      <c r="Q14" s="775">
        <f t="shared" si="0"/>
        <v>2</v>
      </c>
      <c r="R14" s="780">
        <v>1</v>
      </c>
      <c r="S14" s="775" t="s">
        <v>1706</v>
      </c>
      <c r="T14" s="775" t="s">
        <v>481</v>
      </c>
      <c r="U14" s="775" t="s">
        <v>757</v>
      </c>
      <c r="V14" s="775">
        <f t="shared" si="1"/>
        <v>0</v>
      </c>
      <c r="W14" s="775">
        <f t="shared" si="2"/>
        <v>0</v>
      </c>
      <c r="X14" s="775">
        <f t="shared" si="3"/>
        <v>0</v>
      </c>
      <c r="Y14" s="775">
        <f t="shared" si="4"/>
        <v>0</v>
      </c>
      <c r="Z14" s="775">
        <f t="shared" si="5"/>
        <v>0</v>
      </c>
      <c r="AA14" s="775">
        <f t="shared" si="6"/>
        <v>0</v>
      </c>
      <c r="AB14" s="775">
        <f t="shared" si="7"/>
        <v>0</v>
      </c>
      <c r="AC14" s="775">
        <f t="shared" si="8"/>
        <v>0</v>
      </c>
      <c r="AD14" s="775">
        <f t="shared" si="9"/>
        <v>0</v>
      </c>
      <c r="AE14" s="775">
        <f t="shared" si="10"/>
        <v>0</v>
      </c>
      <c r="AF14" s="775">
        <f t="shared" si="11"/>
        <v>0</v>
      </c>
      <c r="AG14" s="775">
        <f t="shared" si="12"/>
        <v>0</v>
      </c>
      <c r="AH14" s="775">
        <f t="shared" si="13"/>
        <v>0</v>
      </c>
      <c r="AI14" s="780">
        <f t="shared" si="14"/>
        <v>0</v>
      </c>
      <c r="AJ14" s="778"/>
      <c r="AK14" s="778"/>
      <c r="AL14" s="775"/>
      <c r="AM14" s="778"/>
      <c r="AN14" s="775"/>
      <c r="AO14" s="778"/>
      <c r="AP14" s="778"/>
      <c r="AQ14" s="1397"/>
      <c r="AR14" s="778"/>
      <c r="AS14" s="778"/>
      <c r="AT14" s="778"/>
      <c r="AU14" s="778"/>
      <c r="AV14" s="778"/>
      <c r="AW14" s="778"/>
      <c r="AX14" s="778"/>
      <c r="AY14" s="778"/>
      <c r="AZ14" s="778"/>
      <c r="BA14" s="778"/>
      <c r="BB14" s="778"/>
      <c r="BC14" s="778"/>
      <c r="BD14" s="778"/>
      <c r="BE14" s="778"/>
      <c r="BF14" s="778"/>
      <c r="BG14" s="778"/>
    </row>
    <row r="15" spans="1:61" ht="38.25">
      <c r="B15" s="770" t="s">
        <v>495</v>
      </c>
      <c r="C15" s="772" t="s">
        <v>496</v>
      </c>
      <c r="D15" s="789" t="s">
        <v>1705</v>
      </c>
      <c r="E15" s="775"/>
      <c r="F15" s="775">
        <v>1</v>
      </c>
      <c r="G15" s="775"/>
      <c r="H15" s="775"/>
      <c r="I15" s="1429">
        <v>1</v>
      </c>
      <c r="J15" s="775"/>
      <c r="K15" s="775"/>
      <c r="L15" s="1429">
        <v>1</v>
      </c>
      <c r="M15" s="775"/>
      <c r="N15" s="775">
        <v>1</v>
      </c>
      <c r="O15" s="775"/>
      <c r="P15" s="775"/>
      <c r="Q15" s="1429">
        <f t="shared" si="0"/>
        <v>4</v>
      </c>
      <c r="R15" s="780">
        <v>1</v>
      </c>
      <c r="S15" s="775" t="s">
        <v>1706</v>
      </c>
      <c r="T15" s="775" t="s">
        <v>481</v>
      </c>
      <c r="U15" s="775" t="s">
        <v>757</v>
      </c>
      <c r="V15" s="775">
        <f t="shared" si="1"/>
        <v>0</v>
      </c>
      <c r="W15" s="775">
        <f t="shared" si="2"/>
        <v>0</v>
      </c>
      <c r="X15" s="775">
        <f t="shared" si="3"/>
        <v>1</v>
      </c>
      <c r="Y15" s="775">
        <f t="shared" si="4"/>
        <v>0</v>
      </c>
      <c r="Z15" s="775">
        <f t="shared" si="5"/>
        <v>0</v>
      </c>
      <c r="AA15" s="775">
        <f t="shared" si="6"/>
        <v>0</v>
      </c>
      <c r="AB15" s="775">
        <f t="shared" si="7"/>
        <v>0</v>
      </c>
      <c r="AC15" s="775">
        <f t="shared" si="8"/>
        <v>0</v>
      </c>
      <c r="AD15" s="775">
        <f t="shared" si="9"/>
        <v>0</v>
      </c>
      <c r="AE15" s="775">
        <f t="shared" si="10"/>
        <v>0</v>
      </c>
      <c r="AF15" s="775">
        <f t="shared" si="11"/>
        <v>0</v>
      </c>
      <c r="AG15" s="775">
        <f t="shared" si="12"/>
        <v>0</v>
      </c>
      <c r="AH15" s="775">
        <f t="shared" si="13"/>
        <v>1</v>
      </c>
      <c r="AI15" s="780">
        <f t="shared" si="14"/>
        <v>0.25</v>
      </c>
      <c r="AJ15" s="778"/>
      <c r="AK15" s="778"/>
      <c r="AL15" s="1158"/>
      <c r="AM15" s="789" t="s">
        <v>1712</v>
      </c>
      <c r="AN15" s="1256">
        <v>1</v>
      </c>
      <c r="AO15" s="789" t="s">
        <v>1713</v>
      </c>
      <c r="AP15" s="778"/>
      <c r="AQ15" s="778"/>
      <c r="AR15" s="778"/>
      <c r="AS15" s="778"/>
      <c r="AT15" s="778"/>
      <c r="AU15" s="778"/>
      <c r="AV15" s="778"/>
      <c r="AW15" s="778"/>
      <c r="AX15" s="778"/>
      <c r="AY15" s="778"/>
      <c r="AZ15" s="778"/>
      <c r="BA15" s="778"/>
      <c r="BB15" s="778"/>
      <c r="BC15" s="778"/>
      <c r="BD15" s="778"/>
      <c r="BE15" s="778"/>
      <c r="BF15" s="778"/>
      <c r="BG15" s="778"/>
    </row>
    <row r="16" spans="1:61" ht="38.25">
      <c r="B16" s="770" t="s">
        <v>497</v>
      </c>
      <c r="C16" s="772" t="s">
        <v>498</v>
      </c>
      <c r="D16" s="789" t="s">
        <v>1705</v>
      </c>
      <c r="E16" s="775"/>
      <c r="F16" s="775"/>
      <c r="G16" s="775"/>
      <c r="H16" s="775"/>
      <c r="I16" s="775"/>
      <c r="J16" s="775"/>
      <c r="K16" s="775"/>
      <c r="L16" s="775">
        <v>1</v>
      </c>
      <c r="M16" s="775"/>
      <c r="N16" s="775"/>
      <c r="O16" s="775">
        <v>1</v>
      </c>
      <c r="P16" s="775"/>
      <c r="Q16" s="775">
        <f t="shared" si="0"/>
        <v>2</v>
      </c>
      <c r="R16" s="780">
        <v>1</v>
      </c>
      <c r="S16" s="775" t="s">
        <v>1706</v>
      </c>
      <c r="T16" s="775" t="s">
        <v>481</v>
      </c>
      <c r="U16" s="775" t="s">
        <v>757</v>
      </c>
      <c r="V16" s="775">
        <f t="shared" si="1"/>
        <v>0</v>
      </c>
      <c r="W16" s="775">
        <f t="shared" si="2"/>
        <v>0</v>
      </c>
      <c r="X16" s="775">
        <f t="shared" si="3"/>
        <v>0</v>
      </c>
      <c r="Y16" s="775">
        <f t="shared" si="4"/>
        <v>0</v>
      </c>
      <c r="Z16" s="775">
        <f t="shared" si="5"/>
        <v>0</v>
      </c>
      <c r="AA16" s="775">
        <f t="shared" si="6"/>
        <v>0</v>
      </c>
      <c r="AB16" s="775">
        <f t="shared" si="7"/>
        <v>0</v>
      </c>
      <c r="AC16" s="775">
        <f t="shared" si="8"/>
        <v>0</v>
      </c>
      <c r="AD16" s="775">
        <f t="shared" si="9"/>
        <v>0</v>
      </c>
      <c r="AE16" s="775">
        <f t="shared" si="10"/>
        <v>0</v>
      </c>
      <c r="AF16" s="775">
        <f t="shared" si="11"/>
        <v>0</v>
      </c>
      <c r="AG16" s="775">
        <f t="shared" si="12"/>
        <v>0</v>
      </c>
      <c r="AH16" s="775">
        <f t="shared" si="13"/>
        <v>0</v>
      </c>
      <c r="AI16" s="780">
        <f t="shared" si="14"/>
        <v>0</v>
      </c>
      <c r="AJ16" s="778"/>
      <c r="AK16" s="778"/>
      <c r="AL16" s="775"/>
      <c r="AM16" s="778"/>
      <c r="AN16" s="775"/>
      <c r="AO16" s="778"/>
      <c r="AP16" s="778"/>
      <c r="AQ16" s="778"/>
      <c r="AR16" s="778"/>
      <c r="AS16" s="778"/>
      <c r="AT16" s="778"/>
      <c r="AU16" s="778"/>
      <c r="AV16" s="778"/>
      <c r="AW16" s="778"/>
      <c r="AX16" s="778"/>
      <c r="AY16" s="778"/>
      <c r="AZ16" s="778"/>
      <c r="BA16" s="778"/>
      <c r="BB16" s="778"/>
      <c r="BC16" s="778"/>
      <c r="BD16" s="778"/>
      <c r="BE16" s="778"/>
      <c r="BF16" s="778"/>
      <c r="BG16" s="778"/>
    </row>
    <row r="17" spans="2:59" ht="38.25">
      <c r="B17" s="770" t="s">
        <v>499</v>
      </c>
      <c r="C17" s="772" t="s">
        <v>500</v>
      </c>
      <c r="D17" s="789" t="s">
        <v>1705</v>
      </c>
      <c r="E17" s="775"/>
      <c r="F17" s="775"/>
      <c r="G17" s="775"/>
      <c r="H17" s="775"/>
      <c r="I17" s="775"/>
      <c r="J17" s="775"/>
      <c r="K17" s="775">
        <v>1</v>
      </c>
      <c r="L17" s="775"/>
      <c r="M17" s="775">
        <v>1</v>
      </c>
      <c r="N17" s="775"/>
      <c r="O17" s="775"/>
      <c r="P17" s="775"/>
      <c r="Q17" s="775">
        <f t="shared" si="0"/>
        <v>2</v>
      </c>
      <c r="R17" s="780">
        <v>1</v>
      </c>
      <c r="S17" s="775" t="s">
        <v>1706</v>
      </c>
      <c r="T17" s="775" t="s">
        <v>481</v>
      </c>
      <c r="U17" s="775" t="s">
        <v>757</v>
      </c>
      <c r="V17" s="775">
        <f t="shared" si="1"/>
        <v>0</v>
      </c>
      <c r="W17" s="775">
        <f t="shared" si="2"/>
        <v>0</v>
      </c>
      <c r="X17" s="775">
        <f t="shared" si="3"/>
        <v>0</v>
      </c>
      <c r="Y17" s="775">
        <f t="shared" si="4"/>
        <v>0</v>
      </c>
      <c r="Z17" s="775">
        <f t="shared" si="5"/>
        <v>0</v>
      </c>
      <c r="AA17" s="775">
        <f t="shared" si="6"/>
        <v>0</v>
      </c>
      <c r="AB17" s="775">
        <f t="shared" si="7"/>
        <v>0</v>
      </c>
      <c r="AC17" s="775">
        <f t="shared" si="8"/>
        <v>0</v>
      </c>
      <c r="AD17" s="775">
        <f t="shared" si="9"/>
        <v>0</v>
      </c>
      <c r="AE17" s="775">
        <f t="shared" si="10"/>
        <v>0</v>
      </c>
      <c r="AF17" s="775">
        <f t="shared" si="11"/>
        <v>0</v>
      </c>
      <c r="AG17" s="775">
        <f t="shared" si="12"/>
        <v>0</v>
      </c>
      <c r="AH17" s="775">
        <f t="shared" si="13"/>
        <v>0</v>
      </c>
      <c r="AI17" s="780">
        <f t="shared" si="14"/>
        <v>0</v>
      </c>
      <c r="AJ17" s="778"/>
      <c r="AK17" s="778"/>
      <c r="AL17" s="775"/>
      <c r="AM17" s="778"/>
      <c r="AN17" s="775"/>
      <c r="AO17" s="778"/>
      <c r="AP17" s="778"/>
      <c r="AQ17" s="778"/>
      <c r="AR17" s="778"/>
      <c r="AS17" s="778"/>
      <c r="AT17" s="778"/>
      <c r="AU17" s="778"/>
      <c r="AV17" s="778"/>
      <c r="AW17" s="778"/>
      <c r="AX17" s="778"/>
      <c r="AY17" s="778"/>
      <c r="AZ17" s="778"/>
      <c r="BA17" s="778"/>
      <c r="BB17" s="778"/>
      <c r="BC17" s="778"/>
      <c r="BD17" s="778"/>
      <c r="BE17" s="778"/>
      <c r="BF17" s="778"/>
      <c r="BG17" s="778"/>
    </row>
    <row r="18" spans="2:59" ht="38.25">
      <c r="B18" s="770" t="s">
        <v>501</v>
      </c>
      <c r="C18" s="772" t="s">
        <v>502</v>
      </c>
      <c r="D18" s="789" t="s">
        <v>1705</v>
      </c>
      <c r="E18" s="775"/>
      <c r="F18" s="775">
        <v>1</v>
      </c>
      <c r="G18" s="775"/>
      <c r="H18" s="775"/>
      <c r="I18" s="775"/>
      <c r="J18" s="775">
        <v>1</v>
      </c>
      <c r="K18" s="775"/>
      <c r="L18" s="775"/>
      <c r="M18" s="775"/>
      <c r="N18" s="775"/>
      <c r="O18" s="775"/>
      <c r="P18" s="775"/>
      <c r="Q18" s="775">
        <f t="shared" si="0"/>
        <v>2</v>
      </c>
      <c r="R18" s="780">
        <v>1</v>
      </c>
      <c r="S18" s="775" t="s">
        <v>1706</v>
      </c>
      <c r="T18" s="775" t="s">
        <v>481</v>
      </c>
      <c r="U18" s="775" t="s">
        <v>757</v>
      </c>
      <c r="V18" s="775">
        <f t="shared" si="1"/>
        <v>0</v>
      </c>
      <c r="W18" s="775">
        <f t="shared" si="2"/>
        <v>1</v>
      </c>
      <c r="X18" s="775">
        <f t="shared" si="3"/>
        <v>0</v>
      </c>
      <c r="Y18" s="775">
        <f t="shared" si="4"/>
        <v>0</v>
      </c>
      <c r="Z18" s="775">
        <f t="shared" si="5"/>
        <v>0</v>
      </c>
      <c r="AA18" s="775">
        <f t="shared" si="6"/>
        <v>0</v>
      </c>
      <c r="AB18" s="775">
        <f t="shared" si="7"/>
        <v>0</v>
      </c>
      <c r="AC18" s="775">
        <f t="shared" si="8"/>
        <v>0</v>
      </c>
      <c r="AD18" s="775">
        <f t="shared" si="9"/>
        <v>0</v>
      </c>
      <c r="AE18" s="775">
        <f t="shared" si="10"/>
        <v>0</v>
      </c>
      <c r="AF18" s="775">
        <f t="shared" si="11"/>
        <v>0</v>
      </c>
      <c r="AG18" s="775">
        <f t="shared" si="12"/>
        <v>0</v>
      </c>
      <c r="AH18" s="775">
        <f t="shared" si="13"/>
        <v>1</v>
      </c>
      <c r="AI18" s="780">
        <f t="shared" si="14"/>
        <v>0.5</v>
      </c>
      <c r="AJ18" s="778"/>
      <c r="AK18" s="778"/>
      <c r="AL18" s="1010">
        <v>1</v>
      </c>
      <c r="AM18" s="789" t="s">
        <v>1714</v>
      </c>
      <c r="AN18" s="775"/>
      <c r="AO18" s="778"/>
      <c r="AP18" s="778"/>
      <c r="AQ18" s="778"/>
      <c r="AR18" s="778"/>
      <c r="AS18" s="778"/>
      <c r="AT18" s="778"/>
      <c r="AU18" s="778"/>
      <c r="AV18" s="778"/>
      <c r="AW18" s="778"/>
      <c r="AX18" s="778"/>
      <c r="AY18" s="778"/>
      <c r="AZ18" s="778"/>
      <c r="BA18" s="778"/>
      <c r="BB18" s="778"/>
      <c r="BC18" s="778"/>
      <c r="BD18" s="778"/>
      <c r="BE18" s="778"/>
      <c r="BF18" s="778"/>
      <c r="BG18" s="778"/>
    </row>
    <row r="19" spans="2:59" ht="38.25">
      <c r="B19" s="770" t="s">
        <v>503</v>
      </c>
      <c r="C19" s="772" t="s">
        <v>504</v>
      </c>
      <c r="D19" s="789" t="s">
        <v>1705</v>
      </c>
      <c r="E19" s="775"/>
      <c r="F19" s="775">
        <v>1</v>
      </c>
      <c r="G19" s="775">
        <v>1</v>
      </c>
      <c r="H19" s="775"/>
      <c r="I19" s="775">
        <v>1</v>
      </c>
      <c r="J19" s="775"/>
      <c r="K19" s="775">
        <v>1</v>
      </c>
      <c r="L19" s="775"/>
      <c r="M19" s="775">
        <v>1</v>
      </c>
      <c r="N19" s="775"/>
      <c r="O19" s="775">
        <v>1</v>
      </c>
      <c r="P19" s="775"/>
      <c r="Q19" s="775">
        <f t="shared" si="0"/>
        <v>6</v>
      </c>
      <c r="R19" s="780">
        <v>1</v>
      </c>
      <c r="S19" s="775" t="s">
        <v>1706</v>
      </c>
      <c r="T19" s="775" t="s">
        <v>481</v>
      </c>
      <c r="U19" s="775" t="s">
        <v>757</v>
      </c>
      <c r="V19" s="775">
        <f t="shared" si="1"/>
        <v>0</v>
      </c>
      <c r="W19" s="775">
        <f t="shared" si="2"/>
        <v>0</v>
      </c>
      <c r="X19" s="775">
        <f t="shared" si="3"/>
        <v>2</v>
      </c>
      <c r="Y19" s="775">
        <f t="shared" si="4"/>
        <v>0</v>
      </c>
      <c r="Z19" s="775">
        <f t="shared" si="5"/>
        <v>0</v>
      </c>
      <c r="AA19" s="775">
        <f t="shared" si="6"/>
        <v>0</v>
      </c>
      <c r="AB19" s="775">
        <f t="shared" si="7"/>
        <v>0</v>
      </c>
      <c r="AC19" s="775">
        <f t="shared" si="8"/>
        <v>0</v>
      </c>
      <c r="AD19" s="775">
        <f t="shared" si="9"/>
        <v>0</v>
      </c>
      <c r="AE19" s="775">
        <f t="shared" si="10"/>
        <v>0</v>
      </c>
      <c r="AF19" s="775">
        <f t="shared" si="11"/>
        <v>0</v>
      </c>
      <c r="AG19" s="775">
        <f t="shared" si="12"/>
        <v>0</v>
      </c>
      <c r="AH19" s="775">
        <f t="shared" si="13"/>
        <v>2</v>
      </c>
      <c r="AI19" s="780">
        <f t="shared" si="14"/>
        <v>0.33333333333333331</v>
      </c>
      <c r="AJ19" s="778"/>
      <c r="AK19" s="778"/>
      <c r="AL19" s="1158"/>
      <c r="AM19" s="1163" t="s">
        <v>1707</v>
      </c>
      <c r="AN19" s="1256">
        <v>2</v>
      </c>
      <c r="AO19" s="789" t="s">
        <v>1715</v>
      </c>
      <c r="AP19" s="778"/>
      <c r="AQ19" s="790"/>
      <c r="AR19" s="778"/>
      <c r="AS19" s="778"/>
      <c r="AT19" s="778"/>
      <c r="AU19" s="778"/>
      <c r="AV19" s="778"/>
      <c r="AW19" s="778"/>
      <c r="AX19" s="778"/>
      <c r="AY19" s="778"/>
      <c r="AZ19" s="778"/>
      <c r="BA19" s="778"/>
      <c r="BB19" s="778"/>
      <c r="BC19" s="778"/>
      <c r="BD19" s="778"/>
      <c r="BE19" s="778"/>
      <c r="BF19" s="778"/>
      <c r="BG19" s="778"/>
    </row>
    <row r="20" spans="2:59" ht="331.5">
      <c r="B20" s="770" t="s">
        <v>505</v>
      </c>
      <c r="C20" s="772" t="s">
        <v>506</v>
      </c>
      <c r="D20" s="789" t="s">
        <v>1705</v>
      </c>
      <c r="E20" s="775"/>
      <c r="F20" s="775">
        <v>1</v>
      </c>
      <c r="G20" s="775">
        <v>2</v>
      </c>
      <c r="H20" s="775">
        <v>1</v>
      </c>
      <c r="I20" s="775">
        <v>1</v>
      </c>
      <c r="J20" s="775">
        <v>1</v>
      </c>
      <c r="K20" s="775">
        <v>1</v>
      </c>
      <c r="L20" s="775">
        <v>1</v>
      </c>
      <c r="M20" s="775">
        <v>1</v>
      </c>
      <c r="N20" s="775">
        <v>1</v>
      </c>
      <c r="O20" s="775">
        <v>2</v>
      </c>
      <c r="P20" s="775"/>
      <c r="Q20" s="775">
        <f t="shared" si="0"/>
        <v>12</v>
      </c>
      <c r="R20" s="780">
        <v>1</v>
      </c>
      <c r="S20" s="775" t="s">
        <v>1706</v>
      </c>
      <c r="T20" s="775" t="s">
        <v>481</v>
      </c>
      <c r="U20" s="775" t="s">
        <v>757</v>
      </c>
      <c r="V20" s="775">
        <f t="shared" si="1"/>
        <v>0</v>
      </c>
      <c r="W20" s="775">
        <v>0</v>
      </c>
      <c r="X20" s="775">
        <f t="shared" si="3"/>
        <v>3</v>
      </c>
      <c r="Y20" s="775">
        <f t="shared" si="4"/>
        <v>2</v>
      </c>
      <c r="Z20" s="775">
        <f t="shared" si="5"/>
        <v>0</v>
      </c>
      <c r="AA20" s="775">
        <f t="shared" si="6"/>
        <v>0</v>
      </c>
      <c r="AB20" s="775">
        <f t="shared" si="7"/>
        <v>0</v>
      </c>
      <c r="AC20" s="775">
        <f t="shared" si="8"/>
        <v>0</v>
      </c>
      <c r="AD20" s="775">
        <f t="shared" si="9"/>
        <v>0</v>
      </c>
      <c r="AE20" s="775">
        <f t="shared" si="10"/>
        <v>0</v>
      </c>
      <c r="AF20" s="775">
        <f t="shared" si="11"/>
        <v>0</v>
      </c>
      <c r="AG20" s="775">
        <f t="shared" si="12"/>
        <v>0</v>
      </c>
      <c r="AH20" s="775">
        <f t="shared" si="13"/>
        <v>5</v>
      </c>
      <c r="AI20" s="780">
        <f t="shared" si="14"/>
        <v>0.41666666666666669</v>
      </c>
      <c r="AJ20" s="778"/>
      <c r="AK20" s="778"/>
      <c r="AL20" s="1158"/>
      <c r="AM20" s="1163" t="s">
        <v>1707</v>
      </c>
      <c r="AN20" s="1256">
        <v>3</v>
      </c>
      <c r="AO20" s="789" t="s">
        <v>1716</v>
      </c>
      <c r="AP20" s="1399">
        <v>2</v>
      </c>
      <c r="AQ20" s="789" t="s">
        <v>1717</v>
      </c>
      <c r="AR20" s="1396"/>
      <c r="AS20" s="778"/>
      <c r="AT20" s="778"/>
      <c r="AU20" s="778"/>
      <c r="AV20" s="778"/>
      <c r="AW20" s="778"/>
      <c r="AX20" s="778"/>
      <c r="AY20" s="778"/>
      <c r="AZ20" s="778"/>
      <c r="BA20" s="778"/>
      <c r="BB20" s="778"/>
      <c r="BC20" s="778"/>
      <c r="BD20" s="778"/>
      <c r="BE20" s="778"/>
      <c r="BF20" s="778"/>
      <c r="BG20" s="778"/>
    </row>
    <row r="21" spans="2:59" ht="38.25">
      <c r="B21" s="770" t="s">
        <v>507</v>
      </c>
      <c r="C21" s="772" t="s">
        <v>508</v>
      </c>
      <c r="D21" s="789" t="s">
        <v>1705</v>
      </c>
      <c r="E21" s="775"/>
      <c r="F21" s="775">
        <v>1</v>
      </c>
      <c r="G21" s="775"/>
      <c r="H21" s="775"/>
      <c r="I21" s="775"/>
      <c r="J21" s="775"/>
      <c r="K21" s="775"/>
      <c r="L21" s="775"/>
      <c r="M21" s="775">
        <v>1</v>
      </c>
      <c r="N21" s="775"/>
      <c r="O21" s="775"/>
      <c r="P21" s="775"/>
      <c r="Q21" s="775">
        <f t="shared" si="0"/>
        <v>2</v>
      </c>
      <c r="R21" s="780">
        <v>1</v>
      </c>
      <c r="S21" s="775" t="s">
        <v>1706</v>
      </c>
      <c r="T21" s="775" t="s">
        <v>481</v>
      </c>
      <c r="U21" s="775" t="s">
        <v>757</v>
      </c>
      <c r="V21" s="775">
        <f t="shared" si="1"/>
        <v>0</v>
      </c>
      <c r="W21" s="775">
        <v>1</v>
      </c>
      <c r="X21" s="775">
        <f t="shared" si="3"/>
        <v>0</v>
      </c>
      <c r="Y21" s="775">
        <f t="shared" si="4"/>
        <v>0</v>
      </c>
      <c r="Z21" s="775">
        <f t="shared" si="5"/>
        <v>0</v>
      </c>
      <c r="AA21" s="775">
        <f t="shared" si="6"/>
        <v>0</v>
      </c>
      <c r="AB21" s="775">
        <f t="shared" si="7"/>
        <v>0</v>
      </c>
      <c r="AC21" s="775">
        <f t="shared" si="8"/>
        <v>0</v>
      </c>
      <c r="AD21" s="775">
        <f t="shared" si="9"/>
        <v>0</v>
      </c>
      <c r="AE21" s="775">
        <f t="shared" si="10"/>
        <v>0</v>
      </c>
      <c r="AF21" s="775">
        <f t="shared" si="11"/>
        <v>0</v>
      </c>
      <c r="AG21" s="775">
        <f t="shared" si="12"/>
        <v>0</v>
      </c>
      <c r="AH21" s="775">
        <f t="shared" si="13"/>
        <v>1</v>
      </c>
      <c r="AI21" s="780">
        <f t="shared" si="14"/>
        <v>0.5</v>
      </c>
      <c r="AJ21" s="778"/>
      <c r="AK21" s="778"/>
      <c r="AL21" s="1010">
        <v>1</v>
      </c>
      <c r="AM21" s="1166" t="s">
        <v>1718</v>
      </c>
      <c r="AN21" s="775"/>
      <c r="AO21" s="778"/>
      <c r="AP21" s="778"/>
      <c r="AQ21" s="1397"/>
      <c r="AR21" s="778"/>
      <c r="AS21" s="778"/>
      <c r="AT21" s="778"/>
      <c r="AU21" s="778"/>
      <c r="AV21" s="778"/>
      <c r="AW21" s="778"/>
      <c r="AX21" s="778"/>
      <c r="AY21" s="778"/>
      <c r="AZ21" s="778"/>
      <c r="BA21" s="778"/>
      <c r="BB21" s="778"/>
      <c r="BC21" s="778"/>
      <c r="BD21" s="778"/>
      <c r="BE21" s="778"/>
      <c r="BF21" s="778"/>
      <c r="BG21" s="778"/>
    </row>
    <row r="22" spans="2:59" ht="38.25">
      <c r="B22" s="770" t="s">
        <v>509</v>
      </c>
      <c r="C22" s="772" t="s">
        <v>510</v>
      </c>
      <c r="D22" s="789" t="s">
        <v>1705</v>
      </c>
      <c r="E22" s="775"/>
      <c r="F22" s="775">
        <v>1</v>
      </c>
      <c r="G22" s="775"/>
      <c r="H22" s="775"/>
      <c r="I22" s="775"/>
      <c r="J22" s="775"/>
      <c r="K22" s="775"/>
      <c r="L22" s="775"/>
      <c r="M22" s="775"/>
      <c r="N22" s="775"/>
      <c r="O22" s="775">
        <v>1</v>
      </c>
      <c r="P22" s="775"/>
      <c r="Q22" s="775">
        <f t="shared" si="0"/>
        <v>2</v>
      </c>
      <c r="R22" s="780">
        <v>1</v>
      </c>
      <c r="S22" s="775" t="s">
        <v>1706</v>
      </c>
      <c r="T22" s="775" t="s">
        <v>481</v>
      </c>
      <c r="U22" s="775" t="s">
        <v>757</v>
      </c>
      <c r="V22" s="775">
        <f t="shared" si="1"/>
        <v>0</v>
      </c>
      <c r="W22" s="775">
        <f t="shared" si="2"/>
        <v>0</v>
      </c>
      <c r="X22" s="775">
        <f t="shared" si="3"/>
        <v>1</v>
      </c>
      <c r="Y22" s="775">
        <f t="shared" si="4"/>
        <v>0</v>
      </c>
      <c r="Z22" s="775">
        <f t="shared" si="5"/>
        <v>0</v>
      </c>
      <c r="AA22" s="775">
        <f t="shared" si="6"/>
        <v>0</v>
      </c>
      <c r="AB22" s="775">
        <f t="shared" si="7"/>
        <v>0</v>
      </c>
      <c r="AC22" s="775">
        <f t="shared" si="8"/>
        <v>0</v>
      </c>
      <c r="AD22" s="775">
        <f t="shared" si="9"/>
        <v>0</v>
      </c>
      <c r="AE22" s="775">
        <f t="shared" si="10"/>
        <v>0</v>
      </c>
      <c r="AF22" s="775">
        <f t="shared" si="11"/>
        <v>0</v>
      </c>
      <c r="AG22" s="775">
        <f t="shared" si="12"/>
        <v>0</v>
      </c>
      <c r="AH22" s="775">
        <f t="shared" si="13"/>
        <v>1</v>
      </c>
      <c r="AI22" s="780">
        <f t="shared" si="14"/>
        <v>0.5</v>
      </c>
      <c r="AJ22" s="778"/>
      <c r="AK22" s="778"/>
      <c r="AL22" s="1158"/>
      <c r="AM22" s="1163" t="s">
        <v>1707</v>
      </c>
      <c r="AN22" s="1256">
        <v>1</v>
      </c>
      <c r="AO22" s="789" t="s">
        <v>1719</v>
      </c>
      <c r="AP22" s="778"/>
      <c r="AQ22" s="790"/>
      <c r="AR22" s="778"/>
      <c r="AS22" s="778"/>
      <c r="AT22" s="778"/>
      <c r="AU22" s="778"/>
      <c r="AV22" s="778"/>
      <c r="AW22" s="778"/>
      <c r="AX22" s="778"/>
      <c r="AY22" s="778"/>
      <c r="AZ22" s="778"/>
      <c r="BA22" s="778"/>
      <c r="BB22" s="778"/>
      <c r="BC22" s="778"/>
      <c r="BD22" s="778"/>
      <c r="BE22" s="778"/>
      <c r="BF22" s="778"/>
      <c r="BG22" s="778"/>
    </row>
    <row r="23" spans="2:59" ht="191.25">
      <c r="B23" s="770" t="s">
        <v>511</v>
      </c>
      <c r="C23" s="772" t="s">
        <v>512</v>
      </c>
      <c r="D23" s="789" t="s">
        <v>1705</v>
      </c>
      <c r="E23" s="775"/>
      <c r="F23" s="775"/>
      <c r="G23" s="775"/>
      <c r="H23" s="775">
        <v>1</v>
      </c>
      <c r="I23" s="775"/>
      <c r="J23" s="775"/>
      <c r="K23" s="775">
        <v>1</v>
      </c>
      <c r="L23" s="775"/>
      <c r="M23" s="775"/>
      <c r="N23" s="775"/>
      <c r="O23" s="775"/>
      <c r="P23" s="775"/>
      <c r="Q23" s="775">
        <f t="shared" si="0"/>
        <v>2</v>
      </c>
      <c r="R23" s="780">
        <v>1</v>
      </c>
      <c r="S23" s="775" t="s">
        <v>1706</v>
      </c>
      <c r="T23" s="775" t="s">
        <v>481</v>
      </c>
      <c r="U23" s="775" t="s">
        <v>757</v>
      </c>
      <c r="V23" s="775">
        <f t="shared" si="1"/>
        <v>0</v>
      </c>
      <c r="W23" s="775">
        <f t="shared" si="2"/>
        <v>0</v>
      </c>
      <c r="X23" s="775">
        <f t="shared" si="3"/>
        <v>0</v>
      </c>
      <c r="Y23" s="775">
        <f t="shared" si="4"/>
        <v>1</v>
      </c>
      <c r="Z23" s="775">
        <f t="shared" si="5"/>
        <v>0</v>
      </c>
      <c r="AA23" s="775">
        <f t="shared" si="6"/>
        <v>0</v>
      </c>
      <c r="AB23" s="775">
        <f t="shared" si="7"/>
        <v>0</v>
      </c>
      <c r="AC23" s="775">
        <f t="shared" si="8"/>
        <v>0</v>
      </c>
      <c r="AD23" s="775">
        <f t="shared" si="9"/>
        <v>0</v>
      </c>
      <c r="AE23" s="775">
        <f t="shared" si="10"/>
        <v>0</v>
      </c>
      <c r="AF23" s="775">
        <f t="shared" si="11"/>
        <v>0</v>
      </c>
      <c r="AG23" s="775">
        <f t="shared" si="12"/>
        <v>0</v>
      </c>
      <c r="AH23" s="775">
        <f t="shared" si="13"/>
        <v>1</v>
      </c>
      <c r="AI23" s="780">
        <f t="shared" si="14"/>
        <v>0.5</v>
      </c>
      <c r="AJ23" s="778"/>
      <c r="AK23" s="778"/>
      <c r="AL23" s="775"/>
      <c r="AM23" s="778"/>
      <c r="AN23" s="775"/>
      <c r="AO23" s="778"/>
      <c r="AP23" s="1399">
        <v>1</v>
      </c>
      <c r="AQ23" s="789" t="s">
        <v>1720</v>
      </c>
      <c r="AR23" s="1396"/>
      <c r="AS23" s="778"/>
      <c r="AT23" s="778"/>
      <c r="AU23" s="778"/>
      <c r="AV23" s="778"/>
      <c r="AW23" s="778"/>
      <c r="AX23" s="778"/>
      <c r="AY23" s="778"/>
      <c r="AZ23" s="778"/>
      <c r="BA23" s="778"/>
      <c r="BB23" s="778"/>
      <c r="BC23" s="778"/>
      <c r="BD23" s="778"/>
      <c r="BE23" s="778"/>
      <c r="BF23" s="778"/>
      <c r="BG23" s="778"/>
    </row>
    <row r="24" spans="2:59" ht="38.25">
      <c r="B24" s="770" t="s">
        <v>513</v>
      </c>
      <c r="C24" s="773" t="s">
        <v>514</v>
      </c>
      <c r="D24" s="789" t="s">
        <v>1705</v>
      </c>
      <c r="E24" s="775"/>
      <c r="F24" s="775"/>
      <c r="G24" s="872"/>
      <c r="H24" s="775"/>
      <c r="I24" s="775"/>
      <c r="J24" s="775"/>
      <c r="K24" s="775"/>
      <c r="L24" s="775"/>
      <c r="M24" s="775"/>
      <c r="N24" s="1429">
        <v>1</v>
      </c>
      <c r="O24" s="775"/>
      <c r="P24" s="775"/>
      <c r="Q24" s="775">
        <f t="shared" si="0"/>
        <v>1</v>
      </c>
      <c r="R24" s="780">
        <v>1</v>
      </c>
      <c r="S24" s="775" t="s">
        <v>1706</v>
      </c>
      <c r="T24" s="775" t="s">
        <v>481</v>
      </c>
      <c r="U24" s="775" t="s">
        <v>757</v>
      </c>
      <c r="V24" s="775">
        <f t="shared" si="1"/>
        <v>0</v>
      </c>
      <c r="W24" s="775">
        <f t="shared" si="2"/>
        <v>0</v>
      </c>
      <c r="X24" s="775">
        <f t="shared" si="3"/>
        <v>0</v>
      </c>
      <c r="Y24" s="775">
        <f t="shared" si="4"/>
        <v>0</v>
      </c>
      <c r="Z24" s="775">
        <f t="shared" si="5"/>
        <v>0</v>
      </c>
      <c r="AA24" s="775">
        <f t="shared" si="6"/>
        <v>0</v>
      </c>
      <c r="AB24" s="775">
        <f t="shared" si="7"/>
        <v>0</v>
      </c>
      <c r="AC24" s="775">
        <f t="shared" si="8"/>
        <v>0</v>
      </c>
      <c r="AD24" s="775">
        <f t="shared" si="9"/>
        <v>0</v>
      </c>
      <c r="AE24" s="775">
        <f t="shared" si="10"/>
        <v>0</v>
      </c>
      <c r="AF24" s="775">
        <f t="shared" si="11"/>
        <v>0</v>
      </c>
      <c r="AG24" s="775">
        <f t="shared" si="12"/>
        <v>0</v>
      </c>
      <c r="AH24" s="775">
        <f t="shared" si="13"/>
        <v>0</v>
      </c>
      <c r="AI24" s="780">
        <f t="shared" si="14"/>
        <v>0</v>
      </c>
      <c r="AJ24" s="778"/>
      <c r="AK24" s="778"/>
      <c r="AL24" s="775"/>
      <c r="AM24" s="778"/>
      <c r="AN24" s="1304"/>
      <c r="AO24" s="789" t="s">
        <v>1721</v>
      </c>
      <c r="AP24" s="778"/>
      <c r="AQ24" s="1397"/>
      <c r="AR24" s="778"/>
      <c r="AS24" s="778"/>
      <c r="AT24" s="778"/>
      <c r="AU24" s="778"/>
      <c r="AV24" s="778"/>
      <c r="AW24" s="778"/>
      <c r="AX24" s="778"/>
      <c r="AY24" s="778"/>
      <c r="AZ24" s="778"/>
      <c r="BA24" s="778"/>
      <c r="BB24" s="778"/>
      <c r="BC24" s="778"/>
      <c r="BD24" s="778"/>
      <c r="BE24" s="778"/>
      <c r="BF24" s="778"/>
      <c r="BG24" s="778"/>
    </row>
    <row r="25" spans="2:59" ht="38.25">
      <c r="B25" s="770" t="s">
        <v>515</v>
      </c>
      <c r="C25" s="1165" t="s">
        <v>516</v>
      </c>
      <c r="D25" s="789" t="s">
        <v>1705</v>
      </c>
      <c r="E25" s="775"/>
      <c r="F25" s="775">
        <v>1</v>
      </c>
      <c r="G25" s="775"/>
      <c r="H25" s="775"/>
      <c r="I25" s="775"/>
      <c r="J25" s="775"/>
      <c r="K25" s="775"/>
      <c r="L25" s="775"/>
      <c r="M25" s="775"/>
      <c r="N25" s="775"/>
      <c r="O25" s="775"/>
      <c r="P25" s="775"/>
      <c r="Q25" s="775">
        <f t="shared" si="0"/>
        <v>1</v>
      </c>
      <c r="R25" s="780">
        <v>1</v>
      </c>
      <c r="S25" s="775" t="s">
        <v>1706</v>
      </c>
      <c r="T25" s="775" t="s">
        <v>481</v>
      </c>
      <c r="U25" s="775" t="s">
        <v>757</v>
      </c>
      <c r="V25" s="775">
        <f t="shared" si="1"/>
        <v>0</v>
      </c>
      <c r="W25" s="775">
        <f t="shared" si="2"/>
        <v>0</v>
      </c>
      <c r="X25" s="775">
        <f t="shared" si="3"/>
        <v>1</v>
      </c>
      <c r="Y25" s="775">
        <f t="shared" si="4"/>
        <v>0</v>
      </c>
      <c r="Z25" s="775">
        <f t="shared" si="5"/>
        <v>0</v>
      </c>
      <c r="AA25" s="775">
        <f t="shared" si="6"/>
        <v>0</v>
      </c>
      <c r="AB25" s="775">
        <f t="shared" si="7"/>
        <v>0</v>
      </c>
      <c r="AC25" s="775">
        <f t="shared" si="8"/>
        <v>0</v>
      </c>
      <c r="AD25" s="775">
        <f t="shared" si="9"/>
        <v>0</v>
      </c>
      <c r="AE25" s="775">
        <f t="shared" si="10"/>
        <v>0</v>
      </c>
      <c r="AF25" s="775">
        <f t="shared" si="11"/>
        <v>0</v>
      </c>
      <c r="AG25" s="775">
        <f t="shared" si="12"/>
        <v>0</v>
      </c>
      <c r="AH25" s="775">
        <f t="shared" si="13"/>
        <v>1</v>
      </c>
      <c r="AI25" s="780">
        <f t="shared" si="14"/>
        <v>1</v>
      </c>
      <c r="AJ25" s="778"/>
      <c r="AK25" s="778"/>
      <c r="AL25" s="1158"/>
      <c r="AM25" s="1163" t="s">
        <v>1707</v>
      </c>
      <c r="AN25" s="1256">
        <v>1</v>
      </c>
      <c r="AO25" s="789" t="s">
        <v>1722</v>
      </c>
      <c r="AP25" s="778"/>
      <c r="AQ25" s="778"/>
      <c r="AR25" s="778"/>
      <c r="AS25" s="778"/>
      <c r="AT25" s="778"/>
      <c r="AU25" s="778"/>
      <c r="AV25" s="778"/>
      <c r="AW25" s="778"/>
      <c r="AX25" s="778"/>
      <c r="AY25" s="778"/>
      <c r="AZ25" s="778"/>
      <c r="BA25" s="778"/>
      <c r="BB25" s="778"/>
      <c r="BC25" s="778"/>
      <c r="BD25" s="778"/>
      <c r="BE25" s="778"/>
      <c r="BF25" s="778"/>
      <c r="BG25" s="778"/>
    </row>
    <row r="26" spans="2:59" ht="38.25">
      <c r="B26" s="770" t="s">
        <v>517</v>
      </c>
      <c r="C26" s="1165" t="s">
        <v>518</v>
      </c>
      <c r="D26" s="789" t="s">
        <v>1705</v>
      </c>
      <c r="E26" s="775"/>
      <c r="F26" s="775"/>
      <c r="G26" s="1429">
        <v>1</v>
      </c>
      <c r="H26" s="775"/>
      <c r="I26" s="775"/>
      <c r="J26" s="775"/>
      <c r="K26" s="775"/>
      <c r="L26" s="775"/>
      <c r="M26" s="775">
        <v>1</v>
      </c>
      <c r="N26" s="775"/>
      <c r="O26" s="775"/>
      <c r="P26" s="775"/>
      <c r="Q26" s="775">
        <f t="shared" si="0"/>
        <v>2</v>
      </c>
      <c r="R26" s="780">
        <v>1</v>
      </c>
      <c r="S26" s="775" t="s">
        <v>1706</v>
      </c>
      <c r="T26" s="775" t="s">
        <v>481</v>
      </c>
      <c r="U26" s="775" t="s">
        <v>757</v>
      </c>
      <c r="V26" s="775">
        <f t="shared" si="1"/>
        <v>0</v>
      </c>
      <c r="W26" s="775">
        <f t="shared" si="2"/>
        <v>0</v>
      </c>
      <c r="X26" s="775">
        <f t="shared" si="3"/>
        <v>0</v>
      </c>
      <c r="Y26" s="775">
        <f t="shared" si="4"/>
        <v>0</v>
      </c>
      <c r="Z26" s="775">
        <f t="shared" si="5"/>
        <v>0</v>
      </c>
      <c r="AA26" s="775">
        <f t="shared" si="6"/>
        <v>0</v>
      </c>
      <c r="AB26" s="775">
        <f t="shared" si="7"/>
        <v>0</v>
      </c>
      <c r="AC26" s="775">
        <f t="shared" si="8"/>
        <v>0</v>
      </c>
      <c r="AD26" s="775">
        <f t="shared" si="9"/>
        <v>0</v>
      </c>
      <c r="AE26" s="775">
        <f t="shared" si="10"/>
        <v>0</v>
      </c>
      <c r="AF26" s="775">
        <f t="shared" si="11"/>
        <v>0</v>
      </c>
      <c r="AG26" s="775">
        <f t="shared" si="12"/>
        <v>0</v>
      </c>
      <c r="AH26" s="775">
        <f t="shared" si="13"/>
        <v>0</v>
      </c>
      <c r="AI26" s="780">
        <f t="shared" si="14"/>
        <v>0</v>
      </c>
      <c r="AJ26" s="778"/>
      <c r="AK26" s="778"/>
      <c r="AL26" s="775"/>
      <c r="AM26" s="778"/>
      <c r="AN26" s="1417"/>
      <c r="AO26" s="778"/>
      <c r="AP26" s="778"/>
      <c r="AQ26" s="778"/>
      <c r="AR26" s="778"/>
      <c r="AS26" s="778"/>
      <c r="AT26" s="778"/>
      <c r="AU26" s="778"/>
      <c r="AV26" s="778"/>
      <c r="AW26" s="778"/>
      <c r="AX26" s="778"/>
      <c r="AY26" s="778"/>
      <c r="AZ26" s="778"/>
      <c r="BA26" s="778"/>
      <c r="BB26" s="778"/>
      <c r="BC26" s="778"/>
      <c r="BD26" s="778"/>
      <c r="BE26" s="778"/>
      <c r="BF26" s="778"/>
      <c r="BG26" s="778"/>
    </row>
    <row r="27" spans="2:59" ht="38.25">
      <c r="B27" s="771" t="s">
        <v>519</v>
      </c>
      <c r="C27" s="774" t="s">
        <v>520</v>
      </c>
      <c r="D27" s="789" t="s">
        <v>1705</v>
      </c>
      <c r="E27" s="776"/>
      <c r="F27" s="776"/>
      <c r="G27" s="1345">
        <v>2</v>
      </c>
      <c r="H27" s="776"/>
      <c r="I27" s="776"/>
      <c r="J27" s="776"/>
      <c r="K27" s="776"/>
      <c r="L27" s="776">
        <v>1</v>
      </c>
      <c r="M27" s="776"/>
      <c r="N27" s="776">
        <v>2</v>
      </c>
      <c r="O27" s="776"/>
      <c r="P27" s="776"/>
      <c r="Q27" s="775">
        <f t="shared" si="0"/>
        <v>5</v>
      </c>
      <c r="R27" s="780">
        <v>1</v>
      </c>
      <c r="S27" s="775" t="s">
        <v>1706</v>
      </c>
      <c r="T27" s="775" t="s">
        <v>481</v>
      </c>
      <c r="U27" s="775" t="s">
        <v>757</v>
      </c>
      <c r="V27" s="775">
        <f t="shared" si="1"/>
        <v>0</v>
      </c>
      <c r="W27" s="775">
        <f t="shared" si="2"/>
        <v>0</v>
      </c>
      <c r="X27" s="775">
        <f t="shared" si="3"/>
        <v>0</v>
      </c>
      <c r="Y27" s="775">
        <f t="shared" si="4"/>
        <v>0</v>
      </c>
      <c r="Z27" s="775">
        <f t="shared" si="5"/>
        <v>0</v>
      </c>
      <c r="AA27" s="775">
        <f t="shared" si="6"/>
        <v>0</v>
      </c>
      <c r="AB27" s="775">
        <f t="shared" si="7"/>
        <v>0</v>
      </c>
      <c r="AC27" s="775">
        <f t="shared" si="8"/>
        <v>0</v>
      </c>
      <c r="AD27" s="775">
        <f t="shared" si="9"/>
        <v>0</v>
      </c>
      <c r="AE27" s="775">
        <f t="shared" si="10"/>
        <v>0</v>
      </c>
      <c r="AF27" s="775">
        <f t="shared" si="11"/>
        <v>0</v>
      </c>
      <c r="AG27" s="775">
        <f t="shared" si="12"/>
        <v>0</v>
      </c>
      <c r="AH27" s="775">
        <f t="shared" si="13"/>
        <v>0</v>
      </c>
      <c r="AI27" s="780">
        <f t="shared" si="14"/>
        <v>0</v>
      </c>
      <c r="AJ27" s="790"/>
      <c r="AK27" s="790"/>
      <c r="AL27" s="776"/>
      <c r="AM27" s="790"/>
      <c r="AN27" s="1418"/>
      <c r="AO27" s="865"/>
      <c r="AP27" s="790"/>
      <c r="AQ27" s="790"/>
      <c r="AR27" s="790"/>
      <c r="AS27" s="790"/>
      <c r="AT27" s="790"/>
      <c r="AU27" s="790"/>
      <c r="AV27" s="790"/>
      <c r="AW27" s="790"/>
      <c r="AX27" s="790"/>
      <c r="AY27" s="790"/>
      <c r="AZ27" s="790"/>
      <c r="BA27" s="790"/>
      <c r="BB27" s="790"/>
      <c r="BC27" s="790"/>
      <c r="BD27" s="790"/>
      <c r="BE27" s="790"/>
      <c r="BF27" s="790"/>
      <c r="BG27" s="790"/>
    </row>
    <row r="28" spans="2:59" ht="38.25">
      <c r="B28" s="770" t="s">
        <v>521</v>
      </c>
      <c r="C28" s="772" t="s">
        <v>522</v>
      </c>
      <c r="D28" s="789" t="s">
        <v>1705</v>
      </c>
      <c r="E28" s="775">
        <v>1</v>
      </c>
      <c r="F28" s="775"/>
      <c r="G28" s="775"/>
      <c r="H28" s="775"/>
      <c r="I28" s="775">
        <v>1</v>
      </c>
      <c r="J28" s="775"/>
      <c r="K28" s="775">
        <v>1</v>
      </c>
      <c r="L28" s="775">
        <v>1</v>
      </c>
      <c r="M28" s="775"/>
      <c r="N28" s="775">
        <v>1</v>
      </c>
      <c r="O28" s="775"/>
      <c r="P28" s="775"/>
      <c r="Q28" s="775">
        <f t="shared" si="0"/>
        <v>5</v>
      </c>
      <c r="R28" s="780">
        <v>1</v>
      </c>
      <c r="S28" s="775" t="s">
        <v>1706</v>
      </c>
      <c r="T28" s="775" t="s">
        <v>481</v>
      </c>
      <c r="U28" s="775" t="s">
        <v>757</v>
      </c>
      <c r="V28" s="775">
        <f t="shared" si="1"/>
        <v>1</v>
      </c>
      <c r="W28" s="775">
        <f t="shared" si="2"/>
        <v>0</v>
      </c>
      <c r="X28" s="775">
        <f t="shared" si="3"/>
        <v>0</v>
      </c>
      <c r="Y28" s="775">
        <f t="shared" si="4"/>
        <v>0</v>
      </c>
      <c r="Z28" s="775">
        <f t="shared" si="5"/>
        <v>0</v>
      </c>
      <c r="AA28" s="775">
        <f t="shared" si="6"/>
        <v>0</v>
      </c>
      <c r="AB28" s="775">
        <f t="shared" si="7"/>
        <v>0</v>
      </c>
      <c r="AC28" s="775">
        <f t="shared" si="8"/>
        <v>0</v>
      </c>
      <c r="AD28" s="775">
        <f t="shared" si="9"/>
        <v>0</v>
      </c>
      <c r="AE28" s="775">
        <f t="shared" si="10"/>
        <v>0</v>
      </c>
      <c r="AF28" s="775">
        <f t="shared" si="11"/>
        <v>0</v>
      </c>
      <c r="AG28" s="775">
        <f t="shared" si="12"/>
        <v>0</v>
      </c>
      <c r="AH28" s="775">
        <f t="shared" si="13"/>
        <v>1</v>
      </c>
      <c r="AI28" s="780">
        <f t="shared" si="14"/>
        <v>0.2</v>
      </c>
      <c r="AJ28" s="1010">
        <v>1</v>
      </c>
      <c r="AK28" s="789" t="s">
        <v>1723</v>
      </c>
      <c r="AL28" s="775"/>
      <c r="AM28" s="778"/>
      <c r="AN28" s="775"/>
      <c r="AO28" s="778"/>
      <c r="AP28" s="778"/>
      <c r="AQ28" s="778"/>
      <c r="AR28" s="778"/>
      <c r="AS28" s="778"/>
      <c r="AT28" s="778"/>
      <c r="AU28" s="778"/>
      <c r="AV28" s="778"/>
      <c r="AW28" s="778"/>
      <c r="AX28" s="778"/>
      <c r="AY28" s="778"/>
      <c r="AZ28" s="778"/>
      <c r="BA28" s="778"/>
      <c r="BB28" s="778"/>
      <c r="BC28" s="778"/>
      <c r="BD28" s="778"/>
      <c r="BE28" s="778"/>
      <c r="BF28" s="778"/>
      <c r="BG28" s="778"/>
    </row>
    <row r="29" spans="2:59" ht="38.25">
      <c r="B29" s="770" t="s">
        <v>523</v>
      </c>
      <c r="C29" s="772" t="s">
        <v>524</v>
      </c>
      <c r="D29" s="789" t="s">
        <v>1705</v>
      </c>
      <c r="E29" s="775"/>
      <c r="F29" s="775"/>
      <c r="G29" s="775"/>
      <c r="H29" s="775"/>
      <c r="I29" s="775"/>
      <c r="J29" s="775">
        <v>1</v>
      </c>
      <c r="K29" s="775">
        <v>1</v>
      </c>
      <c r="L29" s="775"/>
      <c r="M29" s="775">
        <v>1</v>
      </c>
      <c r="N29" s="775"/>
      <c r="O29" s="775"/>
      <c r="P29" s="775">
        <v>1</v>
      </c>
      <c r="Q29" s="775">
        <f t="shared" si="0"/>
        <v>4</v>
      </c>
      <c r="R29" s="780">
        <v>1</v>
      </c>
      <c r="S29" s="775" t="s">
        <v>1706</v>
      </c>
      <c r="T29" s="775" t="s">
        <v>481</v>
      </c>
      <c r="U29" s="775" t="s">
        <v>757</v>
      </c>
      <c r="V29" s="775">
        <f t="shared" si="1"/>
        <v>0</v>
      </c>
      <c r="W29" s="775">
        <f t="shared" si="2"/>
        <v>0</v>
      </c>
      <c r="X29" s="775">
        <f t="shared" si="3"/>
        <v>0</v>
      </c>
      <c r="Y29" s="775">
        <f t="shared" si="4"/>
        <v>0</v>
      </c>
      <c r="Z29" s="775">
        <f t="shared" si="5"/>
        <v>0</v>
      </c>
      <c r="AA29" s="775">
        <f t="shared" si="6"/>
        <v>0</v>
      </c>
      <c r="AB29" s="775">
        <f t="shared" si="7"/>
        <v>0</v>
      </c>
      <c r="AC29" s="775">
        <f t="shared" si="8"/>
        <v>0</v>
      </c>
      <c r="AD29" s="775">
        <f t="shared" si="9"/>
        <v>0</v>
      </c>
      <c r="AE29" s="775">
        <f t="shared" si="10"/>
        <v>0</v>
      </c>
      <c r="AF29" s="775">
        <f t="shared" si="11"/>
        <v>0</v>
      </c>
      <c r="AG29" s="775">
        <f t="shared" si="12"/>
        <v>0</v>
      </c>
      <c r="AH29" s="775">
        <f t="shared" si="13"/>
        <v>0</v>
      </c>
      <c r="AI29" s="780">
        <f t="shared" si="14"/>
        <v>0</v>
      </c>
      <c r="AJ29" s="778"/>
      <c r="AK29" s="778"/>
      <c r="AL29" s="775"/>
      <c r="AM29" s="778"/>
      <c r="AN29" s="775"/>
      <c r="AO29" s="778"/>
      <c r="AP29" s="778"/>
      <c r="AQ29" s="778"/>
      <c r="AR29" s="778"/>
      <c r="AS29" s="778"/>
      <c r="AT29" s="778"/>
      <c r="AU29" s="778"/>
      <c r="AV29" s="778"/>
      <c r="AW29" s="778"/>
      <c r="AX29" s="778"/>
      <c r="AY29" s="778"/>
      <c r="AZ29" s="778"/>
      <c r="BA29" s="778"/>
      <c r="BB29" s="778"/>
      <c r="BC29" s="778"/>
      <c r="BD29" s="778"/>
      <c r="BE29" s="778"/>
      <c r="BF29" s="778"/>
      <c r="BG29" s="778"/>
    </row>
    <row r="30" spans="2:59" ht="38.25">
      <c r="B30" s="771" t="s">
        <v>525</v>
      </c>
      <c r="C30" s="774" t="s">
        <v>526</v>
      </c>
      <c r="D30" s="789" t="s">
        <v>1705</v>
      </c>
      <c r="E30" s="776"/>
      <c r="F30" s="776"/>
      <c r="G30" s="776">
        <v>1</v>
      </c>
      <c r="H30" s="776"/>
      <c r="I30" s="776">
        <v>1</v>
      </c>
      <c r="J30" s="776"/>
      <c r="K30" s="776"/>
      <c r="L30" s="776"/>
      <c r="M30" s="776"/>
      <c r="N30" s="776">
        <v>1</v>
      </c>
      <c r="O30" s="776"/>
      <c r="P30" s="776"/>
      <c r="Q30" s="775">
        <f t="shared" si="0"/>
        <v>3</v>
      </c>
      <c r="R30" s="780">
        <v>1</v>
      </c>
      <c r="S30" s="775" t="s">
        <v>1706</v>
      </c>
      <c r="T30" s="775" t="s">
        <v>481</v>
      </c>
      <c r="U30" s="775" t="s">
        <v>757</v>
      </c>
      <c r="V30" s="775">
        <f t="shared" si="1"/>
        <v>0</v>
      </c>
      <c r="W30" s="775">
        <f t="shared" si="2"/>
        <v>0</v>
      </c>
      <c r="X30" s="775">
        <f t="shared" si="3"/>
        <v>1</v>
      </c>
      <c r="Y30" s="775">
        <f t="shared" si="4"/>
        <v>0</v>
      </c>
      <c r="Z30" s="775">
        <f t="shared" si="5"/>
        <v>0</v>
      </c>
      <c r="AA30" s="775">
        <f t="shared" si="6"/>
        <v>0</v>
      </c>
      <c r="AB30" s="775">
        <f t="shared" si="7"/>
        <v>0</v>
      </c>
      <c r="AC30" s="775">
        <f t="shared" si="8"/>
        <v>0</v>
      </c>
      <c r="AD30" s="775">
        <f t="shared" si="9"/>
        <v>0</v>
      </c>
      <c r="AE30" s="775">
        <f t="shared" si="10"/>
        <v>0</v>
      </c>
      <c r="AF30" s="775">
        <f t="shared" si="11"/>
        <v>0</v>
      </c>
      <c r="AG30" s="775">
        <f t="shared" si="12"/>
        <v>0</v>
      </c>
      <c r="AH30" s="775">
        <f t="shared" si="13"/>
        <v>1</v>
      </c>
      <c r="AI30" s="780">
        <f t="shared" si="14"/>
        <v>0.33333333333333331</v>
      </c>
      <c r="AJ30" s="790"/>
      <c r="AK30" s="790"/>
      <c r="AL30" s="776"/>
      <c r="AM30" s="790"/>
      <c r="AN30" s="1257">
        <v>1</v>
      </c>
      <c r="AO30" s="911" t="s">
        <v>1724</v>
      </c>
      <c r="AP30" s="790"/>
      <c r="AQ30" s="790"/>
      <c r="AR30" s="790"/>
      <c r="AS30" s="790"/>
      <c r="AT30" s="790"/>
      <c r="AU30" s="790"/>
      <c r="AV30" s="790"/>
      <c r="AW30" s="790"/>
      <c r="AX30" s="790"/>
      <c r="AY30" s="778"/>
      <c r="AZ30" s="778"/>
      <c r="BA30" s="778"/>
      <c r="BB30" s="778"/>
      <c r="BC30" s="778"/>
      <c r="BD30" s="778"/>
      <c r="BE30" s="778"/>
      <c r="BF30" s="778"/>
      <c r="BG30" s="778"/>
    </row>
    <row r="31" spans="2:59" ht="89.25">
      <c r="B31" s="770" t="s">
        <v>527</v>
      </c>
      <c r="C31" s="772" t="s">
        <v>528</v>
      </c>
      <c r="D31" s="789" t="s">
        <v>1705</v>
      </c>
      <c r="E31" s="775"/>
      <c r="F31" s="775">
        <v>1</v>
      </c>
      <c r="G31" s="775"/>
      <c r="H31" s="775">
        <v>1</v>
      </c>
      <c r="I31" s="775"/>
      <c r="J31" s="775"/>
      <c r="K31" s="775"/>
      <c r="L31" s="775"/>
      <c r="M31" s="775"/>
      <c r="N31" s="775"/>
      <c r="O31" s="775"/>
      <c r="P31" s="775">
        <v>1</v>
      </c>
      <c r="Q31" s="775">
        <f t="shared" si="0"/>
        <v>3</v>
      </c>
      <c r="R31" s="780">
        <v>1</v>
      </c>
      <c r="S31" s="775" t="s">
        <v>1706</v>
      </c>
      <c r="T31" s="775" t="s">
        <v>481</v>
      </c>
      <c r="U31" s="775" t="s">
        <v>757</v>
      </c>
      <c r="V31" s="775">
        <f t="shared" si="1"/>
        <v>0</v>
      </c>
      <c r="W31" s="775">
        <f>AL31</f>
        <v>1</v>
      </c>
      <c r="X31" s="775">
        <f t="shared" si="3"/>
        <v>0</v>
      </c>
      <c r="Y31" s="775">
        <f t="shared" si="4"/>
        <v>0</v>
      </c>
      <c r="Z31" s="775">
        <f t="shared" si="5"/>
        <v>0</v>
      </c>
      <c r="AA31" s="775">
        <f t="shared" si="6"/>
        <v>0</v>
      </c>
      <c r="AB31" s="775">
        <f t="shared" si="7"/>
        <v>0</v>
      </c>
      <c r="AC31" s="775">
        <f t="shared" si="8"/>
        <v>0</v>
      </c>
      <c r="AD31" s="775">
        <f t="shared" si="9"/>
        <v>0</v>
      </c>
      <c r="AE31" s="775">
        <f t="shared" si="10"/>
        <v>0</v>
      </c>
      <c r="AF31" s="775">
        <f t="shared" si="11"/>
        <v>0</v>
      </c>
      <c r="AG31" s="775">
        <f t="shared" si="12"/>
        <v>0</v>
      </c>
      <c r="AH31" s="775">
        <f t="shared" si="13"/>
        <v>1</v>
      </c>
      <c r="AI31" s="780">
        <f t="shared" si="14"/>
        <v>0.33333333333333331</v>
      </c>
      <c r="AJ31" s="778"/>
      <c r="AK31" s="778"/>
      <c r="AL31" s="1010">
        <v>1</v>
      </c>
      <c r="AM31" s="789" t="s">
        <v>1725</v>
      </c>
      <c r="AN31" s="775"/>
      <c r="AO31" s="778"/>
      <c r="AP31" s="1400"/>
      <c r="AQ31" s="789" t="s">
        <v>1726</v>
      </c>
      <c r="AR31" s="1396"/>
      <c r="AS31" s="778"/>
      <c r="AT31" s="778"/>
      <c r="AU31" s="778"/>
      <c r="AV31" s="778"/>
      <c r="AW31" s="778"/>
      <c r="AX31" s="778"/>
    </row>
    <row r="32" spans="2:59" ht="38.25">
      <c r="B32" s="770" t="s">
        <v>529</v>
      </c>
      <c r="C32" s="772" t="s">
        <v>530</v>
      </c>
      <c r="D32" s="789" t="s">
        <v>1705</v>
      </c>
      <c r="E32" s="775"/>
      <c r="F32" s="775"/>
      <c r="G32" s="775"/>
      <c r="H32" s="775"/>
      <c r="I32" s="775"/>
      <c r="J32" s="775"/>
      <c r="K32" s="775"/>
      <c r="L32" s="775"/>
      <c r="M32" s="775"/>
      <c r="N32" s="775"/>
      <c r="O32" s="775"/>
      <c r="P32" s="775">
        <v>1</v>
      </c>
      <c r="Q32" s="775">
        <f t="shared" si="0"/>
        <v>1</v>
      </c>
      <c r="R32" s="780">
        <v>1</v>
      </c>
      <c r="S32" s="775" t="s">
        <v>1706</v>
      </c>
      <c r="T32" s="775" t="s">
        <v>481</v>
      </c>
      <c r="U32" s="775" t="s">
        <v>757</v>
      </c>
      <c r="V32" s="775">
        <f t="shared" si="1"/>
        <v>0</v>
      </c>
      <c r="W32" s="775">
        <f t="shared" si="2"/>
        <v>0</v>
      </c>
      <c r="X32" s="775">
        <f t="shared" si="3"/>
        <v>0</v>
      </c>
      <c r="Y32" s="775">
        <f t="shared" si="4"/>
        <v>0</v>
      </c>
      <c r="Z32" s="775">
        <f t="shared" si="5"/>
        <v>0</v>
      </c>
      <c r="AA32" s="775">
        <f t="shared" si="6"/>
        <v>0</v>
      </c>
      <c r="AB32" s="775">
        <f t="shared" si="7"/>
        <v>0</v>
      </c>
      <c r="AC32" s="775">
        <f t="shared" si="8"/>
        <v>0</v>
      </c>
      <c r="AD32" s="775">
        <f t="shared" si="9"/>
        <v>0</v>
      </c>
      <c r="AE32" s="775">
        <f t="shared" si="10"/>
        <v>0</v>
      </c>
      <c r="AF32" s="775">
        <f t="shared" si="11"/>
        <v>0</v>
      </c>
      <c r="AG32" s="775">
        <f t="shared" si="12"/>
        <v>0</v>
      </c>
      <c r="AH32" s="775">
        <f t="shared" si="13"/>
        <v>0</v>
      </c>
      <c r="AI32" s="780">
        <f t="shared" si="14"/>
        <v>0</v>
      </c>
      <c r="AJ32" s="778"/>
      <c r="AK32" s="778"/>
      <c r="AL32" s="775"/>
      <c r="AM32" s="778"/>
      <c r="AN32" s="775"/>
      <c r="AO32" s="778"/>
      <c r="AP32" s="778"/>
      <c r="AQ32" s="1398"/>
      <c r="AR32" s="778"/>
      <c r="AS32" s="778"/>
      <c r="AT32" s="778"/>
      <c r="AU32" s="778"/>
      <c r="AV32" s="778"/>
      <c r="AW32" s="778"/>
      <c r="AX32" s="778"/>
    </row>
    <row r="33" spans="2:50" ht="129" customHeight="1">
      <c r="B33" s="770" t="s">
        <v>531</v>
      </c>
      <c r="C33" s="772" t="s">
        <v>532</v>
      </c>
      <c r="D33" s="789" t="s">
        <v>1705</v>
      </c>
      <c r="E33" s="776"/>
      <c r="F33" s="776"/>
      <c r="G33" s="776">
        <v>3</v>
      </c>
      <c r="H33" s="776">
        <v>1</v>
      </c>
      <c r="I33" s="776"/>
      <c r="J33" s="776">
        <v>2</v>
      </c>
      <c r="K33" s="776">
        <v>3</v>
      </c>
      <c r="L33" s="776">
        <v>2</v>
      </c>
      <c r="M33" s="776">
        <v>2</v>
      </c>
      <c r="N33" s="776"/>
      <c r="O33" s="776">
        <v>1</v>
      </c>
      <c r="P33" s="776"/>
      <c r="Q33" s="776">
        <f t="shared" si="0"/>
        <v>14</v>
      </c>
      <c r="R33" s="780">
        <v>1</v>
      </c>
      <c r="S33" s="775" t="s">
        <v>1706</v>
      </c>
      <c r="T33" s="775" t="s">
        <v>481</v>
      </c>
      <c r="U33" s="775" t="s">
        <v>757</v>
      </c>
      <c r="V33" s="776">
        <f t="shared" si="1"/>
        <v>0</v>
      </c>
      <c r="W33" s="776">
        <f t="shared" si="2"/>
        <v>0</v>
      </c>
      <c r="X33" s="776">
        <f t="shared" si="3"/>
        <v>3</v>
      </c>
      <c r="Y33" s="776">
        <f t="shared" si="4"/>
        <v>1</v>
      </c>
      <c r="Z33" s="776">
        <f t="shared" si="5"/>
        <v>0</v>
      </c>
      <c r="AA33" s="776">
        <f t="shared" si="6"/>
        <v>0</v>
      </c>
      <c r="AB33" s="776">
        <f t="shared" si="7"/>
        <v>0</v>
      </c>
      <c r="AC33" s="776">
        <f t="shared" si="8"/>
        <v>0</v>
      </c>
      <c r="AD33" s="776">
        <f t="shared" si="9"/>
        <v>0</v>
      </c>
      <c r="AE33" s="776">
        <f t="shared" si="10"/>
        <v>0</v>
      </c>
      <c r="AF33" s="776">
        <f t="shared" si="11"/>
        <v>0</v>
      </c>
      <c r="AG33" s="776">
        <f t="shared" si="12"/>
        <v>0</v>
      </c>
      <c r="AH33" s="776">
        <f t="shared" si="13"/>
        <v>4</v>
      </c>
      <c r="AI33" s="791">
        <f t="shared" si="14"/>
        <v>0.2857142857142857</v>
      </c>
      <c r="AJ33" s="778"/>
      <c r="AK33" s="778"/>
      <c r="AL33" s="775"/>
      <c r="AM33" s="778"/>
      <c r="AN33" s="1256">
        <v>3</v>
      </c>
      <c r="AO33" s="789" t="s">
        <v>1727</v>
      </c>
      <c r="AP33" s="1399">
        <v>1</v>
      </c>
      <c r="AQ33" s="789" t="s">
        <v>1728</v>
      </c>
      <c r="AR33" s="1396"/>
      <c r="AS33" s="778"/>
      <c r="AT33" s="778"/>
      <c r="AU33" s="778"/>
      <c r="AV33" s="778"/>
      <c r="AW33" s="778"/>
      <c r="AX33" s="778"/>
    </row>
    <row r="34" spans="2:50" ht="21.75" customHeight="1">
      <c r="E34" s="775">
        <f>SUM(E8:E33)</f>
        <v>1</v>
      </c>
      <c r="F34" s="775">
        <f t="shared" ref="F34:P34" si="15">SUM(F8:F33)</f>
        <v>9</v>
      </c>
      <c r="G34" s="775">
        <f t="shared" si="15"/>
        <v>11</v>
      </c>
      <c r="H34" s="775">
        <f t="shared" si="15"/>
        <v>6</v>
      </c>
      <c r="I34" s="775">
        <f t="shared" si="15"/>
        <v>7</v>
      </c>
      <c r="J34" s="775">
        <f t="shared" si="15"/>
        <v>8</v>
      </c>
      <c r="K34" s="775">
        <f t="shared" si="15"/>
        <v>10</v>
      </c>
      <c r="L34" s="775">
        <f t="shared" si="15"/>
        <v>8</v>
      </c>
      <c r="M34" s="775">
        <f t="shared" si="15"/>
        <v>9</v>
      </c>
      <c r="N34" s="775">
        <f t="shared" si="15"/>
        <v>7</v>
      </c>
      <c r="O34" s="775">
        <f t="shared" si="15"/>
        <v>7</v>
      </c>
      <c r="P34" s="775">
        <f t="shared" si="15"/>
        <v>3</v>
      </c>
      <c r="Q34" s="775">
        <f>SUM(Q8:Q33)</f>
        <v>86</v>
      </c>
      <c r="V34" s="775">
        <f>SUM(V8:V33)</f>
        <v>1</v>
      </c>
      <c r="W34" s="775">
        <f t="shared" ref="W34:AH34" si="16">SUM(W8:W33)</f>
        <v>3</v>
      </c>
      <c r="X34" s="775">
        <f t="shared" si="16"/>
        <v>14</v>
      </c>
      <c r="Y34" s="775">
        <f t="shared" si="16"/>
        <v>6</v>
      </c>
      <c r="Z34" s="775">
        <f t="shared" si="16"/>
        <v>0</v>
      </c>
      <c r="AA34" s="775">
        <f t="shared" si="16"/>
        <v>0</v>
      </c>
      <c r="AB34" s="775">
        <f t="shared" si="16"/>
        <v>0</v>
      </c>
      <c r="AC34" s="775">
        <f t="shared" si="16"/>
        <v>0</v>
      </c>
      <c r="AD34" s="775">
        <f t="shared" si="16"/>
        <v>0</v>
      </c>
      <c r="AE34" s="775">
        <f t="shared" si="16"/>
        <v>0</v>
      </c>
      <c r="AF34" s="775">
        <f t="shared" si="16"/>
        <v>0</v>
      </c>
      <c r="AG34" s="775">
        <f t="shared" si="16"/>
        <v>0</v>
      </c>
      <c r="AH34" s="775">
        <f t="shared" si="16"/>
        <v>24</v>
      </c>
      <c r="AI34" s="780">
        <f>AH34/Q34</f>
        <v>0.27906976744186046</v>
      </c>
    </row>
  </sheetData>
  <autoFilter ref="A7:BI34" xr:uid="{3995D32F-C0FA-4CD6-90A5-87B9443CEE8F}"/>
  <mergeCells count="6">
    <mergeCell ref="U6:U7"/>
    <mergeCell ref="E1:S4"/>
    <mergeCell ref="BH1:BH3"/>
    <mergeCell ref="BI1:BI3"/>
    <mergeCell ref="E6:P6"/>
    <mergeCell ref="V6:AG6"/>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FE9CB-8658-407C-AA04-760F51D3CD57}">
  <dimension ref="B3:B24"/>
  <sheetViews>
    <sheetView workbookViewId="0">
      <selection activeCell="B32" sqref="B32"/>
    </sheetView>
  </sheetViews>
  <sheetFormatPr baseColWidth="10" defaultColWidth="11.42578125" defaultRowHeight="12.75"/>
  <cols>
    <col min="2" max="2" width="71.7109375" customWidth="1"/>
  </cols>
  <sheetData>
    <row r="3" spans="2:2">
      <c r="B3" s="6" t="s">
        <v>730</v>
      </c>
    </row>
    <row r="4" spans="2:2">
      <c r="B4" s="6" t="s">
        <v>1065</v>
      </c>
    </row>
    <row r="5" spans="2:2">
      <c r="B5" s="6" t="s">
        <v>1729</v>
      </c>
    </row>
    <row r="6" spans="2:2">
      <c r="B6" s="6" t="s">
        <v>1730</v>
      </c>
    </row>
    <row r="7" spans="2:2">
      <c r="B7" s="6" t="s">
        <v>962</v>
      </c>
    </row>
    <row r="8" spans="2:2">
      <c r="B8" s="6" t="s">
        <v>707</v>
      </c>
    </row>
    <row r="9" spans="2:2">
      <c r="B9" s="6" t="s">
        <v>793</v>
      </c>
    </row>
    <row r="10" spans="2:2">
      <c r="B10" s="6" t="s">
        <v>714</v>
      </c>
    </row>
    <row r="11" spans="2:2">
      <c r="B11" s="6" t="s">
        <v>891</v>
      </c>
    </row>
    <row r="12" spans="2:2">
      <c r="B12" s="6" t="s">
        <v>1111</v>
      </c>
    </row>
    <row r="13" spans="2:2">
      <c r="B13" s="6" t="s">
        <v>772</v>
      </c>
    </row>
    <row r="14" spans="2:2">
      <c r="B14" s="6" t="s">
        <v>838</v>
      </c>
    </row>
    <row r="15" spans="2:2">
      <c r="B15" s="6" t="s">
        <v>721</v>
      </c>
    </row>
    <row r="16" spans="2:2">
      <c r="B16" s="6" t="s">
        <v>1731</v>
      </c>
    </row>
    <row r="17" spans="2:2">
      <c r="B17" s="6" t="s">
        <v>979</v>
      </c>
    </row>
    <row r="18" spans="2:2">
      <c r="B18" s="6" t="s">
        <v>993</v>
      </c>
    </row>
    <row r="19" spans="2:2">
      <c r="B19" s="6" t="s">
        <v>1036</v>
      </c>
    </row>
    <row r="20" spans="2:2">
      <c r="B20" s="6" t="s">
        <v>929</v>
      </c>
    </row>
    <row r="21" spans="2:2">
      <c r="B21" s="6" t="s">
        <v>1732</v>
      </c>
    </row>
    <row r="22" spans="2:2">
      <c r="B22" s="6" t="s">
        <v>1733</v>
      </c>
    </row>
    <row r="23" spans="2:2">
      <c r="B23" s="6" t="s">
        <v>1734</v>
      </c>
    </row>
    <row r="24" spans="2:2">
      <c r="B24" s="6" t="s">
        <v>1735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9EE0C-F4BB-495C-B73E-BC299F4A04D3}">
  <sheetPr>
    <tabColor theme="0"/>
    <outlinePr summaryBelow="0" summaryRight="0"/>
    <pageSetUpPr fitToPage="1"/>
  </sheetPr>
  <dimension ref="A1:BL29"/>
  <sheetViews>
    <sheetView topLeftCell="A8" workbookViewId="0">
      <selection activeCell="K27" sqref="K27"/>
    </sheetView>
  </sheetViews>
  <sheetFormatPr baseColWidth="10" defaultColWidth="14.42578125" defaultRowHeight="15" customHeight="1"/>
  <cols>
    <col min="1" max="1" width="3.42578125" customWidth="1"/>
    <col min="2" max="2" width="12.42578125" customWidth="1"/>
    <col min="3" max="3" width="70.28515625" customWidth="1"/>
    <col min="4" max="4" width="19.28515625" customWidth="1"/>
    <col min="5" max="13" width="4.28515625" customWidth="1"/>
    <col min="14" max="14" width="4.7109375" customWidth="1"/>
    <col min="15" max="15" width="4.28515625" customWidth="1"/>
    <col min="16" max="16" width="5.42578125" customWidth="1"/>
    <col min="17" max="18" width="11" customWidth="1"/>
    <col min="19" max="19" width="16" customWidth="1"/>
    <col min="20" max="20" width="21.140625" customWidth="1"/>
    <col min="21" max="21" width="16.85546875" customWidth="1"/>
    <col min="22" max="33" width="5.42578125" customWidth="1"/>
    <col min="34" max="34" width="12.42578125" customWidth="1"/>
    <col min="35" max="35" width="14.42578125" customWidth="1"/>
    <col min="36" max="36" width="6.7109375" customWidth="1"/>
    <col min="37" max="37" width="27.7109375" customWidth="1"/>
    <col min="38" max="38" width="6.42578125" customWidth="1"/>
    <col min="39" max="39" width="39.140625" customWidth="1"/>
    <col min="40" max="40" width="6.5703125" customWidth="1"/>
    <col min="41" max="41" width="36.28515625" customWidth="1"/>
    <col min="42" max="42" width="8.42578125" customWidth="1"/>
    <col min="43" max="43" width="42.5703125" customWidth="1"/>
    <col min="44" max="44" width="8.42578125" customWidth="1"/>
    <col min="45" max="45" width="42.5703125" customWidth="1"/>
    <col min="46" max="46" width="8.42578125" customWidth="1"/>
    <col min="47" max="47" width="58.7109375" customWidth="1"/>
    <col min="48" max="48" width="8.42578125" customWidth="1"/>
    <col min="49" max="49" width="50.140625" customWidth="1"/>
    <col min="50" max="50" width="8.42578125" customWidth="1"/>
    <col min="51" max="51" width="50" customWidth="1"/>
    <col min="52" max="52" width="8.42578125" customWidth="1"/>
    <col min="53" max="53" width="40.85546875" customWidth="1"/>
    <col min="54" max="54" width="8.42578125" customWidth="1"/>
    <col min="55" max="55" width="33.42578125" customWidth="1"/>
    <col min="56" max="56" width="8.42578125" customWidth="1"/>
    <col min="57" max="57" width="33.42578125" customWidth="1"/>
    <col min="58" max="58" width="8.42578125" customWidth="1"/>
    <col min="59" max="59" width="39.42578125" customWidth="1"/>
  </cols>
  <sheetData>
    <row r="1" spans="1:64" s="1022" customFormat="1" ht="87.75" customHeight="1">
      <c r="A1" s="1067"/>
      <c r="B1" s="1068"/>
      <c r="C1" s="1069"/>
      <c r="D1" s="1069"/>
      <c r="E1" s="1677" t="s">
        <v>1736</v>
      </c>
      <c r="F1" s="1678"/>
      <c r="G1" s="1678"/>
      <c r="H1" s="1678"/>
      <c r="I1" s="1678"/>
      <c r="J1" s="1678"/>
      <c r="K1" s="1678"/>
      <c r="L1" s="1678"/>
      <c r="M1" s="1678"/>
      <c r="N1" s="1678"/>
      <c r="O1" s="1678"/>
      <c r="P1" s="1678"/>
      <c r="Q1" s="1678"/>
      <c r="R1" s="1678"/>
      <c r="S1" s="1678"/>
      <c r="T1" s="1070"/>
      <c r="U1" s="1069"/>
      <c r="V1" s="1069"/>
      <c r="W1" s="1069"/>
      <c r="X1" s="1069"/>
      <c r="Y1" s="1069"/>
      <c r="Z1" s="1069"/>
      <c r="AA1" s="1069"/>
      <c r="AB1" s="1069"/>
      <c r="AC1" s="1069"/>
      <c r="AD1" s="1069"/>
      <c r="AE1" s="1069"/>
      <c r="AF1" s="1069"/>
      <c r="AG1" s="1069"/>
      <c r="AH1" s="1069"/>
      <c r="AI1" s="1069"/>
      <c r="AJ1" s="1069"/>
      <c r="AK1" s="1069"/>
      <c r="AL1" s="1069"/>
      <c r="AM1" s="1069"/>
      <c r="AN1" s="1069"/>
      <c r="AO1" s="1069"/>
      <c r="AP1" s="1069"/>
      <c r="AQ1" s="1069"/>
      <c r="AR1" s="1069"/>
      <c r="AS1" s="1069"/>
      <c r="AT1" s="1069"/>
      <c r="AU1" s="1069"/>
      <c r="AV1" s="1069"/>
      <c r="AW1" s="1069"/>
      <c r="AX1" s="1069"/>
      <c r="AY1" s="1069"/>
      <c r="AZ1" s="1069"/>
      <c r="BA1" s="1069"/>
      <c r="BB1" s="1069"/>
      <c r="BC1" s="1069"/>
      <c r="BD1" s="1069"/>
      <c r="BE1" s="1069"/>
      <c r="BF1" s="1069"/>
      <c r="BG1" s="1069"/>
      <c r="BH1" s="1679" t="s">
        <v>1176</v>
      </c>
      <c r="BI1" s="1667" t="s">
        <v>1177</v>
      </c>
      <c r="BK1" s="1668"/>
      <c r="BL1" s="1668"/>
    </row>
    <row r="2" spans="1:64" ht="14.25" hidden="1" customHeight="1">
      <c r="A2" s="1072"/>
      <c r="B2" s="1073"/>
      <c r="C2" s="1074"/>
      <c r="D2" s="1074"/>
      <c r="E2" s="1075"/>
      <c r="F2" s="1076"/>
      <c r="G2" s="1076"/>
      <c r="H2" s="1076"/>
      <c r="I2" s="1076"/>
      <c r="J2" s="1076"/>
      <c r="K2" s="1076"/>
      <c r="L2" s="1076"/>
      <c r="M2" s="1076"/>
      <c r="N2" s="1076"/>
      <c r="O2" s="1076"/>
      <c r="P2" s="1076"/>
      <c r="Q2" s="1076"/>
      <c r="R2" s="1076"/>
      <c r="S2" s="1076"/>
      <c r="T2" s="1077"/>
      <c r="U2" s="1074"/>
      <c r="V2" s="1074"/>
      <c r="W2" s="1074"/>
      <c r="X2" s="1074"/>
      <c r="Y2" s="1074"/>
      <c r="Z2" s="1074"/>
      <c r="AA2" s="1074"/>
      <c r="AB2" s="1074"/>
      <c r="AC2" s="1074"/>
      <c r="AD2" s="1074"/>
      <c r="AE2" s="1074"/>
      <c r="AF2" s="1074"/>
      <c r="AG2" s="1074"/>
      <c r="AH2" s="1074"/>
      <c r="AI2" s="1074"/>
      <c r="AJ2" s="1074"/>
      <c r="AK2" s="1074"/>
      <c r="AL2" s="1074"/>
      <c r="AM2" s="1074"/>
      <c r="AN2" s="1074"/>
      <c r="AO2" s="1074"/>
      <c r="AP2" s="1074"/>
      <c r="AQ2" s="1074"/>
      <c r="AR2" s="1074"/>
      <c r="AS2" s="1074"/>
      <c r="AT2" s="1074"/>
      <c r="AU2" s="1074"/>
      <c r="AV2" s="1074"/>
      <c r="AW2" s="1074"/>
      <c r="AX2" s="1074"/>
      <c r="AY2" s="1074"/>
      <c r="AZ2" s="1074"/>
      <c r="BA2" s="1074"/>
      <c r="BB2" s="1074"/>
      <c r="BC2" s="1074"/>
      <c r="BD2" s="1074"/>
      <c r="BE2" s="1074"/>
      <c r="BF2" s="1074"/>
      <c r="BG2" s="1074"/>
      <c r="BH2" s="1680"/>
      <c r="BI2" s="1667"/>
      <c r="BK2" s="1668"/>
      <c r="BL2" s="1668"/>
    </row>
    <row r="3" spans="1:64" ht="18.75" customHeight="1">
      <c r="A3" s="1072"/>
      <c r="B3" s="799"/>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799"/>
      <c r="AC3" s="799"/>
      <c r="AD3" s="799"/>
      <c r="AE3" s="799"/>
      <c r="AF3" s="799"/>
      <c r="AG3" s="799"/>
      <c r="AH3" s="799"/>
      <c r="AI3" s="799"/>
      <c r="AJ3" s="799"/>
      <c r="AK3" s="799"/>
      <c r="AL3" s="799"/>
      <c r="AM3" s="799"/>
      <c r="AN3" s="799"/>
      <c r="AO3" s="799"/>
      <c r="AP3" s="799"/>
      <c r="AQ3" s="799"/>
      <c r="AR3" s="799"/>
      <c r="AS3" s="799"/>
      <c r="AT3" s="799"/>
      <c r="AU3" s="799"/>
      <c r="AV3" s="799"/>
      <c r="AW3" s="799"/>
      <c r="AX3" s="799"/>
      <c r="AY3" s="799"/>
      <c r="AZ3" s="799"/>
      <c r="BA3" s="799"/>
      <c r="BB3" s="1078"/>
      <c r="BC3" s="1078"/>
      <c r="BD3" s="1078"/>
      <c r="BE3" s="1078"/>
      <c r="BF3" s="1078"/>
      <c r="BG3" s="1078"/>
      <c r="BH3" s="1079" t="s">
        <v>1179</v>
      </c>
      <c r="BI3" s="1080">
        <v>2</v>
      </c>
      <c r="BK3" s="1081"/>
      <c r="BL3" s="1071"/>
    </row>
    <row r="4" spans="1:64" ht="56.45" customHeight="1">
      <c r="A4" s="1072"/>
      <c r="B4" s="799" t="s">
        <v>110</v>
      </c>
      <c r="C4" s="799" t="s">
        <v>688</v>
      </c>
      <c r="D4" s="799" t="s">
        <v>59</v>
      </c>
      <c r="E4" s="1656" t="s">
        <v>12</v>
      </c>
      <c r="F4" s="1669"/>
      <c r="G4" s="1669"/>
      <c r="H4" s="1669"/>
      <c r="I4" s="1669"/>
      <c r="J4" s="1669"/>
      <c r="K4" s="1669"/>
      <c r="L4" s="1669"/>
      <c r="M4" s="1669"/>
      <c r="N4" s="1669"/>
      <c r="O4" s="1669"/>
      <c r="P4" s="1669"/>
      <c r="Q4" s="799" t="s">
        <v>13</v>
      </c>
      <c r="R4" s="799"/>
      <c r="S4" s="799" t="s">
        <v>74</v>
      </c>
      <c r="T4" s="799" t="s">
        <v>75</v>
      </c>
      <c r="U4" s="799" t="s">
        <v>77</v>
      </c>
      <c r="V4" s="1656" t="s">
        <v>52</v>
      </c>
      <c r="W4" s="1669"/>
      <c r="X4" s="1669"/>
      <c r="Y4" s="1669"/>
      <c r="Z4" s="1669"/>
      <c r="AA4" s="1669"/>
      <c r="AB4" s="1669"/>
      <c r="AC4" s="1669"/>
      <c r="AD4" s="1669"/>
      <c r="AE4" s="1669"/>
      <c r="AF4" s="1669"/>
      <c r="AG4" s="1669"/>
      <c r="AH4" s="800" t="s">
        <v>689</v>
      </c>
      <c r="AI4" s="800" t="s">
        <v>53</v>
      </c>
      <c r="AJ4" s="799" t="s">
        <v>14</v>
      </c>
      <c r="AK4" s="799" t="s">
        <v>691</v>
      </c>
      <c r="AL4" s="799" t="s">
        <v>15</v>
      </c>
      <c r="AM4" s="799" t="s">
        <v>691</v>
      </c>
      <c r="AN4" s="799" t="s">
        <v>16</v>
      </c>
      <c r="AO4" s="799" t="s">
        <v>691</v>
      </c>
      <c r="AP4" s="799" t="s">
        <v>17</v>
      </c>
      <c r="AQ4" s="799" t="s">
        <v>691</v>
      </c>
      <c r="AR4" s="799" t="s">
        <v>18</v>
      </c>
      <c r="AS4" s="799" t="s">
        <v>691</v>
      </c>
      <c r="AT4" s="799" t="s">
        <v>19</v>
      </c>
      <c r="AU4" s="799" t="s">
        <v>691</v>
      </c>
      <c r="AV4" s="799" t="s">
        <v>20</v>
      </c>
      <c r="AW4" s="799" t="s">
        <v>691</v>
      </c>
      <c r="AX4" s="799" t="s">
        <v>21</v>
      </c>
      <c r="AY4" s="799" t="s">
        <v>691</v>
      </c>
      <c r="AZ4" s="799" t="s">
        <v>22</v>
      </c>
      <c r="BA4" s="799" t="s">
        <v>691</v>
      </c>
      <c r="BB4" s="799" t="s">
        <v>23</v>
      </c>
      <c r="BC4" s="799" t="s">
        <v>691</v>
      </c>
      <c r="BD4" s="799" t="s">
        <v>24</v>
      </c>
      <c r="BE4" s="799" t="s">
        <v>691</v>
      </c>
      <c r="BF4" s="799" t="s">
        <v>25</v>
      </c>
      <c r="BG4" s="799" t="s">
        <v>691</v>
      </c>
      <c r="BH4" s="1079" t="s">
        <v>1180</v>
      </c>
      <c r="BI4" s="1080" t="s">
        <v>1181</v>
      </c>
      <c r="BK4" s="1081"/>
      <c r="BL4" s="1071"/>
    </row>
    <row r="5" spans="1:64" ht="28.5" customHeight="1">
      <c r="A5" s="1072"/>
      <c r="B5" s="802"/>
      <c r="C5" s="802"/>
      <c r="D5" s="801"/>
      <c r="E5" s="802" t="s">
        <v>14</v>
      </c>
      <c r="F5" s="802" t="s">
        <v>15</v>
      </c>
      <c r="G5" s="802" t="s">
        <v>16</v>
      </c>
      <c r="H5" s="802" t="s">
        <v>17</v>
      </c>
      <c r="I5" s="802" t="s">
        <v>18</v>
      </c>
      <c r="J5" s="802" t="s">
        <v>19</v>
      </c>
      <c r="K5" s="802" t="s">
        <v>20</v>
      </c>
      <c r="L5" s="802" t="s">
        <v>21</v>
      </c>
      <c r="M5" s="802" t="s">
        <v>22</v>
      </c>
      <c r="N5" s="802" t="s">
        <v>23</v>
      </c>
      <c r="O5" s="802" t="s">
        <v>24</v>
      </c>
      <c r="P5" s="802" t="s">
        <v>25</v>
      </c>
      <c r="Q5" s="802"/>
      <c r="R5" s="802"/>
      <c r="S5" s="802"/>
      <c r="T5" s="802"/>
      <c r="U5" s="802"/>
      <c r="V5" s="802" t="s">
        <v>14</v>
      </c>
      <c r="W5" s="802" t="s">
        <v>15</v>
      </c>
      <c r="X5" s="802" t="s">
        <v>16</v>
      </c>
      <c r="Y5" s="802" t="s">
        <v>17</v>
      </c>
      <c r="Z5" s="802" t="s">
        <v>18</v>
      </c>
      <c r="AA5" s="802" t="s">
        <v>19</v>
      </c>
      <c r="AB5" s="802" t="s">
        <v>20</v>
      </c>
      <c r="AC5" s="802" t="s">
        <v>21</v>
      </c>
      <c r="AD5" s="802" t="s">
        <v>22</v>
      </c>
      <c r="AE5" s="802" t="s">
        <v>23</v>
      </c>
      <c r="AF5" s="802" t="s">
        <v>24</v>
      </c>
      <c r="AG5" s="802" t="s">
        <v>25</v>
      </c>
      <c r="AH5" s="802"/>
      <c r="AI5" s="802"/>
      <c r="AJ5" s="801" t="s">
        <v>14</v>
      </c>
      <c r="AK5" s="801" t="s">
        <v>699</v>
      </c>
      <c r="AL5" s="801" t="s">
        <v>15</v>
      </c>
      <c r="AM5" s="801" t="s">
        <v>700</v>
      </c>
      <c r="AN5" s="801" t="s">
        <v>16</v>
      </c>
      <c r="AO5" s="801" t="s">
        <v>699</v>
      </c>
      <c r="AP5" s="801" t="s">
        <v>17</v>
      </c>
      <c r="AQ5" s="801" t="s">
        <v>699</v>
      </c>
      <c r="AR5" s="801" t="s">
        <v>18</v>
      </c>
      <c r="AS5" s="801" t="s">
        <v>699</v>
      </c>
      <c r="AT5" s="801" t="s">
        <v>19</v>
      </c>
      <c r="AU5" s="801" t="s">
        <v>699</v>
      </c>
      <c r="AV5" s="801" t="s">
        <v>20</v>
      </c>
      <c r="AW5" s="801" t="s">
        <v>699</v>
      </c>
      <c r="AX5" s="801" t="s">
        <v>21</v>
      </c>
      <c r="AY5" s="801" t="s">
        <v>699</v>
      </c>
      <c r="AZ5" s="801" t="s">
        <v>22</v>
      </c>
      <c r="BA5" s="801" t="s">
        <v>699</v>
      </c>
      <c r="BB5" s="801" t="s">
        <v>23</v>
      </c>
      <c r="BC5" s="801" t="s">
        <v>699</v>
      </c>
      <c r="BD5" s="801" t="s">
        <v>24</v>
      </c>
      <c r="BE5" s="801" t="s">
        <v>699</v>
      </c>
      <c r="BF5" s="801" t="s">
        <v>25</v>
      </c>
      <c r="BG5" s="801" t="s">
        <v>699</v>
      </c>
    </row>
    <row r="6" spans="1:64" ht="55.5" customHeight="1">
      <c r="A6" s="1072"/>
      <c r="B6" s="565" t="s">
        <v>459</v>
      </c>
      <c r="C6" s="1082" t="s">
        <v>1737</v>
      </c>
      <c r="D6" s="565" t="s">
        <v>1263</v>
      </c>
      <c r="E6" s="1083">
        <v>1</v>
      </c>
      <c r="F6" s="1083">
        <v>1</v>
      </c>
      <c r="G6" s="1083">
        <v>1</v>
      </c>
      <c r="H6" s="1083">
        <v>1</v>
      </c>
      <c r="I6" s="1083">
        <v>1</v>
      </c>
      <c r="J6" s="1083">
        <v>1</v>
      </c>
      <c r="K6" s="1083">
        <v>1</v>
      </c>
      <c r="L6" s="1083">
        <v>1</v>
      </c>
      <c r="M6" s="1083">
        <v>1</v>
      </c>
      <c r="N6" s="1083">
        <v>1</v>
      </c>
      <c r="O6" s="1083">
        <v>1</v>
      </c>
      <c r="P6" s="1083">
        <v>2</v>
      </c>
      <c r="Q6" s="562">
        <v>13</v>
      </c>
      <c r="R6" s="558">
        <v>1</v>
      </c>
      <c r="S6" s="816" t="s">
        <v>1738</v>
      </c>
      <c r="T6" s="52" t="s">
        <v>225</v>
      </c>
      <c r="U6" s="52" t="s">
        <v>757</v>
      </c>
      <c r="V6" s="1084">
        <f t="shared" ref="V6:V26" si="0">AJ6</f>
        <v>0</v>
      </c>
      <c r="W6" s="1084">
        <f t="shared" ref="W6:W26" si="1">AL6</f>
        <v>0</v>
      </c>
      <c r="X6" s="1084">
        <f t="shared" ref="X6:X26" si="2">AN6</f>
        <v>0</v>
      </c>
      <c r="Y6" s="1084">
        <f t="shared" ref="Y6:Z9" si="3">AN6</f>
        <v>0</v>
      </c>
      <c r="Z6" s="1084">
        <f t="shared" si="3"/>
        <v>0</v>
      </c>
      <c r="AA6" s="1084">
        <f t="shared" ref="AA6:AA26" si="4">AT6</f>
        <v>0</v>
      </c>
      <c r="AB6" s="1084">
        <f t="shared" ref="AB6:AB26" si="5">AV6</f>
        <v>0</v>
      </c>
      <c r="AC6" s="1084">
        <f t="shared" ref="AC6:AC26" si="6">AX6</f>
        <v>0</v>
      </c>
      <c r="AD6" s="1084">
        <f t="shared" ref="AD6:AD26" si="7">AZ6</f>
        <v>0</v>
      </c>
      <c r="AE6" s="1084">
        <f t="shared" ref="AE6:AE26" si="8">BB6</f>
        <v>0</v>
      </c>
      <c r="AF6" s="1084">
        <f t="shared" ref="AF6:AF26" si="9">BD6</f>
        <v>0</v>
      </c>
      <c r="AG6" s="1084">
        <f t="shared" ref="AG6:AG26" si="10">BF6</f>
        <v>0</v>
      </c>
      <c r="AH6" s="1105">
        <f>SUM(V6:AG6)</f>
        <v>0</v>
      </c>
      <c r="AI6" s="1129">
        <f>AH6/Q6</f>
        <v>0</v>
      </c>
      <c r="AJ6" s="896"/>
      <c r="AK6" s="30"/>
      <c r="AL6" s="809"/>
      <c r="AM6" s="30"/>
      <c r="AN6" s="809"/>
      <c r="AO6" s="30"/>
      <c r="AP6" s="809"/>
      <c r="AQ6" s="28"/>
      <c r="AR6" s="809"/>
      <c r="AS6" s="28"/>
      <c r="AT6" s="872"/>
      <c r="AU6" s="853"/>
      <c r="AV6" s="809"/>
      <c r="AW6" s="28"/>
      <c r="AX6" s="1130"/>
      <c r="AY6" s="28"/>
      <c r="AZ6" s="1130"/>
      <c r="BA6" s="853"/>
      <c r="BB6" s="1130"/>
      <c r="BC6" s="28"/>
      <c r="BD6" s="1130"/>
      <c r="BE6" s="28"/>
      <c r="BF6" s="809"/>
      <c r="BG6" s="30"/>
    </row>
    <row r="7" spans="1:64" ht="51.75" customHeight="1">
      <c r="A7" s="1072"/>
      <c r="B7" s="564" t="s">
        <v>460</v>
      </c>
      <c r="C7" s="1086" t="s">
        <v>1739</v>
      </c>
      <c r="D7" s="565" t="s">
        <v>1263</v>
      </c>
      <c r="E7" s="1083"/>
      <c r="F7" s="1087"/>
      <c r="G7" s="1087"/>
      <c r="H7" s="1087">
        <v>1</v>
      </c>
      <c r="I7" s="1087">
        <v>1</v>
      </c>
      <c r="J7" s="1087">
        <v>1</v>
      </c>
      <c r="K7" s="1087"/>
      <c r="L7" s="1087"/>
      <c r="M7" s="1087"/>
      <c r="N7" s="1087"/>
      <c r="O7" s="1087"/>
      <c r="P7" s="1087"/>
      <c r="Q7" s="562">
        <v>3</v>
      </c>
      <c r="R7" s="558">
        <v>1</v>
      </c>
      <c r="S7" s="816" t="s">
        <v>1738</v>
      </c>
      <c r="T7" s="52" t="s">
        <v>225</v>
      </c>
      <c r="U7" s="52" t="s">
        <v>757</v>
      </c>
      <c r="V7" s="1084">
        <f t="shared" si="0"/>
        <v>0</v>
      </c>
      <c r="W7" s="1084">
        <f t="shared" si="1"/>
        <v>0</v>
      </c>
      <c r="X7" s="1084">
        <f t="shared" si="2"/>
        <v>0</v>
      </c>
      <c r="Y7" s="1084">
        <f t="shared" si="3"/>
        <v>0</v>
      </c>
      <c r="Z7" s="1084">
        <f t="shared" si="3"/>
        <v>0</v>
      </c>
      <c r="AA7" s="1084">
        <f t="shared" si="4"/>
        <v>0</v>
      </c>
      <c r="AB7" s="1084">
        <f t="shared" si="5"/>
        <v>0</v>
      </c>
      <c r="AC7" s="1084">
        <f t="shared" si="6"/>
        <v>0</v>
      </c>
      <c r="AD7" s="1084">
        <f t="shared" si="7"/>
        <v>0</v>
      </c>
      <c r="AE7" s="1084">
        <f t="shared" si="8"/>
        <v>0</v>
      </c>
      <c r="AF7" s="1084">
        <f t="shared" si="9"/>
        <v>0</v>
      </c>
      <c r="AG7" s="1084">
        <f t="shared" si="10"/>
        <v>0</v>
      </c>
      <c r="AH7" s="1105">
        <f t="shared" ref="AH7:AH27" si="11">SUM(V7:AG7)</f>
        <v>0</v>
      </c>
      <c r="AI7" s="1129">
        <f t="shared" ref="AI7:AI27" si="12">AH7/Q7</f>
        <v>0</v>
      </c>
      <c r="AJ7" s="809"/>
      <c r="AK7" s="30"/>
      <c r="AL7" s="809"/>
      <c r="AM7" s="30"/>
      <c r="AN7" s="809"/>
      <c r="AO7" s="30"/>
      <c r="AP7" s="809"/>
      <c r="AQ7" s="30"/>
      <c r="AR7" s="809"/>
      <c r="AS7" s="30"/>
      <c r="AT7" s="872"/>
      <c r="AU7" s="809"/>
      <c r="AV7" s="809"/>
      <c r="AW7" s="28"/>
      <c r="AX7" s="1130"/>
      <c r="AY7" s="28"/>
      <c r="AZ7" s="1130"/>
      <c r="BA7" s="28"/>
      <c r="BB7" s="1130"/>
      <c r="BC7" s="28"/>
      <c r="BD7" s="1130"/>
      <c r="BE7" s="28"/>
      <c r="BF7" s="809"/>
      <c r="BG7" s="28"/>
    </row>
    <row r="8" spans="1:64" ht="55.5" customHeight="1">
      <c r="A8" s="2"/>
      <c r="B8" s="564" t="s">
        <v>461</v>
      </c>
      <c r="C8" s="1088" t="s">
        <v>1740</v>
      </c>
      <c r="D8" s="565" t="s">
        <v>1263</v>
      </c>
      <c r="E8" s="1083"/>
      <c r="F8" s="1087"/>
      <c r="G8" s="1087">
        <v>2</v>
      </c>
      <c r="H8" s="1087">
        <v>3</v>
      </c>
      <c r="I8" s="1087">
        <v>1</v>
      </c>
      <c r="J8" s="1087">
        <v>1</v>
      </c>
      <c r="K8" s="1087"/>
      <c r="L8" s="1087"/>
      <c r="M8" s="1087">
        <v>1</v>
      </c>
      <c r="N8" s="1087">
        <v>1</v>
      </c>
      <c r="O8" s="1087"/>
      <c r="P8" s="1087">
        <v>1</v>
      </c>
      <c r="Q8" s="562">
        <v>10</v>
      </c>
      <c r="R8" s="558">
        <v>1</v>
      </c>
      <c r="S8" s="816" t="s">
        <v>1738</v>
      </c>
      <c r="T8" s="52" t="s">
        <v>225</v>
      </c>
      <c r="U8" s="52" t="s">
        <v>757</v>
      </c>
      <c r="V8" s="1084">
        <f t="shared" si="0"/>
        <v>0</v>
      </c>
      <c r="W8" s="1084">
        <f t="shared" si="1"/>
        <v>0</v>
      </c>
      <c r="X8" s="1084">
        <f t="shared" si="2"/>
        <v>0</v>
      </c>
      <c r="Y8" s="1084">
        <f t="shared" si="3"/>
        <v>0</v>
      </c>
      <c r="Z8" s="1084">
        <f t="shared" si="3"/>
        <v>0</v>
      </c>
      <c r="AA8" s="1084">
        <f t="shared" si="4"/>
        <v>0</v>
      </c>
      <c r="AB8" s="1084">
        <f t="shared" si="5"/>
        <v>0</v>
      </c>
      <c r="AC8" s="1084">
        <f t="shared" si="6"/>
        <v>0</v>
      </c>
      <c r="AD8" s="1084">
        <f t="shared" si="7"/>
        <v>0</v>
      </c>
      <c r="AE8" s="1084">
        <f t="shared" si="8"/>
        <v>0</v>
      </c>
      <c r="AF8" s="1084">
        <f t="shared" si="9"/>
        <v>0</v>
      </c>
      <c r="AG8" s="1084">
        <f t="shared" si="10"/>
        <v>0</v>
      </c>
      <c r="AH8" s="1105">
        <f t="shared" si="11"/>
        <v>0</v>
      </c>
      <c r="AI8" s="1129">
        <f t="shared" si="12"/>
        <v>0</v>
      </c>
      <c r="AJ8" s="1131"/>
      <c r="AK8" s="30"/>
      <c r="AL8" s="1089"/>
      <c r="AM8" s="30"/>
      <c r="AN8" s="565"/>
      <c r="AO8" s="30"/>
      <c r="AP8" s="565"/>
      <c r="AQ8" s="28"/>
      <c r="AR8" s="565"/>
      <c r="AS8" s="28"/>
      <c r="AT8" s="565"/>
      <c r="AU8" s="853"/>
      <c r="AV8" s="568"/>
      <c r="AW8" s="30"/>
      <c r="AX8" s="1131"/>
      <c r="AY8" s="28"/>
      <c r="AZ8" s="809"/>
      <c r="BA8" s="28"/>
      <c r="BB8" s="809"/>
      <c r="BC8" s="853"/>
      <c r="BD8" s="853"/>
      <c r="BE8" s="1132"/>
      <c r="BF8" s="809"/>
      <c r="BG8" s="28"/>
    </row>
    <row r="9" spans="1:64" ht="59.25" customHeight="1">
      <c r="A9" s="2"/>
      <c r="B9" s="564" t="s">
        <v>462</v>
      </c>
      <c r="C9" s="1086" t="s">
        <v>1741</v>
      </c>
      <c r="D9" s="565" t="s">
        <v>1263</v>
      </c>
      <c r="E9" s="1087"/>
      <c r="F9" s="1087"/>
      <c r="G9" s="1087"/>
      <c r="H9" s="1087"/>
      <c r="I9" s="1087">
        <v>1</v>
      </c>
      <c r="J9" s="1087"/>
      <c r="K9" s="1087">
        <v>1</v>
      </c>
      <c r="L9" s="1087"/>
      <c r="M9" s="1087"/>
      <c r="N9" s="1087"/>
      <c r="O9" s="1087">
        <v>1</v>
      </c>
      <c r="P9" s="1087"/>
      <c r="Q9" s="562">
        <v>3</v>
      </c>
      <c r="R9" s="558">
        <v>1</v>
      </c>
      <c r="S9" s="816" t="s">
        <v>1738</v>
      </c>
      <c r="T9" s="52" t="s">
        <v>225</v>
      </c>
      <c r="U9" s="52" t="s">
        <v>757</v>
      </c>
      <c r="V9" s="1084">
        <f t="shared" si="0"/>
        <v>0</v>
      </c>
      <c r="W9" s="1084">
        <f t="shared" si="1"/>
        <v>0</v>
      </c>
      <c r="X9" s="1084">
        <f t="shared" si="2"/>
        <v>0</v>
      </c>
      <c r="Y9" s="1084">
        <f t="shared" si="3"/>
        <v>0</v>
      </c>
      <c r="Z9" s="1084">
        <f t="shared" si="3"/>
        <v>0</v>
      </c>
      <c r="AA9" s="1084">
        <f t="shared" si="4"/>
        <v>0</v>
      </c>
      <c r="AB9" s="1084">
        <f t="shared" si="5"/>
        <v>0</v>
      </c>
      <c r="AC9" s="1084">
        <f t="shared" si="6"/>
        <v>0</v>
      </c>
      <c r="AD9" s="1084">
        <f t="shared" si="7"/>
        <v>0</v>
      </c>
      <c r="AE9" s="1084">
        <f t="shared" si="8"/>
        <v>0</v>
      </c>
      <c r="AF9" s="1084">
        <f t="shared" si="9"/>
        <v>0</v>
      </c>
      <c r="AG9" s="1084">
        <f t="shared" si="10"/>
        <v>0</v>
      </c>
      <c r="AH9" s="1105">
        <f t="shared" si="11"/>
        <v>0</v>
      </c>
      <c r="AI9" s="1129">
        <f t="shared" si="12"/>
        <v>0</v>
      </c>
      <c r="AJ9" s="809"/>
      <c r="AK9" s="30"/>
      <c r="AL9" s="809"/>
      <c r="AM9" s="28"/>
      <c r="AN9" s="565"/>
      <c r="AO9" s="30"/>
      <c r="AP9" s="565"/>
      <c r="AQ9" s="28"/>
      <c r="AR9" s="565"/>
      <c r="AS9" s="30"/>
      <c r="AT9" s="565"/>
      <c r="AU9" s="853"/>
      <c r="AV9" s="565"/>
      <c r="AW9" s="28"/>
      <c r="AX9" s="1130"/>
      <c r="AY9" s="853"/>
      <c r="AZ9" s="809"/>
      <c r="BA9" s="28"/>
      <c r="BB9" s="809"/>
      <c r="BC9" s="28"/>
      <c r="BD9" s="809"/>
      <c r="BE9" s="853"/>
      <c r="BF9" s="809"/>
      <c r="BG9" s="28"/>
    </row>
    <row r="10" spans="1:64" ht="46.5" customHeight="1">
      <c r="A10" s="2"/>
      <c r="B10" s="564" t="s">
        <v>463</v>
      </c>
      <c r="C10" s="1086" t="s">
        <v>1742</v>
      </c>
      <c r="D10" s="565" t="s">
        <v>1263</v>
      </c>
      <c r="E10" s="1083"/>
      <c r="F10" s="1087"/>
      <c r="G10" s="1087"/>
      <c r="H10" s="1087">
        <v>1</v>
      </c>
      <c r="I10" s="1087"/>
      <c r="J10" s="1087"/>
      <c r="K10" s="1087"/>
      <c r="L10" s="1087"/>
      <c r="M10" s="1087"/>
      <c r="N10" s="1087"/>
      <c r="O10" s="1087"/>
      <c r="P10" s="1087">
        <v>1</v>
      </c>
      <c r="Q10" s="562">
        <v>2</v>
      </c>
      <c r="R10" s="558">
        <v>1</v>
      </c>
      <c r="S10" s="816" t="s">
        <v>1738</v>
      </c>
      <c r="T10" s="52" t="s">
        <v>225</v>
      </c>
      <c r="U10" s="52"/>
      <c r="V10" s="1084">
        <f t="shared" si="0"/>
        <v>0</v>
      </c>
      <c r="W10" s="1084">
        <f t="shared" si="1"/>
        <v>0</v>
      </c>
      <c r="X10" s="1084">
        <f t="shared" si="2"/>
        <v>0</v>
      </c>
      <c r="Y10" s="1084">
        <f t="shared" ref="Y10:Y26" si="13">AN10</f>
        <v>0</v>
      </c>
      <c r="Z10" s="1084">
        <f>AR9</f>
        <v>0</v>
      </c>
      <c r="AA10" s="1084">
        <f t="shared" si="4"/>
        <v>0</v>
      </c>
      <c r="AB10" s="1084">
        <f t="shared" si="5"/>
        <v>0</v>
      </c>
      <c r="AC10" s="1084">
        <f t="shared" si="6"/>
        <v>0</v>
      </c>
      <c r="AD10" s="1084">
        <f t="shared" si="7"/>
        <v>0</v>
      </c>
      <c r="AE10" s="1084">
        <f t="shared" si="8"/>
        <v>0</v>
      </c>
      <c r="AF10" s="1084">
        <f t="shared" si="9"/>
        <v>0</v>
      </c>
      <c r="AG10" s="1084">
        <f t="shared" si="10"/>
        <v>0</v>
      </c>
      <c r="AH10" s="1105">
        <f t="shared" si="11"/>
        <v>0</v>
      </c>
      <c r="AI10" s="1129">
        <f t="shared" si="12"/>
        <v>0</v>
      </c>
      <c r="AJ10" s="1131"/>
      <c r="AK10" s="30"/>
      <c r="AL10" s="1089"/>
      <c r="AM10" s="30"/>
      <c r="AN10" s="565"/>
      <c r="AO10" s="30"/>
      <c r="AP10" s="565"/>
      <c r="AQ10" s="30"/>
      <c r="AR10" s="565"/>
      <c r="AS10" s="30"/>
      <c r="AT10" s="565"/>
      <c r="AU10" s="853"/>
      <c r="AV10" s="568"/>
      <c r="AW10" s="30"/>
      <c r="AX10" s="1132"/>
      <c r="AY10" s="1133"/>
      <c r="AZ10" s="809"/>
      <c r="BA10" s="30"/>
      <c r="BB10" s="853"/>
      <c r="BC10" s="1132"/>
      <c r="BD10" s="1132"/>
      <c r="BE10" s="1132"/>
      <c r="BF10" s="809"/>
      <c r="BG10" s="1132"/>
    </row>
    <row r="11" spans="1:64" ht="42" customHeight="1">
      <c r="A11" s="2"/>
      <c r="B11" s="565" t="s">
        <v>464</v>
      </c>
      <c r="C11" s="1090" t="s">
        <v>1743</v>
      </c>
      <c r="D11" s="565" t="s">
        <v>1263</v>
      </c>
      <c r="E11" s="1083"/>
      <c r="F11" s="1087"/>
      <c r="G11" s="1087"/>
      <c r="H11" s="1087"/>
      <c r="I11" s="1087"/>
      <c r="J11" s="1087">
        <v>1</v>
      </c>
      <c r="K11" s="1087"/>
      <c r="L11" s="1087"/>
      <c r="M11" s="1087"/>
      <c r="N11" s="1087">
        <v>1</v>
      </c>
      <c r="O11" s="1087"/>
      <c r="P11" s="1087">
        <v>1</v>
      </c>
      <c r="Q11" s="562">
        <v>3</v>
      </c>
      <c r="R11" s="558">
        <v>1</v>
      </c>
      <c r="S11" s="816" t="s">
        <v>1738</v>
      </c>
      <c r="T11" s="52" t="s">
        <v>225</v>
      </c>
      <c r="U11" s="52" t="s">
        <v>757</v>
      </c>
      <c r="V11" s="1084">
        <f t="shared" si="0"/>
        <v>0</v>
      </c>
      <c r="W11" s="1084">
        <f t="shared" si="1"/>
        <v>0</v>
      </c>
      <c r="X11" s="1084">
        <f t="shared" si="2"/>
        <v>0</v>
      </c>
      <c r="Y11" s="1084">
        <f t="shared" si="13"/>
        <v>0</v>
      </c>
      <c r="Z11" s="1084">
        <f t="shared" ref="Z11:Z22" si="14">AO11</f>
        <v>0</v>
      </c>
      <c r="AA11" s="1084">
        <f t="shared" si="4"/>
        <v>0</v>
      </c>
      <c r="AB11" s="1084">
        <f t="shared" si="5"/>
        <v>0</v>
      </c>
      <c r="AC11" s="1084">
        <f t="shared" si="6"/>
        <v>0</v>
      </c>
      <c r="AD11" s="1084">
        <f t="shared" si="7"/>
        <v>0</v>
      </c>
      <c r="AE11" s="1084">
        <f t="shared" si="8"/>
        <v>0</v>
      </c>
      <c r="AF11" s="1084">
        <f t="shared" si="9"/>
        <v>0</v>
      </c>
      <c r="AG11" s="1084">
        <f t="shared" si="10"/>
        <v>0</v>
      </c>
      <c r="AH11" s="1105">
        <f t="shared" si="11"/>
        <v>0</v>
      </c>
      <c r="AI11" s="1129">
        <f t="shared" si="12"/>
        <v>0</v>
      </c>
      <c r="AJ11" s="1131"/>
      <c r="AK11" s="30"/>
      <c r="AL11" s="1089"/>
      <c r="AM11" s="30"/>
      <c r="AN11" s="568"/>
      <c r="AO11" s="30"/>
      <c r="AP11" s="568"/>
      <c r="AQ11" s="30"/>
      <c r="AR11" s="565"/>
      <c r="AS11" s="30"/>
      <c r="AT11" s="565"/>
      <c r="AU11" s="853"/>
      <c r="AV11" s="565"/>
      <c r="AW11" s="30"/>
      <c r="AX11" s="1132"/>
      <c r="AY11" s="853"/>
      <c r="AZ11" s="809"/>
      <c r="BA11" s="28"/>
      <c r="BB11" s="809"/>
      <c r="BC11" s="30"/>
      <c r="BD11" s="1132"/>
      <c r="BE11" s="1132"/>
      <c r="BF11" s="809"/>
      <c r="BG11" s="1132"/>
    </row>
    <row r="12" spans="1:64" ht="40.5" customHeight="1">
      <c r="A12" s="2"/>
      <c r="B12" s="565" t="s">
        <v>465</v>
      </c>
      <c r="C12" s="1090" t="s">
        <v>1744</v>
      </c>
      <c r="D12" s="565" t="s">
        <v>1263</v>
      </c>
      <c r="E12" s="1083"/>
      <c r="F12" s="1087"/>
      <c r="G12" s="1087"/>
      <c r="H12" s="1087"/>
      <c r="I12" s="1087">
        <v>1</v>
      </c>
      <c r="J12" s="1087"/>
      <c r="K12" s="1087"/>
      <c r="L12" s="1087"/>
      <c r="M12" s="1087"/>
      <c r="N12" s="1087"/>
      <c r="O12" s="1087">
        <v>1</v>
      </c>
      <c r="P12" s="1087"/>
      <c r="Q12" s="562">
        <v>2</v>
      </c>
      <c r="R12" s="558">
        <v>1</v>
      </c>
      <c r="S12" s="816" t="s">
        <v>1738</v>
      </c>
      <c r="T12" s="52" t="s">
        <v>225</v>
      </c>
      <c r="U12" s="52" t="s">
        <v>757</v>
      </c>
      <c r="V12" s="1084">
        <f t="shared" si="0"/>
        <v>0</v>
      </c>
      <c r="W12" s="1084">
        <f t="shared" si="1"/>
        <v>0</v>
      </c>
      <c r="X12" s="1084">
        <f t="shared" si="2"/>
        <v>0</v>
      </c>
      <c r="Y12" s="1084">
        <f t="shared" si="13"/>
        <v>0</v>
      </c>
      <c r="Z12" s="1084">
        <f t="shared" si="14"/>
        <v>0</v>
      </c>
      <c r="AA12" s="1084">
        <f t="shared" si="4"/>
        <v>0</v>
      </c>
      <c r="AB12" s="1084">
        <f t="shared" si="5"/>
        <v>0</v>
      </c>
      <c r="AC12" s="1084">
        <f t="shared" si="6"/>
        <v>0</v>
      </c>
      <c r="AD12" s="1084">
        <f t="shared" si="7"/>
        <v>0</v>
      </c>
      <c r="AE12" s="1084">
        <f t="shared" si="8"/>
        <v>0</v>
      </c>
      <c r="AF12" s="1084">
        <f t="shared" si="9"/>
        <v>0</v>
      </c>
      <c r="AG12" s="1084">
        <f t="shared" si="10"/>
        <v>0</v>
      </c>
      <c r="AH12" s="1105">
        <f t="shared" si="11"/>
        <v>0</v>
      </c>
      <c r="AI12" s="1129">
        <f t="shared" si="12"/>
        <v>0</v>
      </c>
      <c r="AJ12" s="1131"/>
      <c r="AK12" s="30"/>
      <c r="AL12" s="1089"/>
      <c r="AM12" s="30"/>
      <c r="AN12" s="568"/>
      <c r="AO12" s="30"/>
      <c r="AP12" s="568"/>
      <c r="AQ12" s="30"/>
      <c r="AR12" s="565"/>
      <c r="AS12" s="30"/>
      <c r="AT12" s="565"/>
      <c r="AU12" s="853"/>
      <c r="AV12" s="568"/>
      <c r="AW12" s="30"/>
      <c r="AX12" s="1132"/>
      <c r="AY12" s="853"/>
      <c r="AZ12" s="809"/>
      <c r="BA12" s="28"/>
      <c r="BB12" s="853"/>
      <c r="BC12" s="1132"/>
      <c r="BD12" s="1132"/>
      <c r="BE12" s="1132"/>
      <c r="BF12" s="809"/>
      <c r="BG12" s="1132"/>
    </row>
    <row r="13" spans="1:64" ht="38.25" customHeight="1">
      <c r="A13" s="2"/>
      <c r="B13" s="565" t="s">
        <v>466</v>
      </c>
      <c r="C13" s="1091" t="s">
        <v>1745</v>
      </c>
      <c r="D13" s="565" t="s">
        <v>1263</v>
      </c>
      <c r="E13" s="1083"/>
      <c r="F13" s="1087"/>
      <c r="G13" s="1087"/>
      <c r="H13" s="1087"/>
      <c r="I13" s="1087"/>
      <c r="J13" s="1087">
        <v>1</v>
      </c>
      <c r="K13" s="1087"/>
      <c r="L13" s="1087"/>
      <c r="M13" s="1087"/>
      <c r="N13" s="1087"/>
      <c r="O13" s="1087"/>
      <c r="P13" s="1087"/>
      <c r="Q13" s="562">
        <v>1</v>
      </c>
      <c r="R13" s="558">
        <v>1</v>
      </c>
      <c r="S13" s="816" t="s">
        <v>1738</v>
      </c>
      <c r="T13" s="52" t="s">
        <v>225</v>
      </c>
      <c r="U13" s="52" t="s">
        <v>757</v>
      </c>
      <c r="V13" s="1084">
        <f t="shared" si="0"/>
        <v>0</v>
      </c>
      <c r="W13" s="1084">
        <f t="shared" si="1"/>
        <v>0</v>
      </c>
      <c r="X13" s="1084">
        <f t="shared" si="2"/>
        <v>0</v>
      </c>
      <c r="Y13" s="1084">
        <f t="shared" si="13"/>
        <v>0</v>
      </c>
      <c r="Z13" s="1084">
        <f t="shared" si="14"/>
        <v>0</v>
      </c>
      <c r="AA13" s="1084">
        <f t="shared" si="4"/>
        <v>0</v>
      </c>
      <c r="AB13" s="1084">
        <f t="shared" si="5"/>
        <v>0</v>
      </c>
      <c r="AC13" s="1084">
        <f t="shared" si="6"/>
        <v>0</v>
      </c>
      <c r="AD13" s="1084">
        <f t="shared" si="7"/>
        <v>0</v>
      </c>
      <c r="AE13" s="1084">
        <f t="shared" si="8"/>
        <v>0</v>
      </c>
      <c r="AF13" s="1084">
        <f t="shared" si="9"/>
        <v>0</v>
      </c>
      <c r="AG13" s="1084">
        <f t="shared" si="10"/>
        <v>0</v>
      </c>
      <c r="AH13" s="1105">
        <f t="shared" si="11"/>
        <v>0</v>
      </c>
      <c r="AI13" s="1129">
        <f t="shared" si="12"/>
        <v>0</v>
      </c>
      <c r="AJ13" s="1131"/>
      <c r="AK13" s="30"/>
      <c r="AL13" s="1089"/>
      <c r="AM13" s="30"/>
      <c r="AN13" s="568"/>
      <c r="AO13" s="30"/>
      <c r="AP13" s="568"/>
      <c r="AQ13" s="30"/>
      <c r="AR13" s="565"/>
      <c r="AS13" s="30"/>
      <c r="AT13" s="565"/>
      <c r="AU13" s="30"/>
      <c r="AV13" s="568"/>
      <c r="AW13" s="30"/>
      <c r="AX13" s="1130"/>
      <c r="AY13" s="853"/>
      <c r="AZ13" s="809"/>
      <c r="BA13" s="28"/>
      <c r="BB13" s="853"/>
      <c r="BC13" s="1132"/>
      <c r="BD13" s="809"/>
      <c r="BE13" s="1134"/>
      <c r="BF13" s="809"/>
      <c r="BG13" s="1132"/>
    </row>
    <row r="14" spans="1:64" ht="44.25" customHeight="1">
      <c r="A14" s="2"/>
      <c r="B14" s="565" t="s">
        <v>467</v>
      </c>
      <c r="C14" s="1090" t="s">
        <v>1746</v>
      </c>
      <c r="D14" s="565" t="s">
        <v>1263</v>
      </c>
      <c r="E14" s="1083"/>
      <c r="F14" s="1087"/>
      <c r="G14" s="1087"/>
      <c r="H14" s="1087"/>
      <c r="I14" s="1087">
        <v>1</v>
      </c>
      <c r="J14" s="1087"/>
      <c r="K14" s="1087"/>
      <c r="L14" s="1087"/>
      <c r="M14" s="1087"/>
      <c r="N14" s="1087"/>
      <c r="O14" s="1087"/>
      <c r="P14" s="1087"/>
      <c r="Q14" s="562">
        <v>1</v>
      </c>
      <c r="R14" s="558">
        <v>1</v>
      </c>
      <c r="S14" s="816" t="s">
        <v>1738</v>
      </c>
      <c r="T14" s="52" t="s">
        <v>225</v>
      </c>
      <c r="U14" s="52" t="s">
        <v>757</v>
      </c>
      <c r="V14" s="1084">
        <f t="shared" si="0"/>
        <v>0</v>
      </c>
      <c r="W14" s="1084">
        <f t="shared" si="1"/>
        <v>0</v>
      </c>
      <c r="X14" s="1084">
        <f t="shared" si="2"/>
        <v>0</v>
      </c>
      <c r="Y14" s="1084">
        <f t="shared" si="13"/>
        <v>0</v>
      </c>
      <c r="Z14" s="1084">
        <f t="shared" si="14"/>
        <v>0</v>
      </c>
      <c r="AA14" s="1084">
        <f t="shared" si="4"/>
        <v>0</v>
      </c>
      <c r="AB14" s="1084">
        <f t="shared" si="5"/>
        <v>0</v>
      </c>
      <c r="AC14" s="1084">
        <f t="shared" si="6"/>
        <v>0</v>
      </c>
      <c r="AD14" s="1084">
        <f t="shared" si="7"/>
        <v>0</v>
      </c>
      <c r="AE14" s="1084">
        <f t="shared" si="8"/>
        <v>0</v>
      </c>
      <c r="AF14" s="1084">
        <f t="shared" si="9"/>
        <v>0</v>
      </c>
      <c r="AG14" s="1084">
        <f t="shared" si="10"/>
        <v>0</v>
      </c>
      <c r="AH14" s="1105">
        <f t="shared" si="11"/>
        <v>0</v>
      </c>
      <c r="AI14" s="1129">
        <f t="shared" si="12"/>
        <v>0</v>
      </c>
      <c r="AJ14" s="1131"/>
      <c r="AK14" s="30"/>
      <c r="AL14" s="1089"/>
      <c r="AM14" s="30"/>
      <c r="AN14" s="565"/>
      <c r="AO14" s="30"/>
      <c r="AP14" s="565"/>
      <c r="AQ14" s="28"/>
      <c r="AR14" s="565"/>
      <c r="AS14" s="30"/>
      <c r="AT14" s="565"/>
      <c r="AU14" s="30"/>
      <c r="AV14" s="568"/>
      <c r="AW14" s="30"/>
      <c r="AX14" s="1132"/>
      <c r="AY14" s="853"/>
      <c r="AZ14" s="809"/>
      <c r="BA14" s="28"/>
      <c r="BB14" s="853"/>
      <c r="BC14" s="1132"/>
      <c r="BD14" s="809"/>
      <c r="BE14" s="1134"/>
      <c r="BF14" s="809"/>
      <c r="BG14" s="1132"/>
    </row>
    <row r="15" spans="1:64" ht="55.5" customHeight="1">
      <c r="A15" s="2"/>
      <c r="B15" s="565" t="s">
        <v>468</v>
      </c>
      <c r="C15" s="1090" t="s">
        <v>1747</v>
      </c>
      <c r="D15" s="565" t="s">
        <v>1263</v>
      </c>
      <c r="E15" s="1083"/>
      <c r="F15" s="1087"/>
      <c r="G15" s="1087"/>
      <c r="H15" s="1087"/>
      <c r="I15" s="1087"/>
      <c r="J15" s="1087">
        <v>1</v>
      </c>
      <c r="K15" s="1087"/>
      <c r="L15" s="1087"/>
      <c r="M15" s="1087">
        <v>1</v>
      </c>
      <c r="N15" s="1087"/>
      <c r="O15" s="1087"/>
      <c r="P15" s="1087"/>
      <c r="Q15" s="562">
        <v>2</v>
      </c>
      <c r="R15" s="558">
        <v>1</v>
      </c>
      <c r="S15" s="816" t="s">
        <v>1738</v>
      </c>
      <c r="T15" s="52" t="s">
        <v>225</v>
      </c>
      <c r="U15" s="52" t="s">
        <v>757</v>
      </c>
      <c r="V15" s="1084">
        <f t="shared" si="0"/>
        <v>0</v>
      </c>
      <c r="W15" s="1084">
        <f t="shared" si="1"/>
        <v>0</v>
      </c>
      <c r="X15" s="1084">
        <f t="shared" si="2"/>
        <v>0</v>
      </c>
      <c r="Y15" s="1084">
        <f t="shared" si="13"/>
        <v>0</v>
      </c>
      <c r="Z15" s="1084">
        <f t="shared" si="14"/>
        <v>0</v>
      </c>
      <c r="AA15" s="1084">
        <f t="shared" si="4"/>
        <v>0</v>
      </c>
      <c r="AB15" s="1084">
        <f t="shared" si="5"/>
        <v>0</v>
      </c>
      <c r="AC15" s="1084">
        <f t="shared" si="6"/>
        <v>0</v>
      </c>
      <c r="AD15" s="1084">
        <f t="shared" si="7"/>
        <v>0</v>
      </c>
      <c r="AE15" s="1084">
        <f t="shared" si="8"/>
        <v>0</v>
      </c>
      <c r="AF15" s="1084">
        <f t="shared" si="9"/>
        <v>0</v>
      </c>
      <c r="AG15" s="1084">
        <f t="shared" si="10"/>
        <v>0</v>
      </c>
      <c r="AH15" s="1105">
        <f t="shared" si="11"/>
        <v>0</v>
      </c>
      <c r="AI15" s="1129">
        <f t="shared" si="12"/>
        <v>0</v>
      </c>
      <c r="AJ15" s="1131"/>
      <c r="AK15" s="30"/>
      <c r="AL15" s="1089"/>
      <c r="AM15" s="30"/>
      <c r="AN15" s="568"/>
      <c r="AO15" s="30"/>
      <c r="AP15" s="565"/>
      <c r="AQ15" s="28"/>
      <c r="AR15" s="565"/>
      <c r="AS15" s="28"/>
      <c r="AT15" s="565"/>
      <c r="AU15" s="30"/>
      <c r="AV15" s="568"/>
      <c r="AW15" s="30"/>
      <c r="AX15" s="1132"/>
      <c r="AY15" s="853"/>
      <c r="AZ15" s="809"/>
      <c r="BA15" s="28"/>
      <c r="BB15" s="853"/>
      <c r="BC15" s="1132"/>
      <c r="BD15" s="809"/>
      <c r="BE15" s="1134"/>
      <c r="BF15" s="809"/>
      <c r="BG15" s="1132"/>
    </row>
    <row r="16" spans="1:64" ht="42" customHeight="1">
      <c r="A16" s="2"/>
      <c r="B16" s="565" t="s">
        <v>469</v>
      </c>
      <c r="C16" s="1090" t="s">
        <v>1748</v>
      </c>
      <c r="D16" s="565" t="s">
        <v>1263</v>
      </c>
      <c r="E16" s="1083"/>
      <c r="F16" s="1087"/>
      <c r="G16" s="1087"/>
      <c r="H16" s="1087"/>
      <c r="I16" s="1087">
        <v>1</v>
      </c>
      <c r="J16" s="1087">
        <v>1</v>
      </c>
      <c r="K16" s="1087"/>
      <c r="L16" s="1087"/>
      <c r="M16" s="1087"/>
      <c r="N16" s="1087"/>
      <c r="O16" s="1087"/>
      <c r="P16" s="1087"/>
      <c r="Q16" s="562">
        <v>2</v>
      </c>
      <c r="R16" s="558">
        <v>1</v>
      </c>
      <c r="S16" s="816" t="s">
        <v>1738</v>
      </c>
      <c r="T16" s="52" t="s">
        <v>225</v>
      </c>
      <c r="U16" s="52" t="s">
        <v>757</v>
      </c>
      <c r="V16" s="1084">
        <f t="shared" si="0"/>
        <v>0</v>
      </c>
      <c r="W16" s="1084">
        <f t="shared" si="1"/>
        <v>0</v>
      </c>
      <c r="X16" s="1084">
        <f t="shared" si="2"/>
        <v>0</v>
      </c>
      <c r="Y16" s="1084">
        <f t="shared" si="13"/>
        <v>0</v>
      </c>
      <c r="Z16" s="1084">
        <f t="shared" si="14"/>
        <v>0</v>
      </c>
      <c r="AA16" s="1084">
        <f t="shared" si="4"/>
        <v>0</v>
      </c>
      <c r="AB16" s="1084">
        <f t="shared" si="5"/>
        <v>0</v>
      </c>
      <c r="AC16" s="1084">
        <f t="shared" si="6"/>
        <v>0</v>
      </c>
      <c r="AD16" s="1084">
        <f t="shared" si="7"/>
        <v>0</v>
      </c>
      <c r="AE16" s="1084">
        <f t="shared" si="8"/>
        <v>0</v>
      </c>
      <c r="AF16" s="1084">
        <f t="shared" si="9"/>
        <v>0</v>
      </c>
      <c r="AG16" s="1084">
        <f t="shared" si="10"/>
        <v>0</v>
      </c>
      <c r="AH16" s="1105">
        <f t="shared" si="11"/>
        <v>0</v>
      </c>
      <c r="AI16" s="1129">
        <f t="shared" si="12"/>
        <v>0</v>
      </c>
      <c r="AJ16" s="1131"/>
      <c r="AK16" s="30"/>
      <c r="AL16" s="1089"/>
      <c r="AM16" s="30"/>
      <c r="AN16" s="568"/>
      <c r="AO16" s="30"/>
      <c r="AP16" s="565"/>
      <c r="AQ16" s="30"/>
      <c r="AR16" s="565"/>
      <c r="AS16" s="28"/>
      <c r="AT16" s="565"/>
      <c r="AU16" s="853"/>
      <c r="AV16" s="565"/>
      <c r="AW16" s="28"/>
      <c r="AX16" s="809"/>
      <c r="AY16" s="853"/>
      <c r="AZ16" s="809"/>
      <c r="BA16" s="30"/>
      <c r="BB16" s="853"/>
      <c r="BC16" s="1132"/>
      <c r="BD16" s="809"/>
      <c r="BE16" s="1134"/>
      <c r="BF16" s="809"/>
      <c r="BG16" s="1132"/>
    </row>
    <row r="17" spans="1:59" ht="46.5" customHeight="1">
      <c r="A17" s="2"/>
      <c r="B17" s="565" t="s">
        <v>470</v>
      </c>
      <c r="C17" s="1090" t="s">
        <v>1749</v>
      </c>
      <c r="D17" s="565" t="s">
        <v>1263</v>
      </c>
      <c r="E17" s="1083"/>
      <c r="F17" s="1087"/>
      <c r="G17" s="1087"/>
      <c r="H17" s="1087"/>
      <c r="I17" s="1087">
        <v>1</v>
      </c>
      <c r="J17" s="1087">
        <v>1</v>
      </c>
      <c r="K17" s="1087"/>
      <c r="L17" s="1087"/>
      <c r="M17" s="1087">
        <v>1</v>
      </c>
      <c r="N17" s="1087"/>
      <c r="O17" s="1087">
        <v>1</v>
      </c>
      <c r="P17" s="1087"/>
      <c r="Q17" s="562">
        <v>4</v>
      </c>
      <c r="R17" s="558">
        <v>1</v>
      </c>
      <c r="S17" s="816" t="s">
        <v>1738</v>
      </c>
      <c r="T17" s="52" t="s">
        <v>225</v>
      </c>
      <c r="U17" s="52" t="s">
        <v>757</v>
      </c>
      <c r="V17" s="1084">
        <f t="shared" si="0"/>
        <v>0</v>
      </c>
      <c r="W17" s="1084">
        <f t="shared" si="1"/>
        <v>0</v>
      </c>
      <c r="X17" s="1084">
        <f t="shared" si="2"/>
        <v>0</v>
      </c>
      <c r="Y17" s="1084">
        <f t="shared" si="13"/>
        <v>0</v>
      </c>
      <c r="Z17" s="1084">
        <f t="shared" si="14"/>
        <v>0</v>
      </c>
      <c r="AA17" s="1084">
        <f t="shared" si="4"/>
        <v>0</v>
      </c>
      <c r="AB17" s="1084">
        <f t="shared" si="5"/>
        <v>0</v>
      </c>
      <c r="AC17" s="1084">
        <f t="shared" si="6"/>
        <v>0</v>
      </c>
      <c r="AD17" s="1084">
        <f t="shared" si="7"/>
        <v>0</v>
      </c>
      <c r="AE17" s="1084">
        <f t="shared" si="8"/>
        <v>0</v>
      </c>
      <c r="AF17" s="1084">
        <f t="shared" si="9"/>
        <v>0</v>
      </c>
      <c r="AG17" s="1084">
        <f t="shared" si="10"/>
        <v>0</v>
      </c>
      <c r="AH17" s="1105">
        <f t="shared" si="11"/>
        <v>0</v>
      </c>
      <c r="AI17" s="1129">
        <f t="shared" si="12"/>
        <v>0</v>
      </c>
      <c r="AJ17" s="1131"/>
      <c r="AK17" s="30"/>
      <c r="AL17" s="1089"/>
      <c r="AM17" s="30"/>
      <c r="AN17" s="568"/>
      <c r="AO17" s="30"/>
      <c r="AP17" s="565"/>
      <c r="AQ17" s="30"/>
      <c r="AR17" s="565"/>
      <c r="AS17" s="30"/>
      <c r="AT17" s="565"/>
      <c r="AU17" s="30"/>
      <c r="AV17" s="565"/>
      <c r="AW17" s="28"/>
      <c r="AX17" s="1130"/>
      <c r="AY17" s="853"/>
      <c r="AZ17" s="809"/>
      <c r="BA17" s="28"/>
      <c r="BB17" s="853"/>
      <c r="BC17" s="1132"/>
      <c r="BD17" s="809"/>
      <c r="BE17" s="1135"/>
      <c r="BF17" s="809"/>
      <c r="BG17" s="1132"/>
    </row>
    <row r="18" spans="1:59" ht="38.450000000000003" customHeight="1">
      <c r="A18" s="2"/>
      <c r="B18" s="565" t="s">
        <v>471</v>
      </c>
      <c r="C18" s="1091" t="s">
        <v>1750</v>
      </c>
      <c r="D18" s="565" t="s">
        <v>1263</v>
      </c>
      <c r="E18" s="1083"/>
      <c r="F18" s="1087"/>
      <c r="G18" s="1087"/>
      <c r="H18" s="1087"/>
      <c r="I18" s="1087"/>
      <c r="J18" s="1087"/>
      <c r="K18" s="1087"/>
      <c r="L18" s="1087"/>
      <c r="M18" s="1087"/>
      <c r="N18" s="1087"/>
      <c r="O18" s="1087"/>
      <c r="P18" s="1087">
        <v>1</v>
      </c>
      <c r="Q18" s="562">
        <v>1</v>
      </c>
      <c r="R18" s="558">
        <v>1</v>
      </c>
      <c r="S18" s="816" t="s">
        <v>1738</v>
      </c>
      <c r="T18" s="52" t="s">
        <v>225</v>
      </c>
      <c r="U18" s="52" t="s">
        <v>757</v>
      </c>
      <c r="V18" s="1084">
        <f t="shared" si="0"/>
        <v>0</v>
      </c>
      <c r="W18" s="1084">
        <f t="shared" si="1"/>
        <v>0</v>
      </c>
      <c r="X18" s="1084">
        <f t="shared" si="2"/>
        <v>0</v>
      </c>
      <c r="Y18" s="1084">
        <f t="shared" si="13"/>
        <v>0</v>
      </c>
      <c r="Z18" s="1084">
        <f t="shared" si="14"/>
        <v>0</v>
      </c>
      <c r="AA18" s="1084">
        <f t="shared" si="4"/>
        <v>0</v>
      </c>
      <c r="AB18" s="1084">
        <f t="shared" si="5"/>
        <v>0</v>
      </c>
      <c r="AC18" s="1084">
        <f t="shared" si="6"/>
        <v>0</v>
      </c>
      <c r="AD18" s="1084">
        <f t="shared" si="7"/>
        <v>0</v>
      </c>
      <c r="AE18" s="1084">
        <f t="shared" si="8"/>
        <v>0</v>
      </c>
      <c r="AF18" s="1084">
        <f t="shared" si="9"/>
        <v>0</v>
      </c>
      <c r="AG18" s="1084">
        <f t="shared" si="10"/>
        <v>0</v>
      </c>
      <c r="AH18" s="1105">
        <f t="shared" si="11"/>
        <v>0</v>
      </c>
      <c r="AI18" s="1129">
        <f t="shared" si="12"/>
        <v>0</v>
      </c>
      <c r="AJ18" s="1131"/>
      <c r="AK18" s="30"/>
      <c r="AL18" s="1089"/>
      <c r="AM18" s="30"/>
      <c r="AN18" s="568"/>
      <c r="AO18" s="30"/>
      <c r="AP18" s="565"/>
      <c r="AQ18" s="30"/>
      <c r="AR18" s="565"/>
      <c r="AS18" s="30"/>
      <c r="AT18" s="565"/>
      <c r="AU18" s="30"/>
      <c r="AV18" s="568"/>
      <c r="AW18" s="30"/>
      <c r="AX18" s="1132"/>
      <c r="AY18" s="853"/>
      <c r="AZ18" s="809"/>
      <c r="BA18" s="28"/>
      <c r="BB18" s="853"/>
      <c r="BC18" s="1132"/>
      <c r="BD18" s="809"/>
      <c r="BE18" s="1134"/>
      <c r="BF18" s="809"/>
      <c r="BG18" s="1132"/>
    </row>
    <row r="19" spans="1:59" ht="51.75" customHeight="1">
      <c r="A19" s="2"/>
      <c r="B19" s="565" t="s">
        <v>472</v>
      </c>
      <c r="C19" s="1091" t="s">
        <v>1751</v>
      </c>
      <c r="D19" s="565" t="s">
        <v>1263</v>
      </c>
      <c r="E19" s="1083"/>
      <c r="F19" s="1087"/>
      <c r="G19" s="1087"/>
      <c r="H19" s="1087"/>
      <c r="I19" s="1087"/>
      <c r="J19" s="1087">
        <v>1</v>
      </c>
      <c r="K19" s="1087"/>
      <c r="L19" s="1087">
        <v>1</v>
      </c>
      <c r="M19" s="1087"/>
      <c r="N19" s="1087">
        <v>1</v>
      </c>
      <c r="O19" s="1087"/>
      <c r="P19" s="1087"/>
      <c r="Q19" s="562">
        <v>3</v>
      </c>
      <c r="R19" s="558">
        <v>1</v>
      </c>
      <c r="S19" s="816" t="s">
        <v>1738</v>
      </c>
      <c r="T19" s="52" t="s">
        <v>225</v>
      </c>
      <c r="U19" s="52"/>
      <c r="V19" s="1084">
        <f t="shared" si="0"/>
        <v>0</v>
      </c>
      <c r="W19" s="1084">
        <f t="shared" si="1"/>
        <v>0</v>
      </c>
      <c r="X19" s="1084">
        <f t="shared" si="2"/>
        <v>0</v>
      </c>
      <c r="Y19" s="1084">
        <f t="shared" si="13"/>
        <v>0</v>
      </c>
      <c r="Z19" s="1084">
        <f t="shared" si="14"/>
        <v>0</v>
      </c>
      <c r="AA19" s="1084">
        <f t="shared" si="4"/>
        <v>0</v>
      </c>
      <c r="AB19" s="1084">
        <f t="shared" si="5"/>
        <v>0</v>
      </c>
      <c r="AC19" s="1084">
        <f t="shared" si="6"/>
        <v>0</v>
      </c>
      <c r="AD19" s="1084">
        <f t="shared" si="7"/>
        <v>0</v>
      </c>
      <c r="AE19" s="1084">
        <f t="shared" si="8"/>
        <v>0</v>
      </c>
      <c r="AF19" s="1084">
        <f t="shared" si="9"/>
        <v>0</v>
      </c>
      <c r="AG19" s="1084">
        <f t="shared" si="10"/>
        <v>0</v>
      </c>
      <c r="AH19" s="1105">
        <f t="shared" si="11"/>
        <v>0</v>
      </c>
      <c r="AI19" s="1129">
        <f t="shared" si="12"/>
        <v>0</v>
      </c>
      <c r="AJ19" s="1131"/>
      <c r="AK19" s="30"/>
      <c r="AL19" s="1089"/>
      <c r="AM19" s="30"/>
      <c r="AN19" s="568"/>
      <c r="AO19" s="30"/>
      <c r="AP19" s="568"/>
      <c r="AQ19" s="30"/>
      <c r="AR19" s="565"/>
      <c r="AS19" s="30"/>
      <c r="AT19" s="565"/>
      <c r="AU19" s="30"/>
      <c r="AV19" s="565"/>
      <c r="AW19" s="30"/>
      <c r="AX19" s="565"/>
      <c r="AY19" s="30"/>
      <c r="AZ19" s="809"/>
      <c r="BA19" s="28"/>
      <c r="BB19" s="853"/>
      <c r="BC19" s="1132"/>
      <c r="BD19" s="809"/>
      <c r="BE19" s="1134"/>
      <c r="BF19" s="809"/>
      <c r="BG19" s="1132"/>
    </row>
    <row r="20" spans="1:59" ht="45.75" customHeight="1">
      <c r="A20" s="2"/>
      <c r="B20" s="565" t="s">
        <v>473</v>
      </c>
      <c r="C20" s="1091" t="s">
        <v>1752</v>
      </c>
      <c r="D20" s="565" t="s">
        <v>1263</v>
      </c>
      <c r="E20" s="1083"/>
      <c r="F20" s="1087"/>
      <c r="G20" s="1087"/>
      <c r="H20" s="1087"/>
      <c r="I20" s="1087"/>
      <c r="J20" s="1087"/>
      <c r="K20" s="1087">
        <v>1</v>
      </c>
      <c r="L20" s="1087"/>
      <c r="M20" s="1087">
        <v>1</v>
      </c>
      <c r="N20" s="1087"/>
      <c r="O20" s="1087">
        <v>1</v>
      </c>
      <c r="P20" s="1087"/>
      <c r="Q20" s="562">
        <v>3</v>
      </c>
      <c r="R20" s="558">
        <v>1</v>
      </c>
      <c r="S20" s="816" t="s">
        <v>1738</v>
      </c>
      <c r="T20" s="52" t="s">
        <v>225</v>
      </c>
      <c r="U20" s="52"/>
      <c r="V20" s="1084">
        <f t="shared" si="0"/>
        <v>0</v>
      </c>
      <c r="W20" s="1084">
        <f t="shared" si="1"/>
        <v>0</v>
      </c>
      <c r="X20" s="1084">
        <f t="shared" si="2"/>
        <v>0</v>
      </c>
      <c r="Y20" s="1084">
        <f t="shared" si="13"/>
        <v>0</v>
      </c>
      <c r="Z20" s="1084">
        <f t="shared" si="14"/>
        <v>0</v>
      </c>
      <c r="AA20" s="1084">
        <f t="shared" si="4"/>
        <v>0</v>
      </c>
      <c r="AB20" s="1084">
        <f t="shared" si="5"/>
        <v>0</v>
      </c>
      <c r="AC20" s="1084">
        <f t="shared" si="6"/>
        <v>0</v>
      </c>
      <c r="AD20" s="1084">
        <f t="shared" si="7"/>
        <v>0</v>
      </c>
      <c r="AE20" s="1084">
        <f t="shared" si="8"/>
        <v>0</v>
      </c>
      <c r="AF20" s="1084">
        <f t="shared" si="9"/>
        <v>0</v>
      </c>
      <c r="AG20" s="1084">
        <f t="shared" si="10"/>
        <v>0</v>
      </c>
      <c r="AH20" s="1105">
        <f t="shared" si="11"/>
        <v>0</v>
      </c>
      <c r="AI20" s="1129">
        <f t="shared" si="12"/>
        <v>0</v>
      </c>
      <c r="AJ20" s="1131"/>
      <c r="AK20" s="30"/>
      <c r="AL20" s="1089"/>
      <c r="AM20" s="30"/>
      <c r="AN20" s="568"/>
      <c r="AO20" s="30"/>
      <c r="AP20" s="565"/>
      <c r="AQ20" s="30"/>
      <c r="AR20" s="565"/>
      <c r="AS20" s="30"/>
      <c r="AT20" s="565"/>
      <c r="AU20" s="30"/>
      <c r="AV20" s="568"/>
      <c r="AW20" s="30"/>
      <c r="AX20" s="1132"/>
      <c r="AY20" s="853"/>
      <c r="AZ20" s="809"/>
      <c r="BA20" s="28"/>
      <c r="BB20" s="853"/>
      <c r="BC20" s="1132"/>
      <c r="BD20" s="809"/>
      <c r="BE20" s="1134"/>
      <c r="BF20" s="809"/>
      <c r="BG20" s="1132"/>
    </row>
    <row r="21" spans="1:59" ht="45" customHeight="1">
      <c r="A21" s="2"/>
      <c r="B21" s="565" t="s">
        <v>474</v>
      </c>
      <c r="C21" s="1091" t="s">
        <v>1753</v>
      </c>
      <c r="D21" s="565" t="s">
        <v>1263</v>
      </c>
      <c r="E21" s="1083"/>
      <c r="F21" s="1087"/>
      <c r="G21" s="1087"/>
      <c r="H21" s="1087"/>
      <c r="I21" s="1087">
        <v>1</v>
      </c>
      <c r="J21" s="1087"/>
      <c r="K21" s="1087"/>
      <c r="L21" s="1087"/>
      <c r="M21" s="1087"/>
      <c r="N21" s="1087"/>
      <c r="O21" s="1087"/>
      <c r="P21" s="1087"/>
      <c r="Q21" s="562">
        <v>1</v>
      </c>
      <c r="R21" s="558">
        <v>1</v>
      </c>
      <c r="S21" s="816" t="s">
        <v>1738</v>
      </c>
      <c r="T21" s="52" t="s">
        <v>225</v>
      </c>
      <c r="U21" s="52"/>
      <c r="V21" s="1084">
        <f t="shared" si="0"/>
        <v>0</v>
      </c>
      <c r="W21" s="1084">
        <f t="shared" si="1"/>
        <v>0</v>
      </c>
      <c r="X21" s="1084">
        <f t="shared" si="2"/>
        <v>0</v>
      </c>
      <c r="Y21" s="1084">
        <f t="shared" si="13"/>
        <v>0</v>
      </c>
      <c r="Z21" s="1084">
        <f t="shared" si="14"/>
        <v>0</v>
      </c>
      <c r="AA21" s="1084">
        <f t="shared" si="4"/>
        <v>0</v>
      </c>
      <c r="AB21" s="1084">
        <f t="shared" si="5"/>
        <v>0</v>
      </c>
      <c r="AC21" s="1084">
        <f t="shared" si="6"/>
        <v>0</v>
      </c>
      <c r="AD21" s="1084">
        <f t="shared" si="7"/>
        <v>0</v>
      </c>
      <c r="AE21" s="1084">
        <f t="shared" si="8"/>
        <v>0</v>
      </c>
      <c r="AF21" s="1084">
        <f t="shared" si="9"/>
        <v>0</v>
      </c>
      <c r="AG21" s="1084">
        <f t="shared" si="10"/>
        <v>0</v>
      </c>
      <c r="AH21" s="1105">
        <f t="shared" si="11"/>
        <v>0</v>
      </c>
      <c r="AI21" s="1129">
        <f t="shared" si="12"/>
        <v>0</v>
      </c>
      <c r="AJ21" s="1131"/>
      <c r="AK21" s="30"/>
      <c r="AL21" s="1089"/>
      <c r="AM21" s="30"/>
      <c r="AN21" s="568"/>
      <c r="AO21" s="30"/>
      <c r="AP21" s="565"/>
      <c r="AQ21" s="30"/>
      <c r="AR21" s="565"/>
      <c r="AS21" s="1136"/>
      <c r="AT21" s="565"/>
      <c r="AU21" s="30"/>
      <c r="AV21" s="568"/>
      <c r="AW21" s="30"/>
      <c r="AX21" s="1132"/>
      <c r="AY21" s="853"/>
      <c r="AZ21" s="809"/>
      <c r="BA21" s="28"/>
      <c r="BB21" s="853"/>
      <c r="BC21" s="1132"/>
      <c r="BD21" s="809"/>
      <c r="BE21" s="1134"/>
      <c r="BF21" s="809"/>
      <c r="BG21" s="1132"/>
    </row>
    <row r="22" spans="1:59" ht="60" customHeight="1">
      <c r="A22" s="2"/>
      <c r="B22" s="565" t="s">
        <v>475</v>
      </c>
      <c r="C22" s="1091" t="s">
        <v>1754</v>
      </c>
      <c r="D22" s="565" t="s">
        <v>1263</v>
      </c>
      <c r="E22" s="1083"/>
      <c r="F22" s="1087"/>
      <c r="G22" s="1087"/>
      <c r="H22" s="1087"/>
      <c r="I22" s="1087"/>
      <c r="J22" s="1087"/>
      <c r="K22" s="1087">
        <v>1</v>
      </c>
      <c r="L22" s="1087"/>
      <c r="M22" s="1087"/>
      <c r="N22" s="1087"/>
      <c r="O22" s="1087"/>
      <c r="P22" s="1087"/>
      <c r="Q22" s="562">
        <v>1</v>
      </c>
      <c r="R22" s="558">
        <v>1</v>
      </c>
      <c r="S22" s="816" t="s">
        <v>1738</v>
      </c>
      <c r="T22" s="52" t="s">
        <v>225</v>
      </c>
      <c r="U22" s="52"/>
      <c r="V22" s="1084">
        <f t="shared" si="0"/>
        <v>0</v>
      </c>
      <c r="W22" s="1084">
        <f t="shared" si="1"/>
        <v>0</v>
      </c>
      <c r="X22" s="1084">
        <f t="shared" si="2"/>
        <v>0</v>
      </c>
      <c r="Y22" s="1084">
        <f t="shared" si="13"/>
        <v>0</v>
      </c>
      <c r="Z22" s="1084">
        <f t="shared" si="14"/>
        <v>0</v>
      </c>
      <c r="AA22" s="1084">
        <f t="shared" si="4"/>
        <v>0</v>
      </c>
      <c r="AB22" s="1084">
        <f t="shared" si="5"/>
        <v>0</v>
      </c>
      <c r="AC22" s="1084">
        <f t="shared" si="6"/>
        <v>0</v>
      </c>
      <c r="AD22" s="1084">
        <f t="shared" si="7"/>
        <v>0</v>
      </c>
      <c r="AE22" s="1084">
        <f t="shared" si="8"/>
        <v>0</v>
      </c>
      <c r="AF22" s="1084">
        <f t="shared" si="9"/>
        <v>0</v>
      </c>
      <c r="AG22" s="1084">
        <f t="shared" si="10"/>
        <v>0</v>
      </c>
      <c r="AH22" s="1105">
        <f t="shared" si="11"/>
        <v>0</v>
      </c>
      <c r="AI22" s="1129">
        <f t="shared" si="12"/>
        <v>0</v>
      </c>
      <c r="AJ22" s="1131"/>
      <c r="AK22" s="30"/>
      <c r="AL22" s="1089"/>
      <c r="AM22" s="30"/>
      <c r="AN22" s="568"/>
      <c r="AO22" s="30"/>
      <c r="AP22" s="568"/>
      <c r="AQ22" s="30"/>
      <c r="AR22" s="565"/>
      <c r="AS22" s="30"/>
      <c r="AT22" s="565"/>
      <c r="AU22" s="30"/>
      <c r="AV22" s="565"/>
      <c r="AW22" s="30"/>
      <c r="AX22" s="1132"/>
      <c r="AY22" s="853"/>
      <c r="AZ22" s="809"/>
      <c r="BA22" s="28"/>
      <c r="BB22" s="853"/>
      <c r="BC22" s="1132"/>
      <c r="BD22" s="809"/>
      <c r="BE22" s="1134"/>
      <c r="BF22" s="809"/>
      <c r="BG22" s="1132"/>
    </row>
    <row r="23" spans="1:59" ht="58.5" customHeight="1">
      <c r="A23" s="2"/>
      <c r="B23" s="565" t="s">
        <v>476</v>
      </c>
      <c r="C23" s="1091" t="s">
        <v>1755</v>
      </c>
      <c r="D23" s="565" t="s">
        <v>1263</v>
      </c>
      <c r="E23" s="1083"/>
      <c r="F23" s="1087"/>
      <c r="G23" s="1087"/>
      <c r="H23" s="1087">
        <v>1</v>
      </c>
      <c r="I23" s="1087">
        <v>1</v>
      </c>
      <c r="J23" s="1087"/>
      <c r="K23" s="1087">
        <v>1</v>
      </c>
      <c r="L23" s="1087"/>
      <c r="M23" s="1087">
        <v>1</v>
      </c>
      <c r="N23" s="1087"/>
      <c r="O23" s="1087">
        <v>1</v>
      </c>
      <c r="P23" s="1087"/>
      <c r="Q23" s="562">
        <v>5</v>
      </c>
      <c r="R23" s="558">
        <v>1</v>
      </c>
      <c r="S23" s="816" t="s">
        <v>1738</v>
      </c>
      <c r="T23" s="52" t="s">
        <v>225</v>
      </c>
      <c r="U23" s="52"/>
      <c r="V23" s="1084">
        <f t="shared" si="0"/>
        <v>0</v>
      </c>
      <c r="W23" s="1084">
        <f t="shared" si="1"/>
        <v>0</v>
      </c>
      <c r="X23" s="1084">
        <f t="shared" si="2"/>
        <v>0</v>
      </c>
      <c r="Y23" s="1084">
        <f t="shared" si="13"/>
        <v>0</v>
      </c>
      <c r="Z23" s="1084">
        <f>AR23</f>
        <v>0</v>
      </c>
      <c r="AA23" s="1084">
        <f t="shared" si="4"/>
        <v>0</v>
      </c>
      <c r="AB23" s="1084">
        <f t="shared" si="5"/>
        <v>0</v>
      </c>
      <c r="AC23" s="1084">
        <f t="shared" si="6"/>
        <v>0</v>
      </c>
      <c r="AD23" s="1084">
        <f t="shared" si="7"/>
        <v>0</v>
      </c>
      <c r="AE23" s="1084">
        <f t="shared" si="8"/>
        <v>0</v>
      </c>
      <c r="AF23" s="1084">
        <f t="shared" si="9"/>
        <v>0</v>
      </c>
      <c r="AG23" s="1084">
        <f t="shared" si="10"/>
        <v>0</v>
      </c>
      <c r="AH23" s="1105">
        <f t="shared" si="11"/>
        <v>0</v>
      </c>
      <c r="AI23" s="1129">
        <f t="shared" si="12"/>
        <v>0</v>
      </c>
      <c r="AJ23" s="1131"/>
      <c r="AK23" s="30"/>
      <c r="AL23" s="1089"/>
      <c r="AM23" s="30"/>
      <c r="AN23" s="565"/>
      <c r="AO23" s="28"/>
      <c r="AP23" s="568"/>
      <c r="AQ23" s="28"/>
      <c r="AR23" s="565"/>
      <c r="AS23" s="28"/>
      <c r="AT23" s="565"/>
      <c r="AU23" s="30"/>
      <c r="AV23" s="565"/>
      <c r="AW23" s="28"/>
      <c r="AX23" s="1132"/>
      <c r="AY23" s="853"/>
      <c r="AZ23" s="809"/>
      <c r="BA23" s="28"/>
      <c r="BB23" s="853"/>
      <c r="BC23" s="1132"/>
      <c r="BD23" s="809"/>
      <c r="BE23" s="1134"/>
      <c r="BF23" s="809"/>
      <c r="BG23" s="1132"/>
    </row>
    <row r="24" spans="1:59" ht="43.5" customHeight="1">
      <c r="A24" s="2"/>
      <c r="B24" s="565" t="s">
        <v>477</v>
      </c>
      <c r="C24" s="1091" t="s">
        <v>1756</v>
      </c>
      <c r="D24" s="565" t="s">
        <v>1263</v>
      </c>
      <c r="E24" s="1083"/>
      <c r="F24" s="1087"/>
      <c r="G24" s="1087"/>
      <c r="H24" s="1087"/>
      <c r="I24" s="1087"/>
      <c r="J24" s="1087"/>
      <c r="K24" s="1087"/>
      <c r="L24" s="1087">
        <v>1</v>
      </c>
      <c r="M24" s="1087"/>
      <c r="N24" s="1087">
        <v>1</v>
      </c>
      <c r="O24" s="1087">
        <v>1</v>
      </c>
      <c r="P24" s="1087"/>
      <c r="Q24" s="562">
        <v>3</v>
      </c>
      <c r="R24" s="558">
        <v>1</v>
      </c>
      <c r="S24" s="816" t="s">
        <v>1738</v>
      </c>
      <c r="T24" s="52" t="s">
        <v>225</v>
      </c>
      <c r="U24" s="52"/>
      <c r="V24" s="1084">
        <f t="shared" si="0"/>
        <v>0</v>
      </c>
      <c r="W24" s="1084">
        <f t="shared" si="1"/>
        <v>0</v>
      </c>
      <c r="X24" s="1084">
        <f t="shared" si="2"/>
        <v>0</v>
      </c>
      <c r="Y24" s="1084">
        <f t="shared" si="13"/>
        <v>0</v>
      </c>
      <c r="Z24" s="1084">
        <f>AR23</f>
        <v>0</v>
      </c>
      <c r="AA24" s="1084">
        <f t="shared" si="4"/>
        <v>0</v>
      </c>
      <c r="AB24" s="1084">
        <f t="shared" si="5"/>
        <v>0</v>
      </c>
      <c r="AC24" s="1084">
        <f t="shared" si="6"/>
        <v>0</v>
      </c>
      <c r="AD24" s="1084">
        <f t="shared" si="7"/>
        <v>0</v>
      </c>
      <c r="AE24" s="1084">
        <f t="shared" si="8"/>
        <v>0</v>
      </c>
      <c r="AF24" s="1084">
        <f t="shared" si="9"/>
        <v>0</v>
      </c>
      <c r="AG24" s="1084">
        <f t="shared" si="10"/>
        <v>0</v>
      </c>
      <c r="AH24" s="1105">
        <f t="shared" si="11"/>
        <v>0</v>
      </c>
      <c r="AI24" s="1129">
        <f t="shared" si="12"/>
        <v>0</v>
      </c>
      <c r="AJ24" s="1131"/>
      <c r="AK24" s="30"/>
      <c r="AL24" s="1089"/>
      <c r="AM24" s="30"/>
      <c r="AN24" s="565"/>
      <c r="AO24" s="28"/>
      <c r="AP24" s="568"/>
      <c r="AQ24" s="30"/>
      <c r="AR24" s="565"/>
      <c r="AS24" s="30"/>
      <c r="AT24" s="565"/>
      <c r="AU24" s="30"/>
      <c r="AV24" s="568"/>
      <c r="AW24" s="30"/>
      <c r="AX24" s="809"/>
      <c r="AY24" s="853"/>
      <c r="AZ24" s="809"/>
      <c r="BA24" s="28"/>
      <c r="BB24" s="809"/>
      <c r="BC24" s="853"/>
      <c r="BD24" s="809"/>
      <c r="BE24" s="1134"/>
      <c r="BF24" s="809"/>
      <c r="BG24" s="1132"/>
    </row>
    <row r="25" spans="1:59" ht="42.75" customHeight="1">
      <c r="A25" s="2"/>
      <c r="B25" s="565" t="s">
        <v>478</v>
      </c>
      <c r="C25" s="1091" t="s">
        <v>1757</v>
      </c>
      <c r="D25" s="565" t="s">
        <v>1263</v>
      </c>
      <c r="E25" s="1083"/>
      <c r="F25" s="1087"/>
      <c r="G25" s="1087"/>
      <c r="H25" s="1087"/>
      <c r="I25" s="1087"/>
      <c r="J25" s="1087">
        <v>1</v>
      </c>
      <c r="K25" s="1087"/>
      <c r="L25" s="1087">
        <v>1</v>
      </c>
      <c r="M25" s="1087"/>
      <c r="N25" s="1087">
        <v>1</v>
      </c>
      <c r="O25" s="1087">
        <v>1</v>
      </c>
      <c r="P25" s="1087"/>
      <c r="Q25" s="562">
        <v>4</v>
      </c>
      <c r="R25" s="608">
        <v>1</v>
      </c>
      <c r="S25" s="920" t="s">
        <v>1738</v>
      </c>
      <c r="T25" s="52" t="s">
        <v>225</v>
      </c>
      <c r="U25" s="52" t="s">
        <v>757</v>
      </c>
      <c r="V25" s="1084">
        <f t="shared" si="0"/>
        <v>0</v>
      </c>
      <c r="W25" s="1084">
        <f t="shared" si="1"/>
        <v>0</v>
      </c>
      <c r="X25" s="1084">
        <f t="shared" si="2"/>
        <v>0</v>
      </c>
      <c r="Y25" s="1084">
        <f t="shared" si="13"/>
        <v>0</v>
      </c>
      <c r="Z25" s="1084">
        <f>AR25</f>
        <v>0</v>
      </c>
      <c r="AA25" s="1084">
        <f t="shared" si="4"/>
        <v>0</v>
      </c>
      <c r="AB25" s="1084">
        <f t="shared" si="5"/>
        <v>0</v>
      </c>
      <c r="AC25" s="1084">
        <f t="shared" si="6"/>
        <v>0</v>
      </c>
      <c r="AD25" s="1084">
        <f t="shared" si="7"/>
        <v>0</v>
      </c>
      <c r="AE25" s="1084">
        <f t="shared" si="8"/>
        <v>0</v>
      </c>
      <c r="AF25" s="1084">
        <f t="shared" si="9"/>
        <v>0</v>
      </c>
      <c r="AG25" s="1084">
        <f t="shared" si="10"/>
        <v>0</v>
      </c>
      <c r="AH25" s="1105">
        <f t="shared" si="11"/>
        <v>0</v>
      </c>
      <c r="AI25" s="1129">
        <f t="shared" si="12"/>
        <v>0</v>
      </c>
      <c r="AJ25" s="1131"/>
      <c r="AK25" s="30"/>
      <c r="AL25" s="1089"/>
      <c r="AM25" s="30"/>
      <c r="AN25" s="565"/>
      <c r="AO25" s="28"/>
      <c r="AP25" s="568"/>
      <c r="AQ25" s="30"/>
      <c r="AR25" s="565"/>
      <c r="AS25" s="30"/>
      <c r="AT25" s="565"/>
      <c r="AU25" s="30"/>
      <c r="AV25" s="568"/>
      <c r="AW25" s="30"/>
      <c r="AX25" s="1132"/>
      <c r="AY25" s="853"/>
      <c r="AZ25" s="809"/>
      <c r="BA25" s="28"/>
      <c r="BB25" s="853"/>
      <c r="BC25" s="1132"/>
      <c r="BD25" s="809"/>
      <c r="BE25" s="1134"/>
      <c r="BF25" s="809"/>
      <c r="BG25" s="1132"/>
    </row>
    <row r="26" spans="1:59" ht="46.5" customHeight="1">
      <c r="A26" s="2"/>
      <c r="B26" s="565" t="s">
        <v>479</v>
      </c>
      <c r="C26" s="1091" t="s">
        <v>1758</v>
      </c>
      <c r="D26" s="565" t="s">
        <v>1263</v>
      </c>
      <c r="E26" s="1372"/>
      <c r="F26" s="1373"/>
      <c r="G26" s="1373"/>
      <c r="H26" s="1373"/>
      <c r="I26" s="1373"/>
      <c r="J26" s="1373"/>
      <c r="K26" s="1373"/>
      <c r="L26" s="1373"/>
      <c r="M26" s="1373"/>
      <c r="N26" s="1373"/>
      <c r="O26" s="1373"/>
      <c r="P26" s="1373">
        <v>1</v>
      </c>
      <c r="Q26" s="586">
        <v>1</v>
      </c>
      <c r="R26" s="1382">
        <v>1</v>
      </c>
      <c r="S26" s="928" t="s">
        <v>1738</v>
      </c>
      <c r="T26" s="815" t="s">
        <v>225</v>
      </c>
      <c r="U26" s="838"/>
      <c r="V26" s="1374">
        <f t="shared" si="0"/>
        <v>0</v>
      </c>
      <c r="W26" s="1374">
        <f t="shared" si="1"/>
        <v>0</v>
      </c>
      <c r="X26" s="1374">
        <f t="shared" si="2"/>
        <v>0</v>
      </c>
      <c r="Y26" s="1374">
        <f t="shared" si="13"/>
        <v>0</v>
      </c>
      <c r="Z26" s="1374">
        <f>AO26</f>
        <v>0</v>
      </c>
      <c r="AA26" s="1374">
        <f t="shared" si="4"/>
        <v>0</v>
      </c>
      <c r="AB26" s="1374">
        <f t="shared" si="5"/>
        <v>0</v>
      </c>
      <c r="AC26" s="1374">
        <f t="shared" si="6"/>
        <v>0</v>
      </c>
      <c r="AD26" s="1374">
        <f t="shared" si="7"/>
        <v>0</v>
      </c>
      <c r="AE26" s="1374">
        <f t="shared" si="8"/>
        <v>0</v>
      </c>
      <c r="AF26" s="1374">
        <f t="shared" si="9"/>
        <v>0</v>
      </c>
      <c r="AG26" s="1374">
        <f t="shared" si="10"/>
        <v>0</v>
      </c>
      <c r="AH26" s="1105">
        <f t="shared" si="11"/>
        <v>0</v>
      </c>
      <c r="AI26" s="1129">
        <f t="shared" si="12"/>
        <v>0</v>
      </c>
      <c r="AJ26" s="1375"/>
      <c r="AK26" s="1376"/>
      <c r="AL26" s="1377"/>
      <c r="AM26" s="1376"/>
      <c r="AN26" s="578"/>
      <c r="AO26" s="1376"/>
      <c r="AP26" s="578"/>
      <c r="AQ26" s="1376"/>
      <c r="AR26" s="571"/>
      <c r="AS26" s="1376"/>
      <c r="AT26" s="571"/>
      <c r="AU26" s="1376"/>
      <c r="AV26" s="578"/>
      <c r="AW26" s="1376"/>
      <c r="AX26" s="1378"/>
      <c r="AY26" s="846"/>
      <c r="AZ26" s="864"/>
      <c r="BA26" s="32"/>
      <c r="BB26" s="846"/>
      <c r="BC26" s="1378"/>
      <c r="BD26" s="864"/>
      <c r="BE26" s="1379"/>
      <c r="BF26" s="864"/>
      <c r="BG26" s="1380"/>
    </row>
    <row r="27" spans="1:59" ht="46.5" customHeight="1">
      <c r="A27" s="2"/>
      <c r="B27" s="565" t="s">
        <v>1759</v>
      </c>
      <c r="C27" s="1370" t="s">
        <v>1760</v>
      </c>
      <c r="D27" s="564" t="s">
        <v>1263</v>
      </c>
      <c r="E27" s="1371"/>
      <c r="F27" s="1371"/>
      <c r="G27" s="1371"/>
      <c r="H27" s="1371"/>
      <c r="I27" s="1371"/>
      <c r="J27" s="1371">
        <v>1</v>
      </c>
      <c r="K27" s="1371"/>
      <c r="L27" s="1371">
        <v>1</v>
      </c>
      <c r="M27" s="1371"/>
      <c r="N27" s="1371">
        <v>1</v>
      </c>
      <c r="O27" s="1371"/>
      <c r="P27" s="1371"/>
      <c r="Q27" s="564">
        <v>3</v>
      </c>
      <c r="R27" s="1382">
        <v>1</v>
      </c>
      <c r="S27" s="928" t="s">
        <v>1738</v>
      </c>
      <c r="T27" s="815" t="s">
        <v>225</v>
      </c>
      <c r="U27" s="75" t="s">
        <v>757</v>
      </c>
      <c r="V27" s="1112">
        <f t="shared" ref="V27" si="15">AJ27</f>
        <v>0</v>
      </c>
      <c r="W27" s="1112">
        <f t="shared" ref="W27" si="16">AL27</f>
        <v>0</v>
      </c>
      <c r="X27" s="1112">
        <f t="shared" ref="X27" si="17">AN27</f>
        <v>0</v>
      </c>
      <c r="Y27" s="1112">
        <f t="shared" ref="Y27" si="18">AN27</f>
        <v>0</v>
      </c>
      <c r="Z27" s="1112">
        <f>AO27</f>
        <v>0</v>
      </c>
      <c r="AA27" s="1112">
        <f t="shared" ref="AA27" si="19">AT27</f>
        <v>0</v>
      </c>
      <c r="AB27" s="1112">
        <f t="shared" ref="AB27" si="20">AV27</f>
        <v>0</v>
      </c>
      <c r="AC27" s="1112">
        <f t="shared" ref="AC27" si="21">AX27</f>
        <v>0</v>
      </c>
      <c r="AD27" s="1112">
        <f t="shared" ref="AD27" si="22">AZ27</f>
        <v>0</v>
      </c>
      <c r="AE27" s="1112">
        <f t="shared" ref="AE27" si="23">BB27</f>
        <v>0</v>
      </c>
      <c r="AF27" s="1112">
        <f t="shared" ref="AF27" si="24">BD27</f>
        <v>0</v>
      </c>
      <c r="AG27" s="1112">
        <f t="shared" ref="AG27" si="25">BF27</f>
        <v>0</v>
      </c>
      <c r="AH27" s="1415">
        <f t="shared" si="11"/>
        <v>0</v>
      </c>
      <c r="AI27" s="1129">
        <f t="shared" si="12"/>
        <v>0</v>
      </c>
      <c r="AJ27" s="1131"/>
      <c r="AK27" s="30"/>
      <c r="AL27" s="1089"/>
      <c r="AM27" s="30"/>
      <c r="AN27" s="568"/>
      <c r="AO27" s="30"/>
      <c r="AP27" s="568"/>
      <c r="AQ27" s="30"/>
      <c r="AR27" s="565"/>
      <c r="AS27" s="30"/>
      <c r="AT27" s="565"/>
      <c r="AU27" s="30"/>
      <c r="AV27" s="568"/>
      <c r="AW27" s="30"/>
      <c r="AX27" s="1132"/>
      <c r="AY27" s="853"/>
      <c r="AZ27" s="809"/>
      <c r="BA27" s="28"/>
      <c r="BB27" s="853"/>
      <c r="BC27" s="1132"/>
      <c r="BD27" s="809"/>
      <c r="BE27" s="1134"/>
      <c r="BF27" s="809"/>
      <c r="BG27" s="1133"/>
    </row>
    <row r="28" spans="1:59" ht="73.5" customHeight="1">
      <c r="A28" s="875"/>
      <c r="B28" s="1383" t="s">
        <v>1173</v>
      </c>
      <c r="C28" s="1384" t="s">
        <v>537</v>
      </c>
      <c r="D28" s="790"/>
      <c r="E28" s="1092"/>
      <c r="F28" s="1381"/>
      <c r="G28" s="1381"/>
      <c r="H28" s="1670" t="s">
        <v>1174</v>
      </c>
      <c r="I28" s="1671"/>
      <c r="J28" s="1671"/>
      <c r="K28" s="1672" t="s">
        <v>1761</v>
      </c>
      <c r="L28" s="1673"/>
      <c r="M28" s="1673"/>
      <c r="N28" s="1673"/>
      <c r="O28" s="1673"/>
      <c r="P28" s="1673"/>
      <c r="Q28" s="1673"/>
      <c r="R28" s="1673"/>
      <c r="S28" s="1673"/>
      <c r="T28" s="1674"/>
      <c r="U28" s="1092"/>
      <c r="V28" s="1093"/>
      <c r="W28" s="1093"/>
      <c r="X28" s="1093"/>
      <c r="Y28" s="1093"/>
      <c r="Z28" s="1093"/>
      <c r="AA28" s="1093"/>
      <c r="AB28" s="1093"/>
      <c r="AC28" s="1093"/>
      <c r="AD28" s="1093"/>
      <c r="AE28" s="1093"/>
      <c r="AF28" s="1093"/>
      <c r="AG28" s="1093"/>
      <c r="AH28" s="1093"/>
      <c r="AI28" s="1093"/>
      <c r="AJ28" s="1093"/>
    </row>
    <row r="29" spans="1:59" ht="33.75" customHeight="1">
      <c r="A29" s="875"/>
      <c r="B29" s="874" t="s">
        <v>1276</v>
      </c>
      <c r="C29" s="1675" t="s">
        <v>1762</v>
      </c>
      <c r="D29" s="1676"/>
      <c r="E29" s="7"/>
      <c r="F29" s="4"/>
      <c r="G29" s="4"/>
      <c r="H29" s="4"/>
      <c r="I29" s="4"/>
      <c r="J29" s="4"/>
      <c r="K29" s="4"/>
      <c r="L29" s="4"/>
      <c r="M29" s="4"/>
      <c r="N29" s="8"/>
      <c r="O29" s="4"/>
      <c r="P29" s="4"/>
      <c r="Q29" s="4"/>
      <c r="R29" s="4"/>
      <c r="S29" s="4"/>
      <c r="T29" s="4"/>
      <c r="U29" s="4"/>
      <c r="V29" s="10"/>
      <c r="W29" s="10"/>
      <c r="X29" s="10"/>
      <c r="Y29" s="10"/>
      <c r="Z29" s="10"/>
      <c r="AA29" s="10"/>
      <c r="AB29" s="10"/>
      <c r="AC29" s="10"/>
      <c r="AD29" s="10"/>
      <c r="AE29" s="10"/>
      <c r="AF29" s="10"/>
      <c r="AG29" s="10"/>
      <c r="AH29" s="10"/>
      <c r="AI29" s="10"/>
      <c r="AJ29" s="10"/>
    </row>
  </sheetData>
  <protectedRanges>
    <protectedRange algorithmName="SHA-512" hashValue="RHYtV3HxhX4U8c+RXp++1ri+K0s/tAGtgD1lOnQb+kDcJamiVjgF38GEeB5m/M+KPBfznB7lsywW5I8e7e+sBA==" saltValue="bIKKkuSerXFASiOIYjGjDQ==" spinCount="100000" sqref="AV4:BG5 AV6:AX7 AZ7:BG7 AZ6 BB6:BG6 AV8:BG27" name="A1 Seguimiento por realizar"/>
    <protectedRange algorithmName="SHA-512" hashValue="8F1EhWG0WZs7i8pvhWZ3iMpdTO+SQq7mP7f2GscI2LZjW69bFlenuG6U/mIVDAQDqD682E6XFDRZM9yCEvfIQg==" saltValue="w0Bi/gueg+Q3fxBKdhXvtg==" spinCount="100000" sqref="A28:C28 E28:AU28 AT4:AU5 AY6:AY7 A4:AS6 AU6:AU7 BA6 AJ7:AS7 AJ8:AU27 A7:AI27" name="A2 Seguimiento realizado"/>
  </protectedRanges>
  <autoFilter ref="A5:BG29" xr:uid="{00000000-0001-0000-0400-000000000000}"/>
  <mergeCells count="10">
    <mergeCell ref="H28:J28"/>
    <mergeCell ref="K28:T28"/>
    <mergeCell ref="C29:D29"/>
    <mergeCell ref="E1:S1"/>
    <mergeCell ref="BH1:BH2"/>
    <mergeCell ref="BI1:BI2"/>
    <mergeCell ref="BK1:BK2"/>
    <mergeCell ref="BL1:BL2"/>
    <mergeCell ref="E4:P4"/>
    <mergeCell ref="V4:AG4"/>
  </mergeCells>
  <printOptions horizontalCentered="1" gridLines="1"/>
  <pageMargins left="0.7" right="0.7" top="0.75" bottom="0.75" header="0" footer="0"/>
  <pageSetup paperSize="9" scale="13" fitToHeight="0" pageOrder="overThenDown" orientation="landscape" cellComments="atEnd"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672F4-0200-43A4-95A7-6DECE766ECA7}">
  <sheetPr>
    <tabColor theme="0" tint="-4.9989318521683403E-2"/>
    <outlinePr summaryBelow="0" summaryRight="0"/>
    <pageSetUpPr fitToPage="1"/>
  </sheetPr>
  <dimension ref="B1:BJ135"/>
  <sheetViews>
    <sheetView zoomScale="85" zoomScaleNormal="85" workbookViewId="0">
      <pane xSplit="4" ySplit="6" topLeftCell="E72" activePane="bottomRight" state="frozen"/>
      <selection activeCell="K27" sqref="K27"/>
      <selection pane="topRight" activeCell="K27" sqref="K27"/>
      <selection pane="bottomLeft" activeCell="K27" sqref="K27"/>
      <selection pane="bottomRight" activeCell="K27" sqref="K27"/>
    </sheetView>
  </sheetViews>
  <sheetFormatPr baseColWidth="10" defaultColWidth="9.140625" defaultRowHeight="15" customHeight="1"/>
  <cols>
    <col min="1" max="1" width="3.42578125" style="81" customWidth="1"/>
    <col min="2" max="2" width="4.42578125" style="81" customWidth="1"/>
    <col min="3" max="3" width="13.28515625" style="81" customWidth="1"/>
    <col min="4" max="4" width="32" style="81" customWidth="1"/>
    <col min="5" max="5" width="9.140625" style="81" customWidth="1"/>
    <col min="6" max="8" width="5.7109375" style="81" hidden="1" customWidth="1"/>
    <col min="9" max="9" width="9.140625" style="81" hidden="1" customWidth="1"/>
    <col min="10" max="10" width="9.140625" style="81" customWidth="1"/>
    <col min="11" max="11" width="5.7109375" style="81" customWidth="1"/>
    <col min="12" max="17" width="5.7109375" style="81" hidden="1" customWidth="1"/>
    <col min="18" max="18" width="9.140625" style="81" customWidth="1"/>
    <col min="19" max="19" width="12.28515625" style="81" customWidth="1"/>
    <col min="20" max="20" width="21.140625" style="81" customWidth="1"/>
    <col min="21" max="21" width="18" style="81" customWidth="1"/>
    <col min="22" max="25" width="5.7109375" style="81" hidden="1" customWidth="1"/>
    <col min="26" max="27" width="5.7109375" style="81" customWidth="1"/>
    <col min="28" max="33" width="5.7109375" style="81" hidden="1" customWidth="1"/>
    <col min="34" max="34" width="11.140625" style="81" customWidth="1"/>
    <col min="35" max="35" width="7.5703125" style="81" customWidth="1"/>
    <col min="36" max="36" width="4.7109375" style="87" hidden="1" customWidth="1"/>
    <col min="37" max="37" width="12.7109375" style="81" hidden="1" customWidth="1"/>
    <col min="38" max="38" width="4.7109375" style="120" hidden="1" customWidth="1"/>
    <col min="39" max="39" width="12.7109375" style="81" hidden="1" customWidth="1"/>
    <col min="40" max="40" width="4.7109375" style="87" customWidth="1"/>
    <col min="41" max="41" width="12.7109375" style="81" customWidth="1"/>
    <col min="42" max="42" width="4.7109375" style="81" customWidth="1"/>
    <col min="43" max="43" width="12.7109375" style="81" customWidth="1"/>
    <col min="44" max="44" width="4.7109375" style="81" customWidth="1"/>
    <col min="45" max="45" width="12.7109375" style="81" customWidth="1"/>
    <col min="46" max="46" width="4.7109375" style="81" customWidth="1"/>
    <col min="47" max="47" width="12.7109375" style="81" customWidth="1"/>
    <col min="48" max="48" width="4.7109375" style="81" customWidth="1"/>
    <col min="49" max="49" width="12.7109375" style="81" customWidth="1"/>
    <col min="50" max="50" width="4.7109375" style="81" customWidth="1"/>
    <col min="51" max="51" width="12.7109375" style="81" customWidth="1"/>
    <col min="52" max="52" width="4.7109375" style="81" customWidth="1"/>
    <col min="53" max="53" width="12.7109375" style="81" customWidth="1"/>
    <col min="54" max="54" width="4.7109375" style="87" customWidth="1"/>
    <col min="55" max="55" width="12.7109375" style="81" customWidth="1"/>
    <col min="56" max="56" width="6.7109375" style="87" customWidth="1"/>
    <col min="57" max="57" width="12.7109375" style="81" customWidth="1"/>
    <col min="58" max="58" width="6.7109375" style="81" customWidth="1"/>
    <col min="59" max="59" width="12.7109375" style="81" customWidth="1"/>
    <col min="60" max="62" width="7" style="81" customWidth="1"/>
    <col min="63" max="63" width="19.140625" style="81" customWidth="1"/>
    <col min="64" max="16384" width="9.140625" style="81"/>
  </cols>
  <sheetData>
    <row r="1" spans="2:62" ht="40.5" customHeight="1">
      <c r="B1" s="76"/>
      <c r="C1" s="76"/>
      <c r="D1" s="77" t="s">
        <v>1763</v>
      </c>
      <c r="E1" s="77"/>
      <c r="F1" s="1694" t="s">
        <v>1764</v>
      </c>
      <c r="G1" s="1694"/>
      <c r="H1" s="1694"/>
      <c r="I1" s="1694"/>
      <c r="J1" s="1694"/>
      <c r="K1" s="1694"/>
      <c r="L1" s="1694"/>
      <c r="M1" s="1694"/>
      <c r="N1" s="1694"/>
      <c r="O1" s="1694"/>
      <c r="P1" s="1694"/>
      <c r="Q1" s="1694"/>
      <c r="R1" s="1694"/>
      <c r="S1" s="78"/>
      <c r="T1" s="79"/>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80" t="s">
        <v>1176</v>
      </c>
      <c r="BI1" s="1695" t="s">
        <v>1177</v>
      </c>
      <c r="BJ1" s="1695"/>
    </row>
    <row r="2" spans="2:62" ht="18.75" customHeight="1">
      <c r="B2" s="82"/>
      <c r="C2" s="82"/>
      <c r="D2" s="82"/>
      <c r="E2" s="82"/>
      <c r="F2" s="82"/>
      <c r="G2" s="82"/>
      <c r="H2" s="82"/>
      <c r="I2" s="82"/>
      <c r="J2" s="82"/>
      <c r="K2" s="82"/>
      <c r="L2" s="82"/>
      <c r="M2" s="82"/>
      <c r="N2" s="82"/>
      <c r="O2" s="83"/>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4"/>
      <c r="BC2" s="84"/>
      <c r="BD2" s="84"/>
      <c r="BE2" s="84"/>
      <c r="BF2" s="84"/>
      <c r="BG2" s="84"/>
      <c r="BH2" s="80" t="s">
        <v>1179</v>
      </c>
      <c r="BI2" s="1695">
        <v>2</v>
      </c>
      <c r="BJ2" s="1695"/>
    </row>
    <row r="3" spans="2:62" ht="33.75" customHeight="1">
      <c r="B3" s="1688" t="s">
        <v>110</v>
      </c>
      <c r="C3" s="122"/>
      <c r="D3" s="123" t="s">
        <v>688</v>
      </c>
      <c r="E3" s="471" t="s">
        <v>1765</v>
      </c>
      <c r="F3" s="1696" t="s">
        <v>1766</v>
      </c>
      <c r="G3" s="1697"/>
      <c r="H3" s="1697"/>
      <c r="I3" s="1697"/>
      <c r="J3" s="1697"/>
      <c r="K3" s="1697"/>
      <c r="L3" s="1697"/>
      <c r="M3" s="1697"/>
      <c r="N3" s="1697"/>
      <c r="O3" s="1697"/>
      <c r="P3" s="1697"/>
      <c r="Q3" s="1698"/>
      <c r="R3" s="125" t="s">
        <v>13</v>
      </c>
      <c r="S3" s="1686" t="s">
        <v>74</v>
      </c>
      <c r="T3" s="1686" t="s">
        <v>75</v>
      </c>
      <c r="U3" s="1699" t="s">
        <v>77</v>
      </c>
      <c r="V3" s="1701" t="s">
        <v>52</v>
      </c>
      <c r="W3" s="1702"/>
      <c r="X3" s="1702"/>
      <c r="Y3" s="1702"/>
      <c r="Z3" s="1702"/>
      <c r="AA3" s="1702"/>
      <c r="AB3" s="1702"/>
      <c r="AC3" s="1702"/>
      <c r="AD3" s="1702"/>
      <c r="AE3" s="1702"/>
      <c r="AF3" s="1702"/>
      <c r="AG3" s="1703"/>
      <c r="AH3" s="1704" t="s">
        <v>689</v>
      </c>
      <c r="AI3" s="1704" t="s">
        <v>53</v>
      </c>
      <c r="AJ3" s="1686" t="s">
        <v>14</v>
      </c>
      <c r="AK3" s="124" t="s">
        <v>691</v>
      </c>
      <c r="AL3" s="1686" t="s">
        <v>15</v>
      </c>
      <c r="AM3" s="124" t="s">
        <v>691</v>
      </c>
      <c r="AN3" s="1686" t="s">
        <v>16</v>
      </c>
      <c r="AO3" s="124" t="s">
        <v>691</v>
      </c>
      <c r="AP3" s="1686" t="s">
        <v>17</v>
      </c>
      <c r="AQ3" s="124" t="s">
        <v>691</v>
      </c>
      <c r="AR3" s="1686" t="s">
        <v>18</v>
      </c>
      <c r="AS3" s="124" t="s">
        <v>691</v>
      </c>
      <c r="AT3" s="1686" t="s">
        <v>19</v>
      </c>
      <c r="AU3" s="124" t="s">
        <v>691</v>
      </c>
      <c r="AV3" s="1686" t="s">
        <v>20</v>
      </c>
      <c r="AW3" s="124" t="s">
        <v>691</v>
      </c>
      <c r="AX3" s="1686" t="s">
        <v>21</v>
      </c>
      <c r="AY3" s="124" t="s">
        <v>691</v>
      </c>
      <c r="AZ3" s="1686" t="s">
        <v>22</v>
      </c>
      <c r="BA3" s="126" t="s">
        <v>691</v>
      </c>
      <c r="BB3" s="1690" t="s">
        <v>23</v>
      </c>
      <c r="BC3" s="126" t="s">
        <v>691</v>
      </c>
      <c r="BD3" s="1690" t="s">
        <v>24</v>
      </c>
      <c r="BE3" s="126" t="s">
        <v>691</v>
      </c>
      <c r="BF3" s="1690" t="s">
        <v>25</v>
      </c>
      <c r="BG3" s="126" t="s">
        <v>691</v>
      </c>
      <c r="BH3" s="127" t="s">
        <v>1180</v>
      </c>
      <c r="BI3" s="1691" t="s">
        <v>1181</v>
      </c>
      <c r="BJ3" s="1691"/>
    </row>
    <row r="4" spans="2:62" ht="38.25">
      <c r="B4" s="1689"/>
      <c r="C4" s="126" t="s">
        <v>1767</v>
      </c>
      <c r="D4" s="126" t="s">
        <v>699</v>
      </c>
      <c r="E4" s="472" t="s">
        <v>1768</v>
      </c>
      <c r="F4" s="128" t="s">
        <v>1769</v>
      </c>
      <c r="G4" s="128" t="s">
        <v>1770</v>
      </c>
      <c r="H4" s="128" t="s">
        <v>1771</v>
      </c>
      <c r="I4" s="128" t="s">
        <v>1772</v>
      </c>
      <c r="J4" s="128" t="s">
        <v>1773</v>
      </c>
      <c r="K4" s="128" t="s">
        <v>1774</v>
      </c>
      <c r="L4" s="128" t="s">
        <v>1775</v>
      </c>
      <c r="M4" s="128" t="s">
        <v>1776</v>
      </c>
      <c r="N4" s="128" t="s">
        <v>1777</v>
      </c>
      <c r="O4" s="129" t="s">
        <v>1778</v>
      </c>
      <c r="P4" s="129" t="s">
        <v>1779</v>
      </c>
      <c r="Q4" s="129" t="s">
        <v>1780</v>
      </c>
      <c r="R4" s="124"/>
      <c r="S4" s="1687"/>
      <c r="T4" s="1687"/>
      <c r="U4" s="1700"/>
      <c r="V4" s="126" t="s">
        <v>1769</v>
      </c>
      <c r="W4" s="126" t="s">
        <v>1770</v>
      </c>
      <c r="X4" s="126" t="s">
        <v>1771</v>
      </c>
      <c r="Y4" s="130" t="s">
        <v>1772</v>
      </c>
      <c r="Z4" s="130" t="s">
        <v>1773</v>
      </c>
      <c r="AA4" s="130" t="s">
        <v>1774</v>
      </c>
      <c r="AB4" s="130" t="s">
        <v>1775</v>
      </c>
      <c r="AC4" s="126" t="s">
        <v>1776</v>
      </c>
      <c r="AD4" s="126" t="s">
        <v>1777</v>
      </c>
      <c r="AE4" s="126" t="s">
        <v>1778</v>
      </c>
      <c r="AF4" s="126" t="s">
        <v>1779</v>
      </c>
      <c r="AG4" s="126" t="s">
        <v>1780</v>
      </c>
      <c r="AH4" s="1705"/>
      <c r="AI4" s="1705"/>
      <c r="AJ4" s="1687"/>
      <c r="AK4" s="126" t="s">
        <v>699</v>
      </c>
      <c r="AL4" s="1687"/>
      <c r="AM4" s="126" t="s">
        <v>700</v>
      </c>
      <c r="AN4" s="1687"/>
      <c r="AO4" s="126" t="s">
        <v>699</v>
      </c>
      <c r="AP4" s="1687"/>
      <c r="AQ4" s="126" t="s">
        <v>699</v>
      </c>
      <c r="AR4" s="1687"/>
      <c r="AS4" s="126" t="s">
        <v>699</v>
      </c>
      <c r="AT4" s="1687"/>
      <c r="AU4" s="126" t="s">
        <v>699</v>
      </c>
      <c r="AV4" s="1687"/>
      <c r="AW4" s="126" t="s">
        <v>699</v>
      </c>
      <c r="AX4" s="1687"/>
      <c r="AY4" s="126" t="s">
        <v>699</v>
      </c>
      <c r="AZ4" s="1687"/>
      <c r="BA4" s="126" t="s">
        <v>699</v>
      </c>
      <c r="BB4" s="1687"/>
      <c r="BC4" s="126" t="s">
        <v>699</v>
      </c>
      <c r="BD4" s="1687"/>
      <c r="BE4" s="126" t="s">
        <v>699</v>
      </c>
      <c r="BF4" s="1687"/>
      <c r="BG4" s="126" t="s">
        <v>699</v>
      </c>
      <c r="BH4" s="1692" t="s">
        <v>1482</v>
      </c>
      <c r="BI4" s="1693"/>
      <c r="BJ4" s="1693"/>
    </row>
    <row r="5" spans="2:62" ht="10.5" customHeight="1">
      <c r="B5" s="132"/>
      <c r="C5" s="133"/>
      <c r="D5" s="133"/>
      <c r="E5" s="133"/>
      <c r="F5" s="134"/>
      <c r="G5" s="134"/>
      <c r="H5" s="134"/>
      <c r="I5" s="134"/>
      <c r="J5" s="134"/>
      <c r="K5" s="134"/>
      <c r="L5" s="134"/>
      <c r="M5" s="134"/>
      <c r="N5" s="134"/>
      <c r="O5" s="135"/>
      <c r="P5" s="135"/>
      <c r="Q5" s="135"/>
      <c r="R5" s="136"/>
      <c r="S5" s="133"/>
      <c r="T5" s="133"/>
      <c r="U5" s="133"/>
      <c r="V5" s="133"/>
      <c r="W5" s="133"/>
      <c r="X5" s="133"/>
      <c r="Y5" s="137"/>
      <c r="Z5" s="137"/>
      <c r="AA5" s="137"/>
      <c r="AB5" s="137"/>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8"/>
      <c r="BH5" s="131"/>
      <c r="BI5" s="131"/>
      <c r="BJ5" s="131"/>
    </row>
    <row r="6" spans="2:62" ht="20.100000000000001" customHeight="1">
      <c r="B6" s="139" t="s">
        <v>1781</v>
      </c>
      <c r="C6" s="140"/>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41"/>
      <c r="BH6" s="142"/>
      <c r="BI6" s="142"/>
      <c r="BJ6" s="143"/>
    </row>
    <row r="7" spans="2:62" ht="20.100000000000001" customHeight="1">
      <c r="B7" s="144" t="s">
        <v>1782</v>
      </c>
      <c r="C7" s="145"/>
      <c r="D7" s="145"/>
      <c r="E7" s="145"/>
      <c r="F7" s="145"/>
      <c r="G7" s="145"/>
      <c r="H7" s="145"/>
      <c r="I7" s="145"/>
      <c r="J7" s="145"/>
      <c r="K7" s="145"/>
      <c r="L7" s="145"/>
      <c r="M7" s="145"/>
      <c r="N7" s="145"/>
      <c r="O7" s="145"/>
      <c r="P7" s="145"/>
      <c r="Q7" s="145"/>
      <c r="R7" s="145"/>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7"/>
      <c r="BH7" s="142"/>
      <c r="BI7" s="142"/>
      <c r="BJ7" s="143"/>
    </row>
    <row r="8" spans="2:62" ht="20.100000000000001" customHeight="1">
      <c r="B8" s="148" t="s">
        <v>1783</v>
      </c>
      <c r="C8" s="149"/>
      <c r="D8" s="150"/>
      <c r="E8" s="150"/>
      <c r="F8" s="151"/>
      <c r="G8" s="151"/>
      <c r="H8" s="151"/>
      <c r="I8" s="151"/>
      <c r="J8" s="151"/>
      <c r="K8" s="151"/>
      <c r="L8" s="151"/>
      <c r="M8" s="151"/>
      <c r="N8" s="151"/>
      <c r="O8" s="151"/>
      <c r="P8" s="151"/>
      <c r="Q8" s="151"/>
      <c r="R8" s="151"/>
      <c r="S8" s="151"/>
      <c r="T8" s="151"/>
      <c r="U8" s="151"/>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2"/>
      <c r="BH8" s="142"/>
      <c r="BI8" s="142"/>
      <c r="BJ8" s="143"/>
    </row>
    <row r="9" spans="2:62" ht="15" customHeight="1">
      <c r="B9" s="153" t="s">
        <v>1784</v>
      </c>
      <c r="C9" s="154"/>
      <c r="D9" s="154"/>
      <c r="E9" s="154"/>
      <c r="F9" s="154"/>
      <c r="G9" s="154"/>
      <c r="H9" s="154"/>
      <c r="I9" s="154"/>
      <c r="J9" s="154"/>
      <c r="K9" s="154"/>
      <c r="L9" s="154"/>
      <c r="M9" s="154"/>
      <c r="N9" s="154"/>
      <c r="O9" s="154"/>
      <c r="P9" s="154"/>
      <c r="Q9" s="154"/>
      <c r="R9" s="154"/>
      <c r="S9" s="155"/>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2"/>
      <c r="BH9" s="142"/>
      <c r="BI9" s="142"/>
      <c r="BJ9" s="143"/>
    </row>
    <row r="10" spans="2:62" ht="15" customHeight="1">
      <c r="B10" s="156" t="s">
        <v>1785</v>
      </c>
      <c r="C10" s="157"/>
      <c r="D10" s="157"/>
      <c r="E10" s="157"/>
      <c r="F10" s="157"/>
      <c r="G10" s="157"/>
      <c r="H10" s="157"/>
      <c r="I10" s="157"/>
      <c r="J10" s="157"/>
      <c r="K10" s="157"/>
      <c r="L10" s="157"/>
      <c r="M10" s="157"/>
      <c r="N10" s="157"/>
      <c r="O10" s="157"/>
      <c r="P10" s="157"/>
      <c r="Q10" s="157"/>
      <c r="R10" s="157"/>
      <c r="S10" s="158"/>
      <c r="T10" s="159"/>
      <c r="U10" s="159"/>
      <c r="V10" s="150"/>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0"/>
      <c r="BA10" s="159"/>
      <c r="BB10" s="150"/>
      <c r="BC10" s="159"/>
      <c r="BD10" s="159"/>
      <c r="BE10" s="150"/>
      <c r="BF10" s="159"/>
      <c r="BG10" s="152"/>
      <c r="BH10" s="142"/>
      <c r="BI10" s="142"/>
      <c r="BJ10" s="143"/>
    </row>
    <row r="11" spans="2:62" ht="45" customHeight="1">
      <c r="B11" s="160">
        <v>1</v>
      </c>
      <c r="C11" s="161" t="s">
        <v>1786</v>
      </c>
      <c r="D11" s="162" t="s">
        <v>1787</v>
      </c>
      <c r="E11" s="163" t="s">
        <v>1788</v>
      </c>
      <c r="F11" s="164"/>
      <c r="G11" s="165">
        <v>1</v>
      </c>
      <c r="H11" s="166"/>
      <c r="I11" s="167"/>
      <c r="J11" s="168">
        <v>1</v>
      </c>
      <c r="K11" s="169"/>
      <c r="L11" s="170"/>
      <c r="M11" s="171">
        <v>1</v>
      </c>
      <c r="N11" s="160"/>
      <c r="O11" s="172"/>
      <c r="P11" s="173">
        <v>1</v>
      </c>
      <c r="Q11" s="167"/>
      <c r="R11" s="174">
        <f t="shared" ref="R11:R36" si="0">SUM(F11:Q11)</f>
        <v>4</v>
      </c>
      <c r="S11" s="175" t="s">
        <v>1789</v>
      </c>
      <c r="T11" s="176" t="s">
        <v>1790</v>
      </c>
      <c r="U11" s="177" t="s">
        <v>757</v>
      </c>
      <c r="V11" s="531">
        <f t="shared" ref="V11:V36" si="1">AJ11</f>
        <v>0</v>
      </c>
      <c r="W11" s="529">
        <f t="shared" ref="W11:W36" si="2">AL11</f>
        <v>1</v>
      </c>
      <c r="X11" s="530">
        <f t="shared" ref="X11:X36" si="3">AN11</f>
        <v>0</v>
      </c>
      <c r="Y11" s="167">
        <f t="shared" ref="Y11:Y36" si="4">AP11</f>
        <v>0</v>
      </c>
      <c r="Z11" s="168">
        <f>AR11</f>
        <v>0</v>
      </c>
      <c r="AA11" s="169">
        <f t="shared" ref="AA11:AA36" si="5">AT11</f>
        <v>0</v>
      </c>
      <c r="AB11" s="170">
        <f t="shared" ref="AB11:AB36" si="6">AV11</f>
        <v>0</v>
      </c>
      <c r="AC11" s="171">
        <f>AX11</f>
        <v>0</v>
      </c>
      <c r="AD11" s="160">
        <f t="shared" ref="AD11:AD36" si="7">AZ11</f>
        <v>0</v>
      </c>
      <c r="AE11" s="172">
        <f t="shared" ref="AE11:AE36" si="8">BB11</f>
        <v>0</v>
      </c>
      <c r="AF11" s="173">
        <f t="shared" ref="AF11:AF20" si="9">BF11</f>
        <v>0</v>
      </c>
      <c r="AG11" s="167">
        <f>BF11</f>
        <v>0</v>
      </c>
      <c r="AH11" s="160">
        <f t="shared" ref="AH11:AH36" si="10">SUM(V11:AG11)</f>
        <v>1</v>
      </c>
      <c r="AI11" s="178">
        <f t="shared" ref="AI11:AI36" si="11">AH11/R11</f>
        <v>0.25</v>
      </c>
      <c r="AJ11" s="179">
        <v>0</v>
      </c>
      <c r="AK11" s="1171" t="s">
        <v>1791</v>
      </c>
      <c r="AL11" s="181">
        <v>1</v>
      </c>
      <c r="AM11" s="1172" t="s">
        <v>1792</v>
      </c>
      <c r="AN11" s="181">
        <v>0</v>
      </c>
      <c r="AO11" s="1316" t="s">
        <v>1793</v>
      </c>
      <c r="AP11" s="181">
        <v>0</v>
      </c>
      <c r="AQ11" s="1171" t="s">
        <v>1791</v>
      </c>
      <c r="AR11" s="1353"/>
      <c r="AS11" s="1352"/>
      <c r="AT11" s="182"/>
      <c r="AU11" s="183"/>
      <c r="AV11" s="182"/>
      <c r="AW11" s="184"/>
      <c r="AX11" s="185"/>
      <c r="AY11" s="186"/>
      <c r="AZ11" s="187"/>
      <c r="BA11" s="184"/>
      <c r="BB11" s="187"/>
      <c r="BC11" s="188"/>
      <c r="BD11" s="189"/>
      <c r="BE11" s="186"/>
      <c r="BF11" s="190"/>
      <c r="BG11" s="191"/>
      <c r="BH11" s="192"/>
      <c r="BI11" s="193"/>
      <c r="BJ11" s="194"/>
    </row>
    <row r="12" spans="2:62" ht="39" customHeight="1">
      <c r="B12" s="195">
        <f>B11+1</f>
        <v>2</v>
      </c>
      <c r="C12" s="196" t="s">
        <v>1786</v>
      </c>
      <c r="D12" s="197" t="s">
        <v>1794</v>
      </c>
      <c r="E12" s="198" t="s">
        <v>1795</v>
      </c>
      <c r="F12" s="181"/>
      <c r="G12" s="165">
        <v>1</v>
      </c>
      <c r="H12" s="166"/>
      <c r="I12" s="167">
        <v>1</v>
      </c>
      <c r="J12" s="168">
        <v>1</v>
      </c>
      <c r="K12" s="169">
        <v>1</v>
      </c>
      <c r="L12" s="170"/>
      <c r="M12" s="171">
        <v>1</v>
      </c>
      <c r="N12" s="160"/>
      <c r="O12" s="172">
        <v>1</v>
      </c>
      <c r="P12" s="173"/>
      <c r="Q12" s="167">
        <v>1</v>
      </c>
      <c r="R12" s="160">
        <f t="shared" si="0"/>
        <v>7</v>
      </c>
      <c r="S12" s="175" t="s">
        <v>1789</v>
      </c>
      <c r="T12" s="199" t="s">
        <v>1790</v>
      </c>
      <c r="U12" s="199" t="s">
        <v>757</v>
      </c>
      <c r="V12" s="528">
        <f>AJ12</f>
        <v>0</v>
      </c>
      <c r="W12" s="529">
        <f>AL12</f>
        <v>1</v>
      </c>
      <c r="X12" s="530">
        <f>AN12</f>
        <v>0</v>
      </c>
      <c r="Y12" s="167">
        <f>AP12</f>
        <v>1</v>
      </c>
      <c r="Z12" s="168">
        <f>AR12</f>
        <v>1</v>
      </c>
      <c r="AA12" s="169">
        <f t="shared" si="5"/>
        <v>0</v>
      </c>
      <c r="AB12" s="170">
        <f>AV12</f>
        <v>0</v>
      </c>
      <c r="AC12" s="171">
        <f>AX12</f>
        <v>0</v>
      </c>
      <c r="AD12" s="160">
        <f>AZ12</f>
        <v>0</v>
      </c>
      <c r="AE12" s="172">
        <f>BB12</f>
        <v>0</v>
      </c>
      <c r="AF12" s="173">
        <f t="shared" si="9"/>
        <v>0</v>
      </c>
      <c r="AG12" s="167">
        <f t="shared" ref="AG12:AG36" si="12">BF12</f>
        <v>0</v>
      </c>
      <c r="AH12" s="195">
        <f>SUM(V12:AG12)</f>
        <v>3</v>
      </c>
      <c r="AI12" s="200">
        <f>AH12/R12</f>
        <v>0.42857142857142855</v>
      </c>
      <c r="AJ12" s="181">
        <v>0</v>
      </c>
      <c r="AK12" s="1171" t="s">
        <v>1796</v>
      </c>
      <c r="AL12" s="181">
        <v>1</v>
      </c>
      <c r="AM12" s="1171" t="s">
        <v>1797</v>
      </c>
      <c r="AN12" s="195">
        <v>0</v>
      </c>
      <c r="AO12" s="1316" t="s">
        <v>1791</v>
      </c>
      <c r="AP12" s="181">
        <v>1</v>
      </c>
      <c r="AQ12" s="180" t="s">
        <v>1798</v>
      </c>
      <c r="AR12" s="181">
        <v>1</v>
      </c>
      <c r="AS12" s="180" t="s">
        <v>1799</v>
      </c>
      <c r="AT12" s="182"/>
      <c r="AU12" s="201"/>
      <c r="AV12" s="182"/>
      <c r="AW12" s="186"/>
      <c r="AX12" s="182"/>
      <c r="AY12" s="186"/>
      <c r="AZ12" s="187"/>
      <c r="BA12" s="186"/>
      <c r="BB12" s="187"/>
      <c r="BC12" s="188"/>
      <c r="BD12" s="189"/>
      <c r="BE12" s="186"/>
      <c r="BF12" s="190"/>
      <c r="BG12" s="188"/>
      <c r="BH12" s="192"/>
      <c r="BI12" s="193"/>
      <c r="BJ12" s="194"/>
    </row>
    <row r="13" spans="2:62" ht="36" customHeight="1">
      <c r="B13" s="195">
        <f t="shared" ref="B13:B25" si="13">B12+1</f>
        <v>3</v>
      </c>
      <c r="C13" s="196" t="s">
        <v>1786</v>
      </c>
      <c r="D13" s="197" t="s">
        <v>1800</v>
      </c>
      <c r="E13" s="198" t="s">
        <v>1801</v>
      </c>
      <c r="F13" s="181"/>
      <c r="G13" s="165">
        <v>1</v>
      </c>
      <c r="H13" s="166"/>
      <c r="I13" s="167">
        <v>1</v>
      </c>
      <c r="J13" s="168"/>
      <c r="K13" s="169">
        <v>1</v>
      </c>
      <c r="L13" s="170"/>
      <c r="M13" s="171">
        <v>1</v>
      </c>
      <c r="N13" s="160"/>
      <c r="O13" s="172">
        <v>1</v>
      </c>
      <c r="P13" s="173"/>
      <c r="Q13" s="167">
        <v>1</v>
      </c>
      <c r="R13" s="160">
        <f t="shared" si="0"/>
        <v>6</v>
      </c>
      <c r="S13" s="202" t="s">
        <v>1802</v>
      </c>
      <c r="T13" s="199" t="s">
        <v>1790</v>
      </c>
      <c r="U13" s="199" t="s">
        <v>757</v>
      </c>
      <c r="V13" s="528">
        <f>AJ13</f>
        <v>0</v>
      </c>
      <c r="W13" s="529">
        <f>AL13</f>
        <v>1</v>
      </c>
      <c r="X13" s="530">
        <f>AN13</f>
        <v>0</v>
      </c>
      <c r="Y13" s="167">
        <f>AP13</f>
        <v>1</v>
      </c>
      <c r="Z13" s="168">
        <f>AR13</f>
        <v>0</v>
      </c>
      <c r="AA13" s="169">
        <f t="shared" si="5"/>
        <v>0</v>
      </c>
      <c r="AB13" s="170">
        <f>AV13</f>
        <v>0</v>
      </c>
      <c r="AC13" s="171">
        <f>AX13</f>
        <v>0</v>
      </c>
      <c r="AD13" s="160">
        <f>AZ13</f>
        <v>0</v>
      </c>
      <c r="AE13" s="172">
        <f>BB13</f>
        <v>0</v>
      </c>
      <c r="AF13" s="173">
        <f t="shared" si="9"/>
        <v>0</v>
      </c>
      <c r="AG13" s="167">
        <f t="shared" si="12"/>
        <v>0</v>
      </c>
      <c r="AH13" s="195">
        <f>SUM(V13:AG13)</f>
        <v>2</v>
      </c>
      <c r="AI13" s="200">
        <f>AH13/R13</f>
        <v>0.33333333333333331</v>
      </c>
      <c r="AJ13" s="181">
        <v>0</v>
      </c>
      <c r="AK13" s="1171" t="s">
        <v>1803</v>
      </c>
      <c r="AL13" s="181">
        <v>1</v>
      </c>
      <c r="AM13" s="1171" t="s">
        <v>1803</v>
      </c>
      <c r="AN13" s="195">
        <v>0</v>
      </c>
      <c r="AO13" s="1316" t="s">
        <v>1791</v>
      </c>
      <c r="AP13" s="181">
        <v>1</v>
      </c>
      <c r="AQ13" s="180" t="s">
        <v>1798</v>
      </c>
      <c r="AR13" s="164">
        <v>0</v>
      </c>
      <c r="AS13" s="1171" t="s">
        <v>1791</v>
      </c>
      <c r="AT13" s="182"/>
      <c r="AU13" s="201"/>
      <c r="AV13" s="182"/>
      <c r="AW13" s="186"/>
      <c r="AX13" s="182"/>
      <c r="AY13" s="186"/>
      <c r="AZ13" s="187"/>
      <c r="BA13" s="186"/>
      <c r="BB13" s="187"/>
      <c r="BC13" s="188"/>
      <c r="BD13" s="189"/>
      <c r="BE13" s="186"/>
      <c r="BF13" s="190"/>
      <c r="BG13" s="188"/>
      <c r="BH13" s="192"/>
      <c r="BI13" s="193"/>
      <c r="BJ13" s="194"/>
    </row>
    <row r="14" spans="2:62" ht="44.25" customHeight="1">
      <c r="B14" s="195">
        <f t="shared" si="13"/>
        <v>4</v>
      </c>
      <c r="C14" s="196" t="s">
        <v>1786</v>
      </c>
      <c r="D14" s="162" t="s">
        <v>1804</v>
      </c>
      <c r="E14" s="197" t="s">
        <v>1805</v>
      </c>
      <c r="F14" s="181"/>
      <c r="G14" s="165">
        <v>1</v>
      </c>
      <c r="H14" s="166"/>
      <c r="I14" s="167">
        <v>1</v>
      </c>
      <c r="J14" s="168"/>
      <c r="K14" s="169">
        <v>1</v>
      </c>
      <c r="L14" s="170"/>
      <c r="M14" s="171">
        <v>1</v>
      </c>
      <c r="N14" s="160"/>
      <c r="O14" s="172">
        <v>1</v>
      </c>
      <c r="P14" s="173"/>
      <c r="Q14" s="167">
        <v>1</v>
      </c>
      <c r="R14" s="160">
        <f t="shared" si="0"/>
        <v>6</v>
      </c>
      <c r="S14" s="202" t="s">
        <v>1806</v>
      </c>
      <c r="T14" s="199" t="s">
        <v>1790</v>
      </c>
      <c r="U14" s="199" t="s">
        <v>757</v>
      </c>
      <c r="V14" s="528">
        <f t="shared" si="1"/>
        <v>0</v>
      </c>
      <c r="W14" s="529">
        <f t="shared" si="2"/>
        <v>1</v>
      </c>
      <c r="X14" s="530">
        <f t="shared" si="3"/>
        <v>0</v>
      </c>
      <c r="Y14" s="167">
        <f t="shared" si="4"/>
        <v>1</v>
      </c>
      <c r="Z14" s="168">
        <f>AR14</f>
        <v>0</v>
      </c>
      <c r="AA14" s="169">
        <f t="shared" si="5"/>
        <v>0</v>
      </c>
      <c r="AB14" s="170">
        <f t="shared" si="6"/>
        <v>0</v>
      </c>
      <c r="AC14" s="171">
        <f t="shared" ref="AC14:AC36" si="14">AX14</f>
        <v>0</v>
      </c>
      <c r="AD14" s="160">
        <f t="shared" si="7"/>
        <v>0</v>
      </c>
      <c r="AE14" s="172">
        <f t="shared" si="8"/>
        <v>0</v>
      </c>
      <c r="AF14" s="173">
        <f t="shared" si="9"/>
        <v>0</v>
      </c>
      <c r="AG14" s="167">
        <f t="shared" si="12"/>
        <v>0</v>
      </c>
      <c r="AH14" s="195">
        <f t="shared" si="10"/>
        <v>2</v>
      </c>
      <c r="AI14" s="200">
        <f t="shared" si="11"/>
        <v>0.33333333333333331</v>
      </c>
      <c r="AJ14" s="181">
        <v>0</v>
      </c>
      <c r="AK14" s="1171" t="s">
        <v>1807</v>
      </c>
      <c r="AL14" s="181">
        <v>1</v>
      </c>
      <c r="AM14" s="1171" t="s">
        <v>1808</v>
      </c>
      <c r="AN14" s="195">
        <v>0</v>
      </c>
      <c r="AO14" s="1316" t="s">
        <v>1791</v>
      </c>
      <c r="AP14" s="181">
        <v>1</v>
      </c>
      <c r="AQ14" s="180" t="s">
        <v>1798</v>
      </c>
      <c r="AR14" s="164">
        <v>0</v>
      </c>
      <c r="AS14" s="1171" t="s">
        <v>1791</v>
      </c>
      <c r="AT14" s="182"/>
      <c r="AU14" s="201"/>
      <c r="AV14" s="182"/>
      <c r="AW14" s="186"/>
      <c r="AX14" s="182"/>
      <c r="AY14" s="186"/>
      <c r="AZ14" s="187"/>
      <c r="BA14" s="186"/>
      <c r="BB14" s="187"/>
      <c r="BC14" s="188"/>
      <c r="BD14" s="189"/>
      <c r="BE14" s="203"/>
      <c r="BF14" s="190"/>
      <c r="BG14" s="188"/>
      <c r="BH14" s="192"/>
      <c r="BI14" s="193"/>
      <c r="BJ14" s="194"/>
    </row>
    <row r="15" spans="2:62" ht="39" customHeight="1">
      <c r="B15" s="195">
        <f t="shared" si="13"/>
        <v>5</v>
      </c>
      <c r="C15" s="196" t="s">
        <v>1809</v>
      </c>
      <c r="D15" s="204" t="s">
        <v>1810</v>
      </c>
      <c r="E15" s="205" t="s">
        <v>1811</v>
      </c>
      <c r="F15" s="181"/>
      <c r="G15" s="165"/>
      <c r="H15" s="166"/>
      <c r="I15" s="167"/>
      <c r="J15" s="168"/>
      <c r="K15" s="169"/>
      <c r="L15" s="170"/>
      <c r="M15" s="171">
        <v>1</v>
      </c>
      <c r="N15" s="160"/>
      <c r="O15" s="172"/>
      <c r="P15" s="173"/>
      <c r="Q15" s="167"/>
      <c r="R15" s="160">
        <f t="shared" si="0"/>
        <v>1</v>
      </c>
      <c r="S15" s="205" t="s">
        <v>1812</v>
      </c>
      <c r="T15" s="161" t="s">
        <v>1813</v>
      </c>
      <c r="U15" s="199" t="s">
        <v>1814</v>
      </c>
      <c r="V15" s="528">
        <f t="shared" si="1"/>
        <v>0</v>
      </c>
      <c r="W15" s="529">
        <f t="shared" si="2"/>
        <v>0</v>
      </c>
      <c r="X15" s="530">
        <f t="shared" si="3"/>
        <v>0</v>
      </c>
      <c r="Y15" s="167">
        <f t="shared" si="4"/>
        <v>0</v>
      </c>
      <c r="Z15" s="168">
        <f t="shared" ref="Z15:Z36" si="15">AR15</f>
        <v>0</v>
      </c>
      <c r="AA15" s="169">
        <f t="shared" si="5"/>
        <v>0</v>
      </c>
      <c r="AB15" s="170">
        <f t="shared" si="6"/>
        <v>0</v>
      </c>
      <c r="AC15" s="171">
        <f t="shared" si="14"/>
        <v>0</v>
      </c>
      <c r="AD15" s="160">
        <f t="shared" si="7"/>
        <v>0</v>
      </c>
      <c r="AE15" s="172">
        <f t="shared" si="8"/>
        <v>0</v>
      </c>
      <c r="AF15" s="173">
        <f t="shared" si="9"/>
        <v>0</v>
      </c>
      <c r="AG15" s="167">
        <f t="shared" si="12"/>
        <v>0</v>
      </c>
      <c r="AH15" s="195">
        <f t="shared" si="10"/>
        <v>0</v>
      </c>
      <c r="AI15" s="200">
        <f t="shared" si="11"/>
        <v>0</v>
      </c>
      <c r="AJ15" s="181">
        <v>0</v>
      </c>
      <c r="AK15" s="1171" t="s">
        <v>1791</v>
      </c>
      <c r="AL15" s="181">
        <v>0</v>
      </c>
      <c r="AM15" s="1171" t="s">
        <v>1791</v>
      </c>
      <c r="AN15" s="195">
        <v>0</v>
      </c>
      <c r="AO15" s="1316" t="s">
        <v>1791</v>
      </c>
      <c r="AP15" s="181">
        <v>0</v>
      </c>
      <c r="AQ15" s="1171" t="s">
        <v>1791</v>
      </c>
      <c r="AR15" s="164">
        <v>0</v>
      </c>
      <c r="AS15" s="1171" t="s">
        <v>1791</v>
      </c>
      <c r="AT15" s="182"/>
      <c r="AU15" s="201"/>
      <c r="AV15" s="182"/>
      <c r="AW15" s="186"/>
      <c r="AX15" s="182"/>
      <c r="AY15" s="186"/>
      <c r="AZ15" s="187"/>
      <c r="BA15" s="184"/>
      <c r="BB15" s="187"/>
      <c r="BC15" s="188"/>
      <c r="BD15" s="189"/>
      <c r="BE15" s="186"/>
      <c r="BF15" s="190"/>
      <c r="BG15" s="206"/>
      <c r="BH15" s="192"/>
      <c r="BI15" s="193"/>
      <c r="BJ15" s="194"/>
    </row>
    <row r="16" spans="2:62" ht="37.5" customHeight="1">
      <c r="B16" s="195">
        <f t="shared" si="13"/>
        <v>6</v>
      </c>
      <c r="C16" s="196" t="s">
        <v>1809</v>
      </c>
      <c r="D16" s="207" t="s">
        <v>1815</v>
      </c>
      <c r="E16" s="205" t="s">
        <v>1816</v>
      </c>
      <c r="F16" s="181"/>
      <c r="G16" s="165">
        <v>1</v>
      </c>
      <c r="H16" s="166">
        <v>1</v>
      </c>
      <c r="I16" s="167">
        <v>1</v>
      </c>
      <c r="J16" s="168">
        <v>1</v>
      </c>
      <c r="K16" s="169">
        <v>1</v>
      </c>
      <c r="L16" s="170">
        <v>1</v>
      </c>
      <c r="M16" s="171">
        <v>1</v>
      </c>
      <c r="N16" s="160">
        <v>1</v>
      </c>
      <c r="O16" s="172">
        <v>1</v>
      </c>
      <c r="P16" s="173">
        <v>1</v>
      </c>
      <c r="Q16" s="167">
        <v>1</v>
      </c>
      <c r="R16" s="160">
        <f t="shared" si="0"/>
        <v>11</v>
      </c>
      <c r="S16" s="205" t="s">
        <v>1817</v>
      </c>
      <c r="T16" s="199" t="s">
        <v>1790</v>
      </c>
      <c r="U16" s="199" t="s">
        <v>757</v>
      </c>
      <c r="V16" s="528">
        <f t="shared" si="1"/>
        <v>0</v>
      </c>
      <c r="W16" s="529">
        <f t="shared" si="2"/>
        <v>1</v>
      </c>
      <c r="X16" s="530">
        <f t="shared" si="3"/>
        <v>1</v>
      </c>
      <c r="Y16" s="167">
        <f t="shared" si="4"/>
        <v>1</v>
      </c>
      <c r="Z16" s="168">
        <f t="shared" si="15"/>
        <v>1</v>
      </c>
      <c r="AA16" s="169">
        <f t="shared" si="5"/>
        <v>0</v>
      </c>
      <c r="AB16" s="170">
        <f t="shared" si="6"/>
        <v>0</v>
      </c>
      <c r="AC16" s="171">
        <f t="shared" si="14"/>
        <v>0</v>
      </c>
      <c r="AD16" s="160">
        <f t="shared" si="7"/>
        <v>0</v>
      </c>
      <c r="AE16" s="172">
        <f>BB16</f>
        <v>0</v>
      </c>
      <c r="AF16" s="173">
        <f t="shared" si="9"/>
        <v>0</v>
      </c>
      <c r="AG16" s="167">
        <f t="shared" si="12"/>
        <v>0</v>
      </c>
      <c r="AH16" s="195">
        <f t="shared" si="10"/>
        <v>4</v>
      </c>
      <c r="AI16" s="200">
        <f t="shared" si="11"/>
        <v>0.36363636363636365</v>
      </c>
      <c r="AJ16" s="181">
        <v>0</v>
      </c>
      <c r="AK16" s="1171" t="s">
        <v>1818</v>
      </c>
      <c r="AL16" s="181">
        <v>1</v>
      </c>
      <c r="AM16" s="1171" t="s">
        <v>1819</v>
      </c>
      <c r="AN16" s="195">
        <v>1</v>
      </c>
      <c r="AO16" s="1316" t="s">
        <v>1820</v>
      </c>
      <c r="AP16" s="181">
        <v>1</v>
      </c>
      <c r="AQ16" s="180" t="s">
        <v>1821</v>
      </c>
      <c r="AR16" s="1358">
        <v>1</v>
      </c>
      <c r="AS16" s="1359" t="s">
        <v>1821</v>
      </c>
      <c r="AT16" s="182"/>
      <c r="AU16" s="186"/>
      <c r="AV16" s="182"/>
      <c r="AW16" s="186"/>
      <c r="AX16" s="182"/>
      <c r="AY16" s="208"/>
      <c r="AZ16" s="187"/>
      <c r="BA16" s="186"/>
      <c r="BB16" s="187"/>
      <c r="BC16" s="188"/>
      <c r="BD16" s="209"/>
      <c r="BE16" s="186"/>
      <c r="BF16" s="190"/>
      <c r="BG16" s="210"/>
      <c r="BH16" s="192"/>
      <c r="BI16" s="193"/>
      <c r="BJ16" s="194"/>
    </row>
    <row r="17" spans="2:62" ht="39.75" customHeight="1">
      <c r="B17" s="195">
        <f t="shared" si="13"/>
        <v>7</v>
      </c>
      <c r="C17" s="196" t="s">
        <v>1809</v>
      </c>
      <c r="D17" s="211" t="s">
        <v>1822</v>
      </c>
      <c r="E17" s="212" t="s">
        <v>1823</v>
      </c>
      <c r="F17" s="181"/>
      <c r="G17" s="165"/>
      <c r="H17" s="166">
        <v>1</v>
      </c>
      <c r="I17" s="167">
        <v>1</v>
      </c>
      <c r="J17" s="168"/>
      <c r="K17" s="169"/>
      <c r="L17" s="170"/>
      <c r="M17" s="171"/>
      <c r="N17" s="160"/>
      <c r="O17" s="172"/>
      <c r="P17" s="173"/>
      <c r="Q17" s="167"/>
      <c r="R17" s="160">
        <f t="shared" si="0"/>
        <v>2</v>
      </c>
      <c r="S17" s="202" t="s">
        <v>1824</v>
      </c>
      <c r="T17" s="199" t="s">
        <v>1790</v>
      </c>
      <c r="U17" s="199" t="s">
        <v>1825</v>
      </c>
      <c r="V17" s="528">
        <f t="shared" si="1"/>
        <v>0</v>
      </c>
      <c r="W17" s="529">
        <f t="shared" si="2"/>
        <v>0</v>
      </c>
      <c r="X17" s="530">
        <f t="shared" si="3"/>
        <v>1</v>
      </c>
      <c r="Y17" s="167">
        <f t="shared" si="4"/>
        <v>1</v>
      </c>
      <c r="Z17" s="168">
        <f t="shared" si="15"/>
        <v>0</v>
      </c>
      <c r="AA17" s="169">
        <f t="shared" si="5"/>
        <v>0</v>
      </c>
      <c r="AB17" s="170">
        <f t="shared" si="6"/>
        <v>0</v>
      </c>
      <c r="AC17" s="171">
        <f t="shared" si="14"/>
        <v>0</v>
      </c>
      <c r="AD17" s="160">
        <f t="shared" si="7"/>
        <v>0</v>
      </c>
      <c r="AE17" s="160">
        <f>BB17</f>
        <v>0</v>
      </c>
      <c r="AF17" s="173">
        <f>BD17</f>
        <v>0</v>
      </c>
      <c r="AG17" s="167">
        <f t="shared" si="12"/>
        <v>0</v>
      </c>
      <c r="AH17" s="195">
        <f t="shared" si="10"/>
        <v>2</v>
      </c>
      <c r="AI17" s="200">
        <f t="shared" si="11"/>
        <v>1</v>
      </c>
      <c r="AJ17" s="181">
        <v>0</v>
      </c>
      <c r="AK17" s="1171" t="s">
        <v>1791</v>
      </c>
      <c r="AL17" s="181">
        <v>0</v>
      </c>
      <c r="AM17" s="1171" t="s">
        <v>1791</v>
      </c>
      <c r="AN17" s="195">
        <v>1</v>
      </c>
      <c r="AO17" s="1316" t="s">
        <v>1826</v>
      </c>
      <c r="AP17" s="181">
        <v>1</v>
      </c>
      <c r="AQ17" s="180" t="s">
        <v>1827</v>
      </c>
      <c r="AR17" s="164">
        <v>0</v>
      </c>
      <c r="AS17" s="1171" t="s">
        <v>1791</v>
      </c>
      <c r="AT17" s="182"/>
      <c r="AU17" s="201"/>
      <c r="AV17" s="182"/>
      <c r="AW17" s="186"/>
      <c r="AX17" s="182"/>
      <c r="AY17" s="213"/>
      <c r="AZ17" s="187"/>
      <c r="BA17" s="214"/>
      <c r="BB17" s="187"/>
      <c r="BC17" s="214"/>
      <c r="BD17" s="215"/>
      <c r="BE17" s="216"/>
      <c r="BF17" s="217"/>
      <c r="BG17" s="201"/>
      <c r="BH17" s="192"/>
      <c r="BI17" s="193"/>
      <c r="BJ17" s="194"/>
    </row>
    <row r="18" spans="2:62" ht="37.5" customHeight="1">
      <c r="B18" s="195">
        <f t="shared" si="13"/>
        <v>8</v>
      </c>
      <c r="C18" s="196" t="s">
        <v>1809</v>
      </c>
      <c r="D18" s="204" t="s">
        <v>1828</v>
      </c>
      <c r="E18" s="205" t="s">
        <v>1829</v>
      </c>
      <c r="F18" s="181"/>
      <c r="G18" s="218"/>
      <c r="H18" s="219"/>
      <c r="I18" s="220">
        <v>1</v>
      </c>
      <c r="J18" s="221">
        <v>1</v>
      </c>
      <c r="K18" s="222">
        <v>1</v>
      </c>
      <c r="L18" s="223">
        <v>1</v>
      </c>
      <c r="M18" s="224">
        <v>1</v>
      </c>
      <c r="N18" s="225">
        <v>1</v>
      </c>
      <c r="O18" s="226">
        <v>1</v>
      </c>
      <c r="P18" s="227">
        <v>1</v>
      </c>
      <c r="Q18" s="220">
        <v>1</v>
      </c>
      <c r="R18" s="160">
        <f t="shared" si="0"/>
        <v>9</v>
      </c>
      <c r="S18" s="205" t="s">
        <v>1824</v>
      </c>
      <c r="T18" s="199" t="s">
        <v>1790</v>
      </c>
      <c r="U18" s="199" t="s">
        <v>1825</v>
      </c>
      <c r="V18" s="528">
        <f t="shared" si="1"/>
        <v>0</v>
      </c>
      <c r="W18" s="529">
        <f t="shared" si="2"/>
        <v>0</v>
      </c>
      <c r="X18" s="530">
        <f t="shared" si="3"/>
        <v>0</v>
      </c>
      <c r="Y18" s="167">
        <f t="shared" si="4"/>
        <v>1</v>
      </c>
      <c r="Z18" s="168">
        <f t="shared" si="15"/>
        <v>1</v>
      </c>
      <c r="AA18" s="169">
        <f t="shared" si="5"/>
        <v>0</v>
      </c>
      <c r="AB18" s="170">
        <f t="shared" si="6"/>
        <v>0</v>
      </c>
      <c r="AC18" s="171">
        <f t="shared" si="14"/>
        <v>0</v>
      </c>
      <c r="AD18" s="160">
        <f t="shared" si="7"/>
        <v>0</v>
      </c>
      <c r="AE18" s="172">
        <f t="shared" si="8"/>
        <v>0</v>
      </c>
      <c r="AF18" s="173">
        <f t="shared" si="9"/>
        <v>0</v>
      </c>
      <c r="AG18" s="167">
        <f t="shared" si="12"/>
        <v>0</v>
      </c>
      <c r="AH18" s="195">
        <f t="shared" si="10"/>
        <v>2</v>
      </c>
      <c r="AI18" s="200">
        <f t="shared" si="11"/>
        <v>0.22222222222222221</v>
      </c>
      <c r="AJ18" s="181">
        <v>0</v>
      </c>
      <c r="AK18" s="1171" t="s">
        <v>1791</v>
      </c>
      <c r="AL18" s="181">
        <v>0</v>
      </c>
      <c r="AM18" s="1171" t="s">
        <v>1791</v>
      </c>
      <c r="AN18" s="195">
        <v>0</v>
      </c>
      <c r="AO18" s="1316" t="s">
        <v>1791</v>
      </c>
      <c r="AP18" s="181">
        <v>1</v>
      </c>
      <c r="AQ18" s="180" t="s">
        <v>1821</v>
      </c>
      <c r="AR18" s="164">
        <v>1</v>
      </c>
      <c r="AS18" s="180" t="s">
        <v>1821</v>
      </c>
      <c r="AT18" s="182"/>
      <c r="AU18" s="188"/>
      <c r="AV18" s="182"/>
      <c r="AW18" s="188"/>
      <c r="AX18" s="182"/>
      <c r="AY18" s="213"/>
      <c r="AZ18" s="187"/>
      <c r="BA18" s="213"/>
      <c r="BB18" s="187"/>
      <c r="BC18" s="188"/>
      <c r="BD18" s="189"/>
      <c r="BE18" s="188"/>
      <c r="BF18" s="190"/>
      <c r="BG18" s="188"/>
      <c r="BH18" s="192"/>
      <c r="BI18" s="193"/>
      <c r="BJ18" s="194"/>
    </row>
    <row r="19" spans="2:62" ht="41.25" customHeight="1">
      <c r="B19" s="195">
        <f t="shared" si="13"/>
        <v>9</v>
      </c>
      <c r="C19" s="161" t="s">
        <v>1809</v>
      </c>
      <c r="D19" s="204" t="s">
        <v>1830</v>
      </c>
      <c r="E19" s="205" t="s">
        <v>1831</v>
      </c>
      <c r="F19" s="181"/>
      <c r="G19" s="165"/>
      <c r="H19" s="166">
        <v>1</v>
      </c>
      <c r="I19" s="167">
        <v>1</v>
      </c>
      <c r="J19" s="168"/>
      <c r="K19" s="169"/>
      <c r="L19" s="170"/>
      <c r="M19" s="171"/>
      <c r="N19" s="160"/>
      <c r="O19" s="172"/>
      <c r="P19" s="173"/>
      <c r="Q19" s="167"/>
      <c r="R19" s="160">
        <f t="shared" si="0"/>
        <v>2</v>
      </c>
      <c r="S19" s="205" t="s">
        <v>1824</v>
      </c>
      <c r="T19" s="199" t="s">
        <v>1790</v>
      </c>
      <c r="U19" s="228" t="s">
        <v>757</v>
      </c>
      <c r="V19" s="528">
        <f t="shared" si="1"/>
        <v>0</v>
      </c>
      <c r="W19" s="529">
        <f t="shared" si="2"/>
        <v>0</v>
      </c>
      <c r="X19" s="530">
        <f t="shared" si="3"/>
        <v>0</v>
      </c>
      <c r="Y19" s="167">
        <f t="shared" si="4"/>
        <v>1</v>
      </c>
      <c r="Z19" s="168">
        <f t="shared" si="15"/>
        <v>0</v>
      </c>
      <c r="AA19" s="169">
        <f t="shared" si="5"/>
        <v>0</v>
      </c>
      <c r="AB19" s="170">
        <f t="shared" si="6"/>
        <v>0</v>
      </c>
      <c r="AC19" s="171">
        <f t="shared" si="14"/>
        <v>0</v>
      </c>
      <c r="AD19" s="160">
        <f t="shared" si="7"/>
        <v>0</v>
      </c>
      <c r="AE19" s="172">
        <f t="shared" si="8"/>
        <v>0</v>
      </c>
      <c r="AF19" s="173">
        <f t="shared" si="9"/>
        <v>0</v>
      </c>
      <c r="AG19" s="167">
        <f t="shared" si="12"/>
        <v>0</v>
      </c>
      <c r="AH19" s="195">
        <f t="shared" si="10"/>
        <v>1</v>
      </c>
      <c r="AI19" s="200">
        <f t="shared" si="11"/>
        <v>0.5</v>
      </c>
      <c r="AJ19" s="181">
        <v>0</v>
      </c>
      <c r="AK19" s="1171" t="s">
        <v>1791</v>
      </c>
      <c r="AL19" s="181">
        <v>0</v>
      </c>
      <c r="AM19" s="1171" t="s">
        <v>1791</v>
      </c>
      <c r="AN19" s="181">
        <v>0</v>
      </c>
      <c r="AO19" s="1317" t="s">
        <v>1832</v>
      </c>
      <c r="AP19" s="181">
        <v>1</v>
      </c>
      <c r="AQ19" s="180" t="s">
        <v>1833</v>
      </c>
      <c r="AR19" s="164">
        <v>0</v>
      </c>
      <c r="AS19" s="1171" t="s">
        <v>1791</v>
      </c>
      <c r="AT19" s="182"/>
      <c r="AU19" s="186"/>
      <c r="AV19" s="182"/>
      <c r="AW19" s="186"/>
      <c r="AX19" s="182"/>
      <c r="AY19" s="186"/>
      <c r="AZ19" s="187"/>
      <c r="BA19" s="186"/>
      <c r="BB19" s="187"/>
      <c r="BC19" s="229"/>
      <c r="BD19" s="189"/>
      <c r="BE19" s="186"/>
      <c r="BF19" s="190"/>
      <c r="BG19" s="201"/>
      <c r="BH19" s="192"/>
      <c r="BI19" s="193"/>
      <c r="BJ19" s="194"/>
    </row>
    <row r="20" spans="2:62" ht="41.25" customHeight="1">
      <c r="B20" s="195">
        <f t="shared" si="13"/>
        <v>10</v>
      </c>
      <c r="C20" s="161" t="s">
        <v>1809</v>
      </c>
      <c r="D20" s="204" t="s">
        <v>1834</v>
      </c>
      <c r="E20" s="205" t="s">
        <v>1831</v>
      </c>
      <c r="F20" s="181"/>
      <c r="G20" s="165"/>
      <c r="H20" s="166"/>
      <c r="I20" s="167"/>
      <c r="J20" s="168">
        <v>1</v>
      </c>
      <c r="K20" s="169">
        <v>1</v>
      </c>
      <c r="L20" s="170"/>
      <c r="M20" s="171"/>
      <c r="N20" s="160"/>
      <c r="O20" s="172"/>
      <c r="P20" s="173"/>
      <c r="Q20" s="167"/>
      <c r="R20" s="160">
        <f t="shared" si="0"/>
        <v>2</v>
      </c>
      <c r="S20" s="205" t="s">
        <v>1824</v>
      </c>
      <c r="T20" s="199" t="s">
        <v>1790</v>
      </c>
      <c r="U20" s="228" t="s">
        <v>757</v>
      </c>
      <c r="V20" s="528">
        <f t="shared" si="1"/>
        <v>0</v>
      </c>
      <c r="W20" s="529">
        <f t="shared" si="2"/>
        <v>0</v>
      </c>
      <c r="X20" s="530">
        <f t="shared" si="3"/>
        <v>0</v>
      </c>
      <c r="Y20" s="167">
        <f t="shared" si="4"/>
        <v>0</v>
      </c>
      <c r="Z20" s="168">
        <f t="shared" si="15"/>
        <v>0</v>
      </c>
      <c r="AA20" s="169">
        <f t="shared" si="5"/>
        <v>0</v>
      </c>
      <c r="AB20" s="170">
        <f t="shared" si="6"/>
        <v>0</v>
      </c>
      <c r="AC20" s="171">
        <v>0</v>
      </c>
      <c r="AD20" s="160">
        <f t="shared" si="7"/>
        <v>0</v>
      </c>
      <c r="AE20" s="172">
        <f t="shared" si="8"/>
        <v>0</v>
      </c>
      <c r="AF20" s="173">
        <f t="shared" si="9"/>
        <v>0</v>
      </c>
      <c r="AG20" s="167">
        <f t="shared" si="12"/>
        <v>0</v>
      </c>
      <c r="AH20" s="195">
        <f t="shared" si="10"/>
        <v>0</v>
      </c>
      <c r="AI20" s="200">
        <f t="shared" si="11"/>
        <v>0</v>
      </c>
      <c r="AJ20" s="181">
        <v>0</v>
      </c>
      <c r="AK20" s="1171" t="s">
        <v>1791</v>
      </c>
      <c r="AL20" s="181">
        <v>0</v>
      </c>
      <c r="AM20" s="1171" t="s">
        <v>1791</v>
      </c>
      <c r="AN20" s="181">
        <v>0</v>
      </c>
      <c r="AO20" s="1316" t="s">
        <v>1791</v>
      </c>
      <c r="AP20" s="181">
        <v>0</v>
      </c>
      <c r="AQ20" s="1171" t="s">
        <v>1791</v>
      </c>
      <c r="AR20" s="1353"/>
      <c r="AS20" s="1352"/>
      <c r="AT20" s="182"/>
      <c r="AU20" s="201"/>
      <c r="AV20" s="182"/>
      <c r="AW20" s="186"/>
      <c r="AX20" s="182"/>
      <c r="AY20" s="186"/>
      <c r="AZ20" s="187"/>
      <c r="BA20" s="186"/>
      <c r="BB20" s="187"/>
      <c r="BC20" s="229"/>
      <c r="BD20" s="189"/>
      <c r="BE20" s="186"/>
      <c r="BF20" s="190"/>
      <c r="BG20" s="201"/>
      <c r="BH20" s="192"/>
      <c r="BI20" s="193"/>
      <c r="BJ20" s="194"/>
    </row>
    <row r="21" spans="2:62" ht="36.75" customHeight="1">
      <c r="B21" s="195">
        <f t="shared" si="13"/>
        <v>11</v>
      </c>
      <c r="C21" s="161" t="s">
        <v>1809</v>
      </c>
      <c r="D21" s="204" t="s">
        <v>1835</v>
      </c>
      <c r="E21" s="205" t="s">
        <v>1836</v>
      </c>
      <c r="F21" s="181"/>
      <c r="G21" s="165">
        <v>1</v>
      </c>
      <c r="H21" s="166">
        <v>1</v>
      </c>
      <c r="I21" s="167"/>
      <c r="J21" s="168"/>
      <c r="K21" s="169"/>
      <c r="L21" s="170"/>
      <c r="M21" s="171"/>
      <c r="N21" s="160"/>
      <c r="O21" s="172"/>
      <c r="P21" s="173"/>
      <c r="Q21" s="167"/>
      <c r="R21" s="160">
        <f t="shared" si="0"/>
        <v>2</v>
      </c>
      <c r="S21" s="230" t="s">
        <v>1824</v>
      </c>
      <c r="T21" s="199" t="s">
        <v>1790</v>
      </c>
      <c r="U21" s="228" t="s">
        <v>757</v>
      </c>
      <c r="V21" s="528">
        <f t="shared" si="1"/>
        <v>0</v>
      </c>
      <c r="W21" s="529">
        <f t="shared" si="2"/>
        <v>1</v>
      </c>
      <c r="X21" s="530">
        <f t="shared" si="3"/>
        <v>1</v>
      </c>
      <c r="Y21" s="167">
        <f t="shared" ref="Y21" si="16">AP21</f>
        <v>0</v>
      </c>
      <c r="Z21" s="168">
        <f t="shared" ref="Z21" si="17">AR21</f>
        <v>0</v>
      </c>
      <c r="AA21" s="169">
        <f t="shared" ref="AA21" si="18">AT21</f>
        <v>0</v>
      </c>
      <c r="AB21" s="170">
        <f t="shared" ref="AB21" si="19">AV21</f>
        <v>0</v>
      </c>
      <c r="AC21" s="171">
        <v>0</v>
      </c>
      <c r="AD21" s="160">
        <f t="shared" ref="AD21" si="20">AZ21</f>
        <v>0</v>
      </c>
      <c r="AE21" s="172">
        <f t="shared" ref="AE21" si="21">BB21</f>
        <v>0</v>
      </c>
      <c r="AF21" s="173">
        <f t="shared" ref="AF21" si="22">BF21</f>
        <v>0</v>
      </c>
      <c r="AG21" s="167">
        <f t="shared" si="12"/>
        <v>0</v>
      </c>
      <c r="AH21" s="195">
        <f t="shared" si="10"/>
        <v>2</v>
      </c>
      <c r="AI21" s="200">
        <f t="shared" si="11"/>
        <v>1</v>
      </c>
      <c r="AJ21" s="181">
        <v>0</v>
      </c>
      <c r="AK21" s="1171" t="s">
        <v>1791</v>
      </c>
      <c r="AL21" s="181">
        <v>1</v>
      </c>
      <c r="AM21" s="1318" t="s">
        <v>1837</v>
      </c>
      <c r="AN21" s="181">
        <v>1</v>
      </c>
      <c r="AO21" s="1316" t="s">
        <v>1838</v>
      </c>
      <c r="AP21" s="181">
        <v>0</v>
      </c>
      <c r="AQ21" s="1171" t="s">
        <v>1791</v>
      </c>
      <c r="AR21" s="164">
        <v>0</v>
      </c>
      <c r="AS21" s="1171" t="s">
        <v>1791</v>
      </c>
      <c r="AT21" s="182"/>
      <c r="AU21" s="201"/>
      <c r="AV21" s="182"/>
      <c r="AW21" s="186"/>
      <c r="AX21" s="182"/>
      <c r="AY21" s="186"/>
      <c r="AZ21" s="187"/>
      <c r="BA21" s="201"/>
      <c r="BB21" s="187"/>
      <c r="BC21" s="201"/>
      <c r="BD21" s="189"/>
      <c r="BE21" s="186"/>
      <c r="BF21" s="190"/>
      <c r="BG21" s="201"/>
      <c r="BH21" s="192"/>
      <c r="BI21" s="193"/>
      <c r="BJ21" s="194"/>
    </row>
    <row r="22" spans="2:62" ht="36.75" customHeight="1">
      <c r="B22" s="195">
        <f t="shared" si="13"/>
        <v>12</v>
      </c>
      <c r="C22" s="161" t="s">
        <v>1809</v>
      </c>
      <c r="D22" s="204" t="s">
        <v>1839</v>
      </c>
      <c r="E22" s="205" t="s">
        <v>1840</v>
      </c>
      <c r="F22" s="181"/>
      <c r="G22" s="165"/>
      <c r="H22" s="166"/>
      <c r="I22" s="167"/>
      <c r="J22" s="168"/>
      <c r="K22" s="169">
        <v>1</v>
      </c>
      <c r="L22" s="170"/>
      <c r="M22" s="171"/>
      <c r="N22" s="160"/>
      <c r="O22" s="172"/>
      <c r="P22" s="173"/>
      <c r="Q22" s="167"/>
      <c r="R22" s="160">
        <f t="shared" si="0"/>
        <v>1</v>
      </c>
      <c r="S22" s="230" t="s">
        <v>1824</v>
      </c>
      <c r="T22" s="199" t="s">
        <v>1790</v>
      </c>
      <c r="U22" s="228" t="s">
        <v>757</v>
      </c>
      <c r="V22" s="528">
        <f t="shared" ref="V22" si="23">AJ22</f>
        <v>0</v>
      </c>
      <c r="W22" s="529">
        <f t="shared" ref="W22" si="24">AL22</f>
        <v>0</v>
      </c>
      <c r="X22" s="530">
        <f t="shared" ref="X22" si="25">AN22</f>
        <v>0</v>
      </c>
      <c r="Y22" s="167">
        <f t="shared" ref="Y22" si="26">AP22</f>
        <v>0</v>
      </c>
      <c r="Z22" s="168">
        <f t="shared" ref="Z22" si="27">AR22</f>
        <v>0</v>
      </c>
      <c r="AA22" s="169">
        <f t="shared" ref="AA22" si="28">AT22</f>
        <v>0</v>
      </c>
      <c r="AB22" s="170">
        <f t="shared" ref="AB22" si="29">AV22</f>
        <v>0</v>
      </c>
      <c r="AC22" s="171">
        <f t="shared" ref="AC22" si="30">AX22</f>
        <v>0</v>
      </c>
      <c r="AD22" s="160">
        <f t="shared" ref="AD22" si="31">AZ22</f>
        <v>0</v>
      </c>
      <c r="AE22" s="172">
        <f t="shared" ref="AE22" si="32">BB22</f>
        <v>0</v>
      </c>
      <c r="AF22" s="173">
        <f t="shared" ref="AF22:AF36" si="33">BF22</f>
        <v>0</v>
      </c>
      <c r="AG22" s="167">
        <f t="shared" si="12"/>
        <v>0</v>
      </c>
      <c r="AH22" s="195">
        <f t="shared" ref="AH22" si="34">SUM(V22:AG22)</f>
        <v>0</v>
      </c>
      <c r="AI22" s="200">
        <f t="shared" ref="AI22" si="35">AH22/R22</f>
        <v>0</v>
      </c>
      <c r="AJ22" s="181">
        <v>0</v>
      </c>
      <c r="AK22" s="1171" t="s">
        <v>1791</v>
      </c>
      <c r="AL22" s="181">
        <v>0</v>
      </c>
      <c r="AM22" s="1171" t="s">
        <v>1791</v>
      </c>
      <c r="AN22" s="181">
        <v>0</v>
      </c>
      <c r="AO22" s="1316" t="s">
        <v>1791</v>
      </c>
      <c r="AP22" s="181">
        <v>0</v>
      </c>
      <c r="AQ22" s="1171" t="s">
        <v>1791</v>
      </c>
      <c r="AR22" s="164">
        <v>0</v>
      </c>
      <c r="AS22" s="1171" t="s">
        <v>1791</v>
      </c>
      <c r="AT22" s="182"/>
      <c r="AU22" s="201"/>
      <c r="AV22" s="182"/>
      <c r="AW22" s="186"/>
      <c r="AX22" s="182"/>
      <c r="AY22" s="186"/>
      <c r="AZ22" s="187"/>
      <c r="BA22" s="201"/>
      <c r="BB22" s="187"/>
      <c r="BC22" s="201"/>
      <c r="BD22" s="189"/>
      <c r="BE22" s="186"/>
      <c r="BF22" s="190"/>
      <c r="BG22" s="201"/>
      <c r="BH22" s="192"/>
      <c r="BI22" s="193"/>
      <c r="BJ22" s="194"/>
    </row>
    <row r="23" spans="2:62" ht="42.75" customHeight="1">
      <c r="B23" s="195">
        <f t="shared" si="13"/>
        <v>13</v>
      </c>
      <c r="C23" s="196" t="s">
        <v>1841</v>
      </c>
      <c r="D23" s="231" t="s">
        <v>1842</v>
      </c>
      <c r="E23" s="212" t="s">
        <v>1823</v>
      </c>
      <c r="F23" s="181"/>
      <c r="G23" s="165"/>
      <c r="H23" s="166"/>
      <c r="I23" s="167">
        <v>1</v>
      </c>
      <c r="J23" s="168">
        <v>1</v>
      </c>
      <c r="K23" s="169"/>
      <c r="L23" s="170"/>
      <c r="M23" s="171"/>
      <c r="N23" s="160"/>
      <c r="O23" s="172"/>
      <c r="P23" s="173"/>
      <c r="Q23" s="167"/>
      <c r="R23" s="160">
        <f t="shared" si="0"/>
        <v>2</v>
      </c>
      <c r="S23" s="232" t="s">
        <v>1824</v>
      </c>
      <c r="T23" s="199" t="s">
        <v>1790</v>
      </c>
      <c r="U23" s="199" t="s">
        <v>1825</v>
      </c>
      <c r="V23" s="528">
        <f t="shared" si="1"/>
        <v>0</v>
      </c>
      <c r="W23" s="529">
        <f t="shared" si="2"/>
        <v>0</v>
      </c>
      <c r="X23" s="530">
        <f t="shared" si="3"/>
        <v>0</v>
      </c>
      <c r="Y23" s="167">
        <f t="shared" si="4"/>
        <v>1</v>
      </c>
      <c r="Z23" s="168">
        <f t="shared" si="15"/>
        <v>0</v>
      </c>
      <c r="AA23" s="169">
        <f t="shared" si="5"/>
        <v>0</v>
      </c>
      <c r="AB23" s="170">
        <f t="shared" si="6"/>
        <v>0</v>
      </c>
      <c r="AC23" s="171">
        <f t="shared" si="14"/>
        <v>0</v>
      </c>
      <c r="AD23" s="160">
        <f t="shared" si="7"/>
        <v>0</v>
      </c>
      <c r="AE23" s="172">
        <f t="shared" si="8"/>
        <v>0</v>
      </c>
      <c r="AF23" s="173">
        <f t="shared" si="33"/>
        <v>0</v>
      </c>
      <c r="AG23" s="167">
        <f t="shared" si="12"/>
        <v>0</v>
      </c>
      <c r="AH23" s="195">
        <f t="shared" si="10"/>
        <v>1</v>
      </c>
      <c r="AI23" s="200">
        <f t="shared" si="11"/>
        <v>0.5</v>
      </c>
      <c r="AJ23" s="181">
        <v>0</v>
      </c>
      <c r="AK23" s="1171" t="s">
        <v>1791</v>
      </c>
      <c r="AL23" s="181">
        <v>0</v>
      </c>
      <c r="AM23" s="1171" t="s">
        <v>1791</v>
      </c>
      <c r="AN23" s="181">
        <v>0</v>
      </c>
      <c r="AO23" s="1316" t="s">
        <v>1791</v>
      </c>
      <c r="AP23" s="181">
        <v>1</v>
      </c>
      <c r="AQ23" s="180" t="s">
        <v>1843</v>
      </c>
      <c r="AR23" s="1353"/>
      <c r="AS23" s="1354"/>
      <c r="AT23" s="182"/>
      <c r="AU23" s="188"/>
      <c r="AV23" s="182"/>
      <c r="AW23" s="186"/>
      <c r="AX23" s="182"/>
      <c r="AY23" s="213"/>
      <c r="AZ23" s="187"/>
      <c r="BA23" s="201"/>
      <c r="BB23" s="187"/>
      <c r="BC23" s="201"/>
      <c r="BD23" s="189"/>
      <c r="BE23" s="186"/>
      <c r="BF23" s="190"/>
      <c r="BG23" s="201"/>
      <c r="BH23" s="192"/>
      <c r="BI23" s="193"/>
      <c r="BJ23" s="194"/>
    </row>
    <row r="24" spans="2:62" ht="42.75" customHeight="1">
      <c r="B24" s="195">
        <f t="shared" si="13"/>
        <v>14</v>
      </c>
      <c r="C24" s="196" t="s">
        <v>1841</v>
      </c>
      <c r="D24" s="207" t="s">
        <v>1844</v>
      </c>
      <c r="E24" s="212" t="s">
        <v>1845</v>
      </c>
      <c r="F24" s="181"/>
      <c r="G24" s="165"/>
      <c r="H24" s="166"/>
      <c r="I24" s="167"/>
      <c r="J24" s="168"/>
      <c r="K24" s="169"/>
      <c r="L24" s="170">
        <v>1</v>
      </c>
      <c r="M24" s="171"/>
      <c r="N24" s="160"/>
      <c r="O24" s="172">
        <v>1</v>
      </c>
      <c r="P24" s="173"/>
      <c r="Q24" s="167"/>
      <c r="R24" s="160">
        <f t="shared" si="0"/>
        <v>2</v>
      </c>
      <c r="S24" s="234" t="s">
        <v>1824</v>
      </c>
      <c r="T24" s="199" t="s">
        <v>1790</v>
      </c>
      <c r="U24" s="199" t="s">
        <v>1825</v>
      </c>
      <c r="V24" s="528">
        <f t="shared" si="1"/>
        <v>0</v>
      </c>
      <c r="W24" s="529">
        <f t="shared" si="2"/>
        <v>0</v>
      </c>
      <c r="X24" s="530">
        <f t="shared" si="3"/>
        <v>0</v>
      </c>
      <c r="Y24" s="167">
        <f t="shared" si="4"/>
        <v>0</v>
      </c>
      <c r="Z24" s="168">
        <f t="shared" si="15"/>
        <v>0</v>
      </c>
      <c r="AA24" s="169">
        <f t="shared" si="5"/>
        <v>0</v>
      </c>
      <c r="AB24" s="170">
        <f t="shared" si="6"/>
        <v>0</v>
      </c>
      <c r="AC24" s="171">
        <f t="shared" si="14"/>
        <v>0</v>
      </c>
      <c r="AD24" s="160">
        <f t="shared" si="7"/>
        <v>0</v>
      </c>
      <c r="AE24" s="172">
        <f t="shared" si="8"/>
        <v>0</v>
      </c>
      <c r="AF24" s="173">
        <f t="shared" si="33"/>
        <v>0</v>
      </c>
      <c r="AG24" s="167">
        <f t="shared" si="12"/>
        <v>0</v>
      </c>
      <c r="AH24" s="195">
        <f t="shared" si="10"/>
        <v>0</v>
      </c>
      <c r="AI24" s="200">
        <f t="shared" si="11"/>
        <v>0</v>
      </c>
      <c r="AJ24" s="181">
        <v>0</v>
      </c>
      <c r="AK24" s="1171" t="s">
        <v>1791</v>
      </c>
      <c r="AL24" s="181">
        <v>0</v>
      </c>
      <c r="AM24" s="1171" t="s">
        <v>1791</v>
      </c>
      <c r="AN24" s="181">
        <v>0</v>
      </c>
      <c r="AO24" s="1316" t="s">
        <v>1791</v>
      </c>
      <c r="AP24" s="181">
        <v>0</v>
      </c>
      <c r="AQ24" s="1171" t="s">
        <v>1791</v>
      </c>
      <c r="AR24" s="164">
        <v>0</v>
      </c>
      <c r="AS24" s="1171" t="s">
        <v>1791</v>
      </c>
      <c r="AT24" s="182"/>
      <c r="AU24" s="188"/>
      <c r="AV24" s="182"/>
      <c r="AW24" s="188"/>
      <c r="AX24" s="182"/>
      <c r="AY24" s="213"/>
      <c r="AZ24" s="187"/>
      <c r="BA24" s="201"/>
      <c r="BB24" s="187"/>
      <c r="BC24" s="201"/>
      <c r="BD24" s="189"/>
      <c r="BE24" s="186"/>
      <c r="BF24" s="190"/>
      <c r="BG24" s="201"/>
      <c r="BH24" s="192"/>
      <c r="BI24" s="193"/>
      <c r="BJ24" s="194"/>
    </row>
    <row r="25" spans="2:62" ht="40.5" customHeight="1">
      <c r="B25" s="195">
        <f t="shared" si="13"/>
        <v>15</v>
      </c>
      <c r="C25" s="196" t="s">
        <v>1841</v>
      </c>
      <c r="D25" s="207" t="s">
        <v>1846</v>
      </c>
      <c r="E25" s="212" t="s">
        <v>1847</v>
      </c>
      <c r="F25" s="181"/>
      <c r="G25" s="165"/>
      <c r="H25" s="166"/>
      <c r="I25" s="167"/>
      <c r="J25" s="168"/>
      <c r="K25" s="169"/>
      <c r="L25" s="170"/>
      <c r="M25" s="171"/>
      <c r="N25" s="160"/>
      <c r="O25" s="172"/>
      <c r="P25" s="173"/>
      <c r="Q25" s="167">
        <v>1</v>
      </c>
      <c r="R25" s="160">
        <f t="shared" si="0"/>
        <v>1</v>
      </c>
      <c r="S25" s="234" t="s">
        <v>1824</v>
      </c>
      <c r="T25" s="199" t="s">
        <v>1790</v>
      </c>
      <c r="U25" s="199" t="s">
        <v>757</v>
      </c>
      <c r="V25" s="528">
        <f t="shared" si="1"/>
        <v>0</v>
      </c>
      <c r="W25" s="529">
        <f t="shared" si="2"/>
        <v>0</v>
      </c>
      <c r="X25" s="530">
        <f t="shared" si="3"/>
        <v>0</v>
      </c>
      <c r="Y25" s="167">
        <f t="shared" si="4"/>
        <v>0</v>
      </c>
      <c r="Z25" s="168">
        <f t="shared" si="15"/>
        <v>0</v>
      </c>
      <c r="AA25" s="169">
        <f t="shared" si="5"/>
        <v>0</v>
      </c>
      <c r="AB25" s="170">
        <f t="shared" si="6"/>
        <v>0</v>
      </c>
      <c r="AC25" s="171">
        <f t="shared" si="14"/>
        <v>0</v>
      </c>
      <c r="AD25" s="160">
        <f t="shared" si="7"/>
        <v>0</v>
      </c>
      <c r="AE25" s="172">
        <f t="shared" si="8"/>
        <v>0</v>
      </c>
      <c r="AF25" s="173">
        <f t="shared" si="33"/>
        <v>0</v>
      </c>
      <c r="AG25" s="167">
        <f t="shared" si="12"/>
        <v>0</v>
      </c>
      <c r="AH25" s="195">
        <f t="shared" si="10"/>
        <v>0</v>
      </c>
      <c r="AI25" s="200">
        <f t="shared" si="11"/>
        <v>0</v>
      </c>
      <c r="AJ25" s="181">
        <v>0</v>
      </c>
      <c r="AK25" s="1171" t="s">
        <v>1791</v>
      </c>
      <c r="AL25" s="181">
        <v>0</v>
      </c>
      <c r="AM25" s="1171" t="s">
        <v>1791</v>
      </c>
      <c r="AN25" s="181">
        <v>0</v>
      </c>
      <c r="AO25" s="1316" t="s">
        <v>1791</v>
      </c>
      <c r="AP25" s="181">
        <v>0</v>
      </c>
      <c r="AQ25" s="1171" t="s">
        <v>1791</v>
      </c>
      <c r="AR25" s="164">
        <v>0</v>
      </c>
      <c r="AS25" s="1171" t="s">
        <v>1791</v>
      </c>
      <c r="AT25" s="182"/>
      <c r="AU25" s="201"/>
      <c r="AV25" s="182"/>
      <c r="AW25" s="186"/>
      <c r="AX25" s="182"/>
      <c r="AY25" s="186"/>
      <c r="AZ25" s="187"/>
      <c r="BA25" s="201"/>
      <c r="BB25" s="187"/>
      <c r="BC25" s="229"/>
      <c r="BD25" s="189"/>
      <c r="BE25" s="229"/>
      <c r="BF25" s="190"/>
      <c r="BG25" s="206"/>
      <c r="BH25" s="192"/>
      <c r="BI25" s="193"/>
      <c r="BJ25" s="194"/>
    </row>
    <row r="26" spans="2:62" s="85" customFormat="1" ht="50.25" customHeight="1">
      <c r="B26" s="235">
        <f>B25+1</f>
        <v>16</v>
      </c>
      <c r="C26" s="236" t="s">
        <v>1848</v>
      </c>
      <c r="D26" s="237" t="s">
        <v>1849</v>
      </c>
      <c r="E26" s="237" t="s">
        <v>1850</v>
      </c>
      <c r="F26" s="181"/>
      <c r="G26" s="165">
        <v>1</v>
      </c>
      <c r="H26" s="166"/>
      <c r="I26" s="167"/>
      <c r="J26" s="168"/>
      <c r="K26" s="169"/>
      <c r="L26" s="170">
        <v>1</v>
      </c>
      <c r="M26" s="171"/>
      <c r="N26" s="238"/>
      <c r="O26" s="172"/>
      <c r="P26" s="173"/>
      <c r="Q26" s="167"/>
      <c r="R26" s="160">
        <f t="shared" si="0"/>
        <v>2</v>
      </c>
      <c r="S26" s="239" t="s">
        <v>1851</v>
      </c>
      <c r="T26" s="228" t="s">
        <v>1790</v>
      </c>
      <c r="U26" s="228" t="s">
        <v>1852</v>
      </c>
      <c r="V26" s="528">
        <f t="shared" si="1"/>
        <v>0</v>
      </c>
      <c r="W26" s="529">
        <f t="shared" si="2"/>
        <v>1</v>
      </c>
      <c r="X26" s="530">
        <f t="shared" si="3"/>
        <v>0</v>
      </c>
      <c r="Y26" s="167">
        <f t="shared" si="4"/>
        <v>0</v>
      </c>
      <c r="Z26" s="168">
        <f t="shared" si="15"/>
        <v>0</v>
      </c>
      <c r="AA26" s="169">
        <f t="shared" si="5"/>
        <v>0</v>
      </c>
      <c r="AB26" s="170">
        <f t="shared" si="6"/>
        <v>0</v>
      </c>
      <c r="AC26" s="171">
        <f t="shared" si="14"/>
        <v>0</v>
      </c>
      <c r="AD26" s="238">
        <f t="shared" si="7"/>
        <v>0</v>
      </c>
      <c r="AE26" s="172">
        <f t="shared" si="8"/>
        <v>0</v>
      </c>
      <c r="AF26" s="173">
        <f t="shared" si="33"/>
        <v>0</v>
      </c>
      <c r="AG26" s="167">
        <f t="shared" si="12"/>
        <v>0</v>
      </c>
      <c r="AH26" s="240">
        <f t="shared" si="10"/>
        <v>1</v>
      </c>
      <c r="AI26" s="241">
        <f t="shared" si="11"/>
        <v>0.5</v>
      </c>
      <c r="AJ26" s="242">
        <v>0</v>
      </c>
      <c r="AK26" s="1171" t="s">
        <v>1791</v>
      </c>
      <c r="AL26" s="181">
        <v>1</v>
      </c>
      <c r="AM26" s="1319" t="s">
        <v>1853</v>
      </c>
      <c r="AN26" s="195">
        <v>0</v>
      </c>
      <c r="AO26" s="1316" t="s">
        <v>1791</v>
      </c>
      <c r="AP26" s="181">
        <v>0</v>
      </c>
      <c r="AQ26" s="1171" t="s">
        <v>1791</v>
      </c>
      <c r="AR26" s="164">
        <v>0</v>
      </c>
      <c r="AS26" s="1171" t="s">
        <v>1791</v>
      </c>
      <c r="AT26" s="182"/>
      <c r="AU26" s="188"/>
      <c r="AV26" s="182"/>
      <c r="AW26" s="186"/>
      <c r="AX26" s="182"/>
      <c r="AY26" s="186"/>
      <c r="AZ26" s="187"/>
      <c r="BA26" s="201"/>
      <c r="BB26" s="187"/>
      <c r="BC26" s="182"/>
      <c r="BD26" s="189"/>
      <c r="BE26" s="229"/>
      <c r="BF26" s="190"/>
      <c r="BG26" s="206"/>
      <c r="BH26" s="243"/>
      <c r="BI26" s="244"/>
      <c r="BJ26" s="245"/>
    </row>
    <row r="27" spans="2:62" ht="27.75" customHeight="1">
      <c r="B27" s="235">
        <f t="shared" ref="B27:B31" si="36">B26+1</f>
        <v>17</v>
      </c>
      <c r="C27" s="196" t="s">
        <v>1854</v>
      </c>
      <c r="D27" s="197" t="s">
        <v>1855</v>
      </c>
      <c r="E27" s="197" t="s">
        <v>1856</v>
      </c>
      <c r="F27" s="181"/>
      <c r="G27" s="165"/>
      <c r="H27" s="166">
        <v>1</v>
      </c>
      <c r="I27" s="167"/>
      <c r="J27" s="168"/>
      <c r="K27" s="169">
        <v>1</v>
      </c>
      <c r="L27" s="170"/>
      <c r="M27" s="171"/>
      <c r="N27" s="160">
        <v>1</v>
      </c>
      <c r="O27" s="172"/>
      <c r="P27" s="173"/>
      <c r="Q27" s="167">
        <v>1</v>
      </c>
      <c r="R27" s="160">
        <f t="shared" si="0"/>
        <v>4</v>
      </c>
      <c r="S27" s="232" t="s">
        <v>1857</v>
      </c>
      <c r="T27" s="199" t="s">
        <v>1790</v>
      </c>
      <c r="U27" s="199" t="s">
        <v>757</v>
      </c>
      <c r="V27" s="528">
        <f t="shared" si="1"/>
        <v>0</v>
      </c>
      <c r="W27" s="529">
        <f t="shared" si="2"/>
        <v>0</v>
      </c>
      <c r="X27" s="530">
        <f t="shared" si="3"/>
        <v>1</v>
      </c>
      <c r="Y27" s="167">
        <f t="shared" si="4"/>
        <v>0</v>
      </c>
      <c r="Z27" s="168">
        <f t="shared" si="15"/>
        <v>0</v>
      </c>
      <c r="AA27" s="169">
        <f t="shared" si="5"/>
        <v>0</v>
      </c>
      <c r="AB27" s="170">
        <f t="shared" si="6"/>
        <v>0</v>
      </c>
      <c r="AC27" s="171">
        <f t="shared" si="14"/>
        <v>0</v>
      </c>
      <c r="AD27" s="160">
        <f t="shared" si="7"/>
        <v>0</v>
      </c>
      <c r="AE27" s="172">
        <f t="shared" si="8"/>
        <v>0</v>
      </c>
      <c r="AF27" s="173">
        <f t="shared" si="33"/>
        <v>0</v>
      </c>
      <c r="AG27" s="167">
        <f t="shared" si="12"/>
        <v>0</v>
      </c>
      <c r="AH27" s="195">
        <f t="shared" si="10"/>
        <v>1</v>
      </c>
      <c r="AI27" s="200">
        <f t="shared" si="11"/>
        <v>0.25</v>
      </c>
      <c r="AJ27" s="181">
        <v>0</v>
      </c>
      <c r="AK27" s="1171" t="s">
        <v>1791</v>
      </c>
      <c r="AL27" s="181">
        <v>0</v>
      </c>
      <c r="AM27" s="1171" t="s">
        <v>1791</v>
      </c>
      <c r="AN27" s="195">
        <v>1</v>
      </c>
      <c r="AO27" s="1320" t="s">
        <v>1858</v>
      </c>
      <c r="AP27" s="181">
        <v>0</v>
      </c>
      <c r="AQ27" s="1171" t="s">
        <v>1791</v>
      </c>
      <c r="AR27" s="164">
        <v>0</v>
      </c>
      <c r="AS27" s="1171" t="s">
        <v>1791</v>
      </c>
      <c r="AT27" s="182"/>
      <c r="AU27" s="247"/>
      <c r="AV27" s="182"/>
      <c r="AW27" s="186"/>
      <c r="AX27" s="182"/>
      <c r="AY27" s="186"/>
      <c r="AZ27" s="187"/>
      <c r="BA27" s="248"/>
      <c r="BB27" s="187"/>
      <c r="BC27" s="201"/>
      <c r="BD27" s="189"/>
      <c r="BE27" s="249"/>
      <c r="BF27" s="190"/>
      <c r="BG27" s="250"/>
      <c r="BH27" s="192"/>
      <c r="BI27" s="193"/>
      <c r="BJ27" s="194"/>
    </row>
    <row r="28" spans="2:62" ht="50.25" customHeight="1">
      <c r="B28" s="235">
        <f t="shared" si="36"/>
        <v>18</v>
      </c>
      <c r="C28" s="196" t="s">
        <v>1809</v>
      </c>
      <c r="D28" s="205" t="s">
        <v>1859</v>
      </c>
      <c r="E28" s="197" t="s">
        <v>1860</v>
      </c>
      <c r="F28" s="181"/>
      <c r="G28" s="165"/>
      <c r="H28" s="166">
        <v>1</v>
      </c>
      <c r="I28" s="167"/>
      <c r="J28" s="168"/>
      <c r="K28" s="169">
        <v>1</v>
      </c>
      <c r="L28" s="170"/>
      <c r="M28" s="171"/>
      <c r="N28" s="160">
        <v>1</v>
      </c>
      <c r="O28" s="172"/>
      <c r="P28" s="173"/>
      <c r="Q28" s="167">
        <v>1</v>
      </c>
      <c r="R28" s="160">
        <f t="shared" si="0"/>
        <v>4</v>
      </c>
      <c r="S28" s="232" t="s">
        <v>1824</v>
      </c>
      <c r="T28" s="199" t="s">
        <v>1790</v>
      </c>
      <c r="U28" s="199" t="s">
        <v>757</v>
      </c>
      <c r="V28" s="528">
        <f t="shared" si="1"/>
        <v>0</v>
      </c>
      <c r="W28" s="529">
        <f t="shared" si="2"/>
        <v>0</v>
      </c>
      <c r="X28" s="530">
        <f t="shared" si="3"/>
        <v>1</v>
      </c>
      <c r="Y28" s="167">
        <f t="shared" si="4"/>
        <v>0</v>
      </c>
      <c r="Z28" s="168">
        <f t="shared" si="15"/>
        <v>0</v>
      </c>
      <c r="AA28" s="169">
        <f t="shared" si="5"/>
        <v>0</v>
      </c>
      <c r="AB28" s="170">
        <f t="shared" si="6"/>
        <v>0</v>
      </c>
      <c r="AC28" s="171">
        <f t="shared" si="14"/>
        <v>0</v>
      </c>
      <c r="AD28" s="160">
        <f t="shared" si="7"/>
        <v>0</v>
      </c>
      <c r="AE28" s="172">
        <f t="shared" si="8"/>
        <v>0</v>
      </c>
      <c r="AF28" s="173">
        <f t="shared" si="33"/>
        <v>0</v>
      </c>
      <c r="AG28" s="167">
        <f t="shared" si="12"/>
        <v>0</v>
      </c>
      <c r="AH28" s="195">
        <f t="shared" si="10"/>
        <v>1</v>
      </c>
      <c r="AI28" s="200">
        <f t="shared" si="11"/>
        <v>0.25</v>
      </c>
      <c r="AJ28" s="181">
        <v>0</v>
      </c>
      <c r="AK28" s="1171" t="s">
        <v>1791</v>
      </c>
      <c r="AL28" s="181">
        <v>0</v>
      </c>
      <c r="AM28" s="1171" t="s">
        <v>1791</v>
      </c>
      <c r="AN28" s="195">
        <v>1</v>
      </c>
      <c r="AO28" s="1321" t="s">
        <v>1861</v>
      </c>
      <c r="AP28" s="181">
        <v>0</v>
      </c>
      <c r="AQ28" s="1171" t="s">
        <v>1791</v>
      </c>
      <c r="AR28" s="164">
        <v>0</v>
      </c>
      <c r="AS28" s="1171" t="s">
        <v>1791</v>
      </c>
      <c r="AT28" s="182"/>
      <c r="AU28" s="252"/>
      <c r="AV28" s="182"/>
      <c r="AW28" s="186"/>
      <c r="AX28" s="182"/>
      <c r="AY28" s="213"/>
      <c r="AZ28" s="187"/>
      <c r="BA28" s="213"/>
      <c r="BB28" s="187"/>
      <c r="BC28" s="201"/>
      <c r="BD28" s="189"/>
      <c r="BE28" s="253"/>
      <c r="BF28" s="190"/>
      <c r="BG28" s="254"/>
      <c r="BH28" s="192"/>
      <c r="BI28" s="193"/>
      <c r="BJ28" s="194"/>
    </row>
    <row r="29" spans="2:62" ht="43.5" customHeight="1">
      <c r="B29" s="235">
        <f t="shared" si="36"/>
        <v>19</v>
      </c>
      <c r="C29" s="196" t="s">
        <v>1809</v>
      </c>
      <c r="D29" s="207" t="s">
        <v>1862</v>
      </c>
      <c r="E29" s="205" t="s">
        <v>1863</v>
      </c>
      <c r="F29" s="181">
        <v>1</v>
      </c>
      <c r="G29" s="165"/>
      <c r="H29" s="166"/>
      <c r="I29" s="167"/>
      <c r="J29" s="168"/>
      <c r="K29" s="169"/>
      <c r="L29" s="170">
        <v>1</v>
      </c>
      <c r="M29" s="171"/>
      <c r="N29" s="160"/>
      <c r="O29" s="172"/>
      <c r="P29" s="173"/>
      <c r="Q29" s="167"/>
      <c r="R29" s="160">
        <f t="shared" si="0"/>
        <v>2</v>
      </c>
      <c r="S29" s="230" t="s">
        <v>1864</v>
      </c>
      <c r="T29" s="199" t="s">
        <v>1865</v>
      </c>
      <c r="U29" s="199" t="s">
        <v>757</v>
      </c>
      <c r="V29" s="528">
        <f>AJ29</f>
        <v>1</v>
      </c>
      <c r="W29" s="529">
        <f>AL29</f>
        <v>0</v>
      </c>
      <c r="X29" s="530">
        <f>AN29</f>
        <v>0</v>
      </c>
      <c r="Y29" s="167">
        <f>AP29</f>
        <v>0</v>
      </c>
      <c r="Z29" s="168">
        <f>AR29</f>
        <v>0</v>
      </c>
      <c r="AA29" s="169">
        <f>AT29</f>
        <v>0</v>
      </c>
      <c r="AB29" s="170">
        <f>AV29</f>
        <v>0</v>
      </c>
      <c r="AC29" s="171">
        <f>AX29</f>
        <v>0</v>
      </c>
      <c r="AD29" s="160">
        <f>AZ29</f>
        <v>0</v>
      </c>
      <c r="AE29" s="172">
        <f>BB29</f>
        <v>0</v>
      </c>
      <c r="AF29" s="173">
        <f t="shared" si="33"/>
        <v>0</v>
      </c>
      <c r="AG29" s="167">
        <f t="shared" si="12"/>
        <v>0</v>
      </c>
      <c r="AH29" s="195">
        <f>SUM(V29:AG29)</f>
        <v>1</v>
      </c>
      <c r="AI29" s="200">
        <f>AH29/R29</f>
        <v>0.5</v>
      </c>
      <c r="AJ29" s="181">
        <v>1</v>
      </c>
      <c r="AK29" s="180" t="s">
        <v>1866</v>
      </c>
      <c r="AL29" s="181">
        <v>0</v>
      </c>
      <c r="AM29" s="1171" t="s">
        <v>1791</v>
      </c>
      <c r="AN29" s="195">
        <v>0</v>
      </c>
      <c r="AO29" s="1316" t="s">
        <v>1791</v>
      </c>
      <c r="AP29" s="181">
        <v>0</v>
      </c>
      <c r="AQ29" s="1171" t="s">
        <v>1791</v>
      </c>
      <c r="AR29" s="164">
        <v>0</v>
      </c>
      <c r="AS29" s="1171" t="s">
        <v>1791</v>
      </c>
      <c r="AT29" s="182"/>
      <c r="AU29" s="188"/>
      <c r="AV29" s="182"/>
      <c r="AW29" s="186"/>
      <c r="AX29" s="182"/>
      <c r="AY29" s="186"/>
      <c r="AZ29" s="187"/>
      <c r="BA29" s="186"/>
      <c r="BB29" s="187"/>
      <c r="BC29" s="201"/>
      <c r="BD29" s="189"/>
      <c r="BE29" s="253"/>
      <c r="BF29" s="190"/>
      <c r="BG29" s="184"/>
      <c r="BH29" s="192"/>
      <c r="BI29" s="193"/>
      <c r="BJ29" s="194"/>
    </row>
    <row r="30" spans="2:62" ht="41.25" customHeight="1">
      <c r="B30" s="235">
        <f t="shared" si="36"/>
        <v>20</v>
      </c>
      <c r="C30" s="196" t="s">
        <v>1809</v>
      </c>
      <c r="D30" s="205" t="s">
        <v>1867</v>
      </c>
      <c r="E30" s="197" t="s">
        <v>1868</v>
      </c>
      <c r="F30" s="181"/>
      <c r="G30" s="165"/>
      <c r="H30" s="166"/>
      <c r="I30" s="167"/>
      <c r="J30" s="168"/>
      <c r="K30" s="169"/>
      <c r="L30" s="170"/>
      <c r="M30" s="171"/>
      <c r="N30" s="160">
        <v>1</v>
      </c>
      <c r="O30" s="172"/>
      <c r="P30" s="173"/>
      <c r="Q30" s="167"/>
      <c r="R30" s="160">
        <f t="shared" si="0"/>
        <v>1</v>
      </c>
      <c r="S30" s="255" t="s">
        <v>1824</v>
      </c>
      <c r="T30" s="199" t="s">
        <v>1790</v>
      </c>
      <c r="U30" s="199" t="s">
        <v>757</v>
      </c>
      <c r="V30" s="528">
        <f t="shared" si="1"/>
        <v>0</v>
      </c>
      <c r="W30" s="529">
        <f t="shared" si="2"/>
        <v>0</v>
      </c>
      <c r="X30" s="530">
        <f t="shared" si="3"/>
        <v>0</v>
      </c>
      <c r="Y30" s="167">
        <f t="shared" si="4"/>
        <v>0</v>
      </c>
      <c r="Z30" s="168">
        <f t="shared" si="15"/>
        <v>0</v>
      </c>
      <c r="AA30" s="169">
        <f t="shared" si="5"/>
        <v>0</v>
      </c>
      <c r="AB30" s="170">
        <f t="shared" si="6"/>
        <v>0</v>
      </c>
      <c r="AC30" s="171">
        <f t="shared" si="14"/>
        <v>0</v>
      </c>
      <c r="AD30" s="160">
        <f t="shared" si="7"/>
        <v>0</v>
      </c>
      <c r="AE30" s="172">
        <f t="shared" si="8"/>
        <v>0</v>
      </c>
      <c r="AF30" s="173">
        <f t="shared" si="33"/>
        <v>0</v>
      </c>
      <c r="AG30" s="167">
        <f t="shared" si="12"/>
        <v>0</v>
      </c>
      <c r="AH30" s="195">
        <f t="shared" si="10"/>
        <v>0</v>
      </c>
      <c r="AI30" s="200">
        <f t="shared" si="11"/>
        <v>0</v>
      </c>
      <c r="AJ30" s="181">
        <v>0</v>
      </c>
      <c r="AK30" s="1171" t="s">
        <v>1791</v>
      </c>
      <c r="AL30" s="181">
        <v>0</v>
      </c>
      <c r="AM30" s="1171" t="s">
        <v>1791</v>
      </c>
      <c r="AN30" s="195">
        <v>0</v>
      </c>
      <c r="AO30" s="1316" t="s">
        <v>1791</v>
      </c>
      <c r="AP30" s="181">
        <v>0</v>
      </c>
      <c r="AQ30" s="1171" t="s">
        <v>1791</v>
      </c>
      <c r="AR30" s="164">
        <v>0</v>
      </c>
      <c r="AS30" s="1171" t="s">
        <v>1791</v>
      </c>
      <c r="AT30" s="182"/>
      <c r="AU30" s="256"/>
      <c r="AV30" s="182"/>
      <c r="AW30" s="186"/>
      <c r="AX30" s="182"/>
      <c r="AY30" s="186"/>
      <c r="AZ30" s="187"/>
      <c r="BA30" s="213"/>
      <c r="BB30" s="187"/>
      <c r="BC30" s="201"/>
      <c r="BD30" s="189"/>
      <c r="BE30" s="253"/>
      <c r="BF30" s="190"/>
      <c r="BG30" s="253"/>
      <c r="BH30" s="192"/>
      <c r="BI30" s="193"/>
      <c r="BJ30" s="194"/>
    </row>
    <row r="31" spans="2:62" s="85" customFormat="1" ht="43.5" customHeight="1">
      <c r="B31" s="235">
        <f t="shared" si="36"/>
        <v>21</v>
      </c>
      <c r="C31" s="257" t="s">
        <v>1848</v>
      </c>
      <c r="D31" s="211" t="s">
        <v>1869</v>
      </c>
      <c r="E31" s="197" t="s">
        <v>1860</v>
      </c>
      <c r="F31" s="242"/>
      <c r="G31" s="165"/>
      <c r="H31" s="166">
        <v>1</v>
      </c>
      <c r="I31" s="167"/>
      <c r="J31" s="168"/>
      <c r="K31" s="169">
        <v>1</v>
      </c>
      <c r="L31" s="170"/>
      <c r="M31" s="171"/>
      <c r="N31" s="238">
        <v>1</v>
      </c>
      <c r="O31" s="172"/>
      <c r="P31" s="173"/>
      <c r="Q31" s="167">
        <v>1</v>
      </c>
      <c r="R31" s="160">
        <f t="shared" si="0"/>
        <v>4</v>
      </c>
      <c r="S31" s="258" t="s">
        <v>1857</v>
      </c>
      <c r="T31" s="259" t="s">
        <v>1790</v>
      </c>
      <c r="U31" s="228" t="s">
        <v>757</v>
      </c>
      <c r="V31" s="532">
        <f t="shared" si="1"/>
        <v>0</v>
      </c>
      <c r="W31" s="529">
        <f t="shared" si="2"/>
        <v>0</v>
      </c>
      <c r="X31" s="530">
        <f t="shared" si="3"/>
        <v>1</v>
      </c>
      <c r="Y31" s="167">
        <f t="shared" si="4"/>
        <v>0</v>
      </c>
      <c r="Z31" s="168">
        <f t="shared" si="15"/>
        <v>0</v>
      </c>
      <c r="AA31" s="169">
        <f t="shared" si="5"/>
        <v>0</v>
      </c>
      <c r="AB31" s="170">
        <f t="shared" si="6"/>
        <v>0</v>
      </c>
      <c r="AC31" s="171">
        <f t="shared" si="14"/>
        <v>0</v>
      </c>
      <c r="AD31" s="238">
        <f t="shared" si="7"/>
        <v>0</v>
      </c>
      <c r="AE31" s="172">
        <f t="shared" si="8"/>
        <v>0</v>
      </c>
      <c r="AF31" s="173">
        <f t="shared" si="33"/>
        <v>0</v>
      </c>
      <c r="AG31" s="167">
        <f t="shared" si="12"/>
        <v>0</v>
      </c>
      <c r="AH31" s="240">
        <f t="shared" si="10"/>
        <v>1</v>
      </c>
      <c r="AI31" s="241">
        <f t="shared" si="11"/>
        <v>0.25</v>
      </c>
      <c r="AJ31" s="242">
        <v>0</v>
      </c>
      <c r="AK31" s="1171" t="s">
        <v>1791</v>
      </c>
      <c r="AL31" s="181">
        <v>0</v>
      </c>
      <c r="AM31" s="1171" t="s">
        <v>1791</v>
      </c>
      <c r="AN31" s="195">
        <v>1</v>
      </c>
      <c r="AO31" s="1320" t="s">
        <v>1870</v>
      </c>
      <c r="AP31" s="181">
        <v>0</v>
      </c>
      <c r="AQ31" s="1171" t="s">
        <v>1791</v>
      </c>
      <c r="AR31" s="164">
        <v>0</v>
      </c>
      <c r="AS31" s="1171" t="s">
        <v>1791</v>
      </c>
      <c r="AT31" s="189"/>
      <c r="AU31" s="260"/>
      <c r="AV31" s="182"/>
      <c r="AW31" s="186"/>
      <c r="AX31" s="182"/>
      <c r="AY31" s="252"/>
      <c r="AZ31" s="187"/>
      <c r="BA31" s="248"/>
      <c r="BB31" s="187"/>
      <c r="BC31" s="201"/>
      <c r="BD31" s="189"/>
      <c r="BE31" s="261"/>
      <c r="BF31" s="190"/>
      <c r="BG31" s="254"/>
      <c r="BH31" s="243"/>
      <c r="BI31" s="244"/>
      <c r="BJ31" s="245"/>
    </row>
    <row r="32" spans="2:62" s="85" customFormat="1" ht="36" customHeight="1">
      <c r="B32" s="235">
        <f>B31+1</f>
        <v>22</v>
      </c>
      <c r="C32" s="257" t="s">
        <v>1848</v>
      </c>
      <c r="D32" s="211" t="s">
        <v>1871</v>
      </c>
      <c r="E32" s="262" t="s">
        <v>1860</v>
      </c>
      <c r="F32" s="242"/>
      <c r="G32" s="165"/>
      <c r="H32" s="166"/>
      <c r="I32" s="167"/>
      <c r="J32" s="168"/>
      <c r="K32" s="169"/>
      <c r="L32" s="170"/>
      <c r="M32" s="171"/>
      <c r="N32" s="238"/>
      <c r="O32" s="172">
        <v>1</v>
      </c>
      <c r="P32" s="173">
        <v>1</v>
      </c>
      <c r="Q32" s="167"/>
      <c r="R32" s="160">
        <f t="shared" si="0"/>
        <v>2</v>
      </c>
      <c r="S32" s="258" t="s">
        <v>1857</v>
      </c>
      <c r="T32" s="259" t="s">
        <v>1790</v>
      </c>
      <c r="U32" s="228" t="s">
        <v>757</v>
      </c>
      <c r="V32" s="532">
        <f t="shared" si="1"/>
        <v>0</v>
      </c>
      <c r="W32" s="529">
        <f t="shared" si="2"/>
        <v>0</v>
      </c>
      <c r="X32" s="530">
        <f t="shared" si="3"/>
        <v>0</v>
      </c>
      <c r="Y32" s="167">
        <f t="shared" si="4"/>
        <v>0</v>
      </c>
      <c r="Z32" s="168">
        <f t="shared" si="15"/>
        <v>0</v>
      </c>
      <c r="AA32" s="169">
        <f t="shared" si="5"/>
        <v>0</v>
      </c>
      <c r="AB32" s="170">
        <f t="shared" si="6"/>
        <v>0</v>
      </c>
      <c r="AC32" s="171">
        <f t="shared" si="14"/>
        <v>0</v>
      </c>
      <c r="AD32" s="238">
        <f t="shared" si="7"/>
        <v>0</v>
      </c>
      <c r="AE32" s="172">
        <f t="shared" si="8"/>
        <v>0</v>
      </c>
      <c r="AF32" s="173">
        <f t="shared" si="33"/>
        <v>0</v>
      </c>
      <c r="AG32" s="167">
        <f t="shared" si="12"/>
        <v>0</v>
      </c>
      <c r="AH32" s="240">
        <f t="shared" si="10"/>
        <v>0</v>
      </c>
      <c r="AI32" s="241">
        <f t="shared" si="11"/>
        <v>0</v>
      </c>
      <c r="AJ32" s="242">
        <v>0</v>
      </c>
      <c r="AK32" s="1171" t="s">
        <v>1791</v>
      </c>
      <c r="AL32" s="181">
        <v>0</v>
      </c>
      <c r="AM32" s="1171" t="s">
        <v>1791</v>
      </c>
      <c r="AN32" s="195">
        <v>0</v>
      </c>
      <c r="AO32" s="1316" t="s">
        <v>1791</v>
      </c>
      <c r="AP32" s="181">
        <v>0</v>
      </c>
      <c r="AQ32" s="1171" t="s">
        <v>1791</v>
      </c>
      <c r="AR32" s="164">
        <v>0</v>
      </c>
      <c r="AS32" s="1171" t="s">
        <v>1791</v>
      </c>
      <c r="AT32" s="182"/>
      <c r="AU32" s="263"/>
      <c r="AV32" s="182"/>
      <c r="AW32" s="186"/>
      <c r="AX32" s="182"/>
      <c r="AY32" s="186"/>
      <c r="AZ32" s="187"/>
      <c r="BA32" s="186"/>
      <c r="BB32" s="187"/>
      <c r="BC32" s="216"/>
      <c r="BD32" s="189"/>
      <c r="BE32" s="186"/>
      <c r="BF32" s="190"/>
      <c r="BG32" s="253"/>
      <c r="BH32" s="243"/>
      <c r="BI32" s="244"/>
      <c r="BJ32" s="245"/>
    </row>
    <row r="33" spans="2:62" ht="37.5" customHeight="1">
      <c r="B33" s="235">
        <f>B31+1</f>
        <v>22</v>
      </c>
      <c r="C33" s="196" t="s">
        <v>1872</v>
      </c>
      <c r="D33" s="264" t="s">
        <v>1873</v>
      </c>
      <c r="E33" s="265" t="s">
        <v>1874</v>
      </c>
      <c r="F33" s="266"/>
      <c r="G33" s="267"/>
      <c r="H33" s="268"/>
      <c r="I33" s="269"/>
      <c r="J33" s="270"/>
      <c r="K33" s="271"/>
      <c r="L33" s="272"/>
      <c r="M33" s="273"/>
      <c r="N33" s="274"/>
      <c r="O33" s="275"/>
      <c r="P33" s="276"/>
      <c r="Q33" s="269">
        <v>1</v>
      </c>
      <c r="R33" s="160">
        <f t="shared" si="0"/>
        <v>1</v>
      </c>
      <c r="S33" s="277" t="s">
        <v>1875</v>
      </c>
      <c r="T33" s="278" t="s">
        <v>1790</v>
      </c>
      <c r="U33" s="279" t="s">
        <v>757</v>
      </c>
      <c r="V33" s="528">
        <f t="shared" si="1"/>
        <v>0</v>
      </c>
      <c r="W33" s="529">
        <f t="shared" si="2"/>
        <v>0</v>
      </c>
      <c r="X33" s="530">
        <f t="shared" si="3"/>
        <v>0</v>
      </c>
      <c r="Y33" s="167">
        <f t="shared" si="4"/>
        <v>0</v>
      </c>
      <c r="Z33" s="168">
        <f t="shared" si="15"/>
        <v>0</v>
      </c>
      <c r="AA33" s="169">
        <f t="shared" si="5"/>
        <v>0</v>
      </c>
      <c r="AB33" s="170">
        <f t="shared" si="6"/>
        <v>0</v>
      </c>
      <c r="AC33" s="171">
        <f t="shared" si="14"/>
        <v>0</v>
      </c>
      <c r="AD33" s="160">
        <f t="shared" si="7"/>
        <v>0</v>
      </c>
      <c r="AE33" s="172">
        <f t="shared" si="8"/>
        <v>0</v>
      </c>
      <c r="AF33" s="173">
        <f t="shared" si="33"/>
        <v>0</v>
      </c>
      <c r="AG33" s="167">
        <f t="shared" si="12"/>
        <v>0</v>
      </c>
      <c r="AH33" s="195">
        <f t="shared" si="10"/>
        <v>0</v>
      </c>
      <c r="AI33" s="200">
        <f t="shared" si="11"/>
        <v>0</v>
      </c>
      <c r="AJ33" s="181">
        <v>0</v>
      </c>
      <c r="AK33" s="1171" t="s">
        <v>1791</v>
      </c>
      <c r="AL33" s="181">
        <v>0</v>
      </c>
      <c r="AM33" s="1171" t="s">
        <v>1791</v>
      </c>
      <c r="AN33" s="195">
        <v>0</v>
      </c>
      <c r="AO33" s="1316" t="s">
        <v>1791</v>
      </c>
      <c r="AP33" s="181">
        <v>0</v>
      </c>
      <c r="AQ33" s="1171" t="s">
        <v>1791</v>
      </c>
      <c r="AR33" s="164">
        <v>0</v>
      </c>
      <c r="AS33" s="1171" t="s">
        <v>1791</v>
      </c>
      <c r="AT33" s="182"/>
      <c r="AU33" s="201"/>
      <c r="AV33" s="182"/>
      <c r="AW33" s="186"/>
      <c r="AX33" s="182"/>
      <c r="AY33" s="186"/>
      <c r="AZ33" s="187"/>
      <c r="BA33" s="186"/>
      <c r="BB33" s="187"/>
      <c r="BC33" s="188"/>
      <c r="BD33" s="189"/>
      <c r="BE33" s="183"/>
      <c r="BF33" s="190"/>
      <c r="BG33" s="206"/>
      <c r="BH33" s="192"/>
      <c r="BI33" s="193"/>
      <c r="BJ33" s="194"/>
    </row>
    <row r="34" spans="2:62" ht="37.5" customHeight="1">
      <c r="B34" s="280">
        <f>B33+1</f>
        <v>23</v>
      </c>
      <c r="C34" s="281" t="s">
        <v>1786</v>
      </c>
      <c r="D34" s="282" t="s">
        <v>1876</v>
      </c>
      <c r="E34" s="282" t="s">
        <v>1877</v>
      </c>
      <c r="F34" s="283">
        <v>1</v>
      </c>
      <c r="G34" s="284"/>
      <c r="H34" s="285"/>
      <c r="I34" s="280">
        <v>1</v>
      </c>
      <c r="J34" s="286"/>
      <c r="K34" s="287"/>
      <c r="L34" s="288">
        <v>1</v>
      </c>
      <c r="M34" s="289"/>
      <c r="N34" s="195"/>
      <c r="O34" s="290">
        <v>1</v>
      </c>
      <c r="P34" s="235"/>
      <c r="Q34" s="280"/>
      <c r="R34" s="160">
        <f t="shared" si="0"/>
        <v>4</v>
      </c>
      <c r="S34" s="291" t="s">
        <v>1824</v>
      </c>
      <c r="T34" s="292" t="s">
        <v>1790</v>
      </c>
      <c r="U34" s="293" t="s">
        <v>757</v>
      </c>
      <c r="V34" s="528">
        <f t="shared" si="1"/>
        <v>1</v>
      </c>
      <c r="W34" s="529">
        <f t="shared" si="2"/>
        <v>0</v>
      </c>
      <c r="X34" s="530">
        <f t="shared" si="3"/>
        <v>0</v>
      </c>
      <c r="Y34" s="167">
        <f t="shared" si="4"/>
        <v>1</v>
      </c>
      <c r="Z34" s="168">
        <f t="shared" si="15"/>
        <v>0</v>
      </c>
      <c r="AA34" s="169">
        <f t="shared" si="5"/>
        <v>0</v>
      </c>
      <c r="AB34" s="170">
        <f t="shared" si="6"/>
        <v>0</v>
      </c>
      <c r="AC34" s="171">
        <f t="shared" si="14"/>
        <v>0</v>
      </c>
      <c r="AD34" s="160">
        <f t="shared" si="7"/>
        <v>0</v>
      </c>
      <c r="AE34" s="172">
        <f t="shared" si="8"/>
        <v>0</v>
      </c>
      <c r="AF34" s="173">
        <f t="shared" si="33"/>
        <v>0</v>
      </c>
      <c r="AG34" s="167">
        <f t="shared" si="12"/>
        <v>0</v>
      </c>
      <c r="AH34" s="195">
        <f t="shared" si="10"/>
        <v>2</v>
      </c>
      <c r="AI34" s="200">
        <f t="shared" si="11"/>
        <v>0.5</v>
      </c>
      <c r="AJ34" s="181">
        <v>1</v>
      </c>
      <c r="AK34" s="180" t="s">
        <v>1878</v>
      </c>
      <c r="AL34" s="181">
        <v>0</v>
      </c>
      <c r="AM34" s="1171" t="s">
        <v>1791</v>
      </c>
      <c r="AN34" s="195">
        <v>0</v>
      </c>
      <c r="AO34" s="1316" t="s">
        <v>1791</v>
      </c>
      <c r="AP34" s="181">
        <v>1</v>
      </c>
      <c r="AQ34" s="180" t="s">
        <v>1879</v>
      </c>
      <c r="AR34" s="164">
        <v>0</v>
      </c>
      <c r="AS34" s="1171" t="s">
        <v>1791</v>
      </c>
      <c r="AT34" s="182"/>
      <c r="AU34" s="201"/>
      <c r="AV34" s="182"/>
      <c r="AW34" s="186"/>
      <c r="AX34" s="182"/>
      <c r="AY34" s="186"/>
      <c r="AZ34" s="187"/>
      <c r="BA34" s="186"/>
      <c r="BB34" s="187"/>
      <c r="BC34" s="216"/>
      <c r="BD34" s="189"/>
      <c r="BE34" s="183"/>
      <c r="BF34" s="190"/>
      <c r="BG34" s="294"/>
      <c r="BH34" s="192"/>
      <c r="BI34" s="193"/>
      <c r="BJ34" s="194"/>
    </row>
    <row r="35" spans="2:62" ht="37.5" customHeight="1">
      <c r="B35" s="280">
        <f>B34+1</f>
        <v>24</v>
      </c>
      <c r="C35" s="196" t="s">
        <v>1809</v>
      </c>
      <c r="D35" s="198" t="s">
        <v>1880</v>
      </c>
      <c r="E35" s="197" t="s">
        <v>1881</v>
      </c>
      <c r="F35" s="181">
        <v>1</v>
      </c>
      <c r="G35" s="165"/>
      <c r="H35" s="166"/>
      <c r="I35" s="167">
        <v>1</v>
      </c>
      <c r="J35" s="168"/>
      <c r="K35" s="169"/>
      <c r="L35" s="170">
        <v>1</v>
      </c>
      <c r="M35" s="171"/>
      <c r="N35" s="160"/>
      <c r="O35" s="172">
        <v>1</v>
      </c>
      <c r="P35" s="173"/>
      <c r="Q35" s="167"/>
      <c r="R35" s="160">
        <f t="shared" si="0"/>
        <v>4</v>
      </c>
      <c r="S35" s="295" t="s">
        <v>1824</v>
      </c>
      <c r="T35" s="199" t="s">
        <v>1790</v>
      </c>
      <c r="U35" s="199" t="s">
        <v>757</v>
      </c>
      <c r="V35" s="528">
        <f t="shared" si="1"/>
        <v>1</v>
      </c>
      <c r="W35" s="529">
        <f t="shared" si="2"/>
        <v>0</v>
      </c>
      <c r="X35" s="530">
        <f t="shared" si="3"/>
        <v>0</v>
      </c>
      <c r="Y35" s="167">
        <f t="shared" si="4"/>
        <v>1</v>
      </c>
      <c r="Z35" s="168">
        <f t="shared" si="15"/>
        <v>0</v>
      </c>
      <c r="AA35" s="169">
        <f t="shared" si="5"/>
        <v>0</v>
      </c>
      <c r="AB35" s="170">
        <f t="shared" si="6"/>
        <v>0</v>
      </c>
      <c r="AC35" s="171">
        <f t="shared" si="14"/>
        <v>0</v>
      </c>
      <c r="AD35" s="160">
        <f t="shared" si="7"/>
        <v>0</v>
      </c>
      <c r="AE35" s="172">
        <f t="shared" si="8"/>
        <v>0</v>
      </c>
      <c r="AF35" s="173">
        <f t="shared" si="33"/>
        <v>0</v>
      </c>
      <c r="AG35" s="167">
        <f t="shared" si="12"/>
        <v>0</v>
      </c>
      <c r="AH35" s="195">
        <f t="shared" si="10"/>
        <v>2</v>
      </c>
      <c r="AI35" s="200">
        <f t="shared" si="11"/>
        <v>0.5</v>
      </c>
      <c r="AJ35" s="181">
        <v>1</v>
      </c>
      <c r="AK35" s="1171" t="s">
        <v>1882</v>
      </c>
      <c r="AL35" s="181">
        <v>0</v>
      </c>
      <c r="AM35" s="1171" t="s">
        <v>1791</v>
      </c>
      <c r="AN35" s="283">
        <v>0</v>
      </c>
      <c r="AO35" s="1316" t="s">
        <v>1791</v>
      </c>
      <c r="AP35" s="181">
        <v>1</v>
      </c>
      <c r="AQ35" s="180" t="s">
        <v>1879</v>
      </c>
      <c r="AR35" s="164">
        <v>0</v>
      </c>
      <c r="AS35" s="1171" t="s">
        <v>1791</v>
      </c>
      <c r="AT35" s="182"/>
      <c r="AU35" s="201"/>
      <c r="AV35" s="182"/>
      <c r="AW35" s="186"/>
      <c r="AX35" s="182"/>
      <c r="AY35" s="186"/>
      <c r="AZ35" s="187"/>
      <c r="BA35" s="186"/>
      <c r="BB35" s="187"/>
      <c r="BC35" s="216"/>
      <c r="BD35" s="189"/>
      <c r="BE35" s="183"/>
      <c r="BF35" s="190"/>
      <c r="BG35" s="294"/>
      <c r="BH35" s="192"/>
      <c r="BI35" s="193"/>
      <c r="BJ35" s="194"/>
    </row>
    <row r="36" spans="2:62" ht="37.5" customHeight="1">
      <c r="B36" s="280">
        <f>B35+1</f>
        <v>25</v>
      </c>
      <c r="C36" s="296" t="s">
        <v>1883</v>
      </c>
      <c r="D36" s="297" t="s">
        <v>1884</v>
      </c>
      <c r="E36" s="298" t="s">
        <v>1885</v>
      </c>
      <c r="F36" s="299">
        <v>1</v>
      </c>
      <c r="G36" s="300"/>
      <c r="H36" s="301"/>
      <c r="I36" s="302">
        <v>1</v>
      </c>
      <c r="J36" s="303"/>
      <c r="K36" s="304"/>
      <c r="L36" s="305">
        <v>1</v>
      </c>
      <c r="M36" s="306"/>
      <c r="N36" s="299"/>
      <c r="O36" s="300">
        <v>1</v>
      </c>
      <c r="P36" s="301"/>
      <c r="Q36" s="302"/>
      <c r="R36" s="160">
        <f t="shared" si="0"/>
        <v>4</v>
      </c>
      <c r="S36" s="307" t="s">
        <v>1824</v>
      </c>
      <c r="T36" s="308" t="s">
        <v>1790</v>
      </c>
      <c r="U36" s="293" t="s">
        <v>757</v>
      </c>
      <c r="V36" s="528">
        <f t="shared" si="1"/>
        <v>1</v>
      </c>
      <c r="W36" s="529">
        <f t="shared" si="2"/>
        <v>0</v>
      </c>
      <c r="X36" s="530">
        <f t="shared" si="3"/>
        <v>0</v>
      </c>
      <c r="Y36" s="167">
        <f t="shared" si="4"/>
        <v>1</v>
      </c>
      <c r="Z36" s="168">
        <f t="shared" si="15"/>
        <v>0</v>
      </c>
      <c r="AA36" s="169">
        <f t="shared" si="5"/>
        <v>0</v>
      </c>
      <c r="AB36" s="170">
        <f t="shared" si="6"/>
        <v>0</v>
      </c>
      <c r="AC36" s="171">
        <f t="shared" si="14"/>
        <v>0</v>
      </c>
      <c r="AD36" s="160">
        <f t="shared" si="7"/>
        <v>0</v>
      </c>
      <c r="AE36" s="172">
        <f t="shared" si="8"/>
        <v>0</v>
      </c>
      <c r="AF36" s="173">
        <f t="shared" si="33"/>
        <v>0</v>
      </c>
      <c r="AG36" s="167">
        <f t="shared" si="12"/>
        <v>0</v>
      </c>
      <c r="AH36" s="195">
        <f t="shared" si="10"/>
        <v>2</v>
      </c>
      <c r="AI36" s="200">
        <f t="shared" si="11"/>
        <v>0.5</v>
      </c>
      <c r="AJ36" s="181">
        <v>1</v>
      </c>
      <c r="AK36" s="1171" t="s">
        <v>1882</v>
      </c>
      <c r="AL36" s="181">
        <v>0</v>
      </c>
      <c r="AM36" s="1171" t="s">
        <v>1791</v>
      </c>
      <c r="AN36" s="195">
        <v>0</v>
      </c>
      <c r="AO36" s="1316" t="s">
        <v>1791</v>
      </c>
      <c r="AP36" s="181">
        <v>1</v>
      </c>
      <c r="AQ36" s="180" t="s">
        <v>1879</v>
      </c>
      <c r="AR36" s="164">
        <v>0</v>
      </c>
      <c r="AS36" s="1171" t="s">
        <v>1791</v>
      </c>
      <c r="AT36" s="182"/>
      <c r="AU36" s="201"/>
      <c r="AV36" s="182"/>
      <c r="AW36" s="186"/>
      <c r="AX36" s="182"/>
      <c r="AY36" s="186"/>
      <c r="AZ36" s="187"/>
      <c r="BA36" s="186"/>
      <c r="BB36" s="187"/>
      <c r="BC36" s="186"/>
      <c r="BD36" s="189"/>
      <c r="BE36" s="183"/>
      <c r="BF36" s="190"/>
      <c r="BG36" s="183"/>
      <c r="BH36" s="192"/>
      <c r="BI36" s="193"/>
      <c r="BJ36" s="194"/>
    </row>
    <row r="37" spans="2:62" ht="20.100000000000001" customHeight="1">
      <c r="B37" s="309" t="s">
        <v>1886</v>
      </c>
      <c r="C37" s="310"/>
      <c r="D37" s="311"/>
      <c r="E37" s="312"/>
      <c r="F37" s="312"/>
      <c r="G37" s="312"/>
      <c r="H37" s="312"/>
      <c r="I37" s="312"/>
      <c r="J37" s="312"/>
      <c r="K37" s="312"/>
      <c r="L37" s="312"/>
      <c r="M37" s="312"/>
      <c r="N37" s="312"/>
      <c r="O37" s="312"/>
      <c r="P37" s="312"/>
      <c r="Q37" s="312"/>
      <c r="R37" s="312"/>
      <c r="S37" s="312"/>
      <c r="T37" s="312"/>
      <c r="U37" s="312"/>
      <c r="V37" s="311"/>
      <c r="W37" s="311"/>
      <c r="X37" s="311"/>
      <c r="Y37" s="311"/>
      <c r="Z37" s="311"/>
      <c r="AA37" s="311"/>
      <c r="AB37" s="311"/>
      <c r="AC37" s="311"/>
      <c r="AD37" s="311"/>
      <c r="AE37" s="311"/>
      <c r="AF37" s="311"/>
      <c r="AG37" s="311"/>
      <c r="AH37" s="311"/>
      <c r="AI37" s="312"/>
      <c r="AJ37" s="311"/>
      <c r="AK37" s="312"/>
      <c r="AL37" s="311"/>
      <c r="AM37" s="311"/>
      <c r="AN37" s="311"/>
      <c r="AO37" s="311"/>
      <c r="AP37" s="312"/>
      <c r="AQ37" s="311"/>
      <c r="AR37" s="312"/>
      <c r="AS37" s="311"/>
      <c r="AT37" s="311"/>
      <c r="AU37" s="313"/>
      <c r="AV37" s="311"/>
      <c r="AW37" s="311"/>
      <c r="AX37" s="311"/>
      <c r="AY37" s="314"/>
      <c r="AZ37" s="314"/>
      <c r="BA37" s="314"/>
      <c r="BB37" s="312"/>
      <c r="BC37" s="312"/>
      <c r="BD37" s="311"/>
      <c r="BE37" s="315"/>
      <c r="BF37" s="311"/>
      <c r="BG37" s="316"/>
      <c r="BH37" s="142"/>
      <c r="BI37" s="142"/>
      <c r="BJ37" s="143"/>
    </row>
    <row r="38" spans="2:62" ht="20.45" customHeight="1">
      <c r="B38" s="317" t="s">
        <v>1783</v>
      </c>
      <c r="C38" s="318"/>
      <c r="D38" s="319"/>
      <c r="E38" s="319"/>
      <c r="F38" s="319"/>
      <c r="G38" s="319"/>
      <c r="H38" s="319"/>
      <c r="I38" s="319"/>
      <c r="J38" s="319"/>
      <c r="K38" s="319"/>
      <c r="L38" s="319"/>
      <c r="M38" s="319"/>
      <c r="N38" s="319"/>
      <c r="O38" s="319"/>
      <c r="P38" s="319"/>
      <c r="Q38" s="319"/>
      <c r="R38" s="319"/>
      <c r="S38" s="320"/>
      <c r="T38" s="320"/>
      <c r="U38" s="320"/>
      <c r="V38" s="321"/>
      <c r="W38" s="321"/>
      <c r="X38" s="321"/>
      <c r="Y38" s="321"/>
      <c r="Z38" s="321"/>
      <c r="AA38" s="321"/>
      <c r="AB38" s="321"/>
      <c r="AC38" s="321"/>
      <c r="AD38" s="321"/>
      <c r="AE38" s="321"/>
      <c r="AF38" s="321"/>
      <c r="AG38" s="321"/>
      <c r="AH38" s="321"/>
      <c r="AI38" s="322"/>
      <c r="AJ38" s="323"/>
      <c r="AK38" s="324"/>
      <c r="AL38" s="323"/>
      <c r="AM38" s="321"/>
      <c r="AN38" s="321"/>
      <c r="AO38" s="321"/>
      <c r="AP38" s="320"/>
      <c r="AQ38" s="321"/>
      <c r="AR38" s="320"/>
      <c r="AS38" s="321"/>
      <c r="AT38" s="321"/>
      <c r="AU38" s="325"/>
      <c r="AV38" s="321"/>
      <c r="AW38" s="321"/>
      <c r="AX38" s="321"/>
      <c r="AY38" s="326"/>
      <c r="AZ38" s="326"/>
      <c r="BA38" s="326"/>
      <c r="BB38" s="326"/>
      <c r="BC38" s="320"/>
      <c r="BD38" s="321"/>
      <c r="BE38" s="327"/>
      <c r="BF38" s="321"/>
      <c r="BG38" s="328"/>
      <c r="BH38" s="142"/>
      <c r="BI38" s="142"/>
      <c r="BJ38" s="143"/>
    </row>
    <row r="39" spans="2:62" ht="20.45" customHeight="1">
      <c r="B39" s="329" t="s">
        <v>1887</v>
      </c>
      <c r="C39" s="318"/>
      <c r="D39" s="319"/>
      <c r="E39" s="319"/>
      <c r="F39" s="319"/>
      <c r="G39" s="319"/>
      <c r="H39" s="319"/>
      <c r="I39" s="319"/>
      <c r="J39" s="319"/>
      <c r="K39" s="319"/>
      <c r="L39" s="319"/>
      <c r="M39" s="319"/>
      <c r="N39" s="319"/>
      <c r="O39" s="319"/>
      <c r="P39" s="319"/>
      <c r="Q39" s="319"/>
      <c r="R39" s="319"/>
      <c r="S39" s="320"/>
      <c r="T39" s="320"/>
      <c r="U39" s="320"/>
      <c r="V39" s="321"/>
      <c r="W39" s="321"/>
      <c r="X39" s="321"/>
      <c r="Y39" s="321"/>
      <c r="Z39" s="321"/>
      <c r="AA39" s="321"/>
      <c r="AB39" s="321"/>
      <c r="AC39" s="321"/>
      <c r="AD39" s="321"/>
      <c r="AE39" s="321"/>
      <c r="AF39" s="321"/>
      <c r="AG39" s="321"/>
      <c r="AH39" s="321"/>
      <c r="AI39" s="320"/>
      <c r="AJ39" s="320"/>
      <c r="AK39" s="321"/>
      <c r="AL39" s="320"/>
      <c r="AM39" s="321"/>
      <c r="AN39" s="321"/>
      <c r="AO39" s="321"/>
      <c r="AP39" s="320"/>
      <c r="AQ39" s="321"/>
      <c r="AR39" s="320"/>
      <c r="AS39" s="321"/>
      <c r="AT39" s="321"/>
      <c r="AU39" s="325"/>
      <c r="AV39" s="321"/>
      <c r="AW39" s="321"/>
      <c r="AX39" s="321"/>
      <c r="AY39" s="326"/>
      <c r="AZ39" s="326"/>
      <c r="BA39" s="326"/>
      <c r="BB39" s="326"/>
      <c r="BC39" s="320"/>
      <c r="BD39" s="321"/>
      <c r="BE39" s="327"/>
      <c r="BF39" s="321"/>
      <c r="BG39" s="328"/>
      <c r="BH39" s="142"/>
      <c r="BI39" s="142"/>
      <c r="BJ39" s="143"/>
    </row>
    <row r="40" spans="2:62" ht="18" customHeight="1">
      <c r="B40" s="330" t="s">
        <v>1785</v>
      </c>
      <c r="C40" s="331"/>
      <c r="D40" s="331"/>
      <c r="E40" s="331"/>
      <c r="F40" s="331"/>
      <c r="G40" s="331"/>
      <c r="H40" s="331"/>
      <c r="I40" s="331"/>
      <c r="J40" s="331"/>
      <c r="K40" s="331"/>
      <c r="L40" s="331"/>
      <c r="M40" s="331"/>
      <c r="N40" s="331"/>
      <c r="O40" s="331"/>
      <c r="P40" s="331"/>
      <c r="Q40" s="331"/>
      <c r="R40" s="332"/>
      <c r="S40" s="320"/>
      <c r="T40" s="320"/>
      <c r="U40" s="320"/>
      <c r="V40" s="321"/>
      <c r="W40" s="321"/>
      <c r="X40" s="321"/>
      <c r="Y40" s="321"/>
      <c r="Z40" s="321"/>
      <c r="AA40" s="321"/>
      <c r="AB40" s="321"/>
      <c r="AC40" s="321"/>
      <c r="AD40" s="321"/>
      <c r="AE40" s="321"/>
      <c r="AF40" s="321"/>
      <c r="AG40" s="321"/>
      <c r="AH40" s="321"/>
      <c r="AI40" s="320"/>
      <c r="AJ40" s="321"/>
      <c r="AK40" s="324"/>
      <c r="AL40" s="321"/>
      <c r="AM40" s="321"/>
      <c r="AN40" s="321"/>
      <c r="AO40" s="321"/>
      <c r="AP40" s="320"/>
      <c r="AQ40" s="321"/>
      <c r="AR40" s="320"/>
      <c r="AS40" s="321"/>
      <c r="AT40" s="321"/>
      <c r="AU40" s="325"/>
      <c r="AV40" s="321"/>
      <c r="AW40" s="321"/>
      <c r="AX40" s="321"/>
      <c r="AY40" s="326"/>
      <c r="AZ40" s="326"/>
      <c r="BA40" s="326"/>
      <c r="BB40" s="326"/>
      <c r="BC40" s="320"/>
      <c r="BD40" s="321"/>
      <c r="BE40" s="327"/>
      <c r="BF40" s="321"/>
      <c r="BG40" s="333"/>
      <c r="BH40" s="142"/>
      <c r="BI40" s="142"/>
      <c r="BJ40" s="143"/>
    </row>
    <row r="41" spans="2:62" ht="42.75" customHeight="1">
      <c r="B41" s="195">
        <f>B36+1</f>
        <v>26</v>
      </c>
      <c r="C41" s="293" t="s">
        <v>1888</v>
      </c>
      <c r="D41" s="231" t="s">
        <v>1889</v>
      </c>
      <c r="E41" s="212" t="s">
        <v>1823</v>
      </c>
      <c r="F41" s="181"/>
      <c r="G41" s="165"/>
      <c r="H41" s="166"/>
      <c r="I41" s="167">
        <v>1</v>
      </c>
      <c r="J41" s="168">
        <v>1</v>
      </c>
      <c r="K41" s="169"/>
      <c r="L41" s="170"/>
      <c r="M41" s="171"/>
      <c r="N41" s="160"/>
      <c r="O41" s="172"/>
      <c r="P41" s="173"/>
      <c r="Q41" s="167"/>
      <c r="R41" s="160">
        <f t="shared" ref="R41:R70" si="37">SUM(F41:Q41)</f>
        <v>2</v>
      </c>
      <c r="S41" s="232" t="s">
        <v>1824</v>
      </c>
      <c r="T41" s="199" t="s">
        <v>1790</v>
      </c>
      <c r="U41" s="199" t="s">
        <v>1825</v>
      </c>
      <c r="V41" s="528">
        <f t="shared" ref="V41:V70" si="38">AJ41</f>
        <v>0</v>
      </c>
      <c r="W41" s="529">
        <f t="shared" ref="W41:W70" si="39">AL41</f>
        <v>0</v>
      </c>
      <c r="X41" s="530">
        <f t="shared" ref="X41:X70" si="40">AN41</f>
        <v>0</v>
      </c>
      <c r="Y41" s="167">
        <f t="shared" ref="Y41:Y70" si="41">AP41</f>
        <v>1</v>
      </c>
      <c r="Z41" s="168">
        <f t="shared" ref="Z41:Z70" si="42">AR41</f>
        <v>0</v>
      </c>
      <c r="AA41" s="169">
        <f t="shared" ref="AA41:AA70" si="43">AT41</f>
        <v>0</v>
      </c>
      <c r="AB41" s="170">
        <f t="shared" ref="AB41:AB70" si="44">AV41</f>
        <v>0</v>
      </c>
      <c r="AC41" s="171">
        <f t="shared" ref="AC41:AC70" si="45">AX41</f>
        <v>0</v>
      </c>
      <c r="AD41" s="160">
        <f t="shared" ref="AD41:AD70" si="46">AZ41</f>
        <v>0</v>
      </c>
      <c r="AE41" s="172">
        <f t="shared" ref="AE41:AE70" si="47">BB41</f>
        <v>0</v>
      </c>
      <c r="AF41" s="173">
        <f t="shared" ref="AF41:AF53" si="48">BF41</f>
        <v>0</v>
      </c>
      <c r="AG41" s="167">
        <f t="shared" ref="AG41:AG70" si="49">BF41</f>
        <v>0</v>
      </c>
      <c r="AH41" s="195">
        <f t="shared" ref="AH41:AH70" si="50">SUM(V41:AG41)</f>
        <v>1</v>
      </c>
      <c r="AI41" s="200">
        <f t="shared" ref="AI41:AI70" si="51">AH41/R41</f>
        <v>0.5</v>
      </c>
      <c r="AJ41" s="181">
        <v>0</v>
      </c>
      <c r="AK41" s="1171" t="s">
        <v>1791</v>
      </c>
      <c r="AL41" s="181">
        <v>0</v>
      </c>
      <c r="AM41" s="1171" t="s">
        <v>1791</v>
      </c>
      <c r="AN41" s="181">
        <v>0</v>
      </c>
      <c r="AO41" s="1316" t="s">
        <v>1791</v>
      </c>
      <c r="AP41" s="181">
        <v>1</v>
      </c>
      <c r="AQ41" s="180" t="s">
        <v>1843</v>
      </c>
      <c r="AR41" s="1353"/>
      <c r="AS41" s="1354"/>
      <c r="AT41" s="164"/>
      <c r="AU41" s="233"/>
      <c r="AV41" s="164"/>
      <c r="AW41" s="186"/>
      <c r="AX41" s="182"/>
      <c r="AY41" s="186"/>
      <c r="AZ41" s="187"/>
      <c r="BA41" s="186"/>
      <c r="BB41" s="187"/>
      <c r="BC41" s="186"/>
      <c r="BD41" s="189"/>
      <c r="BE41" s="186"/>
      <c r="BF41" s="187"/>
      <c r="BG41" s="186"/>
      <c r="BH41" s="192"/>
      <c r="BI41" s="193"/>
      <c r="BJ41" s="194"/>
    </row>
    <row r="42" spans="2:62" ht="33.75" customHeight="1">
      <c r="B42" s="195">
        <f>B41+1</f>
        <v>27</v>
      </c>
      <c r="C42" s="293" t="s">
        <v>1890</v>
      </c>
      <c r="D42" s="334" t="s">
        <v>1891</v>
      </c>
      <c r="E42" s="335" t="s">
        <v>1892</v>
      </c>
      <c r="F42" s="160"/>
      <c r="G42" s="172"/>
      <c r="H42" s="173"/>
      <c r="I42" s="167"/>
      <c r="J42" s="168"/>
      <c r="K42" s="169"/>
      <c r="L42" s="170">
        <v>1</v>
      </c>
      <c r="M42" s="171"/>
      <c r="N42" s="160"/>
      <c r="O42" s="172"/>
      <c r="P42" s="173"/>
      <c r="Q42" s="167"/>
      <c r="R42" s="160">
        <f t="shared" si="37"/>
        <v>1</v>
      </c>
      <c r="S42" s="334" t="s">
        <v>1806</v>
      </c>
      <c r="T42" s="199" t="s">
        <v>1790</v>
      </c>
      <c r="U42" s="199" t="s">
        <v>1825</v>
      </c>
      <c r="V42" s="528">
        <f t="shared" si="38"/>
        <v>0</v>
      </c>
      <c r="W42" s="529">
        <f t="shared" si="39"/>
        <v>0</v>
      </c>
      <c r="X42" s="530">
        <f t="shared" si="40"/>
        <v>0</v>
      </c>
      <c r="Y42" s="167">
        <f t="shared" si="41"/>
        <v>0</v>
      </c>
      <c r="Z42" s="168">
        <f t="shared" si="42"/>
        <v>0</v>
      </c>
      <c r="AA42" s="169">
        <f t="shared" si="43"/>
        <v>0</v>
      </c>
      <c r="AB42" s="170">
        <f t="shared" si="44"/>
        <v>0</v>
      </c>
      <c r="AC42" s="171">
        <f t="shared" si="45"/>
        <v>0</v>
      </c>
      <c r="AD42" s="160">
        <f t="shared" si="46"/>
        <v>0</v>
      </c>
      <c r="AE42" s="172">
        <f t="shared" si="47"/>
        <v>0</v>
      </c>
      <c r="AF42" s="173">
        <f t="shared" si="48"/>
        <v>0</v>
      </c>
      <c r="AG42" s="167">
        <f t="shared" si="49"/>
        <v>0</v>
      </c>
      <c r="AH42" s="195">
        <f t="shared" si="50"/>
        <v>0</v>
      </c>
      <c r="AI42" s="200">
        <f t="shared" si="51"/>
        <v>0</v>
      </c>
      <c r="AJ42" s="181">
        <v>0</v>
      </c>
      <c r="AK42" s="1171" t="s">
        <v>1791</v>
      </c>
      <c r="AL42" s="283">
        <v>0</v>
      </c>
      <c r="AM42" s="1171" t="s">
        <v>1791</v>
      </c>
      <c r="AN42" s="283">
        <v>0</v>
      </c>
      <c r="AO42" s="1316" t="s">
        <v>1791</v>
      </c>
      <c r="AP42" s="181">
        <v>0</v>
      </c>
      <c r="AQ42" s="1171" t="s">
        <v>1791</v>
      </c>
      <c r="AR42" s="164">
        <v>0</v>
      </c>
      <c r="AS42" s="1171" t="s">
        <v>1791</v>
      </c>
      <c r="AT42" s="164"/>
      <c r="AU42" s="233"/>
      <c r="AV42" s="164"/>
      <c r="AW42" s="188"/>
      <c r="AX42" s="182"/>
      <c r="AY42" s="186"/>
      <c r="AZ42" s="187"/>
      <c r="BA42" s="186"/>
      <c r="BB42" s="187"/>
      <c r="BC42" s="186"/>
      <c r="BD42" s="189"/>
      <c r="BE42" s="186"/>
      <c r="BF42" s="187"/>
      <c r="BG42" s="186"/>
      <c r="BH42" s="192"/>
      <c r="BI42" s="193"/>
      <c r="BJ42" s="194"/>
    </row>
    <row r="43" spans="2:62" ht="30" customHeight="1">
      <c r="B43" s="195">
        <f>B42+1</f>
        <v>28</v>
      </c>
      <c r="C43" s="199" t="s">
        <v>1893</v>
      </c>
      <c r="D43" s="336" t="s">
        <v>1894</v>
      </c>
      <c r="E43" s="337" t="s">
        <v>1895</v>
      </c>
      <c r="F43" s="160"/>
      <c r="G43" s="172"/>
      <c r="H43" s="173"/>
      <c r="I43" s="167">
        <v>1</v>
      </c>
      <c r="J43" s="168">
        <v>1</v>
      </c>
      <c r="K43" s="169">
        <v>1</v>
      </c>
      <c r="L43" s="170"/>
      <c r="M43" s="171"/>
      <c r="N43" s="160"/>
      <c r="O43" s="172"/>
      <c r="P43" s="173"/>
      <c r="Q43" s="167"/>
      <c r="R43" s="160">
        <f t="shared" si="37"/>
        <v>3</v>
      </c>
      <c r="S43" s="334" t="s">
        <v>1896</v>
      </c>
      <c r="T43" s="199" t="s">
        <v>1790</v>
      </c>
      <c r="U43" s="335" t="s">
        <v>757</v>
      </c>
      <c r="V43" s="528">
        <f t="shared" si="38"/>
        <v>0</v>
      </c>
      <c r="W43" s="529">
        <f t="shared" si="39"/>
        <v>0</v>
      </c>
      <c r="X43" s="530">
        <f t="shared" si="40"/>
        <v>0</v>
      </c>
      <c r="Y43" s="167">
        <v>0</v>
      </c>
      <c r="Z43" s="168">
        <f t="shared" si="42"/>
        <v>0</v>
      </c>
      <c r="AA43" s="169">
        <f t="shared" si="43"/>
        <v>0</v>
      </c>
      <c r="AB43" s="170">
        <f t="shared" si="44"/>
        <v>0</v>
      </c>
      <c r="AC43" s="171">
        <f t="shared" si="45"/>
        <v>0</v>
      </c>
      <c r="AD43" s="160">
        <f t="shared" si="46"/>
        <v>0</v>
      </c>
      <c r="AE43" s="172">
        <f t="shared" si="47"/>
        <v>0</v>
      </c>
      <c r="AF43" s="173">
        <f t="shared" si="48"/>
        <v>0</v>
      </c>
      <c r="AG43" s="167">
        <f t="shared" si="49"/>
        <v>0</v>
      </c>
      <c r="AH43" s="195">
        <f t="shared" si="50"/>
        <v>0</v>
      </c>
      <c r="AI43" s="200">
        <f t="shared" si="51"/>
        <v>0</v>
      </c>
      <c r="AJ43" s="181">
        <v>0</v>
      </c>
      <c r="AK43" s="1171" t="s">
        <v>1791</v>
      </c>
      <c r="AL43" s="283">
        <v>0</v>
      </c>
      <c r="AM43" s="1171" t="s">
        <v>1791</v>
      </c>
      <c r="AN43" s="195">
        <v>0</v>
      </c>
      <c r="AO43" s="1316" t="s">
        <v>1791</v>
      </c>
      <c r="AP43" s="181">
        <v>1</v>
      </c>
      <c r="AQ43" s="180" t="s">
        <v>1897</v>
      </c>
      <c r="AR43" s="1353"/>
      <c r="AS43" s="1352"/>
      <c r="AT43" s="164"/>
      <c r="AU43" s="233"/>
      <c r="AV43" s="195"/>
      <c r="AW43" s="186"/>
      <c r="AX43" s="182"/>
      <c r="AY43" s="188"/>
      <c r="AZ43" s="187"/>
      <c r="BA43" s="186"/>
      <c r="BB43" s="187"/>
      <c r="BC43" s="186"/>
      <c r="BD43" s="189"/>
      <c r="BE43" s="186"/>
      <c r="BF43" s="187"/>
      <c r="BG43" s="186"/>
      <c r="BH43" s="192"/>
      <c r="BI43" s="193"/>
      <c r="BJ43" s="194"/>
    </row>
    <row r="44" spans="2:62" ht="30" customHeight="1">
      <c r="B44" s="195">
        <f t="shared" ref="B44:B53" si="52">B43+1</f>
        <v>29</v>
      </c>
      <c r="C44" s="199" t="s">
        <v>1898</v>
      </c>
      <c r="D44" s="336" t="s">
        <v>1899</v>
      </c>
      <c r="E44" s="337" t="s">
        <v>1900</v>
      </c>
      <c r="F44" s="160"/>
      <c r="G44" s="172"/>
      <c r="H44" s="173">
        <v>1</v>
      </c>
      <c r="I44" s="167"/>
      <c r="J44" s="168"/>
      <c r="K44" s="169">
        <v>1</v>
      </c>
      <c r="L44" s="170"/>
      <c r="M44" s="171"/>
      <c r="N44" s="160">
        <v>1</v>
      </c>
      <c r="O44" s="172"/>
      <c r="P44" s="173"/>
      <c r="Q44" s="167">
        <v>1</v>
      </c>
      <c r="R44" s="160">
        <f t="shared" si="37"/>
        <v>4</v>
      </c>
      <c r="S44" s="161" t="s">
        <v>1824</v>
      </c>
      <c r="T44" s="199" t="s">
        <v>1790</v>
      </c>
      <c r="U44" s="335" t="s">
        <v>757</v>
      </c>
      <c r="V44" s="528">
        <f t="shared" si="38"/>
        <v>0</v>
      </c>
      <c r="W44" s="529">
        <f t="shared" si="39"/>
        <v>0</v>
      </c>
      <c r="X44" s="530">
        <f t="shared" si="40"/>
        <v>1</v>
      </c>
      <c r="Y44" s="167">
        <f t="shared" si="41"/>
        <v>0</v>
      </c>
      <c r="Z44" s="168">
        <f t="shared" si="42"/>
        <v>0</v>
      </c>
      <c r="AA44" s="169">
        <f t="shared" si="43"/>
        <v>0</v>
      </c>
      <c r="AB44" s="170">
        <f t="shared" si="44"/>
        <v>0</v>
      </c>
      <c r="AC44" s="171">
        <f t="shared" si="45"/>
        <v>0</v>
      </c>
      <c r="AD44" s="160">
        <f t="shared" si="46"/>
        <v>0</v>
      </c>
      <c r="AE44" s="172">
        <f t="shared" si="47"/>
        <v>0</v>
      </c>
      <c r="AF44" s="173">
        <f t="shared" si="48"/>
        <v>0</v>
      </c>
      <c r="AG44" s="167">
        <f t="shared" si="49"/>
        <v>0</v>
      </c>
      <c r="AH44" s="195">
        <f t="shared" si="50"/>
        <v>1</v>
      </c>
      <c r="AI44" s="200">
        <f t="shared" si="51"/>
        <v>0.25</v>
      </c>
      <c r="AJ44" s="181">
        <v>0</v>
      </c>
      <c r="AK44" s="1171" t="s">
        <v>1791</v>
      </c>
      <c r="AL44" s="283">
        <v>0</v>
      </c>
      <c r="AM44" s="1171" t="s">
        <v>1791</v>
      </c>
      <c r="AN44" s="283">
        <v>1</v>
      </c>
      <c r="AO44" s="1317" t="s">
        <v>1901</v>
      </c>
      <c r="AP44" s="181">
        <v>0</v>
      </c>
      <c r="AQ44" s="1171" t="s">
        <v>1791</v>
      </c>
      <c r="AR44" s="164">
        <v>0</v>
      </c>
      <c r="AS44" s="1171" t="s">
        <v>1791</v>
      </c>
      <c r="AT44" s="164"/>
      <c r="AU44" s="233"/>
      <c r="AV44" s="195"/>
      <c r="AW44" s="186"/>
      <c r="AX44" s="338"/>
      <c r="AY44" s="186"/>
      <c r="AZ44" s="187"/>
      <c r="BA44" s="339"/>
      <c r="BB44" s="187"/>
      <c r="BC44" s="186"/>
      <c r="BD44" s="189"/>
      <c r="BE44" s="186"/>
      <c r="BF44" s="187"/>
      <c r="BG44" s="340"/>
      <c r="BH44" s="192"/>
      <c r="BI44" s="193"/>
      <c r="BJ44" s="194"/>
    </row>
    <row r="45" spans="2:62" ht="20.25" customHeight="1">
      <c r="B45" s="195">
        <f t="shared" si="52"/>
        <v>30</v>
      </c>
      <c r="C45" s="199" t="s">
        <v>1902</v>
      </c>
      <c r="D45" s="336" t="s">
        <v>1903</v>
      </c>
      <c r="E45" s="337" t="s">
        <v>1904</v>
      </c>
      <c r="F45" s="160"/>
      <c r="G45" s="172"/>
      <c r="H45" s="173">
        <v>1</v>
      </c>
      <c r="I45" s="167"/>
      <c r="J45" s="168"/>
      <c r="K45" s="169">
        <v>1</v>
      </c>
      <c r="L45" s="170"/>
      <c r="M45" s="171"/>
      <c r="N45" s="160">
        <v>1</v>
      </c>
      <c r="O45" s="172"/>
      <c r="P45" s="173"/>
      <c r="Q45" s="167">
        <v>1</v>
      </c>
      <c r="R45" s="160">
        <f t="shared" si="37"/>
        <v>4</v>
      </c>
      <c r="S45" s="161" t="s">
        <v>1905</v>
      </c>
      <c r="T45" s="199" t="s">
        <v>1790</v>
      </c>
      <c r="U45" s="335" t="s">
        <v>757</v>
      </c>
      <c r="V45" s="528">
        <f t="shared" si="38"/>
        <v>0</v>
      </c>
      <c r="W45" s="529">
        <f t="shared" si="39"/>
        <v>0</v>
      </c>
      <c r="X45" s="530">
        <f t="shared" si="40"/>
        <v>1</v>
      </c>
      <c r="Y45" s="167">
        <f t="shared" si="41"/>
        <v>0</v>
      </c>
      <c r="Z45" s="168">
        <f t="shared" si="42"/>
        <v>0</v>
      </c>
      <c r="AA45" s="169">
        <f t="shared" si="43"/>
        <v>0</v>
      </c>
      <c r="AB45" s="170">
        <f t="shared" si="44"/>
        <v>0</v>
      </c>
      <c r="AC45" s="171">
        <f t="shared" si="45"/>
        <v>0</v>
      </c>
      <c r="AD45" s="160">
        <f t="shared" si="46"/>
        <v>0</v>
      </c>
      <c r="AE45" s="172">
        <f t="shared" si="47"/>
        <v>0</v>
      </c>
      <c r="AF45" s="173">
        <f t="shared" si="48"/>
        <v>0</v>
      </c>
      <c r="AG45" s="167">
        <f t="shared" si="49"/>
        <v>0</v>
      </c>
      <c r="AH45" s="195">
        <f t="shared" si="50"/>
        <v>1</v>
      </c>
      <c r="AI45" s="200">
        <f t="shared" si="51"/>
        <v>0.25</v>
      </c>
      <c r="AJ45" s="181">
        <v>0</v>
      </c>
      <c r="AK45" s="1171" t="s">
        <v>1791</v>
      </c>
      <c r="AL45" s="283">
        <v>0</v>
      </c>
      <c r="AM45" s="1171" t="s">
        <v>1791</v>
      </c>
      <c r="AN45" s="195">
        <v>1</v>
      </c>
      <c r="AO45" s="1320" t="s">
        <v>1906</v>
      </c>
      <c r="AP45" s="181">
        <v>0</v>
      </c>
      <c r="AQ45" s="1171" t="s">
        <v>1791</v>
      </c>
      <c r="AR45" s="164">
        <v>0</v>
      </c>
      <c r="AS45" s="1171" t="s">
        <v>1791</v>
      </c>
      <c r="AT45" s="164"/>
      <c r="AU45" s="251"/>
      <c r="AV45" s="195"/>
      <c r="AW45" s="186"/>
      <c r="AX45" s="338"/>
      <c r="AY45" s="186"/>
      <c r="AZ45" s="187"/>
      <c r="BA45" s="248"/>
      <c r="BB45" s="187"/>
      <c r="BC45" s="186"/>
      <c r="BD45" s="189"/>
      <c r="BE45" s="186"/>
      <c r="BF45" s="187"/>
      <c r="BG45" s="250"/>
      <c r="BH45" s="192"/>
      <c r="BI45" s="193"/>
      <c r="BJ45" s="194"/>
    </row>
    <row r="46" spans="2:62" ht="30" customHeight="1">
      <c r="B46" s="195">
        <f t="shared" si="52"/>
        <v>31</v>
      </c>
      <c r="C46" s="199" t="s">
        <v>1902</v>
      </c>
      <c r="D46" s="336" t="s">
        <v>1907</v>
      </c>
      <c r="E46" s="337" t="s">
        <v>1908</v>
      </c>
      <c r="F46" s="160">
        <v>1</v>
      </c>
      <c r="G46" s="172"/>
      <c r="H46" s="173"/>
      <c r="I46" s="167">
        <v>1</v>
      </c>
      <c r="J46" s="168"/>
      <c r="K46" s="169"/>
      <c r="L46" s="170">
        <v>1</v>
      </c>
      <c r="M46" s="171"/>
      <c r="N46" s="160"/>
      <c r="O46" s="172">
        <v>1</v>
      </c>
      <c r="P46" s="173"/>
      <c r="Q46" s="167"/>
      <c r="R46" s="160">
        <f t="shared" si="37"/>
        <v>4</v>
      </c>
      <c r="S46" s="341" t="s">
        <v>1909</v>
      </c>
      <c r="T46" s="342" t="s">
        <v>1910</v>
      </c>
      <c r="U46" s="199" t="s">
        <v>757</v>
      </c>
      <c r="V46" s="528">
        <f t="shared" si="38"/>
        <v>1</v>
      </c>
      <c r="W46" s="529">
        <f t="shared" si="39"/>
        <v>0</v>
      </c>
      <c r="X46" s="530">
        <f t="shared" si="40"/>
        <v>0</v>
      </c>
      <c r="Y46" s="167">
        <f t="shared" si="41"/>
        <v>1</v>
      </c>
      <c r="Z46" s="168">
        <f t="shared" si="42"/>
        <v>0</v>
      </c>
      <c r="AA46" s="169">
        <f t="shared" si="43"/>
        <v>0</v>
      </c>
      <c r="AB46" s="170">
        <f t="shared" si="44"/>
        <v>0</v>
      </c>
      <c r="AC46" s="171">
        <f t="shared" si="45"/>
        <v>0</v>
      </c>
      <c r="AD46" s="160">
        <f t="shared" si="46"/>
        <v>0</v>
      </c>
      <c r="AE46" s="172">
        <f t="shared" si="47"/>
        <v>0</v>
      </c>
      <c r="AF46" s="173">
        <f t="shared" si="48"/>
        <v>0</v>
      </c>
      <c r="AG46" s="167">
        <f t="shared" si="49"/>
        <v>0</v>
      </c>
      <c r="AH46" s="195">
        <f t="shared" si="50"/>
        <v>2</v>
      </c>
      <c r="AI46" s="200">
        <f t="shared" si="51"/>
        <v>0.5</v>
      </c>
      <c r="AJ46" s="181">
        <v>1</v>
      </c>
      <c r="AK46" s="1171" t="s">
        <v>1911</v>
      </c>
      <c r="AL46" s="283">
        <v>0</v>
      </c>
      <c r="AM46" s="1171" t="s">
        <v>1791</v>
      </c>
      <c r="AN46" s="283">
        <v>0</v>
      </c>
      <c r="AO46" s="1316" t="s">
        <v>1791</v>
      </c>
      <c r="AP46" s="181">
        <v>1</v>
      </c>
      <c r="AQ46" s="180" t="s">
        <v>1798</v>
      </c>
      <c r="AR46" s="164">
        <v>0</v>
      </c>
      <c r="AS46" s="1171" t="s">
        <v>1791</v>
      </c>
      <c r="AT46" s="164"/>
      <c r="AU46" s="251"/>
      <c r="AV46" s="164"/>
      <c r="AW46" s="186"/>
      <c r="AX46" s="338"/>
      <c r="AY46" s="186"/>
      <c r="AZ46" s="187"/>
      <c r="BA46" s="186"/>
      <c r="BB46" s="187"/>
      <c r="BC46" s="186"/>
      <c r="BD46" s="189"/>
      <c r="BE46" s="186"/>
      <c r="BF46" s="187"/>
      <c r="BG46" s="186"/>
      <c r="BH46" s="192"/>
      <c r="BI46" s="193"/>
      <c r="BJ46" s="194"/>
    </row>
    <row r="47" spans="2:62" ht="35.25" customHeight="1">
      <c r="B47" s="195">
        <f t="shared" si="52"/>
        <v>32</v>
      </c>
      <c r="C47" s="199" t="s">
        <v>1912</v>
      </c>
      <c r="D47" s="336" t="s">
        <v>1913</v>
      </c>
      <c r="E47" s="335" t="s">
        <v>1914</v>
      </c>
      <c r="F47" s="160">
        <v>1</v>
      </c>
      <c r="G47" s="172">
        <v>1</v>
      </c>
      <c r="H47" s="173">
        <v>1</v>
      </c>
      <c r="I47" s="167">
        <v>1</v>
      </c>
      <c r="J47" s="168">
        <v>1</v>
      </c>
      <c r="K47" s="169">
        <v>1</v>
      </c>
      <c r="L47" s="170">
        <v>1</v>
      </c>
      <c r="M47" s="171">
        <v>1</v>
      </c>
      <c r="N47" s="160">
        <v>1</v>
      </c>
      <c r="O47" s="172">
        <v>1</v>
      </c>
      <c r="P47" s="173">
        <v>1</v>
      </c>
      <c r="Q47" s="167">
        <v>1</v>
      </c>
      <c r="R47" s="160">
        <f t="shared" si="37"/>
        <v>12</v>
      </c>
      <c r="S47" s="341" t="s">
        <v>1915</v>
      </c>
      <c r="T47" s="199" t="s">
        <v>1790</v>
      </c>
      <c r="U47" s="199" t="s">
        <v>757</v>
      </c>
      <c r="V47" s="528">
        <f t="shared" si="38"/>
        <v>1</v>
      </c>
      <c r="W47" s="529">
        <f t="shared" si="39"/>
        <v>1</v>
      </c>
      <c r="X47" s="530">
        <f t="shared" si="40"/>
        <v>1</v>
      </c>
      <c r="Y47" s="167">
        <f t="shared" si="41"/>
        <v>1</v>
      </c>
      <c r="Z47" s="168">
        <f t="shared" si="42"/>
        <v>0</v>
      </c>
      <c r="AA47" s="169">
        <f t="shared" si="43"/>
        <v>0</v>
      </c>
      <c r="AB47" s="170">
        <f t="shared" si="44"/>
        <v>0</v>
      </c>
      <c r="AC47" s="171">
        <f t="shared" si="45"/>
        <v>0</v>
      </c>
      <c r="AD47" s="160">
        <f t="shared" si="46"/>
        <v>0</v>
      </c>
      <c r="AE47" s="172">
        <f t="shared" si="47"/>
        <v>0</v>
      </c>
      <c r="AF47" s="173">
        <f t="shared" si="48"/>
        <v>0</v>
      </c>
      <c r="AG47" s="167">
        <f t="shared" si="49"/>
        <v>0</v>
      </c>
      <c r="AH47" s="195">
        <f t="shared" si="50"/>
        <v>4</v>
      </c>
      <c r="AI47" s="200">
        <f t="shared" si="51"/>
        <v>0.33333333333333331</v>
      </c>
      <c r="AJ47" s="181">
        <v>1</v>
      </c>
      <c r="AK47" s="1171" t="s">
        <v>1882</v>
      </c>
      <c r="AL47" s="283">
        <v>1</v>
      </c>
      <c r="AM47" s="1171" t="s">
        <v>1916</v>
      </c>
      <c r="AN47" s="283">
        <v>1</v>
      </c>
      <c r="AO47" s="1316" t="s">
        <v>1917</v>
      </c>
      <c r="AP47" s="1311">
        <v>1</v>
      </c>
      <c r="AQ47" s="1063" t="s">
        <v>1798</v>
      </c>
      <c r="AR47" s="1353"/>
      <c r="AS47" s="1352"/>
      <c r="AT47" s="164"/>
      <c r="AU47" s="251"/>
      <c r="AV47" s="164"/>
      <c r="AW47" s="186"/>
      <c r="AX47" s="182"/>
      <c r="AY47" s="186"/>
      <c r="AZ47" s="187"/>
      <c r="BA47" s="186"/>
      <c r="BB47" s="187"/>
      <c r="BC47" s="186"/>
      <c r="BD47" s="189"/>
      <c r="BE47" s="186"/>
      <c r="BF47" s="187"/>
      <c r="BG47" s="186"/>
      <c r="BH47" s="192"/>
      <c r="BI47" s="193"/>
      <c r="BJ47" s="194"/>
    </row>
    <row r="48" spans="2:62" ht="36" customHeight="1">
      <c r="B48" s="195">
        <f t="shared" si="52"/>
        <v>33</v>
      </c>
      <c r="C48" s="161" t="s">
        <v>1918</v>
      </c>
      <c r="D48" s="334" t="s">
        <v>1919</v>
      </c>
      <c r="E48" s="343" t="s">
        <v>1920</v>
      </c>
      <c r="F48" s="160"/>
      <c r="G48" s="172">
        <v>1</v>
      </c>
      <c r="H48" s="173">
        <v>1</v>
      </c>
      <c r="I48" s="167"/>
      <c r="J48" s="168"/>
      <c r="K48" s="169"/>
      <c r="L48" s="170"/>
      <c r="M48" s="171"/>
      <c r="N48" s="160"/>
      <c r="O48" s="172"/>
      <c r="P48" s="173"/>
      <c r="Q48" s="167"/>
      <c r="R48" s="160">
        <f t="shared" si="37"/>
        <v>2</v>
      </c>
      <c r="S48" s="334" t="s">
        <v>1806</v>
      </c>
      <c r="T48" s="199" t="s">
        <v>1790</v>
      </c>
      <c r="U48" s="335" t="s">
        <v>757</v>
      </c>
      <c r="V48" s="528">
        <f t="shared" si="38"/>
        <v>0</v>
      </c>
      <c r="W48" s="529">
        <f t="shared" si="39"/>
        <v>1</v>
      </c>
      <c r="X48" s="530">
        <f t="shared" si="40"/>
        <v>1</v>
      </c>
      <c r="Y48" s="167">
        <f t="shared" si="41"/>
        <v>0</v>
      </c>
      <c r="Z48" s="168">
        <f t="shared" si="42"/>
        <v>0</v>
      </c>
      <c r="AA48" s="169">
        <f t="shared" si="43"/>
        <v>0</v>
      </c>
      <c r="AB48" s="170">
        <f t="shared" si="44"/>
        <v>0</v>
      </c>
      <c r="AC48" s="171">
        <f t="shared" si="45"/>
        <v>0</v>
      </c>
      <c r="AD48" s="160">
        <f t="shared" si="46"/>
        <v>0</v>
      </c>
      <c r="AE48" s="172">
        <f t="shared" si="47"/>
        <v>0</v>
      </c>
      <c r="AF48" s="173">
        <f t="shared" si="48"/>
        <v>0</v>
      </c>
      <c r="AG48" s="167">
        <f t="shared" si="49"/>
        <v>0</v>
      </c>
      <c r="AH48" s="195">
        <f t="shared" si="50"/>
        <v>2</v>
      </c>
      <c r="AI48" s="200">
        <f t="shared" si="51"/>
        <v>1</v>
      </c>
      <c r="AJ48" s="181">
        <v>0</v>
      </c>
      <c r="AK48" s="180" t="s">
        <v>1791</v>
      </c>
      <c r="AL48" s="283">
        <v>1</v>
      </c>
      <c r="AM48" s="1173" t="s">
        <v>1921</v>
      </c>
      <c r="AN48" s="195">
        <v>1</v>
      </c>
      <c r="AO48" s="1322" t="s">
        <v>1921</v>
      </c>
      <c r="AP48" s="181">
        <v>0</v>
      </c>
      <c r="AQ48" s="1171" t="s">
        <v>1791</v>
      </c>
      <c r="AR48" s="164">
        <v>0</v>
      </c>
      <c r="AS48" s="1171" t="s">
        <v>1791</v>
      </c>
      <c r="AT48" s="164"/>
      <c r="AU48" s="251"/>
      <c r="AV48" s="283"/>
      <c r="AW48" s="252"/>
      <c r="AX48" s="215"/>
      <c r="AY48" s="186"/>
      <c r="AZ48" s="187"/>
      <c r="BA48" s="186"/>
      <c r="BB48" s="187"/>
      <c r="BC48" s="186"/>
      <c r="BD48" s="189"/>
      <c r="BE48" s="186"/>
      <c r="BF48" s="187"/>
      <c r="BG48" s="186"/>
      <c r="BH48" s="192"/>
      <c r="BI48" s="193"/>
      <c r="BJ48" s="194"/>
    </row>
    <row r="49" spans="2:62" ht="30" customHeight="1">
      <c r="B49" s="195">
        <f t="shared" si="52"/>
        <v>34</v>
      </c>
      <c r="C49" s="161" t="s">
        <v>1918</v>
      </c>
      <c r="D49" s="341" t="s">
        <v>1922</v>
      </c>
      <c r="E49" s="197" t="s">
        <v>1923</v>
      </c>
      <c r="F49" s="160"/>
      <c r="G49" s="172">
        <v>1</v>
      </c>
      <c r="H49" s="173">
        <v>1</v>
      </c>
      <c r="I49" s="167">
        <v>1</v>
      </c>
      <c r="J49" s="168">
        <v>1</v>
      </c>
      <c r="K49" s="169">
        <v>1</v>
      </c>
      <c r="L49" s="170">
        <v>1</v>
      </c>
      <c r="M49" s="171">
        <v>1</v>
      </c>
      <c r="N49" s="160">
        <v>1</v>
      </c>
      <c r="O49" s="172">
        <v>1</v>
      </c>
      <c r="P49" s="173">
        <v>1</v>
      </c>
      <c r="Q49" s="167">
        <v>1</v>
      </c>
      <c r="R49" s="160">
        <f t="shared" si="37"/>
        <v>11</v>
      </c>
      <c r="S49" s="334" t="s">
        <v>1806</v>
      </c>
      <c r="T49" s="199" t="s">
        <v>1790</v>
      </c>
      <c r="U49" s="335" t="s">
        <v>757</v>
      </c>
      <c r="V49" s="528">
        <f t="shared" si="38"/>
        <v>0</v>
      </c>
      <c r="W49" s="529">
        <f t="shared" si="39"/>
        <v>1</v>
      </c>
      <c r="X49" s="530">
        <f t="shared" si="40"/>
        <v>1</v>
      </c>
      <c r="Y49" s="167">
        <f t="shared" si="41"/>
        <v>1</v>
      </c>
      <c r="Z49" s="168">
        <f t="shared" si="42"/>
        <v>0</v>
      </c>
      <c r="AA49" s="169">
        <f t="shared" si="43"/>
        <v>0</v>
      </c>
      <c r="AB49" s="170">
        <f t="shared" si="44"/>
        <v>0</v>
      </c>
      <c r="AC49" s="171">
        <f t="shared" si="45"/>
        <v>0</v>
      </c>
      <c r="AD49" s="160">
        <f t="shared" si="46"/>
        <v>0</v>
      </c>
      <c r="AE49" s="172">
        <f t="shared" si="47"/>
        <v>0</v>
      </c>
      <c r="AF49" s="173">
        <f t="shared" si="48"/>
        <v>0</v>
      </c>
      <c r="AG49" s="167">
        <f t="shared" si="49"/>
        <v>0</v>
      </c>
      <c r="AH49" s="195">
        <f t="shared" si="50"/>
        <v>3</v>
      </c>
      <c r="AI49" s="200">
        <f t="shared" si="51"/>
        <v>0.27272727272727271</v>
      </c>
      <c r="AJ49" s="181">
        <v>0</v>
      </c>
      <c r="AK49" s="180" t="s">
        <v>1791</v>
      </c>
      <c r="AL49" s="283">
        <v>1</v>
      </c>
      <c r="AM49" s="1171" t="s">
        <v>1924</v>
      </c>
      <c r="AN49" s="283">
        <v>1</v>
      </c>
      <c r="AO49" s="1316" t="s">
        <v>1924</v>
      </c>
      <c r="AP49" s="181">
        <v>1</v>
      </c>
      <c r="AQ49" s="180" t="s">
        <v>1798</v>
      </c>
      <c r="AR49" s="1353"/>
      <c r="AS49" s="1354"/>
      <c r="AT49" s="164"/>
      <c r="AU49" s="233"/>
      <c r="AV49" s="164"/>
      <c r="AW49" s="188"/>
      <c r="AX49" s="215"/>
      <c r="AY49" s="186"/>
      <c r="AZ49" s="187"/>
      <c r="BA49" s="186"/>
      <c r="BB49" s="187"/>
      <c r="BC49" s="186"/>
      <c r="BD49" s="189"/>
      <c r="BE49" s="188"/>
      <c r="BF49" s="187"/>
      <c r="BG49" s="188"/>
      <c r="BH49" s="192"/>
      <c r="BI49" s="193"/>
      <c r="BJ49" s="194"/>
    </row>
    <row r="50" spans="2:62" ht="30" customHeight="1">
      <c r="B50" s="195">
        <f t="shared" si="52"/>
        <v>35</v>
      </c>
      <c r="C50" s="161" t="s">
        <v>1918</v>
      </c>
      <c r="D50" s="341" t="s">
        <v>1925</v>
      </c>
      <c r="E50" s="197" t="s">
        <v>1926</v>
      </c>
      <c r="F50" s="160"/>
      <c r="G50" s="172"/>
      <c r="H50" s="173">
        <v>1</v>
      </c>
      <c r="I50" s="167">
        <v>1</v>
      </c>
      <c r="J50" s="168">
        <v>1</v>
      </c>
      <c r="K50" s="169">
        <v>1</v>
      </c>
      <c r="L50" s="170">
        <v>1</v>
      </c>
      <c r="M50" s="171">
        <v>1</v>
      </c>
      <c r="N50" s="160">
        <v>1</v>
      </c>
      <c r="O50" s="172">
        <v>1</v>
      </c>
      <c r="P50" s="173">
        <v>1</v>
      </c>
      <c r="Q50" s="167">
        <v>1</v>
      </c>
      <c r="R50" s="160">
        <f t="shared" si="37"/>
        <v>10</v>
      </c>
      <c r="S50" s="334" t="s">
        <v>1806</v>
      </c>
      <c r="T50" s="199" t="s">
        <v>1790</v>
      </c>
      <c r="U50" s="335" t="s">
        <v>757</v>
      </c>
      <c r="V50" s="528">
        <f t="shared" si="38"/>
        <v>0</v>
      </c>
      <c r="W50" s="529">
        <f t="shared" si="39"/>
        <v>0</v>
      </c>
      <c r="X50" s="530">
        <f t="shared" si="40"/>
        <v>1</v>
      </c>
      <c r="Y50" s="167">
        <f t="shared" si="41"/>
        <v>1</v>
      </c>
      <c r="Z50" s="168">
        <f t="shared" si="42"/>
        <v>0</v>
      </c>
      <c r="AA50" s="169">
        <f t="shared" si="43"/>
        <v>0</v>
      </c>
      <c r="AB50" s="170">
        <f t="shared" si="44"/>
        <v>0</v>
      </c>
      <c r="AC50" s="171">
        <f t="shared" si="45"/>
        <v>0</v>
      </c>
      <c r="AD50" s="160">
        <f t="shared" si="46"/>
        <v>0</v>
      </c>
      <c r="AE50" s="172">
        <f t="shared" si="47"/>
        <v>0</v>
      </c>
      <c r="AF50" s="173">
        <f t="shared" si="48"/>
        <v>0</v>
      </c>
      <c r="AG50" s="167">
        <f t="shared" si="49"/>
        <v>0</v>
      </c>
      <c r="AH50" s="195">
        <f t="shared" si="50"/>
        <v>2</v>
      </c>
      <c r="AI50" s="200">
        <f t="shared" si="51"/>
        <v>0.2</v>
      </c>
      <c r="AJ50" s="181">
        <v>0</v>
      </c>
      <c r="AK50" s="180" t="s">
        <v>1791</v>
      </c>
      <c r="AL50" s="283">
        <v>0</v>
      </c>
      <c r="AM50" s="1171" t="s">
        <v>1791</v>
      </c>
      <c r="AN50" s="195">
        <v>1</v>
      </c>
      <c r="AO50" s="1316" t="s">
        <v>1924</v>
      </c>
      <c r="AP50" s="181">
        <v>1</v>
      </c>
      <c r="AQ50" s="180" t="s">
        <v>1798</v>
      </c>
      <c r="AR50" s="1353"/>
      <c r="AS50" s="1354"/>
      <c r="AT50" s="164"/>
      <c r="AU50" s="233"/>
      <c r="AV50" s="164"/>
      <c r="AW50" s="186"/>
      <c r="AX50" s="215"/>
      <c r="AY50" s="186"/>
      <c r="AZ50" s="187"/>
      <c r="BA50" s="186"/>
      <c r="BB50" s="187"/>
      <c r="BC50" s="186"/>
      <c r="BD50" s="189"/>
      <c r="BE50" s="188"/>
      <c r="BF50" s="187"/>
      <c r="BG50" s="188"/>
      <c r="BH50" s="192"/>
      <c r="BI50" s="193"/>
      <c r="BJ50" s="194"/>
    </row>
    <row r="51" spans="2:62" ht="42" customHeight="1">
      <c r="B51" s="195">
        <f t="shared" si="52"/>
        <v>36</v>
      </c>
      <c r="C51" s="161" t="s">
        <v>1918</v>
      </c>
      <c r="D51" s="341" t="s">
        <v>1927</v>
      </c>
      <c r="E51" s="197" t="s">
        <v>1928</v>
      </c>
      <c r="F51" s="160"/>
      <c r="G51" s="172"/>
      <c r="H51" s="173">
        <v>1</v>
      </c>
      <c r="I51" s="167"/>
      <c r="J51" s="168"/>
      <c r="K51" s="169">
        <v>1</v>
      </c>
      <c r="L51" s="170"/>
      <c r="M51" s="171"/>
      <c r="N51" s="160">
        <v>1</v>
      </c>
      <c r="O51" s="172"/>
      <c r="P51" s="173"/>
      <c r="Q51" s="167">
        <v>1</v>
      </c>
      <c r="R51" s="160">
        <f t="shared" si="37"/>
        <v>4</v>
      </c>
      <c r="S51" s="334" t="s">
        <v>1806</v>
      </c>
      <c r="T51" s="199" t="s">
        <v>1790</v>
      </c>
      <c r="U51" s="335" t="s">
        <v>757</v>
      </c>
      <c r="V51" s="528">
        <f t="shared" si="38"/>
        <v>0</v>
      </c>
      <c r="W51" s="529">
        <f t="shared" si="39"/>
        <v>0</v>
      </c>
      <c r="X51" s="530">
        <f t="shared" si="40"/>
        <v>1</v>
      </c>
      <c r="Y51" s="167">
        <f t="shared" si="41"/>
        <v>0</v>
      </c>
      <c r="Z51" s="168">
        <f t="shared" si="42"/>
        <v>0</v>
      </c>
      <c r="AA51" s="169">
        <f t="shared" si="43"/>
        <v>0</v>
      </c>
      <c r="AB51" s="170">
        <f t="shared" si="44"/>
        <v>0</v>
      </c>
      <c r="AC51" s="171">
        <f t="shared" si="45"/>
        <v>0</v>
      </c>
      <c r="AD51" s="160">
        <f t="shared" si="46"/>
        <v>0</v>
      </c>
      <c r="AE51" s="172">
        <f t="shared" si="47"/>
        <v>0</v>
      </c>
      <c r="AF51" s="173">
        <f t="shared" si="48"/>
        <v>0</v>
      </c>
      <c r="AG51" s="167">
        <f t="shared" si="49"/>
        <v>0</v>
      </c>
      <c r="AH51" s="195">
        <f t="shared" si="50"/>
        <v>1</v>
      </c>
      <c r="AI51" s="200">
        <f t="shared" si="51"/>
        <v>0.25</v>
      </c>
      <c r="AJ51" s="181">
        <v>0</v>
      </c>
      <c r="AK51" s="180" t="s">
        <v>1791</v>
      </c>
      <c r="AL51" s="283">
        <v>0</v>
      </c>
      <c r="AM51" s="1171" t="s">
        <v>1791</v>
      </c>
      <c r="AN51" s="195">
        <v>1</v>
      </c>
      <c r="AO51" s="1316" t="s">
        <v>1924</v>
      </c>
      <c r="AP51" s="181">
        <v>0</v>
      </c>
      <c r="AQ51" s="1171" t="s">
        <v>1791</v>
      </c>
      <c r="AR51" s="164">
        <v>0</v>
      </c>
      <c r="AS51" s="1171" t="s">
        <v>1791</v>
      </c>
      <c r="AT51" s="164"/>
      <c r="AU51" s="233"/>
      <c r="AV51" s="164"/>
      <c r="AW51" s="188"/>
      <c r="AX51" s="215"/>
      <c r="AY51" s="188"/>
      <c r="AZ51" s="187"/>
      <c r="BA51" s="186"/>
      <c r="BB51" s="187"/>
      <c r="BC51" s="186"/>
      <c r="BD51" s="189"/>
      <c r="BE51" s="188"/>
      <c r="BF51" s="187"/>
      <c r="BG51" s="188"/>
      <c r="BH51" s="192"/>
      <c r="BI51" s="193"/>
      <c r="BJ51" s="194"/>
    </row>
    <row r="52" spans="2:62" ht="30" customHeight="1">
      <c r="B52" s="195">
        <f t="shared" si="52"/>
        <v>37</v>
      </c>
      <c r="C52" s="293" t="s">
        <v>1893</v>
      </c>
      <c r="D52" s="334" t="s">
        <v>1929</v>
      </c>
      <c r="E52" s="335" t="s">
        <v>1930</v>
      </c>
      <c r="F52" s="160">
        <v>1</v>
      </c>
      <c r="G52" s="172">
        <v>1</v>
      </c>
      <c r="H52" s="173">
        <v>1</v>
      </c>
      <c r="I52" s="167">
        <v>1</v>
      </c>
      <c r="J52" s="168">
        <v>1</v>
      </c>
      <c r="K52" s="169">
        <v>1</v>
      </c>
      <c r="L52" s="170">
        <v>1</v>
      </c>
      <c r="M52" s="171">
        <v>1</v>
      </c>
      <c r="N52" s="160">
        <v>1</v>
      </c>
      <c r="O52" s="172">
        <v>1</v>
      </c>
      <c r="P52" s="173">
        <v>1</v>
      </c>
      <c r="Q52" s="167">
        <v>1</v>
      </c>
      <c r="R52" s="160">
        <f t="shared" si="37"/>
        <v>12</v>
      </c>
      <c r="S52" s="335" t="s">
        <v>1931</v>
      </c>
      <c r="T52" s="199" t="s">
        <v>1790</v>
      </c>
      <c r="U52" s="199" t="s">
        <v>757</v>
      </c>
      <c r="V52" s="528">
        <f>AJ52</f>
        <v>1</v>
      </c>
      <c r="W52" s="529">
        <f>AL52</f>
        <v>1</v>
      </c>
      <c r="X52" s="530">
        <f>AN52</f>
        <v>1</v>
      </c>
      <c r="Y52" s="167">
        <f>AP52</f>
        <v>1</v>
      </c>
      <c r="Z52" s="168">
        <f>AR52</f>
        <v>0</v>
      </c>
      <c r="AA52" s="169">
        <f>AT52</f>
        <v>0</v>
      </c>
      <c r="AB52" s="170">
        <f>AV52</f>
        <v>0</v>
      </c>
      <c r="AC52" s="171">
        <f>AX52</f>
        <v>0</v>
      </c>
      <c r="AD52" s="160">
        <f>AZ52</f>
        <v>0</v>
      </c>
      <c r="AE52" s="172">
        <f>BB52</f>
        <v>0</v>
      </c>
      <c r="AF52" s="173">
        <f t="shared" si="48"/>
        <v>0</v>
      </c>
      <c r="AG52" s="167">
        <f t="shared" si="49"/>
        <v>0</v>
      </c>
      <c r="AH52" s="195">
        <f>SUM(V52:AG52)</f>
        <v>4</v>
      </c>
      <c r="AI52" s="200">
        <f>AH52/R52</f>
        <v>0.33333333333333331</v>
      </c>
      <c r="AJ52" s="181">
        <v>1</v>
      </c>
      <c r="AK52" s="1171" t="s">
        <v>1932</v>
      </c>
      <c r="AL52" s="283">
        <v>1</v>
      </c>
      <c r="AM52" s="1171" t="s">
        <v>1933</v>
      </c>
      <c r="AN52" s="195">
        <v>1</v>
      </c>
      <c r="AO52" s="1316" t="s">
        <v>1934</v>
      </c>
      <c r="AP52" s="181">
        <v>1</v>
      </c>
      <c r="AQ52" s="180" t="s">
        <v>1798</v>
      </c>
      <c r="AR52" s="1353"/>
      <c r="AS52" s="1352"/>
      <c r="AT52" s="164"/>
      <c r="AU52" s="180"/>
      <c r="AV52" s="164"/>
      <c r="AW52" s="186"/>
      <c r="AX52" s="182"/>
      <c r="AY52" s="186"/>
      <c r="AZ52" s="187"/>
      <c r="BA52" s="186"/>
      <c r="BB52" s="187"/>
      <c r="BC52" s="186"/>
      <c r="BD52" s="189"/>
      <c r="BE52" s="188"/>
      <c r="BF52" s="187"/>
      <c r="BG52" s="188"/>
      <c r="BH52" s="192"/>
      <c r="BI52" s="193"/>
      <c r="BJ52" s="194"/>
    </row>
    <row r="53" spans="2:62" ht="27" customHeight="1">
      <c r="B53" s="195">
        <f t="shared" si="52"/>
        <v>38</v>
      </c>
      <c r="C53" s="293" t="s">
        <v>1890</v>
      </c>
      <c r="D53" s="334" t="s">
        <v>1935</v>
      </c>
      <c r="E53" s="335" t="s">
        <v>1930</v>
      </c>
      <c r="F53" s="160">
        <v>1</v>
      </c>
      <c r="G53" s="172">
        <v>1</v>
      </c>
      <c r="H53" s="173">
        <v>1</v>
      </c>
      <c r="I53" s="167">
        <v>1</v>
      </c>
      <c r="J53" s="168">
        <v>1</v>
      </c>
      <c r="K53" s="169">
        <v>1</v>
      </c>
      <c r="L53" s="170">
        <v>1</v>
      </c>
      <c r="M53" s="171">
        <v>1</v>
      </c>
      <c r="N53" s="160">
        <v>1</v>
      </c>
      <c r="O53" s="172">
        <v>1</v>
      </c>
      <c r="P53" s="173">
        <v>1</v>
      </c>
      <c r="Q53" s="167">
        <v>1</v>
      </c>
      <c r="R53" s="160">
        <f t="shared" si="37"/>
        <v>12</v>
      </c>
      <c r="S53" s="1066" t="s">
        <v>1931</v>
      </c>
      <c r="T53" s="345" t="s">
        <v>1790</v>
      </c>
      <c r="U53" s="199" t="s">
        <v>757</v>
      </c>
      <c r="V53" s="528">
        <f>AJ53</f>
        <v>1</v>
      </c>
      <c r="W53" s="529">
        <f>AL53</f>
        <v>1</v>
      </c>
      <c r="X53" s="530">
        <f>AN53</f>
        <v>1</v>
      </c>
      <c r="Y53" s="167">
        <f>AP53</f>
        <v>1</v>
      </c>
      <c r="Z53" s="168">
        <f>AR53</f>
        <v>0</v>
      </c>
      <c r="AA53" s="169">
        <f>AT53</f>
        <v>0</v>
      </c>
      <c r="AB53" s="170">
        <f>AV53</f>
        <v>0</v>
      </c>
      <c r="AC53" s="171">
        <f>AX53</f>
        <v>0</v>
      </c>
      <c r="AD53" s="160">
        <f>AZ53</f>
        <v>0</v>
      </c>
      <c r="AE53" s="172">
        <f>BB53</f>
        <v>0</v>
      </c>
      <c r="AF53" s="173">
        <f t="shared" si="48"/>
        <v>0</v>
      </c>
      <c r="AG53" s="167">
        <f t="shared" si="49"/>
        <v>0</v>
      </c>
      <c r="AH53" s="195">
        <f>SUM(V53:AG53)</f>
        <v>4</v>
      </c>
      <c r="AI53" s="200">
        <f>AH53/R53</f>
        <v>0.33333333333333331</v>
      </c>
      <c r="AJ53" s="181">
        <v>1</v>
      </c>
      <c r="AK53" s="1171" t="s">
        <v>1932</v>
      </c>
      <c r="AL53" s="181">
        <v>1</v>
      </c>
      <c r="AM53" s="1171" t="s">
        <v>1933</v>
      </c>
      <c r="AN53" s="195">
        <v>1</v>
      </c>
      <c r="AO53" s="1316" t="s">
        <v>1934</v>
      </c>
      <c r="AP53" s="181">
        <v>1</v>
      </c>
      <c r="AQ53" s="180" t="s">
        <v>1798</v>
      </c>
      <c r="AR53" s="1353"/>
      <c r="AS53" s="1352"/>
      <c r="AT53" s="164"/>
      <c r="AU53" s="180"/>
      <c r="AV53" s="164"/>
      <c r="AW53" s="186"/>
      <c r="AX53" s="182"/>
      <c r="AY53" s="186"/>
      <c r="AZ53" s="187"/>
      <c r="BA53" s="186"/>
      <c r="BB53" s="187"/>
      <c r="BC53" s="186"/>
      <c r="BD53" s="189"/>
      <c r="BE53" s="188"/>
      <c r="BF53" s="187"/>
      <c r="BG53" s="188"/>
      <c r="BH53" s="192"/>
      <c r="BI53" s="193"/>
      <c r="BJ53" s="194"/>
    </row>
    <row r="54" spans="2:62" ht="30" customHeight="1">
      <c r="B54" s="235">
        <f>B53+1</f>
        <v>39</v>
      </c>
      <c r="C54" s="199" t="s">
        <v>1902</v>
      </c>
      <c r="D54" s="334" t="s">
        <v>1936</v>
      </c>
      <c r="E54" s="197" t="s">
        <v>1860</v>
      </c>
      <c r="F54" s="160"/>
      <c r="G54" s="172"/>
      <c r="H54" s="173">
        <v>1</v>
      </c>
      <c r="I54" s="167"/>
      <c r="J54" s="168"/>
      <c r="K54" s="169">
        <v>1</v>
      </c>
      <c r="L54" s="170"/>
      <c r="M54" s="171"/>
      <c r="N54" s="160">
        <v>1</v>
      </c>
      <c r="O54" s="172"/>
      <c r="P54" s="173"/>
      <c r="Q54" s="167">
        <v>1</v>
      </c>
      <c r="R54" s="174">
        <f t="shared" si="37"/>
        <v>4</v>
      </c>
      <c r="S54" s="1064" t="s">
        <v>1857</v>
      </c>
      <c r="T54" s="278" t="s">
        <v>1790</v>
      </c>
      <c r="U54" s="176" t="s">
        <v>757</v>
      </c>
      <c r="V54" s="528">
        <f>AJ54</f>
        <v>0</v>
      </c>
      <c r="W54" s="529">
        <f>AL54</f>
        <v>0</v>
      </c>
      <c r="X54" s="530">
        <f>AN54</f>
        <v>1</v>
      </c>
      <c r="Y54" s="167">
        <f>AP54</f>
        <v>0</v>
      </c>
      <c r="Z54" s="168">
        <f>AR54</f>
        <v>0</v>
      </c>
      <c r="AA54" s="169">
        <f>AT54</f>
        <v>0</v>
      </c>
      <c r="AB54" s="170">
        <f>AV54</f>
        <v>0</v>
      </c>
      <c r="AC54" s="171">
        <f>AX54</f>
        <v>0</v>
      </c>
      <c r="AD54" s="160">
        <f>AZ54</f>
        <v>0</v>
      </c>
      <c r="AE54" s="172">
        <f>BB54</f>
        <v>0</v>
      </c>
      <c r="AF54" s="173">
        <f t="shared" ref="AF54:AF70" si="53">BF54</f>
        <v>0</v>
      </c>
      <c r="AG54" s="167">
        <f t="shared" si="49"/>
        <v>0</v>
      </c>
      <c r="AH54" s="195">
        <f>SUM(V54:AG54)</f>
        <v>1</v>
      </c>
      <c r="AI54" s="200">
        <f>AH54/R54</f>
        <v>0.25</v>
      </c>
      <c r="AJ54" s="181">
        <v>0</v>
      </c>
      <c r="AK54" s="1171" t="s">
        <v>1791</v>
      </c>
      <c r="AL54" s="283">
        <v>0</v>
      </c>
      <c r="AM54" s="1171" t="s">
        <v>1791</v>
      </c>
      <c r="AN54" s="195">
        <v>1</v>
      </c>
      <c r="AO54" s="1316" t="s">
        <v>1937</v>
      </c>
      <c r="AP54" s="181">
        <v>0</v>
      </c>
      <c r="AQ54" s="1171" t="s">
        <v>1791</v>
      </c>
      <c r="AR54" s="164">
        <v>0</v>
      </c>
      <c r="AS54" s="1171" t="s">
        <v>1791</v>
      </c>
      <c r="AT54" s="195"/>
      <c r="AU54" s="251"/>
      <c r="AV54" s="283"/>
      <c r="AW54" s="252"/>
      <c r="AX54" s="338"/>
      <c r="AY54" s="252"/>
      <c r="AZ54" s="346"/>
      <c r="BA54" s="186"/>
      <c r="BB54" s="187"/>
      <c r="BC54" s="252"/>
      <c r="BD54" s="189"/>
      <c r="BE54" s="252"/>
      <c r="BF54" s="187"/>
      <c r="BG54" s="254"/>
      <c r="BH54" s="192"/>
      <c r="BI54" s="193"/>
      <c r="BJ54" s="194"/>
    </row>
    <row r="55" spans="2:62" ht="42" customHeight="1">
      <c r="B55" s="235">
        <f t="shared" ref="B55:B65" si="54">B54+1</f>
        <v>40</v>
      </c>
      <c r="C55" s="293" t="s">
        <v>1890</v>
      </c>
      <c r="D55" s="334" t="s">
        <v>1938</v>
      </c>
      <c r="E55" s="197" t="s">
        <v>1860</v>
      </c>
      <c r="F55" s="160"/>
      <c r="G55" s="172"/>
      <c r="H55" s="173">
        <v>1</v>
      </c>
      <c r="I55" s="167"/>
      <c r="J55" s="168"/>
      <c r="K55" s="169">
        <v>1</v>
      </c>
      <c r="L55" s="170"/>
      <c r="M55" s="171"/>
      <c r="N55" s="160">
        <v>1</v>
      </c>
      <c r="O55" s="172"/>
      <c r="P55" s="173"/>
      <c r="Q55" s="167">
        <v>1</v>
      </c>
      <c r="R55" s="174">
        <f t="shared" si="37"/>
        <v>4</v>
      </c>
      <c r="S55" s="1065" t="s">
        <v>1939</v>
      </c>
      <c r="T55" s="278" t="s">
        <v>1790</v>
      </c>
      <c r="U55" s="176" t="s">
        <v>757</v>
      </c>
      <c r="V55" s="528">
        <f t="shared" si="38"/>
        <v>0</v>
      </c>
      <c r="W55" s="529">
        <f t="shared" si="39"/>
        <v>0</v>
      </c>
      <c r="X55" s="530">
        <f t="shared" si="40"/>
        <v>1</v>
      </c>
      <c r="Y55" s="167">
        <f t="shared" si="41"/>
        <v>0</v>
      </c>
      <c r="Z55" s="168">
        <f t="shared" si="42"/>
        <v>0</v>
      </c>
      <c r="AA55" s="169">
        <f t="shared" si="43"/>
        <v>0</v>
      </c>
      <c r="AB55" s="170">
        <f t="shared" si="44"/>
        <v>0</v>
      </c>
      <c r="AC55" s="171">
        <f t="shared" si="45"/>
        <v>0</v>
      </c>
      <c r="AD55" s="160">
        <f t="shared" si="46"/>
        <v>0</v>
      </c>
      <c r="AE55" s="172">
        <f t="shared" si="47"/>
        <v>0</v>
      </c>
      <c r="AF55" s="173">
        <f t="shared" si="53"/>
        <v>0</v>
      </c>
      <c r="AG55" s="167">
        <f t="shared" si="49"/>
        <v>0</v>
      </c>
      <c r="AH55" s="195">
        <f t="shared" si="50"/>
        <v>1</v>
      </c>
      <c r="AI55" s="200">
        <f t="shared" si="51"/>
        <v>0.25</v>
      </c>
      <c r="AJ55" s="181">
        <v>0</v>
      </c>
      <c r="AK55" s="1171" t="s">
        <v>1791</v>
      </c>
      <c r="AL55" s="283">
        <v>0</v>
      </c>
      <c r="AM55" s="1171" t="s">
        <v>1791</v>
      </c>
      <c r="AN55" s="195">
        <v>1</v>
      </c>
      <c r="AO55" s="1316" t="s">
        <v>1937</v>
      </c>
      <c r="AP55" s="181">
        <v>0</v>
      </c>
      <c r="AQ55" s="1171" t="s">
        <v>1791</v>
      </c>
      <c r="AR55" s="164">
        <v>0</v>
      </c>
      <c r="AS55" s="1171" t="s">
        <v>1791</v>
      </c>
      <c r="AT55" s="164"/>
      <c r="AU55" s="246"/>
      <c r="AV55" s="164"/>
      <c r="AW55" s="252"/>
      <c r="AX55" s="215"/>
      <c r="AY55" s="252"/>
      <c r="AZ55" s="187"/>
      <c r="BA55" s="248"/>
      <c r="BB55" s="187"/>
      <c r="BC55" s="252"/>
      <c r="BD55" s="189"/>
      <c r="BE55" s="252"/>
      <c r="BF55" s="187"/>
      <c r="BG55" s="347"/>
      <c r="BH55" s="192"/>
      <c r="BI55" s="193"/>
      <c r="BJ55" s="194"/>
    </row>
    <row r="56" spans="2:62" ht="42" customHeight="1">
      <c r="B56" s="235">
        <f t="shared" si="54"/>
        <v>41</v>
      </c>
      <c r="C56" s="293" t="s">
        <v>1893</v>
      </c>
      <c r="D56" s="334" t="s">
        <v>1940</v>
      </c>
      <c r="E56" s="197" t="s">
        <v>1860</v>
      </c>
      <c r="F56" s="160"/>
      <c r="G56" s="172"/>
      <c r="H56" s="173">
        <v>1</v>
      </c>
      <c r="I56" s="167"/>
      <c r="J56" s="168"/>
      <c r="K56" s="169">
        <v>1</v>
      </c>
      <c r="L56" s="170"/>
      <c r="M56" s="171"/>
      <c r="N56" s="160">
        <v>1</v>
      </c>
      <c r="O56" s="172"/>
      <c r="P56" s="173"/>
      <c r="Q56" s="167">
        <v>1</v>
      </c>
      <c r="R56" s="160">
        <f t="shared" si="37"/>
        <v>4</v>
      </c>
      <c r="S56" s="348" t="s">
        <v>1939</v>
      </c>
      <c r="T56" s="199" t="s">
        <v>1790</v>
      </c>
      <c r="U56" s="199" t="s">
        <v>757</v>
      </c>
      <c r="V56" s="528">
        <f t="shared" si="38"/>
        <v>0</v>
      </c>
      <c r="W56" s="529">
        <f t="shared" si="39"/>
        <v>0</v>
      </c>
      <c r="X56" s="530">
        <f t="shared" si="40"/>
        <v>1</v>
      </c>
      <c r="Y56" s="167">
        <f t="shared" si="41"/>
        <v>0</v>
      </c>
      <c r="Z56" s="168">
        <f t="shared" si="42"/>
        <v>0</v>
      </c>
      <c r="AA56" s="169">
        <f t="shared" si="43"/>
        <v>0</v>
      </c>
      <c r="AB56" s="170">
        <f t="shared" si="44"/>
        <v>0</v>
      </c>
      <c r="AC56" s="171">
        <f t="shared" si="45"/>
        <v>0</v>
      </c>
      <c r="AD56" s="160">
        <f t="shared" si="46"/>
        <v>0</v>
      </c>
      <c r="AE56" s="172">
        <f t="shared" si="47"/>
        <v>0</v>
      </c>
      <c r="AF56" s="173">
        <f t="shared" si="53"/>
        <v>0</v>
      </c>
      <c r="AG56" s="167">
        <f t="shared" si="49"/>
        <v>0</v>
      </c>
      <c r="AH56" s="195">
        <f t="shared" si="50"/>
        <v>1</v>
      </c>
      <c r="AI56" s="200">
        <f t="shared" si="51"/>
        <v>0.25</v>
      </c>
      <c r="AJ56" s="181">
        <v>0</v>
      </c>
      <c r="AK56" s="1171" t="s">
        <v>1791</v>
      </c>
      <c r="AL56" s="283">
        <v>0</v>
      </c>
      <c r="AM56" s="1171" t="s">
        <v>1791</v>
      </c>
      <c r="AN56" s="195">
        <v>1</v>
      </c>
      <c r="AO56" s="1316" t="s">
        <v>1937</v>
      </c>
      <c r="AP56" s="181">
        <v>0</v>
      </c>
      <c r="AQ56" s="1171" t="s">
        <v>1791</v>
      </c>
      <c r="AR56" s="164">
        <v>0</v>
      </c>
      <c r="AS56" s="1171" t="s">
        <v>1791</v>
      </c>
      <c r="AT56" s="164"/>
      <c r="AU56" s="246"/>
      <c r="AV56" s="164"/>
      <c r="AW56" s="252"/>
      <c r="AX56" s="182"/>
      <c r="AY56" s="252"/>
      <c r="AZ56" s="187"/>
      <c r="BA56" s="248"/>
      <c r="BB56" s="187"/>
      <c r="BC56" s="252"/>
      <c r="BD56" s="189"/>
      <c r="BE56" s="252"/>
      <c r="BF56" s="187"/>
      <c r="BG56" s="349"/>
      <c r="BH56" s="192"/>
      <c r="BI56" s="193"/>
      <c r="BJ56" s="194"/>
    </row>
    <row r="57" spans="2:62" ht="42" customHeight="1">
      <c r="B57" s="235">
        <f t="shared" si="54"/>
        <v>42</v>
      </c>
      <c r="C57" s="293" t="s">
        <v>1890</v>
      </c>
      <c r="D57" s="350" t="s">
        <v>1941</v>
      </c>
      <c r="E57" s="350" t="s">
        <v>1942</v>
      </c>
      <c r="F57" s="160">
        <v>1</v>
      </c>
      <c r="G57" s="172"/>
      <c r="H57" s="173"/>
      <c r="I57" s="167"/>
      <c r="J57" s="168"/>
      <c r="K57" s="169">
        <v>1</v>
      </c>
      <c r="L57" s="170"/>
      <c r="M57" s="171"/>
      <c r="N57" s="160"/>
      <c r="O57" s="172"/>
      <c r="P57" s="173"/>
      <c r="Q57" s="167">
        <v>1</v>
      </c>
      <c r="R57" s="160">
        <f t="shared" si="37"/>
        <v>3</v>
      </c>
      <c r="S57" s="351" t="s">
        <v>1943</v>
      </c>
      <c r="T57" s="199" t="s">
        <v>1790</v>
      </c>
      <c r="U57" s="199" t="s">
        <v>1852</v>
      </c>
      <c r="V57" s="528">
        <f t="shared" si="38"/>
        <v>1</v>
      </c>
      <c r="W57" s="529">
        <f t="shared" si="39"/>
        <v>0</v>
      </c>
      <c r="X57" s="530">
        <f t="shared" si="40"/>
        <v>0</v>
      </c>
      <c r="Y57" s="167">
        <f t="shared" si="41"/>
        <v>0</v>
      </c>
      <c r="Z57" s="168">
        <f t="shared" si="42"/>
        <v>0</v>
      </c>
      <c r="AA57" s="169">
        <f t="shared" si="43"/>
        <v>0</v>
      </c>
      <c r="AB57" s="170">
        <f t="shared" si="44"/>
        <v>0</v>
      </c>
      <c r="AC57" s="171">
        <f t="shared" si="45"/>
        <v>0</v>
      </c>
      <c r="AD57" s="160">
        <f t="shared" si="46"/>
        <v>0</v>
      </c>
      <c r="AE57" s="172">
        <f t="shared" si="47"/>
        <v>0</v>
      </c>
      <c r="AF57" s="173">
        <f t="shared" si="53"/>
        <v>0</v>
      </c>
      <c r="AG57" s="167">
        <f t="shared" si="49"/>
        <v>0</v>
      </c>
      <c r="AH57" s="195">
        <f t="shared" si="50"/>
        <v>1</v>
      </c>
      <c r="AI57" s="200">
        <f t="shared" si="51"/>
        <v>0.33333333333333331</v>
      </c>
      <c r="AJ57" s="181">
        <v>1</v>
      </c>
      <c r="AK57" s="1174" t="s">
        <v>1944</v>
      </c>
      <c r="AL57" s="283">
        <v>0</v>
      </c>
      <c r="AM57" s="1171" t="s">
        <v>1791</v>
      </c>
      <c r="AN57" s="283">
        <v>0</v>
      </c>
      <c r="AO57" s="1316" t="s">
        <v>1791</v>
      </c>
      <c r="AP57" s="181">
        <v>0</v>
      </c>
      <c r="AQ57" s="1171" t="s">
        <v>1791</v>
      </c>
      <c r="AR57" s="164">
        <v>0</v>
      </c>
      <c r="AS57" s="1171" t="s">
        <v>1791</v>
      </c>
      <c r="AT57" s="164"/>
      <c r="AU57" s="233"/>
      <c r="AV57" s="164"/>
      <c r="AW57" s="186"/>
      <c r="AX57" s="182"/>
      <c r="AY57" s="186"/>
      <c r="AZ57" s="187"/>
      <c r="BA57" s="186"/>
      <c r="BB57" s="187"/>
      <c r="BC57" s="252"/>
      <c r="BD57" s="189"/>
      <c r="BE57" s="252"/>
      <c r="BF57" s="187"/>
      <c r="BG57" s="206"/>
      <c r="BH57" s="192"/>
      <c r="BI57" s="193"/>
      <c r="BJ57" s="194"/>
    </row>
    <row r="58" spans="2:62" ht="30" customHeight="1">
      <c r="B58" s="235">
        <f t="shared" si="54"/>
        <v>43</v>
      </c>
      <c r="C58" s="293" t="s">
        <v>1890</v>
      </c>
      <c r="D58" s="334" t="s">
        <v>1945</v>
      </c>
      <c r="E58" s="334" t="s">
        <v>1946</v>
      </c>
      <c r="F58" s="160"/>
      <c r="G58" s="172"/>
      <c r="H58" s="173"/>
      <c r="I58" s="167"/>
      <c r="J58" s="168"/>
      <c r="K58" s="169">
        <v>1</v>
      </c>
      <c r="L58" s="170"/>
      <c r="M58" s="171"/>
      <c r="N58" s="160"/>
      <c r="O58" s="172"/>
      <c r="P58" s="173"/>
      <c r="Q58" s="167">
        <v>1</v>
      </c>
      <c r="R58" s="160">
        <f t="shared" si="37"/>
        <v>2</v>
      </c>
      <c r="S58" s="334" t="s">
        <v>1947</v>
      </c>
      <c r="T58" s="199" t="s">
        <v>1948</v>
      </c>
      <c r="U58" s="199" t="s">
        <v>757</v>
      </c>
      <c r="V58" s="528">
        <f t="shared" si="38"/>
        <v>0</v>
      </c>
      <c r="W58" s="529">
        <f t="shared" si="39"/>
        <v>0</v>
      </c>
      <c r="X58" s="530">
        <f t="shared" si="40"/>
        <v>0</v>
      </c>
      <c r="Y58" s="167">
        <f t="shared" si="41"/>
        <v>0</v>
      </c>
      <c r="Z58" s="168">
        <f t="shared" si="42"/>
        <v>0</v>
      </c>
      <c r="AA58" s="169">
        <f t="shared" si="43"/>
        <v>0</v>
      </c>
      <c r="AB58" s="170">
        <f t="shared" si="44"/>
        <v>0</v>
      </c>
      <c r="AC58" s="171">
        <f t="shared" si="45"/>
        <v>0</v>
      </c>
      <c r="AD58" s="160">
        <f t="shared" si="46"/>
        <v>0</v>
      </c>
      <c r="AE58" s="172">
        <f t="shared" si="47"/>
        <v>0</v>
      </c>
      <c r="AF58" s="173">
        <f t="shared" si="53"/>
        <v>0</v>
      </c>
      <c r="AG58" s="167">
        <f t="shared" si="49"/>
        <v>0</v>
      </c>
      <c r="AH58" s="195">
        <f t="shared" si="50"/>
        <v>0</v>
      </c>
      <c r="AI58" s="200">
        <f t="shared" si="51"/>
        <v>0</v>
      </c>
      <c r="AJ58" s="181">
        <v>0</v>
      </c>
      <c r="AK58" s="1171" t="s">
        <v>1791</v>
      </c>
      <c r="AL58" s="181">
        <v>0</v>
      </c>
      <c r="AM58" s="1171" t="s">
        <v>1791</v>
      </c>
      <c r="AN58" s="181">
        <v>0</v>
      </c>
      <c r="AO58" s="1316" t="s">
        <v>1791</v>
      </c>
      <c r="AP58" s="181">
        <v>0</v>
      </c>
      <c r="AQ58" s="1171" t="s">
        <v>1791</v>
      </c>
      <c r="AR58" s="164">
        <v>0</v>
      </c>
      <c r="AS58" s="1171" t="s">
        <v>1791</v>
      </c>
      <c r="AT58" s="164"/>
      <c r="AU58" s="180"/>
      <c r="AV58" s="164"/>
      <c r="AW58" s="186"/>
      <c r="AX58" s="182"/>
      <c r="AY58" s="186"/>
      <c r="AZ58" s="187"/>
      <c r="BA58" s="186"/>
      <c r="BB58" s="187"/>
      <c r="BC58" s="252"/>
      <c r="BD58" s="189"/>
      <c r="BE58" s="252"/>
      <c r="BF58" s="187"/>
      <c r="BG58" s="206"/>
      <c r="BH58" s="192"/>
      <c r="BI58" s="193"/>
      <c r="BJ58" s="194"/>
    </row>
    <row r="59" spans="2:62" s="85" customFormat="1" ht="60" customHeight="1">
      <c r="B59" s="235">
        <f t="shared" si="54"/>
        <v>44</v>
      </c>
      <c r="C59" s="352" t="s">
        <v>1893</v>
      </c>
      <c r="D59" s="336" t="s">
        <v>1949</v>
      </c>
      <c r="E59" s="353" t="s">
        <v>1946</v>
      </c>
      <c r="F59" s="242"/>
      <c r="G59" s="165"/>
      <c r="H59" s="166">
        <v>1</v>
      </c>
      <c r="I59" s="354"/>
      <c r="J59" s="355"/>
      <c r="K59" s="356">
        <v>1</v>
      </c>
      <c r="L59" s="357"/>
      <c r="M59" s="358"/>
      <c r="N59" s="242">
        <v>1</v>
      </c>
      <c r="O59" s="165"/>
      <c r="P59" s="166"/>
      <c r="Q59" s="354">
        <v>1</v>
      </c>
      <c r="R59" s="242">
        <f t="shared" si="37"/>
        <v>4</v>
      </c>
      <c r="S59" s="359" t="s">
        <v>1943</v>
      </c>
      <c r="T59" s="352" t="s">
        <v>1790</v>
      </c>
      <c r="U59" s="352" t="s">
        <v>1852</v>
      </c>
      <c r="V59" s="533">
        <f t="shared" si="38"/>
        <v>0</v>
      </c>
      <c r="W59" s="534">
        <f t="shared" si="39"/>
        <v>0</v>
      </c>
      <c r="X59" s="535">
        <f t="shared" si="40"/>
        <v>1</v>
      </c>
      <c r="Y59" s="354">
        <f t="shared" si="41"/>
        <v>0</v>
      </c>
      <c r="Z59" s="355">
        <f t="shared" si="42"/>
        <v>0</v>
      </c>
      <c r="AA59" s="356">
        <f t="shared" si="43"/>
        <v>0</v>
      </c>
      <c r="AB59" s="357">
        <f t="shared" si="44"/>
        <v>0</v>
      </c>
      <c r="AC59" s="358">
        <f t="shared" si="45"/>
        <v>0</v>
      </c>
      <c r="AD59" s="242">
        <f t="shared" si="46"/>
        <v>0</v>
      </c>
      <c r="AE59" s="165">
        <f t="shared" si="47"/>
        <v>0</v>
      </c>
      <c r="AF59" s="166">
        <f t="shared" si="53"/>
        <v>0</v>
      </c>
      <c r="AG59" s="167">
        <f t="shared" si="49"/>
        <v>0</v>
      </c>
      <c r="AH59" s="195">
        <f t="shared" si="50"/>
        <v>1</v>
      </c>
      <c r="AI59" s="360">
        <f t="shared" si="51"/>
        <v>0.25</v>
      </c>
      <c r="AJ59" s="181">
        <v>0</v>
      </c>
      <c r="AK59" s="1171" t="s">
        <v>1791</v>
      </c>
      <c r="AL59" s="181">
        <v>0</v>
      </c>
      <c r="AM59" s="1171" t="s">
        <v>1791</v>
      </c>
      <c r="AN59" s="283">
        <v>1</v>
      </c>
      <c r="AO59" s="1321" t="s">
        <v>1950</v>
      </c>
      <c r="AP59" s="181">
        <v>0</v>
      </c>
      <c r="AQ59" s="1171" t="s">
        <v>1791</v>
      </c>
      <c r="AR59" s="164">
        <v>0</v>
      </c>
      <c r="AS59" s="1171" t="s">
        <v>1791</v>
      </c>
      <c r="AT59" s="164"/>
      <c r="AU59" s="233"/>
      <c r="AV59" s="164"/>
      <c r="AW59" s="188"/>
      <c r="AX59" s="182"/>
      <c r="AY59" s="188"/>
      <c r="AZ59" s="182"/>
      <c r="BA59" s="213"/>
      <c r="BB59" s="187"/>
      <c r="BC59" s="252"/>
      <c r="BD59" s="189"/>
      <c r="BE59" s="252"/>
      <c r="BF59" s="187"/>
      <c r="BG59" s="206"/>
      <c r="BH59" s="362"/>
      <c r="BI59" s="363"/>
      <c r="BJ59" s="245"/>
    </row>
    <row r="60" spans="2:62" ht="37.5" customHeight="1">
      <c r="B60" s="235">
        <f t="shared" si="54"/>
        <v>45</v>
      </c>
      <c r="C60" s="199" t="s">
        <v>1893</v>
      </c>
      <c r="D60" s="336" t="s">
        <v>1951</v>
      </c>
      <c r="E60" s="343" t="s">
        <v>1952</v>
      </c>
      <c r="F60" s="160"/>
      <c r="G60" s="172"/>
      <c r="H60" s="173"/>
      <c r="I60" s="167"/>
      <c r="J60" s="168"/>
      <c r="K60" s="169">
        <v>1</v>
      </c>
      <c r="L60" s="170"/>
      <c r="M60" s="171"/>
      <c r="N60" s="160"/>
      <c r="O60" s="172"/>
      <c r="P60" s="173"/>
      <c r="Q60" s="167">
        <v>1</v>
      </c>
      <c r="R60" s="160">
        <f t="shared" si="37"/>
        <v>2</v>
      </c>
      <c r="S60" s="334" t="s">
        <v>1953</v>
      </c>
      <c r="T60" s="199" t="s">
        <v>1790</v>
      </c>
      <c r="U60" s="335" t="s">
        <v>757</v>
      </c>
      <c r="V60" s="528">
        <f>AJ60</f>
        <v>0</v>
      </c>
      <c r="W60" s="529">
        <f>AL60</f>
        <v>0</v>
      </c>
      <c r="X60" s="530">
        <f>AN60</f>
        <v>0</v>
      </c>
      <c r="Y60" s="167">
        <f>AP60</f>
        <v>0</v>
      </c>
      <c r="Z60" s="168">
        <f>AR60</f>
        <v>0</v>
      </c>
      <c r="AA60" s="169">
        <f>AT60</f>
        <v>0</v>
      </c>
      <c r="AB60" s="170">
        <f>AV60</f>
        <v>0</v>
      </c>
      <c r="AC60" s="171">
        <f>AX60</f>
        <v>0</v>
      </c>
      <c r="AD60" s="160">
        <f>AZ60</f>
        <v>0</v>
      </c>
      <c r="AE60" s="172">
        <f>BB60</f>
        <v>0</v>
      </c>
      <c r="AF60" s="173">
        <f t="shared" si="53"/>
        <v>0</v>
      </c>
      <c r="AG60" s="167">
        <f t="shared" si="49"/>
        <v>0</v>
      </c>
      <c r="AH60" s="195">
        <f>SUM(V60:AG60)</f>
        <v>0</v>
      </c>
      <c r="AI60" s="200">
        <f>AH60/R60</f>
        <v>0</v>
      </c>
      <c r="AJ60" s="181">
        <v>0</v>
      </c>
      <c r="AK60" s="1171" t="s">
        <v>1791</v>
      </c>
      <c r="AL60" s="283">
        <v>0</v>
      </c>
      <c r="AM60" s="1171" t="s">
        <v>1791</v>
      </c>
      <c r="AN60" s="283">
        <v>0</v>
      </c>
      <c r="AO60" s="1316" t="s">
        <v>1791</v>
      </c>
      <c r="AP60" s="181">
        <v>0</v>
      </c>
      <c r="AQ60" s="1171" t="s">
        <v>1791</v>
      </c>
      <c r="AR60" s="164">
        <v>0</v>
      </c>
      <c r="AS60" s="1171" t="s">
        <v>1791</v>
      </c>
      <c r="AT60" s="164"/>
      <c r="AU60" s="233"/>
      <c r="AV60" s="195"/>
      <c r="AW60" s="188"/>
      <c r="AX60" s="338"/>
      <c r="AY60" s="188"/>
      <c r="AZ60" s="187"/>
      <c r="BA60" s="186"/>
      <c r="BB60" s="187"/>
      <c r="BC60" s="252"/>
      <c r="BD60" s="189"/>
      <c r="BE60" s="252"/>
      <c r="BF60" s="187"/>
      <c r="BG60" s="206"/>
      <c r="BH60" s="192"/>
      <c r="BI60" s="193"/>
      <c r="BJ60" s="194"/>
    </row>
    <row r="61" spans="2:62" ht="42" customHeight="1">
      <c r="B61" s="235">
        <f t="shared" si="54"/>
        <v>46</v>
      </c>
      <c r="C61" s="199" t="s">
        <v>1893</v>
      </c>
      <c r="D61" s="336" t="s">
        <v>1954</v>
      </c>
      <c r="E61" s="334" t="s">
        <v>1946</v>
      </c>
      <c r="F61" s="160"/>
      <c r="G61" s="172"/>
      <c r="H61" s="173"/>
      <c r="I61" s="167"/>
      <c r="J61" s="168">
        <v>1</v>
      </c>
      <c r="K61" s="169"/>
      <c r="L61" s="170"/>
      <c r="M61" s="171"/>
      <c r="N61" s="160"/>
      <c r="O61" s="172"/>
      <c r="P61" s="173">
        <v>1</v>
      </c>
      <c r="Q61" s="167"/>
      <c r="R61" s="160">
        <f t="shared" si="37"/>
        <v>2</v>
      </c>
      <c r="S61" s="335" t="s">
        <v>1806</v>
      </c>
      <c r="T61" s="199" t="s">
        <v>1790</v>
      </c>
      <c r="U61" s="335" t="s">
        <v>757</v>
      </c>
      <c r="V61" s="528">
        <f t="shared" si="38"/>
        <v>0</v>
      </c>
      <c r="W61" s="529">
        <f t="shared" si="39"/>
        <v>0</v>
      </c>
      <c r="X61" s="530">
        <f t="shared" si="40"/>
        <v>0</v>
      </c>
      <c r="Y61" s="167">
        <f t="shared" si="41"/>
        <v>0</v>
      </c>
      <c r="Z61" s="168">
        <f t="shared" si="42"/>
        <v>0</v>
      </c>
      <c r="AA61" s="169">
        <f t="shared" si="43"/>
        <v>0</v>
      </c>
      <c r="AB61" s="170">
        <f t="shared" si="44"/>
        <v>0</v>
      </c>
      <c r="AC61" s="171">
        <f t="shared" si="45"/>
        <v>0</v>
      </c>
      <c r="AD61" s="160">
        <f t="shared" si="46"/>
        <v>0</v>
      </c>
      <c r="AE61" s="172">
        <f t="shared" si="47"/>
        <v>0</v>
      </c>
      <c r="AF61" s="173">
        <f t="shared" si="53"/>
        <v>0</v>
      </c>
      <c r="AG61" s="167">
        <f t="shared" si="49"/>
        <v>0</v>
      </c>
      <c r="AH61" s="195">
        <f t="shared" si="50"/>
        <v>0</v>
      </c>
      <c r="AI61" s="200">
        <f t="shared" si="51"/>
        <v>0</v>
      </c>
      <c r="AJ61" s="181">
        <v>0</v>
      </c>
      <c r="AK61" s="1171" t="s">
        <v>1791</v>
      </c>
      <c r="AL61" s="181">
        <v>0</v>
      </c>
      <c r="AM61" s="1171" t="s">
        <v>1791</v>
      </c>
      <c r="AN61" s="283">
        <v>0</v>
      </c>
      <c r="AO61" s="1316" t="s">
        <v>1791</v>
      </c>
      <c r="AP61" s="181">
        <v>0</v>
      </c>
      <c r="AQ61" s="1171" t="s">
        <v>1791</v>
      </c>
      <c r="AR61" s="1353"/>
      <c r="AS61" s="1352"/>
      <c r="AT61" s="164"/>
      <c r="AU61" s="180"/>
      <c r="AV61" s="164"/>
      <c r="AW61" s="186"/>
      <c r="AX61" s="182"/>
      <c r="AY61" s="188"/>
      <c r="AZ61" s="187"/>
      <c r="BA61" s="186"/>
      <c r="BB61" s="187"/>
      <c r="BC61" s="252"/>
      <c r="BD61" s="189"/>
      <c r="BE61" s="216"/>
      <c r="BF61" s="187"/>
      <c r="BG61" s="252"/>
      <c r="BH61" s="192"/>
      <c r="BI61" s="193"/>
      <c r="BJ61" s="194"/>
    </row>
    <row r="62" spans="2:62" ht="42" customHeight="1">
      <c r="B62" s="235">
        <f t="shared" si="54"/>
        <v>47</v>
      </c>
      <c r="C62" s="199" t="s">
        <v>1893</v>
      </c>
      <c r="D62" s="336" t="s">
        <v>1955</v>
      </c>
      <c r="E62" s="334" t="s">
        <v>1946</v>
      </c>
      <c r="F62" s="160"/>
      <c r="G62" s="172"/>
      <c r="H62" s="173"/>
      <c r="I62" s="167"/>
      <c r="J62" s="168">
        <v>1</v>
      </c>
      <c r="K62" s="169"/>
      <c r="L62" s="170"/>
      <c r="M62" s="171"/>
      <c r="N62" s="160"/>
      <c r="O62" s="172"/>
      <c r="P62" s="173">
        <v>1</v>
      </c>
      <c r="Q62" s="167"/>
      <c r="R62" s="160">
        <f t="shared" si="37"/>
        <v>2</v>
      </c>
      <c r="S62" s="335" t="s">
        <v>1806</v>
      </c>
      <c r="T62" s="199" t="s">
        <v>1790</v>
      </c>
      <c r="U62" s="335" t="s">
        <v>757</v>
      </c>
      <c r="V62" s="528">
        <f t="shared" si="38"/>
        <v>0</v>
      </c>
      <c r="W62" s="529">
        <f t="shared" si="39"/>
        <v>0</v>
      </c>
      <c r="X62" s="530">
        <f t="shared" si="40"/>
        <v>0</v>
      </c>
      <c r="Y62" s="167">
        <f t="shared" si="41"/>
        <v>0</v>
      </c>
      <c r="Z62" s="168">
        <f t="shared" si="42"/>
        <v>0</v>
      </c>
      <c r="AA62" s="169">
        <f t="shared" si="43"/>
        <v>0</v>
      </c>
      <c r="AB62" s="170">
        <f t="shared" si="44"/>
        <v>0</v>
      </c>
      <c r="AC62" s="171">
        <f t="shared" si="45"/>
        <v>0</v>
      </c>
      <c r="AD62" s="160">
        <f t="shared" si="46"/>
        <v>0</v>
      </c>
      <c r="AE62" s="172">
        <f t="shared" si="47"/>
        <v>0</v>
      </c>
      <c r="AF62" s="173">
        <f t="shared" si="53"/>
        <v>0</v>
      </c>
      <c r="AG62" s="167">
        <f t="shared" si="49"/>
        <v>0</v>
      </c>
      <c r="AH62" s="195">
        <f t="shared" si="50"/>
        <v>0</v>
      </c>
      <c r="AI62" s="200">
        <f t="shared" si="51"/>
        <v>0</v>
      </c>
      <c r="AJ62" s="181">
        <v>0</v>
      </c>
      <c r="AK62" s="1171" t="s">
        <v>1791</v>
      </c>
      <c r="AL62" s="181">
        <v>0</v>
      </c>
      <c r="AM62" s="1171" t="s">
        <v>1791</v>
      </c>
      <c r="AN62" s="283">
        <v>0</v>
      </c>
      <c r="AO62" s="1316" t="s">
        <v>1791</v>
      </c>
      <c r="AP62" s="181">
        <v>0</v>
      </c>
      <c r="AQ62" s="1171" t="s">
        <v>1791</v>
      </c>
      <c r="AR62" s="1353"/>
      <c r="AS62" s="1352"/>
      <c r="AT62" s="164"/>
      <c r="AU62" s="180"/>
      <c r="AV62" s="164"/>
      <c r="AW62" s="186"/>
      <c r="AX62" s="182"/>
      <c r="AY62" s="252"/>
      <c r="AZ62" s="187"/>
      <c r="BA62" s="186"/>
      <c r="BB62" s="187"/>
      <c r="BC62" s="252"/>
      <c r="BD62" s="189"/>
      <c r="BE62" s="364"/>
      <c r="BF62" s="187"/>
      <c r="BG62" s="252"/>
      <c r="BH62" s="192"/>
      <c r="BI62" s="193"/>
      <c r="BJ62" s="194"/>
    </row>
    <row r="63" spans="2:62" ht="30" customHeight="1">
      <c r="B63" s="235">
        <f t="shared" si="54"/>
        <v>48</v>
      </c>
      <c r="C63" s="199" t="s">
        <v>1893</v>
      </c>
      <c r="D63" s="336" t="s">
        <v>1956</v>
      </c>
      <c r="E63" s="334" t="s">
        <v>1946</v>
      </c>
      <c r="F63" s="160">
        <v>1</v>
      </c>
      <c r="G63" s="172"/>
      <c r="H63" s="173"/>
      <c r="I63" s="167"/>
      <c r="J63" s="168"/>
      <c r="K63" s="169"/>
      <c r="L63" s="170"/>
      <c r="M63" s="171"/>
      <c r="N63" s="160"/>
      <c r="O63" s="172"/>
      <c r="P63" s="173">
        <v>1</v>
      </c>
      <c r="Q63" s="167"/>
      <c r="R63" s="160">
        <f t="shared" si="37"/>
        <v>2</v>
      </c>
      <c r="S63" s="335" t="s">
        <v>1806</v>
      </c>
      <c r="T63" s="199" t="s">
        <v>1790</v>
      </c>
      <c r="U63" s="335" t="s">
        <v>757</v>
      </c>
      <c r="V63" s="528">
        <f t="shared" si="38"/>
        <v>1</v>
      </c>
      <c r="W63" s="529">
        <f t="shared" si="39"/>
        <v>0</v>
      </c>
      <c r="X63" s="530">
        <f t="shared" si="40"/>
        <v>0</v>
      </c>
      <c r="Y63" s="167">
        <f t="shared" si="41"/>
        <v>0</v>
      </c>
      <c r="Z63" s="168">
        <f t="shared" si="42"/>
        <v>0</v>
      </c>
      <c r="AA63" s="169">
        <f t="shared" si="43"/>
        <v>0</v>
      </c>
      <c r="AB63" s="170">
        <f t="shared" si="44"/>
        <v>0</v>
      </c>
      <c r="AC63" s="171">
        <f t="shared" si="45"/>
        <v>0</v>
      </c>
      <c r="AD63" s="160">
        <f t="shared" si="46"/>
        <v>0</v>
      </c>
      <c r="AE63" s="172">
        <f t="shared" si="47"/>
        <v>0</v>
      </c>
      <c r="AF63" s="173">
        <f t="shared" si="53"/>
        <v>0</v>
      </c>
      <c r="AG63" s="167">
        <f t="shared" si="49"/>
        <v>0</v>
      </c>
      <c r="AH63" s="195">
        <f t="shared" si="50"/>
        <v>1</v>
      </c>
      <c r="AI63" s="200">
        <f t="shared" si="51"/>
        <v>0.5</v>
      </c>
      <c r="AJ63" s="181">
        <v>1</v>
      </c>
      <c r="AK63" s="180" t="s">
        <v>1957</v>
      </c>
      <c r="AL63" s="181">
        <v>0</v>
      </c>
      <c r="AM63" s="1171" t="s">
        <v>1791</v>
      </c>
      <c r="AN63" s="283">
        <v>0</v>
      </c>
      <c r="AO63" s="1316" t="s">
        <v>1791</v>
      </c>
      <c r="AP63" s="181">
        <v>0</v>
      </c>
      <c r="AQ63" s="1171" t="s">
        <v>1791</v>
      </c>
      <c r="AR63" s="164">
        <v>0</v>
      </c>
      <c r="AS63" s="1171" t="s">
        <v>1791</v>
      </c>
      <c r="AT63" s="164"/>
      <c r="AU63" s="361"/>
      <c r="AV63" s="164"/>
      <c r="AW63" s="186"/>
      <c r="AX63" s="182"/>
      <c r="AY63" s="252"/>
      <c r="AZ63" s="187"/>
      <c r="BA63" s="186"/>
      <c r="BB63" s="187"/>
      <c r="BC63" s="252"/>
      <c r="BD63" s="189"/>
      <c r="BE63" s="364"/>
      <c r="BF63" s="187"/>
      <c r="BG63" s="252"/>
      <c r="BH63" s="192"/>
      <c r="BI63" s="193"/>
      <c r="BJ63" s="194"/>
    </row>
    <row r="64" spans="2:62" ht="42" customHeight="1">
      <c r="B64" s="235">
        <f t="shared" si="54"/>
        <v>49</v>
      </c>
      <c r="C64" s="199" t="s">
        <v>1893</v>
      </c>
      <c r="D64" s="336" t="s">
        <v>1958</v>
      </c>
      <c r="E64" s="343" t="s">
        <v>1946</v>
      </c>
      <c r="F64" s="160"/>
      <c r="G64" s="172"/>
      <c r="H64" s="173"/>
      <c r="I64" s="167"/>
      <c r="J64" s="168"/>
      <c r="K64" s="169"/>
      <c r="L64" s="170">
        <v>1</v>
      </c>
      <c r="M64" s="171"/>
      <c r="N64" s="160"/>
      <c r="O64" s="172"/>
      <c r="P64" s="173"/>
      <c r="Q64" s="167"/>
      <c r="R64" s="160">
        <f t="shared" si="37"/>
        <v>1</v>
      </c>
      <c r="S64" s="334" t="s">
        <v>1959</v>
      </c>
      <c r="T64" s="199" t="s">
        <v>1790</v>
      </c>
      <c r="U64" s="199" t="s">
        <v>1825</v>
      </c>
      <c r="V64" s="528">
        <f t="shared" si="38"/>
        <v>0</v>
      </c>
      <c r="W64" s="529">
        <f t="shared" si="39"/>
        <v>0</v>
      </c>
      <c r="X64" s="530">
        <f t="shared" si="40"/>
        <v>0</v>
      </c>
      <c r="Y64" s="167">
        <f t="shared" si="41"/>
        <v>0</v>
      </c>
      <c r="Z64" s="168">
        <f t="shared" si="42"/>
        <v>0</v>
      </c>
      <c r="AA64" s="169">
        <f t="shared" si="43"/>
        <v>0</v>
      </c>
      <c r="AB64" s="170">
        <f t="shared" si="44"/>
        <v>0</v>
      </c>
      <c r="AC64" s="171">
        <f t="shared" si="45"/>
        <v>0</v>
      </c>
      <c r="AD64" s="160">
        <f t="shared" si="46"/>
        <v>0</v>
      </c>
      <c r="AE64" s="172">
        <f t="shared" si="47"/>
        <v>0</v>
      </c>
      <c r="AF64" s="173">
        <f t="shared" si="53"/>
        <v>0</v>
      </c>
      <c r="AG64" s="167">
        <f t="shared" si="49"/>
        <v>0</v>
      </c>
      <c r="AH64" s="195">
        <f t="shared" si="50"/>
        <v>0</v>
      </c>
      <c r="AI64" s="200">
        <f t="shared" si="51"/>
        <v>0</v>
      </c>
      <c r="AJ64" s="181">
        <v>0</v>
      </c>
      <c r="AK64" s="1171" t="s">
        <v>1791</v>
      </c>
      <c r="AL64" s="283">
        <v>0</v>
      </c>
      <c r="AM64" s="1171" t="s">
        <v>1791</v>
      </c>
      <c r="AN64" s="283">
        <v>0</v>
      </c>
      <c r="AO64" s="1316" t="s">
        <v>1791</v>
      </c>
      <c r="AP64" s="181">
        <v>0</v>
      </c>
      <c r="AQ64" s="1171" t="s">
        <v>1791</v>
      </c>
      <c r="AR64" s="164">
        <v>0</v>
      </c>
      <c r="AS64" s="1171" t="s">
        <v>1791</v>
      </c>
      <c r="AT64" s="164"/>
      <c r="AU64" s="233"/>
      <c r="AV64" s="164"/>
      <c r="AW64" s="188"/>
      <c r="AX64" s="182"/>
      <c r="AY64" s="252"/>
      <c r="AZ64" s="187"/>
      <c r="BA64" s="186"/>
      <c r="BB64" s="187"/>
      <c r="BC64" s="252"/>
      <c r="BD64" s="189"/>
      <c r="BE64" s="252"/>
      <c r="BF64" s="187"/>
      <c r="BG64" s="252"/>
      <c r="BH64" s="192"/>
      <c r="BI64" s="193"/>
      <c r="BJ64" s="194"/>
    </row>
    <row r="65" spans="2:62" ht="42" customHeight="1">
      <c r="B65" s="235">
        <f t="shared" si="54"/>
        <v>50</v>
      </c>
      <c r="C65" s="199" t="s">
        <v>1902</v>
      </c>
      <c r="D65" s="336" t="s">
        <v>1960</v>
      </c>
      <c r="E65" s="343" t="s">
        <v>1961</v>
      </c>
      <c r="F65" s="160"/>
      <c r="G65" s="172"/>
      <c r="H65" s="173"/>
      <c r="I65" s="167"/>
      <c r="J65" s="168"/>
      <c r="K65" s="169">
        <v>1</v>
      </c>
      <c r="L65" s="170"/>
      <c r="M65" s="171"/>
      <c r="N65" s="160"/>
      <c r="O65" s="172"/>
      <c r="P65" s="173"/>
      <c r="Q65" s="167">
        <v>1</v>
      </c>
      <c r="R65" s="160">
        <f t="shared" si="37"/>
        <v>2</v>
      </c>
      <c r="S65" s="343" t="s">
        <v>1962</v>
      </c>
      <c r="T65" s="199" t="s">
        <v>1790</v>
      </c>
      <c r="U65" s="199" t="s">
        <v>757</v>
      </c>
      <c r="V65" s="528">
        <f t="shared" si="38"/>
        <v>0</v>
      </c>
      <c r="W65" s="529">
        <f t="shared" si="39"/>
        <v>0</v>
      </c>
      <c r="X65" s="530">
        <f t="shared" si="40"/>
        <v>0</v>
      </c>
      <c r="Y65" s="167">
        <f t="shared" si="41"/>
        <v>0</v>
      </c>
      <c r="Z65" s="168">
        <f t="shared" si="42"/>
        <v>0</v>
      </c>
      <c r="AA65" s="169">
        <f t="shared" si="43"/>
        <v>0</v>
      </c>
      <c r="AB65" s="170">
        <f t="shared" si="44"/>
        <v>0</v>
      </c>
      <c r="AC65" s="171">
        <f t="shared" si="45"/>
        <v>0</v>
      </c>
      <c r="AD65" s="160">
        <f t="shared" si="46"/>
        <v>0</v>
      </c>
      <c r="AE65" s="172">
        <f t="shared" si="47"/>
        <v>0</v>
      </c>
      <c r="AF65" s="173">
        <f t="shared" si="53"/>
        <v>0</v>
      </c>
      <c r="AG65" s="167">
        <f t="shared" si="49"/>
        <v>0</v>
      </c>
      <c r="AH65" s="195">
        <f t="shared" si="50"/>
        <v>0</v>
      </c>
      <c r="AI65" s="200">
        <f t="shared" si="51"/>
        <v>0</v>
      </c>
      <c r="AJ65" s="181">
        <v>0</v>
      </c>
      <c r="AK65" s="1171" t="s">
        <v>1791</v>
      </c>
      <c r="AL65" s="283">
        <v>0</v>
      </c>
      <c r="AM65" s="1171" t="s">
        <v>1791</v>
      </c>
      <c r="AN65" s="283">
        <v>0</v>
      </c>
      <c r="AO65" s="1316" t="s">
        <v>1791</v>
      </c>
      <c r="AP65" s="181">
        <v>0</v>
      </c>
      <c r="AQ65" s="1171" t="s">
        <v>1791</v>
      </c>
      <c r="AR65" s="164">
        <v>0</v>
      </c>
      <c r="AS65" s="1171" t="s">
        <v>1791</v>
      </c>
      <c r="AT65" s="164"/>
      <c r="AU65" s="233"/>
      <c r="AV65" s="195"/>
      <c r="AW65" s="188"/>
      <c r="AX65" s="182"/>
      <c r="AY65" s="186"/>
      <c r="AZ65" s="187"/>
      <c r="BA65" s="186"/>
      <c r="BB65" s="187"/>
      <c r="BC65" s="252"/>
      <c r="BD65" s="189"/>
      <c r="BE65" s="252"/>
      <c r="BF65" s="187"/>
      <c r="BG65" s="206"/>
      <c r="BH65" s="192"/>
      <c r="BI65" s="193"/>
      <c r="BJ65" s="194"/>
    </row>
    <row r="66" spans="2:62" ht="35.25" customHeight="1">
      <c r="B66" s="365">
        <f>B65+1</f>
        <v>51</v>
      </c>
      <c r="C66" s="293" t="s">
        <v>1890</v>
      </c>
      <c r="D66" s="334" t="s">
        <v>1963</v>
      </c>
      <c r="E66" s="335" t="s">
        <v>1964</v>
      </c>
      <c r="F66" s="160">
        <v>1</v>
      </c>
      <c r="G66" s="172"/>
      <c r="H66" s="173"/>
      <c r="I66" s="167">
        <v>1</v>
      </c>
      <c r="J66" s="168"/>
      <c r="K66" s="169"/>
      <c r="L66" s="170">
        <v>1</v>
      </c>
      <c r="M66" s="171"/>
      <c r="N66" s="160"/>
      <c r="O66" s="172">
        <v>1</v>
      </c>
      <c r="P66" s="173"/>
      <c r="Q66" s="167"/>
      <c r="R66" s="160">
        <f t="shared" si="37"/>
        <v>4</v>
      </c>
      <c r="S66" s="334" t="s">
        <v>1806</v>
      </c>
      <c r="T66" s="199" t="s">
        <v>1790</v>
      </c>
      <c r="U66" s="199" t="s">
        <v>757</v>
      </c>
      <c r="V66" s="528">
        <f t="shared" si="38"/>
        <v>1</v>
      </c>
      <c r="W66" s="529">
        <f t="shared" si="39"/>
        <v>0</v>
      </c>
      <c r="X66" s="530">
        <f t="shared" si="40"/>
        <v>0</v>
      </c>
      <c r="Y66" s="167">
        <f t="shared" si="41"/>
        <v>1</v>
      </c>
      <c r="Z66" s="168">
        <f t="shared" si="42"/>
        <v>0</v>
      </c>
      <c r="AA66" s="169">
        <f t="shared" si="43"/>
        <v>0</v>
      </c>
      <c r="AB66" s="170">
        <f t="shared" si="44"/>
        <v>0</v>
      </c>
      <c r="AC66" s="171">
        <f t="shared" si="45"/>
        <v>0</v>
      </c>
      <c r="AD66" s="160">
        <f t="shared" si="46"/>
        <v>0</v>
      </c>
      <c r="AE66" s="172">
        <f t="shared" si="47"/>
        <v>0</v>
      </c>
      <c r="AF66" s="173">
        <f t="shared" si="53"/>
        <v>0</v>
      </c>
      <c r="AG66" s="167">
        <f t="shared" si="49"/>
        <v>0</v>
      </c>
      <c r="AH66" s="195">
        <f t="shared" si="50"/>
        <v>2</v>
      </c>
      <c r="AI66" s="200">
        <f t="shared" si="51"/>
        <v>0.5</v>
      </c>
      <c r="AJ66" s="181">
        <v>1</v>
      </c>
      <c r="AK66" s="1171" t="s">
        <v>1882</v>
      </c>
      <c r="AL66" s="283">
        <v>0</v>
      </c>
      <c r="AM66" s="1171" t="s">
        <v>1791</v>
      </c>
      <c r="AN66" s="283">
        <v>0</v>
      </c>
      <c r="AO66" s="1316" t="s">
        <v>1791</v>
      </c>
      <c r="AP66" s="181">
        <v>1</v>
      </c>
      <c r="AQ66" s="180" t="s">
        <v>1879</v>
      </c>
      <c r="AR66" s="164">
        <v>0</v>
      </c>
      <c r="AS66" s="1171" t="s">
        <v>1791</v>
      </c>
      <c r="AT66" s="164"/>
      <c r="AU66" s="180"/>
      <c r="AV66" s="164"/>
      <c r="AW66" s="186"/>
      <c r="AX66" s="182"/>
      <c r="AY66" s="186"/>
      <c r="AZ66" s="187"/>
      <c r="BA66" s="186"/>
      <c r="BB66" s="187"/>
      <c r="BC66" s="186"/>
      <c r="BD66" s="189"/>
      <c r="BE66" s="252"/>
      <c r="BF66" s="187"/>
      <c r="BG66" s="252"/>
      <c r="BH66" s="192"/>
      <c r="BI66" s="193"/>
      <c r="BJ66" s="194"/>
    </row>
    <row r="67" spans="2:62" ht="33" customHeight="1">
      <c r="B67" s="365">
        <f t="shared" ref="B67:B70" si="55">B66+1</f>
        <v>52</v>
      </c>
      <c r="C67" s="199" t="s">
        <v>1893</v>
      </c>
      <c r="D67" s="336" t="s">
        <v>1965</v>
      </c>
      <c r="E67" s="335" t="s">
        <v>1966</v>
      </c>
      <c r="F67" s="160">
        <v>1</v>
      </c>
      <c r="G67" s="172"/>
      <c r="H67" s="173"/>
      <c r="I67" s="167">
        <v>1</v>
      </c>
      <c r="J67" s="168"/>
      <c r="K67" s="169"/>
      <c r="L67" s="170">
        <v>1</v>
      </c>
      <c r="M67" s="171"/>
      <c r="N67" s="160"/>
      <c r="O67" s="172">
        <v>1</v>
      </c>
      <c r="P67" s="173"/>
      <c r="Q67" s="167"/>
      <c r="R67" s="160">
        <f t="shared" si="37"/>
        <v>4</v>
      </c>
      <c r="S67" s="334" t="s">
        <v>1806</v>
      </c>
      <c r="T67" s="199" t="s">
        <v>1790</v>
      </c>
      <c r="U67" s="199" t="s">
        <v>757</v>
      </c>
      <c r="V67" s="528">
        <f t="shared" si="38"/>
        <v>1</v>
      </c>
      <c r="W67" s="529">
        <f t="shared" si="39"/>
        <v>0</v>
      </c>
      <c r="X67" s="530">
        <f t="shared" si="40"/>
        <v>0</v>
      </c>
      <c r="Y67" s="167">
        <f t="shared" si="41"/>
        <v>1</v>
      </c>
      <c r="Z67" s="168">
        <f t="shared" si="42"/>
        <v>0</v>
      </c>
      <c r="AA67" s="169">
        <f t="shared" si="43"/>
        <v>0</v>
      </c>
      <c r="AB67" s="170">
        <f t="shared" si="44"/>
        <v>0</v>
      </c>
      <c r="AC67" s="171">
        <f t="shared" si="45"/>
        <v>0</v>
      </c>
      <c r="AD67" s="160">
        <f t="shared" si="46"/>
        <v>0</v>
      </c>
      <c r="AE67" s="172">
        <f t="shared" si="47"/>
        <v>0</v>
      </c>
      <c r="AF67" s="173">
        <f t="shared" si="53"/>
        <v>0</v>
      </c>
      <c r="AG67" s="167">
        <f t="shared" si="49"/>
        <v>0</v>
      </c>
      <c r="AH67" s="195">
        <f t="shared" si="50"/>
        <v>2</v>
      </c>
      <c r="AI67" s="200">
        <f t="shared" si="51"/>
        <v>0.5</v>
      </c>
      <c r="AJ67" s="181">
        <v>1</v>
      </c>
      <c r="AK67" s="1171" t="s">
        <v>1882</v>
      </c>
      <c r="AL67" s="283">
        <v>0</v>
      </c>
      <c r="AM67" s="1171" t="s">
        <v>1791</v>
      </c>
      <c r="AN67" s="283">
        <v>0</v>
      </c>
      <c r="AO67" s="1316" t="s">
        <v>1791</v>
      </c>
      <c r="AP67" s="181">
        <v>1</v>
      </c>
      <c r="AQ67" s="180" t="s">
        <v>1879</v>
      </c>
      <c r="AR67" s="164">
        <v>0</v>
      </c>
      <c r="AS67" s="1171" t="s">
        <v>1791</v>
      </c>
      <c r="AT67" s="164"/>
      <c r="AU67" s="361"/>
      <c r="AV67" s="164"/>
      <c r="AW67" s="186"/>
      <c r="AX67" s="182"/>
      <c r="AY67" s="186"/>
      <c r="AZ67" s="187"/>
      <c r="BA67" s="186"/>
      <c r="BB67" s="187"/>
      <c r="BC67" s="186"/>
      <c r="BD67" s="189"/>
      <c r="BE67" s="252"/>
      <c r="BF67" s="187"/>
      <c r="BG67" s="252"/>
      <c r="BH67" s="192"/>
      <c r="BI67" s="193"/>
      <c r="BJ67" s="194"/>
    </row>
    <row r="68" spans="2:62" ht="39" customHeight="1">
      <c r="B68" s="365">
        <f t="shared" si="55"/>
        <v>53</v>
      </c>
      <c r="C68" s="199" t="s">
        <v>1912</v>
      </c>
      <c r="D68" s="334" t="s">
        <v>1967</v>
      </c>
      <c r="E68" s="335" t="s">
        <v>1968</v>
      </c>
      <c r="F68" s="160">
        <v>1</v>
      </c>
      <c r="G68" s="172"/>
      <c r="H68" s="173"/>
      <c r="I68" s="167">
        <v>1</v>
      </c>
      <c r="J68" s="168"/>
      <c r="K68" s="169"/>
      <c r="L68" s="170">
        <v>1</v>
      </c>
      <c r="M68" s="171"/>
      <c r="N68" s="160"/>
      <c r="O68" s="172">
        <v>1</v>
      </c>
      <c r="P68" s="173"/>
      <c r="Q68" s="167"/>
      <c r="R68" s="160">
        <f t="shared" si="37"/>
        <v>4</v>
      </c>
      <c r="S68" s="334" t="s">
        <v>1806</v>
      </c>
      <c r="T68" s="199" t="s">
        <v>1790</v>
      </c>
      <c r="U68" s="199" t="s">
        <v>757</v>
      </c>
      <c r="V68" s="528">
        <f t="shared" si="38"/>
        <v>1</v>
      </c>
      <c r="W68" s="529">
        <f t="shared" si="39"/>
        <v>0</v>
      </c>
      <c r="X68" s="530">
        <f t="shared" si="40"/>
        <v>0</v>
      </c>
      <c r="Y68" s="167">
        <f t="shared" si="41"/>
        <v>1</v>
      </c>
      <c r="Z68" s="168">
        <f t="shared" si="42"/>
        <v>0</v>
      </c>
      <c r="AA68" s="169">
        <f t="shared" si="43"/>
        <v>0</v>
      </c>
      <c r="AB68" s="170">
        <f t="shared" si="44"/>
        <v>0</v>
      </c>
      <c r="AC68" s="171">
        <f t="shared" si="45"/>
        <v>0</v>
      </c>
      <c r="AD68" s="160">
        <f t="shared" si="46"/>
        <v>0</v>
      </c>
      <c r="AE68" s="172">
        <f t="shared" si="47"/>
        <v>0</v>
      </c>
      <c r="AF68" s="173">
        <f t="shared" si="53"/>
        <v>0</v>
      </c>
      <c r="AG68" s="167">
        <f t="shared" si="49"/>
        <v>0</v>
      </c>
      <c r="AH68" s="195">
        <f t="shared" si="50"/>
        <v>2</v>
      </c>
      <c r="AI68" s="200">
        <f t="shared" si="51"/>
        <v>0.5</v>
      </c>
      <c r="AJ68" s="181">
        <v>1</v>
      </c>
      <c r="AK68" s="1171" t="s">
        <v>1882</v>
      </c>
      <c r="AL68" s="283">
        <v>0</v>
      </c>
      <c r="AM68" s="1171" t="s">
        <v>1791</v>
      </c>
      <c r="AN68" s="283">
        <v>0</v>
      </c>
      <c r="AO68" s="1316" t="s">
        <v>1791</v>
      </c>
      <c r="AP68" s="181">
        <v>1</v>
      </c>
      <c r="AQ68" s="180" t="s">
        <v>1879</v>
      </c>
      <c r="AR68" s="164">
        <v>0</v>
      </c>
      <c r="AS68" s="1171" t="s">
        <v>1791</v>
      </c>
      <c r="AT68" s="164"/>
      <c r="AU68" s="361"/>
      <c r="AV68" s="164"/>
      <c r="AW68" s="186"/>
      <c r="AX68" s="182"/>
      <c r="AY68" s="186"/>
      <c r="AZ68" s="187"/>
      <c r="BA68" s="186"/>
      <c r="BB68" s="187"/>
      <c r="BC68" s="186"/>
      <c r="BD68" s="189"/>
      <c r="BE68" s="252"/>
      <c r="BF68" s="187"/>
      <c r="BG68" s="252"/>
      <c r="BH68" s="192"/>
      <c r="BI68" s="193"/>
      <c r="BJ68" s="194"/>
    </row>
    <row r="69" spans="2:62" ht="30" customHeight="1">
      <c r="B69" s="365">
        <f t="shared" si="55"/>
        <v>54</v>
      </c>
      <c r="C69" s="199" t="s">
        <v>1893</v>
      </c>
      <c r="D69" s="336" t="s">
        <v>1969</v>
      </c>
      <c r="E69" s="335" t="s">
        <v>1966</v>
      </c>
      <c r="F69" s="160">
        <v>1</v>
      </c>
      <c r="G69" s="172"/>
      <c r="H69" s="173"/>
      <c r="I69" s="167">
        <v>1</v>
      </c>
      <c r="J69" s="168"/>
      <c r="K69" s="169"/>
      <c r="L69" s="170">
        <v>1</v>
      </c>
      <c r="M69" s="171"/>
      <c r="N69" s="160"/>
      <c r="O69" s="172">
        <v>1</v>
      </c>
      <c r="P69" s="173"/>
      <c r="Q69" s="167"/>
      <c r="R69" s="160">
        <f t="shared" si="37"/>
        <v>4</v>
      </c>
      <c r="S69" s="334" t="s">
        <v>1806</v>
      </c>
      <c r="T69" s="199" t="s">
        <v>1790</v>
      </c>
      <c r="U69" s="199" t="s">
        <v>757</v>
      </c>
      <c r="V69" s="528">
        <f t="shared" si="38"/>
        <v>1</v>
      </c>
      <c r="W69" s="529">
        <f t="shared" si="39"/>
        <v>0</v>
      </c>
      <c r="X69" s="530">
        <f t="shared" si="40"/>
        <v>0</v>
      </c>
      <c r="Y69" s="167">
        <f t="shared" si="41"/>
        <v>1</v>
      </c>
      <c r="Z69" s="168">
        <f t="shared" si="42"/>
        <v>0</v>
      </c>
      <c r="AA69" s="169">
        <f t="shared" si="43"/>
        <v>0</v>
      </c>
      <c r="AB69" s="170">
        <f t="shared" si="44"/>
        <v>0</v>
      </c>
      <c r="AC69" s="171">
        <f t="shared" si="45"/>
        <v>0</v>
      </c>
      <c r="AD69" s="160">
        <f t="shared" si="46"/>
        <v>0</v>
      </c>
      <c r="AE69" s="172">
        <f t="shared" si="47"/>
        <v>0</v>
      </c>
      <c r="AF69" s="173">
        <f t="shared" si="53"/>
        <v>0</v>
      </c>
      <c r="AG69" s="167">
        <f t="shared" si="49"/>
        <v>0</v>
      </c>
      <c r="AH69" s="195">
        <f t="shared" si="50"/>
        <v>2</v>
      </c>
      <c r="AI69" s="200">
        <f t="shared" si="51"/>
        <v>0.5</v>
      </c>
      <c r="AJ69" s="181">
        <v>1</v>
      </c>
      <c r="AK69" s="1171" t="s">
        <v>1882</v>
      </c>
      <c r="AL69" s="283">
        <v>0</v>
      </c>
      <c r="AM69" s="1171" t="s">
        <v>1791</v>
      </c>
      <c r="AN69" s="283">
        <v>0</v>
      </c>
      <c r="AO69" s="1316" t="s">
        <v>1791</v>
      </c>
      <c r="AP69" s="181">
        <v>1</v>
      </c>
      <c r="AQ69" s="180" t="s">
        <v>1879</v>
      </c>
      <c r="AR69" s="164">
        <v>0</v>
      </c>
      <c r="AS69" s="1171" t="s">
        <v>1791</v>
      </c>
      <c r="AT69" s="164"/>
      <c r="AU69" s="361"/>
      <c r="AV69" s="164"/>
      <c r="AW69" s="186"/>
      <c r="AX69" s="182"/>
      <c r="AY69" s="252"/>
      <c r="AZ69" s="187"/>
      <c r="BA69" s="186"/>
      <c r="BB69" s="187"/>
      <c r="BC69" s="186"/>
      <c r="BD69" s="189"/>
      <c r="BE69" s="252"/>
      <c r="BF69" s="187"/>
      <c r="BG69" s="252"/>
      <c r="BH69" s="192"/>
      <c r="BI69" s="193"/>
      <c r="BJ69" s="194"/>
    </row>
    <row r="70" spans="2:62" ht="30" customHeight="1">
      <c r="B70" s="365">
        <f t="shared" si="55"/>
        <v>55</v>
      </c>
      <c r="C70" s="199" t="s">
        <v>1918</v>
      </c>
      <c r="D70" s="366" t="s">
        <v>1884</v>
      </c>
      <c r="E70" s="367" t="s">
        <v>1885</v>
      </c>
      <c r="F70" s="368">
        <v>1</v>
      </c>
      <c r="G70" s="369"/>
      <c r="H70" s="370"/>
      <c r="I70" s="371">
        <v>1</v>
      </c>
      <c r="J70" s="372"/>
      <c r="K70" s="373"/>
      <c r="L70" s="374">
        <v>1</v>
      </c>
      <c r="M70" s="375"/>
      <c r="N70" s="368"/>
      <c r="O70" s="369">
        <v>1</v>
      </c>
      <c r="P70" s="370"/>
      <c r="Q70" s="371"/>
      <c r="R70" s="160">
        <f t="shared" si="37"/>
        <v>4</v>
      </c>
      <c r="S70" s="334" t="s">
        <v>1806</v>
      </c>
      <c r="T70" s="199" t="s">
        <v>1790</v>
      </c>
      <c r="U70" s="199" t="s">
        <v>757</v>
      </c>
      <c r="V70" s="528">
        <f t="shared" si="38"/>
        <v>1</v>
      </c>
      <c r="W70" s="529">
        <f t="shared" si="39"/>
        <v>0</v>
      </c>
      <c r="X70" s="530">
        <f t="shared" si="40"/>
        <v>0</v>
      </c>
      <c r="Y70" s="167">
        <f t="shared" si="41"/>
        <v>1</v>
      </c>
      <c r="Z70" s="168">
        <f t="shared" si="42"/>
        <v>0</v>
      </c>
      <c r="AA70" s="169">
        <f t="shared" si="43"/>
        <v>0</v>
      </c>
      <c r="AB70" s="170">
        <f t="shared" si="44"/>
        <v>0</v>
      </c>
      <c r="AC70" s="171">
        <f t="shared" si="45"/>
        <v>0</v>
      </c>
      <c r="AD70" s="160">
        <f t="shared" si="46"/>
        <v>0</v>
      </c>
      <c r="AE70" s="172">
        <f t="shared" si="47"/>
        <v>0</v>
      </c>
      <c r="AF70" s="173">
        <f t="shared" si="53"/>
        <v>0</v>
      </c>
      <c r="AG70" s="167">
        <f t="shared" si="49"/>
        <v>0</v>
      </c>
      <c r="AH70" s="195">
        <f t="shared" si="50"/>
        <v>2</v>
      </c>
      <c r="AI70" s="200">
        <f t="shared" si="51"/>
        <v>0.5</v>
      </c>
      <c r="AJ70" s="181">
        <v>1</v>
      </c>
      <c r="AK70" s="1171" t="s">
        <v>1882</v>
      </c>
      <c r="AL70" s="283">
        <v>0</v>
      </c>
      <c r="AM70" s="1171" t="s">
        <v>1791</v>
      </c>
      <c r="AN70" s="283">
        <v>0</v>
      </c>
      <c r="AO70" s="1316" t="s">
        <v>1791</v>
      </c>
      <c r="AP70" s="181">
        <v>1</v>
      </c>
      <c r="AQ70" s="180" t="s">
        <v>1879</v>
      </c>
      <c r="AR70" s="164">
        <v>0</v>
      </c>
      <c r="AS70" s="1171" t="s">
        <v>1791</v>
      </c>
      <c r="AT70" s="164"/>
      <c r="AU70" s="361"/>
      <c r="AV70" s="164"/>
      <c r="AW70" s="186"/>
      <c r="AX70" s="182"/>
      <c r="AY70" s="252"/>
      <c r="AZ70" s="187"/>
      <c r="BA70" s="252"/>
      <c r="BB70" s="187"/>
      <c r="BC70" s="186"/>
      <c r="BD70" s="189"/>
      <c r="BE70" s="252"/>
      <c r="BF70" s="187"/>
      <c r="BG70" s="252"/>
      <c r="BH70" s="192"/>
      <c r="BI70" s="193"/>
      <c r="BJ70" s="194"/>
    </row>
    <row r="71" spans="2:62" ht="20.100000000000001" customHeight="1">
      <c r="B71" s="139" t="s">
        <v>1970</v>
      </c>
      <c r="C71" s="376"/>
      <c r="D71" s="135"/>
      <c r="E71" s="377"/>
      <c r="F71" s="378"/>
      <c r="G71" s="378"/>
      <c r="H71" s="378"/>
      <c r="I71" s="378"/>
      <c r="J71" s="378"/>
      <c r="K71" s="378"/>
      <c r="L71" s="378"/>
      <c r="M71" s="378"/>
      <c r="N71" s="378"/>
      <c r="O71" s="378"/>
      <c r="P71" s="378"/>
      <c r="Q71" s="378"/>
      <c r="R71" s="378"/>
      <c r="S71" s="377"/>
      <c r="T71" s="377"/>
      <c r="U71" s="377"/>
      <c r="V71" s="135"/>
      <c r="W71" s="135"/>
      <c r="X71" s="135"/>
      <c r="Y71" s="135"/>
      <c r="Z71" s="135"/>
      <c r="AA71" s="135"/>
      <c r="AB71" s="135"/>
      <c r="AC71" s="135"/>
      <c r="AD71" s="135"/>
      <c r="AE71" s="135"/>
      <c r="AF71" s="135"/>
      <c r="AG71" s="135"/>
      <c r="AH71" s="135"/>
      <c r="AI71" s="377"/>
      <c r="AJ71" s="135"/>
      <c r="AK71" s="377"/>
      <c r="AL71" s="135"/>
      <c r="AM71" s="135"/>
      <c r="AN71" s="135"/>
      <c r="AO71" s="135"/>
      <c r="AP71" s="377"/>
      <c r="AQ71" s="135"/>
      <c r="AR71" s="377"/>
      <c r="AS71" s="135"/>
      <c r="AT71" s="135"/>
      <c r="AU71" s="379"/>
      <c r="AV71" s="135"/>
      <c r="AW71" s="135"/>
      <c r="AX71" s="135"/>
      <c r="AY71" s="380"/>
      <c r="AZ71" s="380"/>
      <c r="BA71" s="380"/>
      <c r="BB71" s="380"/>
      <c r="BC71" s="377"/>
      <c r="BD71" s="135"/>
      <c r="BE71" s="381"/>
      <c r="BF71" s="135"/>
      <c r="BG71" s="382"/>
      <c r="BH71" s="142"/>
      <c r="BI71" s="142"/>
      <c r="BJ71" s="143"/>
    </row>
    <row r="72" spans="2:62" ht="18.75" customHeight="1">
      <c r="B72" s="383" t="s">
        <v>1971</v>
      </c>
      <c r="C72" s="384"/>
      <c r="D72" s="384"/>
      <c r="E72" s="384"/>
      <c r="F72" s="384"/>
      <c r="G72" s="384"/>
      <c r="H72" s="384"/>
      <c r="I72" s="384"/>
      <c r="J72" s="384"/>
      <c r="K72" s="384"/>
      <c r="L72" s="384"/>
      <c r="M72" s="384"/>
      <c r="N72" s="384"/>
      <c r="O72" s="384"/>
      <c r="P72" s="384"/>
      <c r="Q72" s="384"/>
      <c r="R72" s="384"/>
      <c r="S72" s="385"/>
      <c r="T72" s="385"/>
      <c r="U72" s="385"/>
      <c r="V72" s="385"/>
      <c r="W72" s="385"/>
      <c r="X72" s="385"/>
      <c r="Y72" s="385"/>
      <c r="Z72" s="385"/>
      <c r="AA72" s="385"/>
      <c r="AB72" s="385"/>
      <c r="AC72" s="385"/>
      <c r="AD72" s="385"/>
      <c r="AE72" s="385"/>
      <c r="AF72" s="385"/>
      <c r="AG72" s="385"/>
      <c r="AH72" s="385"/>
      <c r="AI72" s="385"/>
      <c r="AJ72" s="146"/>
      <c r="AK72" s="385"/>
      <c r="AL72" s="385"/>
      <c r="AM72" s="385"/>
      <c r="AN72" s="146"/>
      <c r="AO72" s="385"/>
      <c r="AP72" s="385"/>
      <c r="AQ72" s="385"/>
      <c r="AR72" s="385"/>
      <c r="AS72" s="385"/>
      <c r="AT72" s="385"/>
      <c r="AU72" s="386"/>
      <c r="AV72" s="385"/>
      <c r="AW72" s="385"/>
      <c r="AX72" s="146"/>
      <c r="AY72" s="386"/>
      <c r="AZ72" s="387" t="s">
        <v>1290</v>
      </c>
      <c r="BA72" s="387" t="s">
        <v>1290</v>
      </c>
      <c r="BB72" s="146"/>
      <c r="BC72" s="385"/>
      <c r="BD72" s="146"/>
      <c r="BE72" s="388"/>
      <c r="BF72" s="385"/>
      <c r="BG72" s="389"/>
      <c r="BH72" s="142"/>
      <c r="BI72" s="142"/>
      <c r="BJ72" s="143"/>
    </row>
    <row r="73" spans="2:62" ht="14.25">
      <c r="B73" s="153" t="s">
        <v>1784</v>
      </c>
      <c r="C73" s="390"/>
      <c r="D73" s="390"/>
      <c r="E73" s="390"/>
      <c r="F73" s="390"/>
      <c r="G73" s="390"/>
      <c r="H73" s="390"/>
      <c r="I73" s="390"/>
      <c r="J73" s="390"/>
      <c r="K73" s="390"/>
      <c r="L73" s="390"/>
      <c r="M73" s="390"/>
      <c r="N73" s="390"/>
      <c r="O73" s="390"/>
      <c r="P73" s="390"/>
      <c r="Q73" s="390"/>
      <c r="R73" s="390"/>
      <c r="S73" s="151"/>
      <c r="T73" s="151"/>
      <c r="U73" s="151"/>
      <c r="V73" s="151"/>
      <c r="W73" s="151"/>
      <c r="X73" s="151"/>
      <c r="Y73" s="151"/>
      <c r="Z73" s="151"/>
      <c r="AA73" s="151"/>
      <c r="AB73" s="151"/>
      <c r="AC73" s="151"/>
      <c r="AD73" s="151"/>
      <c r="AE73" s="151"/>
      <c r="AF73" s="151"/>
      <c r="AG73" s="151"/>
      <c r="AH73" s="151"/>
      <c r="AI73" s="151"/>
      <c r="AJ73" s="150"/>
      <c r="AK73" s="151"/>
      <c r="AL73" s="151"/>
      <c r="AM73" s="151"/>
      <c r="AN73" s="150"/>
      <c r="AO73" s="151"/>
      <c r="AP73" s="151"/>
      <c r="AQ73" s="151"/>
      <c r="AR73" s="151"/>
      <c r="AS73" s="151"/>
      <c r="AT73" s="151"/>
      <c r="AU73" s="391"/>
      <c r="AV73" s="151"/>
      <c r="AW73" s="151"/>
      <c r="AX73" s="150"/>
      <c r="AY73" s="391"/>
      <c r="AZ73" s="392" t="s">
        <v>1290</v>
      </c>
      <c r="BA73" s="392" t="s">
        <v>1290</v>
      </c>
      <c r="BB73" s="150"/>
      <c r="BC73" s="151"/>
      <c r="BD73" s="150"/>
      <c r="BE73" s="393"/>
      <c r="BF73" s="151"/>
      <c r="BG73" s="394"/>
      <c r="BH73" s="142"/>
      <c r="BI73" s="142"/>
      <c r="BJ73" s="143"/>
    </row>
    <row r="74" spans="2:62" ht="14.25">
      <c r="B74" s="153" t="s">
        <v>1887</v>
      </c>
      <c r="C74" s="390"/>
      <c r="D74" s="390"/>
      <c r="E74" s="390"/>
      <c r="F74" s="390"/>
      <c r="G74" s="390"/>
      <c r="H74" s="390"/>
      <c r="I74" s="390"/>
      <c r="J74" s="390"/>
      <c r="K74" s="390"/>
      <c r="L74" s="390"/>
      <c r="M74" s="390"/>
      <c r="N74" s="390"/>
      <c r="O74" s="390"/>
      <c r="P74" s="390"/>
      <c r="Q74" s="390"/>
      <c r="R74" s="390"/>
      <c r="S74" s="151"/>
      <c r="T74" s="151"/>
      <c r="U74" s="151"/>
      <c r="V74" s="151"/>
      <c r="W74" s="151"/>
      <c r="X74" s="151"/>
      <c r="Y74" s="151"/>
      <c r="Z74" s="151"/>
      <c r="AA74" s="151"/>
      <c r="AB74" s="151"/>
      <c r="AC74" s="151"/>
      <c r="AD74" s="151"/>
      <c r="AE74" s="151"/>
      <c r="AF74" s="151"/>
      <c r="AG74" s="151"/>
      <c r="AH74" s="151"/>
      <c r="AI74" s="151"/>
      <c r="AJ74" s="150"/>
      <c r="AK74" s="151"/>
      <c r="AL74" s="151"/>
      <c r="AM74" s="151"/>
      <c r="AN74" s="150"/>
      <c r="AO74" s="151"/>
      <c r="AP74" s="151"/>
      <c r="AQ74" s="151"/>
      <c r="AR74" s="151"/>
      <c r="AS74" s="151"/>
      <c r="AT74" s="151"/>
      <c r="AU74" s="391"/>
      <c r="AV74" s="151"/>
      <c r="AW74" s="151"/>
      <c r="AX74" s="150"/>
      <c r="AY74" s="391"/>
      <c r="AZ74" s="392" t="s">
        <v>1290</v>
      </c>
      <c r="BA74" s="392" t="s">
        <v>1290</v>
      </c>
      <c r="BB74" s="150"/>
      <c r="BC74" s="151"/>
      <c r="BD74" s="150"/>
      <c r="BE74" s="393"/>
      <c r="BF74" s="151"/>
      <c r="BG74" s="394"/>
      <c r="BH74" s="142"/>
      <c r="BI74" s="142"/>
      <c r="BJ74" s="143"/>
    </row>
    <row r="75" spans="2:62" ht="14.25">
      <c r="B75" s="153" t="s">
        <v>1972</v>
      </c>
      <c r="C75" s="390"/>
      <c r="D75" s="390"/>
      <c r="E75" s="390"/>
      <c r="F75" s="390"/>
      <c r="G75" s="390"/>
      <c r="H75" s="390"/>
      <c r="I75" s="390"/>
      <c r="J75" s="390"/>
      <c r="K75" s="390"/>
      <c r="L75" s="390"/>
      <c r="M75" s="390"/>
      <c r="N75" s="390"/>
      <c r="O75" s="390"/>
      <c r="P75" s="390"/>
      <c r="Q75" s="390"/>
      <c r="R75" s="390"/>
      <c r="S75" s="151"/>
      <c r="T75" s="151"/>
      <c r="U75" s="151"/>
      <c r="V75" s="151"/>
      <c r="W75" s="151"/>
      <c r="X75" s="151"/>
      <c r="Y75" s="151"/>
      <c r="Z75" s="151"/>
      <c r="AA75" s="151"/>
      <c r="AB75" s="151"/>
      <c r="AC75" s="151"/>
      <c r="AD75" s="151"/>
      <c r="AE75" s="151"/>
      <c r="AF75" s="151"/>
      <c r="AG75" s="151"/>
      <c r="AH75" s="151"/>
      <c r="AI75" s="151"/>
      <c r="AJ75" s="150"/>
      <c r="AK75" s="151"/>
      <c r="AL75" s="151"/>
      <c r="AM75" s="151"/>
      <c r="AN75" s="150"/>
      <c r="AO75" s="151"/>
      <c r="AP75" s="151"/>
      <c r="AQ75" s="151"/>
      <c r="AR75" s="151"/>
      <c r="AS75" s="151"/>
      <c r="AT75" s="151"/>
      <c r="AU75" s="391"/>
      <c r="AV75" s="151"/>
      <c r="AW75" s="151"/>
      <c r="AX75" s="150"/>
      <c r="AY75" s="391"/>
      <c r="AZ75" s="392" t="s">
        <v>1290</v>
      </c>
      <c r="BA75" s="392" t="s">
        <v>1290</v>
      </c>
      <c r="BB75" s="150"/>
      <c r="BC75" s="151"/>
      <c r="BD75" s="150"/>
      <c r="BE75" s="393"/>
      <c r="BF75" s="151"/>
      <c r="BG75" s="394"/>
      <c r="BH75" s="142"/>
      <c r="BI75" s="142"/>
      <c r="BJ75" s="143"/>
    </row>
    <row r="76" spans="2:62" ht="14.25">
      <c r="B76" s="153" t="s">
        <v>1785</v>
      </c>
      <c r="C76" s="390"/>
      <c r="D76" s="390"/>
      <c r="E76" s="390"/>
      <c r="F76" s="390"/>
      <c r="G76" s="390"/>
      <c r="H76" s="390"/>
      <c r="I76" s="390"/>
      <c r="J76" s="390"/>
      <c r="K76" s="390"/>
      <c r="L76" s="390"/>
      <c r="M76" s="390"/>
      <c r="N76" s="390"/>
      <c r="O76" s="390"/>
      <c r="P76" s="390"/>
      <c r="Q76" s="390"/>
      <c r="R76" s="390"/>
      <c r="S76" s="151"/>
      <c r="T76" s="151"/>
      <c r="U76" s="151"/>
      <c r="V76" s="151"/>
      <c r="W76" s="151"/>
      <c r="X76" s="151"/>
      <c r="Y76" s="151"/>
      <c r="Z76" s="151"/>
      <c r="AA76" s="151"/>
      <c r="AB76" s="151"/>
      <c r="AC76" s="151"/>
      <c r="AD76" s="151"/>
      <c r="AE76" s="151"/>
      <c r="AF76" s="151"/>
      <c r="AG76" s="151"/>
      <c r="AH76" s="151"/>
      <c r="AI76" s="151"/>
      <c r="AJ76" s="150"/>
      <c r="AK76" s="151"/>
      <c r="AL76" s="151"/>
      <c r="AM76" s="151"/>
      <c r="AN76" s="150"/>
      <c r="AO76" s="151"/>
      <c r="AP76" s="151"/>
      <c r="AQ76" s="151"/>
      <c r="AR76" s="151"/>
      <c r="AS76" s="151"/>
      <c r="AT76" s="151"/>
      <c r="AU76" s="391"/>
      <c r="AV76" s="151"/>
      <c r="AW76" s="151"/>
      <c r="AX76" s="150"/>
      <c r="AY76" s="391"/>
      <c r="AZ76" s="392" t="s">
        <v>1290</v>
      </c>
      <c r="BA76" s="392" t="s">
        <v>1290</v>
      </c>
      <c r="BB76" s="150"/>
      <c r="BC76" s="151"/>
      <c r="BD76" s="150"/>
      <c r="BE76" s="393"/>
      <c r="BF76" s="151"/>
      <c r="BG76" s="394"/>
      <c r="BH76" s="142"/>
      <c r="BI76" s="142"/>
      <c r="BJ76" s="143"/>
    </row>
    <row r="77" spans="2:62" ht="14.25">
      <c r="B77" s="156" t="s">
        <v>1973</v>
      </c>
      <c r="C77" s="395"/>
      <c r="D77" s="395"/>
      <c r="E77" s="395"/>
      <c r="F77" s="395"/>
      <c r="G77" s="395"/>
      <c r="H77" s="395"/>
      <c r="I77" s="395"/>
      <c r="J77" s="395"/>
      <c r="K77" s="395"/>
      <c r="L77" s="395"/>
      <c r="M77" s="395"/>
      <c r="N77" s="395"/>
      <c r="O77" s="395"/>
      <c r="P77" s="395"/>
      <c r="Q77" s="395"/>
      <c r="R77" s="395"/>
      <c r="S77" s="396"/>
      <c r="T77" s="396"/>
      <c r="U77" s="396"/>
      <c r="V77" s="396"/>
      <c r="W77" s="396"/>
      <c r="X77" s="396"/>
      <c r="Y77" s="396"/>
      <c r="Z77" s="396"/>
      <c r="AA77" s="396"/>
      <c r="AB77" s="396"/>
      <c r="AC77" s="396"/>
      <c r="AD77" s="396"/>
      <c r="AE77" s="396"/>
      <c r="AF77" s="396"/>
      <c r="AG77" s="396"/>
      <c r="AH77" s="396"/>
      <c r="AI77" s="396"/>
      <c r="AJ77" s="159"/>
      <c r="AK77" s="396"/>
      <c r="AL77" s="396"/>
      <c r="AM77" s="396"/>
      <c r="AN77" s="159"/>
      <c r="AO77" s="396"/>
      <c r="AP77" s="396"/>
      <c r="AQ77" s="396"/>
      <c r="AR77" s="396"/>
      <c r="AS77" s="396"/>
      <c r="AT77" s="396"/>
      <c r="AU77" s="397"/>
      <c r="AV77" s="396"/>
      <c r="AW77" s="396"/>
      <c r="AX77" s="159"/>
      <c r="AY77" s="397"/>
      <c r="AZ77" s="392" t="s">
        <v>1290</v>
      </c>
      <c r="BA77" s="398" t="s">
        <v>1290</v>
      </c>
      <c r="BB77" s="150"/>
      <c r="BC77" s="396"/>
      <c r="BD77" s="159"/>
      <c r="BE77" s="399"/>
      <c r="BF77" s="396"/>
      <c r="BG77" s="394"/>
      <c r="BH77" s="142"/>
      <c r="BI77" s="142"/>
      <c r="BJ77" s="143"/>
    </row>
    <row r="78" spans="2:62" ht="24.75" customHeight="1">
      <c r="B78" s="174">
        <f>B70+1</f>
        <v>56</v>
      </c>
      <c r="C78" s="161" t="s">
        <v>1974</v>
      </c>
      <c r="D78" s="162" t="s">
        <v>1975</v>
      </c>
      <c r="E78" s="400" t="s">
        <v>1976</v>
      </c>
      <c r="F78" s="401"/>
      <c r="G78" s="402"/>
      <c r="H78" s="403">
        <v>1</v>
      </c>
      <c r="I78" s="404"/>
      <c r="J78" s="405"/>
      <c r="K78" s="406"/>
      <c r="L78" s="407"/>
      <c r="M78" s="408"/>
      <c r="N78" s="409"/>
      <c r="O78" s="410" t="s">
        <v>1290</v>
      </c>
      <c r="P78" s="403" t="s">
        <v>1290</v>
      </c>
      <c r="Q78" s="411"/>
      <c r="R78" s="160">
        <f t="shared" ref="R78:R99" si="56">SUM(F78:Q78)</f>
        <v>1</v>
      </c>
      <c r="S78" s="341" t="s">
        <v>1806</v>
      </c>
      <c r="T78" s="199" t="s">
        <v>1790</v>
      </c>
      <c r="U78" s="199" t="s">
        <v>757</v>
      </c>
      <c r="V78" s="528">
        <f t="shared" ref="V78" si="57">AJ78</f>
        <v>0</v>
      </c>
      <c r="W78" s="529">
        <f t="shared" ref="W78" si="58">AL78</f>
        <v>0</v>
      </c>
      <c r="X78" s="530">
        <f t="shared" ref="X78" si="59">AN78</f>
        <v>1</v>
      </c>
      <c r="Y78" s="167">
        <f t="shared" ref="Y78" si="60">AP78</f>
        <v>0</v>
      </c>
      <c r="Z78" s="168">
        <f t="shared" ref="Z78" si="61">AR78</f>
        <v>0</v>
      </c>
      <c r="AA78" s="169">
        <f t="shared" ref="AA78" si="62">AT78</f>
        <v>0</v>
      </c>
      <c r="AB78" s="170">
        <f t="shared" ref="AB78" si="63">AV78</f>
        <v>0</v>
      </c>
      <c r="AC78" s="171">
        <f t="shared" ref="AC78" si="64">AX78</f>
        <v>0</v>
      </c>
      <c r="AD78" s="160">
        <f t="shared" ref="AD78" si="65">AZ78</f>
        <v>0</v>
      </c>
      <c r="AE78" s="172">
        <f t="shared" ref="AE78" si="66">BB78</f>
        <v>0</v>
      </c>
      <c r="AF78" s="173">
        <f t="shared" ref="AF78" si="67">BF78</f>
        <v>0</v>
      </c>
      <c r="AG78" s="167">
        <f t="shared" ref="AG78" si="68">BF78</f>
        <v>0</v>
      </c>
      <c r="AH78" s="160">
        <f t="shared" ref="AH78:AH99" si="69">SUM(V78:AG78)</f>
        <v>1</v>
      </c>
      <c r="AI78" s="178">
        <f t="shared" ref="AI78:AI99" si="70">AH78/R78</f>
        <v>1</v>
      </c>
      <c r="AJ78" s="181">
        <v>0</v>
      </c>
      <c r="AK78" s="1172" t="s">
        <v>1977</v>
      </c>
      <c r="AL78" s="181">
        <v>0</v>
      </c>
      <c r="AM78" s="162" t="s">
        <v>1977</v>
      </c>
      <c r="AN78" s="160">
        <v>1</v>
      </c>
      <c r="AO78" s="1324" t="s">
        <v>1978</v>
      </c>
      <c r="AP78" s="181">
        <v>0</v>
      </c>
      <c r="AQ78" s="162" t="s">
        <v>1977</v>
      </c>
      <c r="AR78" s="164">
        <v>0</v>
      </c>
      <c r="AS78" s="1171" t="s">
        <v>1791</v>
      </c>
      <c r="AT78" s="164"/>
      <c r="AU78" s="336"/>
      <c r="AV78" s="164"/>
      <c r="AW78" s="186"/>
      <c r="AX78" s="182"/>
      <c r="AY78" s="183"/>
      <c r="AZ78" s="412"/>
      <c r="BA78" s="183"/>
      <c r="BB78" s="187"/>
      <c r="BC78" s="183"/>
      <c r="BD78" s="413"/>
      <c r="BE78" s="183"/>
      <c r="BF78" s="179"/>
      <c r="BG78" s="183"/>
      <c r="BH78" s="192"/>
      <c r="BI78" s="193"/>
      <c r="BJ78" s="194"/>
    </row>
    <row r="79" spans="2:62" ht="25.5" customHeight="1">
      <c r="B79" s="174">
        <f>B78+1</f>
        <v>57</v>
      </c>
      <c r="C79" s="161" t="s">
        <v>1974</v>
      </c>
      <c r="D79" s="162" t="s">
        <v>1979</v>
      </c>
      <c r="E79" s="307" t="s">
        <v>1980</v>
      </c>
      <c r="F79" s="401"/>
      <c r="G79" s="402"/>
      <c r="H79" s="403">
        <v>1</v>
      </c>
      <c r="I79" s="404"/>
      <c r="J79" s="405"/>
      <c r="K79" s="406"/>
      <c r="L79" s="407"/>
      <c r="M79" s="408"/>
      <c r="N79" s="409"/>
      <c r="O79" s="410" t="s">
        <v>1290</v>
      </c>
      <c r="P79" s="403" t="s">
        <v>1290</v>
      </c>
      <c r="Q79" s="411"/>
      <c r="R79" s="160">
        <f t="shared" si="56"/>
        <v>1</v>
      </c>
      <c r="S79" s="341" t="s">
        <v>1806</v>
      </c>
      <c r="T79" s="199" t="s">
        <v>1790</v>
      </c>
      <c r="U79" s="199" t="s">
        <v>757</v>
      </c>
      <c r="V79" s="528">
        <f t="shared" ref="V79:V99" si="71">AJ79</f>
        <v>0</v>
      </c>
      <c r="W79" s="529">
        <f t="shared" ref="W79:W99" si="72">AL79</f>
        <v>0</v>
      </c>
      <c r="X79" s="530">
        <f t="shared" ref="X79:X99" si="73">AN79</f>
        <v>1</v>
      </c>
      <c r="Y79" s="167">
        <f t="shared" ref="Y79:Y99" si="74">AP79</f>
        <v>0</v>
      </c>
      <c r="Z79" s="168">
        <f t="shared" ref="Z79:Z99" si="75">AR79</f>
        <v>0</v>
      </c>
      <c r="AA79" s="169">
        <f t="shared" ref="AA79:AA99" si="76">AT79</f>
        <v>0</v>
      </c>
      <c r="AB79" s="170">
        <f t="shared" ref="AB79:AB99" si="77">AV79</f>
        <v>0</v>
      </c>
      <c r="AC79" s="171">
        <f t="shared" ref="AC79:AC99" si="78">AX79</f>
        <v>0</v>
      </c>
      <c r="AD79" s="160">
        <f t="shared" ref="AD79:AD99" si="79">AZ79</f>
        <v>0</v>
      </c>
      <c r="AE79" s="172">
        <f t="shared" ref="AE79:AE99" si="80">BB79</f>
        <v>0</v>
      </c>
      <c r="AF79" s="173">
        <f t="shared" ref="AF79:AF99" si="81">BF79</f>
        <v>0</v>
      </c>
      <c r="AG79" s="167">
        <f t="shared" ref="AG79:AG99" si="82">BF79</f>
        <v>0</v>
      </c>
      <c r="AH79" s="160">
        <f t="shared" si="69"/>
        <v>1</v>
      </c>
      <c r="AI79" s="200">
        <f t="shared" si="70"/>
        <v>1</v>
      </c>
      <c r="AJ79" s="181">
        <v>0</v>
      </c>
      <c r="AK79" s="1172" t="s">
        <v>1977</v>
      </c>
      <c r="AL79" s="181">
        <v>0</v>
      </c>
      <c r="AM79" s="162" t="s">
        <v>1977</v>
      </c>
      <c r="AN79" s="160">
        <v>1</v>
      </c>
      <c r="AO79" s="1324" t="s">
        <v>1978</v>
      </c>
      <c r="AP79" s="181">
        <v>0</v>
      </c>
      <c r="AQ79" s="162" t="s">
        <v>1977</v>
      </c>
      <c r="AR79" s="164">
        <v>0</v>
      </c>
      <c r="AS79" s="1171" t="s">
        <v>1791</v>
      </c>
      <c r="AT79" s="164"/>
      <c r="AU79" s="336"/>
      <c r="AV79" s="164"/>
      <c r="AW79" s="183"/>
      <c r="AX79" s="182"/>
      <c r="AY79" s="183"/>
      <c r="AZ79" s="182"/>
      <c r="BA79" s="183"/>
      <c r="BB79" s="187"/>
      <c r="BC79" s="183"/>
      <c r="BD79" s="413"/>
      <c r="BE79" s="183"/>
      <c r="BF79" s="179"/>
      <c r="BG79" s="183"/>
      <c r="BH79" s="192"/>
      <c r="BI79" s="193"/>
      <c r="BJ79" s="194"/>
    </row>
    <row r="80" spans="2:62" ht="36" customHeight="1">
      <c r="B80" s="174">
        <f t="shared" ref="B80:B98" si="83">B79+1</f>
        <v>58</v>
      </c>
      <c r="C80" s="161" t="s">
        <v>1902</v>
      </c>
      <c r="D80" s="162" t="s">
        <v>1981</v>
      </c>
      <c r="E80" s="307" t="s">
        <v>1976</v>
      </c>
      <c r="F80" s="401"/>
      <c r="G80" s="402"/>
      <c r="H80" s="403"/>
      <c r="I80" s="404"/>
      <c r="J80" s="405"/>
      <c r="K80" s="406">
        <v>1</v>
      </c>
      <c r="L80" s="407"/>
      <c r="M80" s="408"/>
      <c r="N80" s="409"/>
      <c r="O80" s="410"/>
      <c r="P80" s="403" t="s">
        <v>1290</v>
      </c>
      <c r="Q80" s="411"/>
      <c r="R80" s="160">
        <f t="shared" si="56"/>
        <v>1</v>
      </c>
      <c r="S80" s="341" t="s">
        <v>1806</v>
      </c>
      <c r="T80" s="199" t="s">
        <v>1790</v>
      </c>
      <c r="U80" s="199" t="s">
        <v>757</v>
      </c>
      <c r="V80" s="528">
        <f t="shared" si="71"/>
        <v>0</v>
      </c>
      <c r="W80" s="529">
        <f t="shared" si="72"/>
        <v>0</v>
      </c>
      <c r="X80" s="530">
        <f t="shared" si="73"/>
        <v>0</v>
      </c>
      <c r="Y80" s="167">
        <f t="shared" si="74"/>
        <v>0</v>
      </c>
      <c r="Z80" s="168">
        <f t="shared" si="75"/>
        <v>0</v>
      </c>
      <c r="AA80" s="169">
        <f t="shared" si="76"/>
        <v>0</v>
      </c>
      <c r="AB80" s="170">
        <f t="shared" si="77"/>
        <v>0</v>
      </c>
      <c r="AC80" s="171">
        <f t="shared" si="78"/>
        <v>0</v>
      </c>
      <c r="AD80" s="160">
        <f t="shared" si="79"/>
        <v>0</v>
      </c>
      <c r="AE80" s="172">
        <f t="shared" si="80"/>
        <v>0</v>
      </c>
      <c r="AF80" s="173">
        <f t="shared" si="81"/>
        <v>0</v>
      </c>
      <c r="AG80" s="167">
        <f t="shared" si="82"/>
        <v>0</v>
      </c>
      <c r="AH80" s="160">
        <f t="shared" si="69"/>
        <v>0</v>
      </c>
      <c r="AI80" s="200">
        <f t="shared" si="70"/>
        <v>0</v>
      </c>
      <c r="AJ80" s="181">
        <v>0</v>
      </c>
      <c r="AK80" s="1172" t="s">
        <v>1977</v>
      </c>
      <c r="AL80" s="181">
        <v>0</v>
      </c>
      <c r="AM80" s="162" t="s">
        <v>1977</v>
      </c>
      <c r="AN80" s="181">
        <v>0</v>
      </c>
      <c r="AO80" s="1323" t="s">
        <v>1977</v>
      </c>
      <c r="AP80" s="181">
        <v>0</v>
      </c>
      <c r="AQ80" s="162" t="s">
        <v>1977</v>
      </c>
      <c r="AR80" s="164">
        <v>0</v>
      </c>
      <c r="AS80" s="1171" t="s">
        <v>1791</v>
      </c>
      <c r="AT80" s="164"/>
      <c r="AU80" s="336"/>
      <c r="AV80" s="164"/>
      <c r="AW80" s="183"/>
      <c r="AX80" s="182"/>
      <c r="AY80" s="183"/>
      <c r="AZ80" s="182"/>
      <c r="BA80" s="183"/>
      <c r="BB80" s="187"/>
      <c r="BC80" s="183"/>
      <c r="BD80" s="413"/>
      <c r="BE80" s="183"/>
      <c r="BF80" s="179"/>
      <c r="BG80" s="183"/>
      <c r="BH80" s="192"/>
      <c r="BI80" s="193"/>
      <c r="BJ80" s="194"/>
    </row>
    <row r="81" spans="2:62" ht="29.25" customHeight="1">
      <c r="B81" s="174">
        <f t="shared" si="83"/>
        <v>59</v>
      </c>
      <c r="C81" s="161" t="s">
        <v>1893</v>
      </c>
      <c r="D81" s="162" t="s">
        <v>1982</v>
      </c>
      <c r="E81" s="307" t="s">
        <v>1976</v>
      </c>
      <c r="F81" s="401"/>
      <c r="G81" s="402"/>
      <c r="H81" s="403"/>
      <c r="I81" s="404"/>
      <c r="J81" s="405"/>
      <c r="K81" s="406">
        <v>1</v>
      </c>
      <c r="L81" s="407"/>
      <c r="M81" s="408"/>
      <c r="N81" s="409"/>
      <c r="O81" s="410"/>
      <c r="P81" s="403" t="s">
        <v>1290</v>
      </c>
      <c r="Q81" s="411"/>
      <c r="R81" s="160">
        <f t="shared" si="56"/>
        <v>1</v>
      </c>
      <c r="S81" s="341" t="s">
        <v>1806</v>
      </c>
      <c r="T81" s="199" t="s">
        <v>1790</v>
      </c>
      <c r="U81" s="199" t="s">
        <v>757</v>
      </c>
      <c r="V81" s="528">
        <f t="shared" si="71"/>
        <v>0</v>
      </c>
      <c r="W81" s="529">
        <f t="shared" si="72"/>
        <v>0</v>
      </c>
      <c r="X81" s="530">
        <f t="shared" si="73"/>
        <v>0</v>
      </c>
      <c r="Y81" s="167">
        <f t="shared" si="74"/>
        <v>0</v>
      </c>
      <c r="Z81" s="168">
        <f t="shared" si="75"/>
        <v>0</v>
      </c>
      <c r="AA81" s="169">
        <f t="shared" si="76"/>
        <v>0</v>
      </c>
      <c r="AB81" s="170">
        <f t="shared" si="77"/>
        <v>0</v>
      </c>
      <c r="AC81" s="171">
        <f t="shared" si="78"/>
        <v>0</v>
      </c>
      <c r="AD81" s="160">
        <f t="shared" si="79"/>
        <v>0</v>
      </c>
      <c r="AE81" s="172">
        <f t="shared" si="80"/>
        <v>0</v>
      </c>
      <c r="AF81" s="173">
        <f t="shared" si="81"/>
        <v>0</v>
      </c>
      <c r="AG81" s="167">
        <f t="shared" si="82"/>
        <v>0</v>
      </c>
      <c r="AH81" s="160">
        <f>SUM(V81:AG81)</f>
        <v>0</v>
      </c>
      <c r="AI81" s="200">
        <f>AH81/R81</f>
        <v>0</v>
      </c>
      <c r="AJ81" s="181">
        <v>0</v>
      </c>
      <c r="AK81" s="1172" t="s">
        <v>1977</v>
      </c>
      <c r="AL81" s="181">
        <v>0</v>
      </c>
      <c r="AM81" s="162" t="s">
        <v>1977</v>
      </c>
      <c r="AN81" s="181">
        <v>0</v>
      </c>
      <c r="AO81" s="1323" t="s">
        <v>1977</v>
      </c>
      <c r="AP81" s="181">
        <v>0</v>
      </c>
      <c r="AQ81" s="162" t="s">
        <v>1977</v>
      </c>
      <c r="AR81" s="164">
        <v>0</v>
      </c>
      <c r="AS81" s="1171" t="s">
        <v>1791</v>
      </c>
      <c r="AT81" s="164"/>
      <c r="AU81" s="336"/>
      <c r="AV81" s="164"/>
      <c r="AW81" s="183"/>
      <c r="AX81" s="182"/>
      <c r="AY81" s="183"/>
      <c r="AZ81" s="182"/>
      <c r="BA81" s="183"/>
      <c r="BB81" s="187"/>
      <c r="BC81" s="183"/>
      <c r="BD81" s="413"/>
      <c r="BE81" s="183"/>
      <c r="BF81" s="179"/>
      <c r="BG81" s="183"/>
      <c r="BH81" s="192"/>
      <c r="BI81" s="193"/>
      <c r="BJ81" s="194"/>
    </row>
    <row r="82" spans="2:62" ht="38.25" customHeight="1">
      <c r="B82" s="174">
        <f t="shared" si="83"/>
        <v>60</v>
      </c>
      <c r="C82" s="161" t="s">
        <v>1809</v>
      </c>
      <c r="D82" s="162" t="s">
        <v>1983</v>
      </c>
      <c r="E82" s="307" t="s">
        <v>1976</v>
      </c>
      <c r="F82" s="401"/>
      <c r="G82" s="402"/>
      <c r="H82" s="403"/>
      <c r="I82" s="404"/>
      <c r="J82" s="405"/>
      <c r="K82" s="414"/>
      <c r="L82" s="407"/>
      <c r="M82" s="408">
        <v>1</v>
      </c>
      <c r="N82" s="409"/>
      <c r="O82" s="415"/>
      <c r="P82" s="403" t="s">
        <v>1290</v>
      </c>
      <c r="Q82" s="411"/>
      <c r="R82" s="160">
        <f t="shared" si="56"/>
        <v>1</v>
      </c>
      <c r="S82" s="341" t="s">
        <v>1806</v>
      </c>
      <c r="T82" s="199" t="s">
        <v>1790</v>
      </c>
      <c r="U82" s="199" t="s">
        <v>757</v>
      </c>
      <c r="V82" s="528">
        <f t="shared" si="71"/>
        <v>0</v>
      </c>
      <c r="W82" s="529">
        <f t="shared" si="72"/>
        <v>0</v>
      </c>
      <c r="X82" s="530">
        <f t="shared" si="73"/>
        <v>0</v>
      </c>
      <c r="Y82" s="167">
        <f t="shared" si="74"/>
        <v>0</v>
      </c>
      <c r="Z82" s="168">
        <f t="shared" si="75"/>
        <v>0</v>
      </c>
      <c r="AA82" s="169">
        <f t="shared" si="76"/>
        <v>0</v>
      </c>
      <c r="AB82" s="170">
        <f t="shared" si="77"/>
        <v>0</v>
      </c>
      <c r="AC82" s="171">
        <f t="shared" si="78"/>
        <v>0</v>
      </c>
      <c r="AD82" s="160">
        <f t="shared" si="79"/>
        <v>0</v>
      </c>
      <c r="AE82" s="172">
        <f t="shared" si="80"/>
        <v>0</v>
      </c>
      <c r="AF82" s="173">
        <f t="shared" si="81"/>
        <v>0</v>
      </c>
      <c r="AG82" s="167">
        <f t="shared" si="82"/>
        <v>0</v>
      </c>
      <c r="AH82" s="160">
        <f t="shared" si="69"/>
        <v>0</v>
      </c>
      <c r="AI82" s="200">
        <f t="shared" si="70"/>
        <v>0</v>
      </c>
      <c r="AJ82" s="181">
        <v>0</v>
      </c>
      <c r="AK82" s="1172" t="s">
        <v>1977</v>
      </c>
      <c r="AL82" s="181">
        <v>0</v>
      </c>
      <c r="AM82" s="162" t="s">
        <v>1977</v>
      </c>
      <c r="AN82" s="181">
        <v>0</v>
      </c>
      <c r="AO82" s="1323" t="s">
        <v>1977</v>
      </c>
      <c r="AP82" s="181">
        <v>0</v>
      </c>
      <c r="AQ82" s="162" t="s">
        <v>1977</v>
      </c>
      <c r="AR82" s="164">
        <v>0</v>
      </c>
      <c r="AS82" s="1171" t="s">
        <v>1791</v>
      </c>
      <c r="AT82" s="164"/>
      <c r="AU82" s="336"/>
      <c r="AV82" s="164"/>
      <c r="AW82" s="183"/>
      <c r="AX82" s="182"/>
      <c r="AY82" s="183"/>
      <c r="AZ82" s="182"/>
      <c r="BA82" s="183"/>
      <c r="BB82" s="187"/>
      <c r="BC82" s="183"/>
      <c r="BD82" s="413"/>
      <c r="BE82" s="183"/>
      <c r="BF82" s="179"/>
      <c r="BG82" s="183"/>
      <c r="BH82" s="192"/>
      <c r="BI82" s="193"/>
      <c r="BJ82" s="194"/>
    </row>
    <row r="83" spans="2:62" ht="32.25" customHeight="1">
      <c r="B83" s="174">
        <f t="shared" si="83"/>
        <v>61</v>
      </c>
      <c r="C83" s="196" t="s">
        <v>1786</v>
      </c>
      <c r="D83" s="162" t="s">
        <v>1984</v>
      </c>
      <c r="E83" s="307" t="s">
        <v>1976</v>
      </c>
      <c r="F83" s="401"/>
      <c r="G83" s="402"/>
      <c r="H83" s="403"/>
      <c r="I83" s="404"/>
      <c r="J83" s="405"/>
      <c r="K83" s="406"/>
      <c r="L83" s="407">
        <v>1</v>
      </c>
      <c r="M83" s="408"/>
      <c r="N83" s="409"/>
      <c r="O83" s="410"/>
      <c r="P83" s="403" t="s">
        <v>1290</v>
      </c>
      <c r="Q83" s="411"/>
      <c r="R83" s="160">
        <f t="shared" si="56"/>
        <v>1</v>
      </c>
      <c r="S83" s="341" t="s">
        <v>1806</v>
      </c>
      <c r="T83" s="199" t="s">
        <v>1790</v>
      </c>
      <c r="U83" s="199" t="s">
        <v>757</v>
      </c>
      <c r="V83" s="528">
        <f t="shared" si="71"/>
        <v>0</v>
      </c>
      <c r="W83" s="529">
        <f t="shared" si="72"/>
        <v>0</v>
      </c>
      <c r="X83" s="530">
        <f t="shared" si="73"/>
        <v>0</v>
      </c>
      <c r="Y83" s="167">
        <f t="shared" si="74"/>
        <v>0</v>
      </c>
      <c r="Z83" s="168">
        <f t="shared" si="75"/>
        <v>0</v>
      </c>
      <c r="AA83" s="169">
        <f t="shared" si="76"/>
        <v>0</v>
      </c>
      <c r="AB83" s="170">
        <f t="shared" si="77"/>
        <v>0</v>
      </c>
      <c r="AC83" s="171">
        <f t="shared" si="78"/>
        <v>0</v>
      </c>
      <c r="AD83" s="160">
        <f t="shared" si="79"/>
        <v>0</v>
      </c>
      <c r="AE83" s="172">
        <f t="shared" si="80"/>
        <v>0</v>
      </c>
      <c r="AF83" s="173">
        <f t="shared" si="81"/>
        <v>0</v>
      </c>
      <c r="AG83" s="167">
        <f t="shared" si="82"/>
        <v>0</v>
      </c>
      <c r="AH83" s="160">
        <f>SUM(V83:AG83)</f>
        <v>0</v>
      </c>
      <c r="AI83" s="200">
        <f>AH83/R83</f>
        <v>0</v>
      </c>
      <c r="AJ83" s="181">
        <v>0</v>
      </c>
      <c r="AK83" s="1172" t="s">
        <v>1977</v>
      </c>
      <c r="AL83" s="181">
        <v>0</v>
      </c>
      <c r="AM83" s="162" t="s">
        <v>1977</v>
      </c>
      <c r="AN83" s="181">
        <v>0</v>
      </c>
      <c r="AO83" s="1323" t="s">
        <v>1977</v>
      </c>
      <c r="AP83" s="181">
        <v>0</v>
      </c>
      <c r="AQ83" s="162" t="s">
        <v>1977</v>
      </c>
      <c r="AR83" s="164">
        <v>0</v>
      </c>
      <c r="AS83" s="1171" t="s">
        <v>1791</v>
      </c>
      <c r="AT83" s="164"/>
      <c r="AU83" s="336"/>
      <c r="AV83" s="164"/>
      <c r="AW83" s="183"/>
      <c r="AX83" s="182"/>
      <c r="AY83" s="183"/>
      <c r="AZ83" s="182"/>
      <c r="BA83" s="183"/>
      <c r="BB83" s="187"/>
      <c r="BC83" s="183"/>
      <c r="BD83" s="416"/>
      <c r="BE83" s="183"/>
      <c r="BF83" s="179"/>
      <c r="BG83" s="183"/>
      <c r="BH83" s="192"/>
      <c r="BI83" s="193"/>
      <c r="BJ83" s="194"/>
    </row>
    <row r="84" spans="2:62" ht="22.5" customHeight="1">
      <c r="B84" s="174">
        <f t="shared" si="83"/>
        <v>62</v>
      </c>
      <c r="C84" s="196" t="s">
        <v>1985</v>
      </c>
      <c r="D84" s="417" t="s">
        <v>1986</v>
      </c>
      <c r="E84" s="307" t="s">
        <v>1976</v>
      </c>
      <c r="F84" s="401"/>
      <c r="G84" s="402"/>
      <c r="H84" s="403"/>
      <c r="I84" s="404"/>
      <c r="J84" s="405"/>
      <c r="K84" s="406"/>
      <c r="L84" s="407"/>
      <c r="M84" s="408"/>
      <c r="N84" s="409"/>
      <c r="O84" s="415"/>
      <c r="P84" s="403">
        <v>1</v>
      </c>
      <c r="Q84" s="411"/>
      <c r="R84" s="160">
        <f t="shared" si="56"/>
        <v>1</v>
      </c>
      <c r="S84" s="341" t="s">
        <v>1806</v>
      </c>
      <c r="T84" s="199" t="s">
        <v>1790</v>
      </c>
      <c r="U84" s="199" t="s">
        <v>757</v>
      </c>
      <c r="V84" s="528">
        <f t="shared" si="71"/>
        <v>0</v>
      </c>
      <c r="W84" s="529">
        <f t="shared" si="72"/>
        <v>0</v>
      </c>
      <c r="X84" s="530">
        <f t="shared" si="73"/>
        <v>0</v>
      </c>
      <c r="Y84" s="167">
        <f t="shared" si="74"/>
        <v>0</v>
      </c>
      <c r="Z84" s="168">
        <f t="shared" si="75"/>
        <v>0</v>
      </c>
      <c r="AA84" s="169">
        <f t="shared" si="76"/>
        <v>0</v>
      </c>
      <c r="AB84" s="170">
        <f t="shared" si="77"/>
        <v>0</v>
      </c>
      <c r="AC84" s="171">
        <f t="shared" si="78"/>
        <v>0</v>
      </c>
      <c r="AD84" s="160">
        <f t="shared" si="79"/>
        <v>0</v>
      </c>
      <c r="AE84" s="172">
        <f t="shared" si="80"/>
        <v>0</v>
      </c>
      <c r="AF84" s="173">
        <f t="shared" si="81"/>
        <v>0</v>
      </c>
      <c r="AG84" s="167">
        <f t="shared" si="82"/>
        <v>0</v>
      </c>
      <c r="AH84" s="160">
        <f t="shared" si="69"/>
        <v>0</v>
      </c>
      <c r="AI84" s="200">
        <f t="shared" si="70"/>
        <v>0</v>
      </c>
      <c r="AJ84" s="181">
        <v>0</v>
      </c>
      <c r="AK84" s="1172" t="s">
        <v>1977</v>
      </c>
      <c r="AL84" s="181">
        <v>0</v>
      </c>
      <c r="AM84" s="162" t="s">
        <v>1977</v>
      </c>
      <c r="AN84" s="181">
        <v>0</v>
      </c>
      <c r="AO84" s="1323" t="s">
        <v>1977</v>
      </c>
      <c r="AP84" s="181">
        <v>0</v>
      </c>
      <c r="AQ84" s="162" t="s">
        <v>1977</v>
      </c>
      <c r="AR84" s="164">
        <v>0</v>
      </c>
      <c r="AS84" s="1171" t="s">
        <v>1791</v>
      </c>
      <c r="AT84" s="164"/>
      <c r="AU84" s="336"/>
      <c r="AV84" s="164"/>
      <c r="AW84" s="183"/>
      <c r="AX84" s="182"/>
      <c r="AY84" s="183"/>
      <c r="AZ84" s="182"/>
      <c r="BA84" s="183"/>
      <c r="BB84" s="187"/>
      <c r="BC84" s="183"/>
      <c r="BD84" s="283"/>
      <c r="BE84" s="233"/>
      <c r="BF84" s="179"/>
      <c r="BG84" s="183"/>
      <c r="BH84" s="192"/>
      <c r="BI84" s="193"/>
      <c r="BJ84" s="194"/>
    </row>
    <row r="85" spans="2:62" ht="22.5" customHeight="1">
      <c r="B85" s="174">
        <f t="shared" si="83"/>
        <v>63</v>
      </c>
      <c r="C85" s="418" t="s">
        <v>1854</v>
      </c>
      <c r="D85" s="180" t="s">
        <v>1987</v>
      </c>
      <c r="E85" s="419" t="s">
        <v>1988</v>
      </c>
      <c r="F85" s="401"/>
      <c r="G85" s="402"/>
      <c r="H85" s="403"/>
      <c r="I85" s="404"/>
      <c r="J85" s="405"/>
      <c r="K85" s="406"/>
      <c r="L85" s="407"/>
      <c r="M85" s="408"/>
      <c r="N85" s="409"/>
      <c r="O85" s="410"/>
      <c r="P85" s="403">
        <v>1</v>
      </c>
      <c r="Q85" s="411"/>
      <c r="R85" s="160">
        <f t="shared" si="56"/>
        <v>1</v>
      </c>
      <c r="S85" s="341" t="s">
        <v>1989</v>
      </c>
      <c r="T85" s="199" t="s">
        <v>1790</v>
      </c>
      <c r="U85" s="199" t="s">
        <v>757</v>
      </c>
      <c r="V85" s="528">
        <f t="shared" si="71"/>
        <v>0</v>
      </c>
      <c r="W85" s="529">
        <f t="shared" si="72"/>
        <v>0</v>
      </c>
      <c r="X85" s="530">
        <f t="shared" si="73"/>
        <v>0</v>
      </c>
      <c r="Y85" s="167">
        <f t="shared" si="74"/>
        <v>0</v>
      </c>
      <c r="Z85" s="168">
        <f t="shared" si="75"/>
        <v>0</v>
      </c>
      <c r="AA85" s="169">
        <f t="shared" si="76"/>
        <v>0</v>
      </c>
      <c r="AB85" s="170">
        <f t="shared" si="77"/>
        <v>0</v>
      </c>
      <c r="AC85" s="171">
        <f t="shared" si="78"/>
        <v>0</v>
      </c>
      <c r="AD85" s="160">
        <f t="shared" si="79"/>
        <v>0</v>
      </c>
      <c r="AE85" s="172">
        <f t="shared" si="80"/>
        <v>0</v>
      </c>
      <c r="AF85" s="173">
        <f t="shared" si="81"/>
        <v>0</v>
      </c>
      <c r="AG85" s="167">
        <f t="shared" si="82"/>
        <v>0</v>
      </c>
      <c r="AH85" s="160">
        <f t="shared" si="69"/>
        <v>0</v>
      </c>
      <c r="AI85" s="200">
        <f t="shared" si="70"/>
        <v>0</v>
      </c>
      <c r="AJ85" s="181">
        <v>0</v>
      </c>
      <c r="AK85" s="1172" t="s">
        <v>1977</v>
      </c>
      <c r="AL85" s="181">
        <v>0</v>
      </c>
      <c r="AM85" s="162" t="s">
        <v>1977</v>
      </c>
      <c r="AN85" s="181">
        <v>0</v>
      </c>
      <c r="AO85" s="1323" t="s">
        <v>1977</v>
      </c>
      <c r="AP85" s="181">
        <v>0</v>
      </c>
      <c r="AQ85" s="162" t="s">
        <v>1977</v>
      </c>
      <c r="AR85" s="164">
        <v>0</v>
      </c>
      <c r="AS85" s="1171" t="s">
        <v>1791</v>
      </c>
      <c r="AT85" s="164"/>
      <c r="AU85" s="336"/>
      <c r="AV85" s="164"/>
      <c r="AW85" s="183"/>
      <c r="AX85" s="182"/>
      <c r="AY85" s="183"/>
      <c r="AZ85" s="182"/>
      <c r="BA85" s="183"/>
      <c r="BB85" s="187"/>
      <c r="BC85" s="183"/>
      <c r="BD85" s="413"/>
      <c r="BE85" s="233"/>
      <c r="BF85" s="179"/>
      <c r="BG85" s="183"/>
      <c r="BH85" s="192"/>
      <c r="BI85" s="193"/>
      <c r="BJ85" s="194"/>
    </row>
    <row r="86" spans="2:62" ht="22.5" customHeight="1">
      <c r="B86" s="174">
        <f t="shared" si="83"/>
        <v>64</v>
      </c>
      <c r="C86" s="161" t="s">
        <v>1854</v>
      </c>
      <c r="D86" s="420" t="s">
        <v>1990</v>
      </c>
      <c r="E86" s="307" t="s">
        <v>1988</v>
      </c>
      <c r="F86" s="401"/>
      <c r="G86" s="402"/>
      <c r="H86" s="403"/>
      <c r="I86" s="404">
        <v>1</v>
      </c>
      <c r="J86" s="405"/>
      <c r="K86" s="406"/>
      <c r="L86" s="407"/>
      <c r="M86" s="408"/>
      <c r="N86" s="409"/>
      <c r="O86" s="410"/>
      <c r="P86" s="403" t="s">
        <v>1290</v>
      </c>
      <c r="Q86" s="411"/>
      <c r="R86" s="160">
        <f t="shared" si="56"/>
        <v>1</v>
      </c>
      <c r="S86" s="341" t="s">
        <v>1991</v>
      </c>
      <c r="T86" s="199" t="s">
        <v>1790</v>
      </c>
      <c r="U86" s="199" t="s">
        <v>757</v>
      </c>
      <c r="V86" s="528">
        <f t="shared" si="71"/>
        <v>0</v>
      </c>
      <c r="W86" s="529">
        <f t="shared" si="72"/>
        <v>0</v>
      </c>
      <c r="X86" s="530">
        <f t="shared" si="73"/>
        <v>0</v>
      </c>
      <c r="Y86" s="167">
        <f t="shared" si="74"/>
        <v>0</v>
      </c>
      <c r="Z86" s="168">
        <f t="shared" si="75"/>
        <v>0</v>
      </c>
      <c r="AA86" s="169">
        <f t="shared" si="76"/>
        <v>0</v>
      </c>
      <c r="AB86" s="170">
        <f t="shared" si="77"/>
        <v>0</v>
      </c>
      <c r="AC86" s="171">
        <f t="shared" si="78"/>
        <v>0</v>
      </c>
      <c r="AD86" s="160">
        <f t="shared" si="79"/>
        <v>0</v>
      </c>
      <c r="AE86" s="172">
        <f t="shared" si="80"/>
        <v>0</v>
      </c>
      <c r="AF86" s="173">
        <f t="shared" si="81"/>
        <v>0</v>
      </c>
      <c r="AG86" s="167">
        <f t="shared" si="82"/>
        <v>0</v>
      </c>
      <c r="AH86" s="160">
        <f t="shared" si="69"/>
        <v>0</v>
      </c>
      <c r="AI86" s="200">
        <f t="shared" si="70"/>
        <v>0</v>
      </c>
      <c r="AJ86" s="181">
        <v>0</v>
      </c>
      <c r="AK86" s="1172" t="s">
        <v>1977</v>
      </c>
      <c r="AL86" s="181">
        <v>0</v>
      </c>
      <c r="AM86" s="162" t="s">
        <v>1977</v>
      </c>
      <c r="AN86" s="181">
        <v>0</v>
      </c>
      <c r="AO86" s="1323" t="s">
        <v>1977</v>
      </c>
      <c r="AP86" s="1311">
        <v>0</v>
      </c>
      <c r="AQ86" s="343" t="s">
        <v>1992</v>
      </c>
      <c r="AR86" s="164">
        <v>0</v>
      </c>
      <c r="AS86" s="1171" t="s">
        <v>1791</v>
      </c>
      <c r="AT86" s="164"/>
      <c r="AU86" s="336"/>
      <c r="AV86" s="164"/>
      <c r="AW86" s="183"/>
      <c r="AX86" s="182"/>
      <c r="AY86" s="183"/>
      <c r="AZ86" s="182"/>
      <c r="BA86" s="183"/>
      <c r="BB86" s="187"/>
      <c r="BC86" s="518"/>
      <c r="BD86" s="416"/>
      <c r="BE86" s="264"/>
      <c r="BF86" s="179"/>
      <c r="BG86" s="183"/>
      <c r="BH86" s="192"/>
      <c r="BI86" s="193"/>
      <c r="BJ86" s="194"/>
    </row>
    <row r="87" spans="2:62" ht="39" customHeight="1">
      <c r="B87" s="174">
        <f t="shared" si="83"/>
        <v>65</v>
      </c>
      <c r="C87" s="161" t="s">
        <v>1993</v>
      </c>
      <c r="D87" s="420" t="s">
        <v>1994</v>
      </c>
      <c r="E87" s="307" t="s">
        <v>1976</v>
      </c>
      <c r="F87" s="401"/>
      <c r="G87" s="402"/>
      <c r="H87" s="403"/>
      <c r="I87" s="404"/>
      <c r="J87" s="405"/>
      <c r="K87" s="406"/>
      <c r="L87" s="407">
        <v>1</v>
      </c>
      <c r="M87" s="408"/>
      <c r="N87" s="409"/>
      <c r="O87" s="410">
        <v>1</v>
      </c>
      <c r="P87" s="403" t="s">
        <v>1290</v>
      </c>
      <c r="Q87" s="411"/>
      <c r="R87" s="160">
        <f t="shared" si="56"/>
        <v>2</v>
      </c>
      <c r="S87" s="341" t="s">
        <v>1991</v>
      </c>
      <c r="T87" s="199" t="s">
        <v>1790</v>
      </c>
      <c r="U87" s="199" t="s">
        <v>757</v>
      </c>
      <c r="V87" s="528">
        <f t="shared" si="71"/>
        <v>0</v>
      </c>
      <c r="W87" s="529">
        <f t="shared" si="72"/>
        <v>0</v>
      </c>
      <c r="X87" s="530">
        <f t="shared" si="73"/>
        <v>0</v>
      </c>
      <c r="Y87" s="167">
        <f t="shared" si="74"/>
        <v>0</v>
      </c>
      <c r="Z87" s="168">
        <f t="shared" si="75"/>
        <v>0</v>
      </c>
      <c r="AA87" s="169">
        <f t="shared" si="76"/>
        <v>0</v>
      </c>
      <c r="AB87" s="170">
        <f t="shared" si="77"/>
        <v>0</v>
      </c>
      <c r="AC87" s="171">
        <f t="shared" si="78"/>
        <v>0</v>
      </c>
      <c r="AD87" s="160">
        <f t="shared" si="79"/>
        <v>0</v>
      </c>
      <c r="AE87" s="172">
        <f t="shared" si="80"/>
        <v>0</v>
      </c>
      <c r="AF87" s="173">
        <f t="shared" si="81"/>
        <v>0</v>
      </c>
      <c r="AG87" s="167">
        <f t="shared" si="82"/>
        <v>0</v>
      </c>
      <c r="AH87" s="160">
        <f t="shared" si="69"/>
        <v>0</v>
      </c>
      <c r="AI87" s="200">
        <f t="shared" si="70"/>
        <v>0</v>
      </c>
      <c r="AJ87" s="181">
        <v>0</v>
      </c>
      <c r="AK87" s="1172" t="s">
        <v>1977</v>
      </c>
      <c r="AL87" s="181">
        <v>0</v>
      </c>
      <c r="AM87" s="162" t="s">
        <v>1977</v>
      </c>
      <c r="AN87" s="181">
        <v>0</v>
      </c>
      <c r="AO87" s="1323" t="s">
        <v>1977</v>
      </c>
      <c r="AP87" s="181">
        <v>0</v>
      </c>
      <c r="AQ87" s="162" t="s">
        <v>1977</v>
      </c>
      <c r="AR87" s="164">
        <v>0</v>
      </c>
      <c r="AS87" s="1171" t="s">
        <v>1791</v>
      </c>
      <c r="AT87" s="164"/>
      <c r="AU87" s="336"/>
      <c r="AV87" s="164"/>
      <c r="AW87" s="183"/>
      <c r="AX87" s="182"/>
      <c r="AY87" s="183"/>
      <c r="AZ87" s="182"/>
      <c r="BA87" s="183"/>
      <c r="BB87" s="519"/>
      <c r="BC87" s="201"/>
      <c r="BD87" s="283"/>
      <c r="BE87" s="361"/>
      <c r="BF87" s="179"/>
      <c r="BG87" s="183"/>
      <c r="BH87" s="192"/>
      <c r="BI87" s="193"/>
      <c r="BJ87" s="194"/>
    </row>
    <row r="88" spans="2:62" ht="49.5" customHeight="1">
      <c r="B88" s="174">
        <f t="shared" si="83"/>
        <v>66</v>
      </c>
      <c r="C88" s="161" t="s">
        <v>1995</v>
      </c>
      <c r="D88" s="420" t="s">
        <v>1996</v>
      </c>
      <c r="E88" s="307" t="s">
        <v>1997</v>
      </c>
      <c r="F88" s="401"/>
      <c r="G88" s="402"/>
      <c r="H88" s="421"/>
      <c r="I88" s="404"/>
      <c r="J88" s="405"/>
      <c r="K88" s="406"/>
      <c r="L88" s="407">
        <v>1</v>
      </c>
      <c r="M88" s="408"/>
      <c r="N88" s="409"/>
      <c r="O88" s="410"/>
      <c r="P88" s="403"/>
      <c r="Q88" s="411"/>
      <c r="R88" s="160">
        <f t="shared" si="56"/>
        <v>1</v>
      </c>
      <c r="S88" s="341" t="s">
        <v>1991</v>
      </c>
      <c r="T88" s="199" t="s">
        <v>1790</v>
      </c>
      <c r="U88" s="199" t="s">
        <v>757</v>
      </c>
      <c r="V88" s="528">
        <f t="shared" si="71"/>
        <v>0</v>
      </c>
      <c r="W88" s="529">
        <f t="shared" si="72"/>
        <v>0</v>
      </c>
      <c r="X88" s="530">
        <f t="shared" si="73"/>
        <v>0</v>
      </c>
      <c r="Y88" s="167">
        <f t="shared" si="74"/>
        <v>0</v>
      </c>
      <c r="Z88" s="168">
        <f t="shared" si="75"/>
        <v>0</v>
      </c>
      <c r="AA88" s="169">
        <f t="shared" si="76"/>
        <v>0</v>
      </c>
      <c r="AB88" s="170">
        <f t="shared" si="77"/>
        <v>0</v>
      </c>
      <c r="AC88" s="171">
        <f t="shared" si="78"/>
        <v>0</v>
      </c>
      <c r="AD88" s="160">
        <f t="shared" si="79"/>
        <v>0</v>
      </c>
      <c r="AE88" s="172">
        <f t="shared" si="80"/>
        <v>0</v>
      </c>
      <c r="AF88" s="173">
        <f t="shared" si="81"/>
        <v>0</v>
      </c>
      <c r="AG88" s="167">
        <f t="shared" si="82"/>
        <v>0</v>
      </c>
      <c r="AH88" s="160">
        <f t="shared" si="69"/>
        <v>0</v>
      </c>
      <c r="AI88" s="200">
        <f t="shared" si="70"/>
        <v>0</v>
      </c>
      <c r="AJ88" s="181">
        <v>0</v>
      </c>
      <c r="AK88" s="1172" t="s">
        <v>1977</v>
      </c>
      <c r="AL88" s="181">
        <v>0</v>
      </c>
      <c r="AM88" s="162" t="s">
        <v>1977</v>
      </c>
      <c r="AN88" s="181">
        <v>0</v>
      </c>
      <c r="AO88" s="1323" t="s">
        <v>1977</v>
      </c>
      <c r="AP88" s="181">
        <v>0</v>
      </c>
      <c r="AQ88" s="162" t="s">
        <v>1977</v>
      </c>
      <c r="AR88" s="164">
        <v>0</v>
      </c>
      <c r="AS88" s="1171" t="s">
        <v>1791</v>
      </c>
      <c r="AT88" s="164"/>
      <c r="AU88" s="336"/>
      <c r="AV88" s="164"/>
      <c r="AW88" s="183"/>
      <c r="AX88" s="182"/>
      <c r="AY88" s="183"/>
      <c r="AZ88" s="182"/>
      <c r="BA88" s="183"/>
      <c r="BB88" s="519"/>
      <c r="BC88" s="201"/>
      <c r="BD88" s="283"/>
      <c r="BE88" s="361"/>
      <c r="BF88" s="179"/>
      <c r="BG88" s="183"/>
      <c r="BH88" s="192"/>
      <c r="BI88" s="193"/>
      <c r="BJ88" s="194"/>
    </row>
    <row r="89" spans="2:62" ht="28.5" customHeight="1">
      <c r="B89" s="174">
        <f t="shared" si="83"/>
        <v>67</v>
      </c>
      <c r="C89" s="161" t="s">
        <v>1998</v>
      </c>
      <c r="D89" s="420" t="s">
        <v>1999</v>
      </c>
      <c r="E89" s="307" t="s">
        <v>1997</v>
      </c>
      <c r="F89" s="401"/>
      <c r="G89" s="402"/>
      <c r="H89" s="421"/>
      <c r="I89" s="404"/>
      <c r="J89" s="405"/>
      <c r="K89" s="406"/>
      <c r="L89" s="407">
        <v>1</v>
      </c>
      <c r="M89" s="408"/>
      <c r="N89" s="409"/>
      <c r="O89" s="410"/>
      <c r="P89" s="403"/>
      <c r="Q89" s="411"/>
      <c r="R89" s="160">
        <f t="shared" si="56"/>
        <v>1</v>
      </c>
      <c r="S89" s="341" t="s">
        <v>1991</v>
      </c>
      <c r="T89" s="199" t="s">
        <v>1790</v>
      </c>
      <c r="U89" s="199" t="s">
        <v>757</v>
      </c>
      <c r="V89" s="528">
        <f t="shared" si="71"/>
        <v>0</v>
      </c>
      <c r="W89" s="529">
        <f t="shared" si="72"/>
        <v>0</v>
      </c>
      <c r="X89" s="530">
        <f t="shared" si="73"/>
        <v>0</v>
      </c>
      <c r="Y89" s="167">
        <f t="shared" si="74"/>
        <v>0</v>
      </c>
      <c r="Z89" s="168">
        <f t="shared" si="75"/>
        <v>0</v>
      </c>
      <c r="AA89" s="169">
        <f t="shared" si="76"/>
        <v>0</v>
      </c>
      <c r="AB89" s="170">
        <f t="shared" si="77"/>
        <v>0</v>
      </c>
      <c r="AC89" s="171">
        <f t="shared" si="78"/>
        <v>0</v>
      </c>
      <c r="AD89" s="160">
        <f t="shared" si="79"/>
        <v>0</v>
      </c>
      <c r="AE89" s="172">
        <f t="shared" si="80"/>
        <v>0</v>
      </c>
      <c r="AF89" s="173">
        <f t="shared" si="81"/>
        <v>0</v>
      </c>
      <c r="AG89" s="167">
        <f t="shared" si="82"/>
        <v>0</v>
      </c>
      <c r="AH89" s="160">
        <f t="shared" si="69"/>
        <v>0</v>
      </c>
      <c r="AI89" s="200">
        <f t="shared" si="70"/>
        <v>0</v>
      </c>
      <c r="AJ89" s="181">
        <v>0</v>
      </c>
      <c r="AK89" s="1172" t="s">
        <v>1977</v>
      </c>
      <c r="AL89" s="181">
        <v>0</v>
      </c>
      <c r="AM89" s="162" t="s">
        <v>1977</v>
      </c>
      <c r="AN89" s="181">
        <v>0</v>
      </c>
      <c r="AO89" s="1323" t="s">
        <v>1977</v>
      </c>
      <c r="AP89" s="181">
        <v>0</v>
      </c>
      <c r="AQ89" s="162" t="s">
        <v>1977</v>
      </c>
      <c r="AR89" s="164">
        <v>0</v>
      </c>
      <c r="AS89" s="1171" t="s">
        <v>1791</v>
      </c>
      <c r="AT89" s="164"/>
      <c r="AU89" s="336"/>
      <c r="AV89" s="164"/>
      <c r="AW89" s="183"/>
      <c r="AX89" s="182"/>
      <c r="AY89" s="183"/>
      <c r="AZ89" s="182"/>
      <c r="BA89" s="183"/>
      <c r="BB89" s="519"/>
      <c r="BC89" s="201"/>
      <c r="BD89" s="283"/>
      <c r="BE89" s="361"/>
      <c r="BF89" s="179"/>
      <c r="BG89" s="183"/>
      <c r="BH89" s="192"/>
      <c r="BI89" s="193"/>
      <c r="BJ89" s="194"/>
    </row>
    <row r="90" spans="2:62" ht="34.5" customHeight="1">
      <c r="B90" s="174">
        <f t="shared" si="83"/>
        <v>68</v>
      </c>
      <c r="C90" s="196" t="s">
        <v>1985</v>
      </c>
      <c r="D90" s="422" t="s">
        <v>2000</v>
      </c>
      <c r="E90" s="307" t="s">
        <v>1976</v>
      </c>
      <c r="F90" s="401"/>
      <c r="G90" s="423">
        <v>1</v>
      </c>
      <c r="H90" s="424"/>
      <c r="I90" s="425"/>
      <c r="J90" s="426"/>
      <c r="K90" s="427"/>
      <c r="L90" s="428"/>
      <c r="M90" s="429"/>
      <c r="N90" s="430"/>
      <c r="O90" s="423"/>
      <c r="P90" s="424"/>
      <c r="Q90" s="431"/>
      <c r="R90" s="160">
        <f t="shared" si="56"/>
        <v>1</v>
      </c>
      <c r="S90" s="341" t="s">
        <v>2001</v>
      </c>
      <c r="T90" s="199" t="s">
        <v>1790</v>
      </c>
      <c r="U90" s="199" t="s">
        <v>757</v>
      </c>
      <c r="V90" s="528">
        <f t="shared" si="71"/>
        <v>0</v>
      </c>
      <c r="W90" s="529">
        <f t="shared" si="72"/>
        <v>0</v>
      </c>
      <c r="X90" s="530">
        <f t="shared" si="73"/>
        <v>0</v>
      </c>
      <c r="Y90" s="167">
        <f t="shared" si="74"/>
        <v>0</v>
      </c>
      <c r="Z90" s="168">
        <f t="shared" si="75"/>
        <v>0</v>
      </c>
      <c r="AA90" s="169">
        <f t="shared" si="76"/>
        <v>0</v>
      </c>
      <c r="AB90" s="170">
        <f t="shared" si="77"/>
        <v>0</v>
      </c>
      <c r="AC90" s="171">
        <f t="shared" si="78"/>
        <v>0</v>
      </c>
      <c r="AD90" s="160">
        <f t="shared" si="79"/>
        <v>0</v>
      </c>
      <c r="AE90" s="172">
        <f t="shared" si="80"/>
        <v>0</v>
      </c>
      <c r="AF90" s="173">
        <f t="shared" si="81"/>
        <v>0</v>
      </c>
      <c r="AG90" s="167">
        <f t="shared" si="82"/>
        <v>0</v>
      </c>
      <c r="AH90" s="160">
        <f t="shared" si="69"/>
        <v>0</v>
      </c>
      <c r="AI90" s="200">
        <f t="shared" si="70"/>
        <v>0</v>
      </c>
      <c r="AJ90" s="181">
        <v>0</v>
      </c>
      <c r="AK90" s="1172" t="s">
        <v>1977</v>
      </c>
      <c r="AL90" s="181">
        <v>0</v>
      </c>
      <c r="AM90" s="1171" t="s">
        <v>2002</v>
      </c>
      <c r="AN90" s="181">
        <v>0</v>
      </c>
      <c r="AO90" s="1323" t="s">
        <v>1977</v>
      </c>
      <c r="AP90" s="181">
        <v>0</v>
      </c>
      <c r="AQ90" s="162" t="s">
        <v>1977</v>
      </c>
      <c r="AR90" s="164">
        <v>0</v>
      </c>
      <c r="AS90" s="1171" t="s">
        <v>1791</v>
      </c>
      <c r="AT90" s="164"/>
      <c r="AU90" s="336"/>
      <c r="AV90" s="164"/>
      <c r="AW90" s="183"/>
      <c r="AX90" s="182"/>
      <c r="AY90" s="183"/>
      <c r="AZ90" s="182"/>
      <c r="BA90" s="183"/>
      <c r="BB90" s="519"/>
      <c r="BC90" s="201"/>
      <c r="BD90" s="283"/>
      <c r="BE90" s="361"/>
      <c r="BF90" s="179"/>
      <c r="BG90" s="183"/>
      <c r="BH90" s="192"/>
      <c r="BI90" s="193"/>
      <c r="BJ90" s="194"/>
    </row>
    <row r="91" spans="2:62" ht="34.5" customHeight="1">
      <c r="B91" s="174">
        <f t="shared" si="83"/>
        <v>69</v>
      </c>
      <c r="C91" s="196" t="s">
        <v>1985</v>
      </c>
      <c r="D91" s="422" t="s">
        <v>2003</v>
      </c>
      <c r="E91" s="307" t="s">
        <v>1976</v>
      </c>
      <c r="F91" s="401"/>
      <c r="G91" s="423"/>
      <c r="H91" s="424"/>
      <c r="I91" s="425"/>
      <c r="J91" s="426"/>
      <c r="K91" s="427"/>
      <c r="L91" s="428"/>
      <c r="M91" s="429"/>
      <c r="N91" s="430"/>
      <c r="O91" s="423">
        <v>1</v>
      </c>
      <c r="P91" s="424"/>
      <c r="Q91" s="431"/>
      <c r="R91" s="160">
        <f t="shared" si="56"/>
        <v>1</v>
      </c>
      <c r="S91" s="341" t="s">
        <v>2004</v>
      </c>
      <c r="T91" s="199" t="s">
        <v>1790</v>
      </c>
      <c r="U91" s="199" t="s">
        <v>757</v>
      </c>
      <c r="V91" s="528">
        <f t="shared" si="71"/>
        <v>0</v>
      </c>
      <c r="W91" s="529">
        <f t="shared" si="72"/>
        <v>0</v>
      </c>
      <c r="X91" s="530">
        <f t="shared" si="73"/>
        <v>0</v>
      </c>
      <c r="Y91" s="167">
        <f t="shared" si="74"/>
        <v>0</v>
      </c>
      <c r="Z91" s="168">
        <f t="shared" si="75"/>
        <v>0</v>
      </c>
      <c r="AA91" s="169">
        <f t="shared" si="76"/>
        <v>0</v>
      </c>
      <c r="AB91" s="170">
        <f t="shared" si="77"/>
        <v>0</v>
      </c>
      <c r="AC91" s="171">
        <f t="shared" si="78"/>
        <v>0</v>
      </c>
      <c r="AD91" s="160">
        <f t="shared" si="79"/>
        <v>0</v>
      </c>
      <c r="AE91" s="172">
        <f t="shared" si="80"/>
        <v>0</v>
      </c>
      <c r="AF91" s="173">
        <f t="shared" si="81"/>
        <v>0</v>
      </c>
      <c r="AG91" s="167">
        <f t="shared" si="82"/>
        <v>0</v>
      </c>
      <c r="AH91" s="160">
        <f t="shared" si="69"/>
        <v>0</v>
      </c>
      <c r="AI91" s="200">
        <f t="shared" si="70"/>
        <v>0</v>
      </c>
      <c r="AJ91" s="181">
        <v>0</v>
      </c>
      <c r="AK91" s="1172" t="s">
        <v>1977</v>
      </c>
      <c r="AL91" s="181">
        <v>0</v>
      </c>
      <c r="AM91" s="180" t="s">
        <v>1977</v>
      </c>
      <c r="AN91" s="181">
        <v>0</v>
      </c>
      <c r="AO91" s="1323" t="s">
        <v>1977</v>
      </c>
      <c r="AP91" s="181">
        <v>0</v>
      </c>
      <c r="AQ91" s="162" t="s">
        <v>1977</v>
      </c>
      <c r="AR91" s="164">
        <v>0</v>
      </c>
      <c r="AS91" s="1171" t="s">
        <v>1791</v>
      </c>
      <c r="AT91" s="164"/>
      <c r="AU91" s="180"/>
      <c r="AV91" s="164"/>
      <c r="AW91" s="183"/>
      <c r="AX91" s="182"/>
      <c r="AY91" s="183"/>
      <c r="AZ91" s="182"/>
      <c r="BA91" s="183"/>
      <c r="BB91" s="519"/>
      <c r="BC91" s="183"/>
      <c r="BD91" s="266"/>
      <c r="BE91" s="520"/>
      <c r="BF91" s="179"/>
      <c r="BG91" s="183"/>
      <c r="BH91" s="192"/>
      <c r="BI91" s="193"/>
      <c r="BJ91" s="194"/>
    </row>
    <row r="92" spans="2:62" ht="34.5" customHeight="1">
      <c r="B92" s="174">
        <f>B90+1</f>
        <v>69</v>
      </c>
      <c r="C92" s="196" t="s">
        <v>1985</v>
      </c>
      <c r="D92" s="420" t="s">
        <v>2005</v>
      </c>
      <c r="E92" s="307" t="s">
        <v>1976</v>
      </c>
      <c r="F92" s="401"/>
      <c r="G92" s="423"/>
      <c r="H92" s="424">
        <v>1</v>
      </c>
      <c r="I92" s="425">
        <v>1</v>
      </c>
      <c r="J92" s="426"/>
      <c r="K92" s="427"/>
      <c r="L92" s="428"/>
      <c r="M92" s="429"/>
      <c r="N92" s="430"/>
      <c r="O92" s="423"/>
      <c r="P92" s="424"/>
      <c r="Q92" s="431"/>
      <c r="R92" s="160">
        <f t="shared" si="56"/>
        <v>2</v>
      </c>
      <c r="S92" s="341" t="s">
        <v>2004</v>
      </c>
      <c r="T92" s="199" t="s">
        <v>1790</v>
      </c>
      <c r="U92" s="199" t="s">
        <v>757</v>
      </c>
      <c r="V92" s="528">
        <f t="shared" si="71"/>
        <v>0</v>
      </c>
      <c r="W92" s="529">
        <f t="shared" si="72"/>
        <v>0</v>
      </c>
      <c r="X92" s="530">
        <f t="shared" si="73"/>
        <v>1</v>
      </c>
      <c r="Y92" s="167">
        <f t="shared" si="74"/>
        <v>1</v>
      </c>
      <c r="Z92" s="168">
        <f t="shared" si="75"/>
        <v>0</v>
      </c>
      <c r="AA92" s="169">
        <f t="shared" si="76"/>
        <v>0</v>
      </c>
      <c r="AB92" s="170">
        <f t="shared" si="77"/>
        <v>0</v>
      </c>
      <c r="AC92" s="171">
        <f t="shared" si="78"/>
        <v>0</v>
      </c>
      <c r="AD92" s="160">
        <f t="shared" si="79"/>
        <v>0</v>
      </c>
      <c r="AE92" s="172">
        <f t="shared" si="80"/>
        <v>0</v>
      </c>
      <c r="AF92" s="173">
        <f t="shared" si="81"/>
        <v>0</v>
      </c>
      <c r="AG92" s="167">
        <f t="shared" si="82"/>
        <v>0</v>
      </c>
      <c r="AH92" s="160">
        <f t="shared" si="69"/>
        <v>2</v>
      </c>
      <c r="AI92" s="200">
        <f t="shared" si="70"/>
        <v>1</v>
      </c>
      <c r="AJ92" s="181">
        <v>0</v>
      </c>
      <c r="AK92" s="1172" t="s">
        <v>1977</v>
      </c>
      <c r="AL92" s="181">
        <v>0</v>
      </c>
      <c r="AM92" s="180" t="s">
        <v>1977</v>
      </c>
      <c r="AN92" s="181">
        <v>1</v>
      </c>
      <c r="AO92" s="1317" t="s">
        <v>2006</v>
      </c>
      <c r="AP92" s="164">
        <v>1</v>
      </c>
      <c r="AQ92" s="180" t="s">
        <v>2007</v>
      </c>
      <c r="AR92" s="164">
        <v>0</v>
      </c>
      <c r="AS92" s="1171" t="s">
        <v>1791</v>
      </c>
      <c r="AT92" s="164"/>
      <c r="AU92" s="336"/>
      <c r="AV92" s="164"/>
      <c r="AW92" s="183"/>
      <c r="AX92" s="182"/>
      <c r="AY92" s="183"/>
      <c r="AZ92" s="182"/>
      <c r="BA92" s="183"/>
      <c r="BB92" s="187"/>
      <c r="BC92" s="521"/>
      <c r="BD92" s="283"/>
      <c r="BE92" s="361"/>
      <c r="BF92" s="179"/>
      <c r="BG92" s="183"/>
      <c r="BH92" s="192"/>
      <c r="BI92" s="193"/>
      <c r="BJ92" s="194"/>
    </row>
    <row r="93" spans="2:62" ht="21.75" customHeight="1">
      <c r="B93" s="174">
        <f t="shared" si="83"/>
        <v>70</v>
      </c>
      <c r="C93" s="251" t="s">
        <v>1985</v>
      </c>
      <c r="D93" s="162" t="s">
        <v>2008</v>
      </c>
      <c r="E93" s="307" t="s">
        <v>1976</v>
      </c>
      <c r="F93" s="401"/>
      <c r="G93" s="423"/>
      <c r="H93" s="424">
        <v>1</v>
      </c>
      <c r="I93" s="425"/>
      <c r="J93" s="426"/>
      <c r="K93" s="427">
        <v>1</v>
      </c>
      <c r="L93" s="428"/>
      <c r="M93" s="429"/>
      <c r="N93" s="430">
        <v>1</v>
      </c>
      <c r="O93" s="423"/>
      <c r="P93" s="424"/>
      <c r="Q93" s="431">
        <v>1</v>
      </c>
      <c r="R93" s="160">
        <f t="shared" si="56"/>
        <v>4</v>
      </c>
      <c r="S93" s="341" t="s">
        <v>2001</v>
      </c>
      <c r="T93" s="199" t="s">
        <v>1790</v>
      </c>
      <c r="U93" s="199" t="s">
        <v>757</v>
      </c>
      <c r="V93" s="528">
        <f t="shared" si="71"/>
        <v>0</v>
      </c>
      <c r="W93" s="529">
        <f t="shared" si="72"/>
        <v>0</v>
      </c>
      <c r="X93" s="530">
        <f t="shared" si="73"/>
        <v>1</v>
      </c>
      <c r="Y93" s="167">
        <f t="shared" si="74"/>
        <v>0</v>
      </c>
      <c r="Z93" s="168">
        <f t="shared" si="75"/>
        <v>0</v>
      </c>
      <c r="AA93" s="169">
        <f t="shared" si="76"/>
        <v>0</v>
      </c>
      <c r="AB93" s="170">
        <f t="shared" si="77"/>
        <v>0</v>
      </c>
      <c r="AC93" s="171">
        <f t="shared" si="78"/>
        <v>0</v>
      </c>
      <c r="AD93" s="160">
        <f t="shared" si="79"/>
        <v>0</v>
      </c>
      <c r="AE93" s="172">
        <f t="shared" si="80"/>
        <v>0</v>
      </c>
      <c r="AF93" s="173">
        <f t="shared" si="81"/>
        <v>0</v>
      </c>
      <c r="AG93" s="167">
        <f t="shared" si="82"/>
        <v>0</v>
      </c>
      <c r="AH93" s="160">
        <f t="shared" si="69"/>
        <v>1</v>
      </c>
      <c r="AI93" s="200">
        <f t="shared" si="70"/>
        <v>0.25</v>
      </c>
      <c r="AJ93" s="181">
        <v>0</v>
      </c>
      <c r="AK93" s="1172" t="s">
        <v>1977</v>
      </c>
      <c r="AL93" s="181">
        <v>0</v>
      </c>
      <c r="AM93" s="180" t="s">
        <v>1977</v>
      </c>
      <c r="AN93" s="181">
        <v>1</v>
      </c>
      <c r="AO93" s="1317" t="s">
        <v>2009</v>
      </c>
      <c r="AP93" s="164">
        <v>0</v>
      </c>
      <c r="AQ93" s="162" t="s">
        <v>1977</v>
      </c>
      <c r="AR93" s="164">
        <v>0</v>
      </c>
      <c r="AS93" s="1171" t="s">
        <v>1791</v>
      </c>
      <c r="AT93" s="164"/>
      <c r="AU93" s="336"/>
      <c r="AV93" s="164"/>
      <c r="AW93" s="183"/>
      <c r="AX93" s="182"/>
      <c r="AY93" s="183"/>
      <c r="AZ93" s="182"/>
      <c r="BA93" s="213"/>
      <c r="BB93" s="519"/>
      <c r="BC93" s="201"/>
      <c r="BD93" s="181"/>
      <c r="BE93" s="336"/>
      <c r="BF93" s="181"/>
      <c r="BG93" s="336"/>
      <c r="BH93" s="192"/>
      <c r="BI93" s="193"/>
      <c r="BJ93" s="194"/>
    </row>
    <row r="94" spans="2:62" ht="30.6" customHeight="1">
      <c r="B94" s="174">
        <f t="shared" si="83"/>
        <v>71</v>
      </c>
      <c r="C94" s="251" t="s">
        <v>1985</v>
      </c>
      <c r="D94" s="420" t="s">
        <v>2010</v>
      </c>
      <c r="E94" s="307" t="s">
        <v>1976</v>
      </c>
      <c r="F94" s="401"/>
      <c r="G94" s="423"/>
      <c r="H94" s="424"/>
      <c r="I94" s="432">
        <v>1</v>
      </c>
      <c r="J94" s="426"/>
      <c r="K94" s="427"/>
      <c r="L94" s="407"/>
      <c r="M94" s="429"/>
      <c r="N94" s="430">
        <v>1</v>
      </c>
      <c r="O94" s="433"/>
      <c r="P94" s="424" t="s">
        <v>1290</v>
      </c>
      <c r="Q94" s="431"/>
      <c r="R94" s="160">
        <f t="shared" si="56"/>
        <v>2</v>
      </c>
      <c r="S94" s="341" t="s">
        <v>2011</v>
      </c>
      <c r="T94" s="199" t="s">
        <v>1790</v>
      </c>
      <c r="U94" s="199" t="s">
        <v>757</v>
      </c>
      <c r="V94" s="528">
        <f t="shared" si="71"/>
        <v>0</v>
      </c>
      <c r="W94" s="529">
        <f t="shared" si="72"/>
        <v>0</v>
      </c>
      <c r="X94" s="530">
        <f t="shared" si="73"/>
        <v>0</v>
      </c>
      <c r="Y94" s="167">
        <f t="shared" si="74"/>
        <v>0</v>
      </c>
      <c r="Z94" s="168">
        <f t="shared" si="75"/>
        <v>0</v>
      </c>
      <c r="AA94" s="169">
        <f t="shared" si="76"/>
        <v>0</v>
      </c>
      <c r="AB94" s="170">
        <f t="shared" si="77"/>
        <v>0</v>
      </c>
      <c r="AC94" s="171">
        <f t="shared" si="78"/>
        <v>0</v>
      </c>
      <c r="AD94" s="160">
        <f t="shared" si="79"/>
        <v>0</v>
      </c>
      <c r="AE94" s="172">
        <f t="shared" si="80"/>
        <v>0</v>
      </c>
      <c r="AF94" s="173">
        <f t="shared" si="81"/>
        <v>0</v>
      </c>
      <c r="AG94" s="167">
        <f t="shared" si="82"/>
        <v>0</v>
      </c>
      <c r="AH94" s="160">
        <f t="shared" si="69"/>
        <v>0</v>
      </c>
      <c r="AI94" s="200">
        <f t="shared" si="70"/>
        <v>0</v>
      </c>
      <c r="AJ94" s="181">
        <v>0</v>
      </c>
      <c r="AK94" s="1172" t="s">
        <v>1977</v>
      </c>
      <c r="AL94" s="181">
        <v>0</v>
      </c>
      <c r="AM94" s="180" t="s">
        <v>1977</v>
      </c>
      <c r="AN94" s="181">
        <v>0</v>
      </c>
      <c r="AO94" s="1323" t="s">
        <v>1977</v>
      </c>
      <c r="AP94" s="1312"/>
      <c r="AQ94" s="1243"/>
      <c r="AR94" s="164">
        <v>0</v>
      </c>
      <c r="AS94" s="1171" t="s">
        <v>1791</v>
      </c>
      <c r="AT94" s="164"/>
      <c r="AU94" s="336"/>
      <c r="AV94" s="164"/>
      <c r="AW94" s="183"/>
      <c r="AX94" s="182"/>
      <c r="AY94" s="183"/>
      <c r="AZ94" s="182"/>
      <c r="BA94" s="213"/>
      <c r="BB94" s="187"/>
      <c r="BC94" s="183"/>
      <c r="BD94" s="413"/>
      <c r="BE94" s="233"/>
      <c r="BF94" s="434"/>
      <c r="BG94" s="183"/>
      <c r="BH94" s="192"/>
      <c r="BI94" s="193"/>
      <c r="BJ94" s="194"/>
    </row>
    <row r="95" spans="2:62" ht="30" customHeight="1">
      <c r="B95" s="174">
        <f t="shared" si="83"/>
        <v>72</v>
      </c>
      <c r="C95" s="251" t="s">
        <v>1985</v>
      </c>
      <c r="D95" s="435" t="s">
        <v>2012</v>
      </c>
      <c r="E95" s="307" t="s">
        <v>1988</v>
      </c>
      <c r="F95" s="436"/>
      <c r="G95" s="402"/>
      <c r="H95" s="424">
        <v>1</v>
      </c>
      <c r="I95" s="404"/>
      <c r="J95" s="405"/>
      <c r="K95" s="406">
        <v>1</v>
      </c>
      <c r="L95" s="407"/>
      <c r="M95" s="408"/>
      <c r="N95" s="430">
        <v>1</v>
      </c>
      <c r="O95" s="437"/>
      <c r="P95" s="424">
        <v>1</v>
      </c>
      <c r="Q95" s="411"/>
      <c r="R95" s="160">
        <f t="shared" si="56"/>
        <v>4</v>
      </c>
      <c r="S95" s="341" t="s">
        <v>2013</v>
      </c>
      <c r="T95" s="199" t="s">
        <v>1790</v>
      </c>
      <c r="U95" s="199" t="s">
        <v>757</v>
      </c>
      <c r="V95" s="528">
        <f t="shared" si="71"/>
        <v>0</v>
      </c>
      <c r="W95" s="529">
        <f t="shared" si="72"/>
        <v>0</v>
      </c>
      <c r="X95" s="530">
        <f t="shared" si="73"/>
        <v>1</v>
      </c>
      <c r="Y95" s="167">
        <f t="shared" si="74"/>
        <v>0</v>
      </c>
      <c r="Z95" s="168">
        <f t="shared" si="75"/>
        <v>0</v>
      </c>
      <c r="AA95" s="169">
        <f t="shared" si="76"/>
        <v>0</v>
      </c>
      <c r="AB95" s="170">
        <f t="shared" si="77"/>
        <v>0</v>
      </c>
      <c r="AC95" s="171">
        <f t="shared" si="78"/>
        <v>0</v>
      </c>
      <c r="AD95" s="160">
        <f t="shared" si="79"/>
        <v>0</v>
      </c>
      <c r="AE95" s="172">
        <f t="shared" si="80"/>
        <v>0</v>
      </c>
      <c r="AF95" s="173">
        <f t="shared" si="81"/>
        <v>0</v>
      </c>
      <c r="AG95" s="167">
        <f t="shared" si="82"/>
        <v>0</v>
      </c>
      <c r="AH95" s="160">
        <f t="shared" si="69"/>
        <v>1</v>
      </c>
      <c r="AI95" s="200">
        <f t="shared" si="70"/>
        <v>0.25</v>
      </c>
      <c r="AJ95" s="181">
        <v>0</v>
      </c>
      <c r="AK95" s="1172" t="s">
        <v>1977</v>
      </c>
      <c r="AL95" s="181">
        <v>0</v>
      </c>
      <c r="AM95" s="180" t="s">
        <v>1977</v>
      </c>
      <c r="AN95" s="181">
        <v>1</v>
      </c>
      <c r="AO95" s="1317" t="s">
        <v>2014</v>
      </c>
      <c r="AP95" s="164">
        <v>0</v>
      </c>
      <c r="AQ95" s="162" t="s">
        <v>1977</v>
      </c>
      <c r="AR95" s="164">
        <v>0</v>
      </c>
      <c r="AS95" s="1171" t="s">
        <v>1791</v>
      </c>
      <c r="AT95" s="164"/>
      <c r="AU95" s="336"/>
      <c r="AV95" s="164"/>
      <c r="AW95" s="186"/>
      <c r="AX95" s="182"/>
      <c r="AY95" s="186"/>
      <c r="AZ95" s="182"/>
      <c r="BA95" s="213"/>
      <c r="BB95" s="187"/>
      <c r="BC95" s="183"/>
      <c r="BD95" s="413"/>
      <c r="BE95" s="344"/>
      <c r="BF95" s="434"/>
      <c r="BG95" s="183"/>
      <c r="BH95" s="192"/>
      <c r="BI95" s="193"/>
      <c r="BJ95" s="194"/>
    </row>
    <row r="96" spans="2:62" ht="24.6" customHeight="1">
      <c r="B96" s="174">
        <f t="shared" si="83"/>
        <v>73</v>
      </c>
      <c r="C96" s="251" t="s">
        <v>1985</v>
      </c>
      <c r="D96" s="162" t="s">
        <v>2015</v>
      </c>
      <c r="E96" s="307" t="s">
        <v>2016</v>
      </c>
      <c r="F96" s="160"/>
      <c r="G96" s="172"/>
      <c r="H96" s="173"/>
      <c r="I96" s="404"/>
      <c r="J96" s="426">
        <v>1</v>
      </c>
      <c r="K96" s="427"/>
      <c r="L96" s="407"/>
      <c r="M96" s="408"/>
      <c r="N96" s="409" t="s">
        <v>1290</v>
      </c>
      <c r="O96" s="437"/>
      <c r="P96" s="403" t="s">
        <v>1290</v>
      </c>
      <c r="Q96" s="411"/>
      <c r="R96" s="160">
        <f t="shared" si="56"/>
        <v>1</v>
      </c>
      <c r="S96" s="341" t="s">
        <v>2013</v>
      </c>
      <c r="T96" s="199" t="s">
        <v>1790</v>
      </c>
      <c r="U96" s="199" t="s">
        <v>757</v>
      </c>
      <c r="V96" s="528">
        <f t="shared" si="71"/>
        <v>0</v>
      </c>
      <c r="W96" s="529">
        <f t="shared" si="72"/>
        <v>0</v>
      </c>
      <c r="X96" s="530">
        <f t="shared" si="73"/>
        <v>0</v>
      </c>
      <c r="Y96" s="167">
        <f t="shared" si="74"/>
        <v>0</v>
      </c>
      <c r="Z96" s="168">
        <f t="shared" si="75"/>
        <v>0</v>
      </c>
      <c r="AA96" s="169">
        <f t="shared" si="76"/>
        <v>0</v>
      </c>
      <c r="AB96" s="170">
        <f t="shared" si="77"/>
        <v>0</v>
      </c>
      <c r="AC96" s="171">
        <f t="shared" si="78"/>
        <v>0</v>
      </c>
      <c r="AD96" s="160">
        <f t="shared" si="79"/>
        <v>0</v>
      </c>
      <c r="AE96" s="172">
        <f t="shared" si="80"/>
        <v>0</v>
      </c>
      <c r="AF96" s="173">
        <f t="shared" si="81"/>
        <v>0</v>
      </c>
      <c r="AG96" s="167">
        <f t="shared" si="82"/>
        <v>0</v>
      </c>
      <c r="AH96" s="160">
        <f t="shared" si="69"/>
        <v>0</v>
      </c>
      <c r="AI96" s="200">
        <f t="shared" si="70"/>
        <v>0</v>
      </c>
      <c r="AJ96" s="181">
        <v>0</v>
      </c>
      <c r="AK96" s="1172" t="s">
        <v>1977</v>
      </c>
      <c r="AL96" s="181">
        <v>0</v>
      </c>
      <c r="AM96" s="180" t="s">
        <v>1977</v>
      </c>
      <c r="AN96" s="181">
        <v>0</v>
      </c>
      <c r="AO96" s="1323" t="s">
        <v>1977</v>
      </c>
      <c r="AP96" s="164">
        <v>0</v>
      </c>
      <c r="AQ96" s="162" t="s">
        <v>1977</v>
      </c>
      <c r="AR96" s="1353"/>
      <c r="AS96" s="1355"/>
      <c r="AT96" s="164"/>
      <c r="AU96" s="336"/>
      <c r="AV96" s="164"/>
      <c r="AW96" s="183"/>
      <c r="AX96" s="182"/>
      <c r="AY96" s="183"/>
      <c r="AZ96" s="182"/>
      <c r="BA96" s="183"/>
      <c r="BB96" s="187"/>
      <c r="BC96" s="183"/>
      <c r="BD96" s="413"/>
      <c r="BE96" s="233"/>
      <c r="BF96" s="434"/>
      <c r="BG96" s="183"/>
      <c r="BH96" s="192"/>
      <c r="BI96" s="193"/>
      <c r="BJ96" s="194"/>
    </row>
    <row r="97" spans="2:62" ht="27.6" customHeight="1">
      <c r="B97" s="174">
        <f t="shared" si="83"/>
        <v>74</v>
      </c>
      <c r="C97" s="251" t="s">
        <v>1985</v>
      </c>
      <c r="D97" s="336" t="s">
        <v>2017</v>
      </c>
      <c r="E97" s="307" t="s">
        <v>2018</v>
      </c>
      <c r="F97" s="160"/>
      <c r="G97" s="172"/>
      <c r="H97" s="424">
        <v>1</v>
      </c>
      <c r="I97" s="404"/>
      <c r="J97" s="405"/>
      <c r="K97" s="406">
        <v>1</v>
      </c>
      <c r="L97" s="407"/>
      <c r="M97" s="408"/>
      <c r="N97" s="430">
        <v>1</v>
      </c>
      <c r="O97" s="437"/>
      <c r="P97" s="424"/>
      <c r="Q97" s="411"/>
      <c r="R97" s="160">
        <f t="shared" si="56"/>
        <v>3</v>
      </c>
      <c r="S97" s="341" t="s">
        <v>1943</v>
      </c>
      <c r="T97" s="199" t="s">
        <v>1790</v>
      </c>
      <c r="U97" s="199" t="s">
        <v>757</v>
      </c>
      <c r="V97" s="528">
        <f t="shared" si="71"/>
        <v>0</v>
      </c>
      <c r="W97" s="529">
        <f t="shared" si="72"/>
        <v>0</v>
      </c>
      <c r="X97" s="530">
        <f t="shared" si="73"/>
        <v>1</v>
      </c>
      <c r="Y97" s="167">
        <f t="shared" si="74"/>
        <v>0</v>
      </c>
      <c r="Z97" s="168">
        <f t="shared" si="75"/>
        <v>0</v>
      </c>
      <c r="AA97" s="169">
        <f t="shared" si="76"/>
        <v>0</v>
      </c>
      <c r="AB97" s="170">
        <f t="shared" si="77"/>
        <v>0</v>
      </c>
      <c r="AC97" s="171">
        <f t="shared" si="78"/>
        <v>0</v>
      </c>
      <c r="AD97" s="160">
        <f t="shared" si="79"/>
        <v>0</v>
      </c>
      <c r="AE97" s="172">
        <f t="shared" si="80"/>
        <v>0</v>
      </c>
      <c r="AF97" s="173">
        <f t="shared" si="81"/>
        <v>0</v>
      </c>
      <c r="AG97" s="167">
        <f t="shared" si="82"/>
        <v>0</v>
      </c>
      <c r="AH97" s="160">
        <f t="shared" si="69"/>
        <v>1</v>
      </c>
      <c r="AI97" s="200">
        <f t="shared" si="70"/>
        <v>0.33333333333333331</v>
      </c>
      <c r="AJ97" s="181">
        <v>0</v>
      </c>
      <c r="AK97" s="1172" t="s">
        <v>1977</v>
      </c>
      <c r="AL97" s="181">
        <v>0</v>
      </c>
      <c r="AM97" s="180" t="s">
        <v>1977</v>
      </c>
      <c r="AN97" s="164">
        <v>1</v>
      </c>
      <c r="AO97" s="1317" t="s">
        <v>2019</v>
      </c>
      <c r="AP97" s="164">
        <v>0</v>
      </c>
      <c r="AQ97" s="162" t="s">
        <v>1977</v>
      </c>
      <c r="AR97" s="164">
        <v>0</v>
      </c>
      <c r="AS97" s="1171" t="s">
        <v>1791</v>
      </c>
      <c r="AT97" s="164"/>
      <c r="AU97" s="336"/>
      <c r="AV97" s="164"/>
      <c r="AW97" s="186"/>
      <c r="AX97" s="182"/>
      <c r="AY97" s="183"/>
      <c r="AZ97" s="182"/>
      <c r="BA97" s="213"/>
      <c r="BB97" s="187"/>
      <c r="BC97" s="183"/>
      <c r="BD97" s="413"/>
      <c r="BE97" s="233"/>
      <c r="BF97" s="434"/>
      <c r="BG97" s="183"/>
      <c r="BH97" s="192"/>
      <c r="BI97" s="193"/>
      <c r="BJ97" s="194"/>
    </row>
    <row r="98" spans="2:62" ht="30" customHeight="1">
      <c r="B98" s="174">
        <f t="shared" si="83"/>
        <v>75</v>
      </c>
      <c r="C98" s="337" t="s">
        <v>2020</v>
      </c>
      <c r="D98" s="162" t="s">
        <v>2021</v>
      </c>
      <c r="E98" s="307" t="s">
        <v>2022</v>
      </c>
      <c r="F98" s="160"/>
      <c r="G98" s="172"/>
      <c r="H98" s="173"/>
      <c r="I98" s="404"/>
      <c r="J98" s="405"/>
      <c r="K98" s="406">
        <v>1</v>
      </c>
      <c r="L98" s="407"/>
      <c r="M98" s="408"/>
      <c r="N98" s="409"/>
      <c r="O98" s="437"/>
      <c r="P98" s="424"/>
      <c r="Q98" s="431"/>
      <c r="R98" s="160">
        <f t="shared" si="56"/>
        <v>1</v>
      </c>
      <c r="S98" s="341" t="s">
        <v>2013</v>
      </c>
      <c r="T98" s="199" t="s">
        <v>1790</v>
      </c>
      <c r="U98" s="199" t="s">
        <v>757</v>
      </c>
      <c r="V98" s="528">
        <f t="shared" si="71"/>
        <v>0</v>
      </c>
      <c r="W98" s="529">
        <f t="shared" si="72"/>
        <v>0</v>
      </c>
      <c r="X98" s="530">
        <f t="shared" si="73"/>
        <v>0</v>
      </c>
      <c r="Y98" s="167">
        <f t="shared" si="74"/>
        <v>0</v>
      </c>
      <c r="Z98" s="168">
        <f t="shared" si="75"/>
        <v>0</v>
      </c>
      <c r="AA98" s="169">
        <f t="shared" si="76"/>
        <v>0</v>
      </c>
      <c r="AB98" s="170">
        <f t="shared" si="77"/>
        <v>0</v>
      </c>
      <c r="AC98" s="171">
        <f t="shared" si="78"/>
        <v>0</v>
      </c>
      <c r="AD98" s="160">
        <f t="shared" si="79"/>
        <v>0</v>
      </c>
      <c r="AE98" s="172">
        <f t="shared" si="80"/>
        <v>0</v>
      </c>
      <c r="AF98" s="173">
        <f t="shared" si="81"/>
        <v>0</v>
      </c>
      <c r="AG98" s="167">
        <f t="shared" si="82"/>
        <v>0</v>
      </c>
      <c r="AH98" s="160">
        <f t="shared" si="69"/>
        <v>0</v>
      </c>
      <c r="AI98" s="200">
        <f t="shared" si="70"/>
        <v>0</v>
      </c>
      <c r="AJ98" s="181">
        <v>0</v>
      </c>
      <c r="AK98" s="1172" t="s">
        <v>1977</v>
      </c>
      <c r="AL98" s="181">
        <v>0</v>
      </c>
      <c r="AM98" s="180" t="s">
        <v>1977</v>
      </c>
      <c r="AN98" s="181">
        <v>0</v>
      </c>
      <c r="AO98" s="1317" t="s">
        <v>1977</v>
      </c>
      <c r="AP98" s="164">
        <v>0</v>
      </c>
      <c r="AQ98" s="162" t="s">
        <v>1977</v>
      </c>
      <c r="AR98" s="164">
        <v>0</v>
      </c>
      <c r="AS98" s="1171" t="s">
        <v>1791</v>
      </c>
      <c r="AT98" s="164"/>
      <c r="AU98" s="336"/>
      <c r="AV98" s="164"/>
      <c r="AW98" s="186"/>
      <c r="AX98" s="182"/>
      <c r="AY98" s="183"/>
      <c r="AZ98" s="182"/>
      <c r="BA98" s="183"/>
      <c r="BB98" s="187"/>
      <c r="BC98" s="183"/>
      <c r="BD98" s="413"/>
      <c r="BE98" s="233"/>
      <c r="BF98" s="434"/>
      <c r="BG98" s="183"/>
      <c r="BH98" s="192"/>
      <c r="BI98" s="193"/>
      <c r="BJ98" s="194"/>
    </row>
    <row r="99" spans="2:62" ht="30" customHeight="1">
      <c r="B99" s="280">
        <f>B98+1</f>
        <v>76</v>
      </c>
      <c r="C99" s="337" t="s">
        <v>2020</v>
      </c>
      <c r="D99" s="162" t="s">
        <v>2023</v>
      </c>
      <c r="E99" s="307" t="s">
        <v>2024</v>
      </c>
      <c r="F99" s="160">
        <v>1</v>
      </c>
      <c r="G99" s="172"/>
      <c r="H99" s="173"/>
      <c r="I99" s="425"/>
      <c r="J99" s="405"/>
      <c r="K99" s="406"/>
      <c r="L99" s="428">
        <v>1</v>
      </c>
      <c r="M99" s="408"/>
      <c r="N99" s="409"/>
      <c r="O99" s="423"/>
      <c r="P99" s="403" t="s">
        <v>1290</v>
      </c>
      <c r="Q99" s="431"/>
      <c r="R99" s="160">
        <f t="shared" si="56"/>
        <v>2</v>
      </c>
      <c r="S99" s="341" t="s">
        <v>2013</v>
      </c>
      <c r="T99" s="199" t="s">
        <v>1790</v>
      </c>
      <c r="U99" s="199" t="s">
        <v>757</v>
      </c>
      <c r="V99" s="528">
        <f t="shared" si="71"/>
        <v>1</v>
      </c>
      <c r="W99" s="529">
        <f t="shared" si="72"/>
        <v>0</v>
      </c>
      <c r="X99" s="530">
        <f t="shared" si="73"/>
        <v>0</v>
      </c>
      <c r="Y99" s="167">
        <f t="shared" si="74"/>
        <v>0</v>
      </c>
      <c r="Z99" s="168">
        <f t="shared" si="75"/>
        <v>0</v>
      </c>
      <c r="AA99" s="169">
        <f t="shared" si="76"/>
        <v>0</v>
      </c>
      <c r="AB99" s="170">
        <f t="shared" si="77"/>
        <v>0</v>
      </c>
      <c r="AC99" s="171">
        <f t="shared" si="78"/>
        <v>0</v>
      </c>
      <c r="AD99" s="160">
        <f t="shared" si="79"/>
        <v>0</v>
      </c>
      <c r="AE99" s="172">
        <f t="shared" si="80"/>
        <v>0</v>
      </c>
      <c r="AF99" s="173">
        <f t="shared" si="81"/>
        <v>0</v>
      </c>
      <c r="AG99" s="167">
        <f t="shared" si="82"/>
        <v>0</v>
      </c>
      <c r="AH99" s="160">
        <f t="shared" si="69"/>
        <v>1</v>
      </c>
      <c r="AI99" s="200">
        <f t="shared" si="70"/>
        <v>0.5</v>
      </c>
      <c r="AJ99" s="181">
        <v>1</v>
      </c>
      <c r="AK99" s="180" t="s">
        <v>1882</v>
      </c>
      <c r="AL99" s="181">
        <v>0</v>
      </c>
      <c r="AM99" s="180" t="s">
        <v>1977</v>
      </c>
      <c r="AN99" s="181">
        <v>0</v>
      </c>
      <c r="AO99" s="1317" t="s">
        <v>1977</v>
      </c>
      <c r="AP99" s="164">
        <v>0</v>
      </c>
      <c r="AQ99" s="162" t="s">
        <v>1977</v>
      </c>
      <c r="AR99" s="164">
        <v>0</v>
      </c>
      <c r="AS99" s="1171" t="s">
        <v>1791</v>
      </c>
      <c r="AT99" s="164"/>
      <c r="AU99" s="336"/>
      <c r="AV99" s="164"/>
      <c r="AW99" s="183"/>
      <c r="AX99" s="182"/>
      <c r="AY99" s="183"/>
      <c r="AZ99" s="182"/>
      <c r="BA99" s="183"/>
      <c r="BB99" s="187"/>
      <c r="BC99" s="183"/>
      <c r="BD99" s="413"/>
      <c r="BE99" s="233"/>
      <c r="BF99" s="434"/>
      <c r="BG99" s="183"/>
      <c r="BH99" s="192"/>
      <c r="BI99" s="193"/>
      <c r="BJ99" s="194"/>
    </row>
    <row r="100" spans="2:62" ht="20.100000000000001" customHeight="1">
      <c r="B100" s="139" t="s">
        <v>2025</v>
      </c>
      <c r="C100" s="140"/>
      <c r="D100" s="135"/>
      <c r="E100" s="377"/>
      <c r="F100" s="377"/>
      <c r="G100" s="377"/>
      <c r="H100" s="377"/>
      <c r="I100" s="438"/>
      <c r="J100" s="377"/>
      <c r="K100" s="377"/>
      <c r="L100" s="377"/>
      <c r="M100" s="377"/>
      <c r="N100" s="377"/>
      <c r="O100" s="377"/>
      <c r="P100" s="377"/>
      <c r="Q100" s="377"/>
      <c r="R100" s="377"/>
      <c r="S100" s="377"/>
      <c r="T100" s="377"/>
      <c r="U100" s="377"/>
      <c r="V100" s="135"/>
      <c r="W100" s="135"/>
      <c r="X100" s="135"/>
      <c r="Y100" s="135"/>
      <c r="Z100" s="135"/>
      <c r="AA100" s="135"/>
      <c r="AB100" s="135"/>
      <c r="AC100" s="135"/>
      <c r="AD100" s="135"/>
      <c r="AE100" s="135"/>
      <c r="AF100" s="135"/>
      <c r="AG100" s="135"/>
      <c r="AH100" s="135"/>
      <c r="AI100" s="377"/>
      <c r="AJ100" s="135"/>
      <c r="AK100" s="377"/>
      <c r="AL100" s="135"/>
      <c r="AM100" s="135"/>
      <c r="AN100" s="135"/>
      <c r="AO100" s="135"/>
      <c r="AP100" s="377"/>
      <c r="AQ100" s="135"/>
      <c r="AR100" s="377"/>
      <c r="AS100" s="135"/>
      <c r="AT100" s="135"/>
      <c r="AU100" s="379"/>
      <c r="AV100" s="135"/>
      <c r="AW100" s="135"/>
      <c r="AX100" s="135"/>
      <c r="AY100" s="380"/>
      <c r="AZ100" s="380"/>
      <c r="BA100" s="380"/>
      <c r="BB100" s="377"/>
      <c r="BC100" s="377"/>
      <c r="BD100" s="135"/>
      <c r="BE100" s="381"/>
      <c r="BF100" s="135"/>
      <c r="BG100" s="382"/>
      <c r="BH100" s="142"/>
      <c r="BI100" s="142"/>
      <c r="BJ100" s="143"/>
    </row>
    <row r="101" spans="2:62" ht="18.75" customHeight="1">
      <c r="B101" s="383" t="s">
        <v>1971</v>
      </c>
      <c r="C101" s="384"/>
      <c r="D101" s="384"/>
      <c r="E101" s="384"/>
      <c r="F101" s="384"/>
      <c r="G101" s="384"/>
      <c r="H101" s="384"/>
      <c r="I101" s="384"/>
      <c r="J101" s="384"/>
      <c r="K101" s="384"/>
      <c r="L101" s="384"/>
      <c r="M101" s="384"/>
      <c r="N101" s="384"/>
      <c r="O101" s="384"/>
      <c r="P101" s="384"/>
      <c r="Q101" s="384"/>
      <c r="R101" s="384"/>
      <c r="S101" s="385"/>
      <c r="T101" s="385"/>
      <c r="U101" s="385"/>
      <c r="V101" s="385"/>
      <c r="W101" s="385"/>
      <c r="X101" s="385"/>
      <c r="Y101" s="385"/>
      <c r="Z101" s="385"/>
      <c r="AA101" s="385"/>
      <c r="AB101" s="385"/>
      <c r="AC101" s="385"/>
      <c r="AD101" s="385"/>
      <c r="AE101" s="385"/>
      <c r="AF101" s="385"/>
      <c r="AG101" s="385"/>
      <c r="AH101" s="385"/>
      <c r="AI101" s="385"/>
      <c r="AJ101" s="146"/>
      <c r="AK101" s="385"/>
      <c r="AL101" s="385"/>
      <c r="AM101" s="385"/>
      <c r="AN101" s="146"/>
      <c r="AO101" s="385"/>
      <c r="AP101" s="385"/>
      <c r="AQ101" s="385"/>
      <c r="AR101" s="385"/>
      <c r="AS101" s="385"/>
      <c r="AT101" s="385"/>
      <c r="AU101" s="386"/>
      <c r="AV101" s="385"/>
      <c r="AW101" s="385"/>
      <c r="AX101" s="146"/>
      <c r="AY101" s="386"/>
      <c r="AZ101" s="387" t="s">
        <v>1290</v>
      </c>
      <c r="BA101" s="387" t="s">
        <v>1290</v>
      </c>
      <c r="BB101" s="146"/>
      <c r="BC101" s="385"/>
      <c r="BD101" s="146"/>
      <c r="BE101" s="388"/>
      <c r="BF101" s="385"/>
      <c r="BG101" s="389"/>
      <c r="BH101" s="142"/>
      <c r="BI101" s="142"/>
      <c r="BJ101" s="143"/>
    </row>
    <row r="102" spans="2:62" ht="14.25">
      <c r="B102" s="439" t="s">
        <v>1785</v>
      </c>
      <c r="C102" s="440"/>
      <c r="D102" s="440"/>
      <c r="E102" s="440"/>
      <c r="F102" s="440"/>
      <c r="G102" s="440"/>
      <c r="H102" s="440"/>
      <c r="I102" s="440"/>
      <c r="J102" s="440"/>
      <c r="K102" s="440"/>
      <c r="L102" s="440"/>
      <c r="M102" s="440"/>
      <c r="N102" s="440"/>
      <c r="O102" s="440"/>
      <c r="P102" s="440"/>
      <c r="Q102" s="440"/>
      <c r="R102" s="440"/>
      <c r="S102" s="158"/>
      <c r="T102" s="158"/>
      <c r="U102" s="158"/>
      <c r="V102" s="158"/>
      <c r="W102" s="158"/>
      <c r="X102" s="158"/>
      <c r="Y102" s="158"/>
      <c r="Z102" s="158"/>
      <c r="AA102" s="158"/>
      <c r="AB102" s="158"/>
      <c r="AC102" s="158"/>
      <c r="AD102" s="158"/>
      <c r="AE102" s="158"/>
      <c r="AF102" s="158"/>
      <c r="AG102" s="158"/>
      <c r="AH102" s="158"/>
      <c r="AI102" s="158"/>
      <c r="AJ102" s="441"/>
      <c r="AK102" s="158"/>
      <c r="AL102" s="158"/>
      <c r="AM102" s="158"/>
      <c r="AN102" s="441"/>
      <c r="AO102" s="158"/>
      <c r="AP102" s="158"/>
      <c r="AQ102" s="158"/>
      <c r="AR102" s="158"/>
      <c r="AS102" s="158"/>
      <c r="AT102" s="158"/>
      <c r="AU102" s="442"/>
      <c r="AV102" s="158"/>
      <c r="AW102" s="158"/>
      <c r="AX102" s="441"/>
      <c r="AY102" s="442"/>
      <c r="AZ102" s="443" t="s">
        <v>1290</v>
      </c>
      <c r="BA102" s="444" t="s">
        <v>1290</v>
      </c>
      <c r="BB102" s="445"/>
      <c r="BC102" s="158"/>
      <c r="BD102" s="445"/>
      <c r="BE102" s="446"/>
      <c r="BF102" s="158"/>
      <c r="BG102" s="447"/>
      <c r="BH102" s="142"/>
      <c r="BI102" s="142"/>
      <c r="BJ102" s="143"/>
    </row>
    <row r="103" spans="2:62" ht="34.5" customHeight="1">
      <c r="B103" s="524">
        <v>77</v>
      </c>
      <c r="C103" s="449" t="s">
        <v>2020</v>
      </c>
      <c r="D103" s="449" t="s">
        <v>2026</v>
      </c>
      <c r="E103" s="449" t="s">
        <v>2027</v>
      </c>
      <c r="F103" s="473" t="s">
        <v>1290</v>
      </c>
      <c r="G103" s="474" t="s">
        <v>1290</v>
      </c>
      <c r="H103" s="475">
        <v>1</v>
      </c>
      <c r="I103" s="476" t="s">
        <v>1290</v>
      </c>
      <c r="J103" s="477">
        <v>1</v>
      </c>
      <c r="K103" s="478">
        <v>1</v>
      </c>
      <c r="L103" s="479" t="s">
        <v>1290</v>
      </c>
      <c r="M103" s="480" t="s">
        <v>1290</v>
      </c>
      <c r="N103" s="473">
        <v>1</v>
      </c>
      <c r="O103" s="474" t="s">
        <v>1290</v>
      </c>
      <c r="P103" s="475" t="s">
        <v>1290</v>
      </c>
      <c r="Q103" s="476" t="s">
        <v>1290</v>
      </c>
      <c r="R103" s="449">
        <v>4</v>
      </c>
      <c r="S103" s="450" t="s">
        <v>2013</v>
      </c>
      <c r="T103" s="449" t="s">
        <v>1790</v>
      </c>
      <c r="U103" s="449" t="s">
        <v>757</v>
      </c>
      <c r="V103" s="528">
        <f t="shared" ref="V103" si="84">AJ103</f>
        <v>0</v>
      </c>
      <c r="W103" s="529">
        <f t="shared" ref="W103" si="85">AL103</f>
        <v>0</v>
      </c>
      <c r="X103" s="530">
        <f t="shared" ref="X103" si="86">AN103</f>
        <v>1</v>
      </c>
      <c r="Y103" s="167">
        <f t="shared" ref="Y103" si="87">AP103</f>
        <v>0</v>
      </c>
      <c r="Z103" s="168">
        <f t="shared" ref="Z103" si="88">AR103</f>
        <v>0</v>
      </c>
      <c r="AA103" s="169">
        <f t="shared" ref="AA103" si="89">AT103</f>
        <v>0</v>
      </c>
      <c r="AB103" s="170">
        <f t="shared" ref="AB103" si="90">AV103</f>
        <v>0</v>
      </c>
      <c r="AC103" s="171">
        <f t="shared" ref="AC103" si="91">AX103</f>
        <v>0</v>
      </c>
      <c r="AD103" s="160">
        <f t="shared" ref="AD103" si="92">AZ103</f>
        <v>0</v>
      </c>
      <c r="AE103" s="172">
        <f t="shared" ref="AE103" si="93">BB103</f>
        <v>0</v>
      </c>
      <c r="AF103" s="173">
        <f t="shared" ref="AF103" si="94">BF103</f>
        <v>0</v>
      </c>
      <c r="AG103" s="167">
        <f t="shared" ref="AG103" si="95">BF103</f>
        <v>0</v>
      </c>
      <c r="AH103" s="160">
        <f t="shared" ref="AH103:AH114" si="96">SUM(V103:AG103)</f>
        <v>1</v>
      </c>
      <c r="AI103" s="200">
        <f t="shared" ref="AI103:AI114" si="97">AH103/R103</f>
        <v>0.25</v>
      </c>
      <c r="AJ103" s="473">
        <v>0</v>
      </c>
      <c r="AK103" s="1172" t="s">
        <v>2028</v>
      </c>
      <c r="AL103" s="473">
        <v>0</v>
      </c>
      <c r="AM103" s="1172" t="s">
        <v>2028</v>
      </c>
      <c r="AN103" s="1245">
        <v>1</v>
      </c>
      <c r="AO103" s="1329" t="s">
        <v>2029</v>
      </c>
      <c r="AP103" s="473">
        <v>0</v>
      </c>
      <c r="AQ103" s="162" t="s">
        <v>1977</v>
      </c>
      <c r="AR103" s="1356"/>
      <c r="AS103" s="1357"/>
      <c r="AT103" s="451"/>
      <c r="AU103" s="449"/>
      <c r="AV103" s="449"/>
      <c r="AW103" s="452"/>
      <c r="AX103" s="449"/>
      <c r="AY103" s="449"/>
      <c r="AZ103" s="451"/>
      <c r="BA103" s="453"/>
      <c r="BB103" s="454"/>
      <c r="BC103" s="449"/>
      <c r="BD103" s="453"/>
      <c r="BE103" s="449"/>
      <c r="BF103" s="455"/>
      <c r="BG103" s="449"/>
      <c r="BH103" s="192"/>
      <c r="BI103" s="193"/>
      <c r="BJ103" s="194"/>
    </row>
    <row r="104" spans="2:62" ht="36" customHeight="1">
      <c r="B104" s="524">
        <v>78</v>
      </c>
      <c r="C104" s="449" t="s">
        <v>2020</v>
      </c>
      <c r="D104" s="1325" t="s">
        <v>2030</v>
      </c>
      <c r="E104" s="449" t="s">
        <v>2031</v>
      </c>
      <c r="F104" s="473" t="s">
        <v>1290</v>
      </c>
      <c r="G104" s="474">
        <v>1</v>
      </c>
      <c r="H104" s="475">
        <v>1</v>
      </c>
      <c r="I104" s="476" t="s">
        <v>1290</v>
      </c>
      <c r="J104" s="477" t="s">
        <v>1290</v>
      </c>
      <c r="K104" s="478" t="s">
        <v>1290</v>
      </c>
      <c r="L104" s="479" t="s">
        <v>1290</v>
      </c>
      <c r="M104" s="480" t="s">
        <v>1290</v>
      </c>
      <c r="N104" s="473">
        <v>1</v>
      </c>
      <c r="O104" s="474" t="s">
        <v>1290</v>
      </c>
      <c r="P104" s="475" t="s">
        <v>1290</v>
      </c>
      <c r="Q104" s="476" t="s">
        <v>1290</v>
      </c>
      <c r="R104" s="449">
        <v>3</v>
      </c>
      <c r="S104" s="450" t="s">
        <v>2013</v>
      </c>
      <c r="T104" s="449" t="s">
        <v>1790</v>
      </c>
      <c r="U104" s="449" t="s">
        <v>757</v>
      </c>
      <c r="V104" s="528">
        <f t="shared" ref="V104:V113" si="98">AJ104</f>
        <v>0</v>
      </c>
      <c r="W104" s="529">
        <f t="shared" ref="W104:W113" si="99">AL104</f>
        <v>1</v>
      </c>
      <c r="X104" s="530">
        <f t="shared" ref="X104:X113" si="100">AN104</f>
        <v>1</v>
      </c>
      <c r="Y104" s="167">
        <f t="shared" ref="Y104:Y113" si="101">AP104</f>
        <v>0</v>
      </c>
      <c r="Z104" s="168">
        <f t="shared" ref="Z104:Z113" si="102">AR104</f>
        <v>0</v>
      </c>
      <c r="AA104" s="169">
        <f t="shared" ref="AA104:AA113" si="103">AT104</f>
        <v>0</v>
      </c>
      <c r="AB104" s="170">
        <f t="shared" ref="AB104:AB113" si="104">AV104</f>
        <v>0</v>
      </c>
      <c r="AC104" s="171">
        <f t="shared" ref="AC104:AC113" si="105">AX104</f>
        <v>0</v>
      </c>
      <c r="AD104" s="160">
        <f t="shared" ref="AD104:AD113" si="106">AZ104</f>
        <v>0</v>
      </c>
      <c r="AE104" s="172">
        <f t="shared" ref="AE104:AE113" si="107">BB104</f>
        <v>0</v>
      </c>
      <c r="AF104" s="173">
        <f t="shared" ref="AF104:AF113" si="108">BF104</f>
        <v>0</v>
      </c>
      <c r="AG104" s="167">
        <f t="shared" ref="AG104:AG113" si="109">BF104</f>
        <v>0</v>
      </c>
      <c r="AH104" s="160">
        <f t="shared" si="96"/>
        <v>2</v>
      </c>
      <c r="AI104" s="200">
        <f t="shared" si="97"/>
        <v>0.66666666666666663</v>
      </c>
      <c r="AJ104" s="473">
        <v>0</v>
      </c>
      <c r="AK104" s="1172" t="s">
        <v>2028</v>
      </c>
      <c r="AL104" s="473">
        <v>1</v>
      </c>
      <c r="AM104" s="1171" t="s">
        <v>2032</v>
      </c>
      <c r="AN104" s="1245">
        <v>1</v>
      </c>
      <c r="AO104" s="1316" t="s">
        <v>2033</v>
      </c>
      <c r="AP104" s="473">
        <v>0</v>
      </c>
      <c r="AQ104" s="162" t="s">
        <v>1977</v>
      </c>
      <c r="AR104" s="164">
        <v>0</v>
      </c>
      <c r="AS104" s="1171" t="s">
        <v>1791</v>
      </c>
      <c r="AT104" s="449"/>
      <c r="AU104" s="449"/>
      <c r="AV104" s="449"/>
      <c r="AW104" s="449"/>
      <c r="AX104" s="449"/>
      <c r="AY104" s="449"/>
      <c r="AZ104" s="451"/>
      <c r="BA104" s="449"/>
      <c r="BB104" s="456"/>
      <c r="BC104" s="449"/>
      <c r="BD104" s="522"/>
      <c r="BE104" s="457"/>
      <c r="BF104" s="456"/>
      <c r="BG104" s="449"/>
      <c r="BH104" s="192"/>
      <c r="BI104" s="193"/>
      <c r="BJ104" s="194"/>
    </row>
    <row r="105" spans="2:62" ht="20.100000000000001" customHeight="1">
      <c r="B105" s="524">
        <v>79</v>
      </c>
      <c r="C105" s="449" t="s">
        <v>2034</v>
      </c>
      <c r="D105" s="458" t="s">
        <v>2035</v>
      </c>
      <c r="E105" s="449" t="s">
        <v>2036</v>
      </c>
      <c r="F105" s="481" t="s">
        <v>1290</v>
      </c>
      <c r="G105" s="482" t="s">
        <v>1290</v>
      </c>
      <c r="H105" s="483" t="s">
        <v>1290</v>
      </c>
      <c r="I105" s="484" t="s">
        <v>1290</v>
      </c>
      <c r="J105" s="485" t="s">
        <v>1290</v>
      </c>
      <c r="K105" s="486" t="s">
        <v>1290</v>
      </c>
      <c r="L105" s="487" t="s">
        <v>1290</v>
      </c>
      <c r="M105" s="488">
        <v>1</v>
      </c>
      <c r="N105" s="489" t="s">
        <v>1290</v>
      </c>
      <c r="O105" s="482" t="s">
        <v>1290</v>
      </c>
      <c r="P105" s="483" t="s">
        <v>1290</v>
      </c>
      <c r="Q105" s="484" t="s">
        <v>1290</v>
      </c>
      <c r="R105" s="449">
        <v>1</v>
      </c>
      <c r="S105" s="450" t="s">
        <v>2037</v>
      </c>
      <c r="T105" s="449" t="s">
        <v>1790</v>
      </c>
      <c r="U105" s="449" t="s">
        <v>757</v>
      </c>
      <c r="V105" s="528">
        <f t="shared" si="98"/>
        <v>0</v>
      </c>
      <c r="W105" s="529">
        <f t="shared" si="99"/>
        <v>0</v>
      </c>
      <c r="X105" s="530">
        <f t="shared" si="100"/>
        <v>0</v>
      </c>
      <c r="Y105" s="167">
        <f t="shared" si="101"/>
        <v>0</v>
      </c>
      <c r="Z105" s="168">
        <f t="shared" si="102"/>
        <v>0</v>
      </c>
      <c r="AA105" s="169">
        <f t="shared" si="103"/>
        <v>0</v>
      </c>
      <c r="AB105" s="170">
        <f t="shared" si="104"/>
        <v>0</v>
      </c>
      <c r="AC105" s="171">
        <f t="shared" si="105"/>
        <v>0</v>
      </c>
      <c r="AD105" s="160">
        <f t="shared" si="106"/>
        <v>0</v>
      </c>
      <c r="AE105" s="172">
        <f t="shared" si="107"/>
        <v>0</v>
      </c>
      <c r="AF105" s="173">
        <f t="shared" si="108"/>
        <v>0</v>
      </c>
      <c r="AG105" s="167">
        <f t="shared" si="109"/>
        <v>0</v>
      </c>
      <c r="AH105" s="160">
        <f t="shared" si="96"/>
        <v>0</v>
      </c>
      <c r="AI105" s="200">
        <f t="shared" si="97"/>
        <v>0</v>
      </c>
      <c r="AJ105" s="473">
        <v>0</v>
      </c>
      <c r="AK105" s="1172" t="s">
        <v>2028</v>
      </c>
      <c r="AL105" s="473">
        <v>0</v>
      </c>
      <c r="AM105" s="1172" t="s">
        <v>2028</v>
      </c>
      <c r="AN105" s="473">
        <v>0</v>
      </c>
      <c r="AO105" s="1326" t="s">
        <v>2028</v>
      </c>
      <c r="AP105" s="473">
        <v>0</v>
      </c>
      <c r="AQ105" s="162" t="s">
        <v>1977</v>
      </c>
      <c r="AR105" s="164">
        <v>0</v>
      </c>
      <c r="AS105" s="1171" t="s">
        <v>1791</v>
      </c>
      <c r="AT105" s="449"/>
      <c r="AU105" s="449"/>
      <c r="AV105" s="449"/>
      <c r="AW105" s="449"/>
      <c r="AX105" s="451"/>
      <c r="AY105" s="449"/>
      <c r="AZ105" s="451"/>
      <c r="BA105" s="453"/>
      <c r="BB105" s="523"/>
      <c r="BC105" s="453"/>
      <c r="BD105" s="451"/>
      <c r="BE105" s="452"/>
      <c r="BF105" s="456"/>
      <c r="BG105" s="449"/>
      <c r="BH105" s="192"/>
      <c r="BI105" s="193"/>
      <c r="BJ105" s="194"/>
    </row>
    <row r="106" spans="2:62" ht="45.75" customHeight="1">
      <c r="B106" s="524">
        <v>80</v>
      </c>
      <c r="C106" s="449" t="s">
        <v>2038</v>
      </c>
      <c r="D106" s="1325" t="s">
        <v>2039</v>
      </c>
      <c r="E106" s="449" t="s">
        <v>2040</v>
      </c>
      <c r="F106" s="489" t="s">
        <v>1290</v>
      </c>
      <c r="G106" s="482" t="s">
        <v>1290</v>
      </c>
      <c r="H106" s="483" t="s">
        <v>1290</v>
      </c>
      <c r="I106" s="490" t="s">
        <v>1290</v>
      </c>
      <c r="J106" s="485">
        <v>1</v>
      </c>
      <c r="K106" s="486" t="s">
        <v>1290</v>
      </c>
      <c r="L106" s="491" t="s">
        <v>1290</v>
      </c>
      <c r="M106" s="488" t="s">
        <v>1290</v>
      </c>
      <c r="N106" s="489" t="s">
        <v>1290</v>
      </c>
      <c r="O106" s="482">
        <v>1</v>
      </c>
      <c r="P106" s="483" t="s">
        <v>1290</v>
      </c>
      <c r="Q106" s="490" t="s">
        <v>1290</v>
      </c>
      <c r="R106" s="449">
        <v>2</v>
      </c>
      <c r="S106" s="450" t="s">
        <v>2041</v>
      </c>
      <c r="T106" s="449" t="s">
        <v>1790</v>
      </c>
      <c r="U106" s="449" t="s">
        <v>757</v>
      </c>
      <c r="V106" s="528">
        <f t="shared" si="98"/>
        <v>0</v>
      </c>
      <c r="W106" s="529">
        <f t="shared" si="99"/>
        <v>0</v>
      </c>
      <c r="X106" s="530">
        <f t="shared" si="100"/>
        <v>0</v>
      </c>
      <c r="Y106" s="167">
        <f t="shared" si="101"/>
        <v>0</v>
      </c>
      <c r="Z106" s="168">
        <f t="shared" si="102"/>
        <v>0</v>
      </c>
      <c r="AA106" s="169">
        <f t="shared" si="103"/>
        <v>0</v>
      </c>
      <c r="AB106" s="170">
        <f t="shared" si="104"/>
        <v>0</v>
      </c>
      <c r="AC106" s="171">
        <f t="shared" si="105"/>
        <v>0</v>
      </c>
      <c r="AD106" s="160">
        <f t="shared" si="106"/>
        <v>0</v>
      </c>
      <c r="AE106" s="172">
        <f t="shared" si="107"/>
        <v>0</v>
      </c>
      <c r="AF106" s="173">
        <f t="shared" si="108"/>
        <v>0</v>
      </c>
      <c r="AG106" s="167">
        <f t="shared" si="109"/>
        <v>0</v>
      </c>
      <c r="AH106" s="160">
        <f t="shared" si="96"/>
        <v>0</v>
      </c>
      <c r="AI106" s="200">
        <f t="shared" si="97"/>
        <v>0</v>
      </c>
      <c r="AJ106" s="473">
        <v>0</v>
      </c>
      <c r="AK106" s="1172" t="s">
        <v>2028</v>
      </c>
      <c r="AL106" s="473">
        <v>0</v>
      </c>
      <c r="AM106" s="1172" t="s">
        <v>2028</v>
      </c>
      <c r="AN106" s="473">
        <v>0</v>
      </c>
      <c r="AO106" s="1326" t="s">
        <v>2028</v>
      </c>
      <c r="AP106" s="473">
        <v>0</v>
      </c>
      <c r="AQ106" s="162" t="s">
        <v>1977</v>
      </c>
      <c r="AR106" s="1356"/>
      <c r="AS106" s="1357"/>
      <c r="AT106" s="449"/>
      <c r="AU106" s="449"/>
      <c r="AV106" s="449"/>
      <c r="AW106" s="449"/>
      <c r="AX106" s="449"/>
      <c r="AY106" s="449"/>
      <c r="AZ106" s="455"/>
      <c r="BA106" s="449"/>
      <c r="BB106" s="451"/>
      <c r="BC106" s="453"/>
      <c r="BD106" s="448"/>
      <c r="BE106" s="449"/>
      <c r="BF106" s="456"/>
      <c r="BG106" s="449"/>
      <c r="BH106" s="192"/>
      <c r="BI106" s="193"/>
      <c r="BJ106" s="194"/>
    </row>
    <row r="107" spans="2:62" ht="41.25" customHeight="1">
      <c r="B107" s="524">
        <v>81</v>
      </c>
      <c r="C107" s="449" t="s">
        <v>2038</v>
      </c>
      <c r="D107" s="1325" t="s">
        <v>2042</v>
      </c>
      <c r="E107" s="449" t="s">
        <v>2043</v>
      </c>
      <c r="F107" s="489" t="s">
        <v>1290</v>
      </c>
      <c r="G107" s="482">
        <v>1</v>
      </c>
      <c r="H107" s="483" t="s">
        <v>1290</v>
      </c>
      <c r="I107" s="490" t="s">
        <v>1290</v>
      </c>
      <c r="J107" s="485" t="s">
        <v>1290</v>
      </c>
      <c r="K107" s="486" t="s">
        <v>1290</v>
      </c>
      <c r="L107" s="491" t="s">
        <v>1290</v>
      </c>
      <c r="M107" s="488" t="s">
        <v>1290</v>
      </c>
      <c r="N107" s="489" t="s">
        <v>1290</v>
      </c>
      <c r="O107" s="482" t="s">
        <v>1290</v>
      </c>
      <c r="P107" s="483">
        <v>1</v>
      </c>
      <c r="Q107" s="490" t="s">
        <v>1290</v>
      </c>
      <c r="R107" s="449">
        <v>2</v>
      </c>
      <c r="S107" s="450" t="s">
        <v>2041</v>
      </c>
      <c r="T107" s="449" t="s">
        <v>1790</v>
      </c>
      <c r="U107" s="449" t="s">
        <v>757</v>
      </c>
      <c r="V107" s="528">
        <f t="shared" si="98"/>
        <v>0</v>
      </c>
      <c r="W107" s="529">
        <f t="shared" si="99"/>
        <v>1</v>
      </c>
      <c r="X107" s="530">
        <f t="shared" si="100"/>
        <v>0</v>
      </c>
      <c r="Y107" s="167">
        <f t="shared" si="101"/>
        <v>0</v>
      </c>
      <c r="Z107" s="168">
        <f t="shared" si="102"/>
        <v>0</v>
      </c>
      <c r="AA107" s="169">
        <f t="shared" si="103"/>
        <v>0</v>
      </c>
      <c r="AB107" s="170">
        <f t="shared" si="104"/>
        <v>0</v>
      </c>
      <c r="AC107" s="171">
        <f t="shared" si="105"/>
        <v>0</v>
      </c>
      <c r="AD107" s="160">
        <f t="shared" si="106"/>
        <v>0</v>
      </c>
      <c r="AE107" s="172">
        <f t="shared" si="107"/>
        <v>0</v>
      </c>
      <c r="AF107" s="173">
        <f t="shared" si="108"/>
        <v>0</v>
      </c>
      <c r="AG107" s="167">
        <f t="shared" si="109"/>
        <v>0</v>
      </c>
      <c r="AH107" s="160">
        <f t="shared" si="96"/>
        <v>1</v>
      </c>
      <c r="AI107" s="200">
        <f t="shared" si="97"/>
        <v>0.5</v>
      </c>
      <c r="AJ107" s="473">
        <v>0</v>
      </c>
      <c r="AK107" s="1172" t="s">
        <v>2028</v>
      </c>
      <c r="AL107" s="473">
        <v>1</v>
      </c>
      <c r="AM107" s="1172" t="s">
        <v>2044</v>
      </c>
      <c r="AN107" s="473">
        <v>0</v>
      </c>
      <c r="AO107" s="1326" t="s">
        <v>2045</v>
      </c>
      <c r="AP107" s="473">
        <v>0</v>
      </c>
      <c r="AQ107" s="162" t="s">
        <v>1977</v>
      </c>
      <c r="AR107" s="164">
        <v>0</v>
      </c>
      <c r="AS107" s="1171" t="s">
        <v>1791</v>
      </c>
      <c r="AT107" s="449"/>
      <c r="AU107" s="449"/>
      <c r="AV107" s="449"/>
      <c r="AW107" s="449"/>
      <c r="AX107" s="449"/>
      <c r="AY107" s="453"/>
      <c r="AZ107" s="523"/>
      <c r="BA107" s="449"/>
      <c r="BB107" s="456"/>
      <c r="BC107" s="449"/>
      <c r="BD107" s="451"/>
      <c r="BE107" s="449"/>
      <c r="BF107" s="456"/>
      <c r="BG107" s="449"/>
      <c r="BH107" s="192"/>
      <c r="BI107" s="193"/>
      <c r="BJ107" s="194"/>
    </row>
    <row r="108" spans="2:62" ht="41.25" customHeight="1">
      <c r="B108" s="524">
        <v>82</v>
      </c>
      <c r="C108" s="449" t="s">
        <v>2038</v>
      </c>
      <c r="D108" s="1325" t="s">
        <v>2046</v>
      </c>
      <c r="E108" s="449" t="s">
        <v>2047</v>
      </c>
      <c r="F108" s="489" t="s">
        <v>1290</v>
      </c>
      <c r="G108" s="482" t="s">
        <v>1290</v>
      </c>
      <c r="H108" s="483" t="s">
        <v>1290</v>
      </c>
      <c r="I108" s="490" t="s">
        <v>1290</v>
      </c>
      <c r="J108" s="485" t="s">
        <v>1290</v>
      </c>
      <c r="K108" s="486" t="s">
        <v>1290</v>
      </c>
      <c r="L108" s="491" t="s">
        <v>1290</v>
      </c>
      <c r="M108" s="488" t="s">
        <v>1290</v>
      </c>
      <c r="N108" s="489" t="s">
        <v>1290</v>
      </c>
      <c r="O108" s="482">
        <v>1</v>
      </c>
      <c r="P108" s="483" t="s">
        <v>1290</v>
      </c>
      <c r="Q108" s="490" t="s">
        <v>1290</v>
      </c>
      <c r="R108" s="449">
        <v>1</v>
      </c>
      <c r="S108" s="450" t="s">
        <v>2041</v>
      </c>
      <c r="T108" s="449" t="s">
        <v>1790</v>
      </c>
      <c r="U108" s="449" t="s">
        <v>757</v>
      </c>
      <c r="V108" s="528">
        <f t="shared" si="98"/>
        <v>0</v>
      </c>
      <c r="W108" s="529">
        <f t="shared" si="99"/>
        <v>0</v>
      </c>
      <c r="X108" s="530">
        <f t="shared" si="100"/>
        <v>0</v>
      </c>
      <c r="Y108" s="167">
        <f t="shared" si="101"/>
        <v>0</v>
      </c>
      <c r="Z108" s="168">
        <f t="shared" si="102"/>
        <v>0</v>
      </c>
      <c r="AA108" s="169">
        <f t="shared" si="103"/>
        <v>0</v>
      </c>
      <c r="AB108" s="170">
        <f t="shared" si="104"/>
        <v>0</v>
      </c>
      <c r="AC108" s="171">
        <f t="shared" si="105"/>
        <v>0</v>
      </c>
      <c r="AD108" s="160">
        <f t="shared" si="106"/>
        <v>0</v>
      </c>
      <c r="AE108" s="172">
        <f t="shared" si="107"/>
        <v>0</v>
      </c>
      <c r="AF108" s="173">
        <f t="shared" si="108"/>
        <v>0</v>
      </c>
      <c r="AG108" s="167">
        <f t="shared" si="109"/>
        <v>0</v>
      </c>
      <c r="AH108" s="160">
        <f t="shared" si="96"/>
        <v>0</v>
      </c>
      <c r="AI108" s="200">
        <f t="shared" si="97"/>
        <v>0</v>
      </c>
      <c r="AJ108" s="473">
        <v>0</v>
      </c>
      <c r="AK108" s="1172" t="s">
        <v>2028</v>
      </c>
      <c r="AL108" s="473">
        <v>0</v>
      </c>
      <c r="AM108" s="1172" t="s">
        <v>2028</v>
      </c>
      <c r="AN108" s="473">
        <v>0</v>
      </c>
      <c r="AO108" s="1326" t="s">
        <v>2028</v>
      </c>
      <c r="AP108" s="473">
        <v>0</v>
      </c>
      <c r="AQ108" s="162" t="s">
        <v>1977</v>
      </c>
      <c r="AR108" s="164">
        <v>0</v>
      </c>
      <c r="AS108" s="1171" t="s">
        <v>1791</v>
      </c>
      <c r="AT108" s="449"/>
      <c r="AU108" s="449"/>
      <c r="AV108" s="449"/>
      <c r="AW108" s="449"/>
      <c r="AX108" s="449"/>
      <c r="AY108" s="457"/>
      <c r="AZ108" s="449"/>
      <c r="BA108" s="449"/>
      <c r="BB108" s="451"/>
      <c r="BC108" s="449"/>
      <c r="BD108" s="522"/>
      <c r="BE108" s="457"/>
      <c r="BF108" s="456"/>
      <c r="BG108" s="449"/>
      <c r="BH108" s="192"/>
      <c r="BI108" s="193"/>
      <c r="BJ108" s="194"/>
    </row>
    <row r="109" spans="2:62" ht="30" customHeight="1">
      <c r="B109" s="524">
        <v>83</v>
      </c>
      <c r="C109" s="449" t="s">
        <v>2048</v>
      </c>
      <c r="D109" s="449" t="s">
        <v>2049</v>
      </c>
      <c r="E109" s="449" t="s">
        <v>2050</v>
      </c>
      <c r="F109" s="489" t="s">
        <v>1290</v>
      </c>
      <c r="G109" s="482" t="s">
        <v>1290</v>
      </c>
      <c r="H109" s="483" t="s">
        <v>1290</v>
      </c>
      <c r="I109" s="490" t="s">
        <v>1290</v>
      </c>
      <c r="J109" s="492" t="s">
        <v>1290</v>
      </c>
      <c r="K109" s="493">
        <v>1</v>
      </c>
      <c r="L109" s="491" t="s">
        <v>1290</v>
      </c>
      <c r="M109" s="488" t="s">
        <v>1290</v>
      </c>
      <c r="N109" s="489" t="s">
        <v>1290</v>
      </c>
      <c r="O109" s="482" t="s">
        <v>1290</v>
      </c>
      <c r="P109" s="483" t="s">
        <v>1290</v>
      </c>
      <c r="Q109" s="484">
        <v>1</v>
      </c>
      <c r="R109" s="449">
        <v>2</v>
      </c>
      <c r="S109" s="450" t="s">
        <v>2041</v>
      </c>
      <c r="T109" s="449" t="s">
        <v>1790</v>
      </c>
      <c r="U109" s="449" t="s">
        <v>757</v>
      </c>
      <c r="V109" s="528">
        <f t="shared" si="98"/>
        <v>0</v>
      </c>
      <c r="W109" s="529">
        <f t="shared" si="99"/>
        <v>0</v>
      </c>
      <c r="X109" s="530">
        <f t="shared" si="100"/>
        <v>0</v>
      </c>
      <c r="Y109" s="167">
        <f t="shared" si="101"/>
        <v>0</v>
      </c>
      <c r="Z109" s="168">
        <f t="shared" si="102"/>
        <v>0</v>
      </c>
      <c r="AA109" s="169">
        <f t="shared" si="103"/>
        <v>0</v>
      </c>
      <c r="AB109" s="170">
        <f t="shared" si="104"/>
        <v>0</v>
      </c>
      <c r="AC109" s="171">
        <f t="shared" si="105"/>
        <v>0</v>
      </c>
      <c r="AD109" s="160">
        <f t="shared" si="106"/>
        <v>0</v>
      </c>
      <c r="AE109" s="172">
        <f t="shared" si="107"/>
        <v>0</v>
      </c>
      <c r="AF109" s="173">
        <f t="shared" si="108"/>
        <v>0</v>
      </c>
      <c r="AG109" s="167">
        <f t="shared" si="109"/>
        <v>0</v>
      </c>
      <c r="AH109" s="160">
        <f t="shared" si="96"/>
        <v>0</v>
      </c>
      <c r="AI109" s="200">
        <f t="shared" si="97"/>
        <v>0</v>
      </c>
      <c r="AJ109" s="473">
        <v>0</v>
      </c>
      <c r="AK109" s="1172" t="s">
        <v>2028</v>
      </c>
      <c r="AL109" s="473">
        <v>0</v>
      </c>
      <c r="AM109" s="1172" t="s">
        <v>2028</v>
      </c>
      <c r="AN109" s="473">
        <v>0</v>
      </c>
      <c r="AO109" s="1326" t="s">
        <v>2028</v>
      </c>
      <c r="AP109" s="473">
        <v>0</v>
      </c>
      <c r="AQ109" s="162" t="s">
        <v>1977</v>
      </c>
      <c r="AR109" s="164">
        <v>0</v>
      </c>
      <c r="AS109" s="1171" t="s">
        <v>1791</v>
      </c>
      <c r="AT109" s="451"/>
      <c r="AU109" s="449"/>
      <c r="AV109" s="449"/>
      <c r="AW109" s="449"/>
      <c r="AX109" s="453"/>
      <c r="AY109" s="454"/>
      <c r="AZ109" s="449"/>
      <c r="BA109" s="449"/>
      <c r="BB109" s="456"/>
      <c r="BC109" s="453"/>
      <c r="BD109" s="451"/>
      <c r="BE109" s="452"/>
      <c r="BF109" s="451"/>
      <c r="BG109" s="449"/>
      <c r="BH109" s="192"/>
      <c r="BI109" s="193"/>
      <c r="BJ109" s="194"/>
    </row>
    <row r="110" spans="2:62" ht="41.25" customHeight="1">
      <c r="B110" s="524">
        <v>84</v>
      </c>
      <c r="C110" s="449" t="s">
        <v>2038</v>
      </c>
      <c r="D110" s="1325" t="s">
        <v>2051</v>
      </c>
      <c r="E110" s="449" t="s">
        <v>2052</v>
      </c>
      <c r="F110" s="481" t="s">
        <v>1290</v>
      </c>
      <c r="G110" s="482" t="s">
        <v>1290</v>
      </c>
      <c r="H110" s="483" t="s">
        <v>1290</v>
      </c>
      <c r="I110" s="484" t="s">
        <v>1290</v>
      </c>
      <c r="J110" s="485" t="s">
        <v>1290</v>
      </c>
      <c r="K110" s="486">
        <v>1</v>
      </c>
      <c r="L110" s="491" t="s">
        <v>1290</v>
      </c>
      <c r="M110" s="488" t="s">
        <v>1290</v>
      </c>
      <c r="N110" s="489" t="s">
        <v>1290</v>
      </c>
      <c r="O110" s="482" t="s">
        <v>1290</v>
      </c>
      <c r="P110" s="483" t="s">
        <v>1290</v>
      </c>
      <c r="Q110" s="484" t="s">
        <v>1290</v>
      </c>
      <c r="R110" s="449">
        <v>1</v>
      </c>
      <c r="S110" s="450" t="s">
        <v>2053</v>
      </c>
      <c r="T110" s="449" t="s">
        <v>1790</v>
      </c>
      <c r="U110" s="449" t="s">
        <v>757</v>
      </c>
      <c r="V110" s="528">
        <f t="shared" si="98"/>
        <v>0</v>
      </c>
      <c r="W110" s="529">
        <f t="shared" si="99"/>
        <v>0</v>
      </c>
      <c r="X110" s="530">
        <f t="shared" si="100"/>
        <v>0</v>
      </c>
      <c r="Y110" s="167">
        <f t="shared" si="101"/>
        <v>0</v>
      </c>
      <c r="Z110" s="168">
        <f t="shared" si="102"/>
        <v>0</v>
      </c>
      <c r="AA110" s="169">
        <f t="shared" si="103"/>
        <v>0</v>
      </c>
      <c r="AB110" s="170">
        <f t="shared" si="104"/>
        <v>0</v>
      </c>
      <c r="AC110" s="171">
        <f t="shared" si="105"/>
        <v>0</v>
      </c>
      <c r="AD110" s="160">
        <f t="shared" si="106"/>
        <v>0</v>
      </c>
      <c r="AE110" s="172">
        <f t="shared" si="107"/>
        <v>0</v>
      </c>
      <c r="AF110" s="173">
        <f t="shared" si="108"/>
        <v>0</v>
      </c>
      <c r="AG110" s="167">
        <f t="shared" si="109"/>
        <v>0</v>
      </c>
      <c r="AH110" s="160">
        <f t="shared" si="96"/>
        <v>0</v>
      </c>
      <c r="AI110" s="200">
        <f t="shared" si="97"/>
        <v>0</v>
      </c>
      <c r="AJ110" s="473">
        <v>0</v>
      </c>
      <c r="AK110" s="1172" t="s">
        <v>2028</v>
      </c>
      <c r="AL110" s="473">
        <v>0</v>
      </c>
      <c r="AM110" s="1172" t="s">
        <v>2028</v>
      </c>
      <c r="AN110" s="473">
        <v>0</v>
      </c>
      <c r="AO110" s="1326" t="s">
        <v>2028</v>
      </c>
      <c r="AP110" s="473">
        <v>0</v>
      </c>
      <c r="AQ110" s="162" t="s">
        <v>1977</v>
      </c>
      <c r="AR110" s="164">
        <v>0</v>
      </c>
      <c r="AS110" s="1171" t="s">
        <v>1791</v>
      </c>
      <c r="AT110" s="451"/>
      <c r="AU110" s="449"/>
      <c r="AV110" s="449"/>
      <c r="AW110" s="449"/>
      <c r="AX110" s="449"/>
      <c r="AY110" s="449"/>
      <c r="AZ110" s="449"/>
      <c r="BA110" s="449"/>
      <c r="BB110" s="456"/>
      <c r="BC110" s="453"/>
      <c r="BD110" s="451"/>
      <c r="BE110" s="449"/>
      <c r="BF110" s="456"/>
      <c r="BG110" s="449"/>
      <c r="BH110" s="192"/>
      <c r="BI110" s="193"/>
      <c r="BJ110" s="194"/>
    </row>
    <row r="111" spans="2:62" ht="27" customHeight="1">
      <c r="B111" s="524">
        <v>84</v>
      </c>
      <c r="C111" s="449" t="s">
        <v>2020</v>
      </c>
      <c r="D111" s="449" t="s">
        <v>2054</v>
      </c>
      <c r="E111" s="449" t="s">
        <v>2055</v>
      </c>
      <c r="F111" s="481" t="s">
        <v>1290</v>
      </c>
      <c r="G111" s="482" t="s">
        <v>1290</v>
      </c>
      <c r="H111" s="483">
        <v>1</v>
      </c>
      <c r="I111" s="484">
        <v>1</v>
      </c>
      <c r="J111" s="485" t="s">
        <v>1290</v>
      </c>
      <c r="K111" s="486" t="s">
        <v>1290</v>
      </c>
      <c r="L111" s="491">
        <v>1</v>
      </c>
      <c r="M111" s="488">
        <v>1</v>
      </c>
      <c r="N111" s="489" t="s">
        <v>1290</v>
      </c>
      <c r="O111" s="482" t="s">
        <v>1290</v>
      </c>
      <c r="P111" s="483" t="s">
        <v>1290</v>
      </c>
      <c r="Q111" s="484" t="s">
        <v>1290</v>
      </c>
      <c r="R111" s="449">
        <v>4</v>
      </c>
      <c r="S111" s="450" t="s">
        <v>2053</v>
      </c>
      <c r="T111" s="449" t="s">
        <v>1790</v>
      </c>
      <c r="U111" s="449" t="s">
        <v>757</v>
      </c>
      <c r="V111" s="528">
        <f t="shared" si="98"/>
        <v>0</v>
      </c>
      <c r="W111" s="529">
        <f t="shared" si="99"/>
        <v>0</v>
      </c>
      <c r="X111" s="530">
        <f t="shared" si="100"/>
        <v>1</v>
      </c>
      <c r="Y111" s="167">
        <f t="shared" si="101"/>
        <v>1</v>
      </c>
      <c r="Z111" s="168">
        <f t="shared" si="102"/>
        <v>0</v>
      </c>
      <c r="AA111" s="169">
        <f t="shared" si="103"/>
        <v>0</v>
      </c>
      <c r="AB111" s="170">
        <f t="shared" si="104"/>
        <v>0</v>
      </c>
      <c r="AC111" s="171">
        <f t="shared" si="105"/>
        <v>0</v>
      </c>
      <c r="AD111" s="160">
        <f t="shared" si="106"/>
        <v>0</v>
      </c>
      <c r="AE111" s="172">
        <f t="shared" si="107"/>
        <v>0</v>
      </c>
      <c r="AF111" s="173">
        <f t="shared" si="108"/>
        <v>0</v>
      </c>
      <c r="AG111" s="167">
        <f t="shared" si="109"/>
        <v>0</v>
      </c>
      <c r="AH111" s="160">
        <f t="shared" si="96"/>
        <v>2</v>
      </c>
      <c r="AI111" s="200">
        <f t="shared" si="97"/>
        <v>0.5</v>
      </c>
      <c r="AJ111" s="473">
        <v>0</v>
      </c>
      <c r="AK111" s="1172" t="s">
        <v>2028</v>
      </c>
      <c r="AL111" s="473">
        <v>0</v>
      </c>
      <c r="AM111" s="1172" t="s">
        <v>2028</v>
      </c>
      <c r="AN111" s="1244">
        <v>1</v>
      </c>
      <c r="AO111" s="1327" t="s">
        <v>2056</v>
      </c>
      <c r="AP111" s="1244">
        <v>1</v>
      </c>
      <c r="AQ111" s="449" t="s">
        <v>2056</v>
      </c>
      <c r="AR111" s="164">
        <v>0</v>
      </c>
      <c r="AS111" s="1171" t="s">
        <v>1791</v>
      </c>
      <c r="AT111" s="449"/>
      <c r="AU111" s="449"/>
      <c r="AV111" s="451"/>
      <c r="AW111" s="449"/>
      <c r="AX111" s="451"/>
      <c r="AY111" s="449"/>
      <c r="AZ111" s="451"/>
      <c r="BA111" s="453"/>
      <c r="BB111" s="523"/>
      <c r="BC111" s="453"/>
      <c r="BD111" s="451"/>
      <c r="BE111" s="449"/>
      <c r="BF111" s="456"/>
      <c r="BG111" s="449"/>
      <c r="BH111" s="192"/>
      <c r="BI111" s="193"/>
      <c r="BJ111" s="194"/>
    </row>
    <row r="112" spans="2:62" ht="24.75" customHeight="1">
      <c r="B112" s="524">
        <v>85</v>
      </c>
      <c r="C112" s="449" t="s">
        <v>2020</v>
      </c>
      <c r="D112" s="458" t="s">
        <v>2057</v>
      </c>
      <c r="E112" s="449" t="s">
        <v>2058</v>
      </c>
      <c r="F112" s="473" t="s">
        <v>1290</v>
      </c>
      <c r="G112" s="474" t="s">
        <v>1290</v>
      </c>
      <c r="H112" s="475" t="s">
        <v>1290</v>
      </c>
      <c r="I112" s="476" t="s">
        <v>1290</v>
      </c>
      <c r="J112" s="477">
        <v>1</v>
      </c>
      <c r="K112" s="478" t="s">
        <v>1290</v>
      </c>
      <c r="L112" s="479" t="s">
        <v>1290</v>
      </c>
      <c r="M112" s="480" t="s">
        <v>1290</v>
      </c>
      <c r="N112" s="473" t="s">
        <v>1290</v>
      </c>
      <c r="O112" s="474" t="s">
        <v>1290</v>
      </c>
      <c r="P112" s="475" t="s">
        <v>1290</v>
      </c>
      <c r="Q112" s="476" t="s">
        <v>1290</v>
      </c>
      <c r="R112" s="449">
        <v>1</v>
      </c>
      <c r="S112" s="450" t="s">
        <v>2013</v>
      </c>
      <c r="T112" s="449" t="s">
        <v>1790</v>
      </c>
      <c r="U112" s="449" t="s">
        <v>757</v>
      </c>
      <c r="V112" s="528">
        <f t="shared" si="98"/>
        <v>0</v>
      </c>
      <c r="W112" s="529">
        <f t="shared" si="99"/>
        <v>0</v>
      </c>
      <c r="X112" s="530">
        <f t="shared" si="100"/>
        <v>0</v>
      </c>
      <c r="Y112" s="167">
        <f t="shared" si="101"/>
        <v>0</v>
      </c>
      <c r="Z112" s="168">
        <f t="shared" si="102"/>
        <v>0</v>
      </c>
      <c r="AA112" s="169">
        <f t="shared" si="103"/>
        <v>0</v>
      </c>
      <c r="AB112" s="170">
        <f t="shared" si="104"/>
        <v>0</v>
      </c>
      <c r="AC112" s="171">
        <f t="shared" si="105"/>
        <v>0</v>
      </c>
      <c r="AD112" s="160">
        <f t="shared" si="106"/>
        <v>0</v>
      </c>
      <c r="AE112" s="172">
        <f t="shared" si="107"/>
        <v>0</v>
      </c>
      <c r="AF112" s="173">
        <f t="shared" si="108"/>
        <v>0</v>
      </c>
      <c r="AG112" s="167">
        <f t="shared" si="109"/>
        <v>0</v>
      </c>
      <c r="AH112" s="160">
        <f t="shared" si="96"/>
        <v>0</v>
      </c>
      <c r="AI112" s="200">
        <f t="shared" si="97"/>
        <v>0</v>
      </c>
      <c r="AJ112" s="473">
        <v>0</v>
      </c>
      <c r="AK112" s="1172" t="s">
        <v>2028</v>
      </c>
      <c r="AL112" s="473">
        <v>0</v>
      </c>
      <c r="AM112" s="1172" t="s">
        <v>2028</v>
      </c>
      <c r="AN112" s="473">
        <v>0</v>
      </c>
      <c r="AO112" s="1326" t="s">
        <v>2028</v>
      </c>
      <c r="AP112" s="1258">
        <v>0</v>
      </c>
      <c r="AQ112" s="162" t="s">
        <v>1977</v>
      </c>
      <c r="AR112" s="1353"/>
      <c r="AS112" s="1355"/>
      <c r="AT112" s="449"/>
      <c r="AU112" s="449"/>
      <c r="AV112" s="449"/>
      <c r="AW112" s="449"/>
      <c r="AX112" s="449"/>
      <c r="AY112" s="449"/>
      <c r="AZ112" s="449"/>
      <c r="BA112" s="449"/>
      <c r="BB112" s="456"/>
      <c r="BC112" s="449"/>
      <c r="BD112" s="522"/>
      <c r="BE112" s="449"/>
      <c r="BF112" s="456"/>
      <c r="BG112" s="449"/>
      <c r="BH112" s="192"/>
      <c r="BI112" s="193"/>
      <c r="BJ112" s="194"/>
    </row>
    <row r="113" spans="2:62" ht="27" customHeight="1">
      <c r="B113" s="524">
        <v>85</v>
      </c>
      <c r="C113" s="449" t="s">
        <v>2034</v>
      </c>
      <c r="D113" s="449" t="s">
        <v>2059</v>
      </c>
      <c r="E113" s="449" t="s">
        <v>2060</v>
      </c>
      <c r="F113" s="473" t="s">
        <v>1290</v>
      </c>
      <c r="G113" s="474" t="s">
        <v>1290</v>
      </c>
      <c r="H113" s="475" t="s">
        <v>1290</v>
      </c>
      <c r="I113" s="476">
        <v>1</v>
      </c>
      <c r="J113" s="477" t="s">
        <v>1290</v>
      </c>
      <c r="K113" s="478" t="s">
        <v>1290</v>
      </c>
      <c r="L113" s="494" t="s">
        <v>1290</v>
      </c>
      <c r="M113" s="480" t="s">
        <v>1290</v>
      </c>
      <c r="N113" s="473" t="s">
        <v>1290</v>
      </c>
      <c r="O113" s="474">
        <v>1</v>
      </c>
      <c r="P113" s="475" t="s">
        <v>1290</v>
      </c>
      <c r="Q113" s="476" t="s">
        <v>1290</v>
      </c>
      <c r="R113" s="449">
        <v>2</v>
      </c>
      <c r="S113" s="450" t="s">
        <v>2013</v>
      </c>
      <c r="T113" s="449" t="s">
        <v>1790</v>
      </c>
      <c r="U113" s="449" t="s">
        <v>2061</v>
      </c>
      <c r="V113" s="528">
        <f t="shared" si="98"/>
        <v>0</v>
      </c>
      <c r="W113" s="529">
        <f t="shared" si="99"/>
        <v>0</v>
      </c>
      <c r="X113" s="530">
        <f t="shared" si="100"/>
        <v>0</v>
      </c>
      <c r="Y113" s="167">
        <f t="shared" si="101"/>
        <v>1</v>
      </c>
      <c r="Z113" s="168">
        <f t="shared" si="102"/>
        <v>0</v>
      </c>
      <c r="AA113" s="169">
        <f t="shared" si="103"/>
        <v>0</v>
      </c>
      <c r="AB113" s="170">
        <f t="shared" si="104"/>
        <v>0</v>
      </c>
      <c r="AC113" s="171">
        <f t="shared" si="105"/>
        <v>0</v>
      </c>
      <c r="AD113" s="160">
        <f t="shared" si="106"/>
        <v>0</v>
      </c>
      <c r="AE113" s="172">
        <f t="shared" si="107"/>
        <v>0</v>
      </c>
      <c r="AF113" s="173">
        <f t="shared" si="108"/>
        <v>0</v>
      </c>
      <c r="AG113" s="167">
        <f t="shared" si="109"/>
        <v>0</v>
      </c>
      <c r="AH113" s="160">
        <f t="shared" si="96"/>
        <v>1</v>
      </c>
      <c r="AI113" s="200">
        <f t="shared" si="97"/>
        <v>0.5</v>
      </c>
      <c r="AJ113" s="473">
        <v>0</v>
      </c>
      <c r="AK113" s="1172" t="s">
        <v>2028</v>
      </c>
      <c r="AL113" s="473">
        <v>0</v>
      </c>
      <c r="AM113" s="1172" t="s">
        <v>2028</v>
      </c>
      <c r="AN113" s="473">
        <v>0</v>
      </c>
      <c r="AO113" s="1326" t="s">
        <v>2028</v>
      </c>
      <c r="AP113" s="1244">
        <v>1</v>
      </c>
      <c r="AQ113" s="449" t="s">
        <v>2062</v>
      </c>
      <c r="AR113" s="164">
        <v>0</v>
      </c>
      <c r="AS113" s="1171" t="s">
        <v>1791</v>
      </c>
      <c r="AT113" s="449"/>
      <c r="AU113" s="449"/>
      <c r="AV113" s="449"/>
      <c r="AW113" s="449"/>
      <c r="AX113" s="449"/>
      <c r="AY113" s="449"/>
      <c r="AZ113" s="449"/>
      <c r="BA113" s="449"/>
      <c r="BB113" s="451"/>
      <c r="BC113" s="453"/>
      <c r="BD113" s="459"/>
      <c r="BE113" s="449"/>
      <c r="BF113" s="456"/>
      <c r="BG113" s="449"/>
      <c r="BH113" s="192"/>
      <c r="BI113" s="193"/>
      <c r="BJ113" s="194"/>
    </row>
    <row r="114" spans="2:62" ht="33" customHeight="1">
      <c r="B114" s="524">
        <v>86</v>
      </c>
      <c r="C114" s="449" t="s">
        <v>2063</v>
      </c>
      <c r="D114" s="449" t="s">
        <v>2064</v>
      </c>
      <c r="E114" s="449" t="s">
        <v>2065</v>
      </c>
      <c r="F114" s="473" t="s">
        <v>1290</v>
      </c>
      <c r="G114" s="474">
        <v>1</v>
      </c>
      <c r="H114" s="475" t="s">
        <v>1290</v>
      </c>
      <c r="I114" s="476" t="s">
        <v>1290</v>
      </c>
      <c r="J114" s="477">
        <v>1</v>
      </c>
      <c r="K114" s="478" t="s">
        <v>1290</v>
      </c>
      <c r="L114" s="479" t="s">
        <v>1290</v>
      </c>
      <c r="M114" s="480" t="s">
        <v>1290</v>
      </c>
      <c r="N114" s="473" t="s">
        <v>1290</v>
      </c>
      <c r="O114" s="474" t="s">
        <v>1290</v>
      </c>
      <c r="P114" s="475" t="s">
        <v>1290</v>
      </c>
      <c r="Q114" s="476" t="s">
        <v>1290</v>
      </c>
      <c r="R114" s="449">
        <v>2</v>
      </c>
      <c r="S114" s="450" t="s">
        <v>2013</v>
      </c>
      <c r="T114" s="449" t="s">
        <v>1790</v>
      </c>
      <c r="U114" s="449" t="s">
        <v>757</v>
      </c>
      <c r="V114" s="528">
        <f t="shared" ref="V114" si="110">AJ114</f>
        <v>0</v>
      </c>
      <c r="W114" s="529">
        <f t="shared" ref="W114" si="111">AL114</f>
        <v>0</v>
      </c>
      <c r="X114" s="530">
        <f t="shared" ref="X114" si="112">AN114</f>
        <v>0</v>
      </c>
      <c r="Y114" s="167">
        <f t="shared" ref="Y114" si="113">AP114</f>
        <v>1</v>
      </c>
      <c r="Z114" s="168">
        <f t="shared" ref="Z114" si="114">AR114</f>
        <v>1</v>
      </c>
      <c r="AA114" s="169" t="str">
        <f t="shared" ref="AA114" si="115">AT114</f>
        <v> </v>
      </c>
      <c r="AB114" s="170" t="str">
        <f t="shared" ref="AB114" si="116">AV114</f>
        <v> </v>
      </c>
      <c r="AC114" s="171" t="str">
        <f t="shared" ref="AC114" si="117">AX114</f>
        <v> </v>
      </c>
      <c r="AD114" s="160" t="str">
        <f t="shared" ref="AD114" si="118">AZ114</f>
        <v> </v>
      </c>
      <c r="AE114" s="172" t="str">
        <f t="shared" ref="AE114" si="119">BB114</f>
        <v> </v>
      </c>
      <c r="AF114" s="173" t="str">
        <f t="shared" ref="AF114" si="120">BF114</f>
        <v> </v>
      </c>
      <c r="AG114" s="167" t="str">
        <f t="shared" ref="AG114" si="121">BF114</f>
        <v> </v>
      </c>
      <c r="AH114" s="160">
        <f t="shared" si="96"/>
        <v>2</v>
      </c>
      <c r="AI114" s="200">
        <f t="shared" si="97"/>
        <v>1</v>
      </c>
      <c r="AJ114" s="473">
        <v>0</v>
      </c>
      <c r="AK114" s="1172" t="s">
        <v>2028</v>
      </c>
      <c r="AL114" s="473">
        <v>0</v>
      </c>
      <c r="AM114" s="1172" t="s">
        <v>2066</v>
      </c>
      <c r="AN114" s="473">
        <v>0</v>
      </c>
      <c r="AO114" s="1326" t="s">
        <v>2028</v>
      </c>
      <c r="AP114" s="473">
        <v>1</v>
      </c>
      <c r="AQ114" s="162" t="s">
        <v>2067</v>
      </c>
      <c r="AR114" s="1245">
        <v>1</v>
      </c>
      <c r="AS114" s="449" t="s">
        <v>2068</v>
      </c>
      <c r="AT114" s="449" t="s">
        <v>1290</v>
      </c>
      <c r="AU114" s="449" t="s">
        <v>1290</v>
      </c>
      <c r="AV114" s="449" t="s">
        <v>1290</v>
      </c>
      <c r="AW114" s="449" t="s">
        <v>1290</v>
      </c>
      <c r="AX114" s="449" t="s">
        <v>1290</v>
      </c>
      <c r="AY114" s="449" t="s">
        <v>1290</v>
      </c>
      <c r="AZ114" s="449" t="s">
        <v>1290</v>
      </c>
      <c r="BA114" s="449" t="s">
        <v>1290</v>
      </c>
      <c r="BB114" s="456" t="s">
        <v>1290</v>
      </c>
      <c r="BC114" s="449" t="s">
        <v>1290</v>
      </c>
      <c r="BD114" s="453" t="s">
        <v>1290</v>
      </c>
      <c r="BE114" s="449" t="s">
        <v>1290</v>
      </c>
      <c r="BF114" s="456" t="s">
        <v>1290</v>
      </c>
      <c r="BG114" s="449" t="s">
        <v>1290</v>
      </c>
      <c r="BH114" s="192"/>
      <c r="BI114" s="193"/>
      <c r="BJ114" s="194"/>
    </row>
    <row r="115" spans="2:62" ht="20.100000000000001" customHeight="1">
      <c r="B115" s="139" t="s">
        <v>2069</v>
      </c>
      <c r="C115" s="140"/>
      <c r="D115" s="135"/>
      <c r="E115" s="377"/>
      <c r="F115" s="377"/>
      <c r="G115" s="377"/>
      <c r="H115" s="377"/>
      <c r="I115" s="438"/>
      <c r="J115" s="377"/>
      <c r="K115" s="377"/>
      <c r="L115" s="377"/>
      <c r="M115" s="377"/>
      <c r="N115" s="377"/>
      <c r="O115" s="377"/>
      <c r="P115" s="377"/>
      <c r="Q115" s="377"/>
      <c r="R115" s="377"/>
      <c r="S115" s="377"/>
      <c r="T115" s="312"/>
      <c r="U115" s="312"/>
      <c r="V115" s="135"/>
      <c r="W115" s="135"/>
      <c r="X115" s="135"/>
      <c r="Y115" s="135"/>
      <c r="Z115" s="135"/>
      <c r="AA115" s="135"/>
      <c r="AB115" s="135"/>
      <c r="AC115" s="135"/>
      <c r="AD115" s="135"/>
      <c r="AE115" s="135"/>
      <c r="AF115" s="135"/>
      <c r="AG115" s="135"/>
      <c r="AH115" s="135"/>
      <c r="AI115" s="377"/>
      <c r="AJ115" s="135"/>
      <c r="AK115" s="377"/>
      <c r="AL115" s="135"/>
      <c r="AM115" s="135"/>
      <c r="AN115" s="135"/>
      <c r="AO115" s="135"/>
      <c r="AP115" s="377"/>
      <c r="AQ115" s="135"/>
      <c r="AR115" s="377"/>
      <c r="AS115" s="135"/>
      <c r="AT115" s="135"/>
      <c r="AU115" s="379"/>
      <c r="AV115" s="135"/>
      <c r="AW115" s="135"/>
      <c r="AX115" s="135"/>
      <c r="AY115" s="380"/>
      <c r="AZ115" s="380"/>
      <c r="BA115" s="380"/>
      <c r="BB115" s="377"/>
      <c r="BC115" s="135"/>
      <c r="BD115" s="377"/>
      <c r="BE115" s="381"/>
      <c r="BF115" s="135"/>
      <c r="BG115" s="382"/>
      <c r="BH115" s="142"/>
      <c r="BI115" s="142"/>
      <c r="BJ115" s="143"/>
    </row>
    <row r="116" spans="2:62" ht="18.75" customHeight="1">
      <c r="B116" s="383" t="s">
        <v>1971</v>
      </c>
      <c r="C116" s="384"/>
      <c r="D116" s="384"/>
      <c r="E116" s="384"/>
      <c r="F116" s="384"/>
      <c r="G116" s="384"/>
      <c r="H116" s="384"/>
      <c r="I116" s="384"/>
      <c r="J116" s="384"/>
      <c r="K116" s="384"/>
      <c r="L116" s="384"/>
      <c r="M116" s="384"/>
      <c r="N116" s="384"/>
      <c r="O116" s="384"/>
      <c r="P116" s="384"/>
      <c r="Q116" s="384"/>
      <c r="R116" s="384"/>
      <c r="S116" s="385"/>
      <c r="T116" s="385"/>
      <c r="U116" s="385"/>
      <c r="V116" s="385"/>
      <c r="W116" s="385"/>
      <c r="X116" s="385"/>
      <c r="Y116" s="385"/>
      <c r="Z116" s="385"/>
      <c r="AA116" s="385"/>
      <c r="AB116" s="385"/>
      <c r="AC116" s="385"/>
      <c r="AD116" s="385"/>
      <c r="AE116" s="385"/>
      <c r="AF116" s="385"/>
      <c r="AG116" s="385"/>
      <c r="AH116" s="385"/>
      <c r="AI116" s="385"/>
      <c r="AJ116" s="146"/>
      <c r="AK116" s="385"/>
      <c r="AL116" s="385"/>
      <c r="AM116" s="385"/>
      <c r="AN116" s="146"/>
      <c r="AO116" s="385"/>
      <c r="AP116" s="385"/>
      <c r="AQ116" s="385"/>
      <c r="AR116" s="385"/>
      <c r="AS116" s="385"/>
      <c r="AT116" s="385"/>
      <c r="AU116" s="386"/>
      <c r="AV116" s="385"/>
      <c r="AW116" s="385"/>
      <c r="AX116" s="146"/>
      <c r="AY116" s="386"/>
      <c r="AZ116" s="387" t="s">
        <v>1290</v>
      </c>
      <c r="BA116" s="387" t="s">
        <v>1290</v>
      </c>
      <c r="BB116" s="146"/>
      <c r="BC116" s="146"/>
      <c r="BD116" s="146"/>
      <c r="BE116" s="388"/>
      <c r="BF116" s="385"/>
      <c r="BG116" s="389"/>
      <c r="BH116" s="142"/>
      <c r="BI116" s="142"/>
      <c r="BJ116" s="143"/>
    </row>
    <row r="117" spans="2:62" ht="14.25">
      <c r="B117" s="153" t="s">
        <v>1785</v>
      </c>
      <c r="C117" s="390"/>
      <c r="D117" s="390"/>
      <c r="E117" s="390"/>
      <c r="F117" s="390"/>
      <c r="G117" s="390"/>
      <c r="H117" s="390"/>
      <c r="I117" s="390"/>
      <c r="J117" s="390"/>
      <c r="K117" s="390"/>
      <c r="L117" s="390"/>
      <c r="M117" s="390"/>
      <c r="N117" s="390"/>
      <c r="O117" s="390"/>
      <c r="P117" s="390"/>
      <c r="Q117" s="390"/>
      <c r="R117" s="390"/>
      <c r="S117" s="151"/>
      <c r="T117" s="151"/>
      <c r="U117" s="151"/>
      <c r="V117" s="151"/>
      <c r="W117" s="151"/>
      <c r="X117" s="151"/>
      <c r="Y117" s="151"/>
      <c r="Z117" s="151"/>
      <c r="AA117" s="151"/>
      <c r="AB117" s="151"/>
      <c r="AC117" s="151"/>
      <c r="AD117" s="151"/>
      <c r="AE117" s="151"/>
      <c r="AF117" s="151"/>
      <c r="AG117" s="151"/>
      <c r="AH117" s="151"/>
      <c r="AI117" s="151"/>
      <c r="AJ117" s="150"/>
      <c r="AK117" s="151"/>
      <c r="AL117" s="151"/>
      <c r="AM117" s="151"/>
      <c r="AN117" s="150"/>
      <c r="AO117" s="151"/>
      <c r="AP117" s="151"/>
      <c r="AQ117" s="151"/>
      <c r="AR117" s="151"/>
      <c r="AS117" s="151"/>
      <c r="AT117" s="151"/>
      <c r="AU117" s="391"/>
      <c r="AV117" s="151"/>
      <c r="AW117" s="151"/>
      <c r="AX117" s="150"/>
      <c r="AY117" s="391"/>
      <c r="AZ117" s="392" t="s">
        <v>1290</v>
      </c>
      <c r="BA117" s="392" t="s">
        <v>1290</v>
      </c>
      <c r="BB117" s="150"/>
      <c r="BC117" s="150"/>
      <c r="BD117" s="150"/>
      <c r="BE117" s="393"/>
      <c r="BF117" s="151"/>
      <c r="BG117" s="394"/>
      <c r="BH117" s="142"/>
      <c r="BI117" s="142"/>
      <c r="BJ117" s="143"/>
    </row>
    <row r="118" spans="2:62" ht="14.25">
      <c r="B118" s="156" t="s">
        <v>1973</v>
      </c>
      <c r="C118" s="395"/>
      <c r="D118" s="395"/>
      <c r="E118" s="395"/>
      <c r="F118" s="395"/>
      <c r="G118" s="395"/>
      <c r="H118" s="395"/>
      <c r="I118" s="395"/>
      <c r="J118" s="395"/>
      <c r="K118" s="395"/>
      <c r="L118" s="395"/>
      <c r="M118" s="395"/>
      <c r="N118" s="395"/>
      <c r="O118" s="395"/>
      <c r="P118" s="395"/>
      <c r="Q118" s="395"/>
      <c r="R118" s="395"/>
      <c r="S118" s="396"/>
      <c r="T118" s="396"/>
      <c r="U118" s="396"/>
      <c r="V118" s="396"/>
      <c r="W118" s="396"/>
      <c r="X118" s="396"/>
      <c r="Y118" s="396"/>
      <c r="Z118" s="396"/>
      <c r="AA118" s="396"/>
      <c r="AB118" s="396"/>
      <c r="AC118" s="396"/>
      <c r="AD118" s="396"/>
      <c r="AE118" s="396"/>
      <c r="AF118" s="396"/>
      <c r="AG118" s="396"/>
      <c r="AH118" s="396"/>
      <c r="AI118" s="396"/>
      <c r="AJ118" s="159"/>
      <c r="AK118" s="396"/>
      <c r="AL118" s="396"/>
      <c r="AM118" s="396"/>
      <c r="AN118" s="159"/>
      <c r="AO118" s="396"/>
      <c r="AP118" s="396"/>
      <c r="AQ118" s="396"/>
      <c r="AR118" s="396"/>
      <c r="AS118" s="396"/>
      <c r="AT118" s="396"/>
      <c r="AU118" s="397"/>
      <c r="AV118" s="396"/>
      <c r="AW118" s="396"/>
      <c r="AX118" s="159"/>
      <c r="AY118" s="397"/>
      <c r="AZ118" s="392" t="s">
        <v>1290</v>
      </c>
      <c r="BA118" s="398" t="s">
        <v>1290</v>
      </c>
      <c r="BB118" s="150"/>
      <c r="BC118" s="150"/>
      <c r="BD118" s="150"/>
      <c r="BE118" s="393"/>
      <c r="BF118" s="396"/>
      <c r="BG118" s="460"/>
      <c r="BH118" s="142"/>
      <c r="BI118" s="142"/>
      <c r="BJ118" s="143"/>
    </row>
    <row r="119" spans="2:62" ht="50.25" customHeight="1">
      <c r="B119" s="524">
        <v>87</v>
      </c>
      <c r="C119" s="449" t="s">
        <v>2070</v>
      </c>
      <c r="D119" s="1328" t="s">
        <v>2071</v>
      </c>
      <c r="E119" s="461" t="s">
        <v>1997</v>
      </c>
      <c r="F119" s="495" t="s">
        <v>1290</v>
      </c>
      <c r="G119" s="496" t="s">
        <v>1290</v>
      </c>
      <c r="H119" s="497" t="s">
        <v>1290</v>
      </c>
      <c r="I119" s="498">
        <v>1</v>
      </c>
      <c r="J119" s="499" t="s">
        <v>1290</v>
      </c>
      <c r="K119" s="500" t="s">
        <v>1290</v>
      </c>
      <c r="L119" s="501" t="s">
        <v>1290</v>
      </c>
      <c r="M119" s="502" t="s">
        <v>1290</v>
      </c>
      <c r="N119" s="503" t="s">
        <v>1290</v>
      </c>
      <c r="O119" s="496">
        <v>1</v>
      </c>
      <c r="P119" s="504" t="s">
        <v>1290</v>
      </c>
      <c r="Q119" s="498" t="s">
        <v>1290</v>
      </c>
      <c r="R119" s="456">
        <v>2</v>
      </c>
      <c r="S119" s="456" t="s">
        <v>2072</v>
      </c>
      <c r="T119" s="455" t="s">
        <v>1790</v>
      </c>
      <c r="U119" s="455" t="s">
        <v>757</v>
      </c>
      <c r="V119" s="528">
        <f t="shared" ref="V119:V124" si="122">AJ119</f>
        <v>0</v>
      </c>
      <c r="W119" s="529">
        <f t="shared" ref="W119:W124" si="123">AL119</f>
        <v>0</v>
      </c>
      <c r="X119" s="530">
        <f t="shared" ref="X119:X124" si="124">AN119</f>
        <v>0</v>
      </c>
      <c r="Y119" s="167">
        <f t="shared" ref="Y119:Y124" si="125">AP119</f>
        <v>1</v>
      </c>
      <c r="Z119" s="168">
        <f t="shared" ref="Z119:Z124" si="126">AR119</f>
        <v>0</v>
      </c>
      <c r="AA119" s="169" t="str">
        <f t="shared" ref="AA119:AA124" si="127">AT119</f>
        <v> </v>
      </c>
      <c r="AB119" s="170" t="str">
        <f t="shared" ref="AB119:AB124" si="128">AV119</f>
        <v> </v>
      </c>
      <c r="AC119" s="171" t="str">
        <f t="shared" ref="AC119:AC124" si="129">AX119</f>
        <v> </v>
      </c>
      <c r="AD119" s="160" t="str">
        <f t="shared" ref="AD119:AD124" si="130">AZ119</f>
        <v> </v>
      </c>
      <c r="AE119" s="172" t="str">
        <f t="shared" ref="AE119:AE124" si="131">BB119</f>
        <v> </v>
      </c>
      <c r="AF119" s="173" t="str">
        <f t="shared" ref="AF119:AF124" si="132">BF119</f>
        <v> </v>
      </c>
      <c r="AG119" s="167" t="str">
        <f t="shared" ref="AG119:AG124" si="133">BF119</f>
        <v> </v>
      </c>
      <c r="AH119" s="160">
        <f t="shared" ref="AH119:AH124" si="134">SUM(V119:AG119)</f>
        <v>1</v>
      </c>
      <c r="AI119" s="200">
        <f t="shared" ref="AI119:AI124" si="135">AH119/R119</f>
        <v>0.5</v>
      </c>
      <c r="AJ119" s="473">
        <v>0</v>
      </c>
      <c r="AK119" s="449" t="s">
        <v>2073</v>
      </c>
      <c r="AL119" s="473">
        <v>0</v>
      </c>
      <c r="AM119" s="449" t="s">
        <v>2028</v>
      </c>
      <c r="AN119" s="473">
        <v>0</v>
      </c>
      <c r="AO119" s="1326" t="s">
        <v>2028</v>
      </c>
      <c r="AP119" s="1245">
        <v>1</v>
      </c>
      <c r="AQ119" s="449" t="s">
        <v>2074</v>
      </c>
      <c r="AR119" s="164">
        <v>0</v>
      </c>
      <c r="AS119" s="1171" t="s">
        <v>1791</v>
      </c>
      <c r="AT119" s="449" t="s">
        <v>1290</v>
      </c>
      <c r="AU119" s="449" t="s">
        <v>1290</v>
      </c>
      <c r="AV119" s="449" t="s">
        <v>1290</v>
      </c>
      <c r="AW119" s="449" t="s">
        <v>1290</v>
      </c>
      <c r="AX119" s="449" t="s">
        <v>1290</v>
      </c>
      <c r="AY119" s="453" t="s">
        <v>1290</v>
      </c>
      <c r="AZ119" s="454" t="s">
        <v>1290</v>
      </c>
      <c r="BA119" s="453" t="s">
        <v>1290</v>
      </c>
      <c r="BB119" s="451" t="s">
        <v>1290</v>
      </c>
      <c r="BC119" s="459" t="s">
        <v>1290</v>
      </c>
      <c r="BD119" s="452" t="s">
        <v>1290</v>
      </c>
      <c r="BE119" s="452" t="s">
        <v>1290</v>
      </c>
      <c r="BF119" s="449" t="s">
        <v>1290</v>
      </c>
      <c r="BG119" s="452" t="s">
        <v>1290</v>
      </c>
      <c r="BH119" s="192"/>
      <c r="BI119" s="193"/>
      <c r="BJ119" s="194"/>
    </row>
    <row r="120" spans="2:62" ht="41.25" customHeight="1">
      <c r="B120" s="525">
        <v>88</v>
      </c>
      <c r="C120" s="449" t="s">
        <v>2070</v>
      </c>
      <c r="D120" s="449" t="s">
        <v>2075</v>
      </c>
      <c r="E120" s="449" t="s">
        <v>2076</v>
      </c>
      <c r="F120" s="495">
        <v>1</v>
      </c>
      <c r="G120" s="505" t="s">
        <v>1290</v>
      </c>
      <c r="H120" s="504" t="s">
        <v>1290</v>
      </c>
      <c r="I120" s="506">
        <v>1</v>
      </c>
      <c r="J120" s="499" t="s">
        <v>1290</v>
      </c>
      <c r="K120" s="500" t="s">
        <v>1290</v>
      </c>
      <c r="L120" s="501">
        <v>1</v>
      </c>
      <c r="M120" s="507" t="s">
        <v>1290</v>
      </c>
      <c r="N120" s="495" t="s">
        <v>1290</v>
      </c>
      <c r="O120" s="505">
        <v>1</v>
      </c>
      <c r="P120" s="504" t="s">
        <v>1290</v>
      </c>
      <c r="Q120" s="506" t="s">
        <v>1290</v>
      </c>
      <c r="R120" s="456">
        <v>4</v>
      </c>
      <c r="S120" s="456" t="s">
        <v>2077</v>
      </c>
      <c r="T120" s="456" t="s">
        <v>1790</v>
      </c>
      <c r="U120" s="456" t="s">
        <v>757</v>
      </c>
      <c r="V120" s="528">
        <f t="shared" si="122"/>
        <v>1</v>
      </c>
      <c r="W120" s="529">
        <f t="shared" si="123"/>
        <v>0</v>
      </c>
      <c r="X120" s="530">
        <f t="shared" si="124"/>
        <v>0</v>
      </c>
      <c r="Y120" s="167">
        <f t="shared" si="125"/>
        <v>1</v>
      </c>
      <c r="Z120" s="168">
        <f t="shared" si="126"/>
        <v>0</v>
      </c>
      <c r="AA120" s="169" t="str">
        <f t="shared" si="127"/>
        <v> </v>
      </c>
      <c r="AB120" s="170" t="str">
        <f t="shared" si="128"/>
        <v> </v>
      </c>
      <c r="AC120" s="171" t="str">
        <f t="shared" si="129"/>
        <v> </v>
      </c>
      <c r="AD120" s="160" t="str">
        <f t="shared" si="130"/>
        <v> </v>
      </c>
      <c r="AE120" s="172" t="str">
        <f t="shared" si="131"/>
        <v> </v>
      </c>
      <c r="AF120" s="173" t="str">
        <f t="shared" si="132"/>
        <v> </v>
      </c>
      <c r="AG120" s="167" t="str">
        <f t="shared" si="133"/>
        <v> </v>
      </c>
      <c r="AH120" s="160">
        <f t="shared" si="134"/>
        <v>2</v>
      </c>
      <c r="AI120" s="200">
        <f t="shared" si="135"/>
        <v>0.5</v>
      </c>
      <c r="AJ120" s="473">
        <v>1</v>
      </c>
      <c r="AK120" s="1171" t="s">
        <v>2078</v>
      </c>
      <c r="AL120" s="473">
        <v>0</v>
      </c>
      <c r="AM120" s="449" t="s">
        <v>2028</v>
      </c>
      <c r="AN120" s="473">
        <v>0</v>
      </c>
      <c r="AO120" s="1326" t="s">
        <v>2028</v>
      </c>
      <c r="AP120" s="1313">
        <v>1</v>
      </c>
      <c r="AQ120" s="1314" t="s">
        <v>2079</v>
      </c>
      <c r="AR120" s="164">
        <v>0</v>
      </c>
      <c r="AS120" s="1171" t="s">
        <v>1791</v>
      </c>
      <c r="AT120" s="449" t="s">
        <v>1290</v>
      </c>
      <c r="AU120" s="449" t="s">
        <v>1290</v>
      </c>
      <c r="AV120" s="451" t="s">
        <v>1290</v>
      </c>
      <c r="AW120" s="449" t="s">
        <v>1290</v>
      </c>
      <c r="AX120" s="449" t="s">
        <v>1290</v>
      </c>
      <c r="AY120" s="449" t="s">
        <v>1290</v>
      </c>
      <c r="AZ120" s="449" t="s">
        <v>1290</v>
      </c>
      <c r="BA120" s="449" t="s">
        <v>1290</v>
      </c>
      <c r="BB120" s="451" t="s">
        <v>1290</v>
      </c>
      <c r="BC120" s="448" t="s">
        <v>1290</v>
      </c>
      <c r="BD120" s="453" t="s">
        <v>1290</v>
      </c>
      <c r="BE120" s="448" t="s">
        <v>1290</v>
      </c>
      <c r="BF120" s="449" t="s">
        <v>1290</v>
      </c>
      <c r="BG120" s="449" t="s">
        <v>1290</v>
      </c>
      <c r="BH120" s="192"/>
      <c r="BI120" s="193"/>
      <c r="BJ120" s="194"/>
    </row>
    <row r="121" spans="2:62" ht="51.75" customHeight="1">
      <c r="B121" s="525">
        <v>89</v>
      </c>
      <c r="C121" s="449" t="s">
        <v>2070</v>
      </c>
      <c r="D121" s="449" t="s">
        <v>2080</v>
      </c>
      <c r="E121" s="449" t="s">
        <v>2076</v>
      </c>
      <c r="F121" s="495" t="s">
        <v>1290</v>
      </c>
      <c r="G121" s="505" t="s">
        <v>1290</v>
      </c>
      <c r="H121" s="504" t="s">
        <v>1290</v>
      </c>
      <c r="I121" s="506">
        <v>1</v>
      </c>
      <c r="J121" s="499" t="s">
        <v>1290</v>
      </c>
      <c r="K121" s="500" t="s">
        <v>1290</v>
      </c>
      <c r="L121" s="501" t="s">
        <v>1290</v>
      </c>
      <c r="M121" s="507">
        <v>1</v>
      </c>
      <c r="N121" s="495" t="s">
        <v>1290</v>
      </c>
      <c r="O121" s="505" t="s">
        <v>1290</v>
      </c>
      <c r="P121" s="504" t="s">
        <v>1290</v>
      </c>
      <c r="Q121" s="506" t="s">
        <v>1290</v>
      </c>
      <c r="R121" s="456">
        <v>2</v>
      </c>
      <c r="S121" s="456" t="s">
        <v>2077</v>
      </c>
      <c r="T121" s="456" t="s">
        <v>1790</v>
      </c>
      <c r="U121" s="456" t="s">
        <v>757</v>
      </c>
      <c r="V121" s="528">
        <f t="shared" si="122"/>
        <v>0</v>
      </c>
      <c r="W121" s="529">
        <f t="shared" si="123"/>
        <v>0</v>
      </c>
      <c r="X121" s="530">
        <f t="shared" si="124"/>
        <v>0</v>
      </c>
      <c r="Y121" s="167">
        <f t="shared" si="125"/>
        <v>1</v>
      </c>
      <c r="Z121" s="168">
        <f t="shared" si="126"/>
        <v>0</v>
      </c>
      <c r="AA121" s="169" t="str">
        <f t="shared" si="127"/>
        <v> </v>
      </c>
      <c r="AB121" s="170" t="str">
        <f t="shared" si="128"/>
        <v> </v>
      </c>
      <c r="AC121" s="171" t="str">
        <f t="shared" si="129"/>
        <v> </v>
      </c>
      <c r="AD121" s="160" t="str">
        <f t="shared" si="130"/>
        <v> </v>
      </c>
      <c r="AE121" s="172" t="str">
        <f t="shared" si="131"/>
        <v> </v>
      </c>
      <c r="AF121" s="173" t="str">
        <f t="shared" si="132"/>
        <v> </v>
      </c>
      <c r="AG121" s="167" t="str">
        <f t="shared" si="133"/>
        <v> </v>
      </c>
      <c r="AH121" s="160">
        <f t="shared" si="134"/>
        <v>1</v>
      </c>
      <c r="AI121" s="200">
        <f t="shared" si="135"/>
        <v>0.5</v>
      </c>
      <c r="AJ121" s="473">
        <v>0</v>
      </c>
      <c r="AK121" s="449" t="s">
        <v>2073</v>
      </c>
      <c r="AL121" s="473">
        <v>0</v>
      </c>
      <c r="AM121" s="449" t="s">
        <v>2028</v>
      </c>
      <c r="AN121" s="473">
        <v>0</v>
      </c>
      <c r="AO121" s="1326" t="s">
        <v>2028</v>
      </c>
      <c r="AP121" s="1313">
        <v>1</v>
      </c>
      <c r="AQ121" s="1314" t="s">
        <v>2081</v>
      </c>
      <c r="AR121" s="164">
        <v>0</v>
      </c>
      <c r="AS121" s="1171" t="s">
        <v>1791</v>
      </c>
      <c r="AT121" s="449" t="s">
        <v>1290</v>
      </c>
      <c r="AU121" s="449" t="s">
        <v>1290</v>
      </c>
      <c r="AV121" s="449" t="s">
        <v>1290</v>
      </c>
      <c r="AW121" s="449" t="s">
        <v>1290</v>
      </c>
      <c r="AX121" s="451" t="s">
        <v>1290</v>
      </c>
      <c r="AY121" s="449" t="s">
        <v>1290</v>
      </c>
      <c r="AZ121" s="449" t="s">
        <v>1290</v>
      </c>
      <c r="BA121" s="449" t="s">
        <v>1290</v>
      </c>
      <c r="BB121" s="453" t="s">
        <v>1290</v>
      </c>
      <c r="BC121" s="448" t="s">
        <v>1290</v>
      </c>
      <c r="BD121" s="453" t="s">
        <v>1290</v>
      </c>
      <c r="BE121" s="448" t="s">
        <v>1290</v>
      </c>
      <c r="BF121" s="449" t="s">
        <v>1290</v>
      </c>
      <c r="BG121" s="449" t="s">
        <v>1290</v>
      </c>
      <c r="BH121" s="192"/>
      <c r="BI121" s="193"/>
      <c r="BJ121" s="194"/>
    </row>
    <row r="122" spans="2:62" ht="41.25" customHeight="1">
      <c r="B122" s="525">
        <v>89</v>
      </c>
      <c r="C122" s="449" t="s">
        <v>2070</v>
      </c>
      <c r="D122" s="449" t="s">
        <v>2082</v>
      </c>
      <c r="E122" s="449" t="s">
        <v>2083</v>
      </c>
      <c r="F122" s="495" t="s">
        <v>1290</v>
      </c>
      <c r="G122" s="496" t="s">
        <v>1290</v>
      </c>
      <c r="H122" s="497">
        <v>1</v>
      </c>
      <c r="I122" s="498" t="s">
        <v>1290</v>
      </c>
      <c r="J122" s="508" t="s">
        <v>1290</v>
      </c>
      <c r="K122" s="509">
        <v>1</v>
      </c>
      <c r="L122" s="501" t="s">
        <v>1290</v>
      </c>
      <c r="M122" s="502" t="s">
        <v>1290</v>
      </c>
      <c r="N122" s="503">
        <v>1</v>
      </c>
      <c r="O122" s="496" t="s">
        <v>1290</v>
      </c>
      <c r="P122" s="497" t="s">
        <v>1290</v>
      </c>
      <c r="Q122" s="498">
        <v>1</v>
      </c>
      <c r="R122" s="456">
        <v>4</v>
      </c>
      <c r="S122" s="456" t="s">
        <v>1939</v>
      </c>
      <c r="T122" s="456" t="s">
        <v>1790</v>
      </c>
      <c r="U122" s="456" t="s">
        <v>757</v>
      </c>
      <c r="V122" s="528">
        <f t="shared" si="122"/>
        <v>0</v>
      </c>
      <c r="W122" s="529">
        <f t="shared" si="123"/>
        <v>0</v>
      </c>
      <c r="X122" s="530">
        <f t="shared" si="124"/>
        <v>1</v>
      </c>
      <c r="Y122" s="167">
        <f t="shared" si="125"/>
        <v>0</v>
      </c>
      <c r="Z122" s="168">
        <f t="shared" si="126"/>
        <v>0</v>
      </c>
      <c r="AA122" s="169" t="str">
        <f t="shared" si="127"/>
        <v> </v>
      </c>
      <c r="AB122" s="170" t="str">
        <f t="shared" si="128"/>
        <v> </v>
      </c>
      <c r="AC122" s="171" t="str">
        <f t="shared" si="129"/>
        <v> </v>
      </c>
      <c r="AD122" s="160" t="str">
        <f t="shared" si="130"/>
        <v> </v>
      </c>
      <c r="AE122" s="172" t="str">
        <f t="shared" si="131"/>
        <v> </v>
      </c>
      <c r="AF122" s="173" t="str">
        <f t="shared" si="132"/>
        <v> </v>
      </c>
      <c r="AG122" s="167" t="str">
        <f t="shared" si="133"/>
        <v> </v>
      </c>
      <c r="AH122" s="160">
        <f t="shared" si="134"/>
        <v>1</v>
      </c>
      <c r="AI122" s="200">
        <f t="shared" si="135"/>
        <v>0.25</v>
      </c>
      <c r="AJ122" s="473">
        <v>0</v>
      </c>
      <c r="AK122" s="449" t="s">
        <v>2073</v>
      </c>
      <c r="AL122" s="473">
        <v>0</v>
      </c>
      <c r="AM122" s="449" t="s">
        <v>2028</v>
      </c>
      <c r="AN122" s="1245">
        <v>1</v>
      </c>
      <c r="AO122" s="1320" t="s">
        <v>2084</v>
      </c>
      <c r="AP122" s="473">
        <v>0</v>
      </c>
      <c r="AQ122" s="1172" t="s">
        <v>2028</v>
      </c>
      <c r="AR122" s="164">
        <v>0</v>
      </c>
      <c r="AS122" s="1171" t="s">
        <v>1791</v>
      </c>
      <c r="AT122" s="451" t="s">
        <v>1290</v>
      </c>
      <c r="AU122" s="449" t="s">
        <v>1290</v>
      </c>
      <c r="AV122" s="449" t="s">
        <v>1290</v>
      </c>
      <c r="AW122" s="449" t="s">
        <v>1290</v>
      </c>
      <c r="AX122" s="449" t="s">
        <v>1290</v>
      </c>
      <c r="AY122" s="449" t="s">
        <v>1290</v>
      </c>
      <c r="AZ122" s="451" t="s">
        <v>1290</v>
      </c>
      <c r="BA122" s="453" t="s">
        <v>1290</v>
      </c>
      <c r="BB122" s="462" t="s">
        <v>1290</v>
      </c>
      <c r="BC122" s="448" t="s">
        <v>1290</v>
      </c>
      <c r="BD122" s="453" t="s">
        <v>1290</v>
      </c>
      <c r="BE122" s="448" t="s">
        <v>1290</v>
      </c>
      <c r="BF122" s="451" t="s">
        <v>1290</v>
      </c>
      <c r="BG122" s="449" t="s">
        <v>1290</v>
      </c>
      <c r="BH122" s="192"/>
      <c r="BI122" s="193"/>
      <c r="BJ122" s="194"/>
    </row>
    <row r="123" spans="2:62" ht="41.25" customHeight="1">
      <c r="B123" s="526">
        <v>90</v>
      </c>
      <c r="C123" s="449" t="s">
        <v>2070</v>
      </c>
      <c r="D123" s="449" t="s">
        <v>2085</v>
      </c>
      <c r="E123" s="449" t="s">
        <v>2086</v>
      </c>
      <c r="F123" s="495">
        <v>1</v>
      </c>
      <c r="G123" s="496" t="s">
        <v>1290</v>
      </c>
      <c r="H123" s="497" t="s">
        <v>1290</v>
      </c>
      <c r="I123" s="498" t="s">
        <v>1290</v>
      </c>
      <c r="J123" s="508" t="s">
        <v>1290</v>
      </c>
      <c r="K123" s="509" t="s">
        <v>1290</v>
      </c>
      <c r="L123" s="501">
        <v>1</v>
      </c>
      <c r="M123" s="502" t="s">
        <v>1290</v>
      </c>
      <c r="N123" s="503" t="s">
        <v>1290</v>
      </c>
      <c r="O123" s="496" t="s">
        <v>1290</v>
      </c>
      <c r="P123" s="497" t="s">
        <v>1290</v>
      </c>
      <c r="Q123" s="498">
        <v>0</v>
      </c>
      <c r="R123" s="456">
        <v>2</v>
      </c>
      <c r="S123" s="456" t="s">
        <v>2013</v>
      </c>
      <c r="T123" s="456" t="s">
        <v>1790</v>
      </c>
      <c r="U123" s="456" t="s">
        <v>757</v>
      </c>
      <c r="V123" s="528">
        <f t="shared" si="122"/>
        <v>1</v>
      </c>
      <c r="W123" s="529">
        <f t="shared" si="123"/>
        <v>0</v>
      </c>
      <c r="X123" s="530">
        <f t="shared" si="124"/>
        <v>0</v>
      </c>
      <c r="Y123" s="167">
        <f t="shared" si="125"/>
        <v>0</v>
      </c>
      <c r="Z123" s="168">
        <f t="shared" si="126"/>
        <v>0</v>
      </c>
      <c r="AA123" s="169" t="str">
        <f t="shared" si="127"/>
        <v> </v>
      </c>
      <c r="AB123" s="170" t="str">
        <f t="shared" si="128"/>
        <v> </v>
      </c>
      <c r="AC123" s="171" t="str">
        <f t="shared" si="129"/>
        <v> </v>
      </c>
      <c r="AD123" s="160" t="str">
        <f t="shared" si="130"/>
        <v> </v>
      </c>
      <c r="AE123" s="172" t="str">
        <f t="shared" si="131"/>
        <v> </v>
      </c>
      <c r="AF123" s="173" t="str">
        <f t="shared" si="132"/>
        <v> </v>
      </c>
      <c r="AG123" s="167" t="str">
        <f t="shared" si="133"/>
        <v> </v>
      </c>
      <c r="AH123" s="160">
        <f t="shared" si="134"/>
        <v>1</v>
      </c>
      <c r="AI123" s="200">
        <f t="shared" si="135"/>
        <v>0.5</v>
      </c>
      <c r="AJ123" s="473">
        <v>1</v>
      </c>
      <c r="AK123" s="449" t="s">
        <v>1882</v>
      </c>
      <c r="AL123" s="473">
        <v>0</v>
      </c>
      <c r="AM123" s="449" t="s">
        <v>2028</v>
      </c>
      <c r="AN123" s="473">
        <v>0</v>
      </c>
      <c r="AO123" s="1326" t="s">
        <v>2028</v>
      </c>
      <c r="AP123" s="473">
        <v>0</v>
      </c>
      <c r="AQ123" s="1172" t="s">
        <v>2028</v>
      </c>
      <c r="AR123" s="164">
        <v>0</v>
      </c>
      <c r="AS123" s="1171" t="s">
        <v>1791</v>
      </c>
      <c r="AT123" s="449" t="s">
        <v>1290</v>
      </c>
      <c r="AU123" s="449" t="s">
        <v>1290</v>
      </c>
      <c r="AV123" s="451" t="s">
        <v>1290</v>
      </c>
      <c r="AW123" s="449" t="s">
        <v>1290</v>
      </c>
      <c r="AX123" s="449" t="s">
        <v>1290</v>
      </c>
      <c r="AY123" s="449" t="s">
        <v>1290</v>
      </c>
      <c r="AZ123" s="449" t="s">
        <v>1290</v>
      </c>
      <c r="BA123" s="449" t="s">
        <v>1290</v>
      </c>
      <c r="BB123" s="453" t="s">
        <v>1290</v>
      </c>
      <c r="BC123" s="448" t="s">
        <v>1290</v>
      </c>
      <c r="BD123" s="453" t="s">
        <v>1290</v>
      </c>
      <c r="BE123" s="448" t="s">
        <v>1290</v>
      </c>
      <c r="BF123" s="449" t="s">
        <v>1290</v>
      </c>
      <c r="BG123" s="449" t="s">
        <v>1290</v>
      </c>
      <c r="BH123" s="192"/>
      <c r="BI123" s="193"/>
      <c r="BJ123" s="194"/>
    </row>
    <row r="124" spans="2:62" ht="41.25" customHeight="1">
      <c r="B124" s="527">
        <v>91</v>
      </c>
      <c r="C124" s="457" t="s">
        <v>2070</v>
      </c>
      <c r="D124" s="457" t="s">
        <v>2023</v>
      </c>
      <c r="E124" s="457" t="s">
        <v>2024</v>
      </c>
      <c r="F124" s="510">
        <v>1</v>
      </c>
      <c r="G124" s="511" t="s">
        <v>1290</v>
      </c>
      <c r="H124" s="512" t="s">
        <v>1290</v>
      </c>
      <c r="I124" s="513" t="s">
        <v>1290</v>
      </c>
      <c r="J124" s="514" t="s">
        <v>1290</v>
      </c>
      <c r="K124" s="515" t="s">
        <v>1290</v>
      </c>
      <c r="L124" s="516">
        <v>1</v>
      </c>
      <c r="M124" s="517" t="s">
        <v>1290</v>
      </c>
      <c r="N124" s="503" t="s">
        <v>1290</v>
      </c>
      <c r="O124" s="496" t="s">
        <v>1290</v>
      </c>
      <c r="P124" s="512" t="s">
        <v>1290</v>
      </c>
      <c r="Q124" s="513">
        <v>0</v>
      </c>
      <c r="R124" s="463">
        <v>2</v>
      </c>
      <c r="S124" s="456" t="s">
        <v>2013</v>
      </c>
      <c r="T124" s="456" t="s">
        <v>1790</v>
      </c>
      <c r="U124" s="456" t="s">
        <v>757</v>
      </c>
      <c r="V124" s="528">
        <f t="shared" si="122"/>
        <v>1</v>
      </c>
      <c r="W124" s="529">
        <f t="shared" si="123"/>
        <v>0</v>
      </c>
      <c r="X124" s="530">
        <f t="shared" si="124"/>
        <v>0</v>
      </c>
      <c r="Y124" s="167">
        <f t="shared" si="125"/>
        <v>0</v>
      </c>
      <c r="Z124" s="168">
        <f t="shared" si="126"/>
        <v>0</v>
      </c>
      <c r="AA124" s="169" t="str">
        <f t="shared" si="127"/>
        <v> </v>
      </c>
      <c r="AB124" s="170" t="str">
        <f t="shared" si="128"/>
        <v> </v>
      </c>
      <c r="AC124" s="171" t="str">
        <f t="shared" si="129"/>
        <v> </v>
      </c>
      <c r="AD124" s="160" t="str">
        <f t="shared" si="130"/>
        <v> </v>
      </c>
      <c r="AE124" s="172" t="str">
        <f t="shared" si="131"/>
        <v> </v>
      </c>
      <c r="AF124" s="173" t="str">
        <f t="shared" si="132"/>
        <v> </v>
      </c>
      <c r="AG124" s="167" t="str">
        <f t="shared" si="133"/>
        <v> </v>
      </c>
      <c r="AH124" s="160">
        <f t="shared" si="134"/>
        <v>1</v>
      </c>
      <c r="AI124" s="200">
        <f t="shared" si="135"/>
        <v>0.5</v>
      </c>
      <c r="AJ124" s="473">
        <v>1</v>
      </c>
      <c r="AK124" s="449" t="s">
        <v>1882</v>
      </c>
      <c r="AL124" s="473">
        <v>0</v>
      </c>
      <c r="AM124" s="449" t="s">
        <v>2028</v>
      </c>
      <c r="AN124" s="473">
        <v>0</v>
      </c>
      <c r="AO124" s="1326" t="s">
        <v>2028</v>
      </c>
      <c r="AP124" s="473">
        <v>0</v>
      </c>
      <c r="AQ124" s="1172" t="s">
        <v>2028</v>
      </c>
      <c r="AR124" s="164">
        <v>0</v>
      </c>
      <c r="AS124" s="1171" t="s">
        <v>1791</v>
      </c>
      <c r="AT124" s="449" t="s">
        <v>1290</v>
      </c>
      <c r="AU124" s="449" t="s">
        <v>1290</v>
      </c>
      <c r="AV124" s="451" t="s">
        <v>1290</v>
      </c>
      <c r="AW124" s="449" t="s">
        <v>1290</v>
      </c>
      <c r="AX124" s="449" t="s">
        <v>1290</v>
      </c>
      <c r="AY124" s="449" t="s">
        <v>1290</v>
      </c>
      <c r="AZ124" s="449" t="s">
        <v>1290</v>
      </c>
      <c r="BA124" s="449" t="s">
        <v>1290</v>
      </c>
      <c r="BB124" s="453" t="s">
        <v>1290</v>
      </c>
      <c r="BC124" s="448" t="s">
        <v>1290</v>
      </c>
      <c r="BD124" s="453" t="s">
        <v>1290</v>
      </c>
      <c r="BE124" s="448" t="s">
        <v>1290</v>
      </c>
      <c r="BF124" s="449" t="s">
        <v>1290</v>
      </c>
      <c r="BG124" s="449" t="s">
        <v>1290</v>
      </c>
      <c r="BH124" s="192"/>
      <c r="BI124" s="193"/>
      <c r="BJ124" s="194"/>
    </row>
    <row r="125" spans="2:62" ht="39" customHeight="1">
      <c r="B125" s="1683" t="s">
        <v>1173</v>
      </c>
      <c r="C125" s="1684"/>
      <c r="D125" s="1685"/>
      <c r="E125" s="464" t="s">
        <v>537</v>
      </c>
      <c r="F125" s="465"/>
      <c r="G125" s="465"/>
      <c r="H125" s="465"/>
      <c r="I125" s="465"/>
      <c r="J125" s="465"/>
      <c r="K125" s="465"/>
      <c r="L125" s="465"/>
      <c r="M125" s="465"/>
      <c r="N125" s="465"/>
      <c r="O125" s="465"/>
      <c r="P125" s="465"/>
      <c r="Q125" s="465"/>
      <c r="R125" s="466"/>
      <c r="S125" s="467"/>
      <c r="T125" s="467"/>
      <c r="U125" s="467"/>
      <c r="V125" s="467"/>
      <c r="W125" s="467"/>
      <c r="X125" s="467"/>
      <c r="Y125" s="467"/>
      <c r="Z125" s="467"/>
      <c r="AA125" s="467"/>
      <c r="AB125" s="467"/>
      <c r="AC125" s="467"/>
      <c r="AD125" s="467"/>
      <c r="AE125" s="467"/>
      <c r="AF125" s="467"/>
      <c r="AG125" s="467"/>
      <c r="AH125" s="467"/>
      <c r="AI125" s="467"/>
      <c r="AJ125" s="468"/>
      <c r="AK125" s="194"/>
      <c r="AL125" s="194"/>
      <c r="AM125" s="194"/>
      <c r="AN125" s="469"/>
      <c r="AO125" s="194"/>
      <c r="AP125" s="194"/>
      <c r="AQ125" s="194"/>
      <c r="AR125" s="194"/>
      <c r="AS125" s="194"/>
      <c r="AT125" s="194"/>
      <c r="AU125" s="194"/>
      <c r="AV125" s="194"/>
      <c r="AW125" s="194"/>
      <c r="AX125" s="194"/>
      <c r="AY125" s="194"/>
      <c r="AZ125" s="194"/>
      <c r="BA125" s="194"/>
      <c r="BB125" s="469"/>
      <c r="BC125" s="194"/>
      <c r="BD125" s="469"/>
      <c r="BE125" s="194"/>
      <c r="BF125" s="194"/>
      <c r="BG125" s="194"/>
      <c r="BH125" s="194"/>
      <c r="BI125" s="194"/>
      <c r="BJ125" s="194"/>
    </row>
    <row r="126" spans="2:62" ht="57.75" customHeight="1">
      <c r="B126" s="1683" t="s">
        <v>1276</v>
      </c>
      <c r="C126" s="1684"/>
      <c r="D126" s="1685"/>
      <c r="E126" s="464" t="s">
        <v>2087</v>
      </c>
      <c r="F126" s="465"/>
      <c r="G126" s="465"/>
      <c r="H126" s="465"/>
      <c r="I126" s="465"/>
      <c r="J126" s="465"/>
      <c r="K126" s="465"/>
      <c r="L126" s="465"/>
      <c r="M126" s="465"/>
      <c r="N126" s="465"/>
      <c r="O126" s="465"/>
      <c r="P126" s="465"/>
      <c r="Q126" s="465"/>
      <c r="R126" s="466"/>
      <c r="S126" s="470"/>
      <c r="T126" s="470"/>
      <c r="U126" s="470"/>
      <c r="V126" s="470"/>
      <c r="W126" s="470"/>
      <c r="X126" s="470"/>
      <c r="Y126" s="470"/>
      <c r="Z126" s="470"/>
      <c r="AA126" s="470"/>
      <c r="AB126" s="470"/>
      <c r="AC126" s="470"/>
      <c r="AD126" s="470"/>
      <c r="AE126" s="470"/>
      <c r="AF126" s="470"/>
      <c r="AG126" s="470"/>
      <c r="AH126" s="470"/>
      <c r="AI126" s="470"/>
      <c r="AJ126" s="470"/>
      <c r="AK126" s="470"/>
      <c r="AL126" s="470"/>
      <c r="AM126" s="470"/>
      <c r="AN126" s="470"/>
      <c r="AO126" s="470"/>
      <c r="AP126" s="470"/>
      <c r="AQ126" s="470"/>
      <c r="AR126" s="470"/>
      <c r="AS126" s="470"/>
      <c r="AT126" s="470"/>
      <c r="AU126" s="470"/>
      <c r="AV126" s="470"/>
      <c r="AW126" s="470"/>
      <c r="AX126" s="470"/>
      <c r="AY126" s="470"/>
      <c r="AZ126" s="470"/>
      <c r="BA126" s="470"/>
      <c r="BB126" s="470"/>
      <c r="BC126" s="194"/>
      <c r="BD126" s="469"/>
      <c r="BE126" s="194"/>
      <c r="BF126" s="194"/>
      <c r="BG126" s="194"/>
      <c r="BH126" s="194"/>
      <c r="BI126" s="194"/>
      <c r="BJ126" s="194"/>
    </row>
    <row r="127" spans="2:62" ht="69" customHeight="1">
      <c r="B127" s="1683" t="s">
        <v>1174</v>
      </c>
      <c r="C127" s="1684"/>
      <c r="D127" s="1685"/>
      <c r="E127" s="464" t="s">
        <v>2088</v>
      </c>
      <c r="F127" s="465"/>
      <c r="G127" s="465"/>
      <c r="H127" s="465"/>
      <c r="I127" s="465"/>
      <c r="J127" s="465"/>
      <c r="K127" s="465"/>
      <c r="L127" s="465"/>
      <c r="M127" s="465"/>
      <c r="N127" s="465"/>
      <c r="O127" s="465"/>
      <c r="P127" s="465"/>
      <c r="Q127" s="465"/>
      <c r="R127" s="466"/>
      <c r="S127" s="470"/>
      <c r="T127" s="470"/>
      <c r="U127" s="470"/>
      <c r="V127" s="470"/>
      <c r="W127" s="470"/>
      <c r="X127" s="470"/>
      <c r="Y127" s="470"/>
      <c r="Z127" s="470"/>
      <c r="AA127" s="470"/>
      <c r="AB127" s="470"/>
      <c r="AC127" s="470"/>
      <c r="AD127" s="470"/>
      <c r="AE127" s="470"/>
      <c r="AF127" s="470"/>
      <c r="AG127" s="470"/>
      <c r="AH127" s="470"/>
      <c r="AI127" s="470"/>
      <c r="AJ127" s="470"/>
      <c r="AK127" s="470"/>
      <c r="AL127" s="470"/>
      <c r="AM127" s="470"/>
      <c r="AN127" s="470"/>
      <c r="AO127" s="470"/>
      <c r="AP127" s="470"/>
      <c r="AQ127" s="470"/>
      <c r="AR127" s="470"/>
      <c r="AS127" s="470"/>
      <c r="AT127" s="470"/>
      <c r="AU127" s="470"/>
      <c r="AV127" s="470"/>
      <c r="AW127" s="470"/>
      <c r="AX127" s="470"/>
      <c r="AY127" s="470"/>
      <c r="AZ127" s="470"/>
      <c r="BA127" s="470"/>
      <c r="BB127" s="470"/>
      <c r="BC127" s="194"/>
      <c r="BD127" s="469"/>
      <c r="BE127" s="194"/>
      <c r="BF127" s="194"/>
      <c r="BG127" s="194"/>
      <c r="BH127" s="194"/>
      <c r="BI127" s="194"/>
      <c r="BJ127" s="194"/>
    </row>
    <row r="128" spans="2:62" ht="14.25">
      <c r="B128" s="549"/>
      <c r="C128" s="549"/>
      <c r="D128" s="549"/>
      <c r="E128" s="549" t="s">
        <v>1724</v>
      </c>
      <c r="F128" s="550"/>
      <c r="G128" s="549"/>
      <c r="H128" s="549"/>
      <c r="I128" s="549"/>
      <c r="J128" s="549"/>
      <c r="K128" s="549"/>
      <c r="L128" s="549"/>
      <c r="M128" s="549"/>
      <c r="N128" s="549"/>
      <c r="O128" s="551"/>
      <c r="P128" s="549"/>
      <c r="Q128" s="549"/>
      <c r="R128" s="86"/>
      <c r="S128" s="549"/>
      <c r="T128" s="549"/>
      <c r="U128" s="549"/>
      <c r="V128" s="552"/>
      <c r="W128" s="552"/>
      <c r="X128" s="552"/>
      <c r="Y128" s="552"/>
      <c r="Z128" s="552"/>
      <c r="AA128" s="552"/>
      <c r="AB128" s="552"/>
      <c r="AC128" s="552"/>
      <c r="AD128" s="552"/>
      <c r="AE128" s="552"/>
      <c r="AF128" s="552"/>
      <c r="AG128" s="552"/>
      <c r="AH128" s="552"/>
      <c r="AI128" s="549"/>
      <c r="AJ128" s="549"/>
      <c r="AK128" s="549"/>
      <c r="AL128" s="549"/>
      <c r="AM128" s="549"/>
      <c r="AN128" s="553"/>
      <c r="AO128" s="554"/>
      <c r="AP128" s="549"/>
      <c r="AQ128" s="549"/>
      <c r="AR128" s="550"/>
      <c r="AS128" s="549"/>
      <c r="AT128" s="553"/>
      <c r="AU128" s="553"/>
      <c r="AV128" s="549"/>
      <c r="AW128" s="549"/>
      <c r="AX128" s="549"/>
      <c r="AY128" s="549"/>
      <c r="AZ128" s="549"/>
      <c r="BA128" s="549"/>
      <c r="BB128" s="553"/>
      <c r="BC128" s="88"/>
      <c r="BD128" s="89"/>
      <c r="BE128" s="88"/>
      <c r="BF128" s="89"/>
      <c r="BG128" s="90"/>
      <c r="BH128" s="1640"/>
      <c r="BI128" s="1641"/>
      <c r="BJ128" s="1641"/>
    </row>
    <row r="129" spans="2:61">
      <c r="B129" s="549"/>
      <c r="C129" s="549"/>
      <c r="D129" s="549"/>
      <c r="E129" s="91" t="s">
        <v>2089</v>
      </c>
      <c r="F129" s="92">
        <f t="shared" ref="F129:Q129" si="136">SUM(F11:F124)</f>
        <v>19</v>
      </c>
      <c r="G129" s="93">
        <f t="shared" si="136"/>
        <v>16</v>
      </c>
      <c r="H129" s="94">
        <f t="shared" si="136"/>
        <v>30</v>
      </c>
      <c r="I129" s="95">
        <f t="shared" si="136"/>
        <v>32</v>
      </c>
      <c r="J129" s="96">
        <f t="shared" si="136"/>
        <v>20</v>
      </c>
      <c r="K129" s="96">
        <f t="shared" si="136"/>
        <v>37</v>
      </c>
      <c r="L129" s="96">
        <f t="shared" si="136"/>
        <v>30</v>
      </c>
      <c r="M129" s="96">
        <f t="shared" si="136"/>
        <v>16</v>
      </c>
      <c r="N129" s="97">
        <f t="shared" si="136"/>
        <v>25</v>
      </c>
      <c r="O129" s="94">
        <f t="shared" si="136"/>
        <v>28</v>
      </c>
      <c r="P129" s="94">
        <f t="shared" si="136"/>
        <v>16</v>
      </c>
      <c r="Q129" s="94">
        <f t="shared" si="136"/>
        <v>29</v>
      </c>
      <c r="R129" s="86"/>
      <c r="S129" s="549"/>
      <c r="T129" s="549"/>
      <c r="U129" s="98" t="s">
        <v>2089</v>
      </c>
      <c r="V129" s="99">
        <f t="shared" ref="V129:AG129" si="137">SUM(V11:V124)</f>
        <v>19</v>
      </c>
      <c r="W129" s="99">
        <f t="shared" si="137"/>
        <v>14</v>
      </c>
      <c r="X129" s="99">
        <f t="shared" si="137"/>
        <v>29</v>
      </c>
      <c r="Y129" s="99">
        <f t="shared" si="137"/>
        <v>30</v>
      </c>
      <c r="Z129" s="99">
        <f t="shared" si="137"/>
        <v>4</v>
      </c>
      <c r="AA129" s="99">
        <f t="shared" si="137"/>
        <v>0</v>
      </c>
      <c r="AB129" s="99">
        <f t="shared" si="137"/>
        <v>0</v>
      </c>
      <c r="AC129" s="99">
        <f t="shared" si="137"/>
        <v>0</v>
      </c>
      <c r="AD129" s="100">
        <f t="shared" si="137"/>
        <v>0</v>
      </c>
      <c r="AE129" s="99">
        <f t="shared" si="137"/>
        <v>0</v>
      </c>
      <c r="AF129" s="99">
        <f t="shared" si="137"/>
        <v>0</v>
      </c>
      <c r="AG129" s="99">
        <f t="shared" si="137"/>
        <v>0</v>
      </c>
      <c r="AH129" s="549"/>
      <c r="AI129" s="549"/>
      <c r="AJ129" s="549"/>
      <c r="AK129" s="549"/>
      <c r="AL129" s="549"/>
      <c r="AM129" s="549"/>
      <c r="AN129" s="553"/>
      <c r="AO129" s="554"/>
      <c r="AP129" s="549"/>
      <c r="AQ129" s="549"/>
      <c r="AR129" s="550"/>
      <c r="AS129" s="549"/>
      <c r="AT129" s="553"/>
      <c r="AU129" s="553"/>
      <c r="AV129" s="549"/>
      <c r="AW129" s="549"/>
      <c r="AX129" s="549"/>
      <c r="AY129" s="549"/>
      <c r="AZ129" s="549"/>
      <c r="BA129" s="549"/>
      <c r="BB129" s="553"/>
      <c r="BC129" s="549"/>
      <c r="BD129" s="553"/>
      <c r="BE129" s="549"/>
      <c r="BF129" s="553"/>
      <c r="BG129" s="555"/>
      <c r="BH129" s="556"/>
      <c r="BI129" s="553"/>
    </row>
    <row r="130" spans="2:61" ht="24.75" customHeight="1">
      <c r="B130" s="549"/>
      <c r="C130" s="549"/>
      <c r="D130" s="549"/>
      <c r="E130" s="101" t="s">
        <v>2090</v>
      </c>
      <c r="F130" s="102"/>
      <c r="G130" s="103"/>
      <c r="H130" s="104">
        <f>SUM(F129:H129)</f>
        <v>65</v>
      </c>
      <c r="I130" s="103"/>
      <c r="J130" s="103"/>
      <c r="K130" s="103">
        <f>SUM(I129:K129)</f>
        <v>89</v>
      </c>
      <c r="L130" s="97"/>
      <c r="M130" s="103"/>
      <c r="N130" s="103">
        <f>SUM(L129:N129)</f>
        <v>71</v>
      </c>
      <c r="O130" s="105"/>
      <c r="P130" s="103"/>
      <c r="Q130" s="104">
        <f>SUM(O129:Q129)</f>
        <v>73</v>
      </c>
      <c r="R130" s="86"/>
      <c r="S130" s="549"/>
      <c r="T130" s="549"/>
      <c r="U130" s="106" t="s">
        <v>2090</v>
      </c>
      <c r="V130" s="107"/>
      <c r="W130" s="108"/>
      <c r="X130" s="108">
        <f>SUM(V129:X129)</f>
        <v>62</v>
      </c>
      <c r="Y130" s="107"/>
      <c r="Z130" s="108"/>
      <c r="AA130" s="108">
        <f>SUM(Y129:AA129)</f>
        <v>34</v>
      </c>
      <c r="AB130" s="107"/>
      <c r="AC130" s="108"/>
      <c r="AD130" s="108">
        <f>SUM(AB129:AD129)</f>
        <v>0</v>
      </c>
      <c r="AE130" s="109"/>
      <c r="AF130" s="108"/>
      <c r="AG130" s="110">
        <f>SUM(AE129:AG129)</f>
        <v>0</v>
      </c>
      <c r="AH130" s="549"/>
      <c r="AI130" s="549"/>
      <c r="AJ130" s="549"/>
      <c r="AK130" s="549"/>
      <c r="AL130" s="549"/>
      <c r="AM130" s="549"/>
      <c r="AN130" s="553"/>
      <c r="AO130" s="554"/>
      <c r="AP130" s="549"/>
      <c r="AQ130" s="549"/>
      <c r="AR130" s="550"/>
      <c r="AS130" s="549"/>
      <c r="AT130" s="553"/>
      <c r="AU130" s="553"/>
      <c r="AV130" s="549"/>
      <c r="AW130" s="549"/>
      <c r="AX130" s="549"/>
      <c r="AY130" s="549"/>
      <c r="AZ130" s="549"/>
      <c r="BA130" s="549"/>
      <c r="BB130" s="553"/>
      <c r="BC130" s="549"/>
      <c r="BD130" s="553"/>
      <c r="BE130" s="549"/>
      <c r="BF130" s="553"/>
      <c r="BG130" s="555"/>
      <c r="BH130" s="556"/>
      <c r="BI130" s="553"/>
    </row>
    <row r="131" spans="2:61" ht="24.75" customHeight="1">
      <c r="B131" s="549"/>
      <c r="C131" s="549"/>
      <c r="D131" s="549"/>
      <c r="E131" s="101" t="s">
        <v>2091</v>
      </c>
      <c r="F131" s="1681">
        <f>SUM(F129:K129)</f>
        <v>154</v>
      </c>
      <c r="G131" s="1681"/>
      <c r="H131" s="1681"/>
      <c r="I131" s="1681"/>
      <c r="J131" s="1681"/>
      <c r="K131" s="1681"/>
      <c r="L131" s="1681">
        <f>SUM(L129:Q129)</f>
        <v>144</v>
      </c>
      <c r="M131" s="1681"/>
      <c r="N131" s="1681"/>
      <c r="O131" s="1681"/>
      <c r="P131" s="1681"/>
      <c r="Q131" s="1681"/>
      <c r="R131" s="86"/>
      <c r="S131" s="549"/>
      <c r="T131" s="549"/>
      <c r="U131" s="101" t="s">
        <v>2091</v>
      </c>
      <c r="V131" s="1681">
        <f>SUM(V129:AA129)</f>
        <v>96</v>
      </c>
      <c r="W131" s="1681"/>
      <c r="X131" s="1681"/>
      <c r="Y131" s="1681"/>
      <c r="Z131" s="1681"/>
      <c r="AA131" s="1681"/>
      <c r="AB131" s="1681">
        <f>SUM(AB129:AG129)</f>
        <v>0</v>
      </c>
      <c r="AC131" s="1681"/>
      <c r="AD131" s="1681"/>
      <c r="AE131" s="1681"/>
      <c r="AF131" s="1681"/>
      <c r="AG131" s="1681"/>
      <c r="AH131" s="549"/>
      <c r="AI131" s="549"/>
      <c r="AJ131" s="549"/>
      <c r="AK131" s="549"/>
      <c r="AL131" s="549"/>
      <c r="AM131" s="549"/>
      <c r="AN131" s="553"/>
      <c r="AO131" s="554"/>
      <c r="AP131" s="549"/>
      <c r="AQ131" s="549"/>
      <c r="AR131" s="550"/>
      <c r="AS131" s="549"/>
      <c r="AT131" s="553"/>
      <c r="AU131" s="553"/>
      <c r="AV131" s="549"/>
      <c r="AW131" s="549"/>
      <c r="AX131" s="549"/>
      <c r="AY131" s="549"/>
      <c r="AZ131" s="549"/>
      <c r="BA131" s="549"/>
      <c r="BB131" s="553"/>
      <c r="BC131" s="549"/>
      <c r="BD131" s="553"/>
      <c r="BE131" s="549"/>
      <c r="BF131" s="553"/>
      <c r="BG131" s="555"/>
      <c r="BH131" s="556"/>
      <c r="BI131" s="553"/>
    </row>
    <row r="132" spans="2:61" ht="38.25">
      <c r="B132" s="549"/>
      <c r="C132" s="549"/>
      <c r="D132" s="549"/>
      <c r="E132" s="112" t="s">
        <v>2092</v>
      </c>
      <c r="F132" s="111">
        <f>F129</f>
        <v>19</v>
      </c>
      <c r="G132" s="111">
        <f t="shared" ref="G132:Q132" si="138">F132+G129</f>
        <v>35</v>
      </c>
      <c r="H132" s="111">
        <f t="shared" si="138"/>
        <v>65</v>
      </c>
      <c r="I132" s="111">
        <f t="shared" si="138"/>
        <v>97</v>
      </c>
      <c r="J132" s="111">
        <f t="shared" si="138"/>
        <v>117</v>
      </c>
      <c r="K132" s="111">
        <f t="shared" si="138"/>
        <v>154</v>
      </c>
      <c r="L132" s="111">
        <f t="shared" si="138"/>
        <v>184</v>
      </c>
      <c r="M132" s="111">
        <f t="shared" si="138"/>
        <v>200</v>
      </c>
      <c r="N132" s="111">
        <f t="shared" si="138"/>
        <v>225</v>
      </c>
      <c r="O132" s="111">
        <f t="shared" si="138"/>
        <v>253</v>
      </c>
      <c r="P132" s="111">
        <f t="shared" si="138"/>
        <v>269</v>
      </c>
      <c r="Q132" s="111">
        <f t="shared" si="138"/>
        <v>298</v>
      </c>
      <c r="R132" s="86"/>
      <c r="S132" s="549"/>
      <c r="T132" s="549"/>
      <c r="U132" s="113" t="s">
        <v>2092</v>
      </c>
      <c r="V132" s="99">
        <f>V129</f>
        <v>19</v>
      </c>
      <c r="W132" s="99">
        <f>V132+W129</f>
        <v>33</v>
      </c>
      <c r="X132" s="99">
        <f t="shared" ref="X132:AG132" si="139">W132+X129</f>
        <v>62</v>
      </c>
      <c r="Y132" s="99">
        <f t="shared" si="139"/>
        <v>92</v>
      </c>
      <c r="Z132" s="99">
        <f t="shared" si="139"/>
        <v>96</v>
      </c>
      <c r="AA132" s="99">
        <f t="shared" si="139"/>
        <v>96</v>
      </c>
      <c r="AB132" s="99">
        <f t="shared" si="139"/>
        <v>96</v>
      </c>
      <c r="AC132" s="99">
        <f t="shared" si="139"/>
        <v>96</v>
      </c>
      <c r="AD132" s="99">
        <f t="shared" si="139"/>
        <v>96</v>
      </c>
      <c r="AE132" s="99">
        <f t="shared" si="139"/>
        <v>96</v>
      </c>
      <c r="AF132" s="99">
        <f t="shared" si="139"/>
        <v>96</v>
      </c>
      <c r="AG132" s="99">
        <f t="shared" si="139"/>
        <v>96</v>
      </c>
      <c r="AH132" s="549"/>
      <c r="AI132" s="549"/>
      <c r="AJ132" s="549"/>
      <c r="AK132" s="549"/>
      <c r="AL132" s="549"/>
      <c r="AM132" s="549"/>
      <c r="AN132" s="553"/>
      <c r="AO132" s="554"/>
      <c r="AP132" s="549"/>
      <c r="AQ132" s="549"/>
      <c r="AR132" s="550"/>
      <c r="AS132" s="549"/>
      <c r="AT132" s="553"/>
      <c r="AU132" s="553"/>
      <c r="AV132" s="549"/>
      <c r="AW132" s="549"/>
      <c r="AX132" s="549"/>
      <c r="AY132" s="549"/>
      <c r="AZ132" s="549"/>
      <c r="BA132" s="549"/>
      <c r="BB132" s="553"/>
      <c r="BC132" s="549"/>
      <c r="BD132" s="553"/>
      <c r="BE132" s="549"/>
      <c r="BF132" s="553"/>
      <c r="BG132" s="555"/>
      <c r="BH132" s="556"/>
      <c r="BI132" s="553"/>
    </row>
    <row r="133" spans="2:61" ht="38.25">
      <c r="B133" s="549"/>
      <c r="C133" s="549"/>
      <c r="D133" s="549"/>
      <c r="E133" s="114" t="s">
        <v>2093</v>
      </c>
      <c r="F133" s="115">
        <f>F132/$Q$132</f>
        <v>6.3758389261744972E-2</v>
      </c>
      <c r="G133" s="115">
        <f t="shared" ref="G133:Q133" si="140">G132/$Q$132</f>
        <v>0.1174496644295302</v>
      </c>
      <c r="H133" s="115">
        <f t="shared" si="140"/>
        <v>0.21812080536912751</v>
      </c>
      <c r="I133" s="115">
        <f t="shared" si="140"/>
        <v>0.32550335570469796</v>
      </c>
      <c r="J133" s="115">
        <f t="shared" si="140"/>
        <v>0.39261744966442952</v>
      </c>
      <c r="K133" s="115">
        <f t="shared" si="140"/>
        <v>0.51677852348993292</v>
      </c>
      <c r="L133" s="115">
        <f t="shared" si="140"/>
        <v>0.6174496644295302</v>
      </c>
      <c r="M133" s="115">
        <f t="shared" si="140"/>
        <v>0.67114093959731547</v>
      </c>
      <c r="N133" s="115">
        <f t="shared" si="140"/>
        <v>0.75503355704697983</v>
      </c>
      <c r="O133" s="115">
        <f t="shared" si="140"/>
        <v>0.84899328859060408</v>
      </c>
      <c r="P133" s="115">
        <f t="shared" si="140"/>
        <v>0.90268456375838924</v>
      </c>
      <c r="Q133" s="115">
        <f t="shared" si="140"/>
        <v>1</v>
      </c>
      <c r="R133" s="86"/>
      <c r="S133" s="549"/>
      <c r="T133" s="549"/>
      <c r="U133" s="98" t="s">
        <v>2094</v>
      </c>
      <c r="V133" s="116">
        <f>V132/$Q$132</f>
        <v>6.3758389261744972E-2</v>
      </c>
      <c r="W133" s="116">
        <f t="shared" ref="W133:AE133" si="141">W132/$Q$132</f>
        <v>0.11073825503355705</v>
      </c>
      <c r="X133" s="116">
        <f t="shared" si="141"/>
        <v>0.20805369127516779</v>
      </c>
      <c r="Y133" s="116">
        <f t="shared" si="141"/>
        <v>0.3087248322147651</v>
      </c>
      <c r="Z133" s="116">
        <f t="shared" si="141"/>
        <v>0.32214765100671139</v>
      </c>
      <c r="AA133" s="116">
        <f t="shared" si="141"/>
        <v>0.32214765100671139</v>
      </c>
      <c r="AB133" s="116">
        <f t="shared" si="141"/>
        <v>0.32214765100671139</v>
      </c>
      <c r="AC133" s="116">
        <f t="shared" si="141"/>
        <v>0.32214765100671139</v>
      </c>
      <c r="AD133" s="116">
        <f t="shared" si="141"/>
        <v>0.32214765100671139</v>
      </c>
      <c r="AE133" s="116">
        <f t="shared" si="141"/>
        <v>0.32214765100671139</v>
      </c>
      <c r="AF133" s="116">
        <f>AF132/$Q$132</f>
        <v>0.32214765100671139</v>
      </c>
      <c r="AG133" s="116">
        <f t="shared" ref="AG133" si="142">AG132/$Q$132</f>
        <v>0.32214765100671139</v>
      </c>
      <c r="AH133" s="549"/>
      <c r="AI133" s="549"/>
      <c r="AJ133" s="549"/>
      <c r="AK133" s="549"/>
      <c r="AL133" s="549"/>
      <c r="AM133" s="549"/>
      <c r="AN133" s="553"/>
      <c r="AO133" s="554"/>
      <c r="AP133" s="549"/>
      <c r="AQ133" s="549"/>
      <c r="AR133" s="550"/>
      <c r="AS133" s="549"/>
      <c r="AT133" s="553"/>
      <c r="AU133" s="553"/>
      <c r="AV133" s="549"/>
      <c r="AW133" s="549"/>
      <c r="AX133" s="549"/>
      <c r="AY133" s="549"/>
      <c r="AZ133" s="549"/>
      <c r="BA133" s="549"/>
      <c r="BB133" s="553"/>
      <c r="BC133" s="549"/>
      <c r="BD133" s="553"/>
      <c r="BE133" s="549"/>
      <c r="BF133" s="553"/>
      <c r="BG133" s="555"/>
      <c r="BH133" s="556"/>
      <c r="BI133" s="553"/>
    </row>
    <row r="134" spans="2:61" ht="15" customHeight="1">
      <c r="E134" s="117"/>
      <c r="F134" s="117"/>
      <c r="G134" s="117"/>
      <c r="H134" s="117"/>
      <c r="I134" s="117"/>
      <c r="J134" s="117"/>
      <c r="K134" s="117"/>
      <c r="L134" s="117"/>
      <c r="M134" s="117"/>
      <c r="N134" s="117"/>
      <c r="O134" s="117"/>
      <c r="P134" s="117"/>
      <c r="Q134" s="117"/>
      <c r="U134" s="118" t="s">
        <v>2095</v>
      </c>
      <c r="V134" s="119">
        <f t="shared" ref="V134:AG134" si="143">V129/F129</f>
        <v>1</v>
      </c>
      <c r="W134" s="119">
        <f t="shared" si="143"/>
        <v>0.875</v>
      </c>
      <c r="X134" s="119">
        <f t="shared" si="143"/>
        <v>0.96666666666666667</v>
      </c>
      <c r="Y134" s="119">
        <f t="shared" si="143"/>
        <v>0.9375</v>
      </c>
      <c r="Z134" s="119">
        <f t="shared" si="143"/>
        <v>0.2</v>
      </c>
      <c r="AA134" s="119">
        <f t="shared" si="143"/>
        <v>0</v>
      </c>
      <c r="AB134" s="119">
        <f t="shared" si="143"/>
        <v>0</v>
      </c>
      <c r="AC134" s="119">
        <f t="shared" si="143"/>
        <v>0</v>
      </c>
      <c r="AD134" s="119">
        <f t="shared" si="143"/>
        <v>0</v>
      </c>
      <c r="AE134" s="119">
        <f t="shared" si="143"/>
        <v>0</v>
      </c>
      <c r="AF134" s="119">
        <f t="shared" si="143"/>
        <v>0</v>
      </c>
      <c r="AG134" s="119">
        <f t="shared" si="143"/>
        <v>0</v>
      </c>
    </row>
    <row r="135" spans="2:61" ht="15" customHeight="1">
      <c r="U135" s="121" t="s">
        <v>2096</v>
      </c>
      <c r="V135" s="1682">
        <f>(F131-3)/F131</f>
        <v>0.98051948051948057</v>
      </c>
      <c r="W135" s="1682"/>
      <c r="X135" s="1682"/>
      <c r="Y135" s="1682"/>
      <c r="Z135" s="1682"/>
      <c r="AA135" s="1682"/>
      <c r="AB135" s="1682">
        <f>AB131/L131</f>
        <v>0</v>
      </c>
      <c r="AC135" s="1682"/>
      <c r="AD135" s="1682"/>
      <c r="AE135" s="1682"/>
      <c r="AF135" s="1682"/>
      <c r="AG135" s="1682"/>
    </row>
  </sheetData>
  <protectedRanges>
    <protectedRange algorithmName="SHA-512" hashValue="z4M6NmXNqNL55oJsiHsZFOw1pBCM57/Y9O1Nfqo+0CDAo0hawjVaQeqszWeDONPmwP0JAcwHkp4IZiIoZKOY1w==" saltValue="ybgegpOLS6GlMA+0EybZtA==" spinCount="100000" sqref="AX3:BG10 AY17:AZ17 AZ30:BA30 AZ105:BA105 AY28 AZ44:BA44 AZ46 AZ25:AZ26 AZ18:BA18 AZ29 AJ11 AZ33:AZ36 BA59 BA28 AZ11:AZ16 AY23:AZ24 BC33 AZ57:AZ58 AZ60:AZ70 AZ93:BA95 AZ97:BA97 AZ96 AZ98:AZ99 AZ104 BB104 AZ106:AZ110 BB106:BC106 AZ111:BB111 AZ112:AZ114 AZ103:BB103 AZ123:AZ124 BB123:BB124 BF123:BF124 BB112:BB114 BC113 BB78:BB99 AZ78:AZ92 BC18:BC20 BE30 BE11:BE16 BG44 BE62:BE63 BG57:BG60 BC25:BC26 BG25:BG26 BC11:BC16 BC91 BB107:BB110 BE18 BE33:BE36 BD78:BD83 BD120:BE124 BG11:BG16 BG18 BG29:BG30 BG32:BG36 BG65 BD84:BE87 BF78:BF87 BD88:BF92 BC93:BG93 BD94:BF99 BD103:BG114 BF120:BF121 BG120:BG124 AZ19:AZ22 BB11:BB36 BF11:BF36 BD11:BD36 BE23:BE28 BF41:BF70 AZ41:AZ43 BD41:BD70 BB41:BB70 AZ48:AZ53 AY37:BG40 BD119:BG119 BB119:BB121 AZ119:AZ121 AY71:BG77 AY100:BG102 AY115:BG118" name="A1 Seguimiento por realizar"/>
    <protectedRange algorithmName="SHA-512" hashValue="wLpPFpTYum2FUpk27sAwLx3I+1Qol6gaE4BrOdqaGF9L/YubaKEal7cyO9WUu+zL78h20424gDz5/Vq4I/ggsw==" saltValue="BzSTxLc/5/7m1pGXv8i4ww==" spinCount="100000" sqref="C3 B3:B7 C4:D7 B8:D10 AL125 R102:AS102 AT102:AW103 AZ45:BA45 AZ54 BF122 AZ59 AV104 AY11:AY16 BA29 AZ55:BA56 BA123:BA124 AZ122:BB122 BE17 BG31 BG27:BG28 BA11:BA17 BA33:BA36 AY29:AY36 AZ31:BA32 BA57:BA58 BA60:BA70 BA78:BA92 BA96 BA98:BA99 AY103 BA106:BA110 BA112:BA114 AY105:AY114 BC17 BC21:BC24 BC27:BC32 BC92 BC94:BC99 BC34:BC36 BC103:BC105 BC107:BC112 BC78:BC90 BE31:BE32 AY78:AY99 BC120:BC124 BE64:BE70 BE78:BE83 BG17 BG61:BG64 BG66:BG70 BG78:BG92 BG94:BG99 BG19:BG24 BE19:BE22 BA19:BA26 AY18:AY22 AZ27:BA27 AY25:AY27 BG41:BG43 BA41:BA43 AY41:AY70 BC41:BC70 BE41:BE61 BG45:BG56 BA46:BA54 BA119:BA121 AY119:AY124 R11:AI11 R103:AI114 B11:Q124 E3:AW10 R115:AO124 AK11:AW11 AJ103:AR103 AP104:AQ108 AJ104:AO114 R12:AW101 AR104:AT104 AR105:AW108 AP109:AW124" name="A2 Seguimiento realizado"/>
    <protectedRange sqref="AS103" name="Rango1_1"/>
    <protectedRange algorithmName="SHA-512" hashValue="z4M6NmXNqNL55oJsiHsZFOw1pBCM57/Y9O1Nfqo+0CDAo0hawjVaQeqszWeDONPmwP0JAcwHkp4IZiIoZKOY1w==" saltValue="ybgegpOLS6GlMA+0EybZtA==" spinCount="100000" sqref="AX17 AZ28 AX70:AX77 AX100:AX102 AX105 AX115:AX118 AX14:AX15 BB105 AX11 AX28 AX30 AX23:AX24 AX36:AX43" name="A1 Seguimiento por realizar_1"/>
    <protectedRange algorithmName="SHA-512" hashValue="wLpPFpTYum2FUpk27sAwLx3I+1Qol6gaE4BrOdqaGF9L/YubaKEal7cyO9WUu+zL78h20424gDz5/Vq4I/ggsw==" saltValue="BzSTxLc/5/7m1pGXv8i4ww==" spinCount="100000" sqref="AX12:AX13 AX16 AX29 AX18:AX22 AZ47 AX25:AX27 AX103:AX104 AX31:AX35 AX106:AX114 AX78:AX99 AX44:AX69 AX119:AX124" name="A2 Seguimiento realizado_1"/>
  </protectedRanges>
  <autoFilter ref="B5:BJ124" xr:uid="{CC12F5A3-D311-46DE-82F1-97D5FFDEDEFE}"/>
  <mergeCells count="35">
    <mergeCell ref="F1:R1"/>
    <mergeCell ref="BI1:BJ1"/>
    <mergeCell ref="BI2:BJ2"/>
    <mergeCell ref="F3:Q3"/>
    <mergeCell ref="S3:S4"/>
    <mergeCell ref="T3:T4"/>
    <mergeCell ref="U3:U4"/>
    <mergeCell ref="V3:AG3"/>
    <mergeCell ref="AH3:AH4"/>
    <mergeCell ref="AI3:AI4"/>
    <mergeCell ref="AN3:AN4"/>
    <mergeCell ref="AP3:AP4"/>
    <mergeCell ref="AR3:AR4"/>
    <mergeCell ref="AT3:AT4"/>
    <mergeCell ref="BH128:BJ128"/>
    <mergeCell ref="AV3:AV4"/>
    <mergeCell ref="AX3:AX4"/>
    <mergeCell ref="AZ3:AZ4"/>
    <mergeCell ref="BB3:BB4"/>
    <mergeCell ref="BD3:BD4"/>
    <mergeCell ref="BF3:BF4"/>
    <mergeCell ref="BI3:BJ3"/>
    <mergeCell ref="BH4:BJ4"/>
    <mergeCell ref="B125:D125"/>
    <mergeCell ref="B126:D126"/>
    <mergeCell ref="B127:D127"/>
    <mergeCell ref="AJ3:AJ4"/>
    <mergeCell ref="AL3:AL4"/>
    <mergeCell ref="B3:B4"/>
    <mergeCell ref="F131:K131"/>
    <mergeCell ref="L131:Q131"/>
    <mergeCell ref="V131:AA131"/>
    <mergeCell ref="AB131:AG131"/>
    <mergeCell ref="V135:AA135"/>
    <mergeCell ref="AB135:AG135"/>
  </mergeCells>
  <conditionalFormatting sqref="V11:V13">
    <cfRule type="cellIs" dxfId="30" priority="58" operator="notEqual">
      <formula>$AJ$11</formula>
    </cfRule>
  </conditionalFormatting>
  <conditionalFormatting sqref="AJ11">
    <cfRule type="cellIs" dxfId="29" priority="48" operator="notEqual">
      <formula>$F$11</formula>
    </cfRule>
  </conditionalFormatting>
  <conditionalFormatting sqref="AJ12:AJ36 AJ41:AJ66">
    <cfRule type="cellIs" dxfId="28" priority="47" operator="notEqual">
      <formula>F12</formula>
    </cfRule>
  </conditionalFormatting>
  <conditionalFormatting sqref="AJ68:AJ70">
    <cfRule type="cellIs" dxfId="27" priority="45" operator="notEqual">
      <formula>F68</formula>
    </cfRule>
  </conditionalFormatting>
  <conditionalFormatting sqref="AJ78:AJ99">
    <cfRule type="cellIs" dxfId="26" priority="44" operator="notEqual">
      <formula>F78</formula>
    </cfRule>
  </conditionalFormatting>
  <conditionalFormatting sqref="AL11:AL102 AL115:AL118">
    <cfRule type="cellIs" dxfId="25" priority="56" operator="notEqual">
      <formula>G11</formula>
    </cfRule>
  </conditionalFormatting>
  <conditionalFormatting sqref="AN11:AN59 AN71:AN79 AN91:AN102 AN115:AN118">
    <cfRule type="cellIs" dxfId="24" priority="57" operator="notEqual">
      <formula>H11</formula>
    </cfRule>
  </conditionalFormatting>
  <conditionalFormatting sqref="AN60:AN70">
    <cfRule type="cellIs" dxfId="23" priority="9" operator="notEqual">
      <formula>I60</formula>
    </cfRule>
  </conditionalFormatting>
  <conditionalFormatting sqref="AN80:AN90">
    <cfRule type="cellIs" dxfId="22" priority="8" operator="notEqual">
      <formula>I80</formula>
    </cfRule>
  </conditionalFormatting>
  <conditionalFormatting sqref="AP11:AP102 AR12 AP115:AP118">
    <cfRule type="cellIs" dxfId="21" priority="53" operator="notEqual">
      <formula>I11</formula>
    </cfRule>
  </conditionalFormatting>
  <conditionalFormatting sqref="AR11 AR13:AR102 AT97">
    <cfRule type="cellIs" dxfId="20" priority="54" operator="notEqual">
      <formula>J11</formula>
    </cfRule>
  </conditionalFormatting>
  <conditionalFormatting sqref="AR104:AR105">
    <cfRule type="cellIs" dxfId="19" priority="6" operator="notEqual">
      <formula>J104</formula>
    </cfRule>
  </conditionalFormatting>
  <conditionalFormatting sqref="AR107:AR113">
    <cfRule type="cellIs" dxfId="18" priority="3" operator="notEqual">
      <formula>J107</formula>
    </cfRule>
  </conditionalFormatting>
  <conditionalFormatting sqref="AR115:AR124">
    <cfRule type="cellIs" dxfId="17" priority="1" operator="notEqual">
      <formula>J115</formula>
    </cfRule>
  </conditionalFormatting>
  <conditionalFormatting sqref="AT11:AT36 AT41:AT70 AT78:AT96 AT98:AT99">
    <cfRule type="cellIs" dxfId="16" priority="51" operator="notEqual">
      <formula>K11</formula>
    </cfRule>
  </conditionalFormatting>
  <conditionalFormatting sqref="AV11:AV36 AV41:AV70 AV78:AV99">
    <cfRule type="cellIs" dxfId="15" priority="52" operator="notEqual">
      <formula>L11</formula>
    </cfRule>
  </conditionalFormatting>
  <conditionalFormatting sqref="AX11:AX36 AX41:AX70">
    <cfRule type="cellIs" dxfId="14" priority="40" operator="notEqual">
      <formula>$M11</formula>
    </cfRule>
  </conditionalFormatting>
  <conditionalFormatting sqref="AX78:AX95">
    <cfRule type="cellIs" dxfId="13" priority="38" operator="notEqual">
      <formula>$M78</formula>
    </cfRule>
  </conditionalFormatting>
  <conditionalFormatting sqref="AX97:AX99">
    <cfRule type="cellIs" dxfId="12" priority="37" operator="notEqual">
      <formula>$M97</formula>
    </cfRule>
  </conditionalFormatting>
  <conditionalFormatting sqref="AZ11:AZ27 AZ41:AZ70">
    <cfRule type="cellIs" dxfId="11" priority="33" operator="notEqual">
      <formula>$N11</formula>
    </cfRule>
  </conditionalFormatting>
  <conditionalFormatting sqref="AZ31:AZ36">
    <cfRule type="cellIs" dxfId="10" priority="32" operator="notEqual">
      <formula>$N31</formula>
    </cfRule>
  </conditionalFormatting>
  <conditionalFormatting sqref="AZ78:AZ95">
    <cfRule type="cellIs" dxfId="9" priority="13" operator="notEqual">
      <formula>N78</formula>
    </cfRule>
  </conditionalFormatting>
  <conditionalFormatting sqref="AZ97:AZ99">
    <cfRule type="cellIs" dxfId="8" priority="12" operator="notEqual">
      <formula>N97</formula>
    </cfRule>
  </conditionalFormatting>
  <conditionalFormatting sqref="BB11:BB36 BB42 BB44:BB70">
    <cfRule type="cellIs" dxfId="7" priority="22" operator="notEqual">
      <formula>O11</formula>
    </cfRule>
  </conditionalFormatting>
  <conditionalFormatting sqref="BB41">
    <cfRule type="cellIs" dxfId="6" priority="11" operator="notEqual">
      <formula>$N41</formula>
    </cfRule>
  </conditionalFormatting>
  <conditionalFormatting sqref="BB43">
    <cfRule type="cellIs" dxfId="5" priority="10" operator="notEqual">
      <formula>$N43</formula>
    </cfRule>
  </conditionalFormatting>
  <conditionalFormatting sqref="BB78:BB99">
    <cfRule type="cellIs" dxfId="4" priority="24" operator="notEqual">
      <formula>O78</formula>
    </cfRule>
  </conditionalFormatting>
  <conditionalFormatting sqref="BD11:BD36 BD41:BD70">
    <cfRule type="cellIs" dxfId="3" priority="14" operator="notEqual">
      <formula>P11</formula>
    </cfRule>
  </conditionalFormatting>
  <conditionalFormatting sqref="BD78:BD99">
    <cfRule type="cellIs" dxfId="2" priority="16" operator="notEqual">
      <formula>P78</formula>
    </cfRule>
  </conditionalFormatting>
  <conditionalFormatting sqref="BF11:BF36 BF41:BF70">
    <cfRule type="cellIs" dxfId="1" priority="21" operator="notEqual">
      <formula>Q11</formula>
    </cfRule>
  </conditionalFormatting>
  <conditionalFormatting sqref="BF78:BF99">
    <cfRule type="cellIs" dxfId="0" priority="19" operator="notEqual">
      <formula>Q78</formula>
    </cfRule>
  </conditionalFormatting>
  <printOptions horizontalCentered="1" gridLines="1"/>
  <pageMargins left="0.7" right="0.7" top="0.75" bottom="0.75" header="0" footer="0"/>
  <pageSetup paperSize="9" scale="36" fitToHeight="0" pageOrder="overThenDown" orientation="landscape" cellComments="atEnd"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2BD65-DB4F-45CA-B803-1CF87BBCA336}">
  <sheetPr>
    <tabColor theme="0"/>
  </sheetPr>
  <dimension ref="A1:BJ30"/>
  <sheetViews>
    <sheetView topLeftCell="A6" workbookViewId="0">
      <selection activeCell="B14" sqref="B14:D14"/>
    </sheetView>
  </sheetViews>
  <sheetFormatPr baseColWidth="10" defaultColWidth="11.42578125" defaultRowHeight="12.75"/>
  <cols>
    <col min="1" max="1" width="2.85546875" style="609" customWidth="1"/>
    <col min="2" max="2" width="16.140625" style="726" customWidth="1"/>
    <col min="3" max="3" width="18.28515625" style="609" customWidth="1"/>
    <col min="4" max="4" width="19.7109375" style="726" customWidth="1"/>
    <col min="5" max="5" width="31.7109375" style="609" customWidth="1"/>
    <col min="6" max="6" width="25.140625" style="609" customWidth="1"/>
    <col min="7" max="18" width="6" style="726" customWidth="1"/>
    <col min="19" max="19" width="9.140625" style="726"/>
    <col min="20" max="21" width="23.140625" style="609" customWidth="1"/>
    <col min="22" max="22" width="20.7109375" style="609" customWidth="1"/>
    <col min="23" max="34" width="6.42578125" style="609" customWidth="1"/>
    <col min="35" max="36" width="9.140625" style="726"/>
    <col min="37" max="37" width="9.140625" style="609"/>
    <col min="38" max="38" width="17" style="609" customWidth="1"/>
    <col min="39" max="39" width="9.140625" style="609"/>
    <col min="40" max="40" width="14" style="609" customWidth="1"/>
    <col min="41" max="41" width="9.140625" style="609"/>
    <col min="42" max="42" width="14.28515625" style="609" customWidth="1"/>
    <col min="43" max="43" width="9.140625" style="609"/>
    <col min="44" max="44" width="13.140625" style="609" customWidth="1"/>
    <col min="45" max="45" width="9.140625" style="609"/>
    <col min="46" max="46" width="14.42578125" style="609" customWidth="1"/>
    <col min="47" max="47" width="9.140625" style="609"/>
    <col min="48" max="48" width="14" style="609" customWidth="1"/>
    <col min="49" max="49" width="9.140625" style="609"/>
    <col min="50" max="50" width="14.28515625" style="609" customWidth="1"/>
    <col min="51" max="51" width="9.140625" style="609"/>
    <col min="52" max="52" width="13.85546875" style="609" customWidth="1"/>
    <col min="53" max="53" width="9.140625" style="609"/>
    <col min="54" max="54" width="12.85546875" style="609" customWidth="1"/>
    <col min="55" max="55" width="9.140625" style="609"/>
    <col min="56" max="56" width="13.28515625" style="609" customWidth="1"/>
    <col min="57" max="57" width="9.140625" style="609"/>
    <col min="58" max="58" width="15.42578125" style="609" customWidth="1"/>
    <col min="59" max="59" width="9.140625" style="609"/>
    <col min="60" max="60" width="13.42578125" style="609" customWidth="1"/>
    <col min="61" max="61" width="8.7109375" customWidth="1"/>
    <col min="62" max="62" width="15.140625" customWidth="1"/>
  </cols>
  <sheetData>
    <row r="1" spans="1:62" ht="30" customHeight="1">
      <c r="A1" s="781" t="s">
        <v>1290</v>
      </c>
      <c r="B1" s="932"/>
      <c r="C1" s="781"/>
      <c r="D1" s="779" t="s">
        <v>1290</v>
      </c>
      <c r="E1" s="782" t="s">
        <v>1290</v>
      </c>
      <c r="F1" s="782" t="s">
        <v>1290</v>
      </c>
      <c r="G1" s="1625" t="s">
        <v>1454</v>
      </c>
      <c r="H1" s="1625"/>
      <c r="I1" s="1625"/>
      <c r="J1" s="1625"/>
      <c r="K1" s="1625"/>
      <c r="L1" s="1625"/>
      <c r="M1" s="1625"/>
      <c r="N1" s="1625"/>
      <c r="O1" s="1625"/>
      <c r="P1" s="1625"/>
      <c r="Q1" s="1625"/>
      <c r="R1" s="1625"/>
      <c r="S1" s="1625"/>
      <c r="T1" s="1625"/>
      <c r="U1" s="783" t="s">
        <v>1290</v>
      </c>
      <c r="V1" s="782" t="s">
        <v>1290</v>
      </c>
      <c r="W1" s="782" t="s">
        <v>1290</v>
      </c>
      <c r="X1" s="782" t="s">
        <v>1290</v>
      </c>
      <c r="Y1" s="782" t="s">
        <v>1290</v>
      </c>
      <c r="Z1" s="782" t="s">
        <v>1290</v>
      </c>
      <c r="AA1" s="782" t="s">
        <v>1290</v>
      </c>
      <c r="AB1" s="782" t="s">
        <v>1290</v>
      </c>
      <c r="AC1" s="782" t="s">
        <v>1290</v>
      </c>
      <c r="AD1" s="782" t="s">
        <v>1290</v>
      </c>
      <c r="AE1" s="782" t="s">
        <v>1290</v>
      </c>
      <c r="AF1" s="784"/>
      <c r="AG1" s="782" t="s">
        <v>1290</v>
      </c>
      <c r="AH1" s="782" t="s">
        <v>1290</v>
      </c>
      <c r="AI1" s="779" t="s">
        <v>1290</v>
      </c>
      <c r="AJ1" s="779" t="s">
        <v>1290</v>
      </c>
      <c r="AK1" s="782" t="s">
        <v>1290</v>
      </c>
      <c r="AL1" s="782" t="s">
        <v>1290</v>
      </c>
      <c r="AM1" s="782" t="s">
        <v>1290</v>
      </c>
      <c r="AN1" s="782" t="s">
        <v>1290</v>
      </c>
      <c r="AO1" s="782" t="s">
        <v>1290</v>
      </c>
      <c r="AP1" s="782" t="s">
        <v>1290</v>
      </c>
      <c r="AQ1" s="782" t="s">
        <v>1290</v>
      </c>
      <c r="AR1" s="782" t="s">
        <v>1290</v>
      </c>
      <c r="AS1" s="782" t="s">
        <v>1290</v>
      </c>
      <c r="AT1" s="782" t="s">
        <v>1290</v>
      </c>
      <c r="AU1" s="782" t="s">
        <v>1290</v>
      </c>
      <c r="AV1" s="782" t="s">
        <v>1290</v>
      </c>
      <c r="AW1" s="782" t="s">
        <v>1290</v>
      </c>
      <c r="AX1" s="782" t="s">
        <v>1290</v>
      </c>
      <c r="AY1" s="782" t="s">
        <v>1290</v>
      </c>
      <c r="AZ1" s="782" t="s">
        <v>1290</v>
      </c>
      <c r="BA1" s="782" t="s">
        <v>1290</v>
      </c>
      <c r="BB1" s="782" t="s">
        <v>1290</v>
      </c>
      <c r="BC1" s="782" t="s">
        <v>1290</v>
      </c>
      <c r="BD1" s="782" t="s">
        <v>1290</v>
      </c>
      <c r="BE1" s="782" t="s">
        <v>1290</v>
      </c>
      <c r="BF1" s="782" t="s">
        <v>1290</v>
      </c>
      <c r="BG1" s="782" t="s">
        <v>1290</v>
      </c>
      <c r="BH1" s="782" t="s">
        <v>1290</v>
      </c>
      <c r="BI1" s="1614" t="s">
        <v>1176</v>
      </c>
      <c r="BJ1" s="1617" t="s">
        <v>1177</v>
      </c>
    </row>
    <row r="2" spans="1:62" ht="30" customHeight="1">
      <c r="A2" s="781" t="s">
        <v>1290</v>
      </c>
      <c r="B2" s="932"/>
      <c r="C2" s="781"/>
      <c r="D2" s="779" t="s">
        <v>1290</v>
      </c>
      <c r="E2" s="782" t="s">
        <v>1290</v>
      </c>
      <c r="F2" s="782" t="s">
        <v>1290</v>
      </c>
      <c r="G2" s="1625"/>
      <c r="H2" s="1625"/>
      <c r="I2" s="1625"/>
      <c r="J2" s="1625"/>
      <c r="K2" s="1625"/>
      <c r="L2" s="1625"/>
      <c r="M2" s="1625"/>
      <c r="N2" s="1625"/>
      <c r="O2" s="1625"/>
      <c r="P2" s="1625"/>
      <c r="Q2" s="1625"/>
      <c r="R2" s="1625"/>
      <c r="S2" s="1625"/>
      <c r="T2" s="1625"/>
      <c r="U2" s="783" t="s">
        <v>1290</v>
      </c>
      <c r="V2" s="782" t="s">
        <v>1290</v>
      </c>
      <c r="W2" s="782" t="s">
        <v>1290</v>
      </c>
      <c r="X2" s="782" t="s">
        <v>1290</v>
      </c>
      <c r="Y2" s="782" t="s">
        <v>1290</v>
      </c>
      <c r="Z2" s="782" t="s">
        <v>1290</v>
      </c>
      <c r="AA2" s="782" t="s">
        <v>1290</v>
      </c>
      <c r="AB2" s="782" t="s">
        <v>1290</v>
      </c>
      <c r="AC2" s="782" t="s">
        <v>1290</v>
      </c>
      <c r="AD2" s="782" t="s">
        <v>1290</v>
      </c>
      <c r="AE2" s="782" t="s">
        <v>1290</v>
      </c>
      <c r="AF2" s="784"/>
      <c r="AG2" s="782" t="s">
        <v>1290</v>
      </c>
      <c r="AH2" s="782" t="s">
        <v>1290</v>
      </c>
      <c r="AI2" s="779" t="s">
        <v>1290</v>
      </c>
      <c r="AJ2" s="779" t="s">
        <v>1290</v>
      </c>
      <c r="AK2" s="782" t="s">
        <v>1290</v>
      </c>
      <c r="AL2" s="782" t="s">
        <v>1290</v>
      </c>
      <c r="AM2" s="782" t="s">
        <v>1290</v>
      </c>
      <c r="AN2" s="782" t="s">
        <v>1290</v>
      </c>
      <c r="AO2" s="782" t="s">
        <v>1290</v>
      </c>
      <c r="AP2" s="782" t="s">
        <v>1290</v>
      </c>
      <c r="AQ2" s="782" t="s">
        <v>1290</v>
      </c>
      <c r="AR2" s="782" t="s">
        <v>1290</v>
      </c>
      <c r="AS2" s="782" t="s">
        <v>1290</v>
      </c>
      <c r="AT2" s="782" t="s">
        <v>1290</v>
      </c>
      <c r="AU2" s="782" t="s">
        <v>1290</v>
      </c>
      <c r="AV2" s="782" t="s">
        <v>1290</v>
      </c>
      <c r="AW2" s="782" t="s">
        <v>1290</v>
      </c>
      <c r="AX2" s="782" t="s">
        <v>1290</v>
      </c>
      <c r="AY2" s="782" t="s">
        <v>1290</v>
      </c>
      <c r="AZ2" s="782" t="s">
        <v>1290</v>
      </c>
      <c r="BA2" s="782" t="s">
        <v>1290</v>
      </c>
      <c r="BB2" s="782" t="s">
        <v>1290</v>
      </c>
      <c r="BC2" s="782" t="s">
        <v>1290</v>
      </c>
      <c r="BD2" s="782" t="s">
        <v>1290</v>
      </c>
      <c r="BE2" s="782" t="s">
        <v>1290</v>
      </c>
      <c r="BF2" s="782" t="s">
        <v>1290</v>
      </c>
      <c r="BG2" s="782" t="s">
        <v>1290</v>
      </c>
      <c r="BH2" s="782" t="s">
        <v>1290</v>
      </c>
      <c r="BI2" s="1615"/>
      <c r="BJ2" s="1618"/>
    </row>
    <row r="3" spans="1:62" ht="30" customHeight="1">
      <c r="A3" s="781" t="s">
        <v>1290</v>
      </c>
      <c r="B3" s="932"/>
      <c r="C3" s="781"/>
      <c r="D3" s="779" t="s">
        <v>1290</v>
      </c>
      <c r="E3" s="782" t="s">
        <v>1290</v>
      </c>
      <c r="F3" s="782" t="s">
        <v>1290</v>
      </c>
      <c r="G3" s="1625"/>
      <c r="H3" s="1625"/>
      <c r="I3" s="1625"/>
      <c r="J3" s="1625"/>
      <c r="K3" s="1625"/>
      <c r="L3" s="1625"/>
      <c r="M3" s="1625"/>
      <c r="N3" s="1625"/>
      <c r="O3" s="1625"/>
      <c r="P3" s="1625"/>
      <c r="Q3" s="1625"/>
      <c r="R3" s="1625"/>
      <c r="S3" s="1625"/>
      <c r="T3" s="1625"/>
      <c r="U3" s="783" t="s">
        <v>1290</v>
      </c>
      <c r="V3" s="782" t="s">
        <v>1290</v>
      </c>
      <c r="W3" s="782" t="s">
        <v>1290</v>
      </c>
      <c r="X3" s="782" t="s">
        <v>1290</v>
      </c>
      <c r="Y3" s="782" t="s">
        <v>1290</v>
      </c>
      <c r="Z3" s="782" t="s">
        <v>1290</v>
      </c>
      <c r="AA3" s="782" t="s">
        <v>1290</v>
      </c>
      <c r="AB3" s="782" t="s">
        <v>1290</v>
      </c>
      <c r="AC3" s="782" t="s">
        <v>1290</v>
      </c>
      <c r="AD3" s="782" t="s">
        <v>1290</v>
      </c>
      <c r="AE3" s="782" t="s">
        <v>1290</v>
      </c>
      <c r="AF3" s="784"/>
      <c r="AG3" s="782" t="s">
        <v>1290</v>
      </c>
      <c r="AH3" s="782" t="s">
        <v>1290</v>
      </c>
      <c r="AI3" s="779" t="s">
        <v>1290</v>
      </c>
      <c r="AJ3" s="779" t="s">
        <v>1290</v>
      </c>
      <c r="AK3" s="782" t="s">
        <v>1290</v>
      </c>
      <c r="AL3" s="782" t="s">
        <v>1290</v>
      </c>
      <c r="AM3" s="782" t="s">
        <v>1290</v>
      </c>
      <c r="AN3" s="782" t="s">
        <v>1290</v>
      </c>
      <c r="AO3" s="782" t="s">
        <v>1290</v>
      </c>
      <c r="AP3" s="782" t="s">
        <v>1290</v>
      </c>
      <c r="AQ3" s="782" t="s">
        <v>1290</v>
      </c>
      <c r="AR3" s="782" t="s">
        <v>1290</v>
      </c>
      <c r="AS3" s="782" t="s">
        <v>1290</v>
      </c>
      <c r="AT3" s="782" t="s">
        <v>1290</v>
      </c>
      <c r="AU3" s="782" t="s">
        <v>1290</v>
      </c>
      <c r="AV3" s="782" t="s">
        <v>1290</v>
      </c>
      <c r="AW3" s="782" t="s">
        <v>1290</v>
      </c>
      <c r="AX3" s="782" t="s">
        <v>1290</v>
      </c>
      <c r="AY3" s="782" t="s">
        <v>1290</v>
      </c>
      <c r="AZ3" s="782" t="s">
        <v>1290</v>
      </c>
      <c r="BA3" s="782" t="s">
        <v>1290</v>
      </c>
      <c r="BB3" s="782" t="s">
        <v>1290</v>
      </c>
      <c r="BC3" s="782" t="s">
        <v>1290</v>
      </c>
      <c r="BD3" s="782" t="s">
        <v>1290</v>
      </c>
      <c r="BE3" s="782" t="s">
        <v>1290</v>
      </c>
      <c r="BF3" s="782" t="s">
        <v>1290</v>
      </c>
      <c r="BG3" s="782" t="s">
        <v>1290</v>
      </c>
      <c r="BH3" s="782" t="s">
        <v>1290</v>
      </c>
      <c r="BI3" s="1616"/>
      <c r="BJ3" s="1619"/>
    </row>
    <row r="4" spans="1:62" ht="30" customHeight="1">
      <c r="A4" s="781" t="s">
        <v>1290</v>
      </c>
      <c r="B4" s="932"/>
      <c r="C4" s="781"/>
      <c r="D4" s="779" t="s">
        <v>1290</v>
      </c>
      <c r="E4" s="782" t="s">
        <v>1290</v>
      </c>
      <c r="F4" s="782" t="s">
        <v>1290</v>
      </c>
      <c r="G4" s="1626"/>
      <c r="H4" s="1626"/>
      <c r="I4" s="1626"/>
      <c r="J4" s="1626"/>
      <c r="K4" s="1626"/>
      <c r="L4" s="1626"/>
      <c r="M4" s="1626"/>
      <c r="N4" s="1626"/>
      <c r="O4" s="1626"/>
      <c r="P4" s="1626"/>
      <c r="Q4" s="1626"/>
      <c r="R4" s="1626"/>
      <c r="S4" s="1626"/>
      <c r="T4" s="1626"/>
      <c r="U4" s="783" t="s">
        <v>1290</v>
      </c>
      <c r="V4" s="782" t="s">
        <v>1290</v>
      </c>
      <c r="W4" s="782" t="s">
        <v>1290</v>
      </c>
      <c r="X4" s="782" t="s">
        <v>1290</v>
      </c>
      <c r="Y4" s="782" t="s">
        <v>1290</v>
      </c>
      <c r="Z4" s="782" t="s">
        <v>1290</v>
      </c>
      <c r="AA4" s="782" t="s">
        <v>1290</v>
      </c>
      <c r="AB4" s="782" t="s">
        <v>1290</v>
      </c>
      <c r="AC4" s="782" t="s">
        <v>1290</v>
      </c>
      <c r="AD4" s="782" t="s">
        <v>1290</v>
      </c>
      <c r="AE4" s="782" t="s">
        <v>1290</v>
      </c>
      <c r="AF4" s="784"/>
      <c r="AG4" s="782" t="s">
        <v>1290</v>
      </c>
      <c r="AH4" s="782" t="s">
        <v>1290</v>
      </c>
      <c r="AI4" s="779" t="s">
        <v>1290</v>
      </c>
      <c r="AJ4" s="779" t="s">
        <v>1290</v>
      </c>
      <c r="AK4" s="782" t="s">
        <v>1290</v>
      </c>
      <c r="AL4" s="782" t="s">
        <v>1290</v>
      </c>
      <c r="AM4" s="782" t="s">
        <v>1290</v>
      </c>
      <c r="AN4" s="782" t="s">
        <v>1290</v>
      </c>
      <c r="AO4" s="782" t="s">
        <v>1290</v>
      </c>
      <c r="AP4" s="782" t="s">
        <v>1290</v>
      </c>
      <c r="AQ4" s="782" t="s">
        <v>1290</v>
      </c>
      <c r="AR4" s="782" t="s">
        <v>1290</v>
      </c>
      <c r="AS4" s="782" t="s">
        <v>1290</v>
      </c>
      <c r="AT4" s="782" t="s">
        <v>1290</v>
      </c>
      <c r="AU4" s="782" t="s">
        <v>1290</v>
      </c>
      <c r="AV4" s="782" t="s">
        <v>1290</v>
      </c>
      <c r="AW4" s="782" t="s">
        <v>1290</v>
      </c>
      <c r="AX4" s="782" t="s">
        <v>1290</v>
      </c>
      <c r="AY4" s="782" t="s">
        <v>1290</v>
      </c>
      <c r="AZ4" s="782" t="s">
        <v>1290</v>
      </c>
      <c r="BA4" s="782" t="s">
        <v>1290</v>
      </c>
      <c r="BB4" s="782" t="s">
        <v>1290</v>
      </c>
      <c r="BC4" s="782" t="s">
        <v>1290</v>
      </c>
      <c r="BD4" s="782" t="s">
        <v>1290</v>
      </c>
      <c r="BE4" s="782" t="s">
        <v>1290</v>
      </c>
      <c r="BF4" s="782" t="s">
        <v>1290</v>
      </c>
      <c r="BG4" s="782" t="s">
        <v>1290</v>
      </c>
      <c r="BH4" s="782" t="s">
        <v>1290</v>
      </c>
      <c r="BI4" s="722" t="s">
        <v>1179</v>
      </c>
      <c r="BJ4" s="723">
        <v>2</v>
      </c>
    </row>
    <row r="5" spans="1:62" ht="25.5">
      <c r="B5" s="785" t="s">
        <v>1290</v>
      </c>
      <c r="C5" s="785" t="s">
        <v>1290</v>
      </c>
      <c r="D5" s="785" t="s">
        <v>1290</v>
      </c>
      <c r="E5" s="786" t="s">
        <v>1290</v>
      </c>
      <c r="F5" s="786" t="s">
        <v>1290</v>
      </c>
      <c r="G5" s="725" t="s">
        <v>1290</v>
      </c>
      <c r="H5" s="725" t="s">
        <v>1290</v>
      </c>
      <c r="I5" s="725" t="s">
        <v>1290</v>
      </c>
      <c r="J5" s="725" t="s">
        <v>1290</v>
      </c>
      <c r="K5" s="725" t="s">
        <v>1290</v>
      </c>
      <c r="L5" s="725" t="s">
        <v>1290</v>
      </c>
      <c r="M5" s="725" t="s">
        <v>1290</v>
      </c>
      <c r="N5" s="725" t="s">
        <v>1290</v>
      </c>
      <c r="O5" s="725" t="s">
        <v>1290</v>
      </c>
      <c r="P5" s="725" t="s">
        <v>1290</v>
      </c>
      <c r="Q5" s="725" t="s">
        <v>1290</v>
      </c>
      <c r="R5" s="725" t="s">
        <v>1290</v>
      </c>
      <c r="S5" s="725" t="s">
        <v>1290</v>
      </c>
      <c r="T5" s="787" t="s">
        <v>1290</v>
      </c>
      <c r="U5" s="786" t="s">
        <v>1290</v>
      </c>
      <c r="V5" s="786" t="s">
        <v>1290</v>
      </c>
      <c r="W5" s="786" t="s">
        <v>1290</v>
      </c>
      <c r="X5" s="786" t="s">
        <v>1290</v>
      </c>
      <c r="Y5" s="786" t="s">
        <v>1290</v>
      </c>
      <c r="Z5" s="786" t="s">
        <v>1290</v>
      </c>
      <c r="AA5" s="786" t="s">
        <v>1290</v>
      </c>
      <c r="AB5" s="786" t="s">
        <v>1290</v>
      </c>
      <c r="AC5" s="786" t="s">
        <v>1290</v>
      </c>
      <c r="AD5" s="786" t="s">
        <v>1290</v>
      </c>
      <c r="AE5" s="786" t="s">
        <v>1290</v>
      </c>
      <c r="AF5" s="786" t="s">
        <v>1290</v>
      </c>
      <c r="AG5" s="786" t="s">
        <v>1290</v>
      </c>
      <c r="AH5" s="786" t="s">
        <v>1290</v>
      </c>
      <c r="AI5" s="777" t="s">
        <v>1290</v>
      </c>
      <c r="AJ5" s="777" t="s">
        <v>1290</v>
      </c>
      <c r="AK5" s="786" t="s">
        <v>1290</v>
      </c>
      <c r="AL5" s="786" t="s">
        <v>1290</v>
      </c>
      <c r="AM5" s="786" t="s">
        <v>1290</v>
      </c>
      <c r="AN5" s="786" t="s">
        <v>1290</v>
      </c>
      <c r="AO5" s="786" t="s">
        <v>1290</v>
      </c>
      <c r="AP5" s="786" t="s">
        <v>1290</v>
      </c>
      <c r="AQ5" s="786" t="s">
        <v>1290</v>
      </c>
      <c r="AR5" s="786" t="s">
        <v>1290</v>
      </c>
      <c r="AS5" s="786" t="s">
        <v>1290</v>
      </c>
      <c r="AT5" s="786" t="s">
        <v>1290</v>
      </c>
      <c r="AU5" s="786" t="s">
        <v>1290</v>
      </c>
      <c r="AV5" s="786" t="s">
        <v>1290</v>
      </c>
      <c r="AW5" s="786" t="s">
        <v>1290</v>
      </c>
      <c r="AX5" s="786" t="s">
        <v>1290</v>
      </c>
      <c r="AY5" s="786" t="s">
        <v>1290</v>
      </c>
      <c r="AZ5" s="786" t="s">
        <v>1290</v>
      </c>
      <c r="BA5" s="786" t="s">
        <v>1290</v>
      </c>
      <c r="BB5" s="786" t="s">
        <v>1290</v>
      </c>
      <c r="BC5" s="788" t="s">
        <v>1290</v>
      </c>
      <c r="BD5" s="788" t="s">
        <v>1290</v>
      </c>
      <c r="BE5" s="788" t="s">
        <v>1290</v>
      </c>
      <c r="BF5" s="788" t="s">
        <v>1290</v>
      </c>
      <c r="BG5" s="788" t="s">
        <v>1290</v>
      </c>
      <c r="BH5" s="788" t="s">
        <v>1290</v>
      </c>
      <c r="BI5" s="724" t="s">
        <v>1180</v>
      </c>
      <c r="BJ5" s="723" t="s">
        <v>1181</v>
      </c>
    </row>
    <row r="6" spans="1:62" s="726" customFormat="1" ht="25.5" customHeight="1">
      <c r="B6" s="727" t="s">
        <v>1475</v>
      </c>
      <c r="C6" s="727" t="s">
        <v>110</v>
      </c>
      <c r="D6" s="727" t="s">
        <v>694</v>
      </c>
      <c r="E6" s="725" t="s">
        <v>688</v>
      </c>
      <c r="F6" s="725" t="s">
        <v>59</v>
      </c>
      <c r="G6" s="1620" t="s">
        <v>12</v>
      </c>
      <c r="H6" s="1621"/>
      <c r="I6" s="1621"/>
      <c r="J6" s="1621"/>
      <c r="K6" s="1621"/>
      <c r="L6" s="1621"/>
      <c r="M6" s="1621"/>
      <c r="N6" s="1621"/>
      <c r="O6" s="1621"/>
      <c r="P6" s="1621"/>
      <c r="Q6" s="1621"/>
      <c r="R6" s="1622"/>
      <c r="S6" s="725" t="s">
        <v>13</v>
      </c>
      <c r="T6" s="725" t="s">
        <v>74</v>
      </c>
      <c r="U6" s="725" t="s">
        <v>75</v>
      </c>
      <c r="V6" s="1623" t="s">
        <v>1294</v>
      </c>
      <c r="W6" s="1620" t="s">
        <v>52</v>
      </c>
      <c r="X6" s="1621"/>
      <c r="Y6" s="1621"/>
      <c r="Z6" s="1621"/>
      <c r="AA6" s="1621"/>
      <c r="AB6" s="1621"/>
      <c r="AC6" s="1621"/>
      <c r="AD6" s="1621"/>
      <c r="AE6" s="1621"/>
      <c r="AF6" s="1621"/>
      <c r="AG6" s="1621"/>
      <c r="AH6" s="1622"/>
      <c r="AI6" s="725" t="s">
        <v>689</v>
      </c>
      <c r="AJ6" s="725" t="s">
        <v>53</v>
      </c>
      <c r="AK6" s="725" t="s">
        <v>14</v>
      </c>
      <c r="AL6" s="725" t="s">
        <v>691</v>
      </c>
      <c r="AM6" s="725" t="s">
        <v>15</v>
      </c>
      <c r="AN6" s="725" t="s">
        <v>691</v>
      </c>
      <c r="AO6" s="725" t="s">
        <v>16</v>
      </c>
      <c r="AP6" s="725" t="s">
        <v>691</v>
      </c>
      <c r="AQ6" s="725" t="s">
        <v>17</v>
      </c>
      <c r="AR6" s="725" t="s">
        <v>691</v>
      </c>
      <c r="AS6" s="725" t="s">
        <v>18</v>
      </c>
      <c r="AT6" s="725" t="s">
        <v>691</v>
      </c>
      <c r="AU6" s="725" t="s">
        <v>19</v>
      </c>
      <c r="AV6" s="725" t="s">
        <v>691</v>
      </c>
      <c r="AW6" s="725" t="s">
        <v>20</v>
      </c>
      <c r="AX6" s="725" t="s">
        <v>691</v>
      </c>
      <c r="AY6" s="725" t="s">
        <v>21</v>
      </c>
      <c r="AZ6" s="725" t="s">
        <v>691</v>
      </c>
      <c r="BA6" s="725" t="s">
        <v>22</v>
      </c>
      <c r="BB6" s="725" t="s">
        <v>691</v>
      </c>
      <c r="BC6" s="725" t="s">
        <v>23</v>
      </c>
      <c r="BD6" s="725" t="s">
        <v>691</v>
      </c>
      <c r="BE6" s="725" t="s">
        <v>24</v>
      </c>
      <c r="BF6" s="725" t="s">
        <v>691</v>
      </c>
      <c r="BG6" s="725" t="s">
        <v>25</v>
      </c>
      <c r="BH6" s="725" t="s">
        <v>691</v>
      </c>
      <c r="BI6" s="728" t="s">
        <v>1290</v>
      </c>
      <c r="BJ6" s="728" t="s">
        <v>1290</v>
      </c>
    </row>
    <row r="7" spans="1:62" s="726" customFormat="1">
      <c r="B7" s="730" t="s">
        <v>1290</v>
      </c>
      <c r="C7" s="730" t="s">
        <v>1290</v>
      </c>
      <c r="D7" s="730" t="s">
        <v>1290</v>
      </c>
      <c r="E7" s="729" t="s">
        <v>1290</v>
      </c>
      <c r="F7" s="729" t="s">
        <v>1290</v>
      </c>
      <c r="G7" s="729" t="s">
        <v>14</v>
      </c>
      <c r="H7" s="729" t="s">
        <v>15</v>
      </c>
      <c r="I7" s="729" t="s">
        <v>16</v>
      </c>
      <c r="J7" s="729" t="s">
        <v>17</v>
      </c>
      <c r="K7" s="729" t="s">
        <v>18</v>
      </c>
      <c r="L7" s="729" t="s">
        <v>19</v>
      </c>
      <c r="M7" s="729" t="s">
        <v>20</v>
      </c>
      <c r="N7" s="729" t="s">
        <v>21</v>
      </c>
      <c r="O7" s="729" t="s">
        <v>22</v>
      </c>
      <c r="P7" s="729" t="s">
        <v>23</v>
      </c>
      <c r="Q7" s="729" t="s">
        <v>24</v>
      </c>
      <c r="R7" s="729" t="s">
        <v>25</v>
      </c>
      <c r="S7" s="729" t="s">
        <v>1290</v>
      </c>
      <c r="T7" s="729" t="s">
        <v>1290</v>
      </c>
      <c r="U7" s="729" t="s">
        <v>1290</v>
      </c>
      <c r="V7" s="1624"/>
      <c r="W7" s="729" t="s">
        <v>14</v>
      </c>
      <c r="X7" s="729" t="s">
        <v>15</v>
      </c>
      <c r="Y7" s="729" t="s">
        <v>16</v>
      </c>
      <c r="Z7" s="729" t="s">
        <v>17</v>
      </c>
      <c r="AA7" s="729" t="s">
        <v>18</v>
      </c>
      <c r="AB7" s="729" t="s">
        <v>19</v>
      </c>
      <c r="AC7" s="729" t="s">
        <v>20</v>
      </c>
      <c r="AD7" s="729" t="s">
        <v>21</v>
      </c>
      <c r="AE7" s="729" t="s">
        <v>22</v>
      </c>
      <c r="AF7" s="729" t="s">
        <v>23</v>
      </c>
      <c r="AG7" s="729" t="s">
        <v>24</v>
      </c>
      <c r="AH7" s="729" t="s">
        <v>25</v>
      </c>
      <c r="AI7" s="729" t="s">
        <v>1290</v>
      </c>
      <c r="AJ7" s="729" t="s">
        <v>1290</v>
      </c>
      <c r="AK7" s="729" t="s">
        <v>14</v>
      </c>
      <c r="AL7" s="729" t="s">
        <v>699</v>
      </c>
      <c r="AM7" s="729" t="s">
        <v>15</v>
      </c>
      <c r="AN7" s="729" t="s">
        <v>700</v>
      </c>
      <c r="AO7" s="729" t="s">
        <v>16</v>
      </c>
      <c r="AP7" s="729" t="s">
        <v>699</v>
      </c>
      <c r="AQ7" s="729" t="s">
        <v>17</v>
      </c>
      <c r="AR7" s="729" t="s">
        <v>699</v>
      </c>
      <c r="AS7" s="729" t="s">
        <v>18</v>
      </c>
      <c r="AT7" s="729" t="s">
        <v>699</v>
      </c>
      <c r="AU7" s="729" t="s">
        <v>19</v>
      </c>
      <c r="AV7" s="729" t="s">
        <v>699</v>
      </c>
      <c r="AW7" s="729" t="s">
        <v>20</v>
      </c>
      <c r="AX7" s="729" t="s">
        <v>699</v>
      </c>
      <c r="AY7" s="729" t="s">
        <v>21</v>
      </c>
      <c r="AZ7" s="729" t="s">
        <v>699</v>
      </c>
      <c r="BA7" s="729" t="s">
        <v>22</v>
      </c>
      <c r="BB7" s="729" t="s">
        <v>699</v>
      </c>
      <c r="BC7" s="729" t="s">
        <v>23</v>
      </c>
      <c r="BD7" s="729" t="s">
        <v>699</v>
      </c>
      <c r="BE7" s="729" t="s">
        <v>24</v>
      </c>
      <c r="BF7" s="729" t="s">
        <v>699</v>
      </c>
      <c r="BG7" s="729" t="s">
        <v>25</v>
      </c>
      <c r="BH7" s="729" t="s">
        <v>699</v>
      </c>
      <c r="BI7" s="728" t="s">
        <v>1290</v>
      </c>
      <c r="BJ7" s="728" t="s">
        <v>1290</v>
      </c>
    </row>
    <row r="8" spans="1:62" ht="66.75" customHeight="1">
      <c r="B8" s="1706" t="s">
        <v>2097</v>
      </c>
      <c r="C8" s="794" t="s">
        <v>2098</v>
      </c>
      <c r="D8" s="794" t="s">
        <v>2099</v>
      </c>
      <c r="E8" s="789" t="s">
        <v>2100</v>
      </c>
      <c r="F8" s="789" t="s">
        <v>2101</v>
      </c>
      <c r="G8" s="912"/>
      <c r="H8" s="775"/>
      <c r="I8" s="775"/>
      <c r="J8" s="775"/>
      <c r="K8" s="775"/>
      <c r="L8" s="775"/>
      <c r="M8" s="775"/>
      <c r="N8" s="775"/>
      <c r="O8" s="775"/>
      <c r="P8" s="775">
        <v>1</v>
      </c>
      <c r="Q8" s="775"/>
      <c r="R8" s="775"/>
      <c r="S8" s="775">
        <f>SUM(G8:R8)</f>
        <v>1</v>
      </c>
      <c r="T8" s="794" t="s">
        <v>236</v>
      </c>
      <c r="U8" s="794" t="s">
        <v>236</v>
      </c>
      <c r="V8" s="775" t="s">
        <v>1458</v>
      </c>
      <c r="W8" s="936">
        <f>AK8</f>
        <v>0</v>
      </c>
      <c r="X8" s="936">
        <f>AM8</f>
        <v>0</v>
      </c>
      <c r="Y8" s="936">
        <f>AO8</f>
        <v>0</v>
      </c>
      <c r="Z8" s="936">
        <f>AQ8</f>
        <v>0</v>
      </c>
      <c r="AA8" s="936">
        <f>AS8</f>
        <v>0</v>
      </c>
      <c r="AB8" s="936">
        <f>AU8</f>
        <v>0</v>
      </c>
      <c r="AC8" s="936">
        <f>AW8</f>
        <v>0</v>
      </c>
      <c r="AD8" s="936">
        <f>AY8</f>
        <v>0</v>
      </c>
      <c r="AE8" s="936">
        <f>BA8</f>
        <v>0</v>
      </c>
      <c r="AF8" s="936">
        <f>BC8</f>
        <v>0</v>
      </c>
      <c r="AG8" s="936">
        <f>BE8</f>
        <v>0</v>
      </c>
      <c r="AH8" s="936">
        <f>BG8</f>
        <v>0</v>
      </c>
      <c r="AI8" s="936">
        <f>SUM(W8:AH8)</f>
        <v>0</v>
      </c>
      <c r="AJ8" s="937">
        <f>AI8/S8</f>
        <v>0</v>
      </c>
      <c r="AK8" s="778"/>
      <c r="AL8" s="778"/>
      <c r="AM8" s="778"/>
      <c r="AN8" s="778"/>
      <c r="AO8" s="778"/>
      <c r="AP8" s="778"/>
      <c r="AQ8" s="778"/>
      <c r="AR8" s="778"/>
      <c r="AS8" s="778"/>
      <c r="AT8" s="778"/>
      <c r="AU8" s="778"/>
      <c r="AV8" s="778"/>
      <c r="AW8" s="778"/>
      <c r="AX8" s="778"/>
      <c r="AY8" s="778"/>
      <c r="AZ8" s="778"/>
      <c r="BA8" s="778"/>
      <c r="BB8" s="778"/>
      <c r="BC8" s="778"/>
      <c r="BD8" s="778"/>
      <c r="BE8" s="778"/>
      <c r="BF8" s="778"/>
      <c r="BG8" s="778"/>
      <c r="BH8" s="778"/>
    </row>
    <row r="9" spans="1:62" ht="51">
      <c r="B9" s="1706"/>
      <c r="C9" s="794" t="s">
        <v>2102</v>
      </c>
      <c r="D9" s="794" t="s">
        <v>2103</v>
      </c>
      <c r="E9" s="789" t="s">
        <v>2104</v>
      </c>
      <c r="F9" s="772" t="s">
        <v>2105</v>
      </c>
      <c r="G9" s="912"/>
      <c r="H9" s="775"/>
      <c r="I9" s="775"/>
      <c r="J9" s="775"/>
      <c r="K9" s="775"/>
      <c r="L9" s="775"/>
      <c r="M9" s="775"/>
      <c r="N9" s="775"/>
      <c r="O9" s="775"/>
      <c r="P9" s="775"/>
      <c r="Q9" s="775">
        <v>1</v>
      </c>
      <c r="R9" s="775"/>
      <c r="S9" s="775">
        <f t="shared" ref="S9:S12" si="0">SUM(G9:R9)</f>
        <v>1</v>
      </c>
      <c r="T9" s="794" t="s">
        <v>236</v>
      </c>
      <c r="U9" s="794" t="s">
        <v>236</v>
      </c>
      <c r="V9" s="775" t="s">
        <v>1458</v>
      </c>
      <c r="W9" s="936">
        <f t="shared" ref="W9:W10" si="1">AK9</f>
        <v>0</v>
      </c>
      <c r="X9" s="936">
        <f t="shared" ref="X9:X10" si="2">AM9</f>
        <v>0</v>
      </c>
      <c r="Y9" s="936">
        <f t="shared" ref="Y9:Y10" si="3">AO9</f>
        <v>0</v>
      </c>
      <c r="Z9" s="936">
        <f t="shared" ref="Z9:Z10" si="4">AQ9</f>
        <v>0</v>
      </c>
      <c r="AA9" s="936">
        <f t="shared" ref="AA9:AA10" si="5">AS9</f>
        <v>0</v>
      </c>
      <c r="AB9" s="936">
        <f t="shared" ref="AB9:AB10" si="6">AU9</f>
        <v>0</v>
      </c>
      <c r="AC9" s="936">
        <f t="shared" ref="AC9:AC10" si="7">AW9</f>
        <v>0</v>
      </c>
      <c r="AD9" s="936">
        <f t="shared" ref="AD9:AD10" si="8">AY9</f>
        <v>0</v>
      </c>
      <c r="AE9" s="936">
        <f t="shared" ref="AE9:AE10" si="9">BA9</f>
        <v>0</v>
      </c>
      <c r="AF9" s="936">
        <f t="shared" ref="AF9:AF10" si="10">BC9</f>
        <v>0</v>
      </c>
      <c r="AG9" s="936">
        <f t="shared" ref="AG9:AG10" si="11">BE9</f>
        <v>0</v>
      </c>
      <c r="AH9" s="936">
        <f t="shared" ref="AH9:AH10" si="12">BG9</f>
        <v>0</v>
      </c>
      <c r="AI9" s="936">
        <f t="shared" ref="AI9:AI10" si="13">SUM(W9:AH9)</f>
        <v>0</v>
      </c>
      <c r="AJ9" s="937">
        <f t="shared" ref="AJ9:AJ10" si="14">AI9/S9</f>
        <v>0</v>
      </c>
      <c r="AK9" s="778"/>
      <c r="AL9" s="778"/>
      <c r="AM9" s="778"/>
      <c r="AN9" s="778"/>
      <c r="AO9" s="778"/>
      <c r="AP9" s="778"/>
      <c r="AQ9" s="778"/>
      <c r="AR9" s="778"/>
      <c r="AS9" s="778"/>
      <c r="AT9" s="778"/>
      <c r="AU9" s="778"/>
      <c r="AV9" s="778"/>
      <c r="AW9" s="778"/>
      <c r="AX9" s="778"/>
      <c r="AY9" s="778"/>
      <c r="AZ9" s="778"/>
      <c r="BA9" s="778"/>
      <c r="BB9" s="778"/>
      <c r="BC9" s="778"/>
      <c r="BD9" s="778"/>
      <c r="BE9" s="778"/>
      <c r="BF9" s="778"/>
      <c r="BG9" s="778"/>
      <c r="BH9" s="778"/>
    </row>
    <row r="10" spans="1:62" ht="78.75" customHeight="1">
      <c r="B10" s="1706"/>
      <c r="C10" s="794" t="s">
        <v>2106</v>
      </c>
      <c r="D10" s="794" t="s">
        <v>2107</v>
      </c>
      <c r="E10" s="772" t="s">
        <v>2108</v>
      </c>
      <c r="F10" s="789" t="s">
        <v>2109</v>
      </c>
      <c r="G10" s="912"/>
      <c r="H10" s="775"/>
      <c r="I10" s="775"/>
      <c r="J10" s="775"/>
      <c r="K10" s="775"/>
      <c r="L10" s="775"/>
      <c r="M10" s="775"/>
      <c r="N10" s="775"/>
      <c r="O10" s="775"/>
      <c r="P10" s="775"/>
      <c r="Q10" s="775">
        <v>1</v>
      </c>
      <c r="R10" s="775"/>
      <c r="S10" s="775">
        <f t="shared" si="0"/>
        <v>1</v>
      </c>
      <c r="T10" s="794" t="s">
        <v>236</v>
      </c>
      <c r="U10" s="794" t="s">
        <v>236</v>
      </c>
      <c r="V10" s="775" t="s">
        <v>1458</v>
      </c>
      <c r="W10" s="936">
        <f t="shared" si="1"/>
        <v>0</v>
      </c>
      <c r="X10" s="936">
        <f t="shared" si="2"/>
        <v>0</v>
      </c>
      <c r="Y10" s="936">
        <f t="shared" si="3"/>
        <v>0</v>
      </c>
      <c r="Z10" s="936">
        <f t="shared" si="4"/>
        <v>0</v>
      </c>
      <c r="AA10" s="936">
        <f t="shared" si="5"/>
        <v>0</v>
      </c>
      <c r="AB10" s="936">
        <f t="shared" si="6"/>
        <v>0</v>
      </c>
      <c r="AC10" s="936">
        <f t="shared" si="7"/>
        <v>0</v>
      </c>
      <c r="AD10" s="936">
        <f t="shared" si="8"/>
        <v>0</v>
      </c>
      <c r="AE10" s="936">
        <f t="shared" si="9"/>
        <v>0</v>
      </c>
      <c r="AF10" s="936">
        <f t="shared" si="10"/>
        <v>0</v>
      </c>
      <c r="AG10" s="936">
        <f t="shared" si="11"/>
        <v>0</v>
      </c>
      <c r="AH10" s="936">
        <f t="shared" si="12"/>
        <v>0</v>
      </c>
      <c r="AI10" s="936">
        <f t="shared" si="13"/>
        <v>0</v>
      </c>
      <c r="AJ10" s="937">
        <f t="shared" si="14"/>
        <v>0</v>
      </c>
      <c r="AK10" s="778"/>
      <c r="AL10" s="778"/>
      <c r="AM10" s="778"/>
      <c r="AN10" s="778"/>
      <c r="AO10" s="778"/>
      <c r="AP10" s="778"/>
      <c r="AQ10" s="778"/>
      <c r="AR10" s="778"/>
      <c r="AS10" s="778"/>
      <c r="AT10" s="778"/>
      <c r="AU10" s="778"/>
      <c r="AV10" s="778"/>
      <c r="AW10" s="778"/>
      <c r="AX10" s="778"/>
      <c r="AY10" s="778"/>
      <c r="AZ10" s="778"/>
      <c r="BA10" s="778"/>
      <c r="BB10" s="778"/>
      <c r="BC10" s="778"/>
      <c r="BD10" s="778"/>
      <c r="BE10" s="778"/>
      <c r="BF10" s="778"/>
      <c r="BG10" s="778"/>
      <c r="BH10" s="778"/>
    </row>
    <row r="11" spans="1:62" ht="90.75" customHeight="1">
      <c r="B11" s="1547" t="s">
        <v>2110</v>
      </c>
      <c r="C11" s="794" t="s">
        <v>2111</v>
      </c>
      <c r="D11" s="794" t="s">
        <v>2112</v>
      </c>
      <c r="E11" s="772" t="s">
        <v>2113</v>
      </c>
      <c r="F11" s="789" t="s">
        <v>2113</v>
      </c>
      <c r="G11" s="912"/>
      <c r="H11" s="775"/>
      <c r="I11" s="775"/>
      <c r="J11" s="775"/>
      <c r="K11" s="775"/>
      <c r="L11" s="775"/>
      <c r="M11" s="775"/>
      <c r="N11" s="775"/>
      <c r="O11" s="775"/>
      <c r="P11" s="775"/>
      <c r="Q11" s="775"/>
      <c r="R11" s="775">
        <v>1</v>
      </c>
      <c r="S11" s="775">
        <f>SUM(G11:R11)</f>
        <v>1</v>
      </c>
      <c r="T11" s="794" t="s">
        <v>236</v>
      </c>
      <c r="U11" s="794" t="s">
        <v>236</v>
      </c>
      <c r="V11" s="775" t="s">
        <v>1458</v>
      </c>
      <c r="W11" s="936">
        <f t="shared" ref="W11:W12" si="15">AK11</f>
        <v>0</v>
      </c>
      <c r="X11" s="936">
        <f t="shared" ref="X11:X12" si="16">AM11</f>
        <v>0</v>
      </c>
      <c r="Y11" s="936">
        <f t="shared" ref="Y11:Y12" si="17">AO11</f>
        <v>0</v>
      </c>
      <c r="Z11" s="936">
        <f t="shared" ref="Z11:Z12" si="18">AQ11</f>
        <v>0</v>
      </c>
      <c r="AA11" s="936">
        <f t="shared" ref="AA11:AA12" si="19">AS11</f>
        <v>0</v>
      </c>
      <c r="AB11" s="936">
        <f t="shared" ref="AB11:AB12" si="20">AU11</f>
        <v>0</v>
      </c>
      <c r="AC11" s="936">
        <f t="shared" ref="AC11:AC12" si="21">AW11</f>
        <v>0</v>
      </c>
      <c r="AD11" s="936">
        <f t="shared" ref="AD11:AD12" si="22">AY11</f>
        <v>0</v>
      </c>
      <c r="AE11" s="936">
        <f t="shared" ref="AE11:AE12" si="23">BA11</f>
        <v>0</v>
      </c>
      <c r="AF11" s="936">
        <f t="shared" ref="AF11:AF12" si="24">BC11</f>
        <v>0</v>
      </c>
      <c r="AG11" s="936">
        <f t="shared" ref="AG11:AG12" si="25">BE11</f>
        <v>0</v>
      </c>
      <c r="AH11" s="936">
        <f t="shared" ref="AH11:AH12" si="26">BG11</f>
        <v>0</v>
      </c>
      <c r="AI11" s="936">
        <f t="shared" ref="AI11:AI12" si="27">SUM(W11:AH11)</f>
        <v>0</v>
      </c>
      <c r="AJ11" s="937">
        <f>AI11/S11</f>
        <v>0</v>
      </c>
      <c r="AK11" s="778"/>
      <c r="AL11" s="778"/>
      <c r="AM11" s="778"/>
      <c r="AN11" s="778"/>
      <c r="AO11" s="778"/>
      <c r="AP11" s="778"/>
      <c r="AQ11" s="778"/>
      <c r="AR11" s="778"/>
      <c r="AS11" s="778"/>
      <c r="AT11" s="778"/>
      <c r="AU11" s="778"/>
      <c r="AV11" s="778"/>
      <c r="AW11" s="778"/>
      <c r="AX11" s="778"/>
      <c r="AY11" s="778"/>
      <c r="AZ11" s="778"/>
      <c r="BA11" s="778"/>
      <c r="BB11" s="778"/>
      <c r="BC11" s="778"/>
      <c r="BD11" s="778"/>
      <c r="BE11" s="778"/>
      <c r="BF11" s="778"/>
      <c r="BG11" s="778"/>
      <c r="BH11" s="778"/>
    </row>
    <row r="12" spans="1:62" ht="57.75" customHeight="1">
      <c r="B12" s="1547"/>
      <c r="C12" s="794" t="s">
        <v>2114</v>
      </c>
      <c r="D12" s="794" t="s">
        <v>2115</v>
      </c>
      <c r="E12" s="772" t="s">
        <v>2116</v>
      </c>
      <c r="F12" s="789" t="s">
        <v>2117</v>
      </c>
      <c r="G12" s="912"/>
      <c r="H12" s="775"/>
      <c r="I12" s="775"/>
      <c r="J12" s="775"/>
      <c r="K12" s="775"/>
      <c r="L12" s="775"/>
      <c r="M12" s="775">
        <v>1</v>
      </c>
      <c r="N12" s="775"/>
      <c r="O12" s="775"/>
      <c r="P12" s="775"/>
      <c r="Q12" s="775"/>
      <c r="R12" s="775">
        <v>1</v>
      </c>
      <c r="S12" s="775">
        <f t="shared" si="0"/>
        <v>2</v>
      </c>
      <c r="T12" s="794" t="s">
        <v>236</v>
      </c>
      <c r="U12" s="794" t="s">
        <v>236</v>
      </c>
      <c r="V12" s="775" t="s">
        <v>1458</v>
      </c>
      <c r="W12" s="936">
        <f t="shared" si="15"/>
        <v>0</v>
      </c>
      <c r="X12" s="936">
        <f t="shared" si="16"/>
        <v>0</v>
      </c>
      <c r="Y12" s="936">
        <f t="shared" si="17"/>
        <v>0</v>
      </c>
      <c r="Z12" s="936">
        <f t="shared" si="18"/>
        <v>0</v>
      </c>
      <c r="AA12" s="936">
        <f t="shared" si="19"/>
        <v>0</v>
      </c>
      <c r="AB12" s="936">
        <f t="shared" si="20"/>
        <v>0</v>
      </c>
      <c r="AC12" s="936">
        <f t="shared" si="21"/>
        <v>0</v>
      </c>
      <c r="AD12" s="936">
        <f t="shared" si="22"/>
        <v>0</v>
      </c>
      <c r="AE12" s="936">
        <f t="shared" si="23"/>
        <v>0</v>
      </c>
      <c r="AF12" s="936">
        <f t="shared" si="24"/>
        <v>0</v>
      </c>
      <c r="AG12" s="936">
        <f t="shared" si="25"/>
        <v>0</v>
      </c>
      <c r="AH12" s="936">
        <f t="shared" si="26"/>
        <v>0</v>
      </c>
      <c r="AI12" s="936">
        <f t="shared" si="27"/>
        <v>0</v>
      </c>
      <c r="AJ12" s="937">
        <f t="shared" ref="AJ12" si="28">AI12/S12</f>
        <v>0</v>
      </c>
      <c r="AK12" s="778"/>
      <c r="AL12" s="778"/>
      <c r="AM12" s="778"/>
      <c r="AN12" s="778"/>
      <c r="AO12" s="778"/>
      <c r="AP12" s="778"/>
      <c r="AQ12" s="778"/>
      <c r="AR12" s="778"/>
      <c r="AS12" s="778"/>
      <c r="AT12" s="778"/>
      <c r="AU12" s="778"/>
      <c r="AV12" s="778"/>
      <c r="AW12" s="778"/>
      <c r="AX12" s="778"/>
      <c r="AY12" s="778"/>
      <c r="AZ12" s="778"/>
      <c r="BA12" s="778"/>
      <c r="BB12" s="778"/>
      <c r="BC12" s="778"/>
      <c r="BD12" s="778"/>
      <c r="BE12" s="778"/>
      <c r="BF12" s="778"/>
      <c r="BG12" s="778"/>
      <c r="BH12" s="778"/>
    </row>
    <row r="13" spans="1:62" ht="32.25" customHeight="1">
      <c r="G13" s="775">
        <f>SUM(G8:G12)</f>
        <v>0</v>
      </c>
      <c r="H13" s="775">
        <f t="shared" ref="H13:R13" si="29">SUM(H8:H12)</f>
        <v>0</v>
      </c>
      <c r="I13" s="775">
        <f t="shared" si="29"/>
        <v>0</v>
      </c>
      <c r="J13" s="775">
        <f t="shared" si="29"/>
        <v>0</v>
      </c>
      <c r="K13" s="775">
        <f t="shared" si="29"/>
        <v>0</v>
      </c>
      <c r="L13" s="775">
        <f t="shared" si="29"/>
        <v>0</v>
      </c>
      <c r="M13" s="775">
        <f t="shared" si="29"/>
        <v>1</v>
      </c>
      <c r="N13" s="775">
        <f t="shared" si="29"/>
        <v>0</v>
      </c>
      <c r="O13" s="775">
        <f t="shared" si="29"/>
        <v>0</v>
      </c>
      <c r="P13" s="775">
        <f t="shared" si="29"/>
        <v>1</v>
      </c>
      <c r="Q13" s="775">
        <f t="shared" si="29"/>
        <v>2</v>
      </c>
      <c r="R13" s="775">
        <f t="shared" si="29"/>
        <v>2</v>
      </c>
      <c r="S13" s="775">
        <f>SUM(S8:S12)</f>
        <v>6</v>
      </c>
      <c r="W13" s="936">
        <f t="shared" ref="W13:AI13" si="30">SUM(W8:W10)</f>
        <v>0</v>
      </c>
      <c r="X13" s="936">
        <f t="shared" si="30"/>
        <v>0</v>
      </c>
      <c r="Y13" s="936">
        <f t="shared" si="30"/>
        <v>0</v>
      </c>
      <c r="Z13" s="936">
        <f t="shared" si="30"/>
        <v>0</v>
      </c>
      <c r="AA13" s="936">
        <f t="shared" si="30"/>
        <v>0</v>
      </c>
      <c r="AB13" s="936">
        <f t="shared" si="30"/>
        <v>0</v>
      </c>
      <c r="AC13" s="936">
        <f t="shared" si="30"/>
        <v>0</v>
      </c>
      <c r="AD13" s="936">
        <f t="shared" si="30"/>
        <v>0</v>
      </c>
      <c r="AE13" s="936">
        <f t="shared" si="30"/>
        <v>0</v>
      </c>
      <c r="AF13" s="936">
        <f t="shared" si="30"/>
        <v>0</v>
      </c>
      <c r="AG13" s="936">
        <f t="shared" si="30"/>
        <v>0</v>
      </c>
      <c r="AH13" s="936">
        <f t="shared" si="30"/>
        <v>0</v>
      </c>
      <c r="AI13" s="936">
        <f t="shared" si="30"/>
        <v>0</v>
      </c>
      <c r="AJ13" s="937">
        <f>AI13/S13</f>
        <v>0</v>
      </c>
    </row>
    <row r="14" spans="1:62" ht="61.5" customHeight="1">
      <c r="B14" s="1633" t="s">
        <v>1173</v>
      </c>
      <c r="C14" s="1634"/>
      <c r="D14" s="1634"/>
      <c r="E14" s="1634" t="s">
        <v>537</v>
      </c>
      <c r="F14" s="1634"/>
      <c r="G14" s="1442"/>
      <c r="H14" s="1442"/>
      <c r="I14" s="1443"/>
      <c r="J14" s="1635" t="s">
        <v>1174</v>
      </c>
      <c r="K14" s="1636"/>
      <c r="L14" s="1637"/>
      <c r="M14" s="1635" t="s">
        <v>1388</v>
      </c>
      <c r="N14" s="1636"/>
      <c r="O14" s="1636"/>
      <c r="P14" s="1636"/>
      <c r="Q14" s="1636"/>
      <c r="R14" s="1636"/>
      <c r="S14" s="1636"/>
      <c r="T14" s="1636"/>
      <c r="U14" s="1636"/>
      <c r="V14" s="1443"/>
    </row>
    <row r="15" spans="1:62" ht="42.75" customHeight="1"/>
    <row r="16" spans="1:62" ht="49.5" customHeight="1"/>
    <row r="19" ht="34.5" customHeight="1"/>
    <row r="30" ht="13.15" customHeight="1"/>
  </sheetData>
  <mergeCells count="12">
    <mergeCell ref="B14:D14"/>
    <mergeCell ref="E14:F14"/>
    <mergeCell ref="J14:L14"/>
    <mergeCell ref="M14:U14"/>
    <mergeCell ref="B8:B10"/>
    <mergeCell ref="B11:B12"/>
    <mergeCell ref="G1:T4"/>
    <mergeCell ref="BI1:BI3"/>
    <mergeCell ref="BJ1:BJ3"/>
    <mergeCell ref="G6:R6"/>
    <mergeCell ref="V6:V7"/>
    <mergeCell ref="W6:AH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73149-8A63-40B3-B475-738291BBF688}">
  <sheetPr>
    <pageSetUpPr fitToPage="1"/>
  </sheetPr>
  <dimension ref="A1:BI36"/>
  <sheetViews>
    <sheetView showGridLines="0" topLeftCell="X12" zoomScale="70" zoomScaleNormal="70" workbookViewId="0">
      <selection activeCell="AO7" sqref="AO7"/>
    </sheetView>
  </sheetViews>
  <sheetFormatPr baseColWidth="10" defaultColWidth="9.140625" defaultRowHeight="12.75"/>
  <cols>
    <col min="1" max="1" width="4.42578125" style="609" customWidth="1"/>
    <col min="2" max="2" width="23.7109375" style="609" customWidth="1"/>
    <col min="3" max="3" width="8.42578125" style="609" customWidth="1"/>
    <col min="4" max="4" width="24.140625" style="609" customWidth="1"/>
    <col min="5" max="5" width="8" style="1025" customWidth="1"/>
    <col min="6" max="6" width="31" customWidth="1"/>
    <col min="7" max="8" width="21.5703125" customWidth="1"/>
    <col min="9" max="9" width="23.42578125" customWidth="1"/>
    <col min="10" max="10" width="12" style="726" customWidth="1"/>
    <col min="11" max="11" width="55.85546875" style="726" customWidth="1"/>
    <col min="12" max="23" width="5.140625" customWidth="1"/>
    <col min="24" max="24" width="16.42578125" style="1025" bestFit="1" customWidth="1"/>
    <col min="25" max="36" width="2.28515625" bestFit="1" customWidth="1"/>
    <col min="37" max="37" width="2.28515625" style="1025" bestFit="1" customWidth="1"/>
    <col min="38" max="61" width="6.5703125" bestFit="1" customWidth="1"/>
  </cols>
  <sheetData>
    <row r="1" spans="1:61" ht="15">
      <c r="A1" s="1391"/>
      <c r="B1" s="1392"/>
      <c r="C1" s="1391"/>
      <c r="D1" s="1391"/>
      <c r="E1" s="1197"/>
      <c r="F1" s="1150"/>
      <c r="G1" s="1150"/>
      <c r="H1" s="1150"/>
      <c r="I1" s="1150"/>
      <c r="J1" s="1208"/>
      <c r="K1" s="1208"/>
      <c r="L1" s="1150"/>
      <c r="M1" s="1150"/>
      <c r="N1" s="1150"/>
      <c r="O1" s="1150"/>
      <c r="P1" s="1150"/>
      <c r="Q1" s="1150"/>
      <c r="R1" s="1150"/>
      <c r="S1" s="1150"/>
      <c r="T1" s="1150"/>
      <c r="U1" s="1150"/>
      <c r="V1" s="1150"/>
      <c r="W1" s="1150"/>
      <c r="X1" s="1196"/>
      <c r="Y1" s="1150"/>
      <c r="Z1" s="1150"/>
      <c r="AA1" s="1150"/>
      <c r="AB1" s="1150"/>
      <c r="AC1" s="1150"/>
      <c r="AD1" s="1150"/>
      <c r="AE1" s="1150"/>
      <c r="AF1" s="1150"/>
      <c r="AG1" s="1150"/>
      <c r="AH1" s="1150"/>
      <c r="AI1" s="1150"/>
      <c r="AJ1" s="1150"/>
      <c r="AK1" s="1196"/>
      <c r="AL1" s="1150"/>
      <c r="AM1" s="1150"/>
      <c r="AN1" s="1150"/>
      <c r="AO1" s="1150"/>
      <c r="AP1" s="1150"/>
      <c r="AQ1" s="1150"/>
      <c r="AR1" s="1150"/>
      <c r="AS1" s="1150"/>
      <c r="AT1" s="1150"/>
      <c r="AU1" s="1150"/>
      <c r="AV1" s="1150"/>
      <c r="AW1" s="1150"/>
      <c r="AX1" s="1150"/>
      <c r="AY1" s="1150"/>
      <c r="AZ1" s="1150"/>
      <c r="BA1" s="1150"/>
      <c r="BB1" s="1150"/>
      <c r="BC1" s="1150"/>
      <c r="BD1" s="1150"/>
      <c r="BE1" s="1150"/>
      <c r="BF1" s="1150"/>
      <c r="BG1" s="1150"/>
      <c r="BH1" s="1150"/>
      <c r="BI1" s="1150"/>
    </row>
    <row r="2" spans="1:61" ht="12.75" customHeight="1">
      <c r="A2" s="1391"/>
      <c r="B2" s="1707" t="s">
        <v>1290</v>
      </c>
      <c r="C2" s="1708"/>
      <c r="D2" s="1708"/>
      <c r="E2" s="1709"/>
      <c r="F2" s="1716" t="s">
        <v>2118</v>
      </c>
      <c r="G2" s="1717"/>
      <c r="H2" s="1717"/>
      <c r="I2" s="1153" t="s">
        <v>1290</v>
      </c>
      <c r="J2" s="1208"/>
      <c r="K2" s="1208"/>
      <c r="L2" s="1150"/>
      <c r="M2" s="1150"/>
      <c r="N2" s="1150"/>
      <c r="O2" s="1150"/>
      <c r="P2" s="1150"/>
      <c r="Q2" s="1150"/>
      <c r="R2" s="1150"/>
      <c r="S2" s="1150"/>
      <c r="T2" s="1150"/>
      <c r="U2" s="1150"/>
      <c r="V2" s="1150"/>
      <c r="W2" s="1150"/>
      <c r="X2" s="1196"/>
      <c r="Y2" s="1150"/>
      <c r="Z2" s="1150"/>
      <c r="AA2" s="1150"/>
      <c r="AB2" s="1150"/>
      <c r="AC2" s="1150"/>
      <c r="AD2" s="1150"/>
      <c r="AE2" s="1150"/>
      <c r="AF2" s="1150"/>
      <c r="AG2" s="1150"/>
      <c r="AH2" s="1150"/>
      <c r="AI2" s="1150"/>
      <c r="AJ2" s="1150"/>
      <c r="AK2" s="1196"/>
      <c r="AL2" s="1150"/>
      <c r="AM2" s="1150"/>
      <c r="AN2" s="1150"/>
      <c r="AO2" s="1150"/>
      <c r="AP2" s="1150"/>
      <c r="AQ2" s="1150"/>
      <c r="AR2" s="1150"/>
      <c r="AS2" s="1150"/>
      <c r="AT2" s="1150"/>
      <c r="AU2" s="1150"/>
      <c r="AV2" s="1150"/>
      <c r="AW2" s="1150"/>
      <c r="AX2" s="1150"/>
      <c r="AY2" s="1150"/>
      <c r="AZ2" s="1150"/>
      <c r="BA2" s="1150"/>
      <c r="BB2" s="1150"/>
      <c r="BC2" s="1150"/>
      <c r="BD2" s="1150"/>
      <c r="BE2" s="1150"/>
      <c r="BF2" s="1150"/>
      <c r="BG2" s="1150"/>
      <c r="BH2" s="1150"/>
      <c r="BI2" s="1150"/>
    </row>
    <row r="3" spans="1:61" ht="66.75" customHeight="1">
      <c r="A3" s="1391"/>
      <c r="B3" s="1710"/>
      <c r="C3" s="1711"/>
      <c r="D3" s="1711"/>
      <c r="E3" s="1712"/>
      <c r="F3" s="1718"/>
      <c r="G3" s="1719"/>
      <c r="H3" s="1719"/>
      <c r="I3" s="1401" t="s">
        <v>2119</v>
      </c>
      <c r="J3" s="1208"/>
      <c r="K3" s="1208"/>
      <c r="L3" s="1150"/>
      <c r="M3" s="1150"/>
      <c r="N3" s="1150"/>
      <c r="O3" s="1150"/>
      <c r="P3" s="1150"/>
      <c r="Q3" s="1150"/>
      <c r="R3" s="1150"/>
      <c r="S3" s="1150"/>
      <c r="T3" s="1150"/>
      <c r="U3" s="1150"/>
      <c r="V3" s="1150"/>
      <c r="W3" s="1150"/>
      <c r="X3" s="1196"/>
      <c r="Y3" s="1150"/>
      <c r="Z3" s="1150"/>
      <c r="AA3" s="1150"/>
      <c r="AB3" s="1150"/>
      <c r="AC3" s="1150"/>
      <c r="AD3" s="1150"/>
      <c r="AE3" s="1150"/>
      <c r="AF3" s="1150"/>
      <c r="AG3" s="1150"/>
      <c r="AH3" s="1150"/>
      <c r="AI3" s="1150"/>
      <c r="AJ3" s="1150"/>
      <c r="AK3" s="1196"/>
      <c r="AL3" s="1150"/>
      <c r="AM3" s="1150"/>
      <c r="AN3" s="1150"/>
      <c r="AO3" s="1150"/>
      <c r="AP3" s="1150"/>
      <c r="AQ3" s="1150"/>
      <c r="AR3" s="1150"/>
      <c r="AS3" s="1150"/>
      <c r="AT3" s="1150"/>
      <c r="AU3" s="1150"/>
      <c r="AV3" s="1150"/>
      <c r="AW3" s="1150"/>
      <c r="AX3" s="1150"/>
      <c r="AY3" s="1150"/>
      <c r="AZ3" s="1150"/>
      <c r="BA3" s="1150"/>
      <c r="BB3" s="1150"/>
      <c r="BC3" s="1150"/>
      <c r="BD3" s="1150"/>
      <c r="BE3" s="1150"/>
      <c r="BF3" s="1150"/>
      <c r="BG3" s="1150"/>
      <c r="BH3" s="1150"/>
      <c r="BI3" s="1150"/>
    </row>
    <row r="4" spans="1:61" ht="15.75">
      <c r="A4" s="1391"/>
      <c r="B4" s="1713"/>
      <c r="C4" s="1714"/>
      <c r="D4" s="1714"/>
      <c r="E4" s="1715"/>
      <c r="F4" s="1720"/>
      <c r="G4" s="1721"/>
      <c r="H4" s="1721"/>
      <c r="I4" s="1154" t="s">
        <v>2120</v>
      </c>
      <c r="J4" s="1208"/>
      <c r="K4" s="1208"/>
      <c r="L4" s="1150"/>
      <c r="M4" s="1150"/>
      <c r="N4" s="1150"/>
      <c r="O4" s="1150"/>
      <c r="P4" s="1150"/>
      <c r="Q4" s="1150"/>
      <c r="R4" s="1150"/>
      <c r="S4" s="1150"/>
      <c r="T4" s="1150"/>
      <c r="U4" s="1150"/>
      <c r="V4" s="1150"/>
      <c r="W4" s="1150"/>
      <c r="X4" s="1196"/>
      <c r="Y4" s="1150"/>
      <c r="Z4" s="1150"/>
      <c r="AA4" s="1150"/>
      <c r="AB4" s="1150"/>
      <c r="AC4" s="1150"/>
      <c r="AD4" s="1150"/>
      <c r="AE4" s="1150"/>
      <c r="AF4" s="1150"/>
      <c r="AG4" s="1150"/>
      <c r="AH4" s="1150"/>
      <c r="AI4" s="1150"/>
      <c r="AJ4" s="1150"/>
      <c r="AK4" s="1196"/>
      <c r="AL4" s="1150"/>
      <c r="AM4" s="1150"/>
      <c r="AN4" s="1150"/>
      <c r="AO4" s="1150"/>
      <c r="AP4" s="1150"/>
      <c r="AQ4" s="1150"/>
      <c r="AR4" s="1150"/>
      <c r="AS4" s="1150"/>
      <c r="AT4" s="1150"/>
      <c r="AU4" s="1150"/>
      <c r="AV4" s="1150"/>
      <c r="AW4" s="1150"/>
      <c r="AX4" s="1150"/>
      <c r="AY4" s="1150"/>
      <c r="AZ4" s="1150"/>
      <c r="BA4" s="1150"/>
      <c r="BB4" s="1150"/>
      <c r="BC4" s="1150"/>
      <c r="BD4" s="1150"/>
      <c r="BE4" s="1150"/>
      <c r="BF4" s="1150"/>
      <c r="BG4" s="1150"/>
      <c r="BH4" s="1150"/>
      <c r="BI4" s="1150"/>
    </row>
    <row r="5" spans="1:61" ht="20.25">
      <c r="A5" s="1391"/>
      <c r="B5" s="1393"/>
      <c r="C5" s="1393"/>
      <c r="D5" s="1393"/>
      <c r="E5" s="1198"/>
      <c r="F5" s="1152"/>
      <c r="G5" s="1152"/>
      <c r="H5" s="1152"/>
      <c r="I5" s="1151"/>
      <c r="J5" s="1209"/>
      <c r="K5" s="1209"/>
      <c r="L5" s="1150"/>
      <c r="M5" s="1150"/>
      <c r="N5" s="1150"/>
      <c r="O5" s="1150"/>
      <c r="P5" s="1150"/>
      <c r="Q5" s="1150"/>
      <c r="R5" s="1150"/>
      <c r="S5" s="1150"/>
      <c r="T5" s="1150"/>
      <c r="U5" s="1150"/>
      <c r="V5" s="1150"/>
      <c r="W5" s="1150"/>
      <c r="X5" s="1197"/>
      <c r="Y5" s="1150"/>
      <c r="Z5" s="1150"/>
      <c r="AA5" s="1150"/>
      <c r="AB5" s="1150"/>
      <c r="AC5" s="1150"/>
      <c r="AD5" s="1150"/>
      <c r="AE5" s="1150"/>
      <c r="AF5" s="1150"/>
      <c r="AG5" s="1150"/>
      <c r="AH5" s="1150"/>
      <c r="AI5" s="1150"/>
      <c r="AJ5" s="1150"/>
      <c r="AK5" s="1197"/>
      <c r="AL5" s="1150"/>
      <c r="AM5" s="1150"/>
      <c r="AN5" s="1150"/>
      <c r="AO5" s="1150"/>
      <c r="AP5" s="1150"/>
      <c r="AQ5" s="1150"/>
      <c r="AR5" s="1150"/>
      <c r="AS5" s="1150"/>
      <c r="AT5" s="1150"/>
      <c r="AU5" s="1150"/>
      <c r="AV5" s="1150"/>
      <c r="AW5" s="1150"/>
      <c r="AX5" s="1150"/>
      <c r="AY5" s="1150"/>
      <c r="AZ5" s="1150"/>
      <c r="BA5" s="1150"/>
      <c r="BB5" s="1150"/>
      <c r="BC5" s="1150"/>
      <c r="BD5" s="1150"/>
      <c r="BE5" s="1150"/>
      <c r="BF5" s="1150"/>
      <c r="BG5" s="1150"/>
      <c r="BH5" s="1150"/>
      <c r="BI5" s="1150"/>
    </row>
    <row r="6" spans="1:61" ht="24.75" customHeight="1">
      <c r="A6" s="1391"/>
      <c r="B6" s="1394"/>
      <c r="C6" s="1393"/>
      <c r="D6" s="1393"/>
      <c r="E6" s="1198"/>
      <c r="F6" s="1152"/>
      <c r="G6" s="1152"/>
      <c r="H6" s="1152"/>
      <c r="I6" s="1151"/>
      <c r="J6" s="1209"/>
      <c r="K6" s="1209"/>
      <c r="L6" s="1722" t="s">
        <v>2121</v>
      </c>
      <c r="M6" s="1723"/>
      <c r="N6" s="1723"/>
      <c r="O6" s="1723"/>
      <c r="P6" s="1723"/>
      <c r="Q6" s="1723"/>
      <c r="R6" s="1723"/>
      <c r="S6" s="1723"/>
      <c r="T6" s="1723"/>
      <c r="U6" s="1723"/>
      <c r="V6" s="1723"/>
      <c r="W6" s="1724"/>
      <c r="X6" s="1197"/>
      <c r="Y6" s="1722" t="s">
        <v>2122</v>
      </c>
      <c r="Z6" s="1723"/>
      <c r="AA6" s="1723"/>
      <c r="AB6" s="1723"/>
      <c r="AC6" s="1723"/>
      <c r="AD6" s="1723"/>
      <c r="AE6" s="1723"/>
      <c r="AF6" s="1723"/>
      <c r="AG6" s="1723"/>
      <c r="AH6" s="1723"/>
      <c r="AI6" s="1723"/>
      <c r="AJ6" s="1724"/>
      <c r="AK6" s="1197"/>
      <c r="AL6" s="1150"/>
      <c r="AM6" s="1150"/>
      <c r="AN6" s="1150"/>
      <c r="AO6" s="1150"/>
      <c r="AP6" s="1150"/>
      <c r="AQ6" s="1150"/>
      <c r="AR6" s="1150"/>
      <c r="AS6" s="1150"/>
      <c r="AT6" s="1150"/>
      <c r="AU6" s="1150"/>
      <c r="AV6" s="1150"/>
      <c r="AW6" s="1150"/>
      <c r="AX6" s="1150"/>
      <c r="AY6" s="1150"/>
      <c r="AZ6" s="1150"/>
      <c r="BA6" s="1150"/>
      <c r="BB6" s="1150"/>
      <c r="BC6" s="1150"/>
      <c r="BD6" s="1150"/>
      <c r="BE6" s="1150"/>
      <c r="BF6" s="1150"/>
      <c r="BG6" s="1150"/>
      <c r="BH6" s="1150"/>
      <c r="BI6" s="1150"/>
    </row>
    <row r="7" spans="1:61" ht="12.75" customHeight="1">
      <c r="A7" s="1391"/>
      <c r="B7" s="1391"/>
      <c r="C7" s="1391"/>
      <c r="D7" s="1391"/>
      <c r="E7" s="1197"/>
      <c r="F7" s="1150"/>
      <c r="G7" s="1150"/>
      <c r="H7" s="1150"/>
      <c r="I7" s="1150"/>
      <c r="J7" s="1208"/>
      <c r="K7" s="1208"/>
      <c r="L7" s="1725" t="s">
        <v>2123</v>
      </c>
      <c r="M7" s="1726"/>
      <c r="N7" s="1727"/>
      <c r="O7" s="1726" t="s">
        <v>2124</v>
      </c>
      <c r="P7" s="1726"/>
      <c r="Q7" s="1727"/>
      <c r="R7" s="1726" t="s">
        <v>2125</v>
      </c>
      <c r="S7" s="1726"/>
      <c r="T7" s="1727"/>
      <c r="U7" s="1726" t="s">
        <v>2126</v>
      </c>
      <c r="V7" s="1726"/>
      <c r="W7" s="1727"/>
      <c r="X7" s="1196"/>
      <c r="Y7" s="1725" t="s">
        <v>2123</v>
      </c>
      <c r="Z7" s="1726"/>
      <c r="AA7" s="1727"/>
      <c r="AB7" s="1726" t="s">
        <v>2124</v>
      </c>
      <c r="AC7" s="1726"/>
      <c r="AD7" s="1727"/>
      <c r="AE7" s="1726" t="s">
        <v>2125</v>
      </c>
      <c r="AF7" s="1726"/>
      <c r="AG7" s="1727"/>
      <c r="AH7" s="1726" t="s">
        <v>2126</v>
      </c>
      <c r="AI7" s="1726"/>
      <c r="AJ7" s="1727"/>
      <c r="AK7" s="1196"/>
      <c r="AL7" s="1238" t="s">
        <v>14</v>
      </c>
      <c r="AM7" s="1239" t="s">
        <v>691</v>
      </c>
      <c r="AN7" s="1239" t="s">
        <v>15</v>
      </c>
      <c r="AO7" s="1239" t="s">
        <v>691</v>
      </c>
      <c r="AP7" s="1239" t="s">
        <v>16</v>
      </c>
      <c r="AQ7" s="1239" t="s">
        <v>691</v>
      </c>
      <c r="AR7" s="1239" t="s">
        <v>17</v>
      </c>
      <c r="AS7" s="1239" t="s">
        <v>691</v>
      </c>
      <c r="AT7" s="1239" t="s">
        <v>18</v>
      </c>
      <c r="AU7" s="1239" t="s">
        <v>691</v>
      </c>
      <c r="AV7" s="1239" t="s">
        <v>19</v>
      </c>
      <c r="AW7" s="1239" t="s">
        <v>691</v>
      </c>
      <c r="AX7" s="1239" t="s">
        <v>20</v>
      </c>
      <c r="AY7" s="1239" t="s">
        <v>691</v>
      </c>
      <c r="AZ7" s="1239" t="s">
        <v>21</v>
      </c>
      <c r="BA7" s="1239" t="s">
        <v>691</v>
      </c>
      <c r="BB7" s="1239" t="s">
        <v>22</v>
      </c>
      <c r="BC7" s="1239" t="s">
        <v>691</v>
      </c>
      <c r="BD7" s="1239" t="s">
        <v>23</v>
      </c>
      <c r="BE7" s="1239" t="s">
        <v>691</v>
      </c>
      <c r="BF7" s="1239" t="s">
        <v>24</v>
      </c>
      <c r="BG7" s="1239" t="s">
        <v>691</v>
      </c>
      <c r="BH7" s="1239" t="s">
        <v>25</v>
      </c>
      <c r="BI7" s="1240" t="s">
        <v>691</v>
      </c>
    </row>
    <row r="8" spans="1:61" ht="50.25" customHeight="1">
      <c r="A8" s="1395"/>
      <c r="B8" s="1204" t="s">
        <v>2127</v>
      </c>
      <c r="C8" s="1205" t="s">
        <v>2128</v>
      </c>
      <c r="D8" s="1205" t="s">
        <v>2129</v>
      </c>
      <c r="E8" s="1203" t="s">
        <v>110</v>
      </c>
      <c r="F8" s="1205" t="s">
        <v>2130</v>
      </c>
      <c r="G8" s="1205" t="s">
        <v>2131</v>
      </c>
      <c r="H8" s="1205" t="s">
        <v>2132</v>
      </c>
      <c r="I8" s="1205" t="s">
        <v>2133</v>
      </c>
      <c r="J8" s="1203" t="s">
        <v>2134</v>
      </c>
      <c r="K8" s="1289" t="s">
        <v>2135</v>
      </c>
      <c r="L8" s="1215" t="s">
        <v>14</v>
      </c>
      <c r="M8" s="1215" t="s">
        <v>15</v>
      </c>
      <c r="N8" s="1215" t="s">
        <v>16</v>
      </c>
      <c r="O8" s="1215" t="s">
        <v>17</v>
      </c>
      <c r="P8" s="1215" t="s">
        <v>18</v>
      </c>
      <c r="Q8" s="1215" t="s">
        <v>19</v>
      </c>
      <c r="R8" s="1215" t="s">
        <v>20</v>
      </c>
      <c r="S8" s="1215" t="s">
        <v>21</v>
      </c>
      <c r="T8" s="1215" t="s">
        <v>22</v>
      </c>
      <c r="U8" s="1215" t="s">
        <v>23</v>
      </c>
      <c r="V8" s="1215" t="s">
        <v>24</v>
      </c>
      <c r="W8" s="1215" t="s">
        <v>25</v>
      </c>
      <c r="X8" s="1218" t="s">
        <v>2136</v>
      </c>
      <c r="Y8" s="1215" t="s">
        <v>14</v>
      </c>
      <c r="Z8" s="1215" t="s">
        <v>15</v>
      </c>
      <c r="AA8" s="1215" t="s">
        <v>16</v>
      </c>
      <c r="AB8" s="1215" t="s">
        <v>17</v>
      </c>
      <c r="AC8" s="1215" t="s">
        <v>18</v>
      </c>
      <c r="AD8" s="1215" t="s">
        <v>19</v>
      </c>
      <c r="AE8" s="1215" t="s">
        <v>20</v>
      </c>
      <c r="AF8" s="1215" t="s">
        <v>21</v>
      </c>
      <c r="AG8" s="1215" t="s">
        <v>22</v>
      </c>
      <c r="AH8" s="1215" t="s">
        <v>23</v>
      </c>
      <c r="AI8" s="1215" t="s">
        <v>24</v>
      </c>
      <c r="AJ8" s="1215" t="s">
        <v>25</v>
      </c>
      <c r="AK8" s="1242" t="s">
        <v>2137</v>
      </c>
      <c r="AL8" s="1223" t="s">
        <v>14</v>
      </c>
      <c r="AM8" s="1224" t="s">
        <v>699</v>
      </c>
      <c r="AN8" s="1224" t="s">
        <v>15</v>
      </c>
      <c r="AO8" s="1224" t="s">
        <v>700</v>
      </c>
      <c r="AP8" s="1224" t="s">
        <v>16</v>
      </c>
      <c r="AQ8" s="1224" t="s">
        <v>699</v>
      </c>
      <c r="AR8" s="1224" t="s">
        <v>17</v>
      </c>
      <c r="AS8" s="1224" t="s">
        <v>699</v>
      </c>
      <c r="AT8" s="1224" t="s">
        <v>18</v>
      </c>
      <c r="AU8" s="1224" t="s">
        <v>699</v>
      </c>
      <c r="AV8" s="1224" t="s">
        <v>19</v>
      </c>
      <c r="AW8" s="1224" t="s">
        <v>699</v>
      </c>
      <c r="AX8" s="1224" t="s">
        <v>20</v>
      </c>
      <c r="AY8" s="1224" t="s">
        <v>699</v>
      </c>
      <c r="AZ8" s="1224" t="s">
        <v>21</v>
      </c>
      <c r="BA8" s="1224" t="s">
        <v>699</v>
      </c>
      <c r="BB8" s="1224" t="s">
        <v>22</v>
      </c>
      <c r="BC8" s="1224" t="s">
        <v>699</v>
      </c>
      <c r="BD8" s="1224" t="s">
        <v>23</v>
      </c>
      <c r="BE8" s="1224" t="s">
        <v>699</v>
      </c>
      <c r="BF8" s="1224" t="s">
        <v>24</v>
      </c>
      <c r="BG8" s="1224" t="s">
        <v>699</v>
      </c>
      <c r="BH8" s="1224" t="s">
        <v>25</v>
      </c>
      <c r="BI8" s="1225" t="s">
        <v>699</v>
      </c>
    </row>
    <row r="9" spans="1:61" ht="23.25" customHeight="1">
      <c r="A9" s="1391"/>
      <c r="B9" s="1728" t="s">
        <v>2138</v>
      </c>
      <c r="C9" s="1730">
        <v>1</v>
      </c>
      <c r="D9" s="1732" t="s">
        <v>2139</v>
      </c>
      <c r="E9" s="1199" t="s">
        <v>2140</v>
      </c>
      <c r="F9" s="1226" t="s">
        <v>2141</v>
      </c>
      <c r="G9" s="1227" t="s">
        <v>2142</v>
      </c>
      <c r="H9" s="1227" t="s">
        <v>2143</v>
      </c>
      <c r="I9" s="1228" t="s">
        <v>2144</v>
      </c>
      <c r="J9" s="1210">
        <v>1</v>
      </c>
      <c r="K9" s="1290" t="s">
        <v>2145</v>
      </c>
      <c r="L9" s="1275" t="s">
        <v>1290</v>
      </c>
      <c r="M9" s="1276" t="s">
        <v>1290</v>
      </c>
      <c r="N9" s="1276" t="s">
        <v>1290</v>
      </c>
      <c r="O9" s="1276" t="s">
        <v>1290</v>
      </c>
      <c r="P9" s="1276" t="s">
        <v>1290</v>
      </c>
      <c r="Q9" s="1276" t="s">
        <v>1290</v>
      </c>
      <c r="R9" s="1276" t="s">
        <v>1290</v>
      </c>
      <c r="S9" s="1276" t="s">
        <v>1290</v>
      </c>
      <c r="T9" s="1276" t="s">
        <v>1290</v>
      </c>
      <c r="U9" s="1277">
        <v>1</v>
      </c>
      <c r="V9" s="1277">
        <v>1</v>
      </c>
      <c r="W9" s="1278">
        <v>1</v>
      </c>
      <c r="X9" s="1219">
        <f>SUM(L9:W9)</f>
        <v>3</v>
      </c>
      <c r="Y9" s="1216">
        <f>AL9</f>
        <v>0</v>
      </c>
      <c r="Z9" s="1217" t="str">
        <f>AN9</f>
        <v> </v>
      </c>
      <c r="AA9" s="1217" t="str">
        <f>AP9</f>
        <v> </v>
      </c>
      <c r="AB9" s="1217" t="str">
        <f>AR9</f>
        <v> </v>
      </c>
      <c r="AC9" s="1217" t="str">
        <f>AT9</f>
        <v> </v>
      </c>
      <c r="AD9" s="1217" t="str">
        <f>AV9</f>
        <v> </v>
      </c>
      <c r="AE9" s="1217" t="str">
        <f>AX9</f>
        <v> </v>
      </c>
      <c r="AF9" s="1217" t="str">
        <f>AZ9</f>
        <v> </v>
      </c>
      <c r="AG9" s="1217" t="str">
        <f>BB9</f>
        <v> </v>
      </c>
      <c r="AH9" s="1217" t="str">
        <f>BD9</f>
        <v> </v>
      </c>
      <c r="AI9" s="1217" t="str">
        <f>BF9</f>
        <v> </v>
      </c>
      <c r="AJ9" s="1241" t="str">
        <f>BH9</f>
        <v> </v>
      </c>
      <c r="AK9" s="1219">
        <f>SUM(Y9:AJ9)</f>
        <v>0</v>
      </c>
      <c r="AL9" s="1386"/>
      <c r="AM9" s="1386"/>
      <c r="AN9" s="1386" t="s">
        <v>1290</v>
      </c>
      <c r="AO9" s="1386" t="s">
        <v>1290</v>
      </c>
      <c r="AP9" s="1386" t="s">
        <v>1290</v>
      </c>
      <c r="AQ9" s="1386" t="s">
        <v>1290</v>
      </c>
      <c r="AR9" s="1386" t="s">
        <v>1290</v>
      </c>
      <c r="AS9" s="1386" t="s">
        <v>1290</v>
      </c>
      <c r="AT9" s="1386" t="s">
        <v>1290</v>
      </c>
      <c r="AU9" s="1386" t="s">
        <v>1290</v>
      </c>
      <c r="AV9" s="1386" t="s">
        <v>1290</v>
      </c>
      <c r="AW9" s="1386" t="s">
        <v>1290</v>
      </c>
      <c r="AX9" s="1386" t="s">
        <v>1290</v>
      </c>
      <c r="AY9" s="1386" t="s">
        <v>1290</v>
      </c>
      <c r="AZ9" s="1386" t="s">
        <v>1290</v>
      </c>
      <c r="BA9" s="1386" t="s">
        <v>1290</v>
      </c>
      <c r="BB9" s="1386" t="s">
        <v>1290</v>
      </c>
      <c r="BC9" s="1386" t="s">
        <v>1290</v>
      </c>
      <c r="BD9" s="1220" t="s">
        <v>1290</v>
      </c>
      <c r="BE9" s="1220" t="s">
        <v>1290</v>
      </c>
      <c r="BF9" s="1220" t="s">
        <v>1290</v>
      </c>
      <c r="BG9" s="1220" t="s">
        <v>1290</v>
      </c>
      <c r="BH9" s="1220" t="s">
        <v>1290</v>
      </c>
      <c r="BI9" s="1387" t="s">
        <v>1290</v>
      </c>
    </row>
    <row r="10" spans="1:61" ht="23.25" customHeight="1">
      <c r="A10" s="1391"/>
      <c r="B10" s="1728"/>
      <c r="C10" s="1730"/>
      <c r="D10" s="1732"/>
      <c r="E10" s="1200" t="s">
        <v>2146</v>
      </c>
      <c r="F10" s="1229" t="s">
        <v>2147</v>
      </c>
      <c r="G10" s="1230" t="s">
        <v>2148</v>
      </c>
      <c r="H10" s="1230" t="s">
        <v>2149</v>
      </c>
      <c r="I10" s="1231" t="s">
        <v>2144</v>
      </c>
      <c r="J10" s="1206">
        <v>2</v>
      </c>
      <c r="K10" s="1291" t="s">
        <v>2150</v>
      </c>
      <c r="L10" s="1279"/>
      <c r="M10" s="1280">
        <v>1</v>
      </c>
      <c r="N10" s="1280">
        <v>1</v>
      </c>
      <c r="O10" s="1281" t="s">
        <v>1290</v>
      </c>
      <c r="P10" s="1281" t="s">
        <v>1290</v>
      </c>
      <c r="Q10" s="1281" t="s">
        <v>1290</v>
      </c>
      <c r="R10" s="1281" t="s">
        <v>1290</v>
      </c>
      <c r="S10" s="1281" t="s">
        <v>1290</v>
      </c>
      <c r="T10" s="1281" t="s">
        <v>1290</v>
      </c>
      <c r="U10" s="1281" t="s">
        <v>1290</v>
      </c>
      <c r="V10" s="1281" t="s">
        <v>1290</v>
      </c>
      <c r="W10" s="1282" t="s">
        <v>1290</v>
      </c>
      <c r="X10" s="1219">
        <f t="shared" ref="X10:X34" si="0">SUM(L10:W10)</f>
        <v>2</v>
      </c>
      <c r="Y10" s="1216">
        <f>AL10</f>
        <v>0</v>
      </c>
      <c r="Z10" s="1217">
        <f>AN10</f>
        <v>1</v>
      </c>
      <c r="AA10" s="1217">
        <f t="shared" ref="AA10:AA35" si="1">AP10</f>
        <v>1</v>
      </c>
      <c r="AB10" s="1217" t="str">
        <f t="shared" ref="AB10:AB35" si="2">AR10</f>
        <v> </v>
      </c>
      <c r="AC10" s="1217" t="str">
        <f>AT10</f>
        <v> </v>
      </c>
      <c r="AD10" s="1217" t="str">
        <f t="shared" ref="AD10:AD35" si="3">AV10</f>
        <v> </v>
      </c>
      <c r="AE10" s="1217" t="str">
        <f t="shared" ref="AE10:AE35" si="4">AX10</f>
        <v> </v>
      </c>
      <c r="AF10" s="1217" t="str">
        <f>AZ10</f>
        <v> </v>
      </c>
      <c r="AG10" s="1217" t="str">
        <f t="shared" ref="AG10:AG35" si="5">BB10</f>
        <v> </v>
      </c>
      <c r="AH10" s="1217" t="str">
        <f t="shared" ref="AH10:AH35" si="6">BD10</f>
        <v> </v>
      </c>
      <c r="AI10" s="1217" t="str">
        <f t="shared" ref="AI10:AI35" si="7">BF10</f>
        <v> </v>
      </c>
      <c r="AJ10" s="1241" t="str">
        <f t="shared" ref="AJ10:AJ35" si="8">BH10</f>
        <v> </v>
      </c>
      <c r="AK10" s="1219">
        <f t="shared" ref="AK10:AK35" si="9">SUM(Y10:AJ10)</f>
        <v>2</v>
      </c>
      <c r="AL10" s="1220"/>
      <c r="AM10" s="1220" t="s">
        <v>1290</v>
      </c>
      <c r="AN10" s="1220">
        <v>1</v>
      </c>
      <c r="AO10" s="1388" t="s">
        <v>2151</v>
      </c>
      <c r="AP10" s="1220">
        <v>1</v>
      </c>
      <c r="AQ10" s="1220" t="s">
        <v>2152</v>
      </c>
      <c r="AR10" s="1386" t="s">
        <v>1290</v>
      </c>
      <c r="AS10" s="1386" t="s">
        <v>1290</v>
      </c>
      <c r="AT10" s="1386" t="s">
        <v>1290</v>
      </c>
      <c r="AU10" s="1386" t="s">
        <v>1290</v>
      </c>
      <c r="AV10" s="1386" t="s">
        <v>1290</v>
      </c>
      <c r="AW10" s="1386" t="s">
        <v>1290</v>
      </c>
      <c r="AX10" s="1386" t="s">
        <v>1290</v>
      </c>
      <c r="AY10" s="1386" t="s">
        <v>1290</v>
      </c>
      <c r="AZ10" s="1386" t="s">
        <v>1290</v>
      </c>
      <c r="BA10" s="1386" t="s">
        <v>1290</v>
      </c>
      <c r="BB10" s="1386" t="s">
        <v>1290</v>
      </c>
      <c r="BC10" s="1386" t="s">
        <v>1290</v>
      </c>
      <c r="BD10" s="1386" t="s">
        <v>1290</v>
      </c>
      <c r="BE10" s="1386" t="s">
        <v>1290</v>
      </c>
      <c r="BF10" s="1386" t="s">
        <v>1290</v>
      </c>
      <c r="BG10" s="1386" t="s">
        <v>1290</v>
      </c>
      <c r="BH10" s="1386" t="s">
        <v>1290</v>
      </c>
      <c r="BI10" s="1389" t="s">
        <v>1290</v>
      </c>
    </row>
    <row r="11" spans="1:61" ht="23.25" customHeight="1">
      <c r="A11" s="1391"/>
      <c r="B11" s="1728"/>
      <c r="C11" s="1731"/>
      <c r="D11" s="1733"/>
      <c r="E11" s="1200" t="s">
        <v>2153</v>
      </c>
      <c r="F11" s="1229" t="s">
        <v>2154</v>
      </c>
      <c r="G11" s="1230" t="s">
        <v>2155</v>
      </c>
      <c r="H11" s="1230" t="s">
        <v>2156</v>
      </c>
      <c r="I11" s="1231" t="s">
        <v>2157</v>
      </c>
      <c r="J11" s="1211">
        <v>1</v>
      </c>
      <c r="K11" s="1291" t="s">
        <v>2158</v>
      </c>
      <c r="L11" s="1279"/>
      <c r="M11" s="1280">
        <v>1</v>
      </c>
      <c r="N11" s="1280">
        <v>1</v>
      </c>
      <c r="O11" s="1281" t="s">
        <v>1290</v>
      </c>
      <c r="P11" s="1281" t="s">
        <v>1290</v>
      </c>
      <c r="Q11" s="1281" t="s">
        <v>1290</v>
      </c>
      <c r="R11" s="1281" t="s">
        <v>1290</v>
      </c>
      <c r="S11" s="1281" t="s">
        <v>1290</v>
      </c>
      <c r="T11" s="1281" t="s">
        <v>1290</v>
      </c>
      <c r="U11" s="1281" t="s">
        <v>1290</v>
      </c>
      <c r="V11" s="1281" t="s">
        <v>1290</v>
      </c>
      <c r="W11" s="1282" t="s">
        <v>1290</v>
      </c>
      <c r="X11" s="1219">
        <f t="shared" si="0"/>
        <v>2</v>
      </c>
      <c r="Y11" s="1216">
        <f>AL11</f>
        <v>0</v>
      </c>
      <c r="Z11" s="1217">
        <f t="shared" ref="Z11:Z35" si="10">AN11</f>
        <v>1</v>
      </c>
      <c r="AA11" s="1217">
        <f t="shared" si="1"/>
        <v>1</v>
      </c>
      <c r="AB11" s="1217" t="str">
        <f t="shared" si="2"/>
        <v> </v>
      </c>
      <c r="AC11" s="1217" t="str">
        <f t="shared" ref="AC11:AC35" si="11">AT11</f>
        <v> </v>
      </c>
      <c r="AD11" s="1217" t="str">
        <f t="shared" si="3"/>
        <v> </v>
      </c>
      <c r="AE11" s="1217" t="str">
        <f t="shared" si="4"/>
        <v> </v>
      </c>
      <c r="AF11" s="1217" t="str">
        <f t="shared" ref="AF11:AF35" si="12">AZ11</f>
        <v> </v>
      </c>
      <c r="AG11" s="1217" t="str">
        <f t="shared" si="5"/>
        <v> </v>
      </c>
      <c r="AH11" s="1217" t="str">
        <f t="shared" si="6"/>
        <v> </v>
      </c>
      <c r="AI11" s="1217" t="str">
        <f t="shared" si="7"/>
        <v> </v>
      </c>
      <c r="AJ11" s="1241" t="str">
        <f t="shared" si="8"/>
        <v> </v>
      </c>
      <c r="AK11" s="1219">
        <f t="shared" si="9"/>
        <v>2</v>
      </c>
      <c r="AL11" s="1220"/>
      <c r="AM11" s="1220" t="s">
        <v>1290</v>
      </c>
      <c r="AN11" s="1220">
        <v>1</v>
      </c>
      <c r="AO11" s="1390" t="s">
        <v>2159</v>
      </c>
      <c r="AP11" s="1220">
        <v>1</v>
      </c>
      <c r="AQ11" s="1220" t="s">
        <v>2160</v>
      </c>
      <c r="AR11" s="1386" t="s">
        <v>1290</v>
      </c>
      <c r="AS11" s="1386" t="s">
        <v>1290</v>
      </c>
      <c r="AT11" s="1386" t="s">
        <v>1290</v>
      </c>
      <c r="AU11" s="1386" t="s">
        <v>1290</v>
      </c>
      <c r="AV11" s="1386" t="s">
        <v>1290</v>
      </c>
      <c r="AW11" s="1386" t="s">
        <v>1290</v>
      </c>
      <c r="AX11" s="1386" t="s">
        <v>1290</v>
      </c>
      <c r="AY11" s="1386" t="s">
        <v>1290</v>
      </c>
      <c r="AZ11" s="1386" t="s">
        <v>1290</v>
      </c>
      <c r="BA11" s="1386" t="s">
        <v>1290</v>
      </c>
      <c r="BB11" s="1386" t="s">
        <v>1290</v>
      </c>
      <c r="BC11" s="1386" t="s">
        <v>1290</v>
      </c>
      <c r="BD11" s="1386" t="s">
        <v>1290</v>
      </c>
      <c r="BE11" s="1386" t="s">
        <v>1290</v>
      </c>
      <c r="BF11" s="1386" t="s">
        <v>1290</v>
      </c>
      <c r="BG11" s="1386" t="s">
        <v>1290</v>
      </c>
      <c r="BH11" s="1386" t="s">
        <v>1290</v>
      </c>
      <c r="BI11" s="1389" t="s">
        <v>1290</v>
      </c>
    </row>
    <row r="12" spans="1:61" ht="23.25" customHeight="1">
      <c r="A12" s="1391"/>
      <c r="B12" s="1728"/>
      <c r="C12" s="1734">
        <v>2</v>
      </c>
      <c r="D12" s="1736" t="s">
        <v>2161</v>
      </c>
      <c r="E12" s="1201" t="s">
        <v>2162</v>
      </c>
      <c r="F12" s="1232" t="s">
        <v>2163</v>
      </c>
      <c r="G12" s="1233" t="s">
        <v>2164</v>
      </c>
      <c r="H12" s="1233" t="s">
        <v>2165</v>
      </c>
      <c r="I12" s="1234" t="s">
        <v>2166</v>
      </c>
      <c r="J12" s="1207" t="s">
        <v>2167</v>
      </c>
      <c r="K12" s="1292" t="s">
        <v>2168</v>
      </c>
      <c r="L12" s="1283" t="s">
        <v>1290</v>
      </c>
      <c r="M12" s="1281" t="s">
        <v>1290</v>
      </c>
      <c r="N12" s="1281" t="s">
        <v>1290</v>
      </c>
      <c r="O12" s="1150"/>
      <c r="P12" s="1284">
        <v>1</v>
      </c>
      <c r="Q12" s="1285">
        <v>1</v>
      </c>
      <c r="R12" s="1285">
        <v>1</v>
      </c>
      <c r="S12" s="1281" t="s">
        <v>1290</v>
      </c>
      <c r="T12" s="1281" t="s">
        <v>1290</v>
      </c>
      <c r="U12" s="1281" t="s">
        <v>1290</v>
      </c>
      <c r="V12" s="1281" t="s">
        <v>1290</v>
      </c>
      <c r="W12" s="1282" t="s">
        <v>1290</v>
      </c>
      <c r="X12" s="1219">
        <f t="shared" si="0"/>
        <v>3</v>
      </c>
      <c r="Y12" s="1216" t="str">
        <f t="shared" ref="Y12:Y35" si="13">AL12</f>
        <v> </v>
      </c>
      <c r="Z12" s="1217" t="str">
        <f t="shared" si="10"/>
        <v> </v>
      </c>
      <c r="AA12" s="1217" t="str">
        <f t="shared" si="1"/>
        <v> </v>
      </c>
      <c r="AB12" s="1217" t="str">
        <f t="shared" si="2"/>
        <v> </v>
      </c>
      <c r="AC12" s="1217" t="str">
        <f t="shared" si="11"/>
        <v> </v>
      </c>
      <c r="AD12" s="1217" t="str">
        <f t="shared" si="3"/>
        <v> </v>
      </c>
      <c r="AE12" s="1217" t="str">
        <f t="shared" si="4"/>
        <v> </v>
      </c>
      <c r="AF12" s="1217" t="str">
        <f t="shared" si="12"/>
        <v> </v>
      </c>
      <c r="AG12" s="1217" t="str">
        <f t="shared" si="5"/>
        <v> </v>
      </c>
      <c r="AH12" s="1217" t="str">
        <f t="shared" si="6"/>
        <v> </v>
      </c>
      <c r="AI12" s="1217" t="str">
        <f t="shared" si="7"/>
        <v> </v>
      </c>
      <c r="AJ12" s="1241" t="str">
        <f t="shared" si="8"/>
        <v> </v>
      </c>
      <c r="AK12" s="1219">
        <f t="shared" si="9"/>
        <v>0</v>
      </c>
      <c r="AL12" s="1386" t="s">
        <v>1290</v>
      </c>
      <c r="AM12" s="1386" t="s">
        <v>1290</v>
      </c>
      <c r="AN12" s="1386" t="s">
        <v>1290</v>
      </c>
      <c r="AO12" s="1386" t="s">
        <v>1290</v>
      </c>
      <c r="AP12" s="1386" t="s">
        <v>1290</v>
      </c>
      <c r="AQ12" s="1386" t="s">
        <v>1290</v>
      </c>
      <c r="AR12" s="1386" t="s">
        <v>1290</v>
      </c>
      <c r="AS12" s="1386" t="s">
        <v>1290</v>
      </c>
      <c r="AT12" s="1220" t="s">
        <v>1290</v>
      </c>
      <c r="AU12" s="1220" t="s">
        <v>1290</v>
      </c>
      <c r="AV12" s="1220" t="s">
        <v>1290</v>
      </c>
      <c r="AW12" s="1220" t="s">
        <v>1290</v>
      </c>
      <c r="AX12" s="1220" t="s">
        <v>1290</v>
      </c>
      <c r="AY12" s="1220" t="s">
        <v>1290</v>
      </c>
      <c r="AZ12" s="1386" t="s">
        <v>1290</v>
      </c>
      <c r="BA12" s="1386" t="s">
        <v>1290</v>
      </c>
      <c r="BB12" s="1386" t="s">
        <v>1290</v>
      </c>
      <c r="BC12" s="1386" t="s">
        <v>1290</v>
      </c>
      <c r="BD12" s="1386" t="s">
        <v>1290</v>
      </c>
      <c r="BE12" s="1386" t="s">
        <v>1290</v>
      </c>
      <c r="BF12" s="1386" t="s">
        <v>1290</v>
      </c>
      <c r="BG12" s="1386" t="s">
        <v>1290</v>
      </c>
      <c r="BH12" s="1386" t="s">
        <v>1290</v>
      </c>
      <c r="BI12" s="1389" t="s">
        <v>1290</v>
      </c>
    </row>
    <row r="13" spans="1:61" ht="23.25" customHeight="1">
      <c r="A13" s="1391"/>
      <c r="B13" s="1728"/>
      <c r="C13" s="1734"/>
      <c r="D13" s="1736"/>
      <c r="E13" s="1201" t="s">
        <v>2169</v>
      </c>
      <c r="F13" s="1232" t="s">
        <v>2170</v>
      </c>
      <c r="G13" s="1233" t="s">
        <v>2171</v>
      </c>
      <c r="H13" s="1233" t="s">
        <v>2172</v>
      </c>
      <c r="I13" s="1234" t="s">
        <v>2166</v>
      </c>
      <c r="J13" s="1212">
        <v>1</v>
      </c>
      <c r="K13" s="1292" t="s">
        <v>2173</v>
      </c>
      <c r="L13" s="1283" t="s">
        <v>1290</v>
      </c>
      <c r="M13" s="1281" t="s">
        <v>1290</v>
      </c>
      <c r="N13" s="1281" t="s">
        <v>1290</v>
      </c>
      <c r="O13" s="1276" t="s">
        <v>1290</v>
      </c>
      <c r="P13" s="1281" t="s">
        <v>1290</v>
      </c>
      <c r="Q13" s="1286">
        <v>1</v>
      </c>
      <c r="R13" s="1286">
        <v>1</v>
      </c>
      <c r="S13" s="1286">
        <v>1</v>
      </c>
      <c r="T13" s="1286">
        <v>1</v>
      </c>
      <c r="U13" s="1281" t="s">
        <v>1290</v>
      </c>
      <c r="V13" s="1281" t="s">
        <v>1290</v>
      </c>
      <c r="W13" s="1282" t="s">
        <v>1290</v>
      </c>
      <c r="X13" s="1219">
        <f t="shared" si="0"/>
        <v>4</v>
      </c>
      <c r="Y13" s="1216" t="str">
        <f t="shared" si="13"/>
        <v> </v>
      </c>
      <c r="Z13" s="1217" t="str">
        <f t="shared" si="10"/>
        <v> </v>
      </c>
      <c r="AA13" s="1217" t="str">
        <f t="shared" si="1"/>
        <v> </v>
      </c>
      <c r="AB13" s="1217" t="str">
        <f t="shared" si="2"/>
        <v> </v>
      </c>
      <c r="AC13" s="1217" t="str">
        <f t="shared" si="11"/>
        <v> </v>
      </c>
      <c r="AD13" s="1217" t="str">
        <f t="shared" si="3"/>
        <v> </v>
      </c>
      <c r="AE13" s="1217" t="str">
        <f t="shared" si="4"/>
        <v> </v>
      </c>
      <c r="AF13" s="1217" t="str">
        <f t="shared" si="12"/>
        <v> </v>
      </c>
      <c r="AG13" s="1217" t="str">
        <f t="shared" si="5"/>
        <v> </v>
      </c>
      <c r="AH13" s="1217" t="str">
        <f t="shared" si="6"/>
        <v> </v>
      </c>
      <c r="AI13" s="1217" t="str">
        <f t="shared" si="7"/>
        <v> </v>
      </c>
      <c r="AJ13" s="1241" t="str">
        <f t="shared" si="8"/>
        <v> </v>
      </c>
      <c r="AK13" s="1219">
        <f t="shared" si="9"/>
        <v>0</v>
      </c>
      <c r="AL13" s="1386" t="s">
        <v>1290</v>
      </c>
      <c r="AM13" s="1386" t="s">
        <v>1290</v>
      </c>
      <c r="AN13" s="1386" t="s">
        <v>1290</v>
      </c>
      <c r="AO13" s="1386" t="s">
        <v>1290</v>
      </c>
      <c r="AP13" s="1386" t="s">
        <v>1290</v>
      </c>
      <c r="AQ13" s="1386" t="s">
        <v>1290</v>
      </c>
      <c r="AR13" s="1386" t="s">
        <v>1290</v>
      </c>
      <c r="AS13" s="1386" t="s">
        <v>1290</v>
      </c>
      <c r="AT13" s="1386" t="s">
        <v>1290</v>
      </c>
      <c r="AU13" s="1386" t="s">
        <v>1290</v>
      </c>
      <c r="AV13" s="1220" t="s">
        <v>1290</v>
      </c>
      <c r="AW13" s="1220" t="s">
        <v>1290</v>
      </c>
      <c r="AX13" s="1220" t="s">
        <v>1290</v>
      </c>
      <c r="AY13" s="1220" t="s">
        <v>1290</v>
      </c>
      <c r="AZ13" s="1220" t="s">
        <v>1290</v>
      </c>
      <c r="BA13" s="1220" t="s">
        <v>1290</v>
      </c>
      <c r="BB13" s="1220" t="s">
        <v>1290</v>
      </c>
      <c r="BC13" s="1220" t="s">
        <v>1290</v>
      </c>
      <c r="BD13" s="1386" t="s">
        <v>1290</v>
      </c>
      <c r="BE13" s="1386" t="s">
        <v>1290</v>
      </c>
      <c r="BF13" s="1386" t="s">
        <v>1290</v>
      </c>
      <c r="BG13" s="1386" t="s">
        <v>1290</v>
      </c>
      <c r="BH13" s="1386" t="s">
        <v>1290</v>
      </c>
      <c r="BI13" s="1389" t="s">
        <v>1290</v>
      </c>
    </row>
    <row r="14" spans="1:61" ht="23.25" customHeight="1">
      <c r="A14" s="1391"/>
      <c r="B14" s="1728"/>
      <c r="C14" s="1734"/>
      <c r="D14" s="1736"/>
      <c r="E14" s="1201" t="s">
        <v>2174</v>
      </c>
      <c r="F14" s="1232" t="s">
        <v>2175</v>
      </c>
      <c r="G14" s="1233" t="s">
        <v>2176</v>
      </c>
      <c r="H14" s="1233" t="s">
        <v>2177</v>
      </c>
      <c r="I14" s="1234" t="s">
        <v>2178</v>
      </c>
      <c r="J14" s="1212">
        <v>1</v>
      </c>
      <c r="K14" s="1292" t="s">
        <v>2179</v>
      </c>
      <c r="L14" s="1283" t="s">
        <v>1290</v>
      </c>
      <c r="M14" s="1281" t="s">
        <v>1290</v>
      </c>
      <c r="N14" s="1281" t="s">
        <v>1290</v>
      </c>
      <c r="O14" s="1281" t="s">
        <v>1290</v>
      </c>
      <c r="P14" s="1281" t="s">
        <v>1290</v>
      </c>
      <c r="Q14" s="1286">
        <v>1</v>
      </c>
      <c r="R14" s="1286">
        <v>1</v>
      </c>
      <c r="S14" s="1286">
        <v>1</v>
      </c>
      <c r="T14" s="1286">
        <v>1</v>
      </c>
      <c r="U14" s="1281" t="s">
        <v>1290</v>
      </c>
      <c r="V14" s="1281" t="s">
        <v>1290</v>
      </c>
      <c r="W14" s="1282" t="s">
        <v>1290</v>
      </c>
      <c r="X14" s="1219">
        <f t="shared" si="0"/>
        <v>4</v>
      </c>
      <c r="Y14" s="1216" t="str">
        <f t="shared" si="13"/>
        <v> </v>
      </c>
      <c r="Z14" s="1217" t="str">
        <f t="shared" si="10"/>
        <v> </v>
      </c>
      <c r="AA14" s="1217" t="str">
        <f t="shared" si="1"/>
        <v> </v>
      </c>
      <c r="AB14" s="1217" t="str">
        <f t="shared" si="2"/>
        <v> </v>
      </c>
      <c r="AC14" s="1217" t="str">
        <f t="shared" si="11"/>
        <v> </v>
      </c>
      <c r="AD14" s="1217" t="str">
        <f t="shared" si="3"/>
        <v> </v>
      </c>
      <c r="AE14" s="1217" t="str">
        <f t="shared" si="4"/>
        <v> </v>
      </c>
      <c r="AF14" s="1217" t="str">
        <f t="shared" si="12"/>
        <v> </v>
      </c>
      <c r="AG14" s="1217" t="str">
        <f t="shared" si="5"/>
        <v> </v>
      </c>
      <c r="AH14" s="1217" t="str">
        <f t="shared" si="6"/>
        <v> </v>
      </c>
      <c r="AI14" s="1217" t="str">
        <f t="shared" si="7"/>
        <v> </v>
      </c>
      <c r="AJ14" s="1241" t="str">
        <f t="shared" si="8"/>
        <v> </v>
      </c>
      <c r="AK14" s="1219">
        <f t="shared" si="9"/>
        <v>0</v>
      </c>
      <c r="AL14" s="1386" t="s">
        <v>1290</v>
      </c>
      <c r="AM14" s="1386" t="s">
        <v>1290</v>
      </c>
      <c r="AN14" s="1386" t="s">
        <v>1290</v>
      </c>
      <c r="AO14" s="1386" t="s">
        <v>1290</v>
      </c>
      <c r="AP14" s="1386" t="s">
        <v>1290</v>
      </c>
      <c r="AQ14" s="1386" t="s">
        <v>1290</v>
      </c>
      <c r="AR14" s="1386" t="s">
        <v>1290</v>
      </c>
      <c r="AS14" s="1386" t="s">
        <v>1290</v>
      </c>
      <c r="AT14" s="1386" t="s">
        <v>1290</v>
      </c>
      <c r="AU14" s="1386" t="s">
        <v>1290</v>
      </c>
      <c r="AV14" s="1220" t="s">
        <v>1290</v>
      </c>
      <c r="AW14" s="1220" t="s">
        <v>1290</v>
      </c>
      <c r="AX14" s="1220" t="s">
        <v>1290</v>
      </c>
      <c r="AY14" s="1220" t="s">
        <v>1290</v>
      </c>
      <c r="AZ14" s="1220" t="s">
        <v>1290</v>
      </c>
      <c r="BA14" s="1220" t="s">
        <v>1290</v>
      </c>
      <c r="BB14" s="1220" t="s">
        <v>1290</v>
      </c>
      <c r="BC14" s="1220" t="s">
        <v>1290</v>
      </c>
      <c r="BD14" s="1386" t="s">
        <v>1290</v>
      </c>
      <c r="BE14" s="1386" t="s">
        <v>1290</v>
      </c>
      <c r="BF14" s="1386" t="s">
        <v>1290</v>
      </c>
      <c r="BG14" s="1386" t="s">
        <v>1290</v>
      </c>
      <c r="BH14" s="1386" t="s">
        <v>1290</v>
      </c>
      <c r="BI14" s="1389" t="s">
        <v>1290</v>
      </c>
    </row>
    <row r="15" spans="1:61" ht="23.25" customHeight="1">
      <c r="A15" s="1391"/>
      <c r="B15" s="1729"/>
      <c r="C15" s="1735"/>
      <c r="D15" s="1737"/>
      <c r="E15" s="1201" t="s">
        <v>2180</v>
      </c>
      <c r="F15" s="1232" t="s">
        <v>2181</v>
      </c>
      <c r="G15" s="1233" t="s">
        <v>2182</v>
      </c>
      <c r="H15" s="1233" t="s">
        <v>2183</v>
      </c>
      <c r="I15" s="1234" t="s">
        <v>1910</v>
      </c>
      <c r="J15" s="1207">
        <v>4</v>
      </c>
      <c r="K15" s="1292" t="s">
        <v>2184</v>
      </c>
      <c r="L15" s="1283" t="s">
        <v>1290</v>
      </c>
      <c r="M15" s="1281" t="s">
        <v>1290</v>
      </c>
      <c r="N15" s="1150"/>
      <c r="O15" s="1284">
        <v>1</v>
      </c>
      <c r="P15" s="1281" t="s">
        <v>1290</v>
      </c>
      <c r="Q15" s="1286">
        <v>1</v>
      </c>
      <c r="R15" s="1281" t="s">
        <v>1290</v>
      </c>
      <c r="S15" s="1281" t="s">
        <v>1290</v>
      </c>
      <c r="T15" s="1286">
        <v>1</v>
      </c>
      <c r="U15" s="1281" t="s">
        <v>1290</v>
      </c>
      <c r="V15" s="1281" t="s">
        <v>1290</v>
      </c>
      <c r="W15" s="1287">
        <v>1</v>
      </c>
      <c r="X15" s="1219">
        <f t="shared" si="0"/>
        <v>4</v>
      </c>
      <c r="Y15" s="1216" t="str">
        <f t="shared" si="13"/>
        <v> </v>
      </c>
      <c r="Z15" s="1217" t="str">
        <f t="shared" si="10"/>
        <v> </v>
      </c>
      <c r="AA15" s="1217" t="str">
        <f t="shared" si="1"/>
        <v> </v>
      </c>
      <c r="AB15" s="1217">
        <f t="shared" si="2"/>
        <v>1</v>
      </c>
      <c r="AC15" s="1217" t="str">
        <f t="shared" si="11"/>
        <v> </v>
      </c>
      <c r="AD15" s="1217" t="str">
        <f t="shared" si="3"/>
        <v> </v>
      </c>
      <c r="AE15" s="1217" t="str">
        <f t="shared" si="4"/>
        <v> </v>
      </c>
      <c r="AF15" s="1217" t="str">
        <f t="shared" si="12"/>
        <v> </v>
      </c>
      <c r="AG15" s="1217" t="str">
        <f t="shared" si="5"/>
        <v> </v>
      </c>
      <c r="AH15" s="1217" t="str">
        <f t="shared" si="6"/>
        <v> </v>
      </c>
      <c r="AI15" s="1217" t="str">
        <f t="shared" si="7"/>
        <v> </v>
      </c>
      <c r="AJ15" s="1241" t="str">
        <f t="shared" si="8"/>
        <v> </v>
      </c>
      <c r="AK15" s="1219">
        <f t="shared" si="9"/>
        <v>1</v>
      </c>
      <c r="AL15" s="1386" t="s">
        <v>1290</v>
      </c>
      <c r="AM15" s="1386" t="s">
        <v>1290</v>
      </c>
      <c r="AN15" s="1386" t="s">
        <v>1290</v>
      </c>
      <c r="AO15" s="1386" t="s">
        <v>1290</v>
      </c>
      <c r="AP15" s="1386" t="s">
        <v>1290</v>
      </c>
      <c r="AQ15" s="1386" t="s">
        <v>1290</v>
      </c>
      <c r="AR15" s="1220">
        <v>1</v>
      </c>
      <c r="AS15" s="1220" t="s">
        <v>2185</v>
      </c>
      <c r="AT15" s="1386" t="s">
        <v>1290</v>
      </c>
      <c r="AU15" s="1386" t="s">
        <v>1290</v>
      </c>
      <c r="AV15" s="1220" t="s">
        <v>1290</v>
      </c>
      <c r="AW15" s="1220" t="s">
        <v>1290</v>
      </c>
      <c r="AX15" s="1386" t="s">
        <v>1290</v>
      </c>
      <c r="AY15" s="1386" t="s">
        <v>1290</v>
      </c>
      <c r="AZ15" s="1386" t="s">
        <v>1290</v>
      </c>
      <c r="BA15" s="1386" t="s">
        <v>1290</v>
      </c>
      <c r="BB15" s="1220" t="s">
        <v>1290</v>
      </c>
      <c r="BC15" s="1220" t="s">
        <v>1290</v>
      </c>
      <c r="BD15" s="1386" t="s">
        <v>1290</v>
      </c>
      <c r="BE15" s="1386" t="s">
        <v>1290</v>
      </c>
      <c r="BF15" s="1386" t="s">
        <v>1290</v>
      </c>
      <c r="BG15" s="1386" t="s">
        <v>1290</v>
      </c>
      <c r="BH15" s="1220" t="s">
        <v>1290</v>
      </c>
      <c r="BI15" s="1387" t="s">
        <v>1290</v>
      </c>
    </row>
    <row r="16" spans="1:61" ht="23.25" customHeight="1">
      <c r="A16" s="1391"/>
      <c r="B16" s="1728" t="s">
        <v>2186</v>
      </c>
      <c r="C16" s="1730">
        <v>3</v>
      </c>
      <c r="D16" s="1732" t="s">
        <v>2187</v>
      </c>
      <c r="E16" s="1200" t="s">
        <v>2188</v>
      </c>
      <c r="F16" s="1229" t="s">
        <v>2189</v>
      </c>
      <c r="G16" s="1230" t="s">
        <v>2190</v>
      </c>
      <c r="H16" s="1230" t="s">
        <v>2191</v>
      </c>
      <c r="I16" s="1231" t="s">
        <v>2157</v>
      </c>
      <c r="J16" s="1211">
        <v>1</v>
      </c>
      <c r="K16" s="1291" t="s">
        <v>2192</v>
      </c>
      <c r="L16" s="1283" t="s">
        <v>1290</v>
      </c>
      <c r="M16" s="1281" t="s">
        <v>1290</v>
      </c>
      <c r="N16" s="1276" t="s">
        <v>1290</v>
      </c>
      <c r="O16" s="1281" t="s">
        <v>1290</v>
      </c>
      <c r="P16" s="1281" t="s">
        <v>1290</v>
      </c>
      <c r="Q16" s="1281" t="s">
        <v>1290</v>
      </c>
      <c r="R16" s="1286">
        <v>1</v>
      </c>
      <c r="S16" s="1286" t="s">
        <v>1290</v>
      </c>
      <c r="T16" s="1286" t="s">
        <v>1290</v>
      </c>
      <c r="U16" s="1286" t="s">
        <v>1290</v>
      </c>
      <c r="V16" s="1286" t="s">
        <v>1290</v>
      </c>
      <c r="W16" s="1287">
        <v>1</v>
      </c>
      <c r="X16" s="1219">
        <f t="shared" si="0"/>
        <v>2</v>
      </c>
      <c r="Y16" s="1216" t="str">
        <f t="shared" si="13"/>
        <v> </v>
      </c>
      <c r="Z16" s="1217" t="str">
        <f t="shared" si="10"/>
        <v> </v>
      </c>
      <c r="AA16" s="1217" t="str">
        <f t="shared" si="1"/>
        <v> </v>
      </c>
      <c r="AB16" s="1217" t="str">
        <f t="shared" si="2"/>
        <v> </v>
      </c>
      <c r="AC16" s="1217" t="str">
        <f t="shared" si="11"/>
        <v> </v>
      </c>
      <c r="AD16" s="1217" t="str">
        <f t="shared" si="3"/>
        <v> </v>
      </c>
      <c r="AE16" s="1217" t="str">
        <f t="shared" si="4"/>
        <v> </v>
      </c>
      <c r="AF16" s="1217" t="str">
        <f t="shared" si="12"/>
        <v> </v>
      </c>
      <c r="AG16" s="1217" t="str">
        <f t="shared" si="5"/>
        <v> </v>
      </c>
      <c r="AH16" s="1217" t="str">
        <f t="shared" si="6"/>
        <v> </v>
      </c>
      <c r="AI16" s="1217" t="str">
        <f t="shared" si="7"/>
        <v> </v>
      </c>
      <c r="AJ16" s="1241" t="str">
        <f t="shared" si="8"/>
        <v> </v>
      </c>
      <c r="AK16" s="1219">
        <f t="shared" si="9"/>
        <v>0</v>
      </c>
      <c r="AL16" s="1386" t="s">
        <v>1290</v>
      </c>
      <c r="AM16" s="1386" t="s">
        <v>1290</v>
      </c>
      <c r="AN16" s="1386" t="s">
        <v>1290</v>
      </c>
      <c r="AO16" s="1386" t="s">
        <v>1290</v>
      </c>
      <c r="AP16" s="1386" t="s">
        <v>1290</v>
      </c>
      <c r="AQ16" s="1386" t="s">
        <v>1290</v>
      </c>
      <c r="AR16" s="1386" t="s">
        <v>1290</v>
      </c>
      <c r="AS16" s="1386" t="s">
        <v>1290</v>
      </c>
      <c r="AT16" s="1386" t="s">
        <v>1290</v>
      </c>
      <c r="AU16" s="1386" t="s">
        <v>1290</v>
      </c>
      <c r="AV16" s="1386" t="s">
        <v>1290</v>
      </c>
      <c r="AW16" s="1386" t="s">
        <v>1290</v>
      </c>
      <c r="AX16" s="1220" t="s">
        <v>1290</v>
      </c>
      <c r="AY16" s="1220" t="s">
        <v>1290</v>
      </c>
      <c r="AZ16" s="1220" t="s">
        <v>1290</v>
      </c>
      <c r="BA16" s="1220" t="s">
        <v>1290</v>
      </c>
      <c r="BB16" s="1220" t="s">
        <v>1290</v>
      </c>
      <c r="BC16" s="1220" t="s">
        <v>1290</v>
      </c>
      <c r="BD16" s="1220" t="s">
        <v>1290</v>
      </c>
      <c r="BE16" s="1220" t="s">
        <v>1290</v>
      </c>
      <c r="BF16" s="1220" t="s">
        <v>1290</v>
      </c>
      <c r="BG16" s="1220" t="s">
        <v>1290</v>
      </c>
      <c r="BH16" s="1220" t="s">
        <v>1290</v>
      </c>
      <c r="BI16" s="1387" t="s">
        <v>1290</v>
      </c>
    </row>
    <row r="17" spans="1:61" ht="23.25" customHeight="1">
      <c r="A17" s="1391"/>
      <c r="B17" s="1728"/>
      <c r="C17" s="1730"/>
      <c r="D17" s="1732"/>
      <c r="E17" s="1200" t="s">
        <v>2193</v>
      </c>
      <c r="F17" s="1229" t="s">
        <v>2194</v>
      </c>
      <c r="G17" s="1230" t="s">
        <v>2195</v>
      </c>
      <c r="H17" s="1230" t="s">
        <v>2196</v>
      </c>
      <c r="I17" s="1231" t="s">
        <v>2166</v>
      </c>
      <c r="J17" s="1206">
        <v>1</v>
      </c>
      <c r="K17" s="1291" t="s">
        <v>2197</v>
      </c>
      <c r="L17" s="1283" t="s">
        <v>1290</v>
      </c>
      <c r="M17" s="1281" t="s">
        <v>1290</v>
      </c>
      <c r="N17" s="1281" t="s">
        <v>1290</v>
      </c>
      <c r="O17" s="1281" t="s">
        <v>1290</v>
      </c>
      <c r="P17" s="1281" t="s">
        <v>1290</v>
      </c>
      <c r="Q17" s="1281" t="s">
        <v>1290</v>
      </c>
      <c r="R17" s="1281" t="s">
        <v>1290</v>
      </c>
      <c r="S17" s="1281" t="s">
        <v>1290</v>
      </c>
      <c r="T17" s="1286">
        <v>1</v>
      </c>
      <c r="U17" s="1286">
        <v>1</v>
      </c>
      <c r="V17" s="1286">
        <v>1</v>
      </c>
      <c r="W17" s="1287">
        <v>1</v>
      </c>
      <c r="X17" s="1219">
        <f t="shared" si="0"/>
        <v>4</v>
      </c>
      <c r="Y17" s="1216" t="str">
        <f t="shared" si="13"/>
        <v> </v>
      </c>
      <c r="Z17" s="1217" t="str">
        <f t="shared" si="10"/>
        <v> </v>
      </c>
      <c r="AA17" s="1217" t="str">
        <f t="shared" si="1"/>
        <v> </v>
      </c>
      <c r="AB17" s="1217" t="str">
        <f t="shared" si="2"/>
        <v> </v>
      </c>
      <c r="AC17" s="1217" t="str">
        <f t="shared" si="11"/>
        <v> </v>
      </c>
      <c r="AD17" s="1217" t="str">
        <f t="shared" si="3"/>
        <v> </v>
      </c>
      <c r="AE17" s="1217" t="str">
        <f t="shared" si="4"/>
        <v> </v>
      </c>
      <c r="AF17" s="1217" t="str">
        <f t="shared" si="12"/>
        <v> </v>
      </c>
      <c r="AG17" s="1217" t="str">
        <f t="shared" si="5"/>
        <v> </v>
      </c>
      <c r="AH17" s="1217" t="str">
        <f t="shared" si="6"/>
        <v> </v>
      </c>
      <c r="AI17" s="1217" t="str">
        <f t="shared" si="7"/>
        <v> </v>
      </c>
      <c r="AJ17" s="1241" t="str">
        <f t="shared" si="8"/>
        <v> </v>
      </c>
      <c r="AK17" s="1219">
        <f t="shared" si="9"/>
        <v>0</v>
      </c>
      <c r="AL17" s="1386" t="s">
        <v>1290</v>
      </c>
      <c r="AM17" s="1386" t="s">
        <v>1290</v>
      </c>
      <c r="AN17" s="1386" t="s">
        <v>1290</v>
      </c>
      <c r="AO17" s="1386" t="s">
        <v>1290</v>
      </c>
      <c r="AP17" s="1386" t="s">
        <v>1290</v>
      </c>
      <c r="AQ17" s="1386" t="s">
        <v>1290</v>
      </c>
      <c r="AR17" s="1386" t="s">
        <v>1290</v>
      </c>
      <c r="AS17" s="1386" t="s">
        <v>1290</v>
      </c>
      <c r="AT17" s="1386" t="s">
        <v>1290</v>
      </c>
      <c r="AU17" s="1386" t="s">
        <v>1290</v>
      </c>
      <c r="AV17" s="1386" t="s">
        <v>1290</v>
      </c>
      <c r="AW17" s="1386" t="s">
        <v>1290</v>
      </c>
      <c r="AX17" s="1386" t="s">
        <v>1290</v>
      </c>
      <c r="AY17" s="1386" t="s">
        <v>1290</v>
      </c>
      <c r="AZ17" s="1386" t="s">
        <v>1290</v>
      </c>
      <c r="BA17" s="1386" t="s">
        <v>1290</v>
      </c>
      <c r="BB17" s="1220" t="s">
        <v>1290</v>
      </c>
      <c r="BC17" s="1220" t="s">
        <v>1290</v>
      </c>
      <c r="BD17" s="1220" t="s">
        <v>1290</v>
      </c>
      <c r="BE17" s="1220"/>
      <c r="BF17" s="1220" t="s">
        <v>1290</v>
      </c>
      <c r="BG17" s="1220" t="s">
        <v>1290</v>
      </c>
      <c r="BH17" s="1220" t="s">
        <v>1290</v>
      </c>
      <c r="BI17" s="1387" t="s">
        <v>1290</v>
      </c>
    </row>
    <row r="18" spans="1:61" ht="23.25" customHeight="1">
      <c r="A18" s="1391"/>
      <c r="B18" s="1728"/>
      <c r="C18" s="1731"/>
      <c r="D18" s="1733"/>
      <c r="E18" s="1200" t="s">
        <v>2198</v>
      </c>
      <c r="F18" s="1229" t="s">
        <v>2199</v>
      </c>
      <c r="G18" s="1230" t="s">
        <v>2200</v>
      </c>
      <c r="H18" s="1230" t="s">
        <v>2201</v>
      </c>
      <c r="I18" s="1231" t="s">
        <v>2144</v>
      </c>
      <c r="J18" s="1206">
        <v>1</v>
      </c>
      <c r="K18" s="1291" t="s">
        <v>2202</v>
      </c>
      <c r="L18" s="1283" t="s">
        <v>1290</v>
      </c>
      <c r="M18" s="1281" t="s">
        <v>1290</v>
      </c>
      <c r="N18" s="1281" t="s">
        <v>1290</v>
      </c>
      <c r="O18" s="1281" t="s">
        <v>1290</v>
      </c>
      <c r="P18" s="1281" t="s">
        <v>1290</v>
      </c>
      <c r="Q18" s="1281" t="s">
        <v>1290</v>
      </c>
      <c r="R18" s="1281" t="s">
        <v>1290</v>
      </c>
      <c r="S18" s="1281" t="s">
        <v>1290</v>
      </c>
      <c r="T18" s="1281" t="s">
        <v>1290</v>
      </c>
      <c r="U18" s="1286">
        <v>1</v>
      </c>
      <c r="V18" s="1286">
        <v>1</v>
      </c>
      <c r="W18" s="1287">
        <v>1</v>
      </c>
      <c r="X18" s="1219">
        <f t="shared" si="0"/>
        <v>3</v>
      </c>
      <c r="Y18" s="1216" t="str">
        <f t="shared" si="13"/>
        <v> </v>
      </c>
      <c r="Z18" s="1217" t="str">
        <f t="shared" si="10"/>
        <v> </v>
      </c>
      <c r="AA18" s="1217" t="str">
        <f t="shared" si="1"/>
        <v> </v>
      </c>
      <c r="AB18" s="1217" t="str">
        <f t="shared" si="2"/>
        <v> </v>
      </c>
      <c r="AC18" s="1217" t="str">
        <f t="shared" si="11"/>
        <v> </v>
      </c>
      <c r="AD18" s="1217" t="str">
        <f t="shared" si="3"/>
        <v> </v>
      </c>
      <c r="AE18" s="1217" t="str">
        <f t="shared" si="4"/>
        <v> </v>
      </c>
      <c r="AF18" s="1217" t="str">
        <f t="shared" si="12"/>
        <v> </v>
      </c>
      <c r="AG18" s="1217" t="str">
        <f t="shared" si="5"/>
        <v> </v>
      </c>
      <c r="AH18" s="1217" t="str">
        <f t="shared" si="6"/>
        <v> </v>
      </c>
      <c r="AI18" s="1217" t="str">
        <f t="shared" si="7"/>
        <v> </v>
      </c>
      <c r="AJ18" s="1241" t="str">
        <f t="shared" si="8"/>
        <v> </v>
      </c>
      <c r="AK18" s="1219">
        <f t="shared" si="9"/>
        <v>0</v>
      </c>
      <c r="AL18" s="1386" t="s">
        <v>1290</v>
      </c>
      <c r="AM18" s="1386" t="s">
        <v>1290</v>
      </c>
      <c r="AN18" s="1386" t="s">
        <v>1290</v>
      </c>
      <c r="AO18" s="1386" t="s">
        <v>1290</v>
      </c>
      <c r="AP18" s="1386" t="s">
        <v>1290</v>
      </c>
      <c r="AQ18" s="1386" t="s">
        <v>1290</v>
      </c>
      <c r="AR18" s="1386" t="s">
        <v>1290</v>
      </c>
      <c r="AS18" s="1386" t="s">
        <v>1290</v>
      </c>
      <c r="AT18" s="1386" t="s">
        <v>1290</v>
      </c>
      <c r="AU18" s="1386" t="s">
        <v>1290</v>
      </c>
      <c r="AV18" s="1386" t="s">
        <v>1290</v>
      </c>
      <c r="AW18" s="1386" t="s">
        <v>1290</v>
      </c>
      <c r="AX18" s="1386" t="s">
        <v>1290</v>
      </c>
      <c r="AY18" s="1386" t="s">
        <v>1290</v>
      </c>
      <c r="AZ18" s="1386" t="s">
        <v>1290</v>
      </c>
      <c r="BA18" s="1386" t="s">
        <v>1290</v>
      </c>
      <c r="BB18" s="1386" t="s">
        <v>1290</v>
      </c>
      <c r="BC18" s="1386" t="s">
        <v>1290</v>
      </c>
      <c r="BD18" s="1220" t="s">
        <v>1290</v>
      </c>
      <c r="BE18" s="1220" t="s">
        <v>1290</v>
      </c>
      <c r="BF18" s="1220" t="s">
        <v>1290</v>
      </c>
      <c r="BG18" s="1220" t="s">
        <v>1290</v>
      </c>
      <c r="BH18" s="1220" t="s">
        <v>1290</v>
      </c>
      <c r="BI18" s="1387" t="s">
        <v>1290</v>
      </c>
    </row>
    <row r="19" spans="1:61" ht="23.25" customHeight="1">
      <c r="A19" s="1391"/>
      <c r="B19" s="1728"/>
      <c r="C19" s="1734">
        <v>4</v>
      </c>
      <c r="D19" s="1736" t="s">
        <v>2203</v>
      </c>
      <c r="E19" s="1201" t="s">
        <v>2204</v>
      </c>
      <c r="F19" s="1232" t="s">
        <v>2205</v>
      </c>
      <c r="G19" s="1233" t="s">
        <v>2206</v>
      </c>
      <c r="H19" s="1233" t="s">
        <v>2207</v>
      </c>
      <c r="I19" s="1234" t="s">
        <v>2208</v>
      </c>
      <c r="J19" s="1212">
        <v>1</v>
      </c>
      <c r="K19" s="1292" t="s">
        <v>2209</v>
      </c>
      <c r="L19" s="1283" t="s">
        <v>1290</v>
      </c>
      <c r="M19" s="1281" t="s">
        <v>1290</v>
      </c>
      <c r="N19" s="1281" t="s">
        <v>1290</v>
      </c>
      <c r="O19" s="1150"/>
      <c r="P19" s="1288">
        <v>1</v>
      </c>
      <c r="Q19" s="1286">
        <v>1</v>
      </c>
      <c r="R19" s="1286">
        <v>1</v>
      </c>
      <c r="S19" s="1286">
        <v>1</v>
      </c>
      <c r="T19" s="1286">
        <v>1</v>
      </c>
      <c r="U19" s="1281" t="s">
        <v>1290</v>
      </c>
      <c r="V19" s="1281" t="s">
        <v>1290</v>
      </c>
      <c r="W19" s="1282" t="s">
        <v>1290</v>
      </c>
      <c r="X19" s="1219">
        <f t="shared" si="0"/>
        <v>5</v>
      </c>
      <c r="Y19" s="1216" t="str">
        <f t="shared" si="13"/>
        <v> </v>
      </c>
      <c r="Z19" s="1217" t="str">
        <f t="shared" si="10"/>
        <v> </v>
      </c>
      <c r="AA19" s="1217" t="str">
        <f t="shared" si="1"/>
        <v> </v>
      </c>
      <c r="AB19" s="1217" t="str">
        <f t="shared" si="2"/>
        <v> </v>
      </c>
      <c r="AC19" s="1217" t="str">
        <f t="shared" si="11"/>
        <v> </v>
      </c>
      <c r="AD19" s="1217" t="str">
        <f t="shared" si="3"/>
        <v> </v>
      </c>
      <c r="AE19" s="1217" t="str">
        <f t="shared" si="4"/>
        <v> </v>
      </c>
      <c r="AF19" s="1217" t="str">
        <f t="shared" si="12"/>
        <v> </v>
      </c>
      <c r="AG19" s="1217" t="str">
        <f t="shared" si="5"/>
        <v> </v>
      </c>
      <c r="AH19" s="1217" t="str">
        <f t="shared" si="6"/>
        <v> </v>
      </c>
      <c r="AI19" s="1217" t="str">
        <f t="shared" si="7"/>
        <v> </v>
      </c>
      <c r="AJ19" s="1241" t="str">
        <f t="shared" si="8"/>
        <v> </v>
      </c>
      <c r="AK19" s="1219">
        <f t="shared" si="9"/>
        <v>0</v>
      </c>
      <c r="AL19" s="1386" t="s">
        <v>1290</v>
      </c>
      <c r="AM19" s="1386" t="s">
        <v>1290</v>
      </c>
      <c r="AN19" s="1386" t="s">
        <v>1290</v>
      </c>
      <c r="AO19" s="1386" t="s">
        <v>1290</v>
      </c>
      <c r="AP19" s="1386" t="s">
        <v>1290</v>
      </c>
      <c r="AQ19" s="1386" t="s">
        <v>1290</v>
      </c>
      <c r="AR19" s="1386" t="s">
        <v>1290</v>
      </c>
      <c r="AS19" s="1386" t="s">
        <v>1290</v>
      </c>
      <c r="AT19" s="1220" t="s">
        <v>1290</v>
      </c>
      <c r="AU19" s="1220" t="s">
        <v>1290</v>
      </c>
      <c r="AV19" s="1220" t="s">
        <v>1290</v>
      </c>
      <c r="AW19" s="1220"/>
      <c r="AX19" s="1220" t="s">
        <v>1290</v>
      </c>
      <c r="AY19" s="1220" t="s">
        <v>1290</v>
      </c>
      <c r="AZ19" s="1220" t="s">
        <v>1290</v>
      </c>
      <c r="BA19" s="1220" t="s">
        <v>1290</v>
      </c>
      <c r="BB19" s="1220" t="s">
        <v>1290</v>
      </c>
      <c r="BC19" s="1220" t="s">
        <v>1290</v>
      </c>
      <c r="BD19" s="1386" t="s">
        <v>1290</v>
      </c>
      <c r="BE19" s="1386" t="s">
        <v>1290</v>
      </c>
      <c r="BF19" s="1386" t="s">
        <v>1290</v>
      </c>
      <c r="BG19" s="1386" t="s">
        <v>1290</v>
      </c>
      <c r="BH19" s="1386" t="s">
        <v>1290</v>
      </c>
      <c r="BI19" s="1389" t="s">
        <v>1290</v>
      </c>
    </row>
    <row r="20" spans="1:61" ht="23.25" customHeight="1">
      <c r="A20" s="1391"/>
      <c r="B20" s="1728"/>
      <c r="C20" s="1734"/>
      <c r="D20" s="1736"/>
      <c r="E20" s="1201" t="s">
        <v>2210</v>
      </c>
      <c r="F20" s="1232" t="s">
        <v>2211</v>
      </c>
      <c r="G20" s="1233" t="s">
        <v>2212</v>
      </c>
      <c r="H20" s="1233" t="s">
        <v>2213</v>
      </c>
      <c r="I20" s="1234" t="s">
        <v>2208</v>
      </c>
      <c r="J20" s="1207">
        <v>1</v>
      </c>
      <c r="K20" s="1292" t="s">
        <v>2214</v>
      </c>
      <c r="L20" s="1283" t="s">
        <v>1290</v>
      </c>
      <c r="M20" s="1281" t="s">
        <v>1290</v>
      </c>
      <c r="N20" s="1281" t="s">
        <v>1290</v>
      </c>
      <c r="O20" s="1276" t="s">
        <v>1290</v>
      </c>
      <c r="P20" s="1281" t="s">
        <v>1290</v>
      </c>
      <c r="Q20" s="1281" t="s">
        <v>1290</v>
      </c>
      <c r="R20" s="1286">
        <v>1</v>
      </c>
      <c r="S20" s="1286">
        <v>1</v>
      </c>
      <c r="T20" s="1286">
        <v>1</v>
      </c>
      <c r="U20" s="1286">
        <v>1</v>
      </c>
      <c r="V20" s="1281" t="s">
        <v>1290</v>
      </c>
      <c r="W20" s="1282" t="s">
        <v>1290</v>
      </c>
      <c r="X20" s="1219">
        <f t="shared" si="0"/>
        <v>4</v>
      </c>
      <c r="Y20" s="1216" t="str">
        <f t="shared" si="13"/>
        <v> </v>
      </c>
      <c r="Z20" s="1217" t="str">
        <f t="shared" si="10"/>
        <v> </v>
      </c>
      <c r="AA20" s="1217" t="str">
        <f t="shared" si="1"/>
        <v> </v>
      </c>
      <c r="AB20" s="1217" t="str">
        <f t="shared" si="2"/>
        <v> </v>
      </c>
      <c r="AC20" s="1217" t="str">
        <f t="shared" si="11"/>
        <v> </v>
      </c>
      <c r="AD20" s="1217" t="str">
        <f t="shared" si="3"/>
        <v> </v>
      </c>
      <c r="AE20" s="1217" t="str">
        <f t="shared" si="4"/>
        <v> </v>
      </c>
      <c r="AF20" s="1217" t="str">
        <f t="shared" si="12"/>
        <v> </v>
      </c>
      <c r="AG20" s="1217" t="str">
        <f t="shared" si="5"/>
        <v> </v>
      </c>
      <c r="AH20" s="1217" t="str">
        <f t="shared" si="6"/>
        <v> </v>
      </c>
      <c r="AI20" s="1217" t="str">
        <f t="shared" si="7"/>
        <v> </v>
      </c>
      <c r="AJ20" s="1241" t="str">
        <f t="shared" si="8"/>
        <v> </v>
      </c>
      <c r="AK20" s="1219">
        <f t="shared" si="9"/>
        <v>0</v>
      </c>
      <c r="AL20" s="1386" t="s">
        <v>1290</v>
      </c>
      <c r="AM20" s="1386" t="s">
        <v>1290</v>
      </c>
      <c r="AN20" s="1386" t="s">
        <v>1290</v>
      </c>
      <c r="AO20" s="1386" t="s">
        <v>1290</v>
      </c>
      <c r="AP20" s="1386" t="s">
        <v>1290</v>
      </c>
      <c r="AQ20" s="1386" t="s">
        <v>1290</v>
      </c>
      <c r="AR20" s="1386" t="s">
        <v>1290</v>
      </c>
      <c r="AS20" s="1386" t="s">
        <v>1290</v>
      </c>
      <c r="AT20" s="1386" t="s">
        <v>1290</v>
      </c>
      <c r="AU20" s="1386" t="s">
        <v>1290</v>
      </c>
      <c r="AV20" s="1386" t="s">
        <v>1290</v>
      </c>
      <c r="AW20" s="1386" t="s">
        <v>1290</v>
      </c>
      <c r="AX20" s="1220" t="s">
        <v>1290</v>
      </c>
      <c r="AY20" s="1220" t="s">
        <v>1290</v>
      </c>
      <c r="AZ20" s="1220" t="s">
        <v>1290</v>
      </c>
      <c r="BA20" s="1220" t="s">
        <v>1290</v>
      </c>
      <c r="BB20" s="1220" t="s">
        <v>1290</v>
      </c>
      <c r="BC20" s="1220" t="s">
        <v>1290</v>
      </c>
      <c r="BD20" s="1220" t="s">
        <v>1290</v>
      </c>
      <c r="BE20" s="1220" t="s">
        <v>1290</v>
      </c>
      <c r="BF20" s="1386" t="s">
        <v>1290</v>
      </c>
      <c r="BG20" s="1386" t="s">
        <v>1290</v>
      </c>
      <c r="BH20" s="1386" t="s">
        <v>1290</v>
      </c>
      <c r="BI20" s="1389" t="s">
        <v>1290</v>
      </c>
    </row>
    <row r="21" spans="1:61" ht="23.25" customHeight="1">
      <c r="A21" s="1391"/>
      <c r="B21" s="1728"/>
      <c r="C21" s="1734"/>
      <c r="D21" s="1736"/>
      <c r="E21" s="1201" t="s">
        <v>2215</v>
      </c>
      <c r="F21" s="1232" t="s">
        <v>2216</v>
      </c>
      <c r="G21" s="1233" t="s">
        <v>2217</v>
      </c>
      <c r="H21" s="1233" t="s">
        <v>2218</v>
      </c>
      <c r="I21" s="1234" t="s">
        <v>2166</v>
      </c>
      <c r="J21" s="1207">
        <v>1</v>
      </c>
      <c r="K21" s="1292" t="s">
        <v>2219</v>
      </c>
      <c r="L21" s="1283" t="s">
        <v>1290</v>
      </c>
      <c r="M21" s="1281" t="s">
        <v>1290</v>
      </c>
      <c r="N21" s="1281" t="s">
        <v>1290</v>
      </c>
      <c r="O21" s="1281" t="s">
        <v>1290</v>
      </c>
      <c r="P21" s="1281" t="s">
        <v>1290</v>
      </c>
      <c r="Q21" s="1281" t="s">
        <v>1290</v>
      </c>
      <c r="R21" s="1281" t="s">
        <v>1290</v>
      </c>
      <c r="S21" s="1281" t="s">
        <v>1290</v>
      </c>
      <c r="T21" s="1286">
        <v>1</v>
      </c>
      <c r="U21" s="1286">
        <v>1</v>
      </c>
      <c r="V21" s="1286">
        <v>1</v>
      </c>
      <c r="W21" s="1287">
        <v>1</v>
      </c>
      <c r="X21" s="1219">
        <f t="shared" si="0"/>
        <v>4</v>
      </c>
      <c r="Y21" s="1216" t="str">
        <f t="shared" si="13"/>
        <v> </v>
      </c>
      <c r="Z21" s="1217" t="str">
        <f t="shared" si="10"/>
        <v> </v>
      </c>
      <c r="AA21" s="1217" t="str">
        <f t="shared" si="1"/>
        <v> </v>
      </c>
      <c r="AB21" s="1217" t="str">
        <f t="shared" si="2"/>
        <v> </v>
      </c>
      <c r="AC21" s="1217" t="str">
        <f t="shared" si="11"/>
        <v> </v>
      </c>
      <c r="AD21" s="1217" t="str">
        <f t="shared" si="3"/>
        <v> </v>
      </c>
      <c r="AE21" s="1217" t="str">
        <f t="shared" si="4"/>
        <v> </v>
      </c>
      <c r="AF21" s="1217" t="str">
        <f t="shared" si="12"/>
        <v> </v>
      </c>
      <c r="AG21" s="1217" t="str">
        <f t="shared" si="5"/>
        <v> </v>
      </c>
      <c r="AH21" s="1217">
        <f t="shared" si="6"/>
        <v>0</v>
      </c>
      <c r="AI21" s="1217">
        <f t="shared" si="7"/>
        <v>0</v>
      </c>
      <c r="AJ21" s="1241" t="str">
        <f t="shared" si="8"/>
        <v> </v>
      </c>
      <c r="AK21" s="1219">
        <f t="shared" si="9"/>
        <v>0</v>
      </c>
      <c r="AL21" s="1386" t="s">
        <v>1290</v>
      </c>
      <c r="AM21" s="1386" t="s">
        <v>1290</v>
      </c>
      <c r="AN21" s="1386" t="s">
        <v>1290</v>
      </c>
      <c r="AO21" s="1386" t="s">
        <v>1290</v>
      </c>
      <c r="AP21" s="1386" t="s">
        <v>1290</v>
      </c>
      <c r="AQ21" s="1386" t="s">
        <v>1290</v>
      </c>
      <c r="AR21" s="1386" t="s">
        <v>1290</v>
      </c>
      <c r="AS21" s="1386" t="s">
        <v>1290</v>
      </c>
      <c r="AT21" s="1386" t="s">
        <v>1290</v>
      </c>
      <c r="AU21" s="1386" t="s">
        <v>1290</v>
      </c>
      <c r="AV21" s="1386" t="s">
        <v>1290</v>
      </c>
      <c r="AW21" s="1386" t="s">
        <v>1290</v>
      </c>
      <c r="AX21" s="1386" t="s">
        <v>1290</v>
      </c>
      <c r="AY21" s="1386" t="s">
        <v>1290</v>
      </c>
      <c r="AZ21" s="1386" t="s">
        <v>1290</v>
      </c>
      <c r="BA21" s="1386" t="s">
        <v>1290</v>
      </c>
      <c r="BB21" s="1220" t="s">
        <v>1290</v>
      </c>
      <c r="BC21" s="1220" t="s">
        <v>1290</v>
      </c>
      <c r="BD21" s="1220"/>
      <c r="BE21" s="1220" t="s">
        <v>1290</v>
      </c>
      <c r="BF21" s="1220"/>
      <c r="BG21" s="1220" t="s">
        <v>1290</v>
      </c>
      <c r="BH21" s="1220" t="s">
        <v>1290</v>
      </c>
      <c r="BI21" s="1387" t="s">
        <v>1290</v>
      </c>
    </row>
    <row r="22" spans="1:61" ht="23.25" customHeight="1">
      <c r="A22" s="1391"/>
      <c r="B22" s="1728"/>
      <c r="C22" s="1735"/>
      <c r="D22" s="1737"/>
      <c r="E22" s="1201" t="s">
        <v>2220</v>
      </c>
      <c r="F22" s="1232" t="s">
        <v>2221</v>
      </c>
      <c r="G22" s="1233" t="s">
        <v>2222</v>
      </c>
      <c r="H22" s="1233" t="s">
        <v>2223</v>
      </c>
      <c r="I22" s="1234" t="s">
        <v>1910</v>
      </c>
      <c r="J22" s="1212">
        <v>0.5</v>
      </c>
      <c r="K22" s="1292" t="s">
        <v>2224</v>
      </c>
      <c r="L22" s="1283" t="s">
        <v>1290</v>
      </c>
      <c r="M22" s="1281" t="s">
        <v>1290</v>
      </c>
      <c r="N22" s="1281" t="s">
        <v>1290</v>
      </c>
      <c r="O22" s="1281" t="s">
        <v>1290</v>
      </c>
      <c r="P22" s="1281" t="s">
        <v>1290</v>
      </c>
      <c r="Q22" s="1281" t="s">
        <v>1290</v>
      </c>
      <c r="R22" s="1281" t="s">
        <v>1290</v>
      </c>
      <c r="S22" s="1281" t="s">
        <v>1290</v>
      </c>
      <c r="T22" s="1286">
        <v>1</v>
      </c>
      <c r="U22" s="1286">
        <v>1</v>
      </c>
      <c r="V22" s="1286">
        <v>1</v>
      </c>
      <c r="W22" s="1287">
        <v>1</v>
      </c>
      <c r="X22" s="1219">
        <f t="shared" si="0"/>
        <v>4</v>
      </c>
      <c r="Y22" s="1216" t="str">
        <f t="shared" si="13"/>
        <v> </v>
      </c>
      <c r="Z22" s="1217" t="str">
        <f t="shared" si="10"/>
        <v> </v>
      </c>
      <c r="AA22" s="1217" t="str">
        <f t="shared" si="1"/>
        <v> </v>
      </c>
      <c r="AB22" s="1217" t="str">
        <f t="shared" si="2"/>
        <v> </v>
      </c>
      <c r="AC22" s="1217" t="str">
        <f t="shared" si="11"/>
        <v> </v>
      </c>
      <c r="AD22" s="1217" t="str">
        <f t="shared" si="3"/>
        <v> </v>
      </c>
      <c r="AE22" s="1217" t="str">
        <f t="shared" si="4"/>
        <v> </v>
      </c>
      <c r="AF22" s="1217" t="str">
        <f t="shared" si="12"/>
        <v> </v>
      </c>
      <c r="AG22" s="1217" t="str">
        <f t="shared" si="5"/>
        <v> </v>
      </c>
      <c r="AH22" s="1217" t="str">
        <f t="shared" si="6"/>
        <v> </v>
      </c>
      <c r="AI22" s="1217" t="str">
        <f t="shared" si="7"/>
        <v> </v>
      </c>
      <c r="AJ22" s="1241" t="str">
        <f t="shared" si="8"/>
        <v> </v>
      </c>
      <c r="AK22" s="1219">
        <f t="shared" si="9"/>
        <v>0</v>
      </c>
      <c r="AL22" s="1386" t="s">
        <v>1290</v>
      </c>
      <c r="AM22" s="1386" t="s">
        <v>1290</v>
      </c>
      <c r="AN22" s="1386" t="s">
        <v>1290</v>
      </c>
      <c r="AO22" s="1386" t="s">
        <v>1290</v>
      </c>
      <c r="AP22" s="1386" t="s">
        <v>1290</v>
      </c>
      <c r="AQ22" s="1386" t="s">
        <v>1290</v>
      </c>
      <c r="AR22" s="1386" t="s">
        <v>1290</v>
      </c>
      <c r="AS22" s="1386" t="s">
        <v>1290</v>
      </c>
      <c r="AT22" s="1386" t="s">
        <v>1290</v>
      </c>
      <c r="AU22" s="1386" t="s">
        <v>1290</v>
      </c>
      <c r="AV22" s="1386" t="s">
        <v>1290</v>
      </c>
      <c r="AW22" s="1386" t="s">
        <v>1290</v>
      </c>
      <c r="AX22" s="1386" t="s">
        <v>1290</v>
      </c>
      <c r="AY22" s="1386" t="s">
        <v>1290</v>
      </c>
      <c r="AZ22" s="1386" t="s">
        <v>1290</v>
      </c>
      <c r="BA22" s="1386" t="s">
        <v>1290</v>
      </c>
      <c r="BB22" s="1220" t="s">
        <v>1290</v>
      </c>
      <c r="BC22" s="1220" t="s">
        <v>1290</v>
      </c>
      <c r="BD22" s="1220" t="s">
        <v>1290</v>
      </c>
      <c r="BE22" s="1220" t="s">
        <v>1290</v>
      </c>
      <c r="BF22" s="1220" t="s">
        <v>1290</v>
      </c>
      <c r="BG22" s="1220" t="s">
        <v>1290</v>
      </c>
      <c r="BH22" s="1220" t="s">
        <v>1290</v>
      </c>
      <c r="BI22" s="1387" t="s">
        <v>1290</v>
      </c>
    </row>
    <row r="23" spans="1:61" ht="23.25" customHeight="1">
      <c r="A23" s="1391"/>
      <c r="B23" s="1728"/>
      <c r="C23" s="1730">
        <v>5</v>
      </c>
      <c r="D23" s="1732" t="s">
        <v>2225</v>
      </c>
      <c r="E23" s="1200" t="s">
        <v>2226</v>
      </c>
      <c r="F23" s="1229" t="s">
        <v>2227</v>
      </c>
      <c r="G23" s="1230" t="s">
        <v>2228</v>
      </c>
      <c r="H23" s="1230" t="s">
        <v>2229</v>
      </c>
      <c r="I23" s="1231" t="s">
        <v>2208</v>
      </c>
      <c r="J23" s="1211">
        <v>1</v>
      </c>
      <c r="K23" s="1291" t="s">
        <v>2230</v>
      </c>
      <c r="L23" s="1283" t="s">
        <v>1290</v>
      </c>
      <c r="M23" s="1281" t="s">
        <v>1290</v>
      </c>
      <c r="N23" s="1281" t="s">
        <v>1290</v>
      </c>
      <c r="O23" s="1281" t="s">
        <v>1290</v>
      </c>
      <c r="P23" s="1281" t="s">
        <v>1290</v>
      </c>
      <c r="Q23" s="1281" t="s">
        <v>1290</v>
      </c>
      <c r="R23" s="1281" t="s">
        <v>1290</v>
      </c>
      <c r="S23" s="1281" t="s">
        <v>1290</v>
      </c>
      <c r="T23" s="1286" t="s">
        <v>1290</v>
      </c>
      <c r="U23" s="1286" t="s">
        <v>1290</v>
      </c>
      <c r="V23" s="1286" t="s">
        <v>1290</v>
      </c>
      <c r="W23" s="1287">
        <v>1</v>
      </c>
      <c r="X23" s="1219">
        <f t="shared" si="0"/>
        <v>1</v>
      </c>
      <c r="Y23" s="1216" t="str">
        <f t="shared" si="13"/>
        <v> </v>
      </c>
      <c r="Z23" s="1217" t="str">
        <f t="shared" si="10"/>
        <v> </v>
      </c>
      <c r="AA23" s="1217" t="str">
        <f t="shared" si="1"/>
        <v> </v>
      </c>
      <c r="AB23" s="1217" t="str">
        <f t="shared" si="2"/>
        <v> </v>
      </c>
      <c r="AC23" s="1217" t="str">
        <f t="shared" si="11"/>
        <v> </v>
      </c>
      <c r="AD23" s="1217" t="str">
        <f t="shared" si="3"/>
        <v> </v>
      </c>
      <c r="AE23" s="1217" t="str">
        <f t="shared" si="4"/>
        <v> </v>
      </c>
      <c r="AF23" s="1217" t="str">
        <f t="shared" si="12"/>
        <v> </v>
      </c>
      <c r="AG23" s="1217" t="str">
        <f t="shared" si="5"/>
        <v> </v>
      </c>
      <c r="AH23" s="1217" t="str">
        <f t="shared" si="6"/>
        <v> </v>
      </c>
      <c r="AI23" s="1217" t="str">
        <f t="shared" si="7"/>
        <v> </v>
      </c>
      <c r="AJ23" s="1241" t="str">
        <f t="shared" si="8"/>
        <v> </v>
      </c>
      <c r="AK23" s="1219">
        <f t="shared" si="9"/>
        <v>0</v>
      </c>
      <c r="AL23" s="1386" t="s">
        <v>1290</v>
      </c>
      <c r="AM23" s="1386" t="s">
        <v>1290</v>
      </c>
      <c r="AN23" s="1386" t="s">
        <v>1290</v>
      </c>
      <c r="AO23" s="1386" t="s">
        <v>1290</v>
      </c>
      <c r="AP23" s="1386" t="s">
        <v>1290</v>
      </c>
      <c r="AQ23" s="1386" t="s">
        <v>1290</v>
      </c>
      <c r="AR23" s="1386" t="s">
        <v>1290</v>
      </c>
      <c r="AS23" s="1386" t="s">
        <v>1290</v>
      </c>
      <c r="AT23" s="1386" t="s">
        <v>1290</v>
      </c>
      <c r="AU23" s="1386" t="s">
        <v>1290</v>
      </c>
      <c r="AV23" s="1386" t="s">
        <v>1290</v>
      </c>
      <c r="AW23" s="1386" t="s">
        <v>1290</v>
      </c>
      <c r="AX23" s="1386" t="s">
        <v>1290</v>
      </c>
      <c r="AY23" s="1386" t="s">
        <v>1290</v>
      </c>
      <c r="AZ23" s="1386" t="s">
        <v>1290</v>
      </c>
      <c r="BA23" s="1386" t="s">
        <v>1290</v>
      </c>
      <c r="BB23" s="1220" t="s">
        <v>1290</v>
      </c>
      <c r="BC23" s="1220" t="s">
        <v>1290</v>
      </c>
      <c r="BD23" s="1220" t="s">
        <v>1290</v>
      </c>
      <c r="BE23" s="1220" t="s">
        <v>1290</v>
      </c>
      <c r="BF23" s="1220" t="s">
        <v>1290</v>
      </c>
      <c r="BG23" s="1220" t="s">
        <v>1290</v>
      </c>
      <c r="BH23" s="1220" t="s">
        <v>1290</v>
      </c>
      <c r="BI23" s="1387" t="s">
        <v>1290</v>
      </c>
    </row>
    <row r="24" spans="1:61" ht="23.25" customHeight="1">
      <c r="A24" s="1391"/>
      <c r="B24" s="1728"/>
      <c r="C24" s="1730"/>
      <c r="D24" s="1732"/>
      <c r="E24" s="1200" t="s">
        <v>2231</v>
      </c>
      <c r="F24" s="1229" t="s">
        <v>2232</v>
      </c>
      <c r="G24" s="1230" t="s">
        <v>2233</v>
      </c>
      <c r="H24" s="1230" t="s">
        <v>2234</v>
      </c>
      <c r="I24" s="1231" t="s">
        <v>2235</v>
      </c>
      <c r="J24" s="1206">
        <v>1</v>
      </c>
      <c r="K24" s="1291" t="s">
        <v>2236</v>
      </c>
      <c r="L24" s="1283" t="s">
        <v>1290</v>
      </c>
      <c r="M24" s="1281" t="s">
        <v>1290</v>
      </c>
      <c r="N24" s="1281" t="s">
        <v>1290</v>
      </c>
      <c r="O24" s="1281" t="s">
        <v>1290</v>
      </c>
      <c r="P24" s="1281" t="s">
        <v>1290</v>
      </c>
      <c r="Q24" s="1281" t="s">
        <v>1290</v>
      </c>
      <c r="R24" s="1281" t="s">
        <v>1290</v>
      </c>
      <c r="S24" s="1281" t="s">
        <v>1290</v>
      </c>
      <c r="T24" s="1281" t="s">
        <v>1290</v>
      </c>
      <c r="U24" s="1286" t="s">
        <v>1290</v>
      </c>
      <c r="V24" s="1286">
        <v>1</v>
      </c>
      <c r="W24" s="1287" t="s">
        <v>1290</v>
      </c>
      <c r="X24" s="1219">
        <f t="shared" si="0"/>
        <v>1</v>
      </c>
      <c r="Y24" s="1216" t="str">
        <f t="shared" si="13"/>
        <v> </v>
      </c>
      <c r="Z24" s="1217" t="str">
        <f t="shared" si="10"/>
        <v> </v>
      </c>
      <c r="AA24" s="1217" t="str">
        <f t="shared" si="1"/>
        <v> </v>
      </c>
      <c r="AB24" s="1217" t="str">
        <f t="shared" si="2"/>
        <v> </v>
      </c>
      <c r="AC24" s="1217" t="str">
        <f t="shared" si="11"/>
        <v> </v>
      </c>
      <c r="AD24" s="1217" t="str">
        <f t="shared" si="3"/>
        <v> </v>
      </c>
      <c r="AE24" s="1217" t="str">
        <f t="shared" si="4"/>
        <v> </v>
      </c>
      <c r="AF24" s="1217" t="str">
        <f t="shared" si="12"/>
        <v> </v>
      </c>
      <c r="AG24" s="1217" t="str">
        <f t="shared" si="5"/>
        <v> </v>
      </c>
      <c r="AH24" s="1217" t="str">
        <f t="shared" si="6"/>
        <v> </v>
      </c>
      <c r="AI24" s="1217" t="str">
        <f t="shared" si="7"/>
        <v> </v>
      </c>
      <c r="AJ24" s="1241" t="str">
        <f t="shared" si="8"/>
        <v> </v>
      </c>
      <c r="AK24" s="1219">
        <f t="shared" si="9"/>
        <v>0</v>
      </c>
      <c r="AL24" s="1386" t="s">
        <v>1290</v>
      </c>
      <c r="AM24" s="1386" t="s">
        <v>1290</v>
      </c>
      <c r="AN24" s="1386" t="s">
        <v>1290</v>
      </c>
      <c r="AO24" s="1386" t="s">
        <v>1290</v>
      </c>
      <c r="AP24" s="1386" t="s">
        <v>1290</v>
      </c>
      <c r="AQ24" s="1386" t="s">
        <v>1290</v>
      </c>
      <c r="AR24" s="1386" t="s">
        <v>1290</v>
      </c>
      <c r="AS24" s="1386" t="s">
        <v>1290</v>
      </c>
      <c r="AT24" s="1386" t="s">
        <v>1290</v>
      </c>
      <c r="AU24" s="1386" t="s">
        <v>1290</v>
      </c>
      <c r="AV24" s="1386" t="s">
        <v>1290</v>
      </c>
      <c r="AW24" s="1386" t="s">
        <v>1290</v>
      </c>
      <c r="AX24" s="1386" t="s">
        <v>1290</v>
      </c>
      <c r="AY24" s="1386" t="s">
        <v>1290</v>
      </c>
      <c r="AZ24" s="1386" t="s">
        <v>1290</v>
      </c>
      <c r="BA24" s="1386" t="s">
        <v>1290</v>
      </c>
      <c r="BB24" s="1386" t="s">
        <v>1290</v>
      </c>
      <c r="BC24" s="1386" t="s">
        <v>1290</v>
      </c>
      <c r="BD24" s="1220" t="s">
        <v>1290</v>
      </c>
      <c r="BE24" s="1220" t="s">
        <v>1290</v>
      </c>
      <c r="BF24" s="1220" t="s">
        <v>1290</v>
      </c>
      <c r="BG24" s="1220" t="s">
        <v>1290</v>
      </c>
      <c r="BH24" s="1220" t="s">
        <v>1290</v>
      </c>
      <c r="BI24" s="1387" t="s">
        <v>1290</v>
      </c>
    </row>
    <row r="25" spans="1:61" ht="23.25" customHeight="1">
      <c r="A25" s="1391"/>
      <c r="B25" s="1729"/>
      <c r="C25" s="1731"/>
      <c r="D25" s="1733"/>
      <c r="E25" s="1200" t="s">
        <v>2237</v>
      </c>
      <c r="F25" s="1229" t="s">
        <v>2238</v>
      </c>
      <c r="G25" s="1230" t="s">
        <v>2239</v>
      </c>
      <c r="H25" s="1230" t="s">
        <v>2240</v>
      </c>
      <c r="I25" s="1231" t="s">
        <v>2241</v>
      </c>
      <c r="J25" s="1213" t="s">
        <v>2242</v>
      </c>
      <c r="K25" s="1291" t="s">
        <v>2243</v>
      </c>
      <c r="L25" s="1283" t="s">
        <v>1290</v>
      </c>
      <c r="M25" s="1281" t="s">
        <v>1290</v>
      </c>
      <c r="N25" s="1281" t="s">
        <v>1290</v>
      </c>
      <c r="O25" s="1281" t="s">
        <v>1290</v>
      </c>
      <c r="P25" s="1281" t="s">
        <v>1290</v>
      </c>
      <c r="Q25" s="1281" t="s">
        <v>1290</v>
      </c>
      <c r="R25" s="1281" t="s">
        <v>1290</v>
      </c>
      <c r="S25" s="1281" t="s">
        <v>1290</v>
      </c>
      <c r="T25" s="1281" t="s">
        <v>1290</v>
      </c>
      <c r="U25" s="1281" t="s">
        <v>1290</v>
      </c>
      <c r="V25" s="1281" t="s">
        <v>1290</v>
      </c>
      <c r="W25" s="1282" t="s">
        <v>1290</v>
      </c>
      <c r="X25" s="1219">
        <f t="shared" si="0"/>
        <v>0</v>
      </c>
      <c r="Y25" s="1216" t="str">
        <f t="shared" si="13"/>
        <v> </v>
      </c>
      <c r="Z25" s="1217" t="str">
        <f t="shared" si="10"/>
        <v> </v>
      </c>
      <c r="AA25" s="1217" t="str">
        <f t="shared" si="1"/>
        <v> </v>
      </c>
      <c r="AB25" s="1217" t="str">
        <f t="shared" si="2"/>
        <v> </v>
      </c>
      <c r="AC25" s="1217" t="str">
        <f t="shared" si="11"/>
        <v> </v>
      </c>
      <c r="AD25" s="1217" t="str">
        <f t="shared" si="3"/>
        <v> </v>
      </c>
      <c r="AE25" s="1217" t="str">
        <f t="shared" si="4"/>
        <v> </v>
      </c>
      <c r="AF25" s="1217" t="str">
        <f t="shared" si="12"/>
        <v> </v>
      </c>
      <c r="AG25" s="1217" t="str">
        <f t="shared" si="5"/>
        <v> </v>
      </c>
      <c r="AH25" s="1217" t="str">
        <f t="shared" si="6"/>
        <v> </v>
      </c>
      <c r="AI25" s="1217" t="str">
        <f t="shared" si="7"/>
        <v> </v>
      </c>
      <c r="AJ25" s="1241" t="str">
        <f t="shared" si="8"/>
        <v> </v>
      </c>
      <c r="AK25" s="1219">
        <f t="shared" si="9"/>
        <v>0</v>
      </c>
      <c r="AL25" s="1386" t="s">
        <v>1290</v>
      </c>
      <c r="AM25" s="1386" t="s">
        <v>1290</v>
      </c>
      <c r="AN25" s="1386" t="s">
        <v>1290</v>
      </c>
      <c r="AO25" s="1386" t="s">
        <v>1290</v>
      </c>
      <c r="AP25" s="1386" t="s">
        <v>1290</v>
      </c>
      <c r="AQ25" s="1386" t="s">
        <v>1290</v>
      </c>
      <c r="AR25" s="1386" t="s">
        <v>1290</v>
      </c>
      <c r="AS25" s="1386" t="s">
        <v>1290</v>
      </c>
      <c r="AT25" s="1386" t="s">
        <v>1290</v>
      </c>
      <c r="AU25" s="1386" t="s">
        <v>1290</v>
      </c>
      <c r="AV25" s="1386" t="s">
        <v>1290</v>
      </c>
      <c r="AW25" s="1386" t="s">
        <v>1290</v>
      </c>
      <c r="AX25" s="1386" t="s">
        <v>1290</v>
      </c>
      <c r="AY25" s="1386" t="s">
        <v>1290</v>
      </c>
      <c r="AZ25" s="1386" t="s">
        <v>1290</v>
      </c>
      <c r="BA25" s="1386" t="s">
        <v>1290</v>
      </c>
      <c r="BB25" s="1386" t="s">
        <v>1290</v>
      </c>
      <c r="BC25" s="1386" t="s">
        <v>1290</v>
      </c>
      <c r="BD25" s="1386" t="s">
        <v>1290</v>
      </c>
      <c r="BE25" s="1386" t="s">
        <v>1290</v>
      </c>
      <c r="BF25" s="1386" t="s">
        <v>1290</v>
      </c>
      <c r="BG25" s="1386" t="s">
        <v>1290</v>
      </c>
      <c r="BH25" s="1386" t="s">
        <v>1290</v>
      </c>
      <c r="BI25" s="1389" t="s">
        <v>1290</v>
      </c>
    </row>
    <row r="26" spans="1:61" ht="23.25" customHeight="1">
      <c r="A26" s="1391"/>
      <c r="B26" s="1728" t="s">
        <v>2244</v>
      </c>
      <c r="C26" s="1734">
        <v>6</v>
      </c>
      <c r="D26" s="1736" t="s">
        <v>2245</v>
      </c>
      <c r="E26" s="1201" t="s">
        <v>2246</v>
      </c>
      <c r="F26" s="1232" t="s">
        <v>2247</v>
      </c>
      <c r="G26" s="1233" t="s">
        <v>2248</v>
      </c>
      <c r="H26" s="1233" t="s">
        <v>2249</v>
      </c>
      <c r="I26" s="1234" t="s">
        <v>2250</v>
      </c>
      <c r="J26" s="1207">
        <v>2</v>
      </c>
      <c r="K26" s="1292" t="s">
        <v>2251</v>
      </c>
      <c r="L26" s="1283" t="s">
        <v>1290</v>
      </c>
      <c r="M26" s="1281" t="s">
        <v>1290</v>
      </c>
      <c r="N26" s="1281" t="s">
        <v>1290</v>
      </c>
      <c r="O26" s="1281" t="s">
        <v>1290</v>
      </c>
      <c r="P26" s="1285">
        <v>1</v>
      </c>
      <c r="Q26" s="1285">
        <v>1</v>
      </c>
      <c r="R26" s="1281" t="s">
        <v>1290</v>
      </c>
      <c r="S26" s="1281" t="s">
        <v>1290</v>
      </c>
      <c r="T26" s="1281" t="s">
        <v>1290</v>
      </c>
      <c r="U26" s="1286">
        <v>1</v>
      </c>
      <c r="V26" s="1286">
        <v>1</v>
      </c>
      <c r="W26" s="1282" t="s">
        <v>1290</v>
      </c>
      <c r="X26" s="1219">
        <f t="shared" si="0"/>
        <v>4</v>
      </c>
      <c r="Y26" s="1216" t="str">
        <f t="shared" si="13"/>
        <v> </v>
      </c>
      <c r="Z26" s="1217" t="str">
        <f t="shared" si="10"/>
        <v> </v>
      </c>
      <c r="AA26" s="1217" t="str">
        <f t="shared" si="1"/>
        <v> </v>
      </c>
      <c r="AB26" s="1217" t="str">
        <f t="shared" si="2"/>
        <v> </v>
      </c>
      <c r="AC26" s="1217" t="str">
        <f t="shared" si="11"/>
        <v> </v>
      </c>
      <c r="AD26" s="1217" t="str">
        <f t="shared" si="3"/>
        <v> </v>
      </c>
      <c r="AE26" s="1217" t="str">
        <f t="shared" si="4"/>
        <v> </v>
      </c>
      <c r="AF26" s="1217" t="str">
        <f t="shared" si="12"/>
        <v> </v>
      </c>
      <c r="AG26" s="1217" t="str">
        <f t="shared" si="5"/>
        <v> </v>
      </c>
      <c r="AH26" s="1217" t="str">
        <f t="shared" si="6"/>
        <v> </v>
      </c>
      <c r="AI26" s="1217" t="str">
        <f t="shared" si="7"/>
        <v> </v>
      </c>
      <c r="AJ26" s="1241" t="str">
        <f t="shared" si="8"/>
        <v> </v>
      </c>
      <c r="AK26" s="1219">
        <f t="shared" si="9"/>
        <v>0</v>
      </c>
      <c r="AL26" s="1386" t="s">
        <v>1290</v>
      </c>
      <c r="AM26" s="1386" t="s">
        <v>1290</v>
      </c>
      <c r="AN26" s="1386" t="s">
        <v>1290</v>
      </c>
      <c r="AO26" s="1386" t="s">
        <v>1290</v>
      </c>
      <c r="AP26" s="1386" t="s">
        <v>1290</v>
      </c>
      <c r="AQ26" s="1386" t="s">
        <v>1290</v>
      </c>
      <c r="AR26" s="1386" t="s">
        <v>1290</v>
      </c>
      <c r="AS26" s="1386" t="s">
        <v>1290</v>
      </c>
      <c r="AT26" s="1220" t="s">
        <v>1290</v>
      </c>
      <c r="AU26" s="1220" t="s">
        <v>1290</v>
      </c>
      <c r="AV26" s="1220" t="s">
        <v>1290</v>
      </c>
      <c r="AW26" s="1220" t="s">
        <v>1290</v>
      </c>
      <c r="AX26" s="1386" t="s">
        <v>1290</v>
      </c>
      <c r="AY26" s="1386" t="s">
        <v>1290</v>
      </c>
      <c r="AZ26" s="1386" t="s">
        <v>1290</v>
      </c>
      <c r="BA26" s="1386" t="s">
        <v>1290</v>
      </c>
      <c r="BB26" s="1386" t="s">
        <v>1290</v>
      </c>
      <c r="BC26" s="1386" t="s">
        <v>1290</v>
      </c>
      <c r="BD26" s="1220" t="s">
        <v>1290</v>
      </c>
      <c r="BE26" s="1220" t="s">
        <v>1290</v>
      </c>
      <c r="BF26" s="1220" t="s">
        <v>1290</v>
      </c>
      <c r="BG26" s="1220" t="s">
        <v>1290</v>
      </c>
      <c r="BH26" s="1386" t="s">
        <v>1290</v>
      </c>
      <c r="BI26" s="1389" t="s">
        <v>1290</v>
      </c>
    </row>
    <row r="27" spans="1:61" ht="23.25" customHeight="1">
      <c r="A27" s="1391"/>
      <c r="B27" s="1728"/>
      <c r="C27" s="1734"/>
      <c r="D27" s="1736"/>
      <c r="E27" s="1201" t="s">
        <v>2252</v>
      </c>
      <c r="F27" s="1232" t="s">
        <v>2253</v>
      </c>
      <c r="G27" s="1233" t="s">
        <v>2254</v>
      </c>
      <c r="H27" s="1233" t="s">
        <v>2255</v>
      </c>
      <c r="I27" s="1234" t="s">
        <v>2256</v>
      </c>
      <c r="J27" s="1207">
        <v>2</v>
      </c>
      <c r="K27" s="1292" t="s">
        <v>2257</v>
      </c>
      <c r="L27" s="1283" t="s">
        <v>1290</v>
      </c>
      <c r="M27" s="1281" t="s">
        <v>1290</v>
      </c>
      <c r="N27" s="1281" t="s">
        <v>1290</v>
      </c>
      <c r="O27" s="1281" t="s">
        <v>1290</v>
      </c>
      <c r="P27" s="1285">
        <v>1</v>
      </c>
      <c r="Q27" s="1285">
        <v>1</v>
      </c>
      <c r="R27" s="1281" t="s">
        <v>1290</v>
      </c>
      <c r="S27" s="1281" t="s">
        <v>1290</v>
      </c>
      <c r="T27" s="1281" t="s">
        <v>1290</v>
      </c>
      <c r="U27" s="1286">
        <v>1</v>
      </c>
      <c r="V27" s="1286">
        <v>1</v>
      </c>
      <c r="W27" s="1282" t="s">
        <v>1290</v>
      </c>
      <c r="X27" s="1219">
        <f t="shared" si="0"/>
        <v>4</v>
      </c>
      <c r="Y27" s="1216" t="str">
        <f t="shared" si="13"/>
        <v> </v>
      </c>
      <c r="Z27" s="1217" t="str">
        <f t="shared" si="10"/>
        <v> </v>
      </c>
      <c r="AA27" s="1217" t="str">
        <f t="shared" si="1"/>
        <v> </v>
      </c>
      <c r="AB27" s="1217" t="str">
        <f t="shared" si="2"/>
        <v> </v>
      </c>
      <c r="AC27" s="1217" t="str">
        <f t="shared" si="11"/>
        <v> </v>
      </c>
      <c r="AD27" s="1217" t="str">
        <f t="shared" si="3"/>
        <v> </v>
      </c>
      <c r="AE27" s="1217" t="str">
        <f t="shared" si="4"/>
        <v> </v>
      </c>
      <c r="AF27" s="1217" t="str">
        <f t="shared" si="12"/>
        <v> </v>
      </c>
      <c r="AG27" s="1217" t="str">
        <f t="shared" si="5"/>
        <v> </v>
      </c>
      <c r="AH27" s="1217" t="str">
        <f t="shared" si="6"/>
        <v> </v>
      </c>
      <c r="AI27" s="1217" t="str">
        <f t="shared" si="7"/>
        <v> </v>
      </c>
      <c r="AJ27" s="1241" t="str">
        <f t="shared" si="8"/>
        <v> </v>
      </c>
      <c r="AK27" s="1219">
        <f t="shared" si="9"/>
        <v>0</v>
      </c>
      <c r="AL27" s="1386" t="s">
        <v>1290</v>
      </c>
      <c r="AM27" s="1386" t="s">
        <v>1290</v>
      </c>
      <c r="AN27" s="1386" t="s">
        <v>1290</v>
      </c>
      <c r="AO27" s="1386" t="s">
        <v>1290</v>
      </c>
      <c r="AP27" s="1386" t="s">
        <v>1290</v>
      </c>
      <c r="AQ27" s="1386" t="s">
        <v>1290</v>
      </c>
      <c r="AR27" s="1386" t="s">
        <v>1290</v>
      </c>
      <c r="AS27" s="1386" t="s">
        <v>1290</v>
      </c>
      <c r="AT27" s="1220" t="s">
        <v>1290</v>
      </c>
      <c r="AU27" s="1220" t="s">
        <v>1290</v>
      </c>
      <c r="AV27" s="1220" t="s">
        <v>1290</v>
      </c>
      <c r="AW27" s="1220" t="s">
        <v>1290</v>
      </c>
      <c r="AX27" s="1386" t="s">
        <v>1290</v>
      </c>
      <c r="AY27" s="1386" t="s">
        <v>1290</v>
      </c>
      <c r="AZ27" s="1386" t="s">
        <v>1290</v>
      </c>
      <c r="BA27" s="1386" t="s">
        <v>1290</v>
      </c>
      <c r="BB27" s="1386" t="s">
        <v>1290</v>
      </c>
      <c r="BC27" s="1386" t="s">
        <v>1290</v>
      </c>
      <c r="BD27" s="1220" t="s">
        <v>1290</v>
      </c>
      <c r="BE27" s="1220" t="s">
        <v>1290</v>
      </c>
      <c r="BF27" s="1220" t="s">
        <v>1290</v>
      </c>
      <c r="BG27" s="1220" t="s">
        <v>1290</v>
      </c>
      <c r="BH27" s="1386" t="s">
        <v>1290</v>
      </c>
      <c r="BI27" s="1389" t="s">
        <v>1290</v>
      </c>
    </row>
    <row r="28" spans="1:61" ht="23.25" customHeight="1">
      <c r="A28" s="1391"/>
      <c r="B28" s="1728"/>
      <c r="C28" s="1734"/>
      <c r="D28" s="1736"/>
      <c r="E28" s="1201" t="s">
        <v>2258</v>
      </c>
      <c r="F28" s="1232" t="s">
        <v>2259</v>
      </c>
      <c r="G28" s="1233" t="s">
        <v>2260</v>
      </c>
      <c r="H28" s="1233" t="s">
        <v>2261</v>
      </c>
      <c r="I28" s="1234" t="s">
        <v>2166</v>
      </c>
      <c r="J28" s="1207">
        <v>3</v>
      </c>
      <c r="K28" s="1292" t="s">
        <v>2262</v>
      </c>
      <c r="L28" s="1283" t="s">
        <v>1290</v>
      </c>
      <c r="M28" s="1281" t="s">
        <v>1290</v>
      </c>
      <c r="N28" s="1281" t="s">
        <v>1290</v>
      </c>
      <c r="O28" s="1281" t="s">
        <v>1290</v>
      </c>
      <c r="P28" s="1285">
        <v>1</v>
      </c>
      <c r="Q28" s="1285">
        <v>1</v>
      </c>
      <c r="R28" s="1281" t="s">
        <v>1290</v>
      </c>
      <c r="S28" s="1281" t="s">
        <v>1290</v>
      </c>
      <c r="T28" s="1286">
        <v>1</v>
      </c>
      <c r="U28" s="1286">
        <v>1</v>
      </c>
      <c r="V28" s="1281" t="s">
        <v>1290</v>
      </c>
      <c r="W28" s="1282" t="s">
        <v>1290</v>
      </c>
      <c r="X28" s="1219">
        <f t="shared" si="0"/>
        <v>4</v>
      </c>
      <c r="Y28" s="1216" t="str">
        <f t="shared" si="13"/>
        <v> </v>
      </c>
      <c r="Z28" s="1217" t="str">
        <f t="shared" si="10"/>
        <v> </v>
      </c>
      <c r="AA28" s="1217" t="str">
        <f t="shared" si="1"/>
        <v> </v>
      </c>
      <c r="AB28" s="1217" t="str">
        <f t="shared" si="2"/>
        <v> </v>
      </c>
      <c r="AC28" s="1217" t="str">
        <f t="shared" si="11"/>
        <v> </v>
      </c>
      <c r="AD28" s="1217" t="str">
        <f t="shared" si="3"/>
        <v> </v>
      </c>
      <c r="AE28" s="1217" t="str">
        <f t="shared" si="4"/>
        <v> </v>
      </c>
      <c r="AF28" s="1217" t="str">
        <f t="shared" si="12"/>
        <v> </v>
      </c>
      <c r="AG28" s="1217" t="str">
        <f t="shared" si="5"/>
        <v> </v>
      </c>
      <c r="AH28" s="1217" t="str">
        <f t="shared" si="6"/>
        <v> </v>
      </c>
      <c r="AI28" s="1217" t="str">
        <f t="shared" si="7"/>
        <v> </v>
      </c>
      <c r="AJ28" s="1241" t="str">
        <f t="shared" si="8"/>
        <v> </v>
      </c>
      <c r="AK28" s="1219">
        <f t="shared" si="9"/>
        <v>0</v>
      </c>
      <c r="AL28" s="1386" t="s">
        <v>1290</v>
      </c>
      <c r="AM28" s="1386" t="s">
        <v>1290</v>
      </c>
      <c r="AN28" s="1386" t="s">
        <v>1290</v>
      </c>
      <c r="AO28" s="1386" t="s">
        <v>1290</v>
      </c>
      <c r="AP28" s="1386" t="s">
        <v>1290</v>
      </c>
      <c r="AQ28" s="1386" t="s">
        <v>1290</v>
      </c>
      <c r="AR28" s="1386" t="s">
        <v>1290</v>
      </c>
      <c r="AS28" s="1386" t="s">
        <v>1290</v>
      </c>
      <c r="AT28" s="1220" t="s">
        <v>1290</v>
      </c>
      <c r="AU28" s="1220" t="s">
        <v>1290</v>
      </c>
      <c r="AV28" s="1220" t="s">
        <v>1290</v>
      </c>
      <c r="AW28" s="1220" t="s">
        <v>1290</v>
      </c>
      <c r="AX28" s="1386" t="s">
        <v>1290</v>
      </c>
      <c r="AY28" s="1386" t="s">
        <v>1290</v>
      </c>
      <c r="AZ28" s="1386" t="s">
        <v>1290</v>
      </c>
      <c r="BA28" s="1386" t="s">
        <v>1290</v>
      </c>
      <c r="BB28" s="1220" t="s">
        <v>1290</v>
      </c>
      <c r="BC28" s="1220" t="s">
        <v>1290</v>
      </c>
      <c r="BD28" s="1220" t="s">
        <v>1290</v>
      </c>
      <c r="BE28" s="1220" t="s">
        <v>1290</v>
      </c>
      <c r="BF28" s="1386" t="s">
        <v>1290</v>
      </c>
      <c r="BG28" s="1386" t="s">
        <v>1290</v>
      </c>
      <c r="BH28" s="1386" t="s">
        <v>1290</v>
      </c>
      <c r="BI28" s="1389" t="s">
        <v>1290</v>
      </c>
    </row>
    <row r="29" spans="1:61" ht="23.25" customHeight="1">
      <c r="A29" s="1391"/>
      <c r="B29" s="1729"/>
      <c r="C29" s="1735"/>
      <c r="D29" s="1737"/>
      <c r="E29" s="1201" t="s">
        <v>2263</v>
      </c>
      <c r="F29" s="1232" t="s">
        <v>2264</v>
      </c>
      <c r="G29" s="1233" t="s">
        <v>2265</v>
      </c>
      <c r="H29" s="1233" t="s">
        <v>2266</v>
      </c>
      <c r="I29" s="1234" t="s">
        <v>2267</v>
      </c>
      <c r="J29" s="1212">
        <v>0.5</v>
      </c>
      <c r="K29" s="1292" t="s">
        <v>2268</v>
      </c>
      <c r="L29" s="1283" t="s">
        <v>1290</v>
      </c>
      <c r="M29" s="1281" t="s">
        <v>1290</v>
      </c>
      <c r="N29" s="1150"/>
      <c r="O29" s="1284">
        <v>1</v>
      </c>
      <c r="P29" s="1281" t="s">
        <v>1290</v>
      </c>
      <c r="Q29" s="1281" t="s">
        <v>1290</v>
      </c>
      <c r="R29" s="1281" t="s">
        <v>1290</v>
      </c>
      <c r="S29" s="1286">
        <v>1</v>
      </c>
      <c r="T29" s="1281" t="s">
        <v>1290</v>
      </c>
      <c r="U29" s="1281" t="s">
        <v>1290</v>
      </c>
      <c r="V29" s="1281" t="s">
        <v>1290</v>
      </c>
      <c r="W29" s="1282" t="s">
        <v>1290</v>
      </c>
      <c r="X29" s="1219">
        <f t="shared" si="0"/>
        <v>2</v>
      </c>
      <c r="Y29" s="1216" t="str">
        <f t="shared" si="13"/>
        <v> </v>
      </c>
      <c r="Z29" s="1217" t="str">
        <f t="shared" si="10"/>
        <v> </v>
      </c>
      <c r="AA29" s="1217" t="str">
        <f t="shared" si="1"/>
        <v> </v>
      </c>
      <c r="AB29" s="1217">
        <f t="shared" si="2"/>
        <v>0</v>
      </c>
      <c r="AC29" s="1217" t="str">
        <f t="shared" si="11"/>
        <v> </v>
      </c>
      <c r="AD29" s="1217" t="str">
        <f t="shared" si="3"/>
        <v> </v>
      </c>
      <c r="AE29" s="1217" t="str">
        <f t="shared" si="4"/>
        <v> </v>
      </c>
      <c r="AF29" s="1217" t="str">
        <f t="shared" si="12"/>
        <v> </v>
      </c>
      <c r="AG29" s="1217" t="str">
        <f t="shared" si="5"/>
        <v> </v>
      </c>
      <c r="AH29" s="1217" t="str">
        <f t="shared" si="6"/>
        <v> </v>
      </c>
      <c r="AI29" s="1217" t="str">
        <f t="shared" si="7"/>
        <v> </v>
      </c>
      <c r="AJ29" s="1241" t="str">
        <f t="shared" si="8"/>
        <v> </v>
      </c>
      <c r="AK29" s="1219">
        <f t="shared" si="9"/>
        <v>0</v>
      </c>
      <c r="AL29" s="1386" t="s">
        <v>1290</v>
      </c>
      <c r="AM29" s="1386" t="s">
        <v>1290</v>
      </c>
      <c r="AN29" s="1386" t="s">
        <v>1290</v>
      </c>
      <c r="AO29" s="1386" t="s">
        <v>1290</v>
      </c>
      <c r="AP29" s="1386" t="s">
        <v>1290</v>
      </c>
      <c r="AQ29" s="1386" t="s">
        <v>1290</v>
      </c>
      <c r="AR29" s="1220">
        <v>0</v>
      </c>
      <c r="AS29" s="1220" t="s">
        <v>2269</v>
      </c>
      <c r="AT29" s="1386" t="s">
        <v>1290</v>
      </c>
      <c r="AU29" s="1386" t="s">
        <v>1290</v>
      </c>
      <c r="AV29" s="1386" t="s">
        <v>1290</v>
      </c>
      <c r="AW29" s="1386" t="s">
        <v>1290</v>
      </c>
      <c r="AX29" s="1386" t="s">
        <v>1290</v>
      </c>
      <c r="AY29" s="1386" t="s">
        <v>1290</v>
      </c>
      <c r="AZ29" s="1220" t="s">
        <v>1290</v>
      </c>
      <c r="BA29" s="1220" t="s">
        <v>1290</v>
      </c>
      <c r="BB29" s="1386" t="s">
        <v>1290</v>
      </c>
      <c r="BC29" s="1386" t="s">
        <v>1290</v>
      </c>
      <c r="BD29" s="1386" t="s">
        <v>1290</v>
      </c>
      <c r="BE29" s="1386" t="s">
        <v>1290</v>
      </c>
      <c r="BF29" s="1386" t="s">
        <v>1290</v>
      </c>
      <c r="BG29" s="1386" t="s">
        <v>1290</v>
      </c>
      <c r="BH29" s="1386" t="s">
        <v>1290</v>
      </c>
      <c r="BI29" s="1389" t="s">
        <v>1290</v>
      </c>
    </row>
    <row r="30" spans="1:61" ht="23.25" customHeight="1">
      <c r="A30" s="1391"/>
      <c r="B30" s="1728" t="s">
        <v>2270</v>
      </c>
      <c r="C30" s="1730">
        <v>7</v>
      </c>
      <c r="D30" s="1732" t="s">
        <v>2271</v>
      </c>
      <c r="E30" s="1200" t="s">
        <v>2272</v>
      </c>
      <c r="F30" s="1229" t="s">
        <v>2273</v>
      </c>
      <c r="G30" s="1230" t="s">
        <v>2274</v>
      </c>
      <c r="H30" s="1230" t="s">
        <v>2275</v>
      </c>
      <c r="I30" s="1231" t="s">
        <v>2178</v>
      </c>
      <c r="J30" s="1206">
        <v>1</v>
      </c>
      <c r="K30" s="1291" t="s">
        <v>2276</v>
      </c>
      <c r="L30" s="1283" t="s">
        <v>1290</v>
      </c>
      <c r="M30" s="1281" t="s">
        <v>1290</v>
      </c>
      <c r="N30" s="1276" t="s">
        <v>1290</v>
      </c>
      <c r="O30" s="1281" t="s">
        <v>1290</v>
      </c>
      <c r="P30" s="1281" t="s">
        <v>1290</v>
      </c>
      <c r="Q30" s="1281" t="s">
        <v>1290</v>
      </c>
      <c r="R30" s="1281" t="s">
        <v>1290</v>
      </c>
      <c r="S30" s="1281" t="s">
        <v>1290</v>
      </c>
      <c r="T30" s="1281" t="s">
        <v>1290</v>
      </c>
      <c r="U30" s="1286">
        <v>1</v>
      </c>
      <c r="V30" s="1286">
        <v>1</v>
      </c>
      <c r="W30" s="1287">
        <v>1</v>
      </c>
      <c r="X30" s="1219">
        <f t="shared" si="0"/>
        <v>3</v>
      </c>
      <c r="Y30" s="1216" t="str">
        <f t="shared" si="13"/>
        <v> </v>
      </c>
      <c r="Z30" s="1217" t="str">
        <f t="shared" si="10"/>
        <v> </v>
      </c>
      <c r="AA30" s="1217" t="str">
        <f t="shared" si="1"/>
        <v> </v>
      </c>
      <c r="AB30" s="1217" t="str">
        <f t="shared" si="2"/>
        <v> </v>
      </c>
      <c r="AC30" s="1217" t="str">
        <f t="shared" si="11"/>
        <v> </v>
      </c>
      <c r="AD30" s="1217" t="str">
        <f t="shared" si="3"/>
        <v> </v>
      </c>
      <c r="AE30" s="1217" t="str">
        <f t="shared" si="4"/>
        <v> </v>
      </c>
      <c r="AF30" s="1217" t="str">
        <f t="shared" si="12"/>
        <v> </v>
      </c>
      <c r="AG30" s="1217" t="str">
        <f t="shared" si="5"/>
        <v> </v>
      </c>
      <c r="AH30" s="1217" t="str">
        <f t="shared" si="6"/>
        <v> </v>
      </c>
      <c r="AI30" s="1217" t="str">
        <f t="shared" si="7"/>
        <v> </v>
      </c>
      <c r="AJ30" s="1241" t="str">
        <f t="shared" si="8"/>
        <v> </v>
      </c>
      <c r="AK30" s="1219">
        <f t="shared" si="9"/>
        <v>0</v>
      </c>
      <c r="AL30" s="1386" t="s">
        <v>1290</v>
      </c>
      <c r="AM30" s="1386" t="s">
        <v>1290</v>
      </c>
      <c r="AN30" s="1386" t="s">
        <v>1290</v>
      </c>
      <c r="AO30" s="1386" t="s">
        <v>1290</v>
      </c>
      <c r="AP30" s="1386" t="s">
        <v>1290</v>
      </c>
      <c r="AQ30" s="1386" t="s">
        <v>1290</v>
      </c>
      <c r="AR30" s="1386" t="s">
        <v>1290</v>
      </c>
      <c r="AS30" s="1386" t="s">
        <v>1290</v>
      </c>
      <c r="AT30" s="1386" t="s">
        <v>1290</v>
      </c>
      <c r="AU30" s="1386" t="s">
        <v>1290</v>
      </c>
      <c r="AV30" s="1386" t="s">
        <v>1290</v>
      </c>
      <c r="AW30" s="1386" t="s">
        <v>1290</v>
      </c>
      <c r="AX30" s="1386" t="s">
        <v>1290</v>
      </c>
      <c r="AY30" s="1386" t="s">
        <v>1290</v>
      </c>
      <c r="AZ30" s="1386" t="s">
        <v>1290</v>
      </c>
      <c r="BA30" s="1386" t="s">
        <v>1290</v>
      </c>
      <c r="BB30" s="1386" t="s">
        <v>1290</v>
      </c>
      <c r="BC30" s="1386" t="s">
        <v>1290</v>
      </c>
      <c r="BD30" s="1220" t="s">
        <v>1290</v>
      </c>
      <c r="BE30" s="1220" t="s">
        <v>1290</v>
      </c>
      <c r="BF30" s="1220" t="s">
        <v>1290</v>
      </c>
      <c r="BG30" s="1220" t="s">
        <v>1290</v>
      </c>
      <c r="BH30" s="1220" t="s">
        <v>1290</v>
      </c>
      <c r="BI30" s="1387"/>
    </row>
    <row r="31" spans="1:61" ht="23.25" customHeight="1">
      <c r="A31" s="1391"/>
      <c r="B31" s="1729"/>
      <c r="C31" s="1731"/>
      <c r="D31" s="1733"/>
      <c r="E31" s="1200" t="s">
        <v>2277</v>
      </c>
      <c r="F31" s="1229" t="s">
        <v>2278</v>
      </c>
      <c r="G31" s="1230" t="s">
        <v>2279</v>
      </c>
      <c r="H31" s="1230" t="s">
        <v>2280</v>
      </c>
      <c r="I31" s="1231" t="s">
        <v>1910</v>
      </c>
      <c r="J31" s="1206">
        <v>0</v>
      </c>
      <c r="K31" s="1291" t="s">
        <v>2243</v>
      </c>
      <c r="L31" s="1283" t="s">
        <v>1290</v>
      </c>
      <c r="M31" s="1281" t="s">
        <v>1290</v>
      </c>
      <c r="N31" s="1281" t="s">
        <v>1290</v>
      </c>
      <c r="O31" s="1281" t="s">
        <v>1290</v>
      </c>
      <c r="P31" s="1281" t="s">
        <v>1290</v>
      </c>
      <c r="Q31" s="1281" t="s">
        <v>1290</v>
      </c>
      <c r="R31" s="1281" t="s">
        <v>1290</v>
      </c>
      <c r="S31" s="1281" t="s">
        <v>1290</v>
      </c>
      <c r="T31" s="1281" t="s">
        <v>1290</v>
      </c>
      <c r="U31" s="1281" t="s">
        <v>1290</v>
      </c>
      <c r="V31" s="1281" t="s">
        <v>1290</v>
      </c>
      <c r="W31" s="1282" t="s">
        <v>1290</v>
      </c>
      <c r="X31" s="1219">
        <f t="shared" si="0"/>
        <v>0</v>
      </c>
      <c r="Y31" s="1216" t="str">
        <f t="shared" si="13"/>
        <v> </v>
      </c>
      <c r="Z31" s="1217" t="str">
        <f t="shared" si="10"/>
        <v> </v>
      </c>
      <c r="AA31" s="1217" t="str">
        <f t="shared" si="1"/>
        <v> </v>
      </c>
      <c r="AB31" s="1217" t="str">
        <f t="shared" si="2"/>
        <v> </v>
      </c>
      <c r="AC31" s="1217" t="str">
        <f t="shared" si="11"/>
        <v> </v>
      </c>
      <c r="AD31" s="1217" t="str">
        <f t="shared" si="3"/>
        <v> </v>
      </c>
      <c r="AE31" s="1217" t="str">
        <f t="shared" si="4"/>
        <v> </v>
      </c>
      <c r="AF31" s="1217" t="str">
        <f t="shared" si="12"/>
        <v> </v>
      </c>
      <c r="AG31" s="1217" t="str">
        <f t="shared" si="5"/>
        <v> </v>
      </c>
      <c r="AH31" s="1217" t="str">
        <f t="shared" si="6"/>
        <v> </v>
      </c>
      <c r="AI31" s="1217" t="str">
        <f t="shared" si="7"/>
        <v> </v>
      </c>
      <c r="AJ31" s="1241" t="str">
        <f t="shared" si="8"/>
        <v> </v>
      </c>
      <c r="AK31" s="1219">
        <f t="shared" si="9"/>
        <v>0</v>
      </c>
      <c r="AL31" s="1386" t="s">
        <v>1290</v>
      </c>
      <c r="AM31" s="1386" t="s">
        <v>1290</v>
      </c>
      <c r="AN31" s="1386" t="s">
        <v>1290</v>
      </c>
      <c r="AO31" s="1386" t="s">
        <v>1290</v>
      </c>
      <c r="AP31" s="1386" t="s">
        <v>1290</v>
      </c>
      <c r="AQ31" s="1386" t="s">
        <v>1290</v>
      </c>
      <c r="AR31" s="1386" t="s">
        <v>1290</v>
      </c>
      <c r="AS31" s="1386" t="s">
        <v>1290</v>
      </c>
      <c r="AT31" s="1386" t="s">
        <v>1290</v>
      </c>
      <c r="AU31" s="1386" t="s">
        <v>1290</v>
      </c>
      <c r="AV31" s="1386" t="s">
        <v>1290</v>
      </c>
      <c r="AW31" s="1386" t="s">
        <v>1290</v>
      </c>
      <c r="AX31" s="1386" t="s">
        <v>1290</v>
      </c>
      <c r="AY31" s="1386" t="s">
        <v>1290</v>
      </c>
      <c r="AZ31" s="1386" t="s">
        <v>1290</v>
      </c>
      <c r="BA31" s="1386" t="s">
        <v>1290</v>
      </c>
      <c r="BB31" s="1386" t="s">
        <v>1290</v>
      </c>
      <c r="BC31" s="1386" t="s">
        <v>1290</v>
      </c>
      <c r="BD31" s="1386" t="s">
        <v>1290</v>
      </c>
      <c r="BE31" s="1386" t="s">
        <v>1290</v>
      </c>
      <c r="BF31" s="1386" t="s">
        <v>1290</v>
      </c>
      <c r="BG31" s="1386" t="s">
        <v>1290</v>
      </c>
      <c r="BH31" s="1386" t="s">
        <v>1290</v>
      </c>
      <c r="BI31" s="1389" t="s">
        <v>1290</v>
      </c>
    </row>
    <row r="32" spans="1:61" ht="23.25" customHeight="1">
      <c r="A32" s="1391"/>
      <c r="B32" s="1728" t="s">
        <v>2281</v>
      </c>
      <c r="C32" s="1734">
        <v>8</v>
      </c>
      <c r="D32" s="1736" t="s">
        <v>2282</v>
      </c>
      <c r="E32" s="1201" t="s">
        <v>2283</v>
      </c>
      <c r="F32" s="1232" t="s">
        <v>2284</v>
      </c>
      <c r="G32" s="1233" t="s">
        <v>2285</v>
      </c>
      <c r="H32" s="1233" t="s">
        <v>2286</v>
      </c>
      <c r="I32" s="1234" t="s">
        <v>2287</v>
      </c>
      <c r="J32" s="1212">
        <v>1</v>
      </c>
      <c r="K32" s="1292" t="s">
        <v>2288</v>
      </c>
      <c r="L32" s="1283" t="s">
        <v>1290</v>
      </c>
      <c r="M32" s="1281" t="s">
        <v>1290</v>
      </c>
      <c r="N32" s="1281" t="s">
        <v>1290</v>
      </c>
      <c r="O32" s="1281" t="s">
        <v>1290</v>
      </c>
      <c r="P32" s="1281" t="s">
        <v>1290</v>
      </c>
      <c r="Q32" s="1281" t="s">
        <v>1290</v>
      </c>
      <c r="R32" s="1281" t="s">
        <v>1290</v>
      </c>
      <c r="S32" s="1281" t="s">
        <v>1290</v>
      </c>
      <c r="T32" s="1281" t="s">
        <v>1290</v>
      </c>
      <c r="U32" s="1286">
        <v>1</v>
      </c>
      <c r="V32" s="1286">
        <v>1</v>
      </c>
      <c r="W32" s="1287">
        <v>1</v>
      </c>
      <c r="X32" s="1219">
        <f t="shared" si="0"/>
        <v>3</v>
      </c>
      <c r="Y32" s="1216" t="str">
        <f t="shared" si="13"/>
        <v> </v>
      </c>
      <c r="Z32" s="1217" t="str">
        <f t="shared" si="10"/>
        <v> </v>
      </c>
      <c r="AA32" s="1217" t="str">
        <f t="shared" si="1"/>
        <v> </v>
      </c>
      <c r="AB32" s="1217" t="str">
        <f t="shared" si="2"/>
        <v> </v>
      </c>
      <c r="AC32" s="1217" t="str">
        <f t="shared" si="11"/>
        <v> </v>
      </c>
      <c r="AD32" s="1217" t="str">
        <f t="shared" si="3"/>
        <v> </v>
      </c>
      <c r="AE32" s="1217" t="str">
        <f t="shared" si="4"/>
        <v> </v>
      </c>
      <c r="AF32" s="1217" t="str">
        <f t="shared" si="12"/>
        <v> </v>
      </c>
      <c r="AG32" s="1217" t="str">
        <f t="shared" si="5"/>
        <v> </v>
      </c>
      <c r="AH32" s="1217" t="str">
        <f t="shared" si="6"/>
        <v> </v>
      </c>
      <c r="AI32" s="1217" t="str">
        <f t="shared" si="7"/>
        <v> </v>
      </c>
      <c r="AJ32" s="1241" t="str">
        <f t="shared" si="8"/>
        <v> </v>
      </c>
      <c r="AK32" s="1219">
        <f t="shared" si="9"/>
        <v>0</v>
      </c>
      <c r="AL32" s="1386" t="s">
        <v>1290</v>
      </c>
      <c r="AM32" s="1386" t="s">
        <v>1290</v>
      </c>
      <c r="AN32" s="1386" t="s">
        <v>1290</v>
      </c>
      <c r="AO32" s="1386" t="s">
        <v>1290</v>
      </c>
      <c r="AP32" s="1386" t="s">
        <v>1290</v>
      </c>
      <c r="AQ32" s="1386" t="s">
        <v>1290</v>
      </c>
      <c r="AR32" s="1386" t="s">
        <v>1290</v>
      </c>
      <c r="AS32" s="1386" t="s">
        <v>1290</v>
      </c>
      <c r="AT32" s="1386" t="s">
        <v>1290</v>
      </c>
      <c r="AU32" s="1386" t="s">
        <v>1290</v>
      </c>
      <c r="AV32" s="1386" t="s">
        <v>1290</v>
      </c>
      <c r="AW32" s="1386" t="s">
        <v>1290</v>
      </c>
      <c r="AX32" s="1386" t="s">
        <v>1290</v>
      </c>
      <c r="AY32" s="1386" t="s">
        <v>1290</v>
      </c>
      <c r="AZ32" s="1386" t="s">
        <v>1290</v>
      </c>
      <c r="BA32" s="1386" t="s">
        <v>1290</v>
      </c>
      <c r="BB32" s="1386" t="s">
        <v>1290</v>
      </c>
      <c r="BC32" s="1386" t="s">
        <v>1290</v>
      </c>
      <c r="BD32" s="1220" t="s">
        <v>1290</v>
      </c>
      <c r="BE32" s="1220" t="s">
        <v>1290</v>
      </c>
      <c r="BF32" s="1220" t="s">
        <v>1290</v>
      </c>
      <c r="BG32" s="1220" t="s">
        <v>1290</v>
      </c>
      <c r="BH32" s="1220" t="s">
        <v>1290</v>
      </c>
      <c r="BI32" s="1387" t="s">
        <v>1290</v>
      </c>
    </row>
    <row r="33" spans="1:61" ht="23.25" customHeight="1">
      <c r="A33" s="1391"/>
      <c r="B33" s="1728"/>
      <c r="C33" s="1735"/>
      <c r="D33" s="1737"/>
      <c r="E33" s="1201" t="s">
        <v>2289</v>
      </c>
      <c r="F33" s="1232" t="s">
        <v>2290</v>
      </c>
      <c r="G33" s="1233" t="s">
        <v>2291</v>
      </c>
      <c r="H33" s="1233" t="s">
        <v>2292</v>
      </c>
      <c r="I33" s="1234" t="s">
        <v>2157</v>
      </c>
      <c r="J33" s="1207">
        <v>1</v>
      </c>
      <c r="K33" s="1292" t="s">
        <v>2293</v>
      </c>
      <c r="L33" s="1283" t="s">
        <v>1290</v>
      </c>
      <c r="M33" s="1281" t="s">
        <v>1290</v>
      </c>
      <c r="N33" s="1281" t="s">
        <v>1290</v>
      </c>
      <c r="O33" s="1281" t="s">
        <v>1290</v>
      </c>
      <c r="P33" s="1281" t="s">
        <v>1290</v>
      </c>
      <c r="Q33" s="1281" t="s">
        <v>1290</v>
      </c>
      <c r="R33" s="1281" t="s">
        <v>1290</v>
      </c>
      <c r="S33" s="1281" t="s">
        <v>1290</v>
      </c>
      <c r="T33" s="1281" t="s">
        <v>1290</v>
      </c>
      <c r="U33" s="1281" t="s">
        <v>1290</v>
      </c>
      <c r="V33" s="1286">
        <v>1</v>
      </c>
      <c r="W33" s="1287">
        <v>1</v>
      </c>
      <c r="X33" s="1219">
        <f t="shared" si="0"/>
        <v>2</v>
      </c>
      <c r="Y33" s="1216" t="str">
        <f t="shared" si="13"/>
        <v> </v>
      </c>
      <c r="Z33" s="1217" t="str">
        <f t="shared" si="10"/>
        <v> </v>
      </c>
      <c r="AA33" s="1217" t="str">
        <f t="shared" si="1"/>
        <v> </v>
      </c>
      <c r="AB33" s="1217" t="str">
        <f t="shared" si="2"/>
        <v> </v>
      </c>
      <c r="AC33" s="1217" t="str">
        <f t="shared" si="11"/>
        <v> </v>
      </c>
      <c r="AD33" s="1217" t="str">
        <f t="shared" si="3"/>
        <v> </v>
      </c>
      <c r="AE33" s="1217" t="str">
        <f t="shared" si="4"/>
        <v> </v>
      </c>
      <c r="AF33" s="1217" t="str">
        <f t="shared" si="12"/>
        <v> </v>
      </c>
      <c r="AG33" s="1217" t="str">
        <f t="shared" si="5"/>
        <v> </v>
      </c>
      <c r="AH33" s="1217" t="str">
        <f t="shared" si="6"/>
        <v> </v>
      </c>
      <c r="AI33" s="1217" t="str">
        <f t="shared" si="7"/>
        <v> </v>
      </c>
      <c r="AJ33" s="1241" t="str">
        <f t="shared" si="8"/>
        <v> </v>
      </c>
      <c r="AK33" s="1219">
        <f t="shared" si="9"/>
        <v>0</v>
      </c>
      <c r="AL33" s="1386" t="s">
        <v>1290</v>
      </c>
      <c r="AM33" s="1386" t="s">
        <v>1290</v>
      </c>
      <c r="AN33" s="1386" t="s">
        <v>1290</v>
      </c>
      <c r="AO33" s="1386" t="s">
        <v>1290</v>
      </c>
      <c r="AP33" s="1386" t="s">
        <v>1290</v>
      </c>
      <c r="AQ33" s="1386" t="s">
        <v>1290</v>
      </c>
      <c r="AR33" s="1386" t="s">
        <v>1290</v>
      </c>
      <c r="AS33" s="1386" t="s">
        <v>1290</v>
      </c>
      <c r="AT33" s="1386" t="s">
        <v>1290</v>
      </c>
      <c r="AU33" s="1386" t="s">
        <v>1290</v>
      </c>
      <c r="AV33" s="1386" t="s">
        <v>1290</v>
      </c>
      <c r="AW33" s="1386" t="s">
        <v>1290</v>
      </c>
      <c r="AX33" s="1386" t="s">
        <v>1290</v>
      </c>
      <c r="AY33" s="1386" t="s">
        <v>1290</v>
      </c>
      <c r="AZ33" s="1386" t="s">
        <v>1290</v>
      </c>
      <c r="BA33" s="1386" t="s">
        <v>1290</v>
      </c>
      <c r="BB33" s="1386" t="s">
        <v>1290</v>
      </c>
      <c r="BC33" s="1386" t="s">
        <v>1290</v>
      </c>
      <c r="BD33" s="1386" t="s">
        <v>1290</v>
      </c>
      <c r="BE33" s="1386" t="s">
        <v>1290</v>
      </c>
      <c r="BF33" s="1220" t="s">
        <v>1290</v>
      </c>
      <c r="BG33" s="1220" t="s">
        <v>1290</v>
      </c>
      <c r="BH33" s="1220" t="s">
        <v>1290</v>
      </c>
      <c r="BI33" s="1387"/>
    </row>
    <row r="34" spans="1:61" ht="23.25" customHeight="1">
      <c r="A34" s="1391"/>
      <c r="B34" s="1728"/>
      <c r="C34" s="1730">
        <v>9</v>
      </c>
      <c r="D34" s="1732" t="s">
        <v>2294</v>
      </c>
      <c r="E34" s="1200" t="s">
        <v>2295</v>
      </c>
      <c r="F34" s="1229" t="s">
        <v>2296</v>
      </c>
      <c r="G34" s="1230" t="s">
        <v>2297</v>
      </c>
      <c r="H34" s="1230" t="s">
        <v>2298</v>
      </c>
      <c r="I34" s="1231" t="s">
        <v>2208</v>
      </c>
      <c r="J34" s="1211">
        <v>1</v>
      </c>
      <c r="K34" s="1291" t="s">
        <v>2299</v>
      </c>
      <c r="L34" s="1283" t="s">
        <v>1290</v>
      </c>
      <c r="M34" s="1281" t="s">
        <v>1290</v>
      </c>
      <c r="N34" s="1280">
        <v>1</v>
      </c>
      <c r="O34" s="1281" t="s">
        <v>1290</v>
      </c>
      <c r="P34" s="1281" t="s">
        <v>1290</v>
      </c>
      <c r="Q34" s="1286">
        <v>1</v>
      </c>
      <c r="R34" s="1281" t="s">
        <v>1290</v>
      </c>
      <c r="S34" s="1281" t="s">
        <v>1290</v>
      </c>
      <c r="T34" s="1286">
        <v>1</v>
      </c>
      <c r="U34" s="1281" t="s">
        <v>1290</v>
      </c>
      <c r="V34" s="1281" t="s">
        <v>1290</v>
      </c>
      <c r="W34" s="1287">
        <v>1</v>
      </c>
      <c r="X34" s="1219">
        <f t="shared" si="0"/>
        <v>4</v>
      </c>
      <c r="Y34" s="1216" t="str">
        <f t="shared" si="13"/>
        <v> </v>
      </c>
      <c r="Z34" s="1217" t="str">
        <f t="shared" si="10"/>
        <v> </v>
      </c>
      <c r="AA34" s="1217">
        <f t="shared" si="1"/>
        <v>1</v>
      </c>
      <c r="AB34" s="1217" t="str">
        <f t="shared" si="2"/>
        <v> </v>
      </c>
      <c r="AC34" s="1217" t="str">
        <f t="shared" si="11"/>
        <v> </v>
      </c>
      <c r="AD34" s="1217" t="str">
        <f t="shared" si="3"/>
        <v> </v>
      </c>
      <c r="AE34" s="1217" t="str">
        <f t="shared" si="4"/>
        <v> </v>
      </c>
      <c r="AF34" s="1217" t="str">
        <f t="shared" si="12"/>
        <v> </v>
      </c>
      <c r="AG34" s="1217" t="str">
        <f t="shared" si="5"/>
        <v> </v>
      </c>
      <c r="AH34" s="1217" t="str">
        <f t="shared" si="6"/>
        <v> </v>
      </c>
      <c r="AI34" s="1217" t="str">
        <f t="shared" si="7"/>
        <v> </v>
      </c>
      <c r="AJ34" s="1241" t="str">
        <f t="shared" si="8"/>
        <v> </v>
      </c>
      <c r="AK34" s="1219">
        <f t="shared" si="9"/>
        <v>1</v>
      </c>
      <c r="AL34" s="1386" t="s">
        <v>1290</v>
      </c>
      <c r="AM34" s="1386" t="s">
        <v>1290</v>
      </c>
      <c r="AN34" s="1386" t="s">
        <v>1290</v>
      </c>
      <c r="AO34" s="1386" t="s">
        <v>1290</v>
      </c>
      <c r="AP34" s="1220">
        <v>1</v>
      </c>
      <c r="AQ34" s="1220" t="s">
        <v>2300</v>
      </c>
      <c r="AR34" s="1386" t="s">
        <v>1290</v>
      </c>
      <c r="AS34" s="1386" t="s">
        <v>1290</v>
      </c>
      <c r="AT34" s="1386" t="s">
        <v>1290</v>
      </c>
      <c r="AU34" s="1386" t="s">
        <v>1290</v>
      </c>
      <c r="AV34" s="1220" t="s">
        <v>1290</v>
      </c>
      <c r="AW34" s="1220" t="s">
        <v>1290</v>
      </c>
      <c r="AX34" s="1386" t="s">
        <v>1290</v>
      </c>
      <c r="AY34" s="1386" t="s">
        <v>1290</v>
      </c>
      <c r="AZ34" s="1386" t="s">
        <v>1290</v>
      </c>
      <c r="BA34" s="1386" t="s">
        <v>1290</v>
      </c>
      <c r="BB34" s="1220" t="s">
        <v>1290</v>
      </c>
      <c r="BC34" s="1220" t="s">
        <v>1290</v>
      </c>
      <c r="BD34" s="1386" t="s">
        <v>1290</v>
      </c>
      <c r="BE34" s="1386" t="s">
        <v>1290</v>
      </c>
      <c r="BF34" s="1386" t="s">
        <v>1290</v>
      </c>
      <c r="BG34" s="1386" t="s">
        <v>1290</v>
      </c>
      <c r="BH34" s="1220" t="s">
        <v>1290</v>
      </c>
      <c r="BI34" s="1387" t="s">
        <v>1290</v>
      </c>
    </row>
    <row r="35" spans="1:61" ht="23.25" customHeight="1">
      <c r="A35" s="1391"/>
      <c r="B35" s="1729"/>
      <c r="C35" s="1731"/>
      <c r="D35" s="1733"/>
      <c r="E35" s="1202" t="s">
        <v>2301</v>
      </c>
      <c r="F35" s="1235" t="s">
        <v>2302</v>
      </c>
      <c r="G35" s="1236" t="s">
        <v>2303</v>
      </c>
      <c r="H35" s="1236" t="s">
        <v>2304</v>
      </c>
      <c r="I35" s="1237" t="s">
        <v>2305</v>
      </c>
      <c r="J35" s="1214">
        <v>1</v>
      </c>
      <c r="K35" s="1293" t="s">
        <v>2302</v>
      </c>
      <c r="L35" s="1283" t="s">
        <v>1290</v>
      </c>
      <c r="M35" s="1281" t="s">
        <v>1290</v>
      </c>
      <c r="N35" s="1281" t="s">
        <v>1290</v>
      </c>
      <c r="O35" s="1281" t="s">
        <v>1290</v>
      </c>
      <c r="P35" s="1281" t="s">
        <v>1290</v>
      </c>
      <c r="Q35" s="1281" t="s">
        <v>1290</v>
      </c>
      <c r="R35" s="1281" t="s">
        <v>1290</v>
      </c>
      <c r="S35" s="1281" t="s">
        <v>1290</v>
      </c>
      <c r="T35" s="1281" t="s">
        <v>1290</v>
      </c>
      <c r="U35" s="1281" t="s">
        <v>1290</v>
      </c>
      <c r="V35" s="1286" t="s">
        <v>1290</v>
      </c>
      <c r="W35" s="1287">
        <v>1</v>
      </c>
      <c r="X35" s="1219">
        <f>SUM(L35:W35)</f>
        <v>1</v>
      </c>
      <c r="Y35" s="1216" t="str">
        <f t="shared" si="13"/>
        <v> </v>
      </c>
      <c r="Z35" s="1217" t="str">
        <f t="shared" si="10"/>
        <v> </v>
      </c>
      <c r="AA35" s="1217" t="str">
        <f t="shared" si="1"/>
        <v> </v>
      </c>
      <c r="AB35" s="1217" t="str">
        <f t="shared" si="2"/>
        <v> </v>
      </c>
      <c r="AC35" s="1217" t="str">
        <f t="shared" si="11"/>
        <v> </v>
      </c>
      <c r="AD35" s="1217" t="str">
        <f t="shared" si="3"/>
        <v> </v>
      </c>
      <c r="AE35" s="1217" t="str">
        <f t="shared" si="4"/>
        <v> </v>
      </c>
      <c r="AF35" s="1217" t="str">
        <f t="shared" si="12"/>
        <v> </v>
      </c>
      <c r="AG35" s="1217" t="str">
        <f t="shared" si="5"/>
        <v> </v>
      </c>
      <c r="AH35" s="1217" t="str">
        <f t="shared" si="6"/>
        <v> </v>
      </c>
      <c r="AI35" s="1217" t="str">
        <f t="shared" si="7"/>
        <v> </v>
      </c>
      <c r="AJ35" s="1241" t="str">
        <f t="shared" si="8"/>
        <v> </v>
      </c>
      <c r="AK35" s="1219">
        <f t="shared" si="9"/>
        <v>0</v>
      </c>
      <c r="AL35" s="1386" t="s">
        <v>1290</v>
      </c>
      <c r="AM35" s="1386" t="s">
        <v>1290</v>
      </c>
      <c r="AN35" s="1386" t="s">
        <v>1290</v>
      </c>
      <c r="AO35" s="1386" t="s">
        <v>1290</v>
      </c>
      <c r="AP35" s="1386" t="s">
        <v>1290</v>
      </c>
      <c r="AQ35" s="1386" t="s">
        <v>1290</v>
      </c>
      <c r="AR35" s="1386" t="s">
        <v>1290</v>
      </c>
      <c r="AS35" s="1386" t="s">
        <v>1290</v>
      </c>
      <c r="AT35" s="1386" t="s">
        <v>1290</v>
      </c>
      <c r="AU35" s="1386" t="s">
        <v>1290</v>
      </c>
      <c r="AV35" s="1386" t="s">
        <v>1290</v>
      </c>
      <c r="AW35" s="1386" t="s">
        <v>1290</v>
      </c>
      <c r="AX35" s="1386" t="s">
        <v>1290</v>
      </c>
      <c r="AY35" s="1386" t="s">
        <v>1290</v>
      </c>
      <c r="AZ35" s="1386" t="s">
        <v>1290</v>
      </c>
      <c r="BA35" s="1386" t="s">
        <v>1290</v>
      </c>
      <c r="BB35" s="1386" t="s">
        <v>1290</v>
      </c>
      <c r="BC35" s="1386" t="s">
        <v>1290</v>
      </c>
      <c r="BD35" s="1386" t="s">
        <v>1290</v>
      </c>
      <c r="BE35" s="1386" t="s">
        <v>1290</v>
      </c>
      <c r="BF35" s="1220" t="s">
        <v>1290</v>
      </c>
      <c r="BG35" s="1220" t="s">
        <v>1290</v>
      </c>
      <c r="BH35" s="1220" t="s">
        <v>1290</v>
      </c>
      <c r="BI35" s="1387" t="s">
        <v>1290</v>
      </c>
    </row>
    <row r="36" spans="1:61" ht="15">
      <c r="A36" s="1391"/>
      <c r="B36" s="1391"/>
      <c r="C36" s="1391"/>
      <c r="D36" s="1391"/>
      <c r="E36" s="1197"/>
      <c r="F36" s="1150"/>
      <c r="G36" s="1150"/>
      <c r="H36" s="1150"/>
      <c r="I36" s="1150"/>
      <c r="J36" s="1208"/>
      <c r="K36" s="1208"/>
      <c r="L36" s="1155">
        <f>SUM(L9:L35)</f>
        <v>0</v>
      </c>
      <c r="M36" s="1155">
        <f t="shared" ref="M36:AJ36" si="14">SUM(M9:M35)</f>
        <v>2</v>
      </c>
      <c r="N36" s="1155">
        <f t="shared" si="14"/>
        <v>3</v>
      </c>
      <c r="O36" s="1155">
        <f t="shared" si="14"/>
        <v>2</v>
      </c>
      <c r="P36" s="1155">
        <f t="shared" si="14"/>
        <v>5</v>
      </c>
      <c r="Q36" s="1155">
        <f t="shared" si="14"/>
        <v>9</v>
      </c>
      <c r="R36" s="1155">
        <f t="shared" si="14"/>
        <v>6</v>
      </c>
      <c r="S36" s="1155">
        <f t="shared" si="14"/>
        <v>5</v>
      </c>
      <c r="T36" s="1155">
        <f t="shared" si="14"/>
        <v>10</v>
      </c>
      <c r="U36" s="1155">
        <f t="shared" si="14"/>
        <v>11</v>
      </c>
      <c r="V36" s="1155">
        <f t="shared" si="14"/>
        <v>11</v>
      </c>
      <c r="W36" s="1155">
        <f t="shared" si="14"/>
        <v>13</v>
      </c>
      <c r="X36" s="1196"/>
      <c r="Y36" s="1155">
        <f t="shared" si="14"/>
        <v>0</v>
      </c>
      <c r="Z36" s="1155">
        <f t="shared" si="14"/>
        <v>2</v>
      </c>
      <c r="AA36" s="1155">
        <f t="shared" si="14"/>
        <v>3</v>
      </c>
      <c r="AB36" s="1155">
        <f t="shared" si="14"/>
        <v>1</v>
      </c>
      <c r="AC36" s="1155">
        <f t="shared" si="14"/>
        <v>0</v>
      </c>
      <c r="AD36" s="1155">
        <f t="shared" si="14"/>
        <v>0</v>
      </c>
      <c r="AE36" s="1155">
        <f t="shared" si="14"/>
        <v>0</v>
      </c>
      <c r="AF36" s="1155">
        <f t="shared" si="14"/>
        <v>0</v>
      </c>
      <c r="AG36" s="1155">
        <f t="shared" si="14"/>
        <v>0</v>
      </c>
      <c r="AH36" s="1155">
        <f t="shared" si="14"/>
        <v>0</v>
      </c>
      <c r="AI36" s="1155">
        <f t="shared" si="14"/>
        <v>0</v>
      </c>
      <c r="AJ36" s="1155">
        <f t="shared" si="14"/>
        <v>0</v>
      </c>
      <c r="AK36" s="1196"/>
      <c r="AL36" s="1150"/>
      <c r="AM36" s="1150"/>
      <c r="AN36" s="1150"/>
      <c r="AO36" s="1150"/>
      <c r="AP36" s="1150"/>
      <c r="AQ36" s="1150"/>
      <c r="AR36" s="1150"/>
      <c r="AS36" s="1150"/>
      <c r="AT36" s="1150"/>
      <c r="AU36" s="1150"/>
      <c r="AV36" s="1150"/>
      <c r="AW36" s="1150"/>
      <c r="AX36" s="1150"/>
      <c r="AY36" s="1150"/>
      <c r="AZ36" s="1150"/>
      <c r="BA36" s="1150"/>
      <c r="BB36" s="1150"/>
      <c r="BC36" s="1150"/>
      <c r="BD36" s="1150"/>
      <c r="BE36" s="1150"/>
      <c r="BF36" s="1150"/>
      <c r="BG36" s="1150"/>
      <c r="BH36" s="1150"/>
      <c r="BI36" s="1150"/>
    </row>
  </sheetData>
  <autoFilter ref="B8:BI36" xr:uid="{A0173149-8A63-40B3-B475-738291BBF688}"/>
  <mergeCells count="35">
    <mergeCell ref="B32:B35"/>
    <mergeCell ref="C32:C33"/>
    <mergeCell ref="D32:D33"/>
    <mergeCell ref="C34:C35"/>
    <mergeCell ref="D34:D35"/>
    <mergeCell ref="B26:B29"/>
    <mergeCell ref="C26:C29"/>
    <mergeCell ref="D26:D29"/>
    <mergeCell ref="B30:B31"/>
    <mergeCell ref="C30:C31"/>
    <mergeCell ref="D30:D31"/>
    <mergeCell ref="B16:B25"/>
    <mergeCell ref="C16:C18"/>
    <mergeCell ref="D16:D18"/>
    <mergeCell ref="C19:C22"/>
    <mergeCell ref="D19:D22"/>
    <mergeCell ref="C23:C25"/>
    <mergeCell ref="D23:D25"/>
    <mergeCell ref="B9:B15"/>
    <mergeCell ref="C9:C11"/>
    <mergeCell ref="D9:D11"/>
    <mergeCell ref="C12:C15"/>
    <mergeCell ref="D12:D15"/>
    <mergeCell ref="B2:E4"/>
    <mergeCell ref="F2:H4"/>
    <mergeCell ref="L6:W6"/>
    <mergeCell ref="Y6:AJ6"/>
    <mergeCell ref="L7:N7"/>
    <mergeCell ref="O7:Q7"/>
    <mergeCell ref="R7:T7"/>
    <mergeCell ref="U7:W7"/>
    <mergeCell ref="Y7:AA7"/>
    <mergeCell ref="AB7:AD7"/>
    <mergeCell ref="AE7:AG7"/>
    <mergeCell ref="AH7:AJ7"/>
  </mergeCells>
  <pageMargins left="0.70866141732283472" right="0.70866141732283472" top="0.74803149606299213" bottom="0.74803149606299213" header="0.31496062992125984" footer="0.31496062992125984"/>
  <pageSetup scale="24" orientation="landscape"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AR21"/>
  <sheetViews>
    <sheetView showGridLines="0" view="pageBreakPreview" zoomScale="130" zoomScaleNormal="115" zoomScaleSheetLayoutView="130" workbookViewId="0">
      <selection activeCell="A6" sqref="A6"/>
    </sheetView>
  </sheetViews>
  <sheetFormatPr baseColWidth="10" defaultColWidth="11.42578125" defaultRowHeight="12.75"/>
  <cols>
    <col min="1" max="1" width="4.42578125" customWidth="1"/>
    <col min="2" max="2" width="7.28515625" customWidth="1"/>
    <col min="3" max="23" width="3.28515625" customWidth="1"/>
    <col min="24" max="24" width="4.42578125" customWidth="1"/>
    <col min="25" max="26" width="5.140625" customWidth="1"/>
    <col min="27" max="27" width="10" customWidth="1"/>
    <col min="28" max="42" width="3.28515625" customWidth="1"/>
    <col min="43" max="43" width="7.85546875" bestFit="1" customWidth="1"/>
    <col min="44" max="44" width="14.140625" customWidth="1"/>
    <col min="45" max="89" width="3.28515625" customWidth="1"/>
  </cols>
  <sheetData>
    <row r="1" spans="1:44" ht="17.25" customHeight="1"/>
    <row r="2" spans="1:44" ht="12" customHeight="1">
      <c r="A2" s="1494" t="s">
        <v>6</v>
      </c>
      <c r="B2" s="1494"/>
      <c r="C2" s="1494"/>
      <c r="D2" s="1494"/>
      <c r="E2" s="1494"/>
      <c r="F2" s="1494"/>
      <c r="G2" s="1494"/>
      <c r="H2" s="1494"/>
      <c r="I2" s="1494"/>
      <c r="J2" s="1494"/>
      <c r="K2" s="1494"/>
      <c r="L2" s="1494"/>
      <c r="M2" s="1494"/>
      <c r="N2" s="1494"/>
      <c r="O2" s="1494"/>
      <c r="P2" s="1494"/>
      <c r="Q2" s="1494"/>
      <c r="R2" s="1494"/>
      <c r="S2" s="1494"/>
      <c r="T2" s="1494"/>
      <c r="U2" s="1494"/>
      <c r="V2" s="1494"/>
      <c r="W2" s="1494"/>
      <c r="X2" s="1494"/>
      <c r="Y2" s="1494"/>
      <c r="Z2" s="1494"/>
      <c r="AA2" s="1494"/>
      <c r="AB2" s="1494"/>
      <c r="AC2" s="1494"/>
      <c r="AD2" s="1494"/>
      <c r="AE2" s="1494"/>
      <c r="AF2" s="1494"/>
      <c r="AG2" s="1494"/>
      <c r="AH2" s="1494"/>
      <c r="AI2" s="1494"/>
      <c r="AJ2" s="1494"/>
      <c r="AK2" s="1494"/>
      <c r="AL2" s="1494"/>
      <c r="AM2" s="1494"/>
      <c r="AN2" s="1494"/>
      <c r="AO2" s="1494"/>
      <c r="AP2" s="1494"/>
      <c r="AQ2" s="1494"/>
      <c r="AR2" s="1494"/>
    </row>
    <row r="3" spans="1:44" ht="12.75" customHeight="1">
      <c r="A3" s="1494"/>
      <c r="B3" s="1494"/>
      <c r="C3" s="1494"/>
      <c r="D3" s="1494"/>
      <c r="E3" s="1494"/>
      <c r="F3" s="1494"/>
      <c r="G3" s="1494"/>
      <c r="H3" s="1494"/>
      <c r="I3" s="1494"/>
      <c r="J3" s="1494"/>
      <c r="K3" s="1494"/>
      <c r="L3" s="1494"/>
      <c r="M3" s="1494"/>
      <c r="N3" s="1494"/>
      <c r="O3" s="1494"/>
      <c r="P3" s="1494"/>
      <c r="Q3" s="1494"/>
      <c r="R3" s="1494"/>
      <c r="S3" s="1494"/>
      <c r="T3" s="1494"/>
      <c r="U3" s="1494"/>
      <c r="V3" s="1494"/>
      <c r="W3" s="1494"/>
      <c r="X3" s="1494"/>
      <c r="Y3" s="1494"/>
      <c r="Z3" s="1494"/>
      <c r="AA3" s="1494"/>
      <c r="AB3" s="1494"/>
      <c r="AC3" s="1494"/>
      <c r="AD3" s="1494"/>
      <c r="AE3" s="1494"/>
      <c r="AF3" s="1494"/>
      <c r="AG3" s="1494"/>
      <c r="AH3" s="1494"/>
      <c r="AI3" s="1494"/>
      <c r="AJ3" s="1494"/>
      <c r="AK3" s="1494"/>
      <c r="AL3" s="1494"/>
      <c r="AM3" s="1494"/>
      <c r="AN3" s="1494"/>
      <c r="AO3" s="1494"/>
      <c r="AP3" s="1494"/>
      <c r="AQ3" s="1494"/>
      <c r="AR3" s="1494"/>
    </row>
    <row r="4" spans="1:44" ht="12.75" customHeight="1">
      <c r="A4" s="1494"/>
      <c r="B4" s="1494"/>
      <c r="C4" s="1494"/>
      <c r="D4" s="1494"/>
      <c r="E4" s="1494"/>
      <c r="F4" s="1494"/>
      <c r="G4" s="1494"/>
      <c r="H4" s="1494"/>
      <c r="I4" s="1494"/>
      <c r="J4" s="1494"/>
      <c r="K4" s="1494"/>
      <c r="L4" s="1494"/>
      <c r="M4" s="1494"/>
      <c r="N4" s="1494"/>
      <c r="O4" s="1494"/>
      <c r="P4" s="1494"/>
      <c r="Q4" s="1494"/>
      <c r="R4" s="1494"/>
      <c r="S4" s="1494"/>
      <c r="T4" s="1494"/>
      <c r="U4" s="1494"/>
      <c r="V4" s="1494"/>
      <c r="W4" s="1494"/>
      <c r="X4" s="1494"/>
      <c r="Y4" s="1494"/>
      <c r="Z4" s="1494"/>
      <c r="AA4" s="1494"/>
      <c r="AB4" s="1494"/>
      <c r="AC4" s="1494"/>
      <c r="AD4" s="1494"/>
      <c r="AE4" s="1494"/>
      <c r="AF4" s="1494"/>
      <c r="AG4" s="1494"/>
      <c r="AH4" s="1494"/>
      <c r="AI4" s="1494"/>
      <c r="AJ4" s="1494"/>
      <c r="AK4" s="1494"/>
      <c r="AL4" s="1494"/>
      <c r="AM4" s="1494"/>
      <c r="AN4" s="1494"/>
      <c r="AO4" s="1494"/>
      <c r="AP4" s="1494"/>
      <c r="AQ4" s="1494"/>
      <c r="AR4" s="1494"/>
    </row>
    <row r="5" spans="1:44" ht="16.5" customHeight="1">
      <c r="A5" s="1494"/>
      <c r="B5" s="1494"/>
      <c r="C5" s="1494"/>
      <c r="D5" s="1494"/>
      <c r="E5" s="1494"/>
      <c r="F5" s="1494"/>
      <c r="G5" s="1494"/>
      <c r="H5" s="1494"/>
      <c r="I5" s="1494"/>
      <c r="J5" s="1494"/>
      <c r="K5" s="1494"/>
      <c r="L5" s="1494"/>
      <c r="M5" s="1494"/>
      <c r="N5" s="1494"/>
      <c r="O5" s="1494"/>
      <c r="P5" s="1494"/>
      <c r="Q5" s="1494"/>
      <c r="R5" s="1494"/>
      <c r="S5" s="1494"/>
      <c r="T5" s="1494"/>
      <c r="U5" s="1494"/>
      <c r="V5" s="1494"/>
      <c r="W5" s="1494"/>
      <c r="X5" s="1494"/>
      <c r="Y5" s="1494"/>
      <c r="Z5" s="1494"/>
      <c r="AA5" s="1494"/>
      <c r="AB5" s="1494"/>
      <c r="AC5" s="1494"/>
      <c r="AD5" s="1494"/>
      <c r="AE5" s="1494"/>
      <c r="AF5" s="1494"/>
      <c r="AG5" s="1494"/>
      <c r="AH5" s="1494"/>
      <c r="AI5" s="1494"/>
      <c r="AJ5" s="1494"/>
      <c r="AK5" s="1494"/>
      <c r="AL5" s="1494"/>
      <c r="AM5" s="1494"/>
      <c r="AN5" s="1494"/>
      <c r="AO5" s="1494"/>
      <c r="AP5" s="1494"/>
      <c r="AQ5" s="1494"/>
      <c r="AR5" s="1494"/>
    </row>
    <row r="6" spans="1:44" ht="60" customHeight="1">
      <c r="A6" s="1495" t="s">
        <v>7</v>
      </c>
      <c r="B6" s="1495"/>
      <c r="C6" s="1495"/>
      <c r="D6" s="1495"/>
      <c r="E6" s="1495"/>
      <c r="F6" s="1495"/>
      <c r="G6" s="1495"/>
      <c r="H6" s="1495"/>
      <c r="I6" s="1495"/>
      <c r="J6" s="1495"/>
      <c r="K6" s="1495"/>
      <c r="L6" s="1495"/>
      <c r="M6" s="1495"/>
      <c r="N6" s="1495"/>
      <c r="O6" s="1495"/>
      <c r="P6" s="1495"/>
      <c r="Q6" s="1495"/>
      <c r="R6" s="1495"/>
      <c r="S6" s="1495"/>
      <c r="T6" s="1495"/>
      <c r="U6" s="1495"/>
      <c r="V6" s="1495"/>
      <c r="W6" s="1495"/>
      <c r="X6" s="1495"/>
      <c r="Y6" s="1495"/>
      <c r="Z6" s="1495"/>
      <c r="AA6" s="1495"/>
      <c r="AB6" s="1495"/>
      <c r="AC6" s="1495"/>
      <c r="AD6" s="1495"/>
      <c r="AE6" s="1495"/>
      <c r="AF6" s="1495"/>
      <c r="AG6" s="1495"/>
      <c r="AH6" s="1495"/>
      <c r="AI6" s="1495"/>
      <c r="AJ6" s="1495"/>
      <c r="AK6" s="1495"/>
      <c r="AL6" s="1495"/>
      <c r="AM6" s="1495"/>
      <c r="AN6" s="1495"/>
      <c r="AO6" s="1495"/>
      <c r="AP6" s="1495"/>
      <c r="AQ6" s="1495"/>
      <c r="AR6" s="1495"/>
    </row>
    <row r="7" spans="1:44" ht="30.75" customHeight="1">
      <c r="A7" s="11" t="s">
        <v>8</v>
      </c>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3"/>
    </row>
    <row r="8" spans="1:44" ht="52.5" customHeight="1">
      <c r="A8" s="1496" t="s">
        <v>9</v>
      </c>
      <c r="B8" s="1496"/>
      <c r="C8" s="1496"/>
      <c r="D8" s="1496"/>
      <c r="E8" s="1496"/>
      <c r="F8" s="1496"/>
      <c r="G8" s="1496"/>
      <c r="H8" s="1496"/>
      <c r="I8" s="1496"/>
      <c r="J8" s="1496"/>
      <c r="K8" s="1496"/>
      <c r="L8" s="1496"/>
      <c r="M8" s="1496"/>
      <c r="N8" s="1496"/>
      <c r="O8" s="1496"/>
      <c r="P8" s="1496"/>
      <c r="Q8" s="1496"/>
      <c r="R8" s="1496"/>
      <c r="S8" s="1496"/>
      <c r="T8" s="1496"/>
      <c r="U8" s="1496"/>
      <c r="V8" s="1496"/>
      <c r="W8" s="1496"/>
      <c r="X8" s="1496"/>
      <c r="Y8" s="1496"/>
      <c r="Z8" s="1496"/>
      <c r="AA8" s="1496"/>
      <c r="AB8" s="1496"/>
      <c r="AC8" s="1496"/>
      <c r="AD8" s="1496"/>
      <c r="AE8" s="1496"/>
      <c r="AF8" s="1496"/>
      <c r="AG8" s="1496"/>
      <c r="AH8" s="1496"/>
      <c r="AI8" s="1496"/>
      <c r="AJ8" s="1496"/>
      <c r="AK8" s="1496"/>
      <c r="AL8" s="1496"/>
      <c r="AM8" s="1496"/>
      <c r="AN8" s="1496"/>
      <c r="AO8" s="1496"/>
      <c r="AP8" s="1496"/>
      <c r="AQ8" s="1496"/>
      <c r="AR8" s="1496"/>
    </row>
    <row r="9" spans="1:44" ht="33" customHeight="1">
      <c r="A9" s="1497" t="s">
        <v>10</v>
      </c>
      <c r="B9" s="1497"/>
      <c r="C9" s="1497"/>
      <c r="D9" s="1497"/>
      <c r="E9" s="1497"/>
      <c r="F9" s="1497"/>
      <c r="G9" s="1497"/>
      <c r="H9" s="1497"/>
      <c r="I9" s="1497"/>
      <c r="J9" s="1497"/>
      <c r="K9" s="1497"/>
      <c r="L9" s="1497"/>
      <c r="M9" s="1497"/>
      <c r="N9" s="1497"/>
      <c r="O9" s="1497"/>
      <c r="P9" s="1497"/>
      <c r="Q9" s="1497"/>
      <c r="R9" s="1497"/>
      <c r="S9" s="1497"/>
      <c r="T9" s="1497"/>
      <c r="U9" s="1497"/>
      <c r="V9" s="1497"/>
      <c r="W9" s="1497"/>
      <c r="X9" s="1497"/>
      <c r="Y9" s="1497"/>
      <c r="Z9" s="1497"/>
      <c r="AA9" s="1497"/>
      <c r="AB9" s="1497"/>
      <c r="AC9" s="1497"/>
      <c r="AD9" s="1497"/>
      <c r="AE9" s="1497"/>
      <c r="AF9" s="1497"/>
      <c r="AG9" s="1497"/>
      <c r="AH9" s="1497"/>
      <c r="AI9" s="1497"/>
      <c r="AJ9" s="1497"/>
      <c r="AK9" s="1497"/>
      <c r="AL9" s="1497"/>
      <c r="AM9" s="1497"/>
      <c r="AN9" s="1497"/>
      <c r="AO9" s="1497"/>
      <c r="AP9" s="1497"/>
      <c r="AQ9" s="1497"/>
      <c r="AR9" s="1497"/>
    </row>
    <row r="10" spans="1:44" ht="21" customHeight="1">
      <c r="A10" s="1497" t="s">
        <v>11</v>
      </c>
      <c r="B10" s="1497"/>
      <c r="C10" s="1497"/>
      <c r="D10" s="1497"/>
      <c r="E10" s="1497"/>
      <c r="F10" s="1497"/>
      <c r="G10" s="1497"/>
      <c r="H10" s="1497"/>
      <c r="I10" s="1497"/>
      <c r="J10" s="1497"/>
      <c r="K10" s="1497"/>
      <c r="L10" s="1497"/>
      <c r="M10" s="1497"/>
      <c r="N10" s="1497"/>
      <c r="O10" s="1497"/>
      <c r="P10" s="1497"/>
      <c r="Q10" s="1497"/>
      <c r="R10" s="1497"/>
      <c r="S10" s="1497"/>
      <c r="T10" s="1497"/>
      <c r="U10" s="1497"/>
      <c r="V10" s="1497"/>
      <c r="W10" s="1497"/>
      <c r="X10" s="1497"/>
      <c r="Y10" s="1497"/>
      <c r="Z10" s="1497"/>
      <c r="AA10" s="1497"/>
      <c r="AB10" s="1497"/>
      <c r="AC10" s="1497"/>
      <c r="AD10" s="1497"/>
      <c r="AE10" s="1497"/>
      <c r="AF10" s="1497"/>
      <c r="AG10" s="1497"/>
      <c r="AH10" s="1497"/>
      <c r="AI10" s="1497"/>
      <c r="AJ10" s="1497"/>
      <c r="AK10" s="1497"/>
      <c r="AL10" s="1497"/>
      <c r="AM10" s="1497"/>
      <c r="AN10" s="1497"/>
      <c r="AO10" s="1497"/>
      <c r="AP10" s="1497"/>
      <c r="AQ10" s="1497"/>
      <c r="AR10" s="1497"/>
    </row>
    <row r="11" spans="1:44" ht="27.75" customHeight="1">
      <c r="A11" s="1500"/>
      <c r="B11" s="1500"/>
      <c r="C11" s="1500"/>
      <c r="D11" s="1500"/>
      <c r="E11" s="1500"/>
      <c r="F11" s="1500"/>
      <c r="G11" s="1500"/>
      <c r="H11" s="1500"/>
      <c r="I11" s="1500"/>
      <c r="J11" s="1500"/>
      <c r="K11" s="1500"/>
      <c r="L11" s="1500"/>
      <c r="M11" s="1500"/>
      <c r="N11" s="1501"/>
      <c r="O11" s="1498" t="s">
        <v>12</v>
      </c>
      <c r="P11" s="1498"/>
      <c r="Q11" s="1498"/>
      <c r="R11" s="1498"/>
      <c r="S11" s="1498"/>
      <c r="T11" s="1498"/>
      <c r="U11" s="1498"/>
      <c r="V11" s="1498"/>
      <c r="W11" s="1498"/>
      <c r="X11" s="1498"/>
      <c r="Y11" s="1498"/>
      <c r="Z11" s="1498"/>
      <c r="AA11" s="1499" t="s">
        <v>13</v>
      </c>
      <c r="AB11" s="1506"/>
      <c r="AC11" s="1507"/>
      <c r="AD11" s="1507"/>
      <c r="AE11" s="1507"/>
      <c r="AF11" s="1507"/>
      <c r="AG11" s="1507"/>
      <c r="AH11" s="1507"/>
      <c r="AI11" s="1507"/>
      <c r="AJ11" s="1507"/>
      <c r="AK11" s="1507"/>
      <c r="AL11" s="1507"/>
      <c r="AM11" s="1507"/>
      <c r="AN11" s="1507"/>
      <c r="AO11" s="1507"/>
      <c r="AP11" s="1507"/>
      <c r="AQ11" s="1507"/>
      <c r="AR11" s="1508"/>
    </row>
    <row r="12" spans="1:44" ht="45.75" customHeight="1">
      <c r="A12" s="1502"/>
      <c r="B12" s="1502"/>
      <c r="C12" s="1502"/>
      <c r="D12" s="1502"/>
      <c r="E12" s="1502"/>
      <c r="F12" s="1502"/>
      <c r="G12" s="1502"/>
      <c r="H12" s="1502"/>
      <c r="I12" s="1502"/>
      <c r="J12" s="1502"/>
      <c r="K12" s="1502"/>
      <c r="L12" s="1502"/>
      <c r="M12" s="1502"/>
      <c r="N12" s="1503"/>
      <c r="O12" s="15" t="s">
        <v>14</v>
      </c>
      <c r="P12" s="15" t="s">
        <v>15</v>
      </c>
      <c r="Q12" s="15" t="s">
        <v>16</v>
      </c>
      <c r="R12" s="15" t="s">
        <v>17</v>
      </c>
      <c r="S12" s="15" t="s">
        <v>18</v>
      </c>
      <c r="T12" s="15" t="s">
        <v>19</v>
      </c>
      <c r="U12" s="15" t="s">
        <v>20</v>
      </c>
      <c r="V12" s="15" t="s">
        <v>21</v>
      </c>
      <c r="W12" s="15" t="s">
        <v>22</v>
      </c>
      <c r="X12" s="15" t="s">
        <v>23</v>
      </c>
      <c r="Y12" s="15" t="s">
        <v>24</v>
      </c>
      <c r="Z12" s="15" t="s">
        <v>25</v>
      </c>
      <c r="AA12" s="1499"/>
      <c r="AB12" s="1509"/>
      <c r="AC12" s="1510"/>
      <c r="AD12" s="1510"/>
      <c r="AE12" s="1510"/>
      <c r="AF12" s="1510"/>
      <c r="AG12" s="1510"/>
      <c r="AH12" s="1510"/>
      <c r="AI12" s="1510"/>
      <c r="AJ12" s="1510"/>
      <c r="AK12" s="1510"/>
      <c r="AL12" s="1510"/>
      <c r="AM12" s="1510"/>
      <c r="AN12" s="1510"/>
      <c r="AO12" s="1510"/>
      <c r="AP12" s="1510"/>
      <c r="AQ12" s="1510"/>
      <c r="AR12" s="1511"/>
    </row>
    <row r="13" spans="1:44">
      <c r="A13" s="1504"/>
      <c r="B13" s="1504"/>
      <c r="C13" s="1504"/>
      <c r="D13" s="1504"/>
      <c r="E13" s="1504"/>
      <c r="F13" s="1504"/>
      <c r="G13" s="1504"/>
      <c r="H13" s="1504"/>
      <c r="I13" s="1504"/>
      <c r="J13" s="1504"/>
      <c r="K13" s="1504"/>
      <c r="L13" s="1504"/>
      <c r="M13" s="1504"/>
      <c r="N13" s="1505"/>
      <c r="O13" s="1518"/>
      <c r="P13" s="1519"/>
      <c r="Q13" s="1519"/>
      <c r="R13" s="1519"/>
      <c r="S13" s="1519"/>
      <c r="T13" s="1519"/>
      <c r="U13" s="1519"/>
      <c r="V13" s="1519"/>
      <c r="W13" s="1519"/>
      <c r="X13" s="1519"/>
      <c r="Y13" s="1519"/>
      <c r="Z13" s="1519"/>
      <c r="AA13" s="1520"/>
      <c r="AB13" s="1512"/>
      <c r="AC13" s="1513"/>
      <c r="AD13" s="1513"/>
      <c r="AE13" s="1513"/>
      <c r="AF13" s="1513"/>
      <c r="AG13" s="1513"/>
      <c r="AH13" s="1513"/>
      <c r="AI13" s="1513"/>
      <c r="AJ13" s="1513"/>
      <c r="AK13" s="1513"/>
      <c r="AL13" s="1513"/>
      <c r="AM13" s="1513"/>
      <c r="AN13" s="1513"/>
      <c r="AO13" s="1513"/>
      <c r="AP13" s="1513"/>
      <c r="AQ13" s="1513"/>
      <c r="AR13" s="1514"/>
    </row>
    <row r="14" spans="1:44" ht="82.5" customHeight="1">
      <c r="A14" s="1522" t="s">
        <v>26</v>
      </c>
      <c r="B14" s="1522"/>
      <c r="C14" s="1522"/>
      <c r="D14" s="1522"/>
      <c r="E14" s="1522"/>
      <c r="F14" s="1522"/>
      <c r="G14" s="1522"/>
      <c r="H14" s="1522"/>
      <c r="I14" s="1522"/>
      <c r="J14" s="1522"/>
      <c r="K14" s="1522"/>
      <c r="L14" s="1522"/>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522"/>
      <c r="AM14" s="1522"/>
      <c r="AN14" s="1522"/>
      <c r="AO14" s="1522"/>
      <c r="AP14" s="1522"/>
      <c r="AQ14" s="1522"/>
      <c r="AR14" s="1522"/>
    </row>
    <row r="15" spans="1:44" ht="34.5" customHeight="1">
      <c r="A15" s="1497" t="s">
        <v>27</v>
      </c>
      <c r="B15" s="1497"/>
      <c r="C15" s="1497"/>
      <c r="D15" s="1497"/>
      <c r="E15" s="1497"/>
      <c r="F15" s="1497"/>
      <c r="G15" s="1497"/>
      <c r="H15" s="1497"/>
      <c r="I15" s="1497"/>
      <c r="J15" s="1497"/>
      <c r="K15" s="1497"/>
      <c r="L15" s="1497"/>
      <c r="M15" s="1497"/>
      <c r="N15" s="1497"/>
      <c r="O15" s="1497"/>
      <c r="P15" s="1497"/>
      <c r="Q15" s="1497"/>
      <c r="R15" s="1497"/>
      <c r="S15" s="1497"/>
      <c r="T15" s="1497"/>
      <c r="U15" s="1497"/>
      <c r="V15" s="1497"/>
      <c r="W15" s="1497"/>
      <c r="X15" s="1497"/>
      <c r="Y15" s="1497"/>
      <c r="Z15" s="1497"/>
      <c r="AA15" s="1497"/>
      <c r="AB15" s="1497"/>
      <c r="AC15" s="1497"/>
      <c r="AD15" s="1497"/>
      <c r="AE15" s="1497"/>
      <c r="AF15" s="1497"/>
      <c r="AG15" s="1497"/>
      <c r="AH15" s="1497"/>
      <c r="AI15" s="1497"/>
      <c r="AJ15" s="1497"/>
      <c r="AK15" s="1497"/>
      <c r="AL15" s="1497"/>
      <c r="AM15" s="1497"/>
      <c r="AN15" s="1497"/>
      <c r="AO15" s="1497"/>
      <c r="AP15" s="1497"/>
      <c r="AQ15" s="1497"/>
      <c r="AR15" s="1497"/>
    </row>
    <row r="16" spans="1:44" s="5" customFormat="1" ht="22.5" customHeight="1">
      <c r="A16" s="1517" t="s">
        <v>28</v>
      </c>
      <c r="B16" s="1517"/>
      <c r="C16" s="1517"/>
      <c r="D16" s="1517"/>
      <c r="E16" s="1517"/>
      <c r="F16" s="1517"/>
      <c r="G16" s="1517"/>
      <c r="H16" s="1517"/>
      <c r="I16" s="1517"/>
      <c r="J16" s="1517"/>
      <c r="K16" s="1517"/>
      <c r="L16" s="1517"/>
      <c r="M16" s="1517"/>
      <c r="N16" s="1517"/>
      <c r="O16" s="1517"/>
      <c r="P16" s="1517"/>
      <c r="Q16" s="1517"/>
      <c r="R16" s="1517"/>
      <c r="S16" s="1517"/>
      <c r="T16" s="1517"/>
      <c r="U16" s="1517"/>
      <c r="V16" s="1517"/>
      <c r="W16" s="1517"/>
      <c r="X16" s="1517"/>
      <c r="Y16" s="1517"/>
      <c r="Z16" s="1517"/>
      <c r="AA16" s="1517"/>
      <c r="AB16" s="1517"/>
      <c r="AC16" s="1517"/>
      <c r="AD16" s="1517"/>
      <c r="AE16" s="1517"/>
      <c r="AF16" s="1517"/>
      <c r="AG16" s="1517"/>
      <c r="AH16" s="1517"/>
      <c r="AI16" s="1517"/>
      <c r="AJ16" s="1517"/>
      <c r="AK16" s="1517"/>
      <c r="AL16" s="1517"/>
      <c r="AM16" s="1517"/>
      <c r="AN16" s="1517"/>
      <c r="AO16" s="1517"/>
      <c r="AP16" s="1517"/>
      <c r="AQ16" s="1517"/>
      <c r="AR16" s="1517"/>
    </row>
    <row r="17" spans="1:44" s="5" customFormat="1" ht="27.75" customHeight="1">
      <c r="A17" s="1521" t="s">
        <v>29</v>
      </c>
      <c r="B17" s="1521"/>
      <c r="C17" s="1521"/>
      <c r="D17" s="1521"/>
      <c r="E17" s="1521"/>
      <c r="F17" s="1521"/>
      <c r="G17" s="1521"/>
      <c r="H17" s="1521"/>
      <c r="I17" s="1521"/>
      <c r="J17" s="1521"/>
      <c r="K17" s="1521"/>
      <c r="L17" s="1521"/>
      <c r="M17" s="1521"/>
      <c r="N17" s="1521"/>
      <c r="O17" s="1521"/>
      <c r="P17" s="1521"/>
      <c r="Q17" s="1521"/>
      <c r="R17" s="1521"/>
      <c r="S17" s="1521"/>
      <c r="T17" s="1521"/>
      <c r="U17" s="1521"/>
      <c r="V17" s="1521"/>
      <c r="W17" s="1521"/>
      <c r="X17" s="1521"/>
      <c r="Y17" s="1521"/>
      <c r="Z17" s="1521"/>
      <c r="AA17" s="1521"/>
      <c r="AB17" s="1521"/>
      <c r="AC17" s="1521"/>
      <c r="AD17" s="1521"/>
      <c r="AE17" s="1521"/>
      <c r="AF17" s="1521"/>
      <c r="AG17" s="1521"/>
      <c r="AH17" s="1521"/>
      <c r="AI17" s="1521"/>
      <c r="AJ17" s="1521"/>
      <c r="AK17" s="1521"/>
      <c r="AL17" s="1521"/>
      <c r="AM17" s="1521"/>
      <c r="AN17" s="1521"/>
      <c r="AO17" s="1521"/>
      <c r="AP17" s="1521"/>
      <c r="AQ17" s="1521"/>
      <c r="AR17" s="1521"/>
    </row>
    <row r="18" spans="1:44" s="5" customFormat="1" ht="33.75" customHeight="1">
      <c r="A18" s="1517" t="s">
        <v>30</v>
      </c>
      <c r="B18" s="1517"/>
      <c r="C18" s="1517"/>
      <c r="D18" s="1517"/>
      <c r="E18" s="1517"/>
      <c r="F18" s="1517"/>
      <c r="G18" s="1517"/>
      <c r="H18" s="1517"/>
      <c r="I18" s="1517"/>
      <c r="J18" s="1517"/>
      <c r="K18" s="1517"/>
      <c r="L18" s="1517"/>
      <c r="M18" s="1517"/>
      <c r="N18" s="1517"/>
      <c r="O18" s="1517"/>
      <c r="P18" s="1517"/>
      <c r="Q18" s="1517"/>
      <c r="R18" s="1517"/>
      <c r="S18" s="1517"/>
      <c r="T18" s="1517"/>
      <c r="U18" s="1517"/>
      <c r="V18" s="1517"/>
      <c r="W18" s="1517"/>
      <c r="X18" s="1517"/>
      <c r="Y18" s="1517"/>
      <c r="Z18" s="1517"/>
      <c r="AA18" s="1517"/>
      <c r="AB18" s="1517"/>
      <c r="AC18" s="1517"/>
      <c r="AD18" s="1517"/>
      <c r="AE18" s="1517"/>
      <c r="AF18" s="1517"/>
      <c r="AG18" s="1517"/>
      <c r="AH18" s="1517"/>
      <c r="AI18" s="1517"/>
      <c r="AJ18" s="1517"/>
      <c r="AK18" s="1517"/>
      <c r="AL18" s="1517"/>
      <c r="AM18" s="1517"/>
      <c r="AN18" s="1517"/>
      <c r="AO18" s="1517"/>
      <c r="AP18" s="1517"/>
      <c r="AQ18" s="1517"/>
      <c r="AR18" s="1517"/>
    </row>
    <row r="19" spans="1:44" ht="47.25" customHeight="1">
      <c r="A19" s="1517" t="s">
        <v>31</v>
      </c>
      <c r="B19" s="1517"/>
      <c r="C19" s="1517"/>
      <c r="D19" s="1517"/>
      <c r="E19" s="1517"/>
      <c r="F19" s="1517"/>
      <c r="G19" s="1517"/>
      <c r="H19" s="1517"/>
      <c r="I19" s="1517"/>
      <c r="J19" s="1517"/>
      <c r="K19" s="1517"/>
      <c r="L19" s="1517"/>
      <c r="M19" s="1517"/>
      <c r="N19" s="1517"/>
      <c r="O19" s="1517"/>
      <c r="P19" s="1517"/>
      <c r="Q19" s="1517"/>
      <c r="R19" s="1517"/>
      <c r="S19" s="1517"/>
      <c r="T19" s="1517"/>
      <c r="U19" s="1517"/>
      <c r="V19" s="1517"/>
      <c r="W19" s="1517"/>
      <c r="X19" s="1517"/>
      <c r="Y19" s="1517"/>
      <c r="Z19" s="1517"/>
      <c r="AA19" s="1517"/>
      <c r="AB19" s="1517"/>
      <c r="AC19" s="1517"/>
      <c r="AD19" s="1517"/>
      <c r="AE19" s="1517"/>
      <c r="AF19" s="1517"/>
      <c r="AG19" s="1517"/>
      <c r="AH19" s="1517"/>
      <c r="AI19" s="1517"/>
      <c r="AJ19" s="1517"/>
      <c r="AK19" s="1517"/>
      <c r="AL19" s="1517"/>
      <c r="AM19" s="1517"/>
      <c r="AN19" s="1517"/>
      <c r="AO19" s="1517"/>
      <c r="AP19" s="1517"/>
      <c r="AQ19" s="1517"/>
      <c r="AR19" s="1517"/>
    </row>
    <row r="20" spans="1:44" ht="26.25" customHeight="1">
      <c r="A20" s="1515" t="s">
        <v>32</v>
      </c>
      <c r="B20" s="1515"/>
      <c r="C20" s="1515"/>
      <c r="D20" s="1515"/>
      <c r="E20" s="1515"/>
      <c r="F20" s="1515"/>
      <c r="G20" s="1515"/>
      <c r="H20" s="1515"/>
      <c r="I20" s="1515"/>
      <c r="J20" s="1515"/>
      <c r="K20" s="1515"/>
      <c r="L20" s="1515"/>
      <c r="M20" s="1515"/>
      <c r="N20" s="1515"/>
      <c r="O20" s="1515"/>
      <c r="P20" s="1515"/>
      <c r="Q20" s="1515"/>
      <c r="R20" s="1515"/>
      <c r="S20" s="1515"/>
      <c r="T20" s="1515"/>
      <c r="U20" s="1515"/>
      <c r="V20" s="1515"/>
      <c r="W20" s="1515"/>
      <c r="X20" s="1515"/>
      <c r="Y20" s="1515"/>
      <c r="Z20" s="1515"/>
      <c r="AA20" s="1515"/>
      <c r="AB20" s="1515"/>
      <c r="AC20" s="1515"/>
      <c r="AD20" s="1515"/>
      <c r="AE20" s="1515"/>
      <c r="AF20" s="1515"/>
      <c r="AG20" s="1515"/>
      <c r="AH20" s="1515"/>
      <c r="AI20" s="1515"/>
      <c r="AJ20" s="1515"/>
      <c r="AK20" s="1515"/>
      <c r="AL20" s="1515"/>
      <c r="AM20" s="1515"/>
      <c r="AN20" s="1515"/>
      <c r="AO20" s="1515"/>
      <c r="AP20" s="1515"/>
      <c r="AQ20" s="1515"/>
      <c r="AR20" s="1515"/>
    </row>
    <row r="21" spans="1:44" ht="102.75" customHeight="1">
      <c r="A21" s="1496" t="s">
        <v>33</v>
      </c>
      <c r="B21" s="1516"/>
      <c r="C21" s="1516"/>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516"/>
      <c r="AM21" s="1516"/>
      <c r="AN21" s="1516"/>
      <c r="AO21" s="1516"/>
      <c r="AP21" s="1516"/>
      <c r="AQ21" s="1516"/>
      <c r="AR21" s="1516"/>
    </row>
  </sheetData>
  <mergeCells count="18">
    <mergeCell ref="A21:AR21"/>
    <mergeCell ref="A19:AR19"/>
    <mergeCell ref="O13:AA13"/>
    <mergeCell ref="A18:AR18"/>
    <mergeCell ref="A17:AR17"/>
    <mergeCell ref="A14:AR14"/>
    <mergeCell ref="A15:AR15"/>
    <mergeCell ref="A16:AR16"/>
    <mergeCell ref="O11:Z11"/>
    <mergeCell ref="AA11:AA12"/>
    <mergeCell ref="A11:N13"/>
    <mergeCell ref="AB11:AR13"/>
    <mergeCell ref="A20:AR20"/>
    <mergeCell ref="A2:AR5"/>
    <mergeCell ref="A6:AR6"/>
    <mergeCell ref="A8:AR8"/>
    <mergeCell ref="A9:AR9"/>
    <mergeCell ref="A10:AR10"/>
  </mergeCells>
  <pageMargins left="0.70866141732283472" right="0.70866141732283472" top="0.74803149606299213" bottom="0.74803149606299213" header="0.31496062992125984" footer="0.31496062992125984"/>
  <pageSetup scale="52" orientation="portrait" horizontalDpi="4294967294" verticalDpi="4294967294" r:id="rId1"/>
  <headerFooter>
    <oddHeader>&amp;L&amp;G&amp;C&amp;"Verdana,Negrita"&amp;14&amp;K05-049FORMULACIÓN Y SEGUIMIENTO DEL PLAN DE ACCIÓN ANUAL</oddHeader>
    <oddFooter xml:space="preserve">&amp;RCódigo:  E-01-F-008
Versión:3
Página  &amp;P de &amp;N </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8AF7D-E4CD-4F91-9C9E-D716B2920D8D}">
  <dimension ref="B2:G21"/>
  <sheetViews>
    <sheetView topLeftCell="D1" workbookViewId="0">
      <selection activeCell="J9" sqref="J9"/>
    </sheetView>
  </sheetViews>
  <sheetFormatPr baseColWidth="10" defaultColWidth="9.140625" defaultRowHeight="12.75"/>
  <cols>
    <col min="2" max="2" width="11.28515625" customWidth="1"/>
    <col min="3" max="3" width="69.28515625" customWidth="1"/>
    <col min="4" max="4" width="13.42578125" customWidth="1"/>
    <col min="5" max="5" width="38.28515625" customWidth="1"/>
    <col min="6" max="6" width="11.28515625" customWidth="1"/>
    <col min="7" max="7" width="76" customWidth="1"/>
  </cols>
  <sheetData>
    <row r="2" spans="2:7" ht="38.25" customHeight="1">
      <c r="B2" s="1475" t="s">
        <v>34</v>
      </c>
      <c r="C2" s="1475"/>
      <c r="D2" s="609"/>
      <c r="E2" s="1475" t="s">
        <v>35</v>
      </c>
      <c r="F2" s="1475"/>
      <c r="G2" s="1475"/>
    </row>
    <row r="3" spans="2:7" ht="36" customHeight="1">
      <c r="B3" s="1026" t="s">
        <v>36</v>
      </c>
      <c r="C3" s="1026" t="s">
        <v>37</v>
      </c>
      <c r="D3" s="609"/>
      <c r="E3" s="1027" t="s">
        <v>38</v>
      </c>
      <c r="F3" s="1027" t="s">
        <v>36</v>
      </c>
      <c r="G3" s="1027" t="s">
        <v>37</v>
      </c>
    </row>
    <row r="4" spans="2:7" ht="45" customHeight="1">
      <c r="B4" s="775">
        <v>1</v>
      </c>
      <c r="C4" s="789" t="s">
        <v>39</v>
      </c>
      <c r="E4" s="778" t="s">
        <v>40</v>
      </c>
      <c r="F4" s="775">
        <v>1</v>
      </c>
      <c r="G4" s="772"/>
    </row>
    <row r="5" spans="2:7" ht="30" customHeight="1">
      <c r="B5" s="775">
        <v>2</v>
      </c>
      <c r="C5" s="789" t="s">
        <v>41</v>
      </c>
      <c r="E5" s="789" t="s">
        <v>42</v>
      </c>
      <c r="F5" s="775">
        <v>1</v>
      </c>
      <c r="G5" s="1028"/>
    </row>
    <row r="6" spans="2:7" ht="37.5" customHeight="1">
      <c r="B6" s="775">
        <v>3</v>
      </c>
      <c r="C6" s="778"/>
      <c r="E6" s="789" t="s">
        <v>43</v>
      </c>
      <c r="F6" s="775">
        <v>1</v>
      </c>
      <c r="G6" s="1028"/>
    </row>
    <row r="7" spans="2:7" ht="51.75" customHeight="1">
      <c r="E7" s="778" t="s">
        <v>44</v>
      </c>
      <c r="F7" s="775">
        <v>2</v>
      </c>
      <c r="G7" s="772" t="s">
        <v>45</v>
      </c>
    </row>
    <row r="8" spans="2:7" ht="57" customHeight="1">
      <c r="E8" s="778" t="s">
        <v>46</v>
      </c>
      <c r="F8" s="775">
        <v>1</v>
      </c>
      <c r="G8" s="772"/>
    </row>
    <row r="9" spans="2:7" ht="69.75" customHeight="1">
      <c r="E9" s="789" t="s">
        <v>47</v>
      </c>
      <c r="F9" s="775">
        <v>2</v>
      </c>
      <c r="G9" s="772" t="s">
        <v>45</v>
      </c>
    </row>
    <row r="10" spans="2:7" ht="55.5" customHeight="1">
      <c r="E10" s="789" t="s">
        <v>48</v>
      </c>
      <c r="F10" s="775">
        <v>1</v>
      </c>
      <c r="G10" s="772"/>
    </row>
    <row r="11" spans="2:7" ht="50.25" customHeight="1">
      <c r="E11" s="789" t="s">
        <v>49</v>
      </c>
      <c r="F11" s="775">
        <v>1</v>
      </c>
      <c r="G11" s="772"/>
    </row>
    <row r="12" spans="2:7" ht="55.5" customHeight="1">
      <c r="E12" s="778" t="s">
        <v>50</v>
      </c>
      <c r="F12" s="775">
        <v>2</v>
      </c>
      <c r="G12" s="772" t="s">
        <v>45</v>
      </c>
    </row>
    <row r="21" spans="5:5">
      <c r="E21" s="789"/>
    </row>
  </sheetData>
  <mergeCells count="2">
    <mergeCell ref="B2:C2"/>
    <mergeCell ref="E2:G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16CC6-C9D8-4A6A-8808-C0665CE4157A}">
  <dimension ref="A2:BY272"/>
  <sheetViews>
    <sheetView topLeftCell="A2" workbookViewId="0">
      <selection activeCell="F3170" sqref="F3170"/>
    </sheetView>
  </sheetViews>
  <sheetFormatPr baseColWidth="10" defaultColWidth="11.42578125" defaultRowHeight="27.75" customHeight="1"/>
  <cols>
    <col min="1" max="1" width="12.85546875" customWidth="1"/>
    <col min="2" max="2" width="20.5703125" style="1094" customWidth="1"/>
    <col min="3" max="3" width="8.28515625" style="726" customWidth="1"/>
    <col min="4" max="4" width="9.140625" bestFit="1" customWidth="1"/>
    <col min="5" max="5" width="48.42578125" customWidth="1"/>
    <col min="6" max="6" width="65" customWidth="1"/>
    <col min="7" max="18" width="9.140625" bestFit="1" customWidth="1"/>
    <col min="20" max="20" width="13.42578125" customWidth="1"/>
    <col min="21" max="21" width="20" customWidth="1"/>
    <col min="22" max="22" width="15.140625" customWidth="1"/>
    <col min="23" max="23" width="15.42578125" customWidth="1"/>
    <col min="24" max="24" width="15.28515625" customWidth="1"/>
    <col min="25" max="27" width="9.140625" bestFit="1" customWidth="1"/>
    <col min="28" max="28" width="11.140625" customWidth="1"/>
    <col min="29" max="37" width="9.140625" bestFit="1" customWidth="1"/>
    <col min="39" max="51" width="9.140625" bestFit="1" customWidth="1"/>
    <col min="52" max="52" width="15" customWidth="1"/>
    <col min="54" max="64" width="16.7109375" customWidth="1"/>
    <col min="65" max="77" width="22.28515625" customWidth="1"/>
  </cols>
  <sheetData>
    <row r="2" spans="1:77" ht="27.75" customHeight="1">
      <c r="D2" s="1095" t="s">
        <v>51</v>
      </c>
      <c r="E2" s="1095"/>
      <c r="F2" s="1095"/>
      <c r="G2" s="1523" t="s">
        <v>12</v>
      </c>
      <c r="H2" s="1524"/>
      <c r="I2" s="1524"/>
      <c r="J2" s="1524"/>
      <c r="K2" s="1524"/>
      <c r="L2" s="1524"/>
      <c r="M2" s="1524"/>
      <c r="N2" s="1524"/>
      <c r="O2" s="1524"/>
      <c r="P2" s="1524"/>
      <c r="Q2" s="1524"/>
      <c r="R2" s="1524"/>
      <c r="S2" s="1095"/>
      <c r="T2" s="1095"/>
      <c r="U2" s="1097"/>
      <c r="V2" s="1097"/>
      <c r="W2" s="1097"/>
      <c r="X2" s="1095"/>
      <c r="Y2" s="1523" t="s">
        <v>52</v>
      </c>
      <c r="Z2" s="1524"/>
      <c r="AA2" s="1524"/>
      <c r="AB2" s="1524"/>
      <c r="AC2" s="1524"/>
      <c r="AD2" s="1524"/>
      <c r="AE2" s="1524"/>
      <c r="AF2" s="1524"/>
      <c r="AG2" s="1524"/>
      <c r="AH2" s="1524"/>
      <c r="AI2" s="1524"/>
      <c r="AJ2" s="1524"/>
      <c r="AK2" s="1096"/>
      <c r="AL2" s="1098" t="s">
        <v>53</v>
      </c>
    </row>
    <row r="3" spans="1:77" ht="27.75" customHeight="1">
      <c r="A3" s="1117" t="s">
        <v>54</v>
      </c>
      <c r="B3" s="1099" t="s">
        <v>55</v>
      </c>
      <c r="C3" s="1099" t="s">
        <v>56</v>
      </c>
      <c r="D3" s="1100" t="s">
        <v>57</v>
      </c>
      <c r="E3" s="1101" t="s">
        <v>58</v>
      </c>
      <c r="F3" s="1101" t="s">
        <v>59</v>
      </c>
      <c r="G3" s="1101" t="s">
        <v>60</v>
      </c>
      <c r="H3" s="1101" t="s">
        <v>61</v>
      </c>
      <c r="I3" s="1101" t="s">
        <v>62</v>
      </c>
      <c r="J3" s="1101" t="s">
        <v>63</v>
      </c>
      <c r="K3" s="1101" t="s">
        <v>64</v>
      </c>
      <c r="L3" s="1101" t="s">
        <v>65</v>
      </c>
      <c r="M3" s="1101" t="s">
        <v>66</v>
      </c>
      <c r="N3" s="1101" t="s">
        <v>67</v>
      </c>
      <c r="O3" s="1101" t="s">
        <v>68</v>
      </c>
      <c r="P3" s="1101" t="s">
        <v>69</v>
      </c>
      <c r="Q3" s="1101" t="s">
        <v>70</v>
      </c>
      <c r="R3" s="1101" t="s">
        <v>71</v>
      </c>
      <c r="S3" s="1101" t="s">
        <v>72</v>
      </c>
      <c r="T3" s="1101" t="s">
        <v>73</v>
      </c>
      <c r="U3" s="1101" t="s">
        <v>74</v>
      </c>
      <c r="V3" s="1101" t="s">
        <v>75</v>
      </c>
      <c r="W3" s="1101" t="s">
        <v>76</v>
      </c>
      <c r="X3" s="1101" t="s">
        <v>77</v>
      </c>
      <c r="Y3" s="1101" t="s">
        <v>78</v>
      </c>
      <c r="Z3" s="1101" t="s">
        <v>79</v>
      </c>
      <c r="AA3" s="1101" t="s">
        <v>80</v>
      </c>
      <c r="AB3" s="1101" t="s">
        <v>81</v>
      </c>
      <c r="AC3" s="1101" t="s">
        <v>82</v>
      </c>
      <c r="AD3" s="1101" t="s">
        <v>83</v>
      </c>
      <c r="AE3" s="1101" t="s">
        <v>84</v>
      </c>
      <c r="AF3" s="1101" t="s">
        <v>85</v>
      </c>
      <c r="AG3" s="1101" t="s">
        <v>86</v>
      </c>
      <c r="AH3" s="1101" t="s">
        <v>87</v>
      </c>
      <c r="AI3" s="1101" t="s">
        <v>88</v>
      </c>
      <c r="AJ3" s="1101" t="s">
        <v>89</v>
      </c>
      <c r="AK3" s="1101" t="s">
        <v>90</v>
      </c>
      <c r="AL3" s="1101" t="s">
        <v>91</v>
      </c>
      <c r="AM3" s="726" t="s">
        <v>92</v>
      </c>
      <c r="AN3" s="726" t="s">
        <v>93</v>
      </c>
      <c r="AO3" s="726" t="s">
        <v>94</v>
      </c>
      <c r="AP3" s="726" t="s">
        <v>95</v>
      </c>
      <c r="AQ3" s="726" t="s">
        <v>96</v>
      </c>
      <c r="AR3" s="726" t="s">
        <v>97</v>
      </c>
      <c r="AS3" s="726" t="s">
        <v>98</v>
      </c>
      <c r="AT3" s="726" t="s">
        <v>99</v>
      </c>
      <c r="AU3" s="726" t="s">
        <v>100</v>
      </c>
      <c r="AV3" s="726" t="s">
        <v>101</v>
      </c>
      <c r="AW3" s="726" t="s">
        <v>102</v>
      </c>
      <c r="AX3" s="726" t="s">
        <v>103</v>
      </c>
      <c r="AY3" s="726"/>
      <c r="AZ3" s="1102">
        <f ca="1">TODAY()</f>
        <v>46162</v>
      </c>
      <c r="BA3" s="1102">
        <v>45698</v>
      </c>
      <c r="BB3" s="1102">
        <v>45726</v>
      </c>
      <c r="BC3" s="1102">
        <v>45757</v>
      </c>
      <c r="BD3" s="1102">
        <v>45787</v>
      </c>
      <c r="BE3" s="1102">
        <v>45818</v>
      </c>
      <c r="BF3" s="1102">
        <v>45848</v>
      </c>
      <c r="BG3" s="1102">
        <v>45879</v>
      </c>
      <c r="BH3" s="1102">
        <v>45910</v>
      </c>
      <c r="BI3" s="1102">
        <v>45940</v>
      </c>
      <c r="BJ3" s="1102">
        <v>45971</v>
      </c>
      <c r="BK3" s="1102">
        <v>46001</v>
      </c>
      <c r="BL3" s="1102">
        <v>46032</v>
      </c>
      <c r="BM3" s="1102"/>
      <c r="BN3" s="1102"/>
      <c r="BO3" s="1102"/>
      <c r="BP3" s="1102"/>
      <c r="BQ3" s="1102"/>
      <c r="BR3" s="1102"/>
      <c r="BS3" s="1102"/>
      <c r="BT3" s="1102"/>
      <c r="BU3" s="1102"/>
      <c r="BV3" s="1102"/>
      <c r="BW3" s="1102"/>
      <c r="BX3" s="1102"/>
      <c r="BY3" s="1102"/>
    </row>
    <row r="4" spans="1:77" ht="27.75" customHeight="1">
      <c r="A4" s="726">
        <v>2026</v>
      </c>
      <c r="B4" s="789" t="s">
        <v>104</v>
      </c>
      <c r="C4" s="775" t="s">
        <v>105</v>
      </c>
      <c r="D4" s="1103" t="str">
        <f>'PLAN DE ACCIÓN 2026'!G4</f>
        <v>PEI1</v>
      </c>
      <c r="E4" s="818" t="str">
        <f>'PLAN DE ACCIÓN 2026'!H4</f>
        <v>Optimizar las CMC propias y/o reconocidas vigentes (SMF)</v>
      </c>
      <c r="F4" s="818" t="str">
        <f>'PLAN DE ACCIÓN 2026'!I4</f>
        <v>Optimizar las CMC propias y/o reconocidas vigentes (SMF)</v>
      </c>
      <c r="G4" s="1104">
        <f>'PLAN DE ACCIÓN 2026'!J4</f>
        <v>0</v>
      </c>
      <c r="H4" s="1104">
        <f>'PLAN DE ACCIÓN 2026'!K4</f>
        <v>0</v>
      </c>
      <c r="I4" s="1104">
        <f>'PLAN DE ACCIÓN 2026'!L4</f>
        <v>0</v>
      </c>
      <c r="J4" s="1105">
        <f>'PLAN DE ACCIÓN 2026'!M4</f>
        <v>0</v>
      </c>
      <c r="K4" s="1104">
        <f>'PLAN DE ACCIÓN 2026'!N4</f>
        <v>0</v>
      </c>
      <c r="L4" s="1104">
        <f>'PLAN DE ACCIÓN 2026'!O4</f>
        <v>0</v>
      </c>
      <c r="M4" s="1106">
        <f>'PLAN DE ACCIÓN 2026'!P4</f>
        <v>1</v>
      </c>
      <c r="N4" s="1106">
        <f>'PLAN DE ACCIÓN 2026'!Q4</f>
        <v>0</v>
      </c>
      <c r="O4" s="1106">
        <f>'PLAN DE ACCIÓN 2026'!R4</f>
        <v>0</v>
      </c>
      <c r="P4" s="1106">
        <f>'PLAN DE ACCIÓN 2026'!S4</f>
        <v>0</v>
      </c>
      <c r="Q4" s="1106">
        <f>'PLAN DE ACCIÓN 2026'!T4</f>
        <v>1</v>
      </c>
      <c r="R4" s="1106">
        <f>'PLAN DE ACCIÓN 2026'!U4</f>
        <v>0</v>
      </c>
      <c r="S4" s="1106">
        <f>'PLAN DE ACCIÓN 2026'!V4</f>
        <v>2</v>
      </c>
      <c r="T4" s="1107">
        <f>'PLAN DE ACCIÓN 2026'!W4</f>
        <v>1</v>
      </c>
      <c r="U4" s="817" t="str">
        <f>'PLAN DE ACCIÓN 2026'!X4</f>
        <v>Subdirección de Metrología Física</v>
      </c>
      <c r="V4" s="817" t="str">
        <f>'PLAN DE ACCIÓN 2026'!Y4</f>
        <v>Subdirección de Metrología Física</v>
      </c>
      <c r="W4" s="817" t="str">
        <f>'PLAN DE ACCIÓN 2026'!Z4</f>
        <v>(M-01) Servicios de Calibración y medición metrológica</v>
      </c>
      <c r="X4" s="817" t="str">
        <f>'PLAN DE ACCIÓN 2026'!AA4</f>
        <v>Inversión</v>
      </c>
      <c r="Y4" s="1108">
        <f>'PLAN DE ACCIÓN 2026'!AB4</f>
        <v>0</v>
      </c>
      <c r="Z4" s="1108">
        <f>'PLAN DE ACCIÓN 2026'!AC4</f>
        <v>0</v>
      </c>
      <c r="AA4" s="1108">
        <f>'PLAN DE ACCIÓN 2026'!AD4</f>
        <v>0</v>
      </c>
      <c r="AB4" s="1108">
        <f>'PLAN DE ACCIÓN 2026'!AE4</f>
        <v>0</v>
      </c>
      <c r="AC4" s="1108">
        <f>'PLAN DE ACCIÓN 2026'!AF4</f>
        <v>0</v>
      </c>
      <c r="AD4" s="1108">
        <f>'PLAN DE ACCIÓN 2026'!AG4</f>
        <v>0</v>
      </c>
      <c r="AE4" s="1108">
        <f>'PLAN DE ACCIÓN 2026'!AH4</f>
        <v>0</v>
      </c>
      <c r="AF4" s="1108">
        <f>'PLAN DE ACCIÓN 2026'!AI4</f>
        <v>0</v>
      </c>
      <c r="AG4" s="1109">
        <f>'PLAN DE ACCIÓN 2026'!AJ4</f>
        <v>0</v>
      </c>
      <c r="AH4" s="1109">
        <f>'PLAN DE ACCIÓN 2026'!AK4</f>
        <v>0</v>
      </c>
      <c r="AI4" s="1109">
        <f>'PLAN DE ACCIÓN 2026'!AL4</f>
        <v>0</v>
      </c>
      <c r="AJ4" s="1109">
        <f>'PLAN DE ACCIÓN 2026'!AM4</f>
        <v>0</v>
      </c>
      <c r="AK4" s="1109">
        <f>'PLAN DE ACCIÓN 2026'!AN4</f>
        <v>0</v>
      </c>
      <c r="AL4" s="1110">
        <f>'PLAN DE ACCIÓN 2026'!AO4</f>
        <v>0</v>
      </c>
      <c r="AM4">
        <f t="shared" ref="AM4:AM35" ca="1" si="0">IF($AZ$3&gt;BA$3,IF(AND(G4=0, Y4=0), 0,IF(AND(G4=0, Y4&gt;=1), 1,IF(AND(G4&gt;=1, Y4=G4), 1,IF(AND(G4&gt;=1, Y4&gt;G4), 1,IF(AND(G4&gt;=1, Y4=0), 2,IF(AND(G4&gt;=1, Y4&lt;G4), 2,"Revisa los valores")))))),100)</f>
        <v>0</v>
      </c>
      <c r="AN4">
        <f t="shared" ref="AN4:AN35" ca="1" si="1">IF($AZ$3&gt;BB$3,IF(AND(H4=0, Z4=0), 0,IF(AND(H4=0, Z4&gt;=1), 1,IF(AND(H4&gt;=1, Z4=H4), 1,IF(AND(H4&gt;=1, Z4&gt;H4), 1,IF(AND(H4&gt;=1, Z4=0), 2,IF(AND(H4&gt;=1, Z4&lt;H4), 2,"Revisa los valores")))))),100)</f>
        <v>0</v>
      </c>
      <c r="AO4">
        <f t="shared" ref="AO4:AO35" ca="1" si="2">IF($AZ$3&gt;BC$3,IF(AND(I4=0, AA4=0), 0,IF(AND(I4=0, AA4&gt;=1), 1,IF(AND(I4&gt;=1, AA4=I4), 1,IF(AND(I4&gt;=1, AA4&gt;I4), 1,IF(AND(I4&gt;=1, AA4=0), 2,IF(AND(I4&gt;=1, AA4&lt;I4), 2,"Revisa los valores")))))),100)</f>
        <v>0</v>
      </c>
      <c r="AP4">
        <f t="shared" ref="AP4:AP35" ca="1" si="3">IF($AZ$3&gt;BD$3,IF(AND(J4=0, AB4=0), 0,IF(AND(J4=0, AB4&gt;=1), 1,IF(AND(J4&gt;=1, AB4=J4), 1,IF(AND(J4&gt;=1, AB4&gt;J4), 1,IF(AND(J4&gt;=1, AB4=0), 2,IF(AND(J4&gt;=1, AB4&lt;J4), 2,"Revisa los valores")))))),100)</f>
        <v>0</v>
      </c>
      <c r="AQ4">
        <f t="shared" ref="AQ4:AQ35" ca="1" si="4">IF($AZ$3&gt;BE$3,IF(AND(K4=0, AC4=0), 0,IF(AND(K4=0, AC4&gt;=1), 1,IF(AND(K4&gt;=1, AC4=K4), 1,IF(AND(K4&gt;=1, AC4&gt;K4), 1,IF(AND(K4&gt;=1, AC4=0), 2,IF(AND(K4&gt;=1, AC4&lt;K4), 2,"Revisa los valores")))))),100)</f>
        <v>0</v>
      </c>
      <c r="AR4">
        <f t="shared" ref="AR4:AR35" ca="1" si="5">IF($AZ$3&gt;BF$3,IF(AND(L4=0, AD4=0), 0,IF(AND(L4=0, AD4&gt;=1), 1,IF(AND(L4&gt;=1, AD4=L4), 1,IF(AND(L4&gt;=1, AD4&gt;L4), 1,IF(AND(L4&gt;=1, AD4=0), 2,IF(AND(L4&gt;=1, AD4&lt;L4), 2,"Revisa los valores")))))),100)</f>
        <v>0</v>
      </c>
      <c r="AS4">
        <f t="shared" ref="AS4:AS35" ca="1" si="6">IF($AZ$3&gt;BG$3,IF(AND(M4=0, AE4=0), 0,IF(AND(M4=0, AE4&gt;=1), 1,IF(AND(M4&gt;=1, AE4=M4), 1,IF(AND(M4&gt;=1, AE4&gt;M4), 1,IF(AND(M4&gt;=1, AE4=0), 2,IF(AND(M4&gt;=1, AE4&lt;M4), 2,"Revisa los valores")))))),100)</f>
        <v>2</v>
      </c>
      <c r="AT4">
        <f t="shared" ref="AT4:AT35" ca="1" si="7">IF($AZ$3&gt;BH$3,IF(AND(N4=0, AF4=0), 0,IF(AND(N4=0, AF4&gt;=1), 1,IF(AND(N4&gt;=1, AF4=N4), 1,IF(AND(N4&gt;=1, AF4&gt;N4), 1,IF(AND(N4&gt;=1, AF4=0), 2,IF(AND(N4&gt;=1, AF4&lt;N4), 2,"Revisa los valores")))))),100)</f>
        <v>0</v>
      </c>
      <c r="AU4">
        <f t="shared" ref="AU4:AU35" ca="1" si="8">IF($AZ$3&gt;BI$3,IF(AND(O4=0, AG4=0), 0,IF(AND(O4=0, AG4&gt;=1), 1,IF(AND(O4&gt;=1, AG4=O4), 1,IF(AND(O4&gt;=1, AG4&gt;O4), 1,IF(AND(O4&gt;=1, AG4=0), 2,IF(AND(O4&gt;=1, AG4&lt;O4), 2,"Revisa los valores")))))),100)</f>
        <v>0</v>
      </c>
      <c r="AV4">
        <f t="shared" ref="AV4:AV35" ca="1" si="9">IF($AZ$3&gt;BJ$3,IF(AND(P4=0, AH4=0), 0,IF(AND(P4=0, AH4&gt;=1), 1,IF(AND(P4&gt;=1, AH4=P4), 1,IF(AND(P4&gt;=1, AH4&gt;P4), 1,IF(AND(P4&gt;=1, AH4=0), 2,IF(AND(P4&gt;=1, AH4&lt;P4), 2,"Revisa los valores")))))),100)</f>
        <v>0</v>
      </c>
      <c r="AW4">
        <f t="shared" ref="AW4:AW35" ca="1" si="10">IF($AZ$3&gt;BK$3,IF(AND(Q4=0, AI4=0), 0,IF(AND(Q4=0, AI4&gt;=1), 1,IF(AND(Q4&gt;=1, AI4=Q4), 1,IF(AND(Q4&gt;=1, AI4&gt;Q4), 1,IF(AND(Q4&gt;=1, AI4=0), 2,IF(AND(Q4&gt;=1, AI4&lt;Q4), 2,"Revisa los valores")))))),100)</f>
        <v>2</v>
      </c>
      <c r="AX4">
        <f t="shared" ref="AX4:AX35" ca="1" si="11">IF($AZ$3&gt;BL$3,IF(AND(R4=0, AJ4=0), 0,IF(AND(R4=0, AJ4&gt;=1), 1,IF(AND(R4&gt;=1, AJ4=R4), 1,IF(AND(R4&gt;=1, AJ4&gt;R4), 1,IF(AND(R4&gt;=1, AJ4=0), 2,IF(AND(R4&gt;=1, AJ4&lt;R4), 2,"Revisa los valores")))))),100)</f>
        <v>0</v>
      </c>
      <c r="AZ4" s="1102"/>
      <c r="BA4" s="1111" t="s">
        <v>106</v>
      </c>
    </row>
    <row r="5" spans="1:77" ht="27.75" customHeight="1">
      <c r="A5" s="726">
        <v>2026</v>
      </c>
      <c r="B5" s="789" t="s">
        <v>104</v>
      </c>
      <c r="C5" s="775" t="s">
        <v>105</v>
      </c>
      <c r="D5" s="1103" t="str">
        <f>'PLAN DE ACCIÓN 2026'!G5</f>
        <v>PEI1</v>
      </c>
      <c r="E5" s="818" t="str">
        <f>'PLAN DE ACCIÓN 2026'!H5</f>
        <v>Optimizar las CMC propias y/o reconocidas vigentes (SMBQ)</v>
      </c>
      <c r="F5" s="818" t="str">
        <f>'PLAN DE ACCIÓN 2026'!I5</f>
        <v xml:space="preserve"> Calibración del instrumento y Certificado del Cary 5000</v>
      </c>
      <c r="G5" s="1104">
        <f>'PLAN DE ACCIÓN 2026'!J5</f>
        <v>0</v>
      </c>
      <c r="H5" s="1104">
        <f>'PLAN DE ACCIÓN 2026'!K5</f>
        <v>0</v>
      </c>
      <c r="I5" s="1104">
        <f>'PLAN DE ACCIÓN 2026'!L5</f>
        <v>0</v>
      </c>
      <c r="J5" s="1105">
        <f>'PLAN DE ACCIÓN 2026'!M5</f>
        <v>0</v>
      </c>
      <c r="K5" s="1104">
        <f>'PLAN DE ACCIÓN 2026'!N5</f>
        <v>0</v>
      </c>
      <c r="L5" s="1104">
        <f>'PLAN DE ACCIÓN 2026'!O5</f>
        <v>0</v>
      </c>
      <c r="M5" s="1106">
        <f>'PLAN DE ACCIÓN 2026'!P5</f>
        <v>0</v>
      </c>
      <c r="N5" s="1106">
        <f>'PLAN DE ACCIÓN 2026'!Q5</f>
        <v>0</v>
      </c>
      <c r="O5" s="1106">
        <f>'PLAN DE ACCIÓN 2026'!R5</f>
        <v>0</v>
      </c>
      <c r="P5" s="1106">
        <f>'PLAN DE ACCIÓN 2026'!S5</f>
        <v>1</v>
      </c>
      <c r="Q5" s="1106">
        <f>'PLAN DE ACCIÓN 2026'!T5</f>
        <v>0</v>
      </c>
      <c r="R5" s="1106">
        <f>'PLAN DE ACCIÓN 2026'!U5</f>
        <v>0</v>
      </c>
      <c r="S5" s="1106">
        <f>'PLAN DE ACCIÓN 2026'!V5</f>
        <v>1</v>
      </c>
      <c r="T5" s="1107">
        <f>'PLAN DE ACCIÓN 2026'!W5</f>
        <v>1</v>
      </c>
      <c r="U5" s="817" t="str">
        <f>'PLAN DE ACCIÓN 2026'!X5</f>
        <v>Subdirección de Metrología Química y Biología</v>
      </c>
      <c r="V5" s="817" t="str">
        <f>'PLAN DE ACCIÓN 2026'!Y5</f>
        <v>Subdirección de Metrología Química y Biología</v>
      </c>
      <c r="W5" s="817" t="str">
        <f>'PLAN DE ACCIÓN 2026'!Z5</f>
        <v>(M-03) Producción de Materiales de Referencia y Desarrollo de Métodos Analíticos</v>
      </c>
      <c r="X5" s="817" t="str">
        <f>'PLAN DE ACCIÓN 2026'!AA5</f>
        <v>Inversión</v>
      </c>
      <c r="Y5" s="1108">
        <f>'PLAN DE ACCIÓN 2026'!AB5</f>
        <v>0</v>
      </c>
      <c r="Z5" s="1108">
        <f>'PLAN DE ACCIÓN 2026'!AC5</f>
        <v>0</v>
      </c>
      <c r="AA5" s="1108">
        <f>'PLAN DE ACCIÓN 2026'!AD5</f>
        <v>0</v>
      </c>
      <c r="AB5" s="1108">
        <f>'PLAN DE ACCIÓN 2026'!AE5</f>
        <v>0</v>
      </c>
      <c r="AC5" s="1108">
        <f>'PLAN DE ACCIÓN 2026'!AF5</f>
        <v>0</v>
      </c>
      <c r="AD5" s="1108">
        <f>'PLAN DE ACCIÓN 2026'!AG5</f>
        <v>0</v>
      </c>
      <c r="AE5" s="1108">
        <f>'PLAN DE ACCIÓN 2026'!AH5</f>
        <v>0</v>
      </c>
      <c r="AF5" s="1108">
        <f>'PLAN DE ACCIÓN 2026'!AI5</f>
        <v>0</v>
      </c>
      <c r="AG5" s="1109">
        <f>'PLAN DE ACCIÓN 2026'!AJ5</f>
        <v>0</v>
      </c>
      <c r="AH5" s="1109">
        <f>'PLAN DE ACCIÓN 2026'!AK5</f>
        <v>0</v>
      </c>
      <c r="AI5" s="1109">
        <f>'PLAN DE ACCIÓN 2026'!AL5</f>
        <v>0</v>
      </c>
      <c r="AJ5" s="1109">
        <f>'PLAN DE ACCIÓN 2026'!AM5</f>
        <v>0</v>
      </c>
      <c r="AK5" s="1109">
        <f>'PLAN DE ACCIÓN 2026'!AN5</f>
        <v>0</v>
      </c>
      <c r="AL5" s="1110">
        <f>'PLAN DE ACCIÓN 2026'!AO5</f>
        <v>0</v>
      </c>
      <c r="AM5">
        <f t="shared" ca="1" si="0"/>
        <v>0</v>
      </c>
      <c r="AN5">
        <f t="shared" ca="1" si="1"/>
        <v>0</v>
      </c>
      <c r="AO5">
        <f t="shared" ca="1" si="2"/>
        <v>0</v>
      </c>
      <c r="AP5">
        <f t="shared" ca="1" si="3"/>
        <v>0</v>
      </c>
      <c r="AQ5">
        <f t="shared" ca="1" si="4"/>
        <v>0</v>
      </c>
      <c r="AR5">
        <f t="shared" ca="1" si="5"/>
        <v>0</v>
      </c>
      <c r="AS5">
        <f t="shared" ca="1" si="6"/>
        <v>0</v>
      </c>
      <c r="AT5">
        <f t="shared" ca="1" si="7"/>
        <v>0</v>
      </c>
      <c r="AU5">
        <f t="shared" ca="1" si="8"/>
        <v>0</v>
      </c>
      <c r="AV5">
        <f t="shared" ca="1" si="9"/>
        <v>2</v>
      </c>
      <c r="AW5">
        <f t="shared" ca="1" si="10"/>
        <v>0</v>
      </c>
      <c r="AX5">
        <f t="shared" ca="1" si="11"/>
        <v>0</v>
      </c>
    </row>
    <row r="6" spans="1:77" ht="27.75" customHeight="1">
      <c r="A6" s="726">
        <v>2026</v>
      </c>
      <c r="B6" s="789" t="s">
        <v>104</v>
      </c>
      <c r="C6" s="775" t="s">
        <v>105</v>
      </c>
      <c r="D6" s="1103" t="str">
        <f>'PLAN DE ACCIÓN 2026'!G6</f>
        <v>PEI2</v>
      </c>
      <c r="E6" s="818" t="str">
        <f>'PLAN DE ACCIÓN 2026'!H6</f>
        <v>Someter a reconocimiento vigentes o nuevas CMC asociadas a nuevas magnitudes o mensurandos o método de medición (SMQB)</v>
      </c>
      <c r="F6" s="818" t="str">
        <f>'PLAN DE ACCIÓN 2026'!I6</f>
        <v>Informe de Auditoría Interna, Informe de Evaluación por Pares, Acta de Reunión de Cierre o Presentación de Sometimiento al QSTF.
El informe podrá contener uno o varios alcances auditados o evaluados, según corresponda..</v>
      </c>
      <c r="G6" s="1104">
        <f>'PLAN DE ACCIÓN 2026'!J6</f>
        <v>0</v>
      </c>
      <c r="H6" s="1104">
        <f>'PLAN DE ACCIÓN 2026'!K6</f>
        <v>0</v>
      </c>
      <c r="I6" s="1104">
        <f>'PLAN DE ACCIÓN 2026'!L6</f>
        <v>0</v>
      </c>
      <c r="J6" s="1105">
        <f>'PLAN DE ACCIÓN 2026'!M6</f>
        <v>0</v>
      </c>
      <c r="K6" s="1104">
        <f>'PLAN DE ACCIÓN 2026'!N6</f>
        <v>0</v>
      </c>
      <c r="L6" s="1104">
        <f>'PLAN DE ACCIÓN 2026'!O6</f>
        <v>0</v>
      </c>
      <c r="M6" s="1106">
        <f>'PLAN DE ACCIÓN 2026'!P6</f>
        <v>0</v>
      </c>
      <c r="N6" s="1106">
        <f>'PLAN DE ACCIÓN 2026'!Q6</f>
        <v>1</v>
      </c>
      <c r="O6" s="1106">
        <f>'PLAN DE ACCIÓN 2026'!R6</f>
        <v>0</v>
      </c>
      <c r="P6" s="1106">
        <f>'PLAN DE ACCIÓN 2026'!S6</f>
        <v>0</v>
      </c>
      <c r="Q6" s="1106">
        <f>'PLAN DE ACCIÓN 2026'!T6</f>
        <v>0</v>
      </c>
      <c r="R6" s="1106">
        <f>'PLAN DE ACCIÓN 2026'!U6</f>
        <v>1</v>
      </c>
      <c r="S6" s="1106">
        <f>'PLAN DE ACCIÓN 2026'!V6</f>
        <v>2</v>
      </c>
      <c r="T6" s="1107">
        <f>'PLAN DE ACCIÓN 2026'!W6</f>
        <v>1</v>
      </c>
      <c r="U6" s="817" t="str">
        <f>'PLAN DE ACCIÓN 2026'!X6</f>
        <v>Subdirección de Metrología Química y Biología</v>
      </c>
      <c r="V6" s="817" t="str">
        <f>'PLAN DE ACCIÓN 2026'!Y6</f>
        <v>Subdirección de Metrología Química y Biología</v>
      </c>
      <c r="W6" s="817" t="str">
        <f>'PLAN DE ACCIÓN 2026'!Z6</f>
        <v>(M-08) Gestión de patrones nacionales y sistemas medición</v>
      </c>
      <c r="X6" s="817" t="str">
        <f>'PLAN DE ACCIÓN 2026'!AA6</f>
        <v>Inversión</v>
      </c>
      <c r="Y6" s="1108">
        <f>'PLAN DE ACCIÓN 2026'!AB6</f>
        <v>0</v>
      </c>
      <c r="Z6" s="1108">
        <f>'PLAN DE ACCIÓN 2026'!AC6</f>
        <v>0</v>
      </c>
      <c r="AA6" s="1108">
        <f>'PLAN DE ACCIÓN 2026'!AD6</f>
        <v>0</v>
      </c>
      <c r="AB6" s="1108">
        <f>'PLAN DE ACCIÓN 2026'!AE6</f>
        <v>0</v>
      </c>
      <c r="AC6" s="1108">
        <f>'PLAN DE ACCIÓN 2026'!AF6</f>
        <v>0</v>
      </c>
      <c r="AD6" s="1108">
        <f>'PLAN DE ACCIÓN 2026'!AG6</f>
        <v>0</v>
      </c>
      <c r="AE6" s="1108">
        <f>'PLAN DE ACCIÓN 2026'!AH6</f>
        <v>0</v>
      </c>
      <c r="AF6" s="1108">
        <f>'PLAN DE ACCIÓN 2026'!AI6</f>
        <v>0</v>
      </c>
      <c r="AG6" s="1109">
        <f>'PLAN DE ACCIÓN 2026'!AJ6</f>
        <v>0</v>
      </c>
      <c r="AH6" s="1109">
        <f>'PLAN DE ACCIÓN 2026'!AK6</f>
        <v>0</v>
      </c>
      <c r="AI6" s="1109">
        <f>'PLAN DE ACCIÓN 2026'!AL6</f>
        <v>0</v>
      </c>
      <c r="AJ6" s="1109">
        <f>'PLAN DE ACCIÓN 2026'!AM6</f>
        <v>0</v>
      </c>
      <c r="AK6" s="1109">
        <f>'PLAN DE ACCIÓN 2026'!AN6</f>
        <v>0</v>
      </c>
      <c r="AL6" s="1110">
        <f>'PLAN DE ACCIÓN 2026'!AO6</f>
        <v>0</v>
      </c>
      <c r="AM6">
        <f t="shared" ca="1" si="0"/>
        <v>0</v>
      </c>
      <c r="AN6">
        <f t="shared" ca="1" si="1"/>
        <v>0</v>
      </c>
      <c r="AO6">
        <f t="shared" ca="1" si="2"/>
        <v>0</v>
      </c>
      <c r="AP6">
        <f t="shared" ca="1" si="3"/>
        <v>0</v>
      </c>
      <c r="AQ6">
        <f t="shared" ca="1" si="4"/>
        <v>0</v>
      </c>
      <c r="AR6">
        <f t="shared" ca="1" si="5"/>
        <v>0</v>
      </c>
      <c r="AS6">
        <f t="shared" ca="1" si="6"/>
        <v>0</v>
      </c>
      <c r="AT6">
        <f t="shared" ca="1" si="7"/>
        <v>2</v>
      </c>
      <c r="AU6">
        <f t="shared" ca="1" si="8"/>
        <v>0</v>
      </c>
      <c r="AV6">
        <f t="shared" ca="1" si="9"/>
        <v>0</v>
      </c>
      <c r="AW6">
        <f t="shared" ca="1" si="10"/>
        <v>0</v>
      </c>
      <c r="AX6">
        <f t="shared" ca="1" si="11"/>
        <v>2</v>
      </c>
    </row>
    <row r="7" spans="1:77" ht="27.75" customHeight="1">
      <c r="A7" s="726">
        <v>2026</v>
      </c>
      <c r="B7" s="789" t="s">
        <v>104</v>
      </c>
      <c r="C7" s="775" t="s">
        <v>105</v>
      </c>
      <c r="D7" s="1103" t="str">
        <f>'PLAN DE ACCIÓN 2026'!G7</f>
        <v>PEI3</v>
      </c>
      <c r="E7" s="818" t="str">
        <f>'PLAN DE ACCIÓN 2026'!H7</f>
        <v>Fortalecer la participacion y liderazgo en escenarios internacionales (SMQB)</v>
      </c>
      <c r="F7" s="818" t="str">
        <f>'PLAN DE ACCIÓN 2026'!I7</f>
        <v>Informe ejecutivo que soporte la participación activa por parte del INM. Este informe puede incuir anexos.</v>
      </c>
      <c r="G7" s="1104">
        <f>'PLAN DE ACCIÓN 2026'!J7</f>
        <v>0</v>
      </c>
      <c r="H7" s="1104">
        <f>'PLAN DE ACCIÓN 2026'!K7</f>
        <v>0</v>
      </c>
      <c r="I7" s="1104">
        <f>'PLAN DE ACCIÓN 2026'!L7</f>
        <v>0</v>
      </c>
      <c r="J7" s="1105">
        <f>'PLAN DE ACCIÓN 2026'!M7</f>
        <v>0</v>
      </c>
      <c r="K7" s="1104">
        <f>'PLAN DE ACCIÓN 2026'!N7</f>
        <v>0</v>
      </c>
      <c r="L7" s="1104">
        <f>'PLAN DE ACCIÓN 2026'!O7</f>
        <v>1</v>
      </c>
      <c r="M7" s="1106">
        <f>'PLAN DE ACCIÓN 2026'!P7</f>
        <v>0</v>
      </c>
      <c r="N7" s="1106">
        <f>'PLAN DE ACCIÓN 2026'!Q7</f>
        <v>0</v>
      </c>
      <c r="O7" s="1106">
        <f>'PLAN DE ACCIÓN 2026'!R7</f>
        <v>0</v>
      </c>
      <c r="P7" s="1106">
        <f>'PLAN DE ACCIÓN 2026'!S7</f>
        <v>0</v>
      </c>
      <c r="Q7" s="1106">
        <f>'PLAN DE ACCIÓN 2026'!T7</f>
        <v>0</v>
      </c>
      <c r="R7" s="1106">
        <f>'PLAN DE ACCIÓN 2026'!U7</f>
        <v>1</v>
      </c>
      <c r="S7" s="1106">
        <f>'PLAN DE ACCIÓN 2026'!V7</f>
        <v>2</v>
      </c>
      <c r="T7" s="1107">
        <f>'PLAN DE ACCIÓN 2026'!W7</f>
        <v>1</v>
      </c>
      <c r="U7" s="817" t="str">
        <f>'PLAN DE ACCIÓN 2026'!X7</f>
        <v>Subdirección de Metrología Química y Biología</v>
      </c>
      <c r="V7" s="817" t="str">
        <f>'PLAN DE ACCIÓN 2026'!Y7</f>
        <v>Subdirección de Metrología Química y Biología</v>
      </c>
      <c r="W7" s="817" t="str">
        <f>'PLAN DE ACCIÓN 2026'!Z7</f>
        <v>(E-01) Direccionamiento Estratégico y Planeación</v>
      </c>
      <c r="X7" s="817" t="str">
        <f>'PLAN DE ACCIÓN 2026'!AA7</f>
        <v>Funcionamiento/Inversión</v>
      </c>
      <c r="Y7" s="1108">
        <f>'PLAN DE ACCIÓN 2026'!AB7</f>
        <v>0</v>
      </c>
      <c r="Z7" s="1108">
        <f>'PLAN DE ACCIÓN 2026'!AC7</f>
        <v>0</v>
      </c>
      <c r="AA7" s="1108">
        <f>'PLAN DE ACCIÓN 2026'!AD7</f>
        <v>0</v>
      </c>
      <c r="AB7" s="1108">
        <f>'PLAN DE ACCIÓN 2026'!AE7</f>
        <v>0</v>
      </c>
      <c r="AC7" s="1108">
        <f>'PLAN DE ACCIÓN 2026'!AF7</f>
        <v>0</v>
      </c>
      <c r="AD7" s="1108">
        <f>'PLAN DE ACCIÓN 2026'!AG7</f>
        <v>0</v>
      </c>
      <c r="AE7" s="1108">
        <f>'PLAN DE ACCIÓN 2026'!AH7</f>
        <v>0</v>
      </c>
      <c r="AF7" s="1108">
        <f>'PLAN DE ACCIÓN 2026'!AI7</f>
        <v>0</v>
      </c>
      <c r="AG7" s="1109">
        <f>'PLAN DE ACCIÓN 2026'!AJ7</f>
        <v>0</v>
      </c>
      <c r="AH7" s="1109">
        <f>'PLAN DE ACCIÓN 2026'!AK7</f>
        <v>0</v>
      </c>
      <c r="AI7" s="1109">
        <f>'PLAN DE ACCIÓN 2026'!AL7</f>
        <v>0</v>
      </c>
      <c r="AJ7" s="1109">
        <f>'PLAN DE ACCIÓN 2026'!AM7</f>
        <v>0</v>
      </c>
      <c r="AK7" s="1109">
        <f>'PLAN DE ACCIÓN 2026'!AN7</f>
        <v>0</v>
      </c>
      <c r="AL7" s="1110">
        <f>'PLAN DE ACCIÓN 2026'!AO7</f>
        <v>0</v>
      </c>
      <c r="AM7">
        <f t="shared" ca="1" si="0"/>
        <v>0</v>
      </c>
      <c r="AN7">
        <f t="shared" ca="1" si="1"/>
        <v>0</v>
      </c>
      <c r="AO7">
        <f t="shared" ca="1" si="2"/>
        <v>0</v>
      </c>
      <c r="AP7">
        <f t="shared" ca="1" si="3"/>
        <v>0</v>
      </c>
      <c r="AQ7">
        <f t="shared" ca="1" si="4"/>
        <v>0</v>
      </c>
      <c r="AR7">
        <f t="shared" ca="1" si="5"/>
        <v>2</v>
      </c>
      <c r="AS7">
        <f t="shared" ca="1" si="6"/>
        <v>0</v>
      </c>
      <c r="AT7">
        <f t="shared" ca="1" si="7"/>
        <v>0</v>
      </c>
      <c r="AU7">
        <f t="shared" ca="1" si="8"/>
        <v>0</v>
      </c>
      <c r="AV7">
        <f t="shared" ca="1" si="9"/>
        <v>0</v>
      </c>
      <c r="AW7">
        <f t="shared" ca="1" si="10"/>
        <v>0</v>
      </c>
      <c r="AX7">
        <f t="shared" ca="1" si="11"/>
        <v>2</v>
      </c>
    </row>
    <row r="8" spans="1:77" ht="27.75" customHeight="1">
      <c r="A8" s="726">
        <v>2026</v>
      </c>
      <c r="B8" s="789" t="s">
        <v>104</v>
      </c>
      <c r="C8" s="775" t="s">
        <v>105</v>
      </c>
      <c r="D8" s="1103" t="str">
        <f>'PLAN DE ACCIÓN 2026'!G8</f>
        <v>PEI3</v>
      </c>
      <c r="E8" s="818" t="str">
        <f>'PLAN DE ACCIÓN 2026'!H8</f>
        <v>Fortalecer la participacion y liderazgo en escenarios internacionales (SMF)</v>
      </c>
      <c r="F8" s="818" t="str">
        <f>'PLAN DE ACCIÓN 2026'!I8</f>
        <v>Informe ejecutivo que soporte la participación activa por parte del INM. Este informe puede incuir anexos.</v>
      </c>
      <c r="G8" s="1104">
        <f>'PLAN DE ACCIÓN 2026'!J8</f>
        <v>0</v>
      </c>
      <c r="H8" s="1104">
        <f>'PLAN DE ACCIÓN 2026'!K8</f>
        <v>0</v>
      </c>
      <c r="I8" s="1104">
        <f>'PLAN DE ACCIÓN 2026'!L8</f>
        <v>0</v>
      </c>
      <c r="J8" s="1105">
        <f>'PLAN DE ACCIÓN 2026'!M8</f>
        <v>0</v>
      </c>
      <c r="K8" s="1104">
        <f>'PLAN DE ACCIÓN 2026'!N8</f>
        <v>0</v>
      </c>
      <c r="L8" s="1104">
        <f>'PLAN DE ACCIÓN 2026'!O8</f>
        <v>0</v>
      </c>
      <c r="M8" s="1106">
        <f>'PLAN DE ACCIÓN 2026'!P8</f>
        <v>0</v>
      </c>
      <c r="N8" s="1106">
        <f>'PLAN DE ACCIÓN 2026'!Q8</f>
        <v>1</v>
      </c>
      <c r="O8" s="1106">
        <f>'PLAN DE ACCIÓN 2026'!R8</f>
        <v>0</v>
      </c>
      <c r="P8" s="1106">
        <f>'PLAN DE ACCIÓN 2026'!S8</f>
        <v>0</v>
      </c>
      <c r="Q8" s="1106">
        <f>'PLAN DE ACCIÓN 2026'!T8</f>
        <v>0</v>
      </c>
      <c r="R8" s="1106">
        <f>'PLAN DE ACCIÓN 2026'!U8</f>
        <v>1</v>
      </c>
      <c r="S8" s="1106">
        <f>'PLAN DE ACCIÓN 2026'!V8</f>
        <v>2</v>
      </c>
      <c r="T8" s="1107">
        <f>'PLAN DE ACCIÓN 2026'!W8</f>
        <v>1</v>
      </c>
      <c r="U8" s="817" t="str">
        <f>'PLAN DE ACCIÓN 2026'!X8</f>
        <v>Subdirección de Metrología Física</v>
      </c>
      <c r="V8" s="817" t="str">
        <f>'PLAN DE ACCIÓN 2026'!Y8</f>
        <v>Subdirección de Metrología Física</v>
      </c>
      <c r="W8" s="817" t="str">
        <f>'PLAN DE ACCIÓN 2026'!Z8</f>
        <v>(M-01) Servicios de Calibración y medición metrológica</v>
      </c>
      <c r="X8" s="817" t="str">
        <f>'PLAN DE ACCIÓN 2026'!AA8</f>
        <v>Funcionamiento/Inversión</v>
      </c>
      <c r="Y8" s="1108">
        <f>'PLAN DE ACCIÓN 2026'!AB8</f>
        <v>0</v>
      </c>
      <c r="Z8" s="1108">
        <f>'PLAN DE ACCIÓN 2026'!AC8</f>
        <v>0</v>
      </c>
      <c r="AA8" s="1108">
        <f>'PLAN DE ACCIÓN 2026'!AD8</f>
        <v>0</v>
      </c>
      <c r="AB8" s="1108">
        <f>'PLAN DE ACCIÓN 2026'!AE8</f>
        <v>0</v>
      </c>
      <c r="AC8" s="1108">
        <f>'PLAN DE ACCIÓN 2026'!AF8</f>
        <v>0</v>
      </c>
      <c r="AD8" s="1108">
        <f>'PLAN DE ACCIÓN 2026'!AG8</f>
        <v>0</v>
      </c>
      <c r="AE8" s="1108">
        <f>'PLAN DE ACCIÓN 2026'!AH8</f>
        <v>0</v>
      </c>
      <c r="AF8" s="1108">
        <f>'PLAN DE ACCIÓN 2026'!AI8</f>
        <v>0</v>
      </c>
      <c r="AG8" s="1109">
        <f>'PLAN DE ACCIÓN 2026'!AJ8</f>
        <v>0</v>
      </c>
      <c r="AH8" s="1109">
        <f>'PLAN DE ACCIÓN 2026'!AK8</f>
        <v>0</v>
      </c>
      <c r="AI8" s="1109">
        <f>'PLAN DE ACCIÓN 2026'!AL8</f>
        <v>0</v>
      </c>
      <c r="AJ8" s="1109">
        <f>'PLAN DE ACCIÓN 2026'!AM8</f>
        <v>0</v>
      </c>
      <c r="AK8" s="1109">
        <f>'PLAN DE ACCIÓN 2026'!AN8</f>
        <v>0</v>
      </c>
      <c r="AL8" s="1110">
        <f>'PLAN DE ACCIÓN 2026'!AO8</f>
        <v>0</v>
      </c>
      <c r="AM8">
        <f t="shared" ca="1" si="0"/>
        <v>0</v>
      </c>
      <c r="AN8">
        <f t="shared" ca="1" si="1"/>
        <v>0</v>
      </c>
      <c r="AO8">
        <f t="shared" ca="1" si="2"/>
        <v>0</v>
      </c>
      <c r="AP8">
        <f t="shared" ca="1" si="3"/>
        <v>0</v>
      </c>
      <c r="AQ8">
        <f t="shared" ca="1" si="4"/>
        <v>0</v>
      </c>
      <c r="AR8">
        <f t="shared" ca="1" si="5"/>
        <v>0</v>
      </c>
      <c r="AS8">
        <f t="shared" ca="1" si="6"/>
        <v>0</v>
      </c>
      <c r="AT8">
        <f t="shared" ca="1" si="7"/>
        <v>2</v>
      </c>
      <c r="AU8">
        <f t="shared" ca="1" si="8"/>
        <v>0</v>
      </c>
      <c r="AV8">
        <f t="shared" ca="1" si="9"/>
        <v>0</v>
      </c>
      <c r="AW8">
        <f t="shared" ca="1" si="10"/>
        <v>0</v>
      </c>
      <c r="AX8">
        <f t="shared" ca="1" si="11"/>
        <v>2</v>
      </c>
    </row>
    <row r="9" spans="1:77" ht="27.75" customHeight="1">
      <c r="A9" s="726">
        <v>2026</v>
      </c>
      <c r="B9" s="789" t="s">
        <v>104</v>
      </c>
      <c r="C9" s="775" t="s">
        <v>105</v>
      </c>
      <c r="D9" s="1103" t="str">
        <f>'PLAN DE ACCIÓN 2026'!G9</f>
        <v>PEI4</v>
      </c>
      <c r="E9" s="818" t="str">
        <f>'PLAN DE ACCIÓN 2026'!H9</f>
        <v>Participación en comparaciones clave, suplementarias, pilotos o bilaterales, que apoyen mediciones en un sector productivo. (SMQB)</v>
      </c>
      <c r="F9" s="818" t="str">
        <f>'PLAN DE ACCIÓN 2026'!I9</f>
        <v>Reporte de resultados</v>
      </c>
      <c r="G9" s="1104">
        <f>'PLAN DE ACCIÓN 2026'!J9</f>
        <v>0</v>
      </c>
      <c r="H9" s="1104">
        <f>'PLAN DE ACCIÓN 2026'!K9</f>
        <v>0</v>
      </c>
      <c r="I9" s="1104">
        <f>'PLAN DE ACCIÓN 2026'!L9</f>
        <v>0</v>
      </c>
      <c r="J9" s="1105">
        <f>'PLAN DE ACCIÓN 2026'!M9</f>
        <v>2</v>
      </c>
      <c r="K9" s="1104">
        <f>'PLAN DE ACCIÓN 2026'!N9</f>
        <v>0</v>
      </c>
      <c r="L9" s="1104">
        <f>'PLAN DE ACCIÓN 2026'!O9</f>
        <v>1</v>
      </c>
      <c r="M9" s="1106">
        <f>'PLAN DE ACCIÓN 2026'!P9</f>
        <v>0</v>
      </c>
      <c r="N9" s="1106">
        <f>'PLAN DE ACCIÓN 2026'!Q9</f>
        <v>1</v>
      </c>
      <c r="O9" s="1106">
        <f>'PLAN DE ACCIÓN 2026'!R9</f>
        <v>0</v>
      </c>
      <c r="P9" s="1106">
        <f>'PLAN DE ACCIÓN 2026'!S9</f>
        <v>0</v>
      </c>
      <c r="Q9" s="1106">
        <f>'PLAN DE ACCIÓN 2026'!T9</f>
        <v>0</v>
      </c>
      <c r="R9" s="1106">
        <f>'PLAN DE ACCIÓN 2026'!U9</f>
        <v>2</v>
      </c>
      <c r="S9" s="1106">
        <f>'PLAN DE ACCIÓN 2026'!V9</f>
        <v>6</v>
      </c>
      <c r="T9" s="1107">
        <f>'PLAN DE ACCIÓN 2026'!W9</f>
        <v>1</v>
      </c>
      <c r="U9" s="817" t="str">
        <f>'PLAN DE ACCIÓN 2026'!X9</f>
        <v>Subdirección de Metrología Química y Biología</v>
      </c>
      <c r="V9" s="817" t="str">
        <f>'PLAN DE ACCIÓN 2026'!Y9</f>
        <v>Subdirección de Metrología Química y Biología</v>
      </c>
      <c r="W9" s="817" t="str">
        <f>'PLAN DE ACCIÓN 2026'!Z9</f>
        <v>(M-01) Servicios de Calibración y medición metrológica</v>
      </c>
      <c r="X9" s="817" t="str">
        <f>'PLAN DE ACCIÓN 2026'!AA9</f>
        <v>Inversión</v>
      </c>
      <c r="Y9" s="1108">
        <f>'PLAN DE ACCIÓN 2026'!AB9</f>
        <v>0</v>
      </c>
      <c r="Z9" s="1108">
        <f>'PLAN DE ACCIÓN 2026'!AC9</f>
        <v>0</v>
      </c>
      <c r="AA9" s="1108">
        <f>'PLAN DE ACCIÓN 2026'!AD9</f>
        <v>2</v>
      </c>
      <c r="AB9" s="1108">
        <f>'PLAN DE ACCIÓN 2026'!AE9</f>
        <v>0</v>
      </c>
      <c r="AC9" s="1108">
        <f>'PLAN DE ACCIÓN 2026'!AF9</f>
        <v>0</v>
      </c>
      <c r="AD9" s="1108">
        <f>'PLAN DE ACCIÓN 2026'!AG9</f>
        <v>0</v>
      </c>
      <c r="AE9" s="1108">
        <f>'PLAN DE ACCIÓN 2026'!AH9</f>
        <v>0</v>
      </c>
      <c r="AF9" s="1108">
        <f>'PLAN DE ACCIÓN 2026'!AI9</f>
        <v>0</v>
      </c>
      <c r="AG9" s="1109">
        <f>'PLAN DE ACCIÓN 2026'!AJ9</f>
        <v>0</v>
      </c>
      <c r="AH9" s="1109">
        <f>'PLAN DE ACCIÓN 2026'!AK9</f>
        <v>0</v>
      </c>
      <c r="AI9" s="1109">
        <f>'PLAN DE ACCIÓN 2026'!AL9</f>
        <v>0</v>
      </c>
      <c r="AJ9" s="1109">
        <f>'PLAN DE ACCIÓN 2026'!AM9</f>
        <v>0</v>
      </c>
      <c r="AK9" s="1109">
        <f>'PLAN DE ACCIÓN 2026'!AN9</f>
        <v>2</v>
      </c>
      <c r="AL9" s="1110">
        <f>'PLAN DE ACCIÓN 2026'!AO9</f>
        <v>0.33333333333333331</v>
      </c>
      <c r="AM9">
        <f t="shared" ca="1" si="0"/>
        <v>0</v>
      </c>
      <c r="AN9">
        <f t="shared" ca="1" si="1"/>
        <v>0</v>
      </c>
      <c r="AO9">
        <f t="shared" ca="1" si="2"/>
        <v>1</v>
      </c>
      <c r="AP9">
        <f t="shared" ca="1" si="3"/>
        <v>2</v>
      </c>
      <c r="AQ9">
        <f t="shared" ca="1" si="4"/>
        <v>0</v>
      </c>
      <c r="AR9">
        <f t="shared" ca="1" si="5"/>
        <v>2</v>
      </c>
      <c r="AS9">
        <f t="shared" ca="1" si="6"/>
        <v>0</v>
      </c>
      <c r="AT9">
        <f t="shared" ca="1" si="7"/>
        <v>2</v>
      </c>
      <c r="AU9">
        <f t="shared" ca="1" si="8"/>
        <v>0</v>
      </c>
      <c r="AV9">
        <f t="shared" ca="1" si="9"/>
        <v>0</v>
      </c>
      <c r="AW9">
        <f t="shared" ca="1" si="10"/>
        <v>0</v>
      </c>
      <c r="AX9">
        <f t="shared" ca="1" si="11"/>
        <v>2</v>
      </c>
    </row>
    <row r="10" spans="1:77" ht="27.75" customHeight="1">
      <c r="A10" s="726">
        <v>2026</v>
      </c>
      <c r="B10" s="789" t="s">
        <v>104</v>
      </c>
      <c r="C10" s="775" t="s">
        <v>105</v>
      </c>
      <c r="D10" s="1103" t="str">
        <f>'PLAN DE ACCIÓN 2026'!G10</f>
        <v>PEI4</v>
      </c>
      <c r="E10" s="818" t="str">
        <f>'PLAN DE ACCIÓN 2026'!H10</f>
        <v>Participación en comparaciones clave, suplementarias, pilotos o bilaterales, que apoyen mediciones en un sector productivo. (SMF)</v>
      </c>
      <c r="F10" s="818" t="str">
        <f>'PLAN DE ACCIÓN 2026'!I10</f>
        <v xml:space="preserve">Reporte de resultados
Protocolo de comparación // Inicio de comparación entregable Draft A y/o Draft B </v>
      </c>
      <c r="G10" s="1104">
        <f>'PLAN DE ACCIÓN 2026'!J10</f>
        <v>0</v>
      </c>
      <c r="H10" s="1104">
        <f>'PLAN DE ACCIÓN 2026'!K10</f>
        <v>0</v>
      </c>
      <c r="I10" s="1104">
        <f>'PLAN DE ACCIÓN 2026'!L10</f>
        <v>0</v>
      </c>
      <c r="J10" s="1105">
        <f>'PLAN DE ACCIÓN 2026'!M10</f>
        <v>0</v>
      </c>
      <c r="K10" s="1104">
        <f>'PLAN DE ACCIÓN 2026'!N10</f>
        <v>0</v>
      </c>
      <c r="L10" s="1104">
        <f>'PLAN DE ACCIÓN 2026'!O10</f>
        <v>0</v>
      </c>
      <c r="M10" s="1106">
        <f>'PLAN DE ACCIÓN 2026'!P10</f>
        <v>0</v>
      </c>
      <c r="N10" s="1106">
        <f>'PLAN DE ACCIÓN 2026'!Q10</f>
        <v>0</v>
      </c>
      <c r="O10" s="1106">
        <f>'PLAN DE ACCIÓN 2026'!R10</f>
        <v>0</v>
      </c>
      <c r="P10" s="1106">
        <f>'PLAN DE ACCIÓN 2026'!S10</f>
        <v>0</v>
      </c>
      <c r="Q10" s="1106">
        <f>'PLAN DE ACCIÓN 2026'!T10</f>
        <v>0</v>
      </c>
      <c r="R10" s="1106">
        <f>'PLAN DE ACCIÓN 2026'!U10</f>
        <v>1</v>
      </c>
      <c r="S10" s="1106">
        <f>'PLAN DE ACCIÓN 2026'!V10</f>
        <v>1</v>
      </c>
      <c r="T10" s="1107">
        <f>'PLAN DE ACCIÓN 2026'!W10</f>
        <v>1</v>
      </c>
      <c r="U10" s="817" t="str">
        <f>'PLAN DE ACCIÓN 2026'!X10</f>
        <v>Subdirección de Metrología Física</v>
      </c>
      <c r="V10" s="817" t="str">
        <f>'PLAN DE ACCIÓN 2026'!Y10</f>
        <v>Subdirección de Metrología Física</v>
      </c>
      <c r="W10" s="817" t="str">
        <f>'PLAN DE ACCIÓN 2026'!Z10</f>
        <v>(M-01) Servicios de Calibración y medición metrológica</v>
      </c>
      <c r="X10" s="817" t="str">
        <f>'PLAN DE ACCIÓN 2026'!AA10</f>
        <v>Funcionamiento/Inversión</v>
      </c>
      <c r="Y10" s="1108">
        <f>'PLAN DE ACCIÓN 2026'!AB10</f>
        <v>0</v>
      </c>
      <c r="Z10" s="1108">
        <f>'PLAN DE ACCIÓN 2026'!AC10</f>
        <v>0</v>
      </c>
      <c r="AA10" s="1108">
        <f>'PLAN DE ACCIÓN 2026'!AD10</f>
        <v>0</v>
      </c>
      <c r="AB10" s="1108">
        <f>'PLAN DE ACCIÓN 2026'!AE10</f>
        <v>0</v>
      </c>
      <c r="AC10" s="1108">
        <f>'PLAN DE ACCIÓN 2026'!AF10</f>
        <v>0</v>
      </c>
      <c r="AD10" s="1108">
        <f>'PLAN DE ACCIÓN 2026'!AG10</f>
        <v>0</v>
      </c>
      <c r="AE10" s="1108">
        <f>'PLAN DE ACCIÓN 2026'!AH10</f>
        <v>0</v>
      </c>
      <c r="AF10" s="1108">
        <f>'PLAN DE ACCIÓN 2026'!AI10</f>
        <v>0</v>
      </c>
      <c r="AG10" s="1109">
        <f>'PLAN DE ACCIÓN 2026'!AJ10</f>
        <v>0</v>
      </c>
      <c r="AH10" s="1109">
        <f>'PLAN DE ACCIÓN 2026'!AK10</f>
        <v>0</v>
      </c>
      <c r="AI10" s="1109">
        <f>'PLAN DE ACCIÓN 2026'!AL10</f>
        <v>0</v>
      </c>
      <c r="AJ10" s="1109">
        <f>'PLAN DE ACCIÓN 2026'!AM10</f>
        <v>0</v>
      </c>
      <c r="AK10" s="1109">
        <f>'PLAN DE ACCIÓN 2026'!AN10</f>
        <v>0</v>
      </c>
      <c r="AL10" s="1110">
        <f>'PLAN DE ACCIÓN 2026'!AO10</f>
        <v>0</v>
      </c>
      <c r="AM10">
        <f t="shared" ca="1" si="0"/>
        <v>0</v>
      </c>
      <c r="AN10">
        <f t="shared" ca="1" si="1"/>
        <v>0</v>
      </c>
      <c r="AO10">
        <f t="shared" ca="1" si="2"/>
        <v>0</v>
      </c>
      <c r="AP10">
        <f t="shared" ca="1" si="3"/>
        <v>0</v>
      </c>
      <c r="AQ10">
        <f t="shared" ca="1" si="4"/>
        <v>0</v>
      </c>
      <c r="AR10">
        <f t="shared" ca="1" si="5"/>
        <v>0</v>
      </c>
      <c r="AS10">
        <f t="shared" ca="1" si="6"/>
        <v>0</v>
      </c>
      <c r="AT10">
        <f t="shared" ca="1" si="7"/>
        <v>0</v>
      </c>
      <c r="AU10">
        <f t="shared" ca="1" si="8"/>
        <v>0</v>
      </c>
      <c r="AV10">
        <f t="shared" ca="1" si="9"/>
        <v>0</v>
      </c>
      <c r="AW10">
        <f t="shared" ca="1" si="10"/>
        <v>0</v>
      </c>
      <c r="AX10">
        <f t="shared" ca="1" si="11"/>
        <v>2</v>
      </c>
    </row>
    <row r="11" spans="1:77" ht="27.75" customHeight="1">
      <c r="A11" s="726">
        <v>2026</v>
      </c>
      <c r="B11" s="789" t="s">
        <v>104</v>
      </c>
      <c r="C11" s="775" t="s">
        <v>107</v>
      </c>
      <c r="D11" s="1103" t="str">
        <f>'PLAN DE ACCIÓN 2026'!G11</f>
        <v>PES1</v>
      </c>
      <c r="E11" s="818" t="str">
        <f>'PLAN DE ACCIÓN 2026'!H11</f>
        <v>Implementar instrumentos que promuevan la adopción y modernización de estándares de calidad para dar mayor valor agregado en la industria</v>
      </c>
      <c r="F11" s="818" t="str">
        <f>'PLAN DE ACCIÓN 2026'!I11</f>
        <v xml:space="preserve">Evidencia de la prestación de servicios metrológicos con aliados estratégicos.
</v>
      </c>
      <c r="G11" s="1104">
        <f>'PLAN DE ACCIÓN 2026'!J11</f>
        <v>0</v>
      </c>
      <c r="H11" s="1104">
        <f>'PLAN DE ACCIÓN 2026'!K11</f>
        <v>0</v>
      </c>
      <c r="I11" s="1104">
        <f>'PLAN DE ACCIÓN 2026'!L11</f>
        <v>0</v>
      </c>
      <c r="J11" s="1105">
        <f>'PLAN DE ACCIÓN 2026'!M11</f>
        <v>0</v>
      </c>
      <c r="K11" s="1104">
        <f>'PLAN DE ACCIÓN 2026'!N11</f>
        <v>0</v>
      </c>
      <c r="L11" s="1104">
        <f>'PLAN DE ACCIÓN 2026'!O11</f>
        <v>0</v>
      </c>
      <c r="M11" s="1106">
        <f>'PLAN DE ACCIÓN 2026'!P11</f>
        <v>0</v>
      </c>
      <c r="N11" s="1106">
        <f>'PLAN DE ACCIÓN 2026'!Q11</f>
        <v>0</v>
      </c>
      <c r="O11" s="1106">
        <f>'PLAN DE ACCIÓN 2026'!R11</f>
        <v>0</v>
      </c>
      <c r="P11" s="1106">
        <f>'PLAN DE ACCIÓN 2026'!S11</f>
        <v>0</v>
      </c>
      <c r="Q11" s="1106">
        <f>'PLAN DE ACCIÓN 2026'!T11</f>
        <v>0</v>
      </c>
      <c r="R11" s="1106">
        <f>'PLAN DE ACCIÓN 2026'!U11</f>
        <v>2</v>
      </c>
      <c r="S11" s="1106">
        <f>'PLAN DE ACCIÓN 2026'!V11</f>
        <v>2</v>
      </c>
      <c r="T11" s="1107">
        <f>'PLAN DE ACCIÓN 2026'!W11</f>
        <v>1</v>
      </c>
      <c r="U11" s="817" t="str">
        <f>'PLAN DE ACCIÓN 2026'!X11</f>
        <v>Subdirección de Servicios Metrológicos y Relación con el Ciudadano</v>
      </c>
      <c r="V11" s="817" t="str">
        <f>'PLAN DE ACCIÓN 2026'!Y11</f>
        <v>Subdirección de Servicios Metrológicos y Relación con el Ciudadano</v>
      </c>
      <c r="W11" s="817" t="str">
        <f>'PLAN DE ACCIÓN 2026'!Z11</f>
        <v>(M-01) Servicios de Calibración y medición metrológica</v>
      </c>
      <c r="X11" s="817" t="str">
        <f>'PLAN DE ACCIÓN 2026'!AA11</f>
        <v>Funcionamiento</v>
      </c>
      <c r="Y11" s="1108">
        <f>'PLAN DE ACCIÓN 2026'!AB11</f>
        <v>0</v>
      </c>
      <c r="Z11" s="1108">
        <f>'PLAN DE ACCIÓN 2026'!AC11</f>
        <v>0</v>
      </c>
      <c r="AA11" s="1108">
        <f>'PLAN DE ACCIÓN 2026'!AD11</f>
        <v>0</v>
      </c>
      <c r="AB11" s="1108">
        <f>'PLAN DE ACCIÓN 2026'!AE11</f>
        <v>0</v>
      </c>
      <c r="AC11" s="1108">
        <f>'PLAN DE ACCIÓN 2026'!AF11</f>
        <v>0</v>
      </c>
      <c r="AD11" s="1108">
        <f>'PLAN DE ACCIÓN 2026'!AG11</f>
        <v>0</v>
      </c>
      <c r="AE11" s="1108">
        <f>'PLAN DE ACCIÓN 2026'!AH11</f>
        <v>0</v>
      </c>
      <c r="AF11" s="1108">
        <f>'PLAN DE ACCIÓN 2026'!AI11</f>
        <v>0</v>
      </c>
      <c r="AG11" s="1109">
        <f>'PLAN DE ACCIÓN 2026'!AJ11</f>
        <v>0</v>
      </c>
      <c r="AH11" s="1109">
        <f>'PLAN DE ACCIÓN 2026'!AK11</f>
        <v>0</v>
      </c>
      <c r="AI11" s="1109">
        <f>'PLAN DE ACCIÓN 2026'!AL11</f>
        <v>0</v>
      </c>
      <c r="AJ11" s="1109">
        <f>'PLAN DE ACCIÓN 2026'!AM11</f>
        <v>0</v>
      </c>
      <c r="AK11" s="1109">
        <f>'PLAN DE ACCIÓN 2026'!AN11</f>
        <v>0</v>
      </c>
      <c r="AL11" s="1110">
        <f>'PLAN DE ACCIÓN 2026'!AO11</f>
        <v>0</v>
      </c>
      <c r="AM11">
        <f t="shared" ca="1" si="0"/>
        <v>0</v>
      </c>
      <c r="AN11">
        <f t="shared" ca="1" si="1"/>
        <v>0</v>
      </c>
      <c r="AO11">
        <f t="shared" ca="1" si="2"/>
        <v>0</v>
      </c>
      <c r="AP11">
        <f t="shared" ca="1" si="3"/>
        <v>0</v>
      </c>
      <c r="AQ11">
        <f t="shared" ca="1" si="4"/>
        <v>0</v>
      </c>
      <c r="AR11">
        <f t="shared" ca="1" si="5"/>
        <v>0</v>
      </c>
      <c r="AS11">
        <f t="shared" ca="1" si="6"/>
        <v>0</v>
      </c>
      <c r="AT11">
        <f t="shared" ca="1" si="7"/>
        <v>0</v>
      </c>
      <c r="AU11">
        <f t="shared" ca="1" si="8"/>
        <v>0</v>
      </c>
      <c r="AV11">
        <f t="shared" ca="1" si="9"/>
        <v>0</v>
      </c>
      <c r="AW11">
        <f t="shared" ca="1" si="10"/>
        <v>0</v>
      </c>
      <c r="AX11">
        <f t="shared" ca="1" si="11"/>
        <v>2</v>
      </c>
    </row>
    <row r="12" spans="1:77" ht="27.75" customHeight="1">
      <c r="A12" s="726">
        <v>2026</v>
      </c>
      <c r="B12" s="789" t="s">
        <v>104</v>
      </c>
      <c r="C12" s="775" t="s">
        <v>108</v>
      </c>
      <c r="D12" s="1103" t="str">
        <f>'PLAN DE ACCIÓN 2026'!G12</f>
        <v>CONPES 3957-1,10</v>
      </c>
      <c r="E12" s="818" t="str">
        <f>'PLAN DE ACCIÓN 2026'!H12</f>
        <v>1.10. Implementar las herramientas de hardware y software del Laboratorio de Tiempo y Frecuencia</v>
      </c>
      <c r="F12" s="818" t="str">
        <f>'PLAN DE ACCIÓN 2026'!I12</f>
        <v>Evidencias cargadas para el reporte de SISCONPES
1) Reporte 2025 - II</v>
      </c>
      <c r="G12" s="1104">
        <f>'PLAN DE ACCIÓN 2026'!J12</f>
        <v>0</v>
      </c>
      <c r="H12" s="1104">
        <f>'PLAN DE ACCIÓN 2026'!K12</f>
        <v>0</v>
      </c>
      <c r="I12" s="1104">
        <f>'PLAN DE ACCIÓN 2026'!L12</f>
        <v>0</v>
      </c>
      <c r="J12" s="1105">
        <f>'PLAN DE ACCIÓN 2026'!M12</f>
        <v>0</v>
      </c>
      <c r="K12" s="1104">
        <f>'PLAN DE ACCIÓN 2026'!N12</f>
        <v>0</v>
      </c>
      <c r="L12" s="1104">
        <f>'PLAN DE ACCIÓN 2026'!O12</f>
        <v>0</v>
      </c>
      <c r="M12" s="1106">
        <f>'PLAN DE ACCIÓN 2026'!P12</f>
        <v>0</v>
      </c>
      <c r="N12" s="1106">
        <f>'PLAN DE ACCIÓN 2026'!Q12</f>
        <v>0</v>
      </c>
      <c r="O12" s="1106">
        <f>'PLAN DE ACCIÓN 2026'!R12</f>
        <v>0</v>
      </c>
      <c r="P12" s="1106">
        <f>'PLAN DE ACCIÓN 2026'!S12</f>
        <v>0</v>
      </c>
      <c r="Q12" s="1106">
        <f>'PLAN DE ACCIÓN 2026'!T12</f>
        <v>0</v>
      </c>
      <c r="R12" s="1106">
        <f>'PLAN DE ACCIÓN 2026'!U12</f>
        <v>1</v>
      </c>
      <c r="S12" s="1106">
        <f>'PLAN DE ACCIÓN 2026'!V12</f>
        <v>1</v>
      </c>
      <c r="T12" s="1107">
        <f>'PLAN DE ACCIÓN 2026'!W12</f>
        <v>1</v>
      </c>
      <c r="U12" s="817" t="str">
        <f>'PLAN DE ACCIÓN 2026'!X12</f>
        <v>Subdirección de Metrología Física</v>
      </c>
      <c r="V12" s="817" t="str">
        <f>'PLAN DE ACCIÓN 2026'!Y12</f>
        <v>Subdirección de Metrología Física</v>
      </c>
      <c r="W12" s="817" t="str">
        <f>'PLAN DE ACCIÓN 2026'!Z12</f>
        <v>(M-01) Servicios de Calibración y medición metrológica</v>
      </c>
      <c r="X12" s="817" t="str">
        <f>'PLAN DE ACCIÓN 2026'!AA12</f>
        <v>Funcionamiento</v>
      </c>
      <c r="Y12" s="1108">
        <f>'PLAN DE ACCIÓN 2026'!AB12</f>
        <v>0</v>
      </c>
      <c r="Z12" s="1108">
        <f>'PLAN DE ACCIÓN 2026'!AC12</f>
        <v>0</v>
      </c>
      <c r="AA12" s="1108">
        <f>'PLAN DE ACCIÓN 2026'!AD12</f>
        <v>0</v>
      </c>
      <c r="AB12" s="1108">
        <f>'PLAN DE ACCIÓN 2026'!AE12</f>
        <v>1</v>
      </c>
      <c r="AC12" s="1108">
        <f>'PLAN DE ACCIÓN 2026'!AF12</f>
        <v>0</v>
      </c>
      <c r="AD12" s="1108">
        <f>'PLAN DE ACCIÓN 2026'!AG12</f>
        <v>0</v>
      </c>
      <c r="AE12" s="1108">
        <f>'PLAN DE ACCIÓN 2026'!AH12</f>
        <v>0</v>
      </c>
      <c r="AF12" s="1108">
        <f>'PLAN DE ACCIÓN 2026'!AI12</f>
        <v>0</v>
      </c>
      <c r="AG12" s="1109">
        <f>'PLAN DE ACCIÓN 2026'!AJ12</f>
        <v>0</v>
      </c>
      <c r="AH12" s="1109">
        <f>'PLAN DE ACCIÓN 2026'!AK12</f>
        <v>0</v>
      </c>
      <c r="AI12" s="1109">
        <f>'PLAN DE ACCIÓN 2026'!AL12</f>
        <v>0</v>
      </c>
      <c r="AJ12" s="1109">
        <f>'PLAN DE ACCIÓN 2026'!AM12</f>
        <v>0</v>
      </c>
      <c r="AK12" s="1109">
        <f>'PLAN DE ACCIÓN 2026'!AN12</f>
        <v>1</v>
      </c>
      <c r="AL12" s="1110">
        <f>'PLAN DE ACCIÓN 2026'!AO12</f>
        <v>1</v>
      </c>
      <c r="AM12">
        <f t="shared" ca="1" si="0"/>
        <v>0</v>
      </c>
      <c r="AN12">
        <f t="shared" ca="1" si="1"/>
        <v>0</v>
      </c>
      <c r="AO12">
        <f t="shared" ca="1" si="2"/>
        <v>0</v>
      </c>
      <c r="AP12">
        <f t="shared" ca="1" si="3"/>
        <v>1</v>
      </c>
      <c r="AQ12">
        <f t="shared" ca="1" si="4"/>
        <v>0</v>
      </c>
      <c r="AR12">
        <f t="shared" ca="1" si="5"/>
        <v>0</v>
      </c>
      <c r="AS12">
        <f t="shared" ca="1" si="6"/>
        <v>0</v>
      </c>
      <c r="AT12">
        <f t="shared" ca="1" si="7"/>
        <v>0</v>
      </c>
      <c r="AU12">
        <f t="shared" ca="1" si="8"/>
        <v>0</v>
      </c>
      <c r="AV12">
        <f t="shared" ca="1" si="9"/>
        <v>0</v>
      </c>
      <c r="AW12">
        <f t="shared" ca="1" si="10"/>
        <v>0</v>
      </c>
      <c r="AX12">
        <f t="shared" ca="1" si="11"/>
        <v>2</v>
      </c>
    </row>
    <row r="13" spans="1:77" ht="27.75" customHeight="1">
      <c r="A13" s="726">
        <v>2026</v>
      </c>
      <c r="B13" s="789" t="s">
        <v>104</v>
      </c>
      <c r="C13" s="775" t="s">
        <v>108</v>
      </c>
      <c r="D13" s="1103" t="str">
        <f>'PLAN DE ACCIÓN 2026'!G13</f>
        <v>CONPES 3957 1.4</v>
      </c>
      <c r="E13" s="818" t="str">
        <f>'PLAN DE ACCIÓN 2026'!H13</f>
        <v xml:space="preserve">1.4. Diseñar y realizar una evaluación del programa  nacional de asistencia técnica y transferencia de conocimiento.
</v>
      </c>
      <c r="F13" s="818" t="str">
        <f>'PLAN DE ACCIÓN 2026'!I13</f>
        <v>Evidencias cargadas para el reporte de SISCONPES
1) Reporte 2025 - II
2) Reporte 2026 - I</v>
      </c>
      <c r="G13" s="1104">
        <f>'PLAN DE ACCIÓN 2026'!J13</f>
        <v>0</v>
      </c>
      <c r="H13" s="1104">
        <f>'PLAN DE ACCIÓN 2026'!K13</f>
        <v>0</v>
      </c>
      <c r="I13" s="1104">
        <f>'PLAN DE ACCIÓN 2026'!L13</f>
        <v>0</v>
      </c>
      <c r="J13" s="1105">
        <f>'PLAN DE ACCIÓN 2026'!M13</f>
        <v>0</v>
      </c>
      <c r="K13" s="1104">
        <f>'PLAN DE ACCIÓN 2026'!N13</f>
        <v>0</v>
      </c>
      <c r="L13" s="1104">
        <f>'PLAN DE ACCIÓN 2026'!O13</f>
        <v>0</v>
      </c>
      <c r="M13" s="1106">
        <f>'PLAN DE ACCIÓN 2026'!P13</f>
        <v>0</v>
      </c>
      <c r="N13" s="1106">
        <f>'PLAN DE ACCIÓN 2026'!Q13</f>
        <v>0</v>
      </c>
      <c r="O13" s="1106">
        <f>'PLAN DE ACCIÓN 2026'!R13</f>
        <v>0</v>
      </c>
      <c r="P13" s="1106">
        <f>'PLAN DE ACCIÓN 2026'!S13</f>
        <v>0</v>
      </c>
      <c r="Q13" s="1106">
        <f>'PLAN DE ACCIÓN 2026'!T13</f>
        <v>0</v>
      </c>
      <c r="R13" s="1106">
        <f>'PLAN DE ACCIÓN 2026'!U13</f>
        <v>1</v>
      </c>
      <c r="S13" s="1106">
        <f>'PLAN DE ACCIÓN 2026'!V13</f>
        <v>1</v>
      </c>
      <c r="T13" s="1107">
        <f>'PLAN DE ACCIÓN 2026'!W13</f>
        <v>1</v>
      </c>
      <c r="U13" s="817" t="str">
        <f>'PLAN DE ACCIÓN 2026'!X13</f>
        <v xml:space="preserve">Oficina Asesora de Planeación </v>
      </c>
      <c r="V13" s="817" t="str">
        <f>'PLAN DE ACCIÓN 2026'!Y13</f>
        <v xml:space="preserve">Oficina Asesora de Planeación </v>
      </c>
      <c r="W13" s="817" t="str">
        <f>'PLAN DE ACCIÓN 2026'!Z13</f>
        <v>(M-01) Servicios de Calibración y medición metrológica</v>
      </c>
      <c r="X13" s="817" t="str">
        <f>'PLAN DE ACCIÓN 2026'!AA13</f>
        <v>Funcionamiento</v>
      </c>
      <c r="Y13" s="1108">
        <f>'PLAN DE ACCIÓN 2026'!AB13</f>
        <v>0</v>
      </c>
      <c r="Z13" s="1108">
        <f>'PLAN DE ACCIÓN 2026'!AC13</f>
        <v>0</v>
      </c>
      <c r="AA13" s="1108">
        <f>'PLAN DE ACCIÓN 2026'!AD13</f>
        <v>0</v>
      </c>
      <c r="AB13" s="1108">
        <f>'PLAN DE ACCIÓN 2026'!AE13</f>
        <v>0</v>
      </c>
      <c r="AC13" s="1108">
        <f>'PLAN DE ACCIÓN 2026'!AF13</f>
        <v>0</v>
      </c>
      <c r="AD13" s="1108">
        <f>'PLAN DE ACCIÓN 2026'!AG13</f>
        <v>0</v>
      </c>
      <c r="AE13" s="1108">
        <f>'PLAN DE ACCIÓN 2026'!AH13</f>
        <v>0</v>
      </c>
      <c r="AF13" s="1108">
        <f>'PLAN DE ACCIÓN 2026'!AI13</f>
        <v>0</v>
      </c>
      <c r="AG13" s="1109">
        <f>'PLAN DE ACCIÓN 2026'!AJ13</f>
        <v>0</v>
      </c>
      <c r="AH13" s="1109">
        <f>'PLAN DE ACCIÓN 2026'!AK13</f>
        <v>0</v>
      </c>
      <c r="AI13" s="1109">
        <f>'PLAN DE ACCIÓN 2026'!AL13</f>
        <v>0</v>
      </c>
      <c r="AJ13" s="1109">
        <f>'PLAN DE ACCIÓN 2026'!AM13</f>
        <v>0</v>
      </c>
      <c r="AK13" s="1109">
        <f>'PLAN DE ACCIÓN 2026'!AN13</f>
        <v>0</v>
      </c>
      <c r="AL13" s="1110">
        <f>'PLAN DE ACCIÓN 2026'!AO13</f>
        <v>0</v>
      </c>
      <c r="AM13">
        <f t="shared" ca="1" si="0"/>
        <v>0</v>
      </c>
      <c r="AN13">
        <f t="shared" ca="1" si="1"/>
        <v>0</v>
      </c>
      <c r="AO13">
        <f t="shared" ca="1" si="2"/>
        <v>0</v>
      </c>
      <c r="AP13">
        <f t="shared" ca="1" si="3"/>
        <v>0</v>
      </c>
      <c r="AQ13">
        <f t="shared" ca="1" si="4"/>
        <v>0</v>
      </c>
      <c r="AR13">
        <f t="shared" ca="1" si="5"/>
        <v>0</v>
      </c>
      <c r="AS13">
        <f t="shared" ca="1" si="6"/>
        <v>0</v>
      </c>
      <c r="AT13">
        <f t="shared" ca="1" si="7"/>
        <v>0</v>
      </c>
      <c r="AU13">
        <f t="shared" ca="1" si="8"/>
        <v>0</v>
      </c>
      <c r="AV13">
        <f t="shared" ca="1" si="9"/>
        <v>0</v>
      </c>
      <c r="AW13">
        <f t="shared" ca="1" si="10"/>
        <v>0</v>
      </c>
      <c r="AX13">
        <f t="shared" ca="1" si="11"/>
        <v>2</v>
      </c>
    </row>
    <row r="14" spans="1:77" ht="27.75" customHeight="1">
      <c r="A14" s="726">
        <v>2026</v>
      </c>
      <c r="B14" s="789" t="s">
        <v>104</v>
      </c>
      <c r="C14" s="775" t="s">
        <v>108</v>
      </c>
      <c r="D14" s="1103" t="str">
        <f>'PLAN DE ACCIÓN 2026'!G14</f>
        <v>CONPES 3957 2,6</v>
      </c>
      <c r="E14" s="818"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F14" s="818" t="str">
        <f>'PLAN DE ACCIÓN 2026'!I14</f>
        <v>Evidencias cargadas para el reporte de SISCONPES
1) Reporte 2025 - II
2) Reporte 2026 - I</v>
      </c>
      <c r="G14" s="1104">
        <f>'PLAN DE ACCIÓN 2026'!J14</f>
        <v>0</v>
      </c>
      <c r="H14" s="1104">
        <f>'PLAN DE ACCIÓN 2026'!K14</f>
        <v>0</v>
      </c>
      <c r="I14" s="1104">
        <f>'PLAN DE ACCIÓN 2026'!L14</f>
        <v>0</v>
      </c>
      <c r="J14" s="1105">
        <f>'PLAN DE ACCIÓN 2026'!M14</f>
        <v>0</v>
      </c>
      <c r="K14" s="1104">
        <f>'PLAN DE ACCIÓN 2026'!N14</f>
        <v>0</v>
      </c>
      <c r="L14" s="1104">
        <f>'PLAN DE ACCIÓN 2026'!O14</f>
        <v>0</v>
      </c>
      <c r="M14" s="1106">
        <f>'PLAN DE ACCIÓN 2026'!P14</f>
        <v>0</v>
      </c>
      <c r="N14" s="1106">
        <f>'PLAN DE ACCIÓN 2026'!Q14</f>
        <v>0</v>
      </c>
      <c r="O14" s="1106">
        <f>'PLAN DE ACCIÓN 2026'!R14</f>
        <v>0</v>
      </c>
      <c r="P14" s="1106">
        <f>'PLAN DE ACCIÓN 2026'!S14</f>
        <v>0</v>
      </c>
      <c r="Q14" s="1106">
        <f>'PLAN DE ACCIÓN 2026'!T14</f>
        <v>0</v>
      </c>
      <c r="R14" s="1106">
        <f>'PLAN DE ACCIÓN 2026'!U14</f>
        <v>1</v>
      </c>
      <c r="S14" s="1106">
        <f>'PLAN DE ACCIÓN 2026'!V14</f>
        <v>1</v>
      </c>
      <c r="T14" s="1107">
        <f>'PLAN DE ACCIÓN 2026'!W14</f>
        <v>1</v>
      </c>
      <c r="U14" s="817" t="str">
        <f>'PLAN DE ACCIÓN 2026'!X14</f>
        <v>Dirección General</v>
      </c>
      <c r="V14" s="817" t="str">
        <f>'PLAN DE ACCIÓN 2026'!Y14</f>
        <v xml:space="preserve">Dirección de General </v>
      </c>
      <c r="W14" s="817" t="str">
        <f>'PLAN DE ACCIÓN 2026'!Z14</f>
        <v>(E-01) Direccionamiento Estratégico y Planeación</v>
      </c>
      <c r="X14" s="817" t="str">
        <f>'PLAN DE ACCIÓN 2026'!AA14</f>
        <v>Funcionamiento</v>
      </c>
      <c r="Y14" s="1108">
        <f>'PLAN DE ACCIÓN 2026'!AB14</f>
        <v>0</v>
      </c>
      <c r="Z14" s="1108">
        <f>'PLAN DE ACCIÓN 2026'!AC14</f>
        <v>0</v>
      </c>
      <c r="AA14" s="1108">
        <f>'PLAN DE ACCIÓN 2026'!AD14</f>
        <v>0</v>
      </c>
      <c r="AB14" s="1108">
        <f>'PLAN DE ACCIÓN 2026'!AE14</f>
        <v>0</v>
      </c>
      <c r="AC14" s="1108">
        <f>'PLAN DE ACCIÓN 2026'!AF14</f>
        <v>0</v>
      </c>
      <c r="AD14" s="1108">
        <f>'PLAN DE ACCIÓN 2026'!AG14</f>
        <v>0</v>
      </c>
      <c r="AE14" s="1108">
        <f>'PLAN DE ACCIÓN 2026'!AH14</f>
        <v>0</v>
      </c>
      <c r="AF14" s="1108">
        <f>'PLAN DE ACCIÓN 2026'!AI14</f>
        <v>0</v>
      </c>
      <c r="AG14" s="1109">
        <f>'PLAN DE ACCIÓN 2026'!AJ14</f>
        <v>0</v>
      </c>
      <c r="AH14" s="1109">
        <f>'PLAN DE ACCIÓN 2026'!AK14</f>
        <v>0</v>
      </c>
      <c r="AI14" s="1109">
        <f>'PLAN DE ACCIÓN 2026'!AL14</f>
        <v>0</v>
      </c>
      <c r="AJ14" s="1109">
        <f>'PLAN DE ACCIÓN 2026'!AM14</f>
        <v>0</v>
      </c>
      <c r="AK14" s="1109">
        <f>'PLAN DE ACCIÓN 2026'!AN14</f>
        <v>0</v>
      </c>
      <c r="AL14" s="1110">
        <f>'PLAN DE ACCIÓN 2026'!AO14</f>
        <v>0</v>
      </c>
      <c r="AM14">
        <f t="shared" ca="1" si="0"/>
        <v>0</v>
      </c>
      <c r="AN14">
        <f t="shared" ca="1" si="1"/>
        <v>0</v>
      </c>
      <c r="AO14">
        <f t="shared" ca="1" si="2"/>
        <v>0</v>
      </c>
      <c r="AP14">
        <f t="shared" ca="1" si="3"/>
        <v>0</v>
      </c>
      <c r="AQ14">
        <f t="shared" ca="1" si="4"/>
        <v>0</v>
      </c>
      <c r="AR14">
        <f t="shared" ca="1" si="5"/>
        <v>0</v>
      </c>
      <c r="AS14">
        <f t="shared" ca="1" si="6"/>
        <v>0</v>
      </c>
      <c r="AT14">
        <f t="shared" ca="1" si="7"/>
        <v>0</v>
      </c>
      <c r="AU14">
        <f t="shared" ca="1" si="8"/>
        <v>0</v>
      </c>
      <c r="AV14">
        <f t="shared" ca="1" si="9"/>
        <v>0</v>
      </c>
      <c r="AW14">
        <f t="shared" ca="1" si="10"/>
        <v>0</v>
      </c>
      <c r="AX14">
        <f t="shared" ca="1" si="11"/>
        <v>2</v>
      </c>
    </row>
    <row r="15" spans="1:77" ht="27.75" customHeight="1">
      <c r="A15" s="726">
        <v>2026</v>
      </c>
      <c r="B15" s="789" t="s">
        <v>104</v>
      </c>
      <c r="C15" s="775" t="s">
        <v>108</v>
      </c>
      <c r="D15" s="1103" t="str">
        <f>'PLAN DE ACCIÓN 2026'!G15</f>
        <v>CONPES 3866 1,52</v>
      </c>
      <c r="E15" s="818" t="str">
        <f>'PLAN DE ACCIÓN 2026'!H15</f>
        <v>1.52 Implementar un programa para identificar y suplir las principales necesidades de ensayos y mediciones</v>
      </c>
      <c r="F15" s="818" t="str">
        <f>'PLAN DE ACCIÓN 2026'!I15</f>
        <v xml:space="preserve">Evidencias cargadas para el reporte de SISCONPES
1) Reporte 2025 - II
</v>
      </c>
      <c r="G15" s="1104">
        <f>'PLAN DE ACCIÓN 2026'!J15</f>
        <v>0</v>
      </c>
      <c r="H15" s="1104">
        <f>'PLAN DE ACCIÓN 2026'!K15</f>
        <v>0</v>
      </c>
      <c r="I15" s="1104">
        <f>'PLAN DE ACCIÓN 2026'!L15</f>
        <v>0</v>
      </c>
      <c r="J15" s="1105">
        <f>'PLAN DE ACCIÓN 2026'!M15</f>
        <v>0</v>
      </c>
      <c r="K15" s="1104">
        <f>'PLAN DE ACCIÓN 2026'!N15</f>
        <v>0</v>
      </c>
      <c r="L15" s="1104">
        <f>'PLAN DE ACCIÓN 2026'!O15</f>
        <v>0</v>
      </c>
      <c r="M15" s="1106">
        <f>'PLAN DE ACCIÓN 2026'!P15</f>
        <v>0</v>
      </c>
      <c r="N15" s="1106">
        <f>'PLAN DE ACCIÓN 2026'!Q15</f>
        <v>0</v>
      </c>
      <c r="O15" s="1106">
        <f>'PLAN DE ACCIÓN 2026'!R15</f>
        <v>0</v>
      </c>
      <c r="P15" s="1106">
        <f>'PLAN DE ACCIÓN 2026'!S15</f>
        <v>0</v>
      </c>
      <c r="Q15" s="1106">
        <f>'PLAN DE ACCIÓN 2026'!T15</f>
        <v>0</v>
      </c>
      <c r="R15" s="1106">
        <f>'PLAN DE ACCIÓN 2026'!U15</f>
        <v>1</v>
      </c>
      <c r="S15" s="1106">
        <f>'PLAN DE ACCIÓN 2026'!V15</f>
        <v>1</v>
      </c>
      <c r="T15" s="1107">
        <f>'PLAN DE ACCIÓN 2026'!W15</f>
        <v>1</v>
      </c>
      <c r="U15" s="817" t="str">
        <f>'PLAN DE ACCIÓN 2026'!X15</f>
        <v>Subdirección de Servicios Metrológicos y Relación con el Ciudadano</v>
      </c>
      <c r="V15" s="817" t="str">
        <f>'PLAN DE ACCIÓN 2026'!Y15</f>
        <v>Subdirección de Servicios Metrológicos y Relación con el Ciudadano</v>
      </c>
      <c r="W15" s="817" t="str">
        <f>'PLAN DE ACCIÓN 2026'!Z15</f>
        <v>(E-01) Direccionamiento Estratégico y Planeación</v>
      </c>
      <c r="X15" s="817" t="str">
        <f>'PLAN DE ACCIÓN 2026'!AA15</f>
        <v>Funcionamiento</v>
      </c>
      <c r="Y15" s="1108">
        <f>'PLAN DE ACCIÓN 2026'!AB15</f>
        <v>0</v>
      </c>
      <c r="Z15" s="1108">
        <f>'PLAN DE ACCIÓN 2026'!AC15</f>
        <v>0</v>
      </c>
      <c r="AA15" s="1108">
        <f>'PLAN DE ACCIÓN 2026'!AD15</f>
        <v>0</v>
      </c>
      <c r="AB15" s="1108">
        <f>'PLAN DE ACCIÓN 2026'!AE15</f>
        <v>0</v>
      </c>
      <c r="AC15" s="1108">
        <f>'PLAN DE ACCIÓN 2026'!AF15</f>
        <v>0</v>
      </c>
      <c r="AD15" s="1108">
        <f>'PLAN DE ACCIÓN 2026'!AG15</f>
        <v>0</v>
      </c>
      <c r="AE15" s="1108">
        <f>'PLAN DE ACCIÓN 2026'!AH15</f>
        <v>0</v>
      </c>
      <c r="AF15" s="1108">
        <f>'PLAN DE ACCIÓN 2026'!AI15</f>
        <v>0</v>
      </c>
      <c r="AG15" s="1109">
        <f>'PLAN DE ACCIÓN 2026'!AJ15</f>
        <v>0</v>
      </c>
      <c r="AH15" s="1109">
        <f>'PLAN DE ACCIÓN 2026'!AK15</f>
        <v>0</v>
      </c>
      <c r="AI15" s="1109">
        <f>'PLAN DE ACCIÓN 2026'!AL15</f>
        <v>0</v>
      </c>
      <c r="AJ15" s="1109">
        <f>'PLAN DE ACCIÓN 2026'!AM15</f>
        <v>0</v>
      </c>
      <c r="AK15" s="1109">
        <f>'PLAN DE ACCIÓN 2026'!AN15</f>
        <v>0</v>
      </c>
      <c r="AL15" s="1110">
        <f>'PLAN DE ACCIÓN 2026'!AO15</f>
        <v>0</v>
      </c>
      <c r="AM15">
        <f t="shared" ca="1" si="0"/>
        <v>0</v>
      </c>
      <c r="AN15">
        <f t="shared" ca="1" si="1"/>
        <v>0</v>
      </c>
      <c r="AO15">
        <f t="shared" ca="1" si="2"/>
        <v>0</v>
      </c>
      <c r="AP15">
        <f t="shared" ca="1" si="3"/>
        <v>0</v>
      </c>
      <c r="AQ15">
        <f t="shared" ca="1" si="4"/>
        <v>0</v>
      </c>
      <c r="AR15">
        <f t="shared" ca="1" si="5"/>
        <v>0</v>
      </c>
      <c r="AS15">
        <f t="shared" ca="1" si="6"/>
        <v>0</v>
      </c>
      <c r="AT15">
        <f t="shared" ca="1" si="7"/>
        <v>0</v>
      </c>
      <c r="AU15">
        <f t="shared" ca="1" si="8"/>
        <v>0</v>
      </c>
      <c r="AV15">
        <f t="shared" ca="1" si="9"/>
        <v>0</v>
      </c>
      <c r="AW15">
        <f t="shared" ca="1" si="10"/>
        <v>0</v>
      </c>
      <c r="AX15">
        <f t="shared" ca="1" si="11"/>
        <v>2</v>
      </c>
    </row>
    <row r="16" spans="1:77" ht="27.75" customHeight="1">
      <c r="A16" s="726">
        <v>2026</v>
      </c>
      <c r="B16" s="789" t="s">
        <v>104</v>
      </c>
      <c r="C16" s="775" t="s">
        <v>108</v>
      </c>
      <c r="D16" s="1103" t="str">
        <f>'PLAN DE ACCIÓN 2026'!G16</f>
        <v>CONPES 4052 3.6.</v>
      </c>
      <c r="E16" s="818" t="str">
        <f>'PLAN DE ACCIÓN 2026'!H16</f>
        <v>3.6. Fortalecer la red de laboratorios nacionales especializados en el análisis de contaminantes orgánicos.</v>
      </c>
      <c r="F16" s="818" t="str">
        <f>'PLAN DE ACCIÓN 2026'!I16</f>
        <v xml:space="preserve">Listados de asistencia y presentaciones de las charlas asociadas al Programa de Capacitación en el Marco del CONPES 4052
</v>
      </c>
      <c r="G16" s="1104">
        <f>'PLAN DE ACCIÓN 2026'!J16</f>
        <v>0</v>
      </c>
      <c r="H16" s="1104">
        <f>'PLAN DE ACCIÓN 2026'!K16</f>
        <v>0</v>
      </c>
      <c r="I16" s="1104">
        <f>'PLAN DE ACCIÓN 2026'!L16</f>
        <v>0</v>
      </c>
      <c r="J16" s="1105">
        <f>'PLAN DE ACCIÓN 2026'!M16</f>
        <v>0</v>
      </c>
      <c r="K16" s="1104">
        <f>'PLAN DE ACCIÓN 2026'!N16</f>
        <v>0</v>
      </c>
      <c r="L16" s="1104">
        <f>'PLAN DE ACCIÓN 2026'!O16</f>
        <v>1</v>
      </c>
      <c r="M16" s="1106">
        <f>'PLAN DE ACCIÓN 2026'!P16</f>
        <v>0</v>
      </c>
      <c r="N16" s="1106">
        <f>'PLAN DE ACCIÓN 2026'!Q16</f>
        <v>0</v>
      </c>
      <c r="O16" s="1106">
        <f>'PLAN DE ACCIÓN 2026'!R16</f>
        <v>0</v>
      </c>
      <c r="P16" s="1106">
        <f>'PLAN DE ACCIÓN 2026'!S16</f>
        <v>0</v>
      </c>
      <c r="Q16" s="1106">
        <f>'PLAN DE ACCIÓN 2026'!T16</f>
        <v>0</v>
      </c>
      <c r="R16" s="1106">
        <f>'PLAN DE ACCIÓN 2026'!U16</f>
        <v>1</v>
      </c>
      <c r="S16" s="1106">
        <f>'PLAN DE ACCIÓN 2026'!V16</f>
        <v>2</v>
      </c>
      <c r="T16" s="1107">
        <f>'PLAN DE ACCIÓN 2026'!W16</f>
        <v>1</v>
      </c>
      <c r="U16" s="817" t="str">
        <f>'PLAN DE ACCIÓN 2026'!X16</f>
        <v>Subdirección de Metrología Química y Biología</v>
      </c>
      <c r="V16" s="817" t="str">
        <f>'PLAN DE ACCIÓN 2026'!Y16</f>
        <v>Subdirección de Metrología Química y Biología</v>
      </c>
      <c r="W16" s="817" t="str">
        <f>'PLAN DE ACCIÓN 2026'!Z16</f>
        <v>(M-06) Red Colombiana de Metrología</v>
      </c>
      <c r="X16" s="817" t="str">
        <f>'PLAN DE ACCIÓN 2026'!AA16</f>
        <v>Funcionamiento</v>
      </c>
      <c r="Y16" s="1108">
        <f>'PLAN DE ACCIÓN 2026'!AB16</f>
        <v>0</v>
      </c>
      <c r="Z16" s="1108">
        <f>'PLAN DE ACCIÓN 2026'!AC16</f>
        <v>0</v>
      </c>
      <c r="AA16" s="1108">
        <f>'PLAN DE ACCIÓN 2026'!AD16</f>
        <v>0</v>
      </c>
      <c r="AB16" s="1108">
        <f>'PLAN DE ACCIÓN 2026'!AE16</f>
        <v>0</v>
      </c>
      <c r="AC16" s="1108">
        <f>'PLAN DE ACCIÓN 2026'!AF16</f>
        <v>0</v>
      </c>
      <c r="AD16" s="1108">
        <f>'PLAN DE ACCIÓN 2026'!AG16</f>
        <v>0</v>
      </c>
      <c r="AE16" s="1108">
        <f>'PLAN DE ACCIÓN 2026'!AH16</f>
        <v>0</v>
      </c>
      <c r="AF16" s="1108">
        <f>'PLAN DE ACCIÓN 2026'!AI16</f>
        <v>0</v>
      </c>
      <c r="AG16" s="1109">
        <f>'PLAN DE ACCIÓN 2026'!AJ16</f>
        <v>0</v>
      </c>
      <c r="AH16" s="1109">
        <f>'PLAN DE ACCIÓN 2026'!AK16</f>
        <v>0</v>
      </c>
      <c r="AI16" s="1109">
        <f>'PLAN DE ACCIÓN 2026'!AL16</f>
        <v>0</v>
      </c>
      <c r="AJ16" s="1109">
        <f>'PLAN DE ACCIÓN 2026'!AM16</f>
        <v>0</v>
      </c>
      <c r="AK16" s="1109">
        <f>'PLAN DE ACCIÓN 2026'!AN16</f>
        <v>0</v>
      </c>
      <c r="AL16" s="1110">
        <f>'PLAN DE ACCIÓN 2026'!AO16</f>
        <v>0</v>
      </c>
      <c r="AM16">
        <f t="shared" ca="1" si="0"/>
        <v>0</v>
      </c>
      <c r="AN16">
        <f t="shared" ca="1" si="1"/>
        <v>0</v>
      </c>
      <c r="AO16">
        <f t="shared" ca="1" si="2"/>
        <v>0</v>
      </c>
      <c r="AP16">
        <f t="shared" ca="1" si="3"/>
        <v>0</v>
      </c>
      <c r="AQ16">
        <f t="shared" ca="1" si="4"/>
        <v>0</v>
      </c>
      <c r="AR16">
        <f t="shared" ca="1" si="5"/>
        <v>2</v>
      </c>
      <c r="AS16">
        <f t="shared" ca="1" si="6"/>
        <v>0</v>
      </c>
      <c r="AT16">
        <f t="shared" ca="1" si="7"/>
        <v>0</v>
      </c>
      <c r="AU16">
        <f t="shared" ca="1" si="8"/>
        <v>0</v>
      </c>
      <c r="AV16">
        <f t="shared" ca="1" si="9"/>
        <v>0</v>
      </c>
      <c r="AW16">
        <f t="shared" ca="1" si="10"/>
        <v>0</v>
      </c>
      <c r="AX16">
        <f t="shared" ca="1" si="11"/>
        <v>2</v>
      </c>
    </row>
    <row r="17" spans="1:50" ht="27.75" customHeight="1">
      <c r="A17" s="726">
        <v>2026</v>
      </c>
      <c r="B17" s="789" t="s">
        <v>104</v>
      </c>
      <c r="C17" s="775" t="s">
        <v>108</v>
      </c>
      <c r="D17" s="1103" t="str">
        <f>'PLAN DE ACCIÓN 2026'!G17</f>
        <v>CONPES 4085 2.3</v>
      </c>
      <c r="E17" s="818"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F17" s="818" t="str">
        <f>'PLAN DE ACCIÓN 2026'!I17</f>
        <v xml:space="preserve">"Evidencias cargadas para el reporte de SISCONPES
1) Reporte 2025 - II
</v>
      </c>
      <c r="G17" s="1104">
        <f>'PLAN DE ACCIÓN 2026'!J17</f>
        <v>0</v>
      </c>
      <c r="H17" s="1104">
        <f>'PLAN DE ACCIÓN 2026'!K17</f>
        <v>0</v>
      </c>
      <c r="I17" s="1104">
        <f>'PLAN DE ACCIÓN 2026'!L17</f>
        <v>0</v>
      </c>
      <c r="J17" s="1105">
        <f>'PLAN DE ACCIÓN 2026'!M17</f>
        <v>0</v>
      </c>
      <c r="K17" s="1104">
        <f>'PLAN DE ACCIÓN 2026'!N17</f>
        <v>0</v>
      </c>
      <c r="L17" s="1104">
        <f>'PLAN DE ACCIÓN 2026'!O17</f>
        <v>0</v>
      </c>
      <c r="M17" s="1106">
        <f>'PLAN DE ACCIÓN 2026'!P17</f>
        <v>0</v>
      </c>
      <c r="N17" s="1106">
        <f>'PLAN DE ACCIÓN 2026'!Q17</f>
        <v>0</v>
      </c>
      <c r="O17" s="1106">
        <f>'PLAN DE ACCIÓN 2026'!R17</f>
        <v>0</v>
      </c>
      <c r="P17" s="1106">
        <f>'PLAN DE ACCIÓN 2026'!S17</f>
        <v>0</v>
      </c>
      <c r="Q17" s="1106">
        <f>'PLAN DE ACCIÓN 2026'!T17</f>
        <v>0</v>
      </c>
      <c r="R17" s="1106">
        <f>'PLAN DE ACCIÓN 2026'!U17</f>
        <v>1</v>
      </c>
      <c r="S17" s="1106">
        <f>'PLAN DE ACCIÓN 2026'!V17</f>
        <v>1</v>
      </c>
      <c r="T17" s="1107">
        <f>'PLAN DE ACCIÓN 2026'!W17</f>
        <v>1</v>
      </c>
      <c r="U17" s="817" t="str">
        <f>'PLAN DE ACCIÓN 2026'!X17</f>
        <v>Subdirección de Servicios Metrológicos y Relación con el Ciudadano</v>
      </c>
      <c r="V17" s="817" t="str">
        <f>'PLAN DE ACCIÓN 2026'!Y17</f>
        <v>Subdirección de Servicios Metrológicos y Relación con el Ciudadano</v>
      </c>
      <c r="W17" s="817" t="str">
        <f>'PLAN DE ACCIÓN 2026'!Z17</f>
        <v>(E-01) Direccionamiento Estratégico y Planeación</v>
      </c>
      <c r="X17" s="817" t="str">
        <f>'PLAN DE ACCIÓN 2026'!AA17</f>
        <v>Funcionamiento</v>
      </c>
      <c r="Y17" s="1108">
        <f>'PLAN DE ACCIÓN 2026'!AB17</f>
        <v>0</v>
      </c>
      <c r="Z17" s="1108">
        <f>'PLAN DE ACCIÓN 2026'!AC17</f>
        <v>0</v>
      </c>
      <c r="AA17" s="1108">
        <f>'PLAN DE ACCIÓN 2026'!AD17</f>
        <v>0</v>
      </c>
      <c r="AB17" s="1108">
        <f>'PLAN DE ACCIÓN 2026'!AE17</f>
        <v>0</v>
      </c>
      <c r="AC17" s="1108">
        <f>'PLAN DE ACCIÓN 2026'!AF17</f>
        <v>0</v>
      </c>
      <c r="AD17" s="1108">
        <f>'PLAN DE ACCIÓN 2026'!AG17</f>
        <v>0</v>
      </c>
      <c r="AE17" s="1108">
        <f>'PLAN DE ACCIÓN 2026'!AH17</f>
        <v>0</v>
      </c>
      <c r="AF17" s="1108">
        <f>'PLAN DE ACCIÓN 2026'!AI17</f>
        <v>0</v>
      </c>
      <c r="AG17" s="1109">
        <f>'PLAN DE ACCIÓN 2026'!AJ17</f>
        <v>0</v>
      </c>
      <c r="AH17" s="1109">
        <f>'PLAN DE ACCIÓN 2026'!AK17</f>
        <v>0</v>
      </c>
      <c r="AI17" s="1109">
        <f>'PLAN DE ACCIÓN 2026'!AL17</f>
        <v>0</v>
      </c>
      <c r="AJ17" s="1109">
        <f>'PLAN DE ACCIÓN 2026'!AM17</f>
        <v>0</v>
      </c>
      <c r="AK17" s="1109">
        <f>'PLAN DE ACCIÓN 2026'!AN17</f>
        <v>0</v>
      </c>
      <c r="AL17" s="1110">
        <f>'PLAN DE ACCIÓN 2026'!AO17</f>
        <v>0</v>
      </c>
      <c r="AM17">
        <f t="shared" ca="1" si="0"/>
        <v>0</v>
      </c>
      <c r="AN17">
        <f t="shared" ca="1" si="1"/>
        <v>0</v>
      </c>
      <c r="AO17">
        <f t="shared" ca="1" si="2"/>
        <v>0</v>
      </c>
      <c r="AP17">
        <f t="shared" ca="1" si="3"/>
        <v>0</v>
      </c>
      <c r="AQ17">
        <f t="shared" ca="1" si="4"/>
        <v>0</v>
      </c>
      <c r="AR17">
        <f t="shared" ca="1" si="5"/>
        <v>0</v>
      </c>
      <c r="AS17">
        <f t="shared" ca="1" si="6"/>
        <v>0</v>
      </c>
      <c r="AT17">
        <f t="shared" ca="1" si="7"/>
        <v>0</v>
      </c>
      <c r="AU17">
        <f t="shared" ca="1" si="8"/>
        <v>0</v>
      </c>
      <c r="AV17">
        <f t="shared" ca="1" si="9"/>
        <v>0</v>
      </c>
      <c r="AW17">
        <f t="shared" ca="1" si="10"/>
        <v>0</v>
      </c>
      <c r="AX17">
        <f t="shared" ca="1" si="11"/>
        <v>2</v>
      </c>
    </row>
    <row r="18" spans="1:50" ht="27.75" customHeight="1">
      <c r="A18" s="726">
        <v>2026</v>
      </c>
      <c r="B18" s="789" t="s">
        <v>104</v>
      </c>
      <c r="C18" s="775" t="s">
        <v>107</v>
      </c>
      <c r="D18" s="1103" t="str">
        <f>'PLAN DE ACCIÓN 2026'!G18</f>
        <v>PES2</v>
      </c>
      <c r="E18" s="818" t="str">
        <f>'PLAN DE ACCIÓN 2026'!H18</f>
        <v>Brindar asistencia técnica para contribuir en la competitividad de la industria y/o la exportación de productos y servicios</v>
      </c>
      <c r="F18" s="818" t="str">
        <f>'PLAN DE ACCIÓN 2026'!I18</f>
        <v>Matriz de seguimiento a la prestación en servicios asistencia técnica.</v>
      </c>
      <c r="G18" s="1104">
        <f>'PLAN DE ACCIÓN 2026'!J18</f>
        <v>0</v>
      </c>
      <c r="H18" s="1104">
        <f>'PLAN DE ACCIÓN 2026'!K18</f>
        <v>0</v>
      </c>
      <c r="I18" s="1104">
        <f>'PLAN DE ACCIÓN 2026'!L18</f>
        <v>0</v>
      </c>
      <c r="J18" s="1105">
        <f>'PLAN DE ACCIÓN 2026'!M18</f>
        <v>0</v>
      </c>
      <c r="K18" s="1104">
        <f>'PLAN DE ACCIÓN 2026'!N18</f>
        <v>0</v>
      </c>
      <c r="L18" s="1104">
        <f>'PLAN DE ACCIÓN 2026'!O18</f>
        <v>0</v>
      </c>
      <c r="M18" s="1106">
        <f>'PLAN DE ACCIÓN 2026'!P18</f>
        <v>0</v>
      </c>
      <c r="N18" s="1106">
        <f>'PLAN DE ACCIÓN 2026'!Q18</f>
        <v>0</v>
      </c>
      <c r="O18" s="1106">
        <f>'PLAN DE ACCIÓN 2026'!R18</f>
        <v>0</v>
      </c>
      <c r="P18" s="1106">
        <f>'PLAN DE ACCIÓN 2026'!S18</f>
        <v>0</v>
      </c>
      <c r="Q18" s="1106">
        <f>'PLAN DE ACCIÓN 2026'!T18</f>
        <v>0</v>
      </c>
      <c r="R18" s="1106">
        <f>'PLAN DE ACCIÓN 2026'!U18</f>
        <v>4</v>
      </c>
      <c r="S18" s="1106">
        <f>'PLAN DE ACCIÓN 2026'!V18</f>
        <v>4</v>
      </c>
      <c r="T18" s="1107">
        <f>'PLAN DE ACCIÓN 2026'!W18</f>
        <v>1</v>
      </c>
      <c r="U18" s="817" t="str">
        <f>'PLAN DE ACCIÓN 2026'!X18</f>
        <v>Subdirección de Servicios Metrológicos y Relación con el Ciudadano</v>
      </c>
      <c r="V18" s="817" t="str">
        <f>'PLAN DE ACCIÓN 2026'!Y18</f>
        <v>Subdirección de Servicios Metrológicos y Relación con el Ciudadano</v>
      </c>
      <c r="W18" s="817" t="str">
        <f>'PLAN DE ACCIÓN 2026'!Z18</f>
        <v>(M-01) Servicios de Calibración y medición metrológica</v>
      </c>
      <c r="X18" s="817" t="str">
        <f>'PLAN DE ACCIÓN 2026'!AA18</f>
        <v>Funcionamiento</v>
      </c>
      <c r="Y18" s="1108">
        <f>'PLAN DE ACCIÓN 2026'!AB18</f>
        <v>0</v>
      </c>
      <c r="Z18" s="1108">
        <f>'PLAN DE ACCIÓN 2026'!AC18</f>
        <v>0</v>
      </c>
      <c r="AA18" s="1108">
        <f>'PLAN DE ACCIÓN 2026'!AD18</f>
        <v>0</v>
      </c>
      <c r="AB18" s="1108">
        <f>'PLAN DE ACCIÓN 2026'!AE18</f>
        <v>0</v>
      </c>
      <c r="AC18" s="1108">
        <f>'PLAN DE ACCIÓN 2026'!AF18</f>
        <v>0</v>
      </c>
      <c r="AD18" s="1108">
        <f>'PLAN DE ACCIÓN 2026'!AG18</f>
        <v>0</v>
      </c>
      <c r="AE18" s="1108">
        <f>'PLAN DE ACCIÓN 2026'!AH18</f>
        <v>0</v>
      </c>
      <c r="AF18" s="1108">
        <f>'PLAN DE ACCIÓN 2026'!AI18</f>
        <v>0</v>
      </c>
      <c r="AG18" s="1109">
        <f>'PLAN DE ACCIÓN 2026'!AJ18</f>
        <v>0</v>
      </c>
      <c r="AH18" s="1109">
        <f>'PLAN DE ACCIÓN 2026'!AK18</f>
        <v>0</v>
      </c>
      <c r="AI18" s="1109">
        <f>'PLAN DE ACCIÓN 2026'!AL18</f>
        <v>0</v>
      </c>
      <c r="AJ18" s="1109">
        <f>'PLAN DE ACCIÓN 2026'!AM18</f>
        <v>0</v>
      </c>
      <c r="AK18" s="1109">
        <f>'PLAN DE ACCIÓN 2026'!AN18</f>
        <v>0</v>
      </c>
      <c r="AL18" s="1110">
        <f>'PLAN DE ACCIÓN 2026'!AO18</f>
        <v>0</v>
      </c>
      <c r="AM18">
        <f t="shared" ca="1" si="0"/>
        <v>0</v>
      </c>
      <c r="AN18">
        <f t="shared" ca="1" si="1"/>
        <v>0</v>
      </c>
      <c r="AO18">
        <f t="shared" ca="1" si="2"/>
        <v>0</v>
      </c>
      <c r="AP18">
        <f t="shared" ca="1" si="3"/>
        <v>0</v>
      </c>
      <c r="AQ18">
        <f t="shared" ca="1" si="4"/>
        <v>0</v>
      </c>
      <c r="AR18">
        <f t="shared" ca="1" si="5"/>
        <v>0</v>
      </c>
      <c r="AS18">
        <f t="shared" ca="1" si="6"/>
        <v>0</v>
      </c>
      <c r="AT18">
        <f t="shared" ca="1" si="7"/>
        <v>0</v>
      </c>
      <c r="AU18">
        <f t="shared" ca="1" si="8"/>
        <v>0</v>
      </c>
      <c r="AV18">
        <f t="shared" ca="1" si="9"/>
        <v>0</v>
      </c>
      <c r="AW18">
        <f t="shared" ca="1" si="10"/>
        <v>0</v>
      </c>
      <c r="AX18">
        <f t="shared" ca="1" si="11"/>
        <v>2</v>
      </c>
    </row>
    <row r="19" spans="1:50" ht="27.75" customHeight="1">
      <c r="A19" s="726">
        <v>2026</v>
      </c>
      <c r="B19" s="789" t="s">
        <v>104</v>
      </c>
      <c r="C19" s="775" t="s">
        <v>108</v>
      </c>
      <c r="D19" s="1103" t="str">
        <f>'PLAN DE ACCIÓN 2026'!G19</f>
        <v>CONPES 4129 2.28</v>
      </c>
      <c r="E19" s="818"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F19" s="818" t="str">
        <f>'PLAN DE ACCIÓN 2026'!I19</f>
        <v xml:space="preserve">"Evidencias cargadas para el reporte de SISCONPES
1) Reporte 2025 - II
</v>
      </c>
      <c r="G19" s="1104">
        <f>'PLAN DE ACCIÓN 2026'!J19</f>
        <v>0</v>
      </c>
      <c r="H19" s="1104">
        <f>'PLAN DE ACCIÓN 2026'!K19</f>
        <v>0</v>
      </c>
      <c r="I19" s="1104">
        <f>'PLAN DE ACCIÓN 2026'!L19</f>
        <v>0</v>
      </c>
      <c r="J19" s="1105">
        <f>'PLAN DE ACCIÓN 2026'!M19</f>
        <v>0</v>
      </c>
      <c r="K19" s="1104">
        <f>'PLAN DE ACCIÓN 2026'!N19</f>
        <v>0</v>
      </c>
      <c r="L19" s="1104">
        <f>'PLAN DE ACCIÓN 2026'!O19</f>
        <v>0</v>
      </c>
      <c r="M19" s="1106">
        <f>'PLAN DE ACCIÓN 2026'!P19</f>
        <v>0</v>
      </c>
      <c r="N19" s="1106">
        <f>'PLAN DE ACCIÓN 2026'!Q19</f>
        <v>0</v>
      </c>
      <c r="O19" s="1106">
        <f>'PLAN DE ACCIÓN 2026'!R19</f>
        <v>0</v>
      </c>
      <c r="P19" s="1106">
        <f>'PLAN DE ACCIÓN 2026'!S19</f>
        <v>0</v>
      </c>
      <c r="Q19" s="1106">
        <f>'PLAN DE ACCIÓN 2026'!T19</f>
        <v>0</v>
      </c>
      <c r="R19" s="1106">
        <f>'PLAN DE ACCIÓN 2026'!U19</f>
        <v>1</v>
      </c>
      <c r="S19" s="1106">
        <f>'PLAN DE ACCIÓN 2026'!V19</f>
        <v>1</v>
      </c>
      <c r="T19" s="1107">
        <f>'PLAN DE ACCIÓN 2026'!W19</f>
        <v>1</v>
      </c>
      <c r="U19" s="817" t="str">
        <f>'PLAN DE ACCIÓN 2026'!X19</f>
        <v>Subdirección de Servicios Metrológicos y Relación con el Ciudadano</v>
      </c>
      <c r="V19" s="817" t="str">
        <f>'PLAN DE ACCIÓN 2026'!Y19</f>
        <v>Subdirección de Servicios Metrológicos y Relación con el Ciudadano</v>
      </c>
      <c r="W19" s="817" t="str">
        <f>'PLAN DE ACCIÓN 2026'!Z19</f>
        <v>(E-01) Direccionamiento Estratégico y Planeación</v>
      </c>
      <c r="X19" s="817" t="str">
        <f>'PLAN DE ACCIÓN 2026'!AA19</f>
        <v>Funcionamiento</v>
      </c>
      <c r="Y19" s="1108">
        <f>'PLAN DE ACCIÓN 2026'!AB19</f>
        <v>0</v>
      </c>
      <c r="Z19" s="1108">
        <f>'PLAN DE ACCIÓN 2026'!AC19</f>
        <v>0</v>
      </c>
      <c r="AA19" s="1108">
        <f>'PLAN DE ACCIÓN 2026'!AD19</f>
        <v>0</v>
      </c>
      <c r="AB19" s="1108">
        <f>'PLAN DE ACCIÓN 2026'!AE19</f>
        <v>0</v>
      </c>
      <c r="AC19" s="1108">
        <f>'PLAN DE ACCIÓN 2026'!AF19</f>
        <v>0</v>
      </c>
      <c r="AD19" s="1108">
        <f>'PLAN DE ACCIÓN 2026'!AG19</f>
        <v>0</v>
      </c>
      <c r="AE19" s="1108">
        <f>'PLAN DE ACCIÓN 2026'!AH19</f>
        <v>0</v>
      </c>
      <c r="AF19" s="1108">
        <f>'PLAN DE ACCIÓN 2026'!AI19</f>
        <v>0</v>
      </c>
      <c r="AG19" s="1109">
        <f>'PLAN DE ACCIÓN 2026'!AJ19</f>
        <v>0</v>
      </c>
      <c r="AH19" s="1109">
        <f>'PLAN DE ACCIÓN 2026'!AK19</f>
        <v>0</v>
      </c>
      <c r="AI19" s="1109">
        <f>'PLAN DE ACCIÓN 2026'!AL19</f>
        <v>0</v>
      </c>
      <c r="AJ19" s="1109">
        <f>'PLAN DE ACCIÓN 2026'!AM19</f>
        <v>0</v>
      </c>
      <c r="AK19" s="1109">
        <f>'PLAN DE ACCIÓN 2026'!AN19</f>
        <v>0</v>
      </c>
      <c r="AL19" s="1110">
        <f>'PLAN DE ACCIÓN 2026'!AO19</f>
        <v>0</v>
      </c>
      <c r="AM19">
        <f t="shared" ca="1" si="0"/>
        <v>0</v>
      </c>
      <c r="AN19">
        <f t="shared" ca="1" si="1"/>
        <v>0</v>
      </c>
      <c r="AO19">
        <f t="shared" ca="1" si="2"/>
        <v>0</v>
      </c>
      <c r="AP19">
        <f t="shared" ca="1" si="3"/>
        <v>0</v>
      </c>
      <c r="AQ19">
        <f t="shared" ca="1" si="4"/>
        <v>0</v>
      </c>
      <c r="AR19">
        <f t="shared" ca="1" si="5"/>
        <v>0</v>
      </c>
      <c r="AS19">
        <f t="shared" ca="1" si="6"/>
        <v>0</v>
      </c>
      <c r="AT19">
        <f t="shared" ca="1" si="7"/>
        <v>0</v>
      </c>
      <c r="AU19">
        <f t="shared" ca="1" si="8"/>
        <v>0</v>
      </c>
      <c r="AV19">
        <f t="shared" ca="1" si="9"/>
        <v>0</v>
      </c>
      <c r="AW19">
        <f t="shared" ca="1" si="10"/>
        <v>0</v>
      </c>
      <c r="AX19">
        <f t="shared" ca="1" si="11"/>
        <v>2</v>
      </c>
    </row>
    <row r="20" spans="1:50" ht="27.75" customHeight="1">
      <c r="A20" s="726">
        <v>2026</v>
      </c>
      <c r="B20" s="789" t="s">
        <v>104</v>
      </c>
      <c r="C20" s="775" t="s">
        <v>107</v>
      </c>
      <c r="D20" s="1103" t="str">
        <f>'PLAN DE ACCIÓN 2026'!G20</f>
        <v>PES3</v>
      </c>
      <c r="E20" s="818" t="str">
        <f>'PLAN DE ACCIÓN 2026'!H20</f>
        <v>Realizar gestión de conocimiento a través de la prestación de servicios capacitación en metrología</v>
      </c>
      <c r="F20" s="818" t="str">
        <f>'PLAN DE ACCIÓN 2026'!I20</f>
        <v>Fichas técnicas de las capacitaciones en metrología diseñadas y/o rediseñadas</v>
      </c>
      <c r="G20" s="1104">
        <f>'PLAN DE ACCIÓN 2026'!J20</f>
        <v>0</v>
      </c>
      <c r="H20" s="1104">
        <f>'PLAN DE ACCIÓN 2026'!K20</f>
        <v>0</v>
      </c>
      <c r="I20" s="1104">
        <f>'PLAN DE ACCIÓN 2026'!L20</f>
        <v>0</v>
      </c>
      <c r="J20" s="1105">
        <f>'PLAN DE ACCIÓN 2026'!M20</f>
        <v>0</v>
      </c>
      <c r="K20" s="1104">
        <f>'PLAN DE ACCIÓN 2026'!N20</f>
        <v>0</v>
      </c>
      <c r="L20" s="1104">
        <f>'PLAN DE ACCIÓN 2026'!O20</f>
        <v>0</v>
      </c>
      <c r="M20" s="1106">
        <f>'PLAN DE ACCIÓN 2026'!P20</f>
        <v>0</v>
      </c>
      <c r="N20" s="1106">
        <f>'PLAN DE ACCIÓN 2026'!Q20</f>
        <v>0</v>
      </c>
      <c r="O20" s="1106">
        <f>'PLAN DE ACCIÓN 2026'!R20</f>
        <v>0</v>
      </c>
      <c r="P20" s="1106">
        <f>'PLAN DE ACCIÓN 2026'!S20</f>
        <v>0</v>
      </c>
      <c r="Q20" s="1106">
        <f>'PLAN DE ACCIÓN 2026'!T20</f>
        <v>0</v>
      </c>
      <c r="R20" s="1106">
        <f>'PLAN DE ACCIÓN 2026'!U20</f>
        <v>2</v>
      </c>
      <c r="S20" s="1106">
        <f>'PLAN DE ACCIÓN 2026'!V20</f>
        <v>2</v>
      </c>
      <c r="T20" s="1107">
        <f>'PLAN DE ACCIÓN 2026'!W20</f>
        <v>1</v>
      </c>
      <c r="U20" s="817" t="str">
        <f>'PLAN DE ACCIÓN 2026'!X20</f>
        <v>Subdirección de Servicios Metrológicos y Relación con el Ciudadano</v>
      </c>
      <c r="V20" s="817" t="str">
        <f>'PLAN DE ACCIÓN 2026'!Y20</f>
        <v>Subdirección de Servicios Metrológicos y Relación con el Ciudadano</v>
      </c>
      <c r="W20" s="817" t="str">
        <f>'PLAN DE ACCIÓN 2026'!Z20</f>
        <v>(M-02) Capacitación, Formación y Cultura Metrológica</v>
      </c>
      <c r="X20" s="817" t="str">
        <f>'PLAN DE ACCIÓN 2026'!AA20</f>
        <v>Funcionamiento</v>
      </c>
      <c r="Y20" s="1108">
        <f>'PLAN DE ACCIÓN 2026'!AB20</f>
        <v>0</v>
      </c>
      <c r="Z20" s="1108">
        <f>'PLAN DE ACCIÓN 2026'!AC20</f>
        <v>0</v>
      </c>
      <c r="AA20" s="1108">
        <f>'PLAN DE ACCIÓN 2026'!AD20</f>
        <v>0</v>
      </c>
      <c r="AB20" s="1108">
        <f>'PLAN DE ACCIÓN 2026'!AE20</f>
        <v>0</v>
      </c>
      <c r="AC20" s="1108">
        <f>'PLAN DE ACCIÓN 2026'!AF20</f>
        <v>0</v>
      </c>
      <c r="AD20" s="1108">
        <f>'PLAN DE ACCIÓN 2026'!AG20</f>
        <v>0</v>
      </c>
      <c r="AE20" s="1108">
        <f>'PLAN DE ACCIÓN 2026'!AH20</f>
        <v>0</v>
      </c>
      <c r="AF20" s="1108">
        <f>'PLAN DE ACCIÓN 2026'!AI20</f>
        <v>0</v>
      </c>
      <c r="AG20" s="1109">
        <f>'PLAN DE ACCIÓN 2026'!AJ20</f>
        <v>0</v>
      </c>
      <c r="AH20" s="1109">
        <f>'PLAN DE ACCIÓN 2026'!AK20</f>
        <v>0</v>
      </c>
      <c r="AI20" s="1109">
        <f>'PLAN DE ACCIÓN 2026'!AL20</f>
        <v>0</v>
      </c>
      <c r="AJ20" s="1109">
        <f>'PLAN DE ACCIÓN 2026'!AM20</f>
        <v>0</v>
      </c>
      <c r="AK20" s="1109">
        <f>'PLAN DE ACCIÓN 2026'!AN20</f>
        <v>0</v>
      </c>
      <c r="AL20" s="1110">
        <f>'PLAN DE ACCIÓN 2026'!AO20</f>
        <v>0</v>
      </c>
      <c r="AM20">
        <f t="shared" ca="1" si="0"/>
        <v>0</v>
      </c>
      <c r="AN20">
        <f t="shared" ca="1" si="1"/>
        <v>0</v>
      </c>
      <c r="AO20">
        <f t="shared" ca="1" si="2"/>
        <v>0</v>
      </c>
      <c r="AP20">
        <f t="shared" ca="1" si="3"/>
        <v>0</v>
      </c>
      <c r="AQ20">
        <f t="shared" ca="1" si="4"/>
        <v>0</v>
      </c>
      <c r="AR20">
        <f t="shared" ca="1" si="5"/>
        <v>0</v>
      </c>
      <c r="AS20">
        <f t="shared" ca="1" si="6"/>
        <v>0</v>
      </c>
      <c r="AT20">
        <f t="shared" ca="1" si="7"/>
        <v>0</v>
      </c>
      <c r="AU20">
        <f t="shared" ca="1" si="8"/>
        <v>0</v>
      </c>
      <c r="AV20">
        <f t="shared" ca="1" si="9"/>
        <v>0</v>
      </c>
      <c r="AW20">
        <f t="shared" ca="1" si="10"/>
        <v>0</v>
      </c>
      <c r="AX20">
        <f t="shared" ca="1" si="11"/>
        <v>2</v>
      </c>
    </row>
    <row r="21" spans="1:50" ht="27.75" customHeight="1">
      <c r="A21" s="726">
        <v>2026</v>
      </c>
      <c r="B21" s="789" t="s">
        <v>104</v>
      </c>
      <c r="C21" s="775" t="s">
        <v>108</v>
      </c>
      <c r="D21" s="1103" t="str">
        <f>'PLAN DE ACCIÓN 2026'!G21</f>
        <v>CONPES 4129 2.29</v>
      </c>
      <c r="E21" s="818"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F21" s="818" t="str">
        <f>'PLAN DE ACCIÓN 2026'!I21</f>
        <v>"Evidencias cargadas para el reporte de SISCONPES
1) Reporte 2025 - II
2) Reporte 2026 - I"</v>
      </c>
      <c r="G21" s="1104">
        <f>'PLAN DE ACCIÓN 2026'!J21</f>
        <v>0</v>
      </c>
      <c r="H21" s="1104">
        <f>'PLAN DE ACCIÓN 2026'!K21</f>
        <v>0</v>
      </c>
      <c r="I21" s="1104">
        <f>'PLAN DE ACCIÓN 2026'!L21</f>
        <v>0</v>
      </c>
      <c r="J21" s="1105">
        <f>'PLAN DE ACCIÓN 2026'!M21</f>
        <v>1</v>
      </c>
      <c r="K21" s="1104">
        <f>'PLAN DE ACCIÓN 2026'!N21</f>
        <v>0</v>
      </c>
      <c r="L21" s="1104">
        <f>'PLAN DE ACCIÓN 2026'!O21</f>
        <v>0</v>
      </c>
      <c r="M21" s="1106">
        <f>'PLAN DE ACCIÓN 2026'!P21</f>
        <v>0</v>
      </c>
      <c r="N21" s="1106">
        <f>'PLAN DE ACCIÓN 2026'!Q21</f>
        <v>0</v>
      </c>
      <c r="O21" s="1106">
        <f>'PLAN DE ACCIÓN 2026'!R21</f>
        <v>1</v>
      </c>
      <c r="P21" s="1106">
        <f>'PLAN DE ACCIÓN 2026'!S21</f>
        <v>0</v>
      </c>
      <c r="Q21" s="1106">
        <f>'PLAN DE ACCIÓN 2026'!T21</f>
        <v>0</v>
      </c>
      <c r="R21" s="1106">
        <f>'PLAN DE ACCIÓN 2026'!U21</f>
        <v>0</v>
      </c>
      <c r="S21" s="1106">
        <f>'PLAN DE ACCIÓN 2026'!V21</f>
        <v>2</v>
      </c>
      <c r="T21" s="1107">
        <f>'PLAN DE ACCIÓN 2026'!W21</f>
        <v>1</v>
      </c>
      <c r="U21" s="817" t="str">
        <f>'PLAN DE ACCIÓN 2026'!X21</f>
        <v>Subdirección de Metrología Física</v>
      </c>
      <c r="V21" s="817" t="str">
        <f>'PLAN DE ACCIÓN 2026'!Y21</f>
        <v>Subdirección de Metrología Física</v>
      </c>
      <c r="W21" s="817" t="str">
        <f>'PLAN DE ACCIÓN 2026'!Z21</f>
        <v>(M-06) Red Colombiana de Metrología</v>
      </c>
      <c r="X21" s="817" t="str">
        <f>'PLAN DE ACCIÓN 2026'!AA21</f>
        <v>Funcionamiento</v>
      </c>
      <c r="Y21" s="1108">
        <f>'PLAN DE ACCIÓN 2026'!AB21</f>
        <v>0</v>
      </c>
      <c r="Z21" s="1108">
        <f>'PLAN DE ACCIÓN 2026'!AC21</f>
        <v>0</v>
      </c>
      <c r="AA21" s="1108">
        <f>'PLAN DE ACCIÓN 2026'!AD21</f>
        <v>0</v>
      </c>
      <c r="AB21" s="1108">
        <f>'PLAN DE ACCIÓN 2026'!AE21</f>
        <v>1</v>
      </c>
      <c r="AC21" s="1108">
        <f>'PLAN DE ACCIÓN 2026'!AF21</f>
        <v>0</v>
      </c>
      <c r="AD21" s="1108">
        <f>'PLAN DE ACCIÓN 2026'!AG21</f>
        <v>0</v>
      </c>
      <c r="AE21" s="1108">
        <f>'PLAN DE ACCIÓN 2026'!AH21</f>
        <v>0</v>
      </c>
      <c r="AF21" s="1108">
        <f>'PLAN DE ACCIÓN 2026'!AI21</f>
        <v>0</v>
      </c>
      <c r="AG21" s="1109">
        <f>'PLAN DE ACCIÓN 2026'!AJ21</f>
        <v>0</v>
      </c>
      <c r="AH21" s="1109">
        <f>'PLAN DE ACCIÓN 2026'!AK21</f>
        <v>0</v>
      </c>
      <c r="AI21" s="1109">
        <f>'PLAN DE ACCIÓN 2026'!AL21</f>
        <v>0</v>
      </c>
      <c r="AJ21" s="1109">
        <f>'PLAN DE ACCIÓN 2026'!AM21</f>
        <v>0</v>
      </c>
      <c r="AK21" s="1109">
        <f>'PLAN DE ACCIÓN 2026'!AN21</f>
        <v>1</v>
      </c>
      <c r="AL21" s="1110">
        <f>'PLAN DE ACCIÓN 2026'!AO21</f>
        <v>0.5</v>
      </c>
      <c r="AM21">
        <f t="shared" ca="1" si="0"/>
        <v>0</v>
      </c>
      <c r="AN21">
        <f t="shared" ca="1" si="1"/>
        <v>0</v>
      </c>
      <c r="AO21">
        <f t="shared" ca="1" si="2"/>
        <v>0</v>
      </c>
      <c r="AP21">
        <f t="shared" ca="1" si="3"/>
        <v>1</v>
      </c>
      <c r="AQ21">
        <f t="shared" ca="1" si="4"/>
        <v>0</v>
      </c>
      <c r="AR21">
        <f t="shared" ca="1" si="5"/>
        <v>0</v>
      </c>
      <c r="AS21">
        <f t="shared" ca="1" si="6"/>
        <v>0</v>
      </c>
      <c r="AT21">
        <f t="shared" ca="1" si="7"/>
        <v>0</v>
      </c>
      <c r="AU21">
        <f t="shared" ca="1" si="8"/>
        <v>2</v>
      </c>
      <c r="AV21">
        <f t="shared" ca="1" si="9"/>
        <v>0</v>
      </c>
      <c r="AW21">
        <f t="shared" ca="1" si="10"/>
        <v>0</v>
      </c>
      <c r="AX21">
        <f t="shared" ca="1" si="11"/>
        <v>0</v>
      </c>
    </row>
    <row r="22" spans="1:50" ht="27.75" customHeight="1">
      <c r="A22" s="726">
        <v>2026</v>
      </c>
      <c r="B22" s="789" t="s">
        <v>104</v>
      </c>
      <c r="C22" s="775" t="s">
        <v>108</v>
      </c>
      <c r="D22" s="1103" t="str">
        <f>'PLAN DE ACCIÓN 2026'!G22</f>
        <v>CONPES 4129 2.30</v>
      </c>
      <c r="E22" s="818"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F22" s="818" t="str">
        <f>'PLAN DE ACCIÓN 2026'!I22</f>
        <v xml:space="preserve">"Evidencias cargadas para el reporte de SISCONPES
1) Reporte 2025 - II
</v>
      </c>
      <c r="G22" s="1104">
        <f>'PLAN DE ACCIÓN 2026'!J22</f>
        <v>0</v>
      </c>
      <c r="H22" s="1104">
        <f>'PLAN DE ACCIÓN 2026'!K22</f>
        <v>0</v>
      </c>
      <c r="I22" s="1104">
        <f>'PLAN DE ACCIÓN 2026'!L22</f>
        <v>0</v>
      </c>
      <c r="J22" s="1105">
        <f>'PLAN DE ACCIÓN 2026'!M22</f>
        <v>0</v>
      </c>
      <c r="K22" s="1104">
        <f>'PLAN DE ACCIÓN 2026'!N22</f>
        <v>0</v>
      </c>
      <c r="L22" s="1104">
        <f>'PLAN DE ACCIÓN 2026'!O22</f>
        <v>0</v>
      </c>
      <c r="M22" s="1106">
        <f>'PLAN DE ACCIÓN 2026'!P22</f>
        <v>0</v>
      </c>
      <c r="N22" s="1106">
        <f>'PLAN DE ACCIÓN 2026'!Q22</f>
        <v>0</v>
      </c>
      <c r="O22" s="1106">
        <f>'PLAN DE ACCIÓN 2026'!R22</f>
        <v>0</v>
      </c>
      <c r="P22" s="1106">
        <f>'PLAN DE ACCIÓN 2026'!S22</f>
        <v>0</v>
      </c>
      <c r="Q22" s="1106">
        <f>'PLAN DE ACCIÓN 2026'!T22</f>
        <v>0</v>
      </c>
      <c r="R22" s="1106">
        <f>'PLAN DE ACCIÓN 2026'!U22</f>
        <v>1</v>
      </c>
      <c r="S22" s="1106">
        <f>'PLAN DE ACCIÓN 2026'!V22</f>
        <v>1</v>
      </c>
      <c r="T22" s="1107">
        <f>'PLAN DE ACCIÓN 2026'!W22</f>
        <v>1</v>
      </c>
      <c r="U22" s="817" t="str">
        <f>'PLAN DE ACCIÓN 2026'!X22</f>
        <v>Subdirección de Servicios Metrológicos y Relación con el Ciudadano</v>
      </c>
      <c r="V22" s="817" t="str">
        <f>'PLAN DE ACCIÓN 2026'!Y22</f>
        <v>Subdirección de Servicios Metrológicos y Relación con el Ciudadano</v>
      </c>
      <c r="W22" s="817" t="str">
        <f>'PLAN DE ACCIÓN 2026'!Z22</f>
        <v>(E-01) Direccionamiento Estratégico y Planeación</v>
      </c>
      <c r="X22" s="817" t="str">
        <f>'PLAN DE ACCIÓN 2026'!AA22</f>
        <v>Funcionamiento</v>
      </c>
      <c r="Y22" s="1108">
        <f>'PLAN DE ACCIÓN 2026'!AB22</f>
        <v>0</v>
      </c>
      <c r="Z22" s="1108">
        <f>'PLAN DE ACCIÓN 2026'!AC22</f>
        <v>0</v>
      </c>
      <c r="AA22" s="1108">
        <f>'PLAN DE ACCIÓN 2026'!AD22</f>
        <v>0</v>
      </c>
      <c r="AB22" s="1108">
        <f>'PLAN DE ACCIÓN 2026'!AE22</f>
        <v>0</v>
      </c>
      <c r="AC22" s="1108">
        <f>'PLAN DE ACCIÓN 2026'!AF22</f>
        <v>0</v>
      </c>
      <c r="AD22" s="1108">
        <f>'PLAN DE ACCIÓN 2026'!AG22</f>
        <v>0</v>
      </c>
      <c r="AE22" s="1108">
        <f>'PLAN DE ACCIÓN 2026'!AH22</f>
        <v>0</v>
      </c>
      <c r="AF22" s="1108">
        <f>'PLAN DE ACCIÓN 2026'!AI22</f>
        <v>0</v>
      </c>
      <c r="AG22" s="1109">
        <f>'PLAN DE ACCIÓN 2026'!AJ22</f>
        <v>0</v>
      </c>
      <c r="AH22" s="1109">
        <f>'PLAN DE ACCIÓN 2026'!AK22</f>
        <v>0</v>
      </c>
      <c r="AI22" s="1109">
        <f>'PLAN DE ACCIÓN 2026'!AL22</f>
        <v>0</v>
      </c>
      <c r="AJ22" s="1109">
        <f>'PLAN DE ACCIÓN 2026'!AM22</f>
        <v>0</v>
      </c>
      <c r="AK22" s="1109">
        <f>'PLAN DE ACCIÓN 2026'!AN22</f>
        <v>0</v>
      </c>
      <c r="AL22" s="1110">
        <f>'PLAN DE ACCIÓN 2026'!AO22</f>
        <v>0</v>
      </c>
      <c r="AM22">
        <f t="shared" ca="1" si="0"/>
        <v>0</v>
      </c>
      <c r="AN22">
        <f t="shared" ca="1" si="1"/>
        <v>0</v>
      </c>
      <c r="AO22">
        <f t="shared" ca="1" si="2"/>
        <v>0</v>
      </c>
      <c r="AP22">
        <f t="shared" ca="1" si="3"/>
        <v>0</v>
      </c>
      <c r="AQ22">
        <f t="shared" ca="1" si="4"/>
        <v>0</v>
      </c>
      <c r="AR22">
        <f t="shared" ca="1" si="5"/>
        <v>0</v>
      </c>
      <c r="AS22">
        <f t="shared" ca="1" si="6"/>
        <v>0</v>
      </c>
      <c r="AT22">
        <f t="shared" ca="1" si="7"/>
        <v>0</v>
      </c>
      <c r="AU22">
        <f t="shared" ca="1" si="8"/>
        <v>0</v>
      </c>
      <c r="AV22">
        <f t="shared" ca="1" si="9"/>
        <v>0</v>
      </c>
      <c r="AW22">
        <f t="shared" ca="1" si="10"/>
        <v>0</v>
      </c>
      <c r="AX22">
        <f t="shared" ca="1" si="11"/>
        <v>2</v>
      </c>
    </row>
    <row r="23" spans="1:50" ht="27.75" customHeight="1">
      <c r="A23" s="726">
        <v>2026</v>
      </c>
      <c r="B23" s="789" t="s">
        <v>104</v>
      </c>
      <c r="C23" s="775" t="s">
        <v>107</v>
      </c>
      <c r="D23" s="1103" t="str">
        <f>'PLAN DE ACCIÓN 2026'!G23</f>
        <v>PES4</v>
      </c>
      <c r="E23" s="818" t="str">
        <f>'PLAN DE ACCIÓN 2026'!H23</f>
        <v>Identificar oportunidades metrologícas para atender condiciones favorables del comercio exterior</v>
      </c>
      <c r="F23" s="818" t="str">
        <f>'PLAN DE ACCIÓN 2026'!I23</f>
        <v>Informe o nuevo servicio apartir de la identificación de oportunidades metrológicas (SSMRC - SMF - SMQB)</v>
      </c>
      <c r="G23" s="1104">
        <f>'PLAN DE ACCIÓN 2026'!J23</f>
        <v>0</v>
      </c>
      <c r="H23" s="1104">
        <f>'PLAN DE ACCIÓN 2026'!K23</f>
        <v>0</v>
      </c>
      <c r="I23" s="1104">
        <f>'PLAN DE ACCIÓN 2026'!L23</f>
        <v>0</v>
      </c>
      <c r="J23" s="1105">
        <f>'PLAN DE ACCIÓN 2026'!M23</f>
        <v>0</v>
      </c>
      <c r="K23" s="1104">
        <f>'PLAN DE ACCIÓN 2026'!N23</f>
        <v>0</v>
      </c>
      <c r="L23" s="1104">
        <f>'PLAN DE ACCIÓN 2026'!O23</f>
        <v>0</v>
      </c>
      <c r="M23" s="1106">
        <f>'PLAN DE ACCIÓN 2026'!P23</f>
        <v>0</v>
      </c>
      <c r="N23" s="1106">
        <f>'PLAN DE ACCIÓN 2026'!Q23</f>
        <v>0</v>
      </c>
      <c r="O23" s="1106">
        <f>'PLAN DE ACCIÓN 2026'!R23</f>
        <v>0</v>
      </c>
      <c r="P23" s="1106">
        <f>'PLAN DE ACCIÓN 2026'!S23</f>
        <v>0</v>
      </c>
      <c r="Q23" s="1106">
        <f>'PLAN DE ACCIÓN 2026'!T23</f>
        <v>0</v>
      </c>
      <c r="R23" s="1106">
        <f>'PLAN DE ACCIÓN 2026'!U23</f>
        <v>1</v>
      </c>
      <c r="S23" s="1106">
        <f>'PLAN DE ACCIÓN 2026'!V23</f>
        <v>1</v>
      </c>
      <c r="T23" s="1107">
        <f>'PLAN DE ACCIÓN 2026'!W23</f>
        <v>1</v>
      </c>
      <c r="U23" s="817" t="str">
        <f>'PLAN DE ACCIÓN 2026'!X23</f>
        <v>Subdirección de Servicios Metrológicos y Relación con el Ciudadano</v>
      </c>
      <c r="V23" s="817" t="str">
        <f>'PLAN DE ACCIÓN 2026'!Y23</f>
        <v>Subdirección de Servicios Metrológicos y Relación con el Ciudadano
Subdirección de Metrologia Fisica
Subdirección de Metrologia Quimica y Biologia</v>
      </c>
      <c r="W23" s="817" t="str">
        <f>'PLAN DE ACCIÓN 2026'!Z23</f>
        <v>(M-06) Red Colombiana de Metrología</v>
      </c>
      <c r="X23" s="817" t="str">
        <f>'PLAN DE ACCIÓN 2026'!AA23</f>
        <v>Funcionamiento</v>
      </c>
      <c r="Y23" s="1108">
        <f>'PLAN DE ACCIÓN 2026'!AB23</f>
        <v>0</v>
      </c>
      <c r="Z23" s="1108">
        <f>'PLAN DE ACCIÓN 2026'!AC23</f>
        <v>0</v>
      </c>
      <c r="AA23" s="1108">
        <f>'PLAN DE ACCIÓN 2026'!AD23</f>
        <v>0</v>
      </c>
      <c r="AB23" s="1108">
        <f>'PLAN DE ACCIÓN 2026'!AE23</f>
        <v>0</v>
      </c>
      <c r="AC23" s="1108">
        <f>'PLAN DE ACCIÓN 2026'!AF23</f>
        <v>0</v>
      </c>
      <c r="AD23" s="1108">
        <f>'PLAN DE ACCIÓN 2026'!AG23</f>
        <v>0</v>
      </c>
      <c r="AE23" s="1108">
        <f>'PLAN DE ACCIÓN 2026'!AH23</f>
        <v>0</v>
      </c>
      <c r="AF23" s="1108">
        <f>'PLAN DE ACCIÓN 2026'!AI23</f>
        <v>0</v>
      </c>
      <c r="AG23" s="1109">
        <f>'PLAN DE ACCIÓN 2026'!AJ23</f>
        <v>0</v>
      </c>
      <c r="AH23" s="1109">
        <f>'PLAN DE ACCIÓN 2026'!AK23</f>
        <v>0</v>
      </c>
      <c r="AI23" s="1109">
        <f>'PLAN DE ACCIÓN 2026'!AL23</f>
        <v>0</v>
      </c>
      <c r="AJ23" s="1109">
        <f>'PLAN DE ACCIÓN 2026'!AM23</f>
        <v>0</v>
      </c>
      <c r="AK23" s="1109">
        <f>'PLAN DE ACCIÓN 2026'!AN23</f>
        <v>0</v>
      </c>
      <c r="AL23" s="1110">
        <f>'PLAN DE ACCIÓN 2026'!AO23</f>
        <v>0</v>
      </c>
      <c r="AM23">
        <f t="shared" ca="1" si="0"/>
        <v>0</v>
      </c>
      <c r="AN23">
        <f t="shared" ca="1" si="1"/>
        <v>0</v>
      </c>
      <c r="AO23">
        <f t="shared" ca="1" si="2"/>
        <v>0</v>
      </c>
      <c r="AP23">
        <f t="shared" ca="1" si="3"/>
        <v>0</v>
      </c>
      <c r="AQ23">
        <f t="shared" ca="1" si="4"/>
        <v>0</v>
      </c>
      <c r="AR23">
        <f t="shared" ca="1" si="5"/>
        <v>0</v>
      </c>
      <c r="AS23">
        <f t="shared" ca="1" si="6"/>
        <v>0</v>
      </c>
      <c r="AT23">
        <f t="shared" ca="1" si="7"/>
        <v>0</v>
      </c>
      <c r="AU23">
        <f t="shared" ca="1" si="8"/>
        <v>0</v>
      </c>
      <c r="AV23">
        <f t="shared" ca="1" si="9"/>
        <v>0</v>
      </c>
      <c r="AW23">
        <f t="shared" ca="1" si="10"/>
        <v>0</v>
      </c>
      <c r="AX23">
        <f t="shared" ca="1" si="11"/>
        <v>2</v>
      </c>
    </row>
    <row r="24" spans="1:50" ht="27.75" customHeight="1">
      <c r="A24" s="726">
        <v>2026</v>
      </c>
      <c r="B24" s="789" t="s">
        <v>104</v>
      </c>
      <c r="C24" s="775" t="s">
        <v>107</v>
      </c>
      <c r="D24" s="1103" t="str">
        <f>'PLAN DE ACCIÓN 2026'!G24</f>
        <v>PES5</v>
      </c>
      <c r="E24" s="818" t="str">
        <f>'PLAN DE ACCIÓN 2026'!H24</f>
        <v>Contribuir desde la oferta de servicios metrológicos la acreditación de los laboratorios nacionales para la reducción de costos de los empresarios para certificarse en calidad</v>
      </c>
      <c r="F24" s="818" t="str">
        <f>'PLAN DE ACCIÓN 2026'!I24</f>
        <v>Evidencia de nuevo servicio de calibración y ensayos de aptitud</v>
      </c>
      <c r="G24" s="1104">
        <f>'PLAN DE ACCIÓN 2026'!J24</f>
        <v>0</v>
      </c>
      <c r="H24" s="1104">
        <f>'PLAN DE ACCIÓN 2026'!K24</f>
        <v>0</v>
      </c>
      <c r="I24" s="1104">
        <f>'PLAN DE ACCIÓN 2026'!L24</f>
        <v>0</v>
      </c>
      <c r="J24" s="1105">
        <f>'PLAN DE ACCIÓN 2026'!M24</f>
        <v>0</v>
      </c>
      <c r="K24" s="1104">
        <f>'PLAN DE ACCIÓN 2026'!N24</f>
        <v>0</v>
      </c>
      <c r="L24" s="1104">
        <f>'PLAN DE ACCIÓN 2026'!O24</f>
        <v>0</v>
      </c>
      <c r="M24" s="1106">
        <f>'PLAN DE ACCIÓN 2026'!P24</f>
        <v>0</v>
      </c>
      <c r="N24" s="1106">
        <f>'PLAN DE ACCIÓN 2026'!Q24</f>
        <v>0</v>
      </c>
      <c r="O24" s="1106">
        <f>'PLAN DE ACCIÓN 2026'!R24</f>
        <v>0</v>
      </c>
      <c r="P24" s="1106">
        <f>'PLAN DE ACCIÓN 2026'!S24</f>
        <v>0</v>
      </c>
      <c r="Q24" s="1106">
        <f>'PLAN DE ACCIÓN 2026'!T24</f>
        <v>0</v>
      </c>
      <c r="R24" s="1106">
        <f>'PLAN DE ACCIÓN 2026'!U24</f>
        <v>2</v>
      </c>
      <c r="S24" s="1106">
        <f>'PLAN DE ACCIÓN 2026'!V24</f>
        <v>2</v>
      </c>
      <c r="T24" s="1107">
        <f>'PLAN DE ACCIÓN 2026'!W24</f>
        <v>1</v>
      </c>
      <c r="U24" s="817" t="str">
        <f>'PLAN DE ACCIÓN 2026'!X24</f>
        <v>Subdirección de Servicios Metrológicos y Relación con el Ciudadano</v>
      </c>
      <c r="V24" s="817" t="str">
        <f>'PLAN DE ACCIÓN 2026'!Y24</f>
        <v>Subdirección de Servicios Metrológicos y Relación con el Ciudadano</v>
      </c>
      <c r="W24" s="817" t="str">
        <f>'PLAN DE ACCIÓN 2026'!Z24</f>
        <v>(M-01) Servicios de Calibración y medición metrológica</v>
      </c>
      <c r="X24" s="817" t="str">
        <f>'PLAN DE ACCIÓN 2026'!AA24</f>
        <v>Funcionamiento</v>
      </c>
      <c r="Y24" s="1108">
        <f>'PLAN DE ACCIÓN 2026'!AB24</f>
        <v>0</v>
      </c>
      <c r="Z24" s="1108">
        <f>'PLAN DE ACCIÓN 2026'!AC24</f>
        <v>0</v>
      </c>
      <c r="AA24" s="1108">
        <f>'PLAN DE ACCIÓN 2026'!AD24</f>
        <v>0</v>
      </c>
      <c r="AB24" s="1108">
        <f>'PLAN DE ACCIÓN 2026'!AE24</f>
        <v>0</v>
      </c>
      <c r="AC24" s="1108">
        <f>'PLAN DE ACCIÓN 2026'!AF24</f>
        <v>0</v>
      </c>
      <c r="AD24" s="1108">
        <f>'PLAN DE ACCIÓN 2026'!AG24</f>
        <v>0</v>
      </c>
      <c r="AE24" s="1108">
        <f>'PLAN DE ACCIÓN 2026'!AH24</f>
        <v>0</v>
      </c>
      <c r="AF24" s="1108">
        <f>'PLAN DE ACCIÓN 2026'!AI24</f>
        <v>0</v>
      </c>
      <c r="AG24" s="1109">
        <f>'PLAN DE ACCIÓN 2026'!AJ24</f>
        <v>0</v>
      </c>
      <c r="AH24" s="1109">
        <f>'PLAN DE ACCIÓN 2026'!AK24</f>
        <v>0</v>
      </c>
      <c r="AI24" s="1109">
        <f>'PLAN DE ACCIÓN 2026'!AL24</f>
        <v>0</v>
      </c>
      <c r="AJ24" s="1109">
        <f>'PLAN DE ACCIÓN 2026'!AM24</f>
        <v>0</v>
      </c>
      <c r="AK24" s="1109">
        <f>'PLAN DE ACCIÓN 2026'!AN24</f>
        <v>0</v>
      </c>
      <c r="AL24" s="1110">
        <f>'PLAN DE ACCIÓN 2026'!AO24</f>
        <v>0</v>
      </c>
      <c r="AM24">
        <f t="shared" ca="1" si="0"/>
        <v>0</v>
      </c>
      <c r="AN24">
        <f t="shared" ca="1" si="1"/>
        <v>0</v>
      </c>
      <c r="AO24">
        <f t="shared" ca="1" si="2"/>
        <v>0</v>
      </c>
      <c r="AP24">
        <f t="shared" ca="1" si="3"/>
        <v>0</v>
      </c>
      <c r="AQ24">
        <f t="shared" ca="1" si="4"/>
        <v>0</v>
      </c>
      <c r="AR24">
        <f t="shared" ca="1" si="5"/>
        <v>0</v>
      </c>
      <c r="AS24">
        <f t="shared" ca="1" si="6"/>
        <v>0</v>
      </c>
      <c r="AT24">
        <f t="shared" ca="1" si="7"/>
        <v>0</v>
      </c>
      <c r="AU24">
        <f t="shared" ca="1" si="8"/>
        <v>0</v>
      </c>
      <c r="AV24">
        <f t="shared" ca="1" si="9"/>
        <v>0</v>
      </c>
      <c r="AW24">
        <f t="shared" ca="1" si="10"/>
        <v>0</v>
      </c>
      <c r="AX24">
        <f t="shared" ca="1" si="11"/>
        <v>2</v>
      </c>
    </row>
    <row r="25" spans="1:50" ht="27.75" customHeight="1">
      <c r="A25" s="726">
        <v>2026</v>
      </c>
      <c r="B25" s="789" t="s">
        <v>104</v>
      </c>
      <c r="C25" s="775" t="s">
        <v>107</v>
      </c>
      <c r="D25" s="1103" t="str">
        <f>'PLAN DE ACCIÓN 2026'!G25</f>
        <v>PES6</v>
      </c>
      <c r="E25" s="818" t="str">
        <f>'PLAN DE ACCIÓN 2026'!H25</f>
        <v>Realizar estudios de identificación de brechas metrológicas que contribuya a las apuestas productivas estratégicas</v>
      </c>
      <c r="F25" s="818" t="str">
        <f>'PLAN DE ACCIÓN 2026'!I25</f>
        <v>Estudios de identificación de brechas</v>
      </c>
      <c r="G25" s="1104">
        <f>'PLAN DE ACCIÓN 2026'!J25</f>
        <v>0</v>
      </c>
      <c r="H25" s="1104">
        <f>'PLAN DE ACCIÓN 2026'!K25</f>
        <v>0</v>
      </c>
      <c r="I25" s="1104">
        <f>'PLAN DE ACCIÓN 2026'!L25</f>
        <v>0</v>
      </c>
      <c r="J25" s="1105">
        <f>'PLAN DE ACCIÓN 2026'!M25</f>
        <v>0</v>
      </c>
      <c r="K25" s="1104">
        <f>'PLAN DE ACCIÓN 2026'!N25</f>
        <v>0</v>
      </c>
      <c r="L25" s="1104">
        <f>'PLAN DE ACCIÓN 2026'!O25</f>
        <v>0</v>
      </c>
      <c r="M25" s="1106">
        <f>'PLAN DE ACCIÓN 2026'!P25</f>
        <v>0</v>
      </c>
      <c r="N25" s="1106">
        <f>'PLAN DE ACCIÓN 2026'!Q25</f>
        <v>0</v>
      </c>
      <c r="O25" s="1106">
        <f>'PLAN DE ACCIÓN 2026'!R25</f>
        <v>0</v>
      </c>
      <c r="P25" s="1106">
        <f>'PLAN DE ACCIÓN 2026'!S25</f>
        <v>0</v>
      </c>
      <c r="Q25" s="1106">
        <f>'PLAN DE ACCIÓN 2026'!T25</f>
        <v>0</v>
      </c>
      <c r="R25" s="1106">
        <f>'PLAN DE ACCIÓN 2026'!U25</f>
        <v>2</v>
      </c>
      <c r="S25" s="1106">
        <f>'PLAN DE ACCIÓN 2026'!V25</f>
        <v>2</v>
      </c>
      <c r="T25" s="1107">
        <f>'PLAN DE ACCIÓN 2026'!W25</f>
        <v>1</v>
      </c>
      <c r="U25" s="817" t="str">
        <f>'PLAN DE ACCIÓN 2026'!X25</f>
        <v>Subdirección de Servicios Metrológicos y Relación con el Ciudadano</v>
      </c>
      <c r="V25" s="817" t="str">
        <f>'PLAN DE ACCIÓN 2026'!Y25</f>
        <v>Subdirección de Servicios Metrológicos y Relación con el Ciudadano</v>
      </c>
      <c r="W25" s="817" t="str">
        <f>'PLAN DE ACCIÓN 2026'!Z25</f>
        <v>(M-01) Servicios de Calibración y medición metrológica</v>
      </c>
      <c r="X25" s="817" t="str">
        <f>'PLAN DE ACCIÓN 2026'!AA25</f>
        <v>Funcionamiento</v>
      </c>
      <c r="Y25" s="1108">
        <f>'PLAN DE ACCIÓN 2026'!AB25</f>
        <v>0</v>
      </c>
      <c r="Z25" s="1108">
        <f>'PLAN DE ACCIÓN 2026'!AC25</f>
        <v>0</v>
      </c>
      <c r="AA25" s="1108">
        <f>'PLAN DE ACCIÓN 2026'!AD25</f>
        <v>0</v>
      </c>
      <c r="AB25" s="1108">
        <f>'PLAN DE ACCIÓN 2026'!AE25</f>
        <v>0</v>
      </c>
      <c r="AC25" s="1108">
        <f>'PLAN DE ACCIÓN 2026'!AF25</f>
        <v>0</v>
      </c>
      <c r="AD25" s="1108">
        <f>'PLAN DE ACCIÓN 2026'!AG25</f>
        <v>0</v>
      </c>
      <c r="AE25" s="1108">
        <f>'PLAN DE ACCIÓN 2026'!AH25</f>
        <v>0</v>
      </c>
      <c r="AF25" s="1108">
        <f>'PLAN DE ACCIÓN 2026'!AI25</f>
        <v>0</v>
      </c>
      <c r="AG25" s="1109">
        <f>'PLAN DE ACCIÓN 2026'!AJ25</f>
        <v>0</v>
      </c>
      <c r="AH25" s="1109">
        <f>'PLAN DE ACCIÓN 2026'!AK25</f>
        <v>0</v>
      </c>
      <c r="AI25" s="1109">
        <f>'PLAN DE ACCIÓN 2026'!AL25</f>
        <v>0</v>
      </c>
      <c r="AJ25" s="1109">
        <f>'PLAN DE ACCIÓN 2026'!AM25</f>
        <v>0</v>
      </c>
      <c r="AK25" s="1109">
        <f>'PLAN DE ACCIÓN 2026'!AN25</f>
        <v>0</v>
      </c>
      <c r="AL25" s="1110">
        <f>'PLAN DE ACCIÓN 2026'!AO25</f>
        <v>0</v>
      </c>
      <c r="AM25">
        <f t="shared" ca="1" si="0"/>
        <v>0</v>
      </c>
      <c r="AN25">
        <f t="shared" ca="1" si="1"/>
        <v>0</v>
      </c>
      <c r="AO25">
        <f t="shared" ca="1" si="2"/>
        <v>0</v>
      </c>
      <c r="AP25">
        <f t="shared" ca="1" si="3"/>
        <v>0</v>
      </c>
      <c r="AQ25">
        <f t="shared" ca="1" si="4"/>
        <v>0</v>
      </c>
      <c r="AR25">
        <f t="shared" ca="1" si="5"/>
        <v>0</v>
      </c>
      <c r="AS25">
        <f t="shared" ca="1" si="6"/>
        <v>0</v>
      </c>
      <c r="AT25">
        <f t="shared" ca="1" si="7"/>
        <v>0</v>
      </c>
      <c r="AU25">
        <f t="shared" ca="1" si="8"/>
        <v>0</v>
      </c>
      <c r="AV25">
        <f t="shared" ca="1" si="9"/>
        <v>0</v>
      </c>
      <c r="AW25">
        <f t="shared" ca="1" si="10"/>
        <v>0</v>
      </c>
      <c r="AX25">
        <f t="shared" ca="1" si="11"/>
        <v>2</v>
      </c>
    </row>
    <row r="26" spans="1:50" ht="27.75" customHeight="1">
      <c r="A26" s="726">
        <v>2026</v>
      </c>
      <c r="B26" s="789" t="s">
        <v>104</v>
      </c>
      <c r="C26" s="775" t="s">
        <v>107</v>
      </c>
      <c r="D26" s="1103" t="str">
        <f>'PLAN DE ACCIÓN 2026'!G26</f>
        <v>PES7</v>
      </c>
      <c r="E26" s="818" t="str">
        <f>'PLAN DE ACCIÓN 2026'!H26</f>
        <v>Participar en eventos y canales de comunicación del SICAL</v>
      </c>
      <c r="F26" s="818" t="str">
        <f>'PLAN DE ACCIÓN 2026'!I26</f>
        <v>Informe con la descripción del desarrollo, conclusiones y compromisos de todos los eventos desarrolados en el año, en los que se participa para la divulgación de servicios del SICAL. 
Informe de gestión del evento y de los canales de comunicación/redes sociales del instituto por evento realizado (Día Mundial Metrología y Metrocol)</v>
      </c>
      <c r="G26" s="1104">
        <f>'PLAN DE ACCIÓN 2026'!J26</f>
        <v>0</v>
      </c>
      <c r="H26" s="1104">
        <f>'PLAN DE ACCIÓN 2026'!K26</f>
        <v>0</v>
      </c>
      <c r="I26" s="1104">
        <f>'PLAN DE ACCIÓN 2026'!L26</f>
        <v>0</v>
      </c>
      <c r="J26" s="1105">
        <f>'PLAN DE ACCIÓN 2026'!M26</f>
        <v>0</v>
      </c>
      <c r="K26" s="1104">
        <f>'PLAN DE ACCIÓN 2026'!N26</f>
        <v>0</v>
      </c>
      <c r="L26" s="1104">
        <f>'PLAN DE ACCIÓN 2026'!O26</f>
        <v>1</v>
      </c>
      <c r="M26" s="1106">
        <f>'PLAN DE ACCIÓN 2026'!P26</f>
        <v>0</v>
      </c>
      <c r="N26" s="1106">
        <f>'PLAN DE ACCIÓN 2026'!Q26</f>
        <v>0</v>
      </c>
      <c r="O26" s="1106">
        <f>'PLAN DE ACCIÓN 2026'!R26</f>
        <v>0</v>
      </c>
      <c r="P26" s="1106">
        <f>'PLAN DE ACCIÓN 2026'!S26</f>
        <v>0</v>
      </c>
      <c r="Q26" s="1106">
        <f>'PLAN DE ACCIÓN 2026'!T26</f>
        <v>0</v>
      </c>
      <c r="R26" s="1106">
        <f>'PLAN DE ACCIÓN 2026'!U26</f>
        <v>1</v>
      </c>
      <c r="S26" s="1106">
        <f>'PLAN DE ACCIÓN 2026'!V26</f>
        <v>2</v>
      </c>
      <c r="T26" s="1107">
        <f>'PLAN DE ACCIÓN 2026'!W26</f>
        <v>1</v>
      </c>
      <c r="U26" s="817" t="str">
        <f>'PLAN DE ACCIÓN 2026'!X26</f>
        <v>Dirección General</v>
      </c>
      <c r="V26" s="817" t="str">
        <f>'PLAN DE ACCIÓN 2026'!Y26</f>
        <v xml:space="preserve">Dirección de General </v>
      </c>
      <c r="W26" s="817" t="str">
        <f>'PLAN DE ACCIÓN 2026'!Z26</f>
        <v>(E-01) Direccionamiento Estratégico y Planeación</v>
      </c>
      <c r="X26" s="817" t="str">
        <f>'PLAN DE ACCIÓN 2026'!AA26</f>
        <v>Funcionamiento</v>
      </c>
      <c r="Y26" s="1108">
        <f>'PLAN DE ACCIÓN 2026'!AB26</f>
        <v>0</v>
      </c>
      <c r="Z26" s="1108">
        <f>'PLAN DE ACCIÓN 2026'!AC26</f>
        <v>0</v>
      </c>
      <c r="AA26" s="1108">
        <f>'PLAN DE ACCIÓN 2026'!AD26</f>
        <v>0</v>
      </c>
      <c r="AB26" s="1108">
        <f>'PLAN DE ACCIÓN 2026'!AE26</f>
        <v>0</v>
      </c>
      <c r="AC26" s="1108">
        <f>'PLAN DE ACCIÓN 2026'!AF26</f>
        <v>0</v>
      </c>
      <c r="AD26" s="1108">
        <f>'PLAN DE ACCIÓN 2026'!AG26</f>
        <v>0</v>
      </c>
      <c r="AE26" s="1108">
        <f>'PLAN DE ACCIÓN 2026'!AH26</f>
        <v>0</v>
      </c>
      <c r="AF26" s="1108">
        <f>'PLAN DE ACCIÓN 2026'!AI26</f>
        <v>0</v>
      </c>
      <c r="AG26" s="1109">
        <f>'PLAN DE ACCIÓN 2026'!AJ26</f>
        <v>0</v>
      </c>
      <c r="AH26" s="1109">
        <f>'PLAN DE ACCIÓN 2026'!AK26</f>
        <v>0</v>
      </c>
      <c r="AI26" s="1109">
        <f>'PLAN DE ACCIÓN 2026'!AL26</f>
        <v>0</v>
      </c>
      <c r="AJ26" s="1109">
        <f>'PLAN DE ACCIÓN 2026'!AM26</f>
        <v>0</v>
      </c>
      <c r="AK26" s="1109">
        <f>'PLAN DE ACCIÓN 2026'!AN26</f>
        <v>0</v>
      </c>
      <c r="AL26" s="1110">
        <f>'PLAN DE ACCIÓN 2026'!AO26</f>
        <v>0</v>
      </c>
      <c r="AM26">
        <f t="shared" ca="1" si="0"/>
        <v>0</v>
      </c>
      <c r="AN26">
        <f t="shared" ca="1" si="1"/>
        <v>0</v>
      </c>
      <c r="AO26">
        <f t="shared" ca="1" si="2"/>
        <v>0</v>
      </c>
      <c r="AP26">
        <f t="shared" ca="1" si="3"/>
        <v>0</v>
      </c>
      <c r="AQ26">
        <f t="shared" ca="1" si="4"/>
        <v>0</v>
      </c>
      <c r="AR26">
        <f t="shared" ca="1" si="5"/>
        <v>2</v>
      </c>
      <c r="AS26">
        <f t="shared" ca="1" si="6"/>
        <v>0</v>
      </c>
      <c r="AT26">
        <f t="shared" ca="1" si="7"/>
        <v>0</v>
      </c>
      <c r="AU26">
        <f t="shared" ca="1" si="8"/>
        <v>0</v>
      </c>
      <c r="AV26">
        <f t="shared" ca="1" si="9"/>
        <v>0</v>
      </c>
      <c r="AW26">
        <f t="shared" ca="1" si="10"/>
        <v>0</v>
      </c>
      <c r="AX26">
        <f t="shared" ca="1" si="11"/>
        <v>2</v>
      </c>
    </row>
    <row r="27" spans="1:50" ht="27.75" customHeight="1">
      <c r="A27" s="726">
        <v>2026</v>
      </c>
      <c r="B27" s="789" t="s">
        <v>104</v>
      </c>
      <c r="C27" s="775" t="s">
        <v>107</v>
      </c>
      <c r="D27" s="1103" t="str">
        <f>'PLAN DE ACCIÓN 2026'!G27</f>
        <v>PES8</v>
      </c>
      <c r="E27" s="818" t="str">
        <f>'PLAN DE ACCIÓN 2026'!H27</f>
        <v>Fortalecer la estrategia nacional del turismo responsable sus ejes temáticos y componentes</v>
      </c>
      <c r="F27" s="818" t="str">
        <f>'PLAN DE ACCIÓN 2026'!I27</f>
        <v>Informe o nuevo servicio apartir de la identificación de oportunidades que apoyen la estrategia nacional de turismo responsable</v>
      </c>
      <c r="G27" s="1104">
        <f>'PLAN DE ACCIÓN 2026'!J27</f>
        <v>0</v>
      </c>
      <c r="H27" s="1104">
        <f>'PLAN DE ACCIÓN 2026'!K27</f>
        <v>0</v>
      </c>
      <c r="I27" s="1104">
        <f>'PLAN DE ACCIÓN 2026'!L27</f>
        <v>0</v>
      </c>
      <c r="J27" s="1105">
        <f>'PLAN DE ACCIÓN 2026'!M27</f>
        <v>0</v>
      </c>
      <c r="K27" s="1104">
        <f>'PLAN DE ACCIÓN 2026'!N27</f>
        <v>0</v>
      </c>
      <c r="L27" s="1104">
        <f>'PLAN DE ACCIÓN 2026'!O27</f>
        <v>0</v>
      </c>
      <c r="M27" s="1106">
        <f>'PLAN DE ACCIÓN 2026'!P27</f>
        <v>0</v>
      </c>
      <c r="N27" s="1106">
        <f>'PLAN DE ACCIÓN 2026'!Q27</f>
        <v>0</v>
      </c>
      <c r="O27" s="1106">
        <f>'PLAN DE ACCIÓN 2026'!R27</f>
        <v>0</v>
      </c>
      <c r="P27" s="1106">
        <f>'PLAN DE ACCIÓN 2026'!S27</f>
        <v>0</v>
      </c>
      <c r="Q27" s="1106">
        <f>'PLAN DE ACCIÓN 2026'!T27</f>
        <v>0</v>
      </c>
      <c r="R27" s="1106">
        <f>'PLAN DE ACCIÓN 2026'!U27</f>
        <v>1</v>
      </c>
      <c r="S27" s="1106">
        <f>'PLAN DE ACCIÓN 2026'!V27</f>
        <v>1</v>
      </c>
      <c r="T27" s="1107">
        <f>'PLAN DE ACCIÓN 2026'!W27</f>
        <v>1</v>
      </c>
      <c r="U27" s="817" t="str">
        <f>'PLAN DE ACCIÓN 2026'!X27</f>
        <v>Subdirección de Servicios Metrológicos y Relación con el Ciudadano</v>
      </c>
      <c r="V27" s="817" t="str">
        <f>'PLAN DE ACCIÓN 2026'!Y27</f>
        <v>Subdirección de Servicios Metrológicos y Relación con el Ciudadano
Subdirección de Metrologia Fisica
Subdirección de Metrologia Quimica y Biologia</v>
      </c>
      <c r="W27" s="817" t="str">
        <f>'PLAN DE ACCIÓN 2026'!Z27</f>
        <v>(M-07) Investigación, Desarrollo e Innovación</v>
      </c>
      <c r="X27" s="817" t="str">
        <f>'PLAN DE ACCIÓN 2026'!AA27</f>
        <v>Funcionamiento</v>
      </c>
      <c r="Y27" s="1108">
        <f>'PLAN DE ACCIÓN 2026'!AB27</f>
        <v>0</v>
      </c>
      <c r="Z27" s="1108">
        <f>'PLAN DE ACCIÓN 2026'!AC27</f>
        <v>0</v>
      </c>
      <c r="AA27" s="1108">
        <f>'PLAN DE ACCIÓN 2026'!AD27</f>
        <v>0</v>
      </c>
      <c r="AB27" s="1108">
        <f>'PLAN DE ACCIÓN 2026'!AE27</f>
        <v>0</v>
      </c>
      <c r="AC27" s="1108">
        <f>'PLAN DE ACCIÓN 2026'!AF27</f>
        <v>0</v>
      </c>
      <c r="AD27" s="1108">
        <f>'PLAN DE ACCIÓN 2026'!AG27</f>
        <v>0</v>
      </c>
      <c r="AE27" s="1108">
        <f>'PLAN DE ACCIÓN 2026'!AH27</f>
        <v>0</v>
      </c>
      <c r="AF27" s="1108">
        <f>'PLAN DE ACCIÓN 2026'!AI27</f>
        <v>0</v>
      </c>
      <c r="AG27" s="1109">
        <f>'PLAN DE ACCIÓN 2026'!AJ27</f>
        <v>0</v>
      </c>
      <c r="AH27" s="1109">
        <f>'PLAN DE ACCIÓN 2026'!AK27</f>
        <v>0</v>
      </c>
      <c r="AI27" s="1109">
        <f>'PLAN DE ACCIÓN 2026'!AL27</f>
        <v>0</v>
      </c>
      <c r="AJ27" s="1109">
        <f>'PLAN DE ACCIÓN 2026'!AM27</f>
        <v>0</v>
      </c>
      <c r="AK27" s="1109">
        <f>'PLAN DE ACCIÓN 2026'!AN27</f>
        <v>0</v>
      </c>
      <c r="AL27" s="1110">
        <f>'PLAN DE ACCIÓN 2026'!AO27</f>
        <v>0</v>
      </c>
      <c r="AM27">
        <f t="shared" ca="1" si="0"/>
        <v>0</v>
      </c>
      <c r="AN27">
        <f t="shared" ca="1" si="1"/>
        <v>0</v>
      </c>
      <c r="AO27">
        <f t="shared" ca="1" si="2"/>
        <v>0</v>
      </c>
      <c r="AP27">
        <f t="shared" ca="1" si="3"/>
        <v>0</v>
      </c>
      <c r="AQ27">
        <f t="shared" ca="1" si="4"/>
        <v>0</v>
      </c>
      <c r="AR27">
        <f t="shared" ca="1" si="5"/>
        <v>0</v>
      </c>
      <c r="AS27">
        <f t="shared" ca="1" si="6"/>
        <v>0</v>
      </c>
      <c r="AT27">
        <f t="shared" ca="1" si="7"/>
        <v>0</v>
      </c>
      <c r="AU27">
        <f t="shared" ca="1" si="8"/>
        <v>0</v>
      </c>
      <c r="AV27">
        <f t="shared" ca="1" si="9"/>
        <v>0</v>
      </c>
      <c r="AW27">
        <f t="shared" ca="1" si="10"/>
        <v>0</v>
      </c>
      <c r="AX27">
        <f t="shared" ca="1" si="11"/>
        <v>2</v>
      </c>
    </row>
    <row r="28" spans="1:50" ht="27.75" customHeight="1">
      <c r="A28" s="726">
        <v>2026</v>
      </c>
      <c r="B28" s="789" t="s">
        <v>104</v>
      </c>
      <c r="C28" s="775" t="s">
        <v>107</v>
      </c>
      <c r="D28" s="1103" t="str">
        <f>'PLAN DE ACCIÓN 2026'!G28</f>
        <v>PES9</v>
      </c>
      <c r="E28" s="818" t="str">
        <f>'PLAN DE ACCIÓN 2026'!H28</f>
        <v>Participación en definición de regulación</v>
      </c>
      <c r="F28" s="818" t="str">
        <f>'PLAN DE ACCIÓN 2026'!I28</f>
        <v>Participación en las reuniones (correos/actas/documentos relacionados) y/o comentarios (correo/documento) a los Reglamentos Técnicos, Resoluciones, Decretos, y/o otros documentos emitidos por entidades regulatorias tales como Ministerios, entre otras, que vinculen temas y/o actividades metrológicas.
(SSMRC - SMF - SMQB)</v>
      </c>
      <c r="G28" s="1104">
        <f>'PLAN DE ACCIÓN 2026'!J28</f>
        <v>0</v>
      </c>
      <c r="H28" s="1104">
        <f>'PLAN DE ACCIÓN 2026'!K28</f>
        <v>0</v>
      </c>
      <c r="I28" s="1104">
        <f>'PLAN DE ACCIÓN 2026'!L28</f>
        <v>0</v>
      </c>
      <c r="J28" s="1105">
        <f>'PLAN DE ACCIÓN 2026'!M28</f>
        <v>0</v>
      </c>
      <c r="K28" s="1104">
        <f>'PLAN DE ACCIÓN 2026'!N28</f>
        <v>0</v>
      </c>
      <c r="L28" s="1104">
        <f>'PLAN DE ACCIÓN 2026'!O28</f>
        <v>0</v>
      </c>
      <c r="M28" s="1106">
        <f>'PLAN DE ACCIÓN 2026'!P28</f>
        <v>0</v>
      </c>
      <c r="N28" s="1106">
        <f>'PLAN DE ACCIÓN 2026'!Q28</f>
        <v>0</v>
      </c>
      <c r="O28" s="1106">
        <f>'PLAN DE ACCIÓN 2026'!R28</f>
        <v>0</v>
      </c>
      <c r="P28" s="1106">
        <f>'PLAN DE ACCIÓN 2026'!S28</f>
        <v>0</v>
      </c>
      <c r="Q28" s="1106">
        <f>'PLAN DE ACCIÓN 2026'!T28</f>
        <v>0</v>
      </c>
      <c r="R28" s="1106">
        <f>'PLAN DE ACCIÓN 2026'!U28</f>
        <v>1</v>
      </c>
      <c r="S28" s="1106">
        <f>'PLAN DE ACCIÓN 2026'!V28</f>
        <v>1</v>
      </c>
      <c r="T28" s="1107">
        <f>'PLAN DE ACCIÓN 2026'!W28</f>
        <v>1</v>
      </c>
      <c r="U28" s="817" t="str">
        <f>'PLAN DE ACCIÓN 2026'!X28</f>
        <v>Subdirección de Servicios Metrológicos y Relación con el Ciudadano</v>
      </c>
      <c r="V28" s="817" t="str">
        <f>'PLAN DE ACCIÓN 2026'!Y28</f>
        <v>Subdirección de Servicios Metrológicos y Relación con el Ciudadano
Subdirección de Metrologia Fisica
Subdirección de Metrologia Quimica y Biologia</v>
      </c>
      <c r="W28" s="817" t="str">
        <f>'PLAN DE ACCIÓN 2026'!Z28</f>
        <v>(M-06) Red Colombiana de Metrología</v>
      </c>
      <c r="X28" s="817" t="str">
        <f>'PLAN DE ACCIÓN 2026'!AA28</f>
        <v>Funcionamiento</v>
      </c>
      <c r="Y28" s="1108">
        <f>'PLAN DE ACCIÓN 2026'!AB28</f>
        <v>0</v>
      </c>
      <c r="Z28" s="1108">
        <f>'PLAN DE ACCIÓN 2026'!AC28</f>
        <v>0</v>
      </c>
      <c r="AA28" s="1108">
        <f>'PLAN DE ACCIÓN 2026'!AD28</f>
        <v>0</v>
      </c>
      <c r="AB28" s="1108">
        <f>'PLAN DE ACCIÓN 2026'!AE28</f>
        <v>0</v>
      </c>
      <c r="AC28" s="1108">
        <f>'PLAN DE ACCIÓN 2026'!AF28</f>
        <v>0</v>
      </c>
      <c r="AD28" s="1108">
        <f>'PLAN DE ACCIÓN 2026'!AG28</f>
        <v>0</v>
      </c>
      <c r="AE28" s="1108">
        <f>'PLAN DE ACCIÓN 2026'!AH28</f>
        <v>0</v>
      </c>
      <c r="AF28" s="1108">
        <f>'PLAN DE ACCIÓN 2026'!AI28</f>
        <v>0</v>
      </c>
      <c r="AG28" s="1109">
        <f>'PLAN DE ACCIÓN 2026'!AJ28</f>
        <v>0</v>
      </c>
      <c r="AH28" s="1109">
        <f>'PLAN DE ACCIÓN 2026'!AK28</f>
        <v>0</v>
      </c>
      <c r="AI28" s="1109">
        <f>'PLAN DE ACCIÓN 2026'!AL28</f>
        <v>0</v>
      </c>
      <c r="AJ28" s="1109">
        <f>'PLAN DE ACCIÓN 2026'!AM28</f>
        <v>0</v>
      </c>
      <c r="AK28" s="1109">
        <f>'PLAN DE ACCIÓN 2026'!AN28</f>
        <v>0</v>
      </c>
      <c r="AL28" s="1110">
        <f>'PLAN DE ACCIÓN 2026'!AO28</f>
        <v>0</v>
      </c>
      <c r="AM28">
        <f t="shared" ca="1" si="0"/>
        <v>0</v>
      </c>
      <c r="AN28">
        <f t="shared" ca="1" si="1"/>
        <v>0</v>
      </c>
      <c r="AO28">
        <f t="shared" ca="1" si="2"/>
        <v>0</v>
      </c>
      <c r="AP28">
        <f t="shared" ca="1" si="3"/>
        <v>0</v>
      </c>
      <c r="AQ28">
        <f t="shared" ca="1" si="4"/>
        <v>0</v>
      </c>
      <c r="AR28">
        <f t="shared" ca="1" si="5"/>
        <v>0</v>
      </c>
      <c r="AS28">
        <f t="shared" ca="1" si="6"/>
        <v>0</v>
      </c>
      <c r="AT28">
        <f t="shared" ca="1" si="7"/>
        <v>0</v>
      </c>
      <c r="AU28">
        <f t="shared" ca="1" si="8"/>
        <v>0</v>
      </c>
      <c r="AV28">
        <f t="shared" ca="1" si="9"/>
        <v>0</v>
      </c>
      <c r="AW28">
        <f t="shared" ca="1" si="10"/>
        <v>0</v>
      </c>
      <c r="AX28">
        <f t="shared" ca="1" si="11"/>
        <v>2</v>
      </c>
    </row>
    <row r="29" spans="1:50" ht="27.75" customHeight="1">
      <c r="A29" s="726">
        <v>2026</v>
      </c>
      <c r="B29" s="789" t="s">
        <v>104</v>
      </c>
      <c r="C29" s="775" t="s">
        <v>105</v>
      </c>
      <c r="D29" s="1103" t="str">
        <f>'PLAN DE ACCIÓN 2026'!G29</f>
        <v>PEI5</v>
      </c>
      <c r="E29" s="818" t="str">
        <f>'PLAN DE ACCIÓN 2026'!H29</f>
        <v>Fortalecer el relacionamiento con el sector productivo a través de la RCM</v>
      </c>
      <c r="F29" s="818" t="str">
        <f>'PLAN DE ACCIÓN 2026'!I29</f>
        <v>Guías y/u otros documentos que atiendan necesidades identificadas en las GTT y GTM de la RCM.</v>
      </c>
      <c r="G29" s="1104">
        <f>'PLAN DE ACCIÓN 2026'!J29</f>
        <v>0</v>
      </c>
      <c r="H29" s="1104">
        <f>'PLAN DE ACCIÓN 2026'!K29</f>
        <v>0</v>
      </c>
      <c r="I29" s="1104">
        <f>'PLAN DE ACCIÓN 2026'!L29</f>
        <v>0</v>
      </c>
      <c r="J29" s="1105">
        <f>'PLAN DE ACCIÓN 2026'!M29</f>
        <v>0</v>
      </c>
      <c r="K29" s="1104">
        <f>'PLAN DE ACCIÓN 2026'!N29</f>
        <v>0</v>
      </c>
      <c r="L29" s="1104">
        <f>'PLAN DE ACCIÓN 2026'!O29</f>
        <v>0</v>
      </c>
      <c r="M29" s="1106">
        <f>'PLAN DE ACCIÓN 2026'!P29</f>
        <v>0</v>
      </c>
      <c r="N29" s="1106">
        <f>'PLAN DE ACCIÓN 2026'!Q29</f>
        <v>0</v>
      </c>
      <c r="O29" s="1106">
        <f>'PLAN DE ACCIÓN 2026'!R29</f>
        <v>0</v>
      </c>
      <c r="P29" s="1106">
        <f>'PLAN DE ACCIÓN 2026'!S29</f>
        <v>0</v>
      </c>
      <c r="Q29" s="1106">
        <f>'PLAN DE ACCIÓN 2026'!T29</f>
        <v>0</v>
      </c>
      <c r="R29" s="1106">
        <f>'PLAN DE ACCIÓN 2026'!U29</f>
        <v>3</v>
      </c>
      <c r="S29" s="1106">
        <f>'PLAN DE ACCIÓN 2026'!V29</f>
        <v>3</v>
      </c>
      <c r="T29" s="1107">
        <f>'PLAN DE ACCIÓN 2026'!W29</f>
        <v>1</v>
      </c>
      <c r="U29" s="817" t="str">
        <f>'PLAN DE ACCIÓN 2026'!X29</f>
        <v>Subdirección de Servicios Metrológicos y Relación con el Ciudadano</v>
      </c>
      <c r="V29" s="817" t="str">
        <f>'PLAN DE ACCIÓN 2026'!Y29</f>
        <v>Subdirección de Servicios Metrológicos y Relación con el Ciudadano</v>
      </c>
      <c r="W29" s="817" t="str">
        <f>'PLAN DE ACCIÓN 2026'!Z29</f>
        <v>(M-06) Red Colombiana de Metrología</v>
      </c>
      <c r="X29" s="817" t="str">
        <f>'PLAN DE ACCIÓN 2026'!AA29</f>
        <v>Funcionamiento</v>
      </c>
      <c r="Y29" s="1108">
        <f>'PLAN DE ACCIÓN 2026'!AB29</f>
        <v>0</v>
      </c>
      <c r="Z29" s="1108">
        <f>'PLAN DE ACCIÓN 2026'!AC29</f>
        <v>0</v>
      </c>
      <c r="AA29" s="1108">
        <f>'PLAN DE ACCIÓN 2026'!AD29</f>
        <v>0</v>
      </c>
      <c r="AB29" s="1108">
        <f>'PLAN DE ACCIÓN 2026'!AE29</f>
        <v>0</v>
      </c>
      <c r="AC29" s="1108">
        <f>'PLAN DE ACCIÓN 2026'!AF29</f>
        <v>0</v>
      </c>
      <c r="AD29" s="1108">
        <f>'PLAN DE ACCIÓN 2026'!AG29</f>
        <v>0</v>
      </c>
      <c r="AE29" s="1108">
        <f>'PLAN DE ACCIÓN 2026'!AH29</f>
        <v>0</v>
      </c>
      <c r="AF29" s="1108">
        <f>'PLAN DE ACCIÓN 2026'!AI29</f>
        <v>0</v>
      </c>
      <c r="AG29" s="1109">
        <f>'PLAN DE ACCIÓN 2026'!AJ29</f>
        <v>0</v>
      </c>
      <c r="AH29" s="1109">
        <f>'PLAN DE ACCIÓN 2026'!AK29</f>
        <v>0</v>
      </c>
      <c r="AI29" s="1109">
        <f>'PLAN DE ACCIÓN 2026'!AL29</f>
        <v>0</v>
      </c>
      <c r="AJ29" s="1109">
        <f>'PLAN DE ACCIÓN 2026'!AM29</f>
        <v>0</v>
      </c>
      <c r="AK29" s="1109">
        <f>'PLAN DE ACCIÓN 2026'!AN29</f>
        <v>0</v>
      </c>
      <c r="AL29" s="1110">
        <f>'PLAN DE ACCIÓN 2026'!AO29</f>
        <v>0</v>
      </c>
      <c r="AM29">
        <f t="shared" ca="1" si="0"/>
        <v>0</v>
      </c>
      <c r="AN29">
        <f t="shared" ca="1" si="1"/>
        <v>0</v>
      </c>
      <c r="AO29">
        <f t="shared" ca="1" si="2"/>
        <v>0</v>
      </c>
      <c r="AP29">
        <f t="shared" ca="1" si="3"/>
        <v>0</v>
      </c>
      <c r="AQ29">
        <f t="shared" ca="1" si="4"/>
        <v>0</v>
      </c>
      <c r="AR29">
        <f t="shared" ca="1" si="5"/>
        <v>0</v>
      </c>
      <c r="AS29">
        <f t="shared" ca="1" si="6"/>
        <v>0</v>
      </c>
      <c r="AT29">
        <f t="shared" ca="1" si="7"/>
        <v>0</v>
      </c>
      <c r="AU29">
        <f t="shared" ca="1" si="8"/>
        <v>0</v>
      </c>
      <c r="AV29">
        <f t="shared" ca="1" si="9"/>
        <v>0</v>
      </c>
      <c r="AW29">
        <f t="shared" ca="1" si="10"/>
        <v>0</v>
      </c>
      <c r="AX29">
        <f t="shared" ca="1" si="11"/>
        <v>2</v>
      </c>
    </row>
    <row r="30" spans="1:50" ht="27.75" customHeight="1">
      <c r="A30" s="726">
        <v>2026</v>
      </c>
      <c r="B30" s="789" t="s">
        <v>104</v>
      </c>
      <c r="C30" s="775" t="s">
        <v>107</v>
      </c>
      <c r="D30" s="1103" t="str">
        <f>'PLAN DE ACCIÓN 2026'!G30</f>
        <v>PES10</v>
      </c>
      <c r="E30" s="818" t="str">
        <f>'PLAN DE ACCIÓN 2026'!H30</f>
        <v>Desarrollar planes de trabajos para disminución de brechas de capacidades de medición y calibración desarrollados</v>
      </c>
      <c r="F30" s="818" t="str">
        <f>'PLAN DE ACCIÓN 2026'!I30</f>
        <v>Plan de Trabajo en fase 4 para desarrollar actividades que disminuyan brechas de capacidades de medición y calibración en sectores de las regiones identificados</v>
      </c>
      <c r="G30" s="1104">
        <f>'PLAN DE ACCIÓN 2026'!J30</f>
        <v>0</v>
      </c>
      <c r="H30" s="1104">
        <f>'PLAN DE ACCIÓN 2026'!K30</f>
        <v>0</v>
      </c>
      <c r="I30" s="1104">
        <f>'PLAN DE ACCIÓN 2026'!L30</f>
        <v>0</v>
      </c>
      <c r="J30" s="1105">
        <f>'PLAN DE ACCIÓN 2026'!M30</f>
        <v>0</v>
      </c>
      <c r="K30" s="1104">
        <f>'PLAN DE ACCIÓN 2026'!N30</f>
        <v>0</v>
      </c>
      <c r="L30" s="1104">
        <f>'PLAN DE ACCIÓN 2026'!O30</f>
        <v>0</v>
      </c>
      <c r="M30" s="1106">
        <f>'PLAN DE ACCIÓN 2026'!P30</f>
        <v>0</v>
      </c>
      <c r="N30" s="1106">
        <f>'PLAN DE ACCIÓN 2026'!Q30</f>
        <v>0</v>
      </c>
      <c r="O30" s="1106">
        <f>'PLAN DE ACCIÓN 2026'!R30</f>
        <v>0</v>
      </c>
      <c r="P30" s="1106">
        <f>'PLAN DE ACCIÓN 2026'!S30</f>
        <v>0</v>
      </c>
      <c r="Q30" s="1106">
        <f>'PLAN DE ACCIÓN 2026'!T30</f>
        <v>0</v>
      </c>
      <c r="R30" s="1106">
        <f>'PLAN DE ACCIÓN 2026'!U30</f>
        <v>1</v>
      </c>
      <c r="S30" s="1106">
        <f>'PLAN DE ACCIÓN 2026'!V30</f>
        <v>1</v>
      </c>
      <c r="T30" s="1107">
        <f>'PLAN DE ACCIÓN 2026'!W30</f>
        <v>1</v>
      </c>
      <c r="U30" s="817" t="str">
        <f>'PLAN DE ACCIÓN 2026'!X30</f>
        <v>Subdirección de Servicios Metrológicos y Relación con el Ciudadano</v>
      </c>
      <c r="V30" s="817" t="str">
        <f>'PLAN DE ACCIÓN 2026'!Y30</f>
        <v>Subdirección de Servicios Metrológicos y Relación con el Ciudadano</v>
      </c>
      <c r="W30" s="817" t="str">
        <f>'PLAN DE ACCIÓN 2026'!Z30</f>
        <v>(M-01) Servicios de Calibración y medición metrológica</v>
      </c>
      <c r="X30" s="817" t="str">
        <f>'PLAN DE ACCIÓN 2026'!AA30</f>
        <v>Funcionamiento</v>
      </c>
      <c r="Y30" s="1108">
        <f>'PLAN DE ACCIÓN 2026'!AB30</f>
        <v>0</v>
      </c>
      <c r="Z30" s="1108">
        <f>'PLAN DE ACCIÓN 2026'!AC30</f>
        <v>0</v>
      </c>
      <c r="AA30" s="1108">
        <f>'PLAN DE ACCIÓN 2026'!AD30</f>
        <v>0</v>
      </c>
      <c r="AB30" s="1108">
        <f>'PLAN DE ACCIÓN 2026'!AE30</f>
        <v>0</v>
      </c>
      <c r="AC30" s="1108">
        <f>'PLAN DE ACCIÓN 2026'!AF30</f>
        <v>0</v>
      </c>
      <c r="AD30" s="1108">
        <f>'PLAN DE ACCIÓN 2026'!AG30</f>
        <v>0</v>
      </c>
      <c r="AE30" s="1108">
        <f>'PLAN DE ACCIÓN 2026'!AH30</f>
        <v>0</v>
      </c>
      <c r="AF30" s="1108">
        <f>'PLAN DE ACCIÓN 2026'!AI30</f>
        <v>0</v>
      </c>
      <c r="AG30" s="1109">
        <f>'PLAN DE ACCIÓN 2026'!AJ30</f>
        <v>0</v>
      </c>
      <c r="AH30" s="1109">
        <f>'PLAN DE ACCIÓN 2026'!AK30</f>
        <v>0</v>
      </c>
      <c r="AI30" s="1109">
        <f>'PLAN DE ACCIÓN 2026'!AL30</f>
        <v>0</v>
      </c>
      <c r="AJ30" s="1109">
        <f>'PLAN DE ACCIÓN 2026'!AM30</f>
        <v>0</v>
      </c>
      <c r="AK30" s="1109">
        <f>'PLAN DE ACCIÓN 2026'!AN30</f>
        <v>0</v>
      </c>
      <c r="AL30" s="1110">
        <f>'PLAN DE ACCIÓN 2026'!AO30</f>
        <v>0</v>
      </c>
      <c r="AM30">
        <f t="shared" ca="1" si="0"/>
        <v>0</v>
      </c>
      <c r="AN30">
        <f t="shared" ca="1" si="1"/>
        <v>0</v>
      </c>
      <c r="AO30">
        <f t="shared" ca="1" si="2"/>
        <v>0</v>
      </c>
      <c r="AP30">
        <f t="shared" ca="1" si="3"/>
        <v>0</v>
      </c>
      <c r="AQ30">
        <f t="shared" ca="1" si="4"/>
        <v>0</v>
      </c>
      <c r="AR30">
        <f t="shared" ca="1" si="5"/>
        <v>0</v>
      </c>
      <c r="AS30">
        <f t="shared" ca="1" si="6"/>
        <v>0</v>
      </c>
      <c r="AT30">
        <f t="shared" ca="1" si="7"/>
        <v>0</v>
      </c>
      <c r="AU30">
        <f t="shared" ca="1" si="8"/>
        <v>0</v>
      </c>
      <c r="AV30">
        <f t="shared" ca="1" si="9"/>
        <v>0</v>
      </c>
      <c r="AW30">
        <f t="shared" ca="1" si="10"/>
        <v>0</v>
      </c>
      <c r="AX30">
        <f t="shared" ca="1" si="11"/>
        <v>2</v>
      </c>
    </row>
    <row r="31" spans="1:50" ht="27.75" customHeight="1">
      <c r="A31" s="726">
        <v>2026</v>
      </c>
      <c r="B31" s="789" t="s">
        <v>104</v>
      </c>
      <c r="C31" s="775" t="s">
        <v>107</v>
      </c>
      <c r="D31" s="1103" t="str">
        <f>'PLAN DE ACCIÓN 2026'!G31</f>
        <v>PES11</v>
      </c>
      <c r="E31" s="818" t="str">
        <f>'PLAN DE ACCIÓN 2026'!H31</f>
        <v>Desarrollar programas de fortalecimiento de habilidades duras y blandas en sectores de las regiones con identificación de brechas de capacidades metrológicas</v>
      </c>
      <c r="F31" s="818" t="str">
        <f>'PLAN DE ACCIÓN 2026'!I31</f>
        <v xml:space="preserve">Documento fase 3 Metodología de Identificación de Brechas Metrológicas
</v>
      </c>
      <c r="G31" s="1104">
        <f>'PLAN DE ACCIÓN 2026'!J31</f>
        <v>0</v>
      </c>
      <c r="H31" s="1104">
        <f>'PLAN DE ACCIÓN 2026'!K31</f>
        <v>0</v>
      </c>
      <c r="I31" s="1104">
        <f>'PLAN DE ACCIÓN 2026'!L31</f>
        <v>0</v>
      </c>
      <c r="J31" s="1105">
        <f>'PLAN DE ACCIÓN 2026'!M31</f>
        <v>0</v>
      </c>
      <c r="K31" s="1104">
        <f>'PLAN DE ACCIÓN 2026'!N31</f>
        <v>0</v>
      </c>
      <c r="L31" s="1104">
        <f>'PLAN DE ACCIÓN 2026'!O31</f>
        <v>0</v>
      </c>
      <c r="M31" s="1106">
        <f>'PLAN DE ACCIÓN 2026'!P31</f>
        <v>0</v>
      </c>
      <c r="N31" s="1106">
        <f>'PLAN DE ACCIÓN 2026'!Q31</f>
        <v>0</v>
      </c>
      <c r="O31" s="1106">
        <f>'PLAN DE ACCIÓN 2026'!R31</f>
        <v>0</v>
      </c>
      <c r="P31" s="1106">
        <f>'PLAN DE ACCIÓN 2026'!S31</f>
        <v>0</v>
      </c>
      <c r="Q31" s="1106">
        <f>'PLAN DE ACCIÓN 2026'!T31</f>
        <v>0</v>
      </c>
      <c r="R31" s="1106">
        <f>'PLAN DE ACCIÓN 2026'!U31</f>
        <v>2</v>
      </c>
      <c r="S31" s="1106">
        <f>'PLAN DE ACCIÓN 2026'!V31</f>
        <v>2</v>
      </c>
      <c r="T31" s="1107">
        <f>'PLAN DE ACCIÓN 2026'!W31</f>
        <v>1</v>
      </c>
      <c r="U31" s="817" t="str">
        <f>'PLAN DE ACCIÓN 2026'!X31</f>
        <v>Subdirección de Servicios Metrológicos y Relación con el Ciudadano</v>
      </c>
      <c r="V31" s="817" t="str">
        <f>'PLAN DE ACCIÓN 2026'!Y31</f>
        <v>Subdirección de Servicios Metrológicos y Relación con el Ciudadano</v>
      </c>
      <c r="W31" s="817" t="str">
        <f>'PLAN DE ACCIÓN 2026'!Z31</f>
        <v>(M-02) Capacitación, Formación y Cultura Metrológica</v>
      </c>
      <c r="X31" s="817" t="str">
        <f>'PLAN DE ACCIÓN 2026'!AA31</f>
        <v>Funcionamiento</v>
      </c>
      <c r="Y31" s="1108">
        <f>'PLAN DE ACCIÓN 2026'!AB31</f>
        <v>0</v>
      </c>
      <c r="Z31" s="1108">
        <f>'PLAN DE ACCIÓN 2026'!AC31</f>
        <v>0</v>
      </c>
      <c r="AA31" s="1108">
        <f>'PLAN DE ACCIÓN 2026'!AD31</f>
        <v>0</v>
      </c>
      <c r="AB31" s="1108">
        <f>'PLAN DE ACCIÓN 2026'!AE31</f>
        <v>0</v>
      </c>
      <c r="AC31" s="1108">
        <f>'PLAN DE ACCIÓN 2026'!AF31</f>
        <v>0</v>
      </c>
      <c r="AD31" s="1108">
        <f>'PLAN DE ACCIÓN 2026'!AG31</f>
        <v>0</v>
      </c>
      <c r="AE31" s="1108">
        <f>'PLAN DE ACCIÓN 2026'!AH31</f>
        <v>0</v>
      </c>
      <c r="AF31" s="1108">
        <f>'PLAN DE ACCIÓN 2026'!AI31</f>
        <v>0</v>
      </c>
      <c r="AG31" s="1109">
        <f>'PLAN DE ACCIÓN 2026'!AJ31</f>
        <v>0</v>
      </c>
      <c r="AH31" s="1109">
        <f>'PLAN DE ACCIÓN 2026'!AK31</f>
        <v>0</v>
      </c>
      <c r="AI31" s="1109">
        <f>'PLAN DE ACCIÓN 2026'!AL31</f>
        <v>0</v>
      </c>
      <c r="AJ31" s="1109">
        <f>'PLAN DE ACCIÓN 2026'!AM31</f>
        <v>0</v>
      </c>
      <c r="AK31" s="1109">
        <f>'PLAN DE ACCIÓN 2026'!AN31</f>
        <v>0</v>
      </c>
      <c r="AL31" s="1110">
        <f>'PLAN DE ACCIÓN 2026'!AO31</f>
        <v>0</v>
      </c>
      <c r="AM31">
        <f t="shared" ca="1" si="0"/>
        <v>0</v>
      </c>
      <c r="AN31">
        <f t="shared" ca="1" si="1"/>
        <v>0</v>
      </c>
      <c r="AO31">
        <f t="shared" ca="1" si="2"/>
        <v>0</v>
      </c>
      <c r="AP31">
        <f t="shared" ca="1" si="3"/>
        <v>0</v>
      </c>
      <c r="AQ31">
        <f t="shared" ca="1" si="4"/>
        <v>0</v>
      </c>
      <c r="AR31">
        <f t="shared" ca="1" si="5"/>
        <v>0</v>
      </c>
      <c r="AS31">
        <f t="shared" ca="1" si="6"/>
        <v>0</v>
      </c>
      <c r="AT31">
        <f t="shared" ca="1" si="7"/>
        <v>0</v>
      </c>
      <c r="AU31">
        <f t="shared" ca="1" si="8"/>
        <v>0</v>
      </c>
      <c r="AV31">
        <f t="shared" ca="1" si="9"/>
        <v>0</v>
      </c>
      <c r="AW31">
        <f t="shared" ca="1" si="10"/>
        <v>0</v>
      </c>
      <c r="AX31">
        <f t="shared" ca="1" si="11"/>
        <v>2</v>
      </c>
    </row>
    <row r="32" spans="1:50" ht="27.75" customHeight="1">
      <c r="A32" s="726">
        <v>2026</v>
      </c>
      <c r="B32" s="789" t="s">
        <v>104</v>
      </c>
      <c r="C32" s="775" t="s">
        <v>105</v>
      </c>
      <c r="D32" s="1103" t="str">
        <f>'PLAN DE ACCIÓN 2026'!G32</f>
        <v>PEI6</v>
      </c>
      <c r="E32" s="818" t="str">
        <f>'PLAN DE ACCIÓN 2026'!H32</f>
        <v>Generar charlas técnicas enfocadas en las regiónes, acciones en marco de proyectos de coorperación, servicios / formaciones metrológicos en las regiones.</v>
      </c>
      <c r="F32" s="818" t="str">
        <f>'PLAN DE ACCIÓN 2026'!I32</f>
        <v>Informe en donde se evidencie la ejecución de actividades con impacto en las regiones en temas relacionados desarrollo economico y competitividad relacionadas con metrología (SSMRC - SMF - SMQB)</v>
      </c>
      <c r="G32" s="1104">
        <f>'PLAN DE ACCIÓN 2026'!J32</f>
        <v>0</v>
      </c>
      <c r="H32" s="1104">
        <f>'PLAN DE ACCIÓN 2026'!K32</f>
        <v>0</v>
      </c>
      <c r="I32" s="1104">
        <f>'PLAN DE ACCIÓN 2026'!L32</f>
        <v>0</v>
      </c>
      <c r="J32" s="1105">
        <f>'PLAN DE ACCIÓN 2026'!M32</f>
        <v>0</v>
      </c>
      <c r="K32" s="1104">
        <f>'PLAN DE ACCIÓN 2026'!N32</f>
        <v>0</v>
      </c>
      <c r="L32" s="1104">
        <f>'PLAN DE ACCIÓN 2026'!O32</f>
        <v>0</v>
      </c>
      <c r="M32" s="1106">
        <f>'PLAN DE ACCIÓN 2026'!P32</f>
        <v>0</v>
      </c>
      <c r="N32" s="1106">
        <f>'PLAN DE ACCIÓN 2026'!Q32</f>
        <v>0</v>
      </c>
      <c r="O32" s="1106">
        <f>'PLAN DE ACCIÓN 2026'!R32</f>
        <v>0</v>
      </c>
      <c r="P32" s="1106">
        <f>'PLAN DE ACCIÓN 2026'!S32</f>
        <v>0</v>
      </c>
      <c r="Q32" s="1106">
        <f>'PLAN DE ACCIÓN 2026'!T32</f>
        <v>0</v>
      </c>
      <c r="R32" s="1106">
        <f>'PLAN DE ACCIÓN 2026'!U32</f>
        <v>1</v>
      </c>
      <c r="S32" s="1106">
        <f>'PLAN DE ACCIÓN 2026'!V32</f>
        <v>1</v>
      </c>
      <c r="T32" s="1107">
        <f>'PLAN DE ACCIÓN 2026'!W32</f>
        <v>1</v>
      </c>
      <c r="U32" s="817" t="str">
        <f>'PLAN DE ACCIÓN 2026'!X32</f>
        <v>Subdirección de Servicios Metrológicos y Relación con el Ciudadano</v>
      </c>
      <c r="V32" s="817" t="str">
        <f>'PLAN DE ACCIÓN 2026'!Y32</f>
        <v>Subdirección de Servicios Metrológicos y Relación con el Ciudadano
Subdirección de Metrologia Fisica
Subdirección de Metrologia Quimica y Biologia</v>
      </c>
      <c r="W32" s="817" t="str">
        <f>'PLAN DE ACCIÓN 2026'!Z32</f>
        <v>(M-06) Red Colombiana de Metrología</v>
      </c>
      <c r="X32" s="817" t="str">
        <f>'PLAN DE ACCIÓN 2026'!AA32</f>
        <v>Inversión</v>
      </c>
      <c r="Y32" s="1108">
        <f>'PLAN DE ACCIÓN 2026'!AB32</f>
        <v>0</v>
      </c>
      <c r="Z32" s="1108">
        <f>'PLAN DE ACCIÓN 2026'!AC32</f>
        <v>0</v>
      </c>
      <c r="AA32" s="1108">
        <f>'PLAN DE ACCIÓN 2026'!AD32</f>
        <v>0</v>
      </c>
      <c r="AB32" s="1108">
        <f>'PLAN DE ACCIÓN 2026'!AE32</f>
        <v>0</v>
      </c>
      <c r="AC32" s="1108">
        <f>'PLAN DE ACCIÓN 2026'!AF32</f>
        <v>0</v>
      </c>
      <c r="AD32" s="1108">
        <f>'PLAN DE ACCIÓN 2026'!AG32</f>
        <v>0</v>
      </c>
      <c r="AE32" s="1108">
        <f>'PLAN DE ACCIÓN 2026'!AH32</f>
        <v>0</v>
      </c>
      <c r="AF32" s="1108">
        <f>'PLAN DE ACCIÓN 2026'!AI32</f>
        <v>0</v>
      </c>
      <c r="AG32" s="1109">
        <f>'PLAN DE ACCIÓN 2026'!AJ32</f>
        <v>0</v>
      </c>
      <c r="AH32" s="1109">
        <f>'PLAN DE ACCIÓN 2026'!AK32</f>
        <v>0</v>
      </c>
      <c r="AI32" s="1109">
        <f>'PLAN DE ACCIÓN 2026'!AL32</f>
        <v>0</v>
      </c>
      <c r="AJ32" s="1109">
        <f>'PLAN DE ACCIÓN 2026'!AM32</f>
        <v>0</v>
      </c>
      <c r="AK32" s="1109">
        <f>'PLAN DE ACCIÓN 2026'!AN32</f>
        <v>0</v>
      </c>
      <c r="AL32" s="1110">
        <f>'PLAN DE ACCIÓN 2026'!AO32</f>
        <v>0</v>
      </c>
      <c r="AM32">
        <f t="shared" ca="1" si="0"/>
        <v>0</v>
      </c>
      <c r="AN32">
        <f t="shared" ca="1" si="1"/>
        <v>0</v>
      </c>
      <c r="AO32">
        <f t="shared" ca="1" si="2"/>
        <v>0</v>
      </c>
      <c r="AP32">
        <f t="shared" ca="1" si="3"/>
        <v>0</v>
      </c>
      <c r="AQ32">
        <f t="shared" ca="1" si="4"/>
        <v>0</v>
      </c>
      <c r="AR32">
        <f t="shared" ca="1" si="5"/>
        <v>0</v>
      </c>
      <c r="AS32">
        <f t="shared" ca="1" si="6"/>
        <v>0</v>
      </c>
      <c r="AT32">
        <f t="shared" ca="1" si="7"/>
        <v>0</v>
      </c>
      <c r="AU32">
        <f t="shared" ca="1" si="8"/>
        <v>0</v>
      </c>
      <c r="AV32">
        <f t="shared" ca="1" si="9"/>
        <v>0</v>
      </c>
      <c r="AW32">
        <f t="shared" ca="1" si="10"/>
        <v>0</v>
      </c>
      <c r="AX32">
        <f t="shared" ca="1" si="11"/>
        <v>2</v>
      </c>
    </row>
    <row r="33" spans="1:50" ht="27.75" customHeight="1">
      <c r="A33" s="726">
        <v>2026</v>
      </c>
      <c r="B33" s="789" t="s">
        <v>104</v>
      </c>
      <c r="C33" s="775" t="s">
        <v>105</v>
      </c>
      <c r="D33" s="1103" t="str">
        <f>'PLAN DE ACCIÓN 2026'!G33</f>
        <v>PEI7</v>
      </c>
      <c r="E33" s="818" t="str">
        <f>'PLAN DE ACCIÓN 2026'!H33</f>
        <v>Realizar seguimiento a las actividades ACTI donde el instituto participe con otros centros de investigacion, universidades entre otros.</v>
      </c>
      <c r="F33" s="818" t="str">
        <f>'PLAN DE ACCIÓN 2026'!I33</f>
        <v xml:space="preserve">
Matriz de seguimiento, y productos.
Evidencias derivadas a la participacion en actividades ACTI. (SSMRC - SMF - SMQB).
</v>
      </c>
      <c r="G33" s="1104">
        <f>'PLAN DE ACCIÓN 2026'!J33</f>
        <v>0</v>
      </c>
      <c r="H33" s="1104">
        <f>'PLAN DE ACCIÓN 2026'!K33</f>
        <v>0</v>
      </c>
      <c r="I33" s="1104">
        <f>'PLAN DE ACCIÓN 2026'!L33</f>
        <v>0</v>
      </c>
      <c r="J33" s="1105">
        <f>'PLAN DE ACCIÓN 2026'!M33</f>
        <v>0</v>
      </c>
      <c r="K33" s="1104">
        <f>'PLAN DE ACCIÓN 2026'!N33</f>
        <v>0</v>
      </c>
      <c r="L33" s="1104">
        <f>'PLAN DE ACCIÓN 2026'!O33</f>
        <v>1</v>
      </c>
      <c r="M33" s="1106">
        <f>'PLAN DE ACCIÓN 2026'!P33</f>
        <v>0</v>
      </c>
      <c r="N33" s="1106">
        <f>'PLAN DE ACCIÓN 2026'!Q33</f>
        <v>0</v>
      </c>
      <c r="O33" s="1106">
        <f>'PLAN DE ACCIÓN 2026'!R33</f>
        <v>0</v>
      </c>
      <c r="P33" s="1106">
        <f>'PLAN DE ACCIÓN 2026'!S33</f>
        <v>0</v>
      </c>
      <c r="Q33" s="1106">
        <f>'PLAN DE ACCIÓN 2026'!T33</f>
        <v>0</v>
      </c>
      <c r="R33" s="1106">
        <f>'PLAN DE ACCIÓN 2026'!U33</f>
        <v>1</v>
      </c>
      <c r="S33" s="1106">
        <f>'PLAN DE ACCIÓN 2026'!V33</f>
        <v>2</v>
      </c>
      <c r="T33" s="1107">
        <f>'PLAN DE ACCIÓN 2026'!W33</f>
        <v>1</v>
      </c>
      <c r="U33" s="817" t="str">
        <f>'PLAN DE ACCIÓN 2026'!X33</f>
        <v>Subdirección de Servicios Metrológicos y Relación con el Ciudadano</v>
      </c>
      <c r="V33" s="817" t="str">
        <f>'PLAN DE ACCIÓN 2026'!Y33</f>
        <v>Subdirección de Servicios Metrológicos y Relación con el Ciudadano
Subdirección de Metrologia Fisica
Subdirección de Metrologia Quimica y Biologia</v>
      </c>
      <c r="W33" s="817" t="str">
        <f>'PLAN DE ACCIÓN 2026'!Z33</f>
        <v>(M-07) Investigación, Desarrollo e Innovación</v>
      </c>
      <c r="X33" s="817" t="str">
        <f>'PLAN DE ACCIÓN 2026'!AA33</f>
        <v>Inversión</v>
      </c>
      <c r="Y33" s="1108">
        <f>'PLAN DE ACCIÓN 2026'!AB33</f>
        <v>0</v>
      </c>
      <c r="Z33" s="1108">
        <f>'PLAN DE ACCIÓN 2026'!AC33</f>
        <v>0</v>
      </c>
      <c r="AA33" s="1108">
        <f>'PLAN DE ACCIÓN 2026'!AD33</f>
        <v>0</v>
      </c>
      <c r="AB33" s="1108">
        <f>'PLAN DE ACCIÓN 2026'!AE33</f>
        <v>0</v>
      </c>
      <c r="AC33" s="1108">
        <f>'PLAN DE ACCIÓN 2026'!AF33</f>
        <v>0</v>
      </c>
      <c r="AD33" s="1108">
        <f>'PLAN DE ACCIÓN 2026'!AG33</f>
        <v>0</v>
      </c>
      <c r="AE33" s="1108">
        <f>'PLAN DE ACCIÓN 2026'!AH33</f>
        <v>0</v>
      </c>
      <c r="AF33" s="1108">
        <f>'PLAN DE ACCIÓN 2026'!AI33</f>
        <v>0</v>
      </c>
      <c r="AG33" s="1109">
        <f>'PLAN DE ACCIÓN 2026'!AJ33</f>
        <v>0</v>
      </c>
      <c r="AH33" s="1109">
        <f>'PLAN DE ACCIÓN 2026'!AK33</f>
        <v>0</v>
      </c>
      <c r="AI33" s="1109">
        <f>'PLAN DE ACCIÓN 2026'!AL33</f>
        <v>0</v>
      </c>
      <c r="AJ33" s="1109">
        <f>'PLAN DE ACCIÓN 2026'!AM33</f>
        <v>0</v>
      </c>
      <c r="AK33" s="1109">
        <f>'PLAN DE ACCIÓN 2026'!AN33</f>
        <v>0</v>
      </c>
      <c r="AL33" s="1110">
        <f>'PLAN DE ACCIÓN 2026'!AO33</f>
        <v>0</v>
      </c>
      <c r="AM33">
        <f t="shared" ca="1" si="0"/>
        <v>0</v>
      </c>
      <c r="AN33">
        <f t="shared" ca="1" si="1"/>
        <v>0</v>
      </c>
      <c r="AO33">
        <f t="shared" ca="1" si="2"/>
        <v>0</v>
      </c>
      <c r="AP33">
        <f t="shared" ca="1" si="3"/>
        <v>0</v>
      </c>
      <c r="AQ33">
        <f t="shared" ca="1" si="4"/>
        <v>0</v>
      </c>
      <c r="AR33">
        <f t="shared" ca="1" si="5"/>
        <v>2</v>
      </c>
      <c r="AS33">
        <f t="shared" ca="1" si="6"/>
        <v>0</v>
      </c>
      <c r="AT33">
        <f t="shared" ca="1" si="7"/>
        <v>0</v>
      </c>
      <c r="AU33">
        <f t="shared" ca="1" si="8"/>
        <v>0</v>
      </c>
      <c r="AV33">
        <f t="shared" ca="1" si="9"/>
        <v>0</v>
      </c>
      <c r="AW33">
        <f t="shared" ca="1" si="10"/>
        <v>0</v>
      </c>
      <c r="AX33">
        <f t="shared" ca="1" si="11"/>
        <v>2</v>
      </c>
    </row>
    <row r="34" spans="1:50" ht="27.75" customHeight="1">
      <c r="A34" s="726">
        <v>2026</v>
      </c>
      <c r="B34" s="789" t="s">
        <v>104</v>
      </c>
      <c r="C34" s="775" t="s">
        <v>107</v>
      </c>
      <c r="D34" s="1103" t="str">
        <f>'PLAN DE ACCIÓN 2026'!G34</f>
        <v>PES12</v>
      </c>
      <c r="E34" s="818" t="str">
        <f>'PLAN DE ACCIÓN 2026'!H34</f>
        <v>Identificar actividades en el sector CIT que articulen las necesidades de la industria con las capacidades de CTI y academia</v>
      </c>
      <c r="F34" s="818" t="str">
        <f>'PLAN DE ACCIÓN 2026'!I34</f>
        <v>Proyectos iniciados o actividades de CTI ejecutadas. Matriz de seguimiento al plan con soportes asociados a cada actividad. (SSMRC - SMQB - SMF)</v>
      </c>
      <c r="G34" s="1104">
        <f>'PLAN DE ACCIÓN 2026'!J34</f>
        <v>0</v>
      </c>
      <c r="H34" s="1104">
        <f>'PLAN DE ACCIÓN 2026'!K34</f>
        <v>0</v>
      </c>
      <c r="I34" s="1104">
        <f>'PLAN DE ACCIÓN 2026'!L34</f>
        <v>0</v>
      </c>
      <c r="J34" s="1105">
        <f>'PLAN DE ACCIÓN 2026'!M34</f>
        <v>0</v>
      </c>
      <c r="K34" s="1104">
        <f>'PLAN DE ACCIÓN 2026'!N34</f>
        <v>0</v>
      </c>
      <c r="L34" s="1104">
        <f>'PLAN DE ACCIÓN 2026'!O34</f>
        <v>6</v>
      </c>
      <c r="M34" s="1106">
        <f>'PLAN DE ACCIÓN 2026'!P34</f>
        <v>0</v>
      </c>
      <c r="N34" s="1106">
        <f>'PLAN DE ACCIÓN 2026'!Q34</f>
        <v>0</v>
      </c>
      <c r="O34" s="1106">
        <f>'PLAN DE ACCIÓN 2026'!R34</f>
        <v>0</v>
      </c>
      <c r="P34" s="1106">
        <f>'PLAN DE ACCIÓN 2026'!S34</f>
        <v>0</v>
      </c>
      <c r="Q34" s="1106">
        <f>'PLAN DE ACCIÓN 2026'!T34</f>
        <v>0</v>
      </c>
      <c r="R34" s="1106">
        <f>'PLAN DE ACCIÓN 2026'!U34</f>
        <v>7</v>
      </c>
      <c r="S34" s="1106">
        <f>'PLAN DE ACCIÓN 2026'!V34</f>
        <v>13</v>
      </c>
      <c r="T34" s="1107">
        <f>'PLAN DE ACCIÓN 2026'!W34</f>
        <v>1</v>
      </c>
      <c r="U34" s="817" t="str">
        <f>'PLAN DE ACCIÓN 2026'!X34</f>
        <v>Subdirección de Servicios Metrológicos y Relación con el Ciudadano</v>
      </c>
      <c r="V34" s="817" t="str">
        <f>'PLAN DE ACCIÓN 2026'!Y34</f>
        <v>Subdirección de Servicios Metrológicos y Relación con el Ciudadano
Subdirección de Metrologia Fisica
Subdirección de Metrologia Quimica y Biologia</v>
      </c>
      <c r="W34" s="817" t="str">
        <f>'PLAN DE ACCIÓN 2026'!Z34</f>
        <v>(M-04) Asistencia Técnica</v>
      </c>
      <c r="X34" s="817" t="str">
        <f>'PLAN DE ACCIÓN 2026'!AA34</f>
        <v>Inversión</v>
      </c>
      <c r="Y34" s="1108">
        <f>'PLAN DE ACCIÓN 2026'!AB34</f>
        <v>0</v>
      </c>
      <c r="Z34" s="1108">
        <f>'PLAN DE ACCIÓN 2026'!AC34</f>
        <v>0</v>
      </c>
      <c r="AA34" s="1108">
        <f>'PLAN DE ACCIÓN 2026'!AD34</f>
        <v>0</v>
      </c>
      <c r="AB34" s="1108">
        <f>'PLAN DE ACCIÓN 2026'!AE34</f>
        <v>0</v>
      </c>
      <c r="AC34" s="1108">
        <f>'PLAN DE ACCIÓN 2026'!AF34</f>
        <v>0</v>
      </c>
      <c r="AD34" s="1108">
        <f>'PLAN DE ACCIÓN 2026'!AG34</f>
        <v>0</v>
      </c>
      <c r="AE34" s="1108">
        <f>'PLAN DE ACCIÓN 2026'!AH34</f>
        <v>0</v>
      </c>
      <c r="AF34" s="1108">
        <f>'PLAN DE ACCIÓN 2026'!AI34</f>
        <v>0</v>
      </c>
      <c r="AG34" s="1109">
        <f>'PLAN DE ACCIÓN 2026'!AJ34</f>
        <v>0</v>
      </c>
      <c r="AH34" s="1109">
        <f>'PLAN DE ACCIÓN 2026'!AK34</f>
        <v>0</v>
      </c>
      <c r="AI34" s="1109">
        <f>'PLAN DE ACCIÓN 2026'!AL34</f>
        <v>0</v>
      </c>
      <c r="AJ34" s="1109">
        <f>'PLAN DE ACCIÓN 2026'!AM34</f>
        <v>0</v>
      </c>
      <c r="AK34" s="1109">
        <f>'PLAN DE ACCIÓN 2026'!AN34</f>
        <v>0</v>
      </c>
      <c r="AL34" s="1110">
        <f>'PLAN DE ACCIÓN 2026'!AO34</f>
        <v>0</v>
      </c>
      <c r="AM34">
        <f t="shared" ca="1" si="0"/>
        <v>0</v>
      </c>
      <c r="AN34">
        <f t="shared" ca="1" si="1"/>
        <v>0</v>
      </c>
      <c r="AO34">
        <f t="shared" ca="1" si="2"/>
        <v>0</v>
      </c>
      <c r="AP34">
        <f t="shared" ca="1" si="3"/>
        <v>0</v>
      </c>
      <c r="AQ34">
        <f t="shared" ca="1" si="4"/>
        <v>0</v>
      </c>
      <c r="AR34">
        <f t="shared" ca="1" si="5"/>
        <v>2</v>
      </c>
      <c r="AS34">
        <f t="shared" ca="1" si="6"/>
        <v>0</v>
      </c>
      <c r="AT34">
        <f t="shared" ca="1" si="7"/>
        <v>0</v>
      </c>
      <c r="AU34">
        <f t="shared" ca="1" si="8"/>
        <v>0</v>
      </c>
      <c r="AV34">
        <f t="shared" ca="1" si="9"/>
        <v>0</v>
      </c>
      <c r="AW34">
        <f t="shared" ca="1" si="10"/>
        <v>0</v>
      </c>
      <c r="AX34">
        <f t="shared" ca="1" si="11"/>
        <v>2</v>
      </c>
    </row>
    <row r="35" spans="1:50" ht="27.75" customHeight="1">
      <c r="A35" s="726">
        <v>2026</v>
      </c>
      <c r="B35" s="789" t="s">
        <v>104</v>
      </c>
      <c r="C35" s="775" t="s">
        <v>105</v>
      </c>
      <c r="D35" s="1103" t="str">
        <f>'PLAN DE ACCIÓN 2026'!G35</f>
        <v>PEI8</v>
      </c>
      <c r="E35" s="818"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F35" s="818" t="str">
        <f>'PLAN DE ACCIÓN 2026'!I35</f>
        <v>Evidencias derivadas a la participacion en actividades relacionados al mantenimiento de la categoría A del Grupo de Investigación en Metrología Química y Bioanálisis - GIMQB.  
(Informe de seguimiento del  grupo que incluya CvLAC Investigadores Actualizado, y
GroupLAC Actualizado)</v>
      </c>
      <c r="G35" s="1104">
        <f>'PLAN DE ACCIÓN 2026'!J35</f>
        <v>0</v>
      </c>
      <c r="H35" s="1104">
        <f>'PLAN DE ACCIÓN 2026'!K35</f>
        <v>0</v>
      </c>
      <c r="I35" s="1104">
        <f>'PLAN DE ACCIÓN 2026'!L35</f>
        <v>0</v>
      </c>
      <c r="J35" s="1105">
        <f>'PLAN DE ACCIÓN 2026'!M35</f>
        <v>0</v>
      </c>
      <c r="K35" s="1104">
        <f>'PLAN DE ACCIÓN 2026'!N35</f>
        <v>0</v>
      </c>
      <c r="L35" s="1104">
        <f>'PLAN DE ACCIÓN 2026'!O35</f>
        <v>0</v>
      </c>
      <c r="M35" s="1106">
        <f>'PLAN DE ACCIÓN 2026'!P35</f>
        <v>0</v>
      </c>
      <c r="N35" s="1106">
        <f>'PLAN DE ACCIÓN 2026'!Q35</f>
        <v>0</v>
      </c>
      <c r="O35" s="1106">
        <f>'PLAN DE ACCIÓN 2026'!R35</f>
        <v>0</v>
      </c>
      <c r="P35" s="1106">
        <f>'PLAN DE ACCIÓN 2026'!S35</f>
        <v>0</v>
      </c>
      <c r="Q35" s="1106">
        <f>'PLAN DE ACCIÓN 2026'!T35</f>
        <v>0</v>
      </c>
      <c r="R35" s="1106">
        <f>'PLAN DE ACCIÓN 2026'!U35</f>
        <v>1</v>
      </c>
      <c r="S35" s="1106">
        <f>'PLAN DE ACCIÓN 2026'!V35</f>
        <v>1</v>
      </c>
      <c r="T35" s="1107">
        <f>'PLAN DE ACCIÓN 2026'!W35</f>
        <v>1</v>
      </c>
      <c r="U35" s="817" t="str">
        <f>'PLAN DE ACCIÓN 2026'!X35</f>
        <v>Subdirección de Metrología Química y Biología</v>
      </c>
      <c r="V35" s="817" t="str">
        <f>'PLAN DE ACCIÓN 2026'!Y35</f>
        <v>Subdirección de Metrología Química y Biología</v>
      </c>
      <c r="W35" s="817" t="str">
        <f>'PLAN DE ACCIÓN 2026'!Z35</f>
        <v>(M-07) Investigación, Desarrollo e Innovación</v>
      </c>
      <c r="X35" s="817" t="str">
        <f>'PLAN DE ACCIÓN 2026'!AA35</f>
        <v>Inversión</v>
      </c>
      <c r="Y35" s="1108">
        <f>'PLAN DE ACCIÓN 2026'!AB35</f>
        <v>0</v>
      </c>
      <c r="Z35" s="1108">
        <f>'PLAN DE ACCIÓN 2026'!AC35</f>
        <v>0</v>
      </c>
      <c r="AA35" s="1108">
        <f>'PLAN DE ACCIÓN 2026'!AD35</f>
        <v>0</v>
      </c>
      <c r="AB35" s="1108">
        <f>'PLAN DE ACCIÓN 2026'!AE35</f>
        <v>0</v>
      </c>
      <c r="AC35" s="1108">
        <f>'PLAN DE ACCIÓN 2026'!AF35</f>
        <v>0</v>
      </c>
      <c r="AD35" s="1108">
        <f>'PLAN DE ACCIÓN 2026'!AG35</f>
        <v>0</v>
      </c>
      <c r="AE35" s="1108">
        <f>'PLAN DE ACCIÓN 2026'!AH35</f>
        <v>0</v>
      </c>
      <c r="AF35" s="1108">
        <f>'PLAN DE ACCIÓN 2026'!AI35</f>
        <v>0</v>
      </c>
      <c r="AG35" s="1109">
        <f>'PLAN DE ACCIÓN 2026'!AJ35</f>
        <v>0</v>
      </c>
      <c r="AH35" s="1109">
        <f>'PLAN DE ACCIÓN 2026'!AK35</f>
        <v>0</v>
      </c>
      <c r="AI35" s="1109">
        <f>'PLAN DE ACCIÓN 2026'!AL35</f>
        <v>0</v>
      </c>
      <c r="AJ35" s="1109">
        <f>'PLAN DE ACCIÓN 2026'!AM35</f>
        <v>0</v>
      </c>
      <c r="AK35" s="1109">
        <f>'PLAN DE ACCIÓN 2026'!AN35</f>
        <v>0</v>
      </c>
      <c r="AL35" s="1110">
        <f>'PLAN DE ACCIÓN 2026'!AO35</f>
        <v>0</v>
      </c>
      <c r="AM35">
        <f t="shared" ca="1" si="0"/>
        <v>0</v>
      </c>
      <c r="AN35">
        <f t="shared" ca="1" si="1"/>
        <v>0</v>
      </c>
      <c r="AO35">
        <f t="shared" ca="1" si="2"/>
        <v>0</v>
      </c>
      <c r="AP35">
        <f t="shared" ca="1" si="3"/>
        <v>0</v>
      </c>
      <c r="AQ35">
        <f t="shared" ca="1" si="4"/>
        <v>0</v>
      </c>
      <c r="AR35">
        <f t="shared" ca="1" si="5"/>
        <v>0</v>
      </c>
      <c r="AS35">
        <f t="shared" ca="1" si="6"/>
        <v>0</v>
      </c>
      <c r="AT35">
        <f t="shared" ca="1" si="7"/>
        <v>0</v>
      </c>
      <c r="AU35">
        <f t="shared" ca="1" si="8"/>
        <v>0</v>
      </c>
      <c r="AV35">
        <f t="shared" ca="1" si="9"/>
        <v>0</v>
      </c>
      <c r="AW35">
        <f t="shared" ca="1" si="10"/>
        <v>0</v>
      </c>
      <c r="AX35">
        <f t="shared" ca="1" si="11"/>
        <v>2</v>
      </c>
    </row>
    <row r="36" spans="1:50" ht="27.75" customHeight="1">
      <c r="A36" s="726">
        <v>2026</v>
      </c>
      <c r="B36" s="789" t="s">
        <v>104</v>
      </c>
      <c r="C36" s="775" t="s">
        <v>105</v>
      </c>
      <c r="D36" s="1103" t="str">
        <f>'PLAN DE ACCIÓN 2026'!G36</f>
        <v>PEI9</v>
      </c>
      <c r="E36" s="818"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F36" s="818" t="str">
        <f>'PLAN DE ACCIÓN 2026'!I36</f>
        <v xml:space="preserve">Sumatoria de:
Articulos (Sometidos o publicados en revistas cientificas), codirecciones (de maestría o pregrado) y eventos cientificos (como ponentes o particpación)
PEI: 8 </v>
      </c>
      <c r="G36" s="1104">
        <f>'PLAN DE ACCIÓN 2026'!J36</f>
        <v>0</v>
      </c>
      <c r="H36" s="1104">
        <f>'PLAN DE ACCIÓN 2026'!K36</f>
        <v>0</v>
      </c>
      <c r="I36" s="1104">
        <f>'PLAN DE ACCIÓN 2026'!L36</f>
        <v>0</v>
      </c>
      <c r="J36" s="1105">
        <f>'PLAN DE ACCIÓN 2026'!M36</f>
        <v>0</v>
      </c>
      <c r="K36" s="1104">
        <f>'PLAN DE ACCIÓN 2026'!N36</f>
        <v>0</v>
      </c>
      <c r="L36" s="1104">
        <f>'PLAN DE ACCIÓN 2026'!O36</f>
        <v>0</v>
      </c>
      <c r="M36" s="1106">
        <f>'PLAN DE ACCIÓN 2026'!P36</f>
        <v>0</v>
      </c>
      <c r="N36" s="1106">
        <f>'PLAN DE ACCIÓN 2026'!Q36</f>
        <v>3</v>
      </c>
      <c r="O36" s="1106">
        <f>'PLAN DE ACCIÓN 2026'!R36</f>
        <v>1</v>
      </c>
      <c r="P36" s="1106">
        <f>'PLAN DE ACCIÓN 2026'!S36</f>
        <v>1</v>
      </c>
      <c r="Q36" s="1106">
        <f>'PLAN DE ACCIÓN 2026'!T36</f>
        <v>1</v>
      </c>
      <c r="R36" s="1106">
        <f>'PLAN DE ACCIÓN 2026'!U36</f>
        <v>2</v>
      </c>
      <c r="S36" s="1106">
        <f>'PLAN DE ACCIÓN 2026'!V36</f>
        <v>8</v>
      </c>
      <c r="T36" s="1107">
        <f>'PLAN DE ACCIÓN 2026'!W36</f>
        <v>1</v>
      </c>
      <c r="U36" s="817" t="str">
        <f>'PLAN DE ACCIÓN 2026'!X36</f>
        <v>Subdirección de Metrología Física</v>
      </c>
      <c r="V36" s="817" t="str">
        <f>'PLAN DE ACCIÓN 2026'!Y36</f>
        <v>Subdirección de Metrología Física</v>
      </c>
      <c r="W36" s="817" t="str">
        <f>'PLAN DE ACCIÓN 2026'!Z36</f>
        <v>(M-07) Investigación, Desarrollo e Innovación</v>
      </c>
      <c r="X36" s="817" t="str">
        <f>'PLAN DE ACCIÓN 2026'!AA36</f>
        <v>Funcionamiento</v>
      </c>
      <c r="Y36" s="1108">
        <f>'PLAN DE ACCIÓN 2026'!AB36</f>
        <v>0</v>
      </c>
      <c r="Z36" s="1108">
        <f>'PLAN DE ACCIÓN 2026'!AC36</f>
        <v>0</v>
      </c>
      <c r="AA36" s="1108">
        <f>'PLAN DE ACCIÓN 2026'!AD36</f>
        <v>0</v>
      </c>
      <c r="AB36" s="1108">
        <f>'PLAN DE ACCIÓN 2026'!AE36</f>
        <v>0</v>
      </c>
      <c r="AC36" s="1108">
        <f>'PLAN DE ACCIÓN 2026'!AF36</f>
        <v>0</v>
      </c>
      <c r="AD36" s="1108">
        <f>'PLAN DE ACCIÓN 2026'!AG36</f>
        <v>0</v>
      </c>
      <c r="AE36" s="1108">
        <f>'PLAN DE ACCIÓN 2026'!AH36</f>
        <v>0</v>
      </c>
      <c r="AF36" s="1108">
        <f>'PLAN DE ACCIÓN 2026'!AI36</f>
        <v>0</v>
      </c>
      <c r="AG36" s="1109">
        <f>'PLAN DE ACCIÓN 2026'!AJ36</f>
        <v>0</v>
      </c>
      <c r="AH36" s="1109">
        <f>'PLAN DE ACCIÓN 2026'!AK36</f>
        <v>0</v>
      </c>
      <c r="AI36" s="1109">
        <f>'PLAN DE ACCIÓN 2026'!AL36</f>
        <v>0</v>
      </c>
      <c r="AJ36" s="1109">
        <f>'PLAN DE ACCIÓN 2026'!AM36</f>
        <v>0</v>
      </c>
      <c r="AK36" s="1109">
        <f>'PLAN DE ACCIÓN 2026'!AN36</f>
        <v>0</v>
      </c>
      <c r="AL36" s="1110">
        <f>'PLAN DE ACCIÓN 2026'!AO36</f>
        <v>0</v>
      </c>
      <c r="AM36">
        <f t="shared" ref="AM36:AM67" ca="1" si="12">IF($AZ$3&gt;BA$3,IF(AND(G36=0, Y36=0), 0,IF(AND(G36=0, Y36&gt;=1), 1,IF(AND(G36&gt;=1, Y36=G36), 1,IF(AND(G36&gt;=1, Y36&gt;G36), 1,IF(AND(G36&gt;=1, Y36=0), 2,IF(AND(G36&gt;=1, Y36&lt;G36), 2,"Revisa los valores")))))),100)</f>
        <v>0</v>
      </c>
      <c r="AN36">
        <f t="shared" ref="AN36:AN67" ca="1" si="13">IF($AZ$3&gt;BB$3,IF(AND(H36=0, Z36=0), 0,IF(AND(H36=0, Z36&gt;=1), 1,IF(AND(H36&gt;=1, Z36=H36), 1,IF(AND(H36&gt;=1, Z36&gt;H36), 1,IF(AND(H36&gt;=1, Z36=0), 2,IF(AND(H36&gt;=1, Z36&lt;H36), 2,"Revisa los valores")))))),100)</f>
        <v>0</v>
      </c>
      <c r="AO36">
        <f t="shared" ref="AO36:AO67" ca="1" si="14">IF($AZ$3&gt;BC$3,IF(AND(I36=0, AA36=0), 0,IF(AND(I36=0, AA36&gt;=1), 1,IF(AND(I36&gt;=1, AA36=I36), 1,IF(AND(I36&gt;=1, AA36&gt;I36), 1,IF(AND(I36&gt;=1, AA36=0), 2,IF(AND(I36&gt;=1, AA36&lt;I36), 2,"Revisa los valores")))))),100)</f>
        <v>0</v>
      </c>
      <c r="AP36">
        <f t="shared" ref="AP36:AP67" ca="1" si="15">IF($AZ$3&gt;BD$3,IF(AND(J36=0, AB36=0), 0,IF(AND(J36=0, AB36&gt;=1), 1,IF(AND(J36&gt;=1, AB36=J36), 1,IF(AND(J36&gt;=1, AB36&gt;J36), 1,IF(AND(J36&gt;=1, AB36=0), 2,IF(AND(J36&gt;=1, AB36&lt;J36), 2,"Revisa los valores")))))),100)</f>
        <v>0</v>
      </c>
      <c r="AQ36">
        <f t="shared" ref="AQ36:AQ67" ca="1" si="16">IF($AZ$3&gt;BE$3,IF(AND(K36=0, AC36=0), 0,IF(AND(K36=0, AC36&gt;=1), 1,IF(AND(K36&gt;=1, AC36=K36), 1,IF(AND(K36&gt;=1, AC36&gt;K36), 1,IF(AND(K36&gt;=1, AC36=0), 2,IF(AND(K36&gt;=1, AC36&lt;K36), 2,"Revisa los valores")))))),100)</f>
        <v>0</v>
      </c>
      <c r="AR36">
        <f t="shared" ref="AR36:AR67" ca="1" si="17">IF($AZ$3&gt;BF$3,IF(AND(L36=0, AD36=0), 0,IF(AND(L36=0, AD36&gt;=1), 1,IF(AND(L36&gt;=1, AD36=L36), 1,IF(AND(L36&gt;=1, AD36&gt;L36), 1,IF(AND(L36&gt;=1, AD36=0), 2,IF(AND(L36&gt;=1, AD36&lt;L36), 2,"Revisa los valores")))))),100)</f>
        <v>0</v>
      </c>
      <c r="AS36">
        <f t="shared" ref="AS36:AS67" ca="1" si="18">IF($AZ$3&gt;BG$3,IF(AND(M36=0, AE36=0), 0,IF(AND(M36=0, AE36&gt;=1), 1,IF(AND(M36&gt;=1, AE36=M36), 1,IF(AND(M36&gt;=1, AE36&gt;M36), 1,IF(AND(M36&gt;=1, AE36=0), 2,IF(AND(M36&gt;=1, AE36&lt;M36), 2,"Revisa los valores")))))),100)</f>
        <v>0</v>
      </c>
      <c r="AT36">
        <f t="shared" ref="AT36:AT67" ca="1" si="19">IF($AZ$3&gt;BH$3,IF(AND(N36=0, AF36=0), 0,IF(AND(N36=0, AF36&gt;=1), 1,IF(AND(N36&gt;=1, AF36=N36), 1,IF(AND(N36&gt;=1, AF36&gt;N36), 1,IF(AND(N36&gt;=1, AF36=0), 2,IF(AND(N36&gt;=1, AF36&lt;N36), 2,"Revisa los valores")))))),100)</f>
        <v>2</v>
      </c>
      <c r="AU36">
        <f t="shared" ref="AU36:AU67" ca="1" si="20">IF($AZ$3&gt;BI$3,IF(AND(O36=0, AG36=0), 0,IF(AND(O36=0, AG36&gt;=1), 1,IF(AND(O36&gt;=1, AG36=O36), 1,IF(AND(O36&gt;=1, AG36&gt;O36), 1,IF(AND(O36&gt;=1, AG36=0), 2,IF(AND(O36&gt;=1, AG36&lt;O36), 2,"Revisa los valores")))))),100)</f>
        <v>2</v>
      </c>
      <c r="AV36">
        <f t="shared" ref="AV36:AV67" ca="1" si="21">IF($AZ$3&gt;BJ$3,IF(AND(P36=0, AH36=0), 0,IF(AND(P36=0, AH36&gt;=1), 1,IF(AND(P36&gt;=1, AH36=P36), 1,IF(AND(P36&gt;=1, AH36&gt;P36), 1,IF(AND(P36&gt;=1, AH36=0), 2,IF(AND(P36&gt;=1, AH36&lt;P36), 2,"Revisa los valores")))))),100)</f>
        <v>2</v>
      </c>
      <c r="AW36">
        <f t="shared" ref="AW36:AW67" ca="1" si="22">IF($AZ$3&gt;BK$3,IF(AND(Q36=0, AI36=0), 0,IF(AND(Q36=0, AI36&gt;=1), 1,IF(AND(Q36&gt;=1, AI36=Q36), 1,IF(AND(Q36&gt;=1, AI36&gt;Q36), 1,IF(AND(Q36&gt;=1, AI36=0), 2,IF(AND(Q36&gt;=1, AI36&lt;Q36), 2,"Revisa los valores")))))),100)</f>
        <v>2</v>
      </c>
      <c r="AX36">
        <f t="shared" ref="AX36:AX67" ca="1" si="23">IF($AZ$3&gt;BL$3,IF(AND(R36=0, AJ36=0), 0,IF(AND(R36=0, AJ36&gt;=1), 1,IF(AND(R36&gt;=1, AJ36=R36), 1,IF(AND(R36&gt;=1, AJ36&gt;R36), 1,IF(AND(R36&gt;=1, AJ36=0), 2,IF(AND(R36&gt;=1, AJ36&lt;R36), 2,"Revisa los valores")))))),100)</f>
        <v>2</v>
      </c>
    </row>
    <row r="37" spans="1:50" ht="27.75" customHeight="1">
      <c r="A37" s="726">
        <v>2026</v>
      </c>
      <c r="B37" s="789" t="s">
        <v>104</v>
      </c>
      <c r="C37" s="775" t="s">
        <v>105</v>
      </c>
      <c r="D37" s="1103" t="str">
        <f>'PLAN DE ACCIÓN 2026'!G37</f>
        <v>PEI10</v>
      </c>
      <c r="E37" s="818" t="str">
        <f>'PLAN DE ACCIÓN 2026'!H37</f>
        <v>Mantener el reconocimiento como centro de investigación</v>
      </c>
      <c r="F37" s="818" t="str">
        <f>'PLAN DE ACCIÓN 2026'!I37</f>
        <v>La documentación a entregar incluye la ejecución del plan de acción asociado al anterior reconocimiento, el estado del arte de la calificación de los grupos de investigación que tenga la entidad, insumos, procesos, productos.
2023: Esquema del plan cuatirneal + evidencias de cumplimiento actividades del plan de acción 2021 reconocimiento centro de investigación
2024: Evaluación técnica y definición plan  de reconocimiento como centro de investigación cuatrienal 2023 - 2026
2025: Ejecución plan cuatrienal definido
2026: Ejecución plan cuatrienal definido (evaluación del plan)</v>
      </c>
      <c r="G37" s="1104">
        <f>'PLAN DE ACCIÓN 2026'!J37</f>
        <v>0</v>
      </c>
      <c r="H37" s="1104">
        <f>'PLAN DE ACCIÓN 2026'!K37</f>
        <v>0</v>
      </c>
      <c r="I37" s="1104">
        <f>'PLAN DE ACCIÓN 2026'!L37</f>
        <v>0</v>
      </c>
      <c r="J37" s="1105">
        <f>'PLAN DE ACCIÓN 2026'!M37</f>
        <v>0</v>
      </c>
      <c r="K37" s="1104">
        <f>'PLAN DE ACCIÓN 2026'!N37</f>
        <v>0</v>
      </c>
      <c r="L37" s="1104">
        <f>'PLAN DE ACCIÓN 2026'!O37</f>
        <v>0</v>
      </c>
      <c r="M37" s="1106">
        <f>'PLAN DE ACCIÓN 2026'!P37</f>
        <v>0</v>
      </c>
      <c r="N37" s="1106">
        <f>'PLAN DE ACCIÓN 2026'!Q37</f>
        <v>0</v>
      </c>
      <c r="O37" s="1106">
        <f>'PLAN DE ACCIÓN 2026'!R37</f>
        <v>0</v>
      </c>
      <c r="P37" s="1106">
        <f>'PLAN DE ACCIÓN 2026'!S37</f>
        <v>0</v>
      </c>
      <c r="Q37" s="1106">
        <f>'PLAN DE ACCIÓN 2026'!T37</f>
        <v>0</v>
      </c>
      <c r="R37" s="1106">
        <f>'PLAN DE ACCIÓN 2026'!U37</f>
        <v>1</v>
      </c>
      <c r="S37" s="1106">
        <f>'PLAN DE ACCIÓN 2026'!V37</f>
        <v>1</v>
      </c>
      <c r="T37" s="1107">
        <f>'PLAN DE ACCIÓN 2026'!W37</f>
        <v>1</v>
      </c>
      <c r="U37" s="817" t="str">
        <f>'PLAN DE ACCIÓN 2026'!X37</f>
        <v>Subdirección de Servicios Metrológicos y Relación con el Ciudadano</v>
      </c>
      <c r="V37" s="817" t="str">
        <f>'PLAN DE ACCIÓN 2026'!Y37</f>
        <v>Subdirección de Servicios Metrológicos y Relación con el Ciudadano</v>
      </c>
      <c r="W37" s="817" t="str">
        <f>'PLAN DE ACCIÓN 2026'!Z37</f>
        <v>(M-07) Investigación, Desarrollo e Innovación</v>
      </c>
      <c r="X37" s="817" t="str">
        <f>'PLAN DE ACCIÓN 2026'!AA37</f>
        <v>Funcionamiento</v>
      </c>
      <c r="Y37" s="1108">
        <f>'PLAN DE ACCIÓN 2026'!AB37</f>
        <v>0</v>
      </c>
      <c r="Z37" s="1108">
        <f>'PLAN DE ACCIÓN 2026'!AC37</f>
        <v>0</v>
      </c>
      <c r="AA37" s="1108">
        <f>'PLAN DE ACCIÓN 2026'!AD37</f>
        <v>0</v>
      </c>
      <c r="AB37" s="1108">
        <f>'PLAN DE ACCIÓN 2026'!AE37</f>
        <v>0</v>
      </c>
      <c r="AC37" s="1108">
        <f>'PLAN DE ACCIÓN 2026'!AF37</f>
        <v>0</v>
      </c>
      <c r="AD37" s="1108">
        <f>'PLAN DE ACCIÓN 2026'!AG37</f>
        <v>0</v>
      </c>
      <c r="AE37" s="1108">
        <f>'PLAN DE ACCIÓN 2026'!AH37</f>
        <v>0</v>
      </c>
      <c r="AF37" s="1108">
        <f>'PLAN DE ACCIÓN 2026'!AI37</f>
        <v>0</v>
      </c>
      <c r="AG37" s="1109">
        <f>'PLAN DE ACCIÓN 2026'!AJ37</f>
        <v>0</v>
      </c>
      <c r="AH37" s="1109">
        <f>'PLAN DE ACCIÓN 2026'!AK37</f>
        <v>0</v>
      </c>
      <c r="AI37" s="1109">
        <f>'PLAN DE ACCIÓN 2026'!AL37</f>
        <v>0</v>
      </c>
      <c r="AJ37" s="1109">
        <f>'PLAN DE ACCIÓN 2026'!AM37</f>
        <v>0</v>
      </c>
      <c r="AK37" s="1109">
        <f>'PLAN DE ACCIÓN 2026'!AN37</f>
        <v>0</v>
      </c>
      <c r="AL37" s="1110">
        <f>'PLAN DE ACCIÓN 2026'!AO37</f>
        <v>0</v>
      </c>
      <c r="AM37">
        <f t="shared" ca="1" si="12"/>
        <v>0</v>
      </c>
      <c r="AN37">
        <f t="shared" ca="1" si="13"/>
        <v>0</v>
      </c>
      <c r="AO37">
        <f t="shared" ca="1" si="14"/>
        <v>0</v>
      </c>
      <c r="AP37">
        <f t="shared" ca="1" si="15"/>
        <v>0</v>
      </c>
      <c r="AQ37">
        <f t="shared" ca="1" si="16"/>
        <v>0</v>
      </c>
      <c r="AR37">
        <f t="shared" ca="1" si="17"/>
        <v>0</v>
      </c>
      <c r="AS37">
        <f t="shared" ca="1" si="18"/>
        <v>0</v>
      </c>
      <c r="AT37">
        <f t="shared" ca="1" si="19"/>
        <v>0</v>
      </c>
      <c r="AU37">
        <f t="shared" ca="1" si="20"/>
        <v>0</v>
      </c>
      <c r="AV37">
        <f t="shared" ca="1" si="21"/>
        <v>0</v>
      </c>
      <c r="AW37">
        <f t="shared" ca="1" si="22"/>
        <v>0</v>
      </c>
      <c r="AX37">
        <f t="shared" ca="1" si="23"/>
        <v>2</v>
      </c>
    </row>
    <row r="38" spans="1:50" ht="27.75" customHeight="1">
      <c r="A38" s="726">
        <v>2026</v>
      </c>
      <c r="B38" s="789" t="s">
        <v>104</v>
      </c>
      <c r="C38" s="775" t="s">
        <v>105</v>
      </c>
      <c r="D38" s="1103" t="str">
        <f>'PLAN DE ACCIÓN 2026'!G38</f>
        <v>PEI11</v>
      </c>
      <c r="E38" s="818" t="str">
        <f>'PLAN DE ACCIÓN 2026'!H38</f>
        <v>Fortalecer la participación de los colaboradores de las áreas de apoyo en actividades ACTI</v>
      </c>
      <c r="F38" s="818" t="str">
        <f>'PLAN DE ACCIÓN 2026'!I38</f>
        <v>Informe trimestral del desarrollo de la ACTI</v>
      </c>
      <c r="G38" s="1104">
        <f>'PLAN DE ACCIÓN 2026'!J38</f>
        <v>0</v>
      </c>
      <c r="H38" s="1104">
        <f>'PLAN DE ACCIÓN 2026'!K38</f>
        <v>0</v>
      </c>
      <c r="I38" s="1104">
        <f>'PLAN DE ACCIÓN 2026'!L38</f>
        <v>1</v>
      </c>
      <c r="J38" s="1105">
        <f>'PLAN DE ACCIÓN 2026'!M38</f>
        <v>0</v>
      </c>
      <c r="K38" s="1104">
        <f>'PLAN DE ACCIÓN 2026'!N38</f>
        <v>0</v>
      </c>
      <c r="L38" s="1104">
        <f>'PLAN DE ACCIÓN 2026'!O38</f>
        <v>1</v>
      </c>
      <c r="M38" s="1106">
        <f>'PLAN DE ACCIÓN 2026'!P38</f>
        <v>0</v>
      </c>
      <c r="N38" s="1106">
        <f>'PLAN DE ACCIÓN 2026'!Q38</f>
        <v>0</v>
      </c>
      <c r="O38" s="1106">
        <f>'PLAN DE ACCIÓN 2026'!R38</f>
        <v>1</v>
      </c>
      <c r="P38" s="1106">
        <f>'PLAN DE ACCIÓN 2026'!S38</f>
        <v>0</v>
      </c>
      <c r="Q38" s="1106">
        <f>'PLAN DE ACCIÓN 2026'!T38</f>
        <v>0</v>
      </c>
      <c r="R38" s="1106">
        <f>'PLAN DE ACCIÓN 2026'!U38</f>
        <v>1</v>
      </c>
      <c r="S38" s="1106">
        <f>'PLAN DE ACCIÓN 2026'!V38</f>
        <v>4</v>
      </c>
      <c r="T38" s="1107">
        <f>'PLAN DE ACCIÓN 2026'!W38</f>
        <v>1</v>
      </c>
      <c r="U38" s="817" t="str">
        <f>'PLAN DE ACCIÓN 2026'!X38</f>
        <v>Secretaría General</v>
      </c>
      <c r="V38" s="817" t="str">
        <f>'PLAN DE ACCIÓN 2026'!Y38</f>
        <v>Secretaría General</v>
      </c>
      <c r="W38" s="817" t="str">
        <f>'PLAN DE ACCIÓN 2026'!Z38</f>
        <v>(M-07) Investigación, Desarrollo e Innovación</v>
      </c>
      <c r="X38" s="817" t="str">
        <f>'PLAN DE ACCIÓN 2026'!AA38</f>
        <v>Funcionamiento</v>
      </c>
      <c r="Y38" s="1108">
        <f>'PLAN DE ACCIÓN 2026'!AB38</f>
        <v>0</v>
      </c>
      <c r="Z38" s="1108">
        <f>'PLAN DE ACCIÓN 2026'!AC38</f>
        <v>0</v>
      </c>
      <c r="AA38" s="1108">
        <f>'PLAN DE ACCIÓN 2026'!AD38</f>
        <v>1</v>
      </c>
      <c r="AB38" s="1108">
        <f>'PLAN DE ACCIÓN 2026'!AE38</f>
        <v>0</v>
      </c>
      <c r="AC38" s="1108">
        <f>'PLAN DE ACCIÓN 2026'!AF38</f>
        <v>0</v>
      </c>
      <c r="AD38" s="1108">
        <f>'PLAN DE ACCIÓN 2026'!AG38</f>
        <v>0</v>
      </c>
      <c r="AE38" s="1108">
        <f>'PLAN DE ACCIÓN 2026'!AH38</f>
        <v>0</v>
      </c>
      <c r="AF38" s="1108">
        <f>'PLAN DE ACCIÓN 2026'!AI38</f>
        <v>0</v>
      </c>
      <c r="AG38" s="1109">
        <f>'PLAN DE ACCIÓN 2026'!AJ38</f>
        <v>0</v>
      </c>
      <c r="AH38" s="1109">
        <f>'PLAN DE ACCIÓN 2026'!AK38</f>
        <v>0</v>
      </c>
      <c r="AI38" s="1109">
        <f>'PLAN DE ACCIÓN 2026'!AL38</f>
        <v>0</v>
      </c>
      <c r="AJ38" s="1109">
        <f>'PLAN DE ACCIÓN 2026'!AM38</f>
        <v>0</v>
      </c>
      <c r="AK38" s="1109">
        <f>'PLAN DE ACCIÓN 2026'!AN38</f>
        <v>1</v>
      </c>
      <c r="AL38" s="1110">
        <f>'PLAN DE ACCIÓN 2026'!AO38</f>
        <v>0.25</v>
      </c>
      <c r="AM38">
        <f t="shared" ca="1" si="12"/>
        <v>0</v>
      </c>
      <c r="AN38">
        <f t="shared" ca="1" si="13"/>
        <v>0</v>
      </c>
      <c r="AO38">
        <f t="shared" ca="1" si="14"/>
        <v>1</v>
      </c>
      <c r="AP38">
        <f t="shared" ca="1" si="15"/>
        <v>0</v>
      </c>
      <c r="AQ38">
        <f t="shared" ca="1" si="16"/>
        <v>0</v>
      </c>
      <c r="AR38">
        <f t="shared" ca="1" si="17"/>
        <v>2</v>
      </c>
      <c r="AS38">
        <f t="shared" ca="1" si="18"/>
        <v>0</v>
      </c>
      <c r="AT38">
        <f t="shared" ca="1" si="19"/>
        <v>0</v>
      </c>
      <c r="AU38">
        <f t="shared" ca="1" si="20"/>
        <v>2</v>
      </c>
      <c r="AV38">
        <f t="shared" ca="1" si="21"/>
        <v>0</v>
      </c>
      <c r="AW38">
        <f t="shared" ca="1" si="22"/>
        <v>0</v>
      </c>
      <c r="AX38">
        <f t="shared" ca="1" si="23"/>
        <v>2</v>
      </c>
    </row>
    <row r="39" spans="1:50" ht="27.75" customHeight="1">
      <c r="A39" s="726">
        <v>2026</v>
      </c>
      <c r="B39" s="789" t="s">
        <v>104</v>
      </c>
      <c r="C39" s="775" t="s">
        <v>105</v>
      </c>
      <c r="D39" s="1103" t="str">
        <f>'PLAN DE ACCIÓN 2026'!G39</f>
        <v>PEI12</v>
      </c>
      <c r="E39" s="818" t="str">
        <f>'PLAN DE ACCIÓN 2026'!H39</f>
        <v>Participar en el reconocimiento de la Secretaría Distrital de Ambiente PREAD.</v>
      </c>
      <c r="F39" s="818" t="str">
        <f>'PLAN DE ACCIÓN 2026'!I39</f>
        <v>Radicado de postulación, Datos ambientales cargados en el aplicativo de la SDA, Carta de aceptación al PREAD, Informe de auditoría PREAD y Aprobación en CIGD de la participación</v>
      </c>
      <c r="G39" s="1104">
        <f>'PLAN DE ACCIÓN 2026'!J39</f>
        <v>0</v>
      </c>
      <c r="H39" s="1104">
        <f>'PLAN DE ACCIÓN 2026'!K39</f>
        <v>0</v>
      </c>
      <c r="I39" s="1104">
        <f>'PLAN DE ACCIÓN 2026'!L39</f>
        <v>0</v>
      </c>
      <c r="J39" s="1105">
        <f>'PLAN DE ACCIÓN 2026'!M39</f>
        <v>0</v>
      </c>
      <c r="K39" s="1104">
        <f>'PLAN DE ACCIÓN 2026'!N39</f>
        <v>0</v>
      </c>
      <c r="L39" s="1104">
        <f>'PLAN DE ACCIÓN 2026'!O39</f>
        <v>0</v>
      </c>
      <c r="M39" s="1106">
        <f>'PLAN DE ACCIÓN 2026'!P39</f>
        <v>0</v>
      </c>
      <c r="N39" s="1106">
        <f>'PLAN DE ACCIÓN 2026'!Q39</f>
        <v>0</v>
      </c>
      <c r="O39" s="1106">
        <f>'PLAN DE ACCIÓN 2026'!R39</f>
        <v>0</v>
      </c>
      <c r="P39" s="1106">
        <f>'PLAN DE ACCIÓN 2026'!S39</f>
        <v>0</v>
      </c>
      <c r="Q39" s="1106">
        <f>'PLAN DE ACCIÓN 2026'!T39</f>
        <v>0</v>
      </c>
      <c r="R39" s="1106">
        <f>'PLAN DE ACCIÓN 2026'!U39</f>
        <v>1</v>
      </c>
      <c r="S39" s="1106">
        <f>'PLAN DE ACCIÓN 2026'!V39</f>
        <v>1</v>
      </c>
      <c r="T39" s="1107">
        <f>'PLAN DE ACCIÓN 2026'!W39</f>
        <v>1</v>
      </c>
      <c r="U39" s="817" t="str">
        <f>'PLAN DE ACCIÓN 2026'!X39</f>
        <v>Secretaría General</v>
      </c>
      <c r="V39" s="817" t="str">
        <f>'PLAN DE ACCIÓN 2026'!Y39</f>
        <v>Secretaría General</v>
      </c>
      <c r="W39" s="817" t="str">
        <f>'PLAN DE ACCIÓN 2026'!Z39</f>
        <v>(A-05) Gestión Administrativa</v>
      </c>
      <c r="X39" s="817" t="str">
        <f>'PLAN DE ACCIÓN 2026'!AA39</f>
        <v>Funcionamiento</v>
      </c>
      <c r="Y39" s="1108">
        <f>'PLAN DE ACCIÓN 2026'!AB39</f>
        <v>0</v>
      </c>
      <c r="Z39" s="1108">
        <f>'PLAN DE ACCIÓN 2026'!AC39</f>
        <v>0</v>
      </c>
      <c r="AA39" s="1108">
        <f>'PLAN DE ACCIÓN 2026'!AD39</f>
        <v>0</v>
      </c>
      <c r="AB39" s="1108">
        <f>'PLAN DE ACCIÓN 2026'!AE39</f>
        <v>0</v>
      </c>
      <c r="AC39" s="1108">
        <f>'PLAN DE ACCIÓN 2026'!AF39</f>
        <v>0</v>
      </c>
      <c r="AD39" s="1108">
        <f>'PLAN DE ACCIÓN 2026'!AG39</f>
        <v>0</v>
      </c>
      <c r="AE39" s="1108">
        <f>'PLAN DE ACCIÓN 2026'!AH39</f>
        <v>0</v>
      </c>
      <c r="AF39" s="1108">
        <f>'PLAN DE ACCIÓN 2026'!AI39</f>
        <v>0</v>
      </c>
      <c r="AG39" s="1109">
        <f>'PLAN DE ACCIÓN 2026'!AJ39</f>
        <v>0</v>
      </c>
      <c r="AH39" s="1109">
        <f>'PLAN DE ACCIÓN 2026'!AK39</f>
        <v>0</v>
      </c>
      <c r="AI39" s="1109">
        <f>'PLAN DE ACCIÓN 2026'!AL39</f>
        <v>0</v>
      </c>
      <c r="AJ39" s="1109">
        <f>'PLAN DE ACCIÓN 2026'!AM39</f>
        <v>0</v>
      </c>
      <c r="AK39" s="1109">
        <f>'PLAN DE ACCIÓN 2026'!AN39</f>
        <v>0</v>
      </c>
      <c r="AL39" s="1110">
        <f>'PLAN DE ACCIÓN 2026'!AO39</f>
        <v>0</v>
      </c>
      <c r="AM39">
        <f t="shared" ca="1" si="12"/>
        <v>0</v>
      </c>
      <c r="AN39">
        <f t="shared" ca="1" si="13"/>
        <v>0</v>
      </c>
      <c r="AO39">
        <f t="shared" ca="1" si="14"/>
        <v>0</v>
      </c>
      <c r="AP39">
        <f t="shared" ca="1" si="15"/>
        <v>0</v>
      </c>
      <c r="AQ39">
        <f t="shared" ca="1" si="16"/>
        <v>0</v>
      </c>
      <c r="AR39">
        <f t="shared" ca="1" si="17"/>
        <v>0</v>
      </c>
      <c r="AS39">
        <f t="shared" ca="1" si="18"/>
        <v>0</v>
      </c>
      <c r="AT39">
        <f t="shared" ca="1" si="19"/>
        <v>0</v>
      </c>
      <c r="AU39">
        <f t="shared" ca="1" si="20"/>
        <v>0</v>
      </c>
      <c r="AV39">
        <f t="shared" ca="1" si="21"/>
        <v>0</v>
      </c>
      <c r="AW39">
        <f t="shared" ca="1" si="22"/>
        <v>0</v>
      </c>
      <c r="AX39">
        <f t="shared" ca="1" si="23"/>
        <v>2</v>
      </c>
    </row>
    <row r="40" spans="1:50" ht="27.75" customHeight="1">
      <c r="A40" s="726">
        <v>2026</v>
      </c>
      <c r="B40" s="789" t="s">
        <v>104</v>
      </c>
      <c r="C40" s="775" t="s">
        <v>105</v>
      </c>
      <c r="D40" s="1103" t="str">
        <f>'PLAN DE ACCIÓN 2026'!G40</f>
        <v>PEI13</v>
      </c>
      <c r="E40" s="818" t="str">
        <f>'PLAN DE ACCIÓN 2026'!H40</f>
        <v>Ejecutar actividades en pro de la generación de cultura de la gestión del cambio en el instituto</v>
      </c>
      <c r="F40" s="818" t="str">
        <f>'PLAN DE ACCIÓN 2026'!I40</f>
        <v>Informe semestral de las actividades realizadas</v>
      </c>
      <c r="G40" s="1104">
        <f>'PLAN DE ACCIÓN 2026'!J40</f>
        <v>0</v>
      </c>
      <c r="H40" s="1104">
        <f>'PLAN DE ACCIÓN 2026'!K40</f>
        <v>0</v>
      </c>
      <c r="I40" s="1104">
        <f>'PLAN DE ACCIÓN 2026'!L40</f>
        <v>0</v>
      </c>
      <c r="J40" s="1105">
        <f>'PLAN DE ACCIÓN 2026'!M40</f>
        <v>0</v>
      </c>
      <c r="K40" s="1104">
        <f>'PLAN DE ACCIÓN 2026'!N40</f>
        <v>0</v>
      </c>
      <c r="L40" s="1104">
        <f>'PLAN DE ACCIÓN 2026'!O40</f>
        <v>1</v>
      </c>
      <c r="M40" s="1106">
        <f>'PLAN DE ACCIÓN 2026'!P40</f>
        <v>0</v>
      </c>
      <c r="N40" s="1106">
        <f>'PLAN DE ACCIÓN 2026'!Q40</f>
        <v>0</v>
      </c>
      <c r="O40" s="1106">
        <f>'PLAN DE ACCIÓN 2026'!R40</f>
        <v>0</v>
      </c>
      <c r="P40" s="1106">
        <f>'PLAN DE ACCIÓN 2026'!S40</f>
        <v>0</v>
      </c>
      <c r="Q40" s="1106">
        <f>'PLAN DE ACCIÓN 2026'!T40</f>
        <v>0</v>
      </c>
      <c r="R40" s="1106">
        <f>'PLAN DE ACCIÓN 2026'!U40</f>
        <v>1</v>
      </c>
      <c r="S40" s="1106">
        <f>'PLAN DE ACCIÓN 2026'!V40</f>
        <v>2</v>
      </c>
      <c r="T40" s="1107">
        <f>'PLAN DE ACCIÓN 2026'!W40</f>
        <v>1</v>
      </c>
      <c r="U40" s="817" t="str">
        <f>'PLAN DE ACCIÓN 2026'!X40</f>
        <v>Secretaría General</v>
      </c>
      <c r="V40" s="817" t="str">
        <f>'PLAN DE ACCIÓN 2026'!Y40</f>
        <v>Secretaría General</v>
      </c>
      <c r="W40" s="817" t="str">
        <f>'PLAN DE ACCIÓN 2026'!Z40</f>
        <v>(M-07) Investigación, Desarrollo e Innovación</v>
      </c>
      <c r="X40" s="817" t="str">
        <f>'PLAN DE ACCIÓN 2026'!AA40</f>
        <v>Funcionamiento</v>
      </c>
      <c r="Y40" s="1108">
        <f>'PLAN DE ACCIÓN 2026'!AB40</f>
        <v>0</v>
      </c>
      <c r="Z40" s="1108">
        <f>'PLAN DE ACCIÓN 2026'!AC40</f>
        <v>0</v>
      </c>
      <c r="AA40" s="1108">
        <f>'PLAN DE ACCIÓN 2026'!AD40</f>
        <v>0</v>
      </c>
      <c r="AB40" s="1108">
        <f>'PLAN DE ACCIÓN 2026'!AE40</f>
        <v>0</v>
      </c>
      <c r="AC40" s="1108">
        <f>'PLAN DE ACCIÓN 2026'!AF40</f>
        <v>0</v>
      </c>
      <c r="AD40" s="1108">
        <f>'PLAN DE ACCIÓN 2026'!AG40</f>
        <v>0</v>
      </c>
      <c r="AE40" s="1108">
        <f>'PLAN DE ACCIÓN 2026'!AH40</f>
        <v>0</v>
      </c>
      <c r="AF40" s="1108">
        <f>'PLAN DE ACCIÓN 2026'!AI40</f>
        <v>0</v>
      </c>
      <c r="AG40" s="1109">
        <f>'PLAN DE ACCIÓN 2026'!AJ40</f>
        <v>0</v>
      </c>
      <c r="AH40" s="1109">
        <f>'PLAN DE ACCIÓN 2026'!AK40</f>
        <v>0</v>
      </c>
      <c r="AI40" s="1109">
        <f>'PLAN DE ACCIÓN 2026'!AL40</f>
        <v>0</v>
      </c>
      <c r="AJ40" s="1109">
        <f>'PLAN DE ACCIÓN 2026'!AM40</f>
        <v>0</v>
      </c>
      <c r="AK40" s="1109">
        <f>'PLAN DE ACCIÓN 2026'!AN40</f>
        <v>0</v>
      </c>
      <c r="AL40" s="1110">
        <f>'PLAN DE ACCIÓN 2026'!AO40</f>
        <v>0</v>
      </c>
      <c r="AM40">
        <f t="shared" ca="1" si="12"/>
        <v>0</v>
      </c>
      <c r="AN40">
        <f t="shared" ca="1" si="13"/>
        <v>0</v>
      </c>
      <c r="AO40">
        <f t="shared" ca="1" si="14"/>
        <v>0</v>
      </c>
      <c r="AP40">
        <f t="shared" ca="1" si="15"/>
        <v>0</v>
      </c>
      <c r="AQ40">
        <f t="shared" ca="1" si="16"/>
        <v>0</v>
      </c>
      <c r="AR40">
        <f t="shared" ca="1" si="17"/>
        <v>2</v>
      </c>
      <c r="AS40">
        <f t="shared" ca="1" si="18"/>
        <v>0</v>
      </c>
      <c r="AT40">
        <f t="shared" ca="1" si="19"/>
        <v>0</v>
      </c>
      <c r="AU40">
        <f t="shared" ca="1" si="20"/>
        <v>0</v>
      </c>
      <c r="AV40">
        <f t="shared" ca="1" si="21"/>
        <v>0</v>
      </c>
      <c r="AW40">
        <f t="shared" ca="1" si="22"/>
        <v>0</v>
      </c>
      <c r="AX40">
        <f t="shared" ca="1" si="23"/>
        <v>2</v>
      </c>
    </row>
    <row r="41" spans="1:50" ht="27.75" customHeight="1">
      <c r="A41" s="726">
        <v>2026</v>
      </c>
      <c r="B41" s="789" t="s">
        <v>104</v>
      </c>
      <c r="C41" s="775" t="s">
        <v>105</v>
      </c>
      <c r="D41" s="1103" t="str">
        <f>'PLAN DE ACCIÓN 2026'!G41</f>
        <v>PEI14</v>
      </c>
      <c r="E41" s="818" t="str">
        <f>'PLAN DE ACCIÓN 2026'!H41</f>
        <v>Implementar la política de gestión del conocimiento</v>
      </c>
      <c r="F41" s="818" t="str">
        <f>'PLAN DE ACCIÓN 2026'!I41</f>
        <v>Informe de seguimiento del programa de implementación</v>
      </c>
      <c r="G41" s="1104">
        <f>'PLAN DE ACCIÓN 2026'!J41</f>
        <v>0</v>
      </c>
      <c r="H41" s="1104">
        <f>'PLAN DE ACCIÓN 2026'!K41</f>
        <v>0</v>
      </c>
      <c r="I41" s="1104">
        <f>'PLAN DE ACCIÓN 2026'!L41</f>
        <v>0</v>
      </c>
      <c r="J41" s="1105">
        <f>'PLAN DE ACCIÓN 2026'!M41</f>
        <v>0</v>
      </c>
      <c r="K41" s="1104">
        <f>'PLAN DE ACCIÓN 2026'!N41</f>
        <v>0</v>
      </c>
      <c r="L41" s="1104">
        <f>'PLAN DE ACCIÓN 2026'!O41</f>
        <v>0</v>
      </c>
      <c r="M41" s="1106">
        <f>'PLAN DE ACCIÓN 2026'!P41</f>
        <v>0</v>
      </c>
      <c r="N41" s="1106">
        <f>'PLAN DE ACCIÓN 2026'!Q41</f>
        <v>0</v>
      </c>
      <c r="O41" s="1106">
        <f>'PLAN DE ACCIÓN 2026'!R41</f>
        <v>0</v>
      </c>
      <c r="P41" s="1106">
        <f>'PLAN DE ACCIÓN 2026'!S41</f>
        <v>0</v>
      </c>
      <c r="Q41" s="1106">
        <f>'PLAN DE ACCIÓN 2026'!T41</f>
        <v>0</v>
      </c>
      <c r="R41" s="1106">
        <f>'PLAN DE ACCIÓN 2026'!U41</f>
        <v>1</v>
      </c>
      <c r="S41" s="1106">
        <f>'PLAN DE ACCIÓN 2026'!V41</f>
        <v>1</v>
      </c>
      <c r="T41" s="1107">
        <f>'PLAN DE ACCIÓN 2026'!W41</f>
        <v>1</v>
      </c>
      <c r="U41" s="817" t="str">
        <f>'PLAN DE ACCIÓN 2026'!X41</f>
        <v>Secretaría General</v>
      </c>
      <c r="V41" s="817" t="str">
        <f>'PLAN DE ACCIÓN 2026'!Y41</f>
        <v>Secretaría General</v>
      </c>
      <c r="W41" s="817" t="str">
        <f>'PLAN DE ACCIÓN 2026'!Z41</f>
        <v>(M-07) Investigación, Desarrollo e Innovación</v>
      </c>
      <c r="X41" s="817" t="str">
        <f>'PLAN DE ACCIÓN 2026'!AA41</f>
        <v>Funcionamiento</v>
      </c>
      <c r="Y41" s="1108">
        <f>'PLAN DE ACCIÓN 2026'!AB41</f>
        <v>0</v>
      </c>
      <c r="Z41" s="1108">
        <f>'PLAN DE ACCIÓN 2026'!AC41</f>
        <v>0</v>
      </c>
      <c r="AA41" s="1108">
        <f>'PLAN DE ACCIÓN 2026'!AD41</f>
        <v>0</v>
      </c>
      <c r="AB41" s="1108">
        <f>'PLAN DE ACCIÓN 2026'!AE41</f>
        <v>0</v>
      </c>
      <c r="AC41" s="1108">
        <f>'PLAN DE ACCIÓN 2026'!AF41</f>
        <v>0</v>
      </c>
      <c r="AD41" s="1108">
        <f>'PLAN DE ACCIÓN 2026'!AG41</f>
        <v>0</v>
      </c>
      <c r="AE41" s="1108">
        <f>'PLAN DE ACCIÓN 2026'!AH41</f>
        <v>0</v>
      </c>
      <c r="AF41" s="1108">
        <f>'PLAN DE ACCIÓN 2026'!AI41</f>
        <v>0</v>
      </c>
      <c r="AG41" s="1109">
        <f>'PLAN DE ACCIÓN 2026'!AJ41</f>
        <v>0</v>
      </c>
      <c r="AH41" s="1109">
        <f>'PLAN DE ACCIÓN 2026'!AK41</f>
        <v>0</v>
      </c>
      <c r="AI41" s="1109">
        <f>'PLAN DE ACCIÓN 2026'!AL41</f>
        <v>0</v>
      </c>
      <c r="AJ41" s="1109">
        <f>'PLAN DE ACCIÓN 2026'!AM41</f>
        <v>0</v>
      </c>
      <c r="AK41" s="1109">
        <f>'PLAN DE ACCIÓN 2026'!AN41</f>
        <v>0</v>
      </c>
      <c r="AL41" s="1110">
        <f>'PLAN DE ACCIÓN 2026'!AO41</f>
        <v>0</v>
      </c>
      <c r="AM41">
        <f t="shared" ca="1" si="12"/>
        <v>0</v>
      </c>
      <c r="AN41">
        <f t="shared" ca="1" si="13"/>
        <v>0</v>
      </c>
      <c r="AO41">
        <f t="shared" ca="1" si="14"/>
        <v>0</v>
      </c>
      <c r="AP41">
        <f t="shared" ca="1" si="15"/>
        <v>0</v>
      </c>
      <c r="AQ41">
        <f t="shared" ca="1" si="16"/>
        <v>0</v>
      </c>
      <c r="AR41">
        <f t="shared" ca="1" si="17"/>
        <v>0</v>
      </c>
      <c r="AS41">
        <f t="shared" ca="1" si="18"/>
        <v>0</v>
      </c>
      <c r="AT41">
        <f t="shared" ca="1" si="19"/>
        <v>0</v>
      </c>
      <c r="AU41">
        <f t="shared" ca="1" si="20"/>
        <v>0</v>
      </c>
      <c r="AV41">
        <f t="shared" ca="1" si="21"/>
        <v>0</v>
      </c>
      <c r="AW41">
        <f t="shared" ca="1" si="22"/>
        <v>0</v>
      </c>
      <c r="AX41">
        <f t="shared" ca="1" si="23"/>
        <v>2</v>
      </c>
    </row>
    <row r="42" spans="1:50" ht="27.75" customHeight="1">
      <c r="A42" s="726">
        <v>2026</v>
      </c>
      <c r="B42" s="789" t="s">
        <v>104</v>
      </c>
      <c r="C42" s="775" t="s">
        <v>105</v>
      </c>
      <c r="D42" s="1103" t="str">
        <f>'PLAN DE ACCIÓN 2026'!G42</f>
        <v>PEI15</v>
      </c>
      <c r="E42" s="818" t="str">
        <f>'PLAN DE ACCIÓN 2026'!H42</f>
        <v xml:space="preserve">Definir e implimentar la estrategia de comunicacion para el pocisionamiento institutcional en los grupos de valor </v>
      </c>
      <c r="F42" s="818" t="str">
        <f>'PLAN DE ACCIÓN 2026'!I42</f>
        <v>Matriz de seguimiento al plan con soportes asociados a cada actividad.
PEI: 20%</v>
      </c>
      <c r="G42" s="1104">
        <f>'PLAN DE ACCIÓN 2026'!J42</f>
        <v>0</v>
      </c>
      <c r="H42" s="1104">
        <f>'PLAN DE ACCIÓN 2026'!K42</f>
        <v>0</v>
      </c>
      <c r="I42" s="1104">
        <f>'PLAN DE ACCIÓN 2026'!L42</f>
        <v>0</v>
      </c>
      <c r="J42" s="1105">
        <f>'PLAN DE ACCIÓN 2026'!M42</f>
        <v>0</v>
      </c>
      <c r="K42" s="1104">
        <f>'PLAN DE ACCIÓN 2026'!N42</f>
        <v>0</v>
      </c>
      <c r="L42" s="1104">
        <f>'PLAN DE ACCIÓN 2026'!O42</f>
        <v>0</v>
      </c>
      <c r="M42" s="1106">
        <f>'PLAN DE ACCIÓN 2026'!P42</f>
        <v>0</v>
      </c>
      <c r="N42" s="1106">
        <f>'PLAN DE ACCIÓN 2026'!Q42</f>
        <v>0</v>
      </c>
      <c r="O42" s="1106">
        <f>'PLAN DE ACCIÓN 2026'!R42</f>
        <v>0</v>
      </c>
      <c r="P42" s="1106">
        <f>'PLAN DE ACCIÓN 2026'!S42</f>
        <v>0</v>
      </c>
      <c r="Q42" s="1106">
        <f>'PLAN DE ACCIÓN 2026'!T42</f>
        <v>0</v>
      </c>
      <c r="R42" s="1106">
        <f>'PLAN DE ACCIÓN 2026'!U42</f>
        <v>1</v>
      </c>
      <c r="S42" s="1106">
        <f>'PLAN DE ACCIÓN 2026'!V42</f>
        <v>1</v>
      </c>
      <c r="T42" s="1107">
        <f>'PLAN DE ACCIÓN 2026'!W42</f>
        <v>1</v>
      </c>
      <c r="U42" s="817" t="str">
        <f>'PLAN DE ACCIÓN 2026'!X42</f>
        <v>Dirección General</v>
      </c>
      <c r="V42" s="817" t="str">
        <f>'PLAN DE ACCIÓN 2026'!Y42</f>
        <v xml:space="preserve">Dirección de General </v>
      </c>
      <c r="W42" s="817" t="str">
        <f>'PLAN DE ACCIÓN 2026'!Z42</f>
        <v>(E-01) Direccionamiento Estratégico y Planeación</v>
      </c>
      <c r="X42" s="817" t="str">
        <f>'PLAN DE ACCIÓN 2026'!AA42</f>
        <v>Funcionamiento</v>
      </c>
      <c r="Y42" s="1108">
        <f>'PLAN DE ACCIÓN 2026'!AB42</f>
        <v>0</v>
      </c>
      <c r="Z42" s="1108">
        <f>'PLAN DE ACCIÓN 2026'!AC42</f>
        <v>0</v>
      </c>
      <c r="AA42" s="1108">
        <f>'PLAN DE ACCIÓN 2026'!AD42</f>
        <v>0</v>
      </c>
      <c r="AB42" s="1108">
        <f>'PLAN DE ACCIÓN 2026'!AE42</f>
        <v>0</v>
      </c>
      <c r="AC42" s="1108">
        <f>'PLAN DE ACCIÓN 2026'!AF42</f>
        <v>0</v>
      </c>
      <c r="AD42" s="1108">
        <f>'PLAN DE ACCIÓN 2026'!AG42</f>
        <v>0</v>
      </c>
      <c r="AE42" s="1108">
        <f>'PLAN DE ACCIÓN 2026'!AH42</f>
        <v>0</v>
      </c>
      <c r="AF42" s="1108">
        <f>'PLAN DE ACCIÓN 2026'!AI42</f>
        <v>0</v>
      </c>
      <c r="AG42" s="1109">
        <f>'PLAN DE ACCIÓN 2026'!AJ42</f>
        <v>0</v>
      </c>
      <c r="AH42" s="1109">
        <f>'PLAN DE ACCIÓN 2026'!AK42</f>
        <v>0</v>
      </c>
      <c r="AI42" s="1109">
        <f>'PLAN DE ACCIÓN 2026'!AL42</f>
        <v>0</v>
      </c>
      <c r="AJ42" s="1109">
        <f>'PLAN DE ACCIÓN 2026'!AM42</f>
        <v>0</v>
      </c>
      <c r="AK42" s="1109">
        <f>'PLAN DE ACCIÓN 2026'!AN42</f>
        <v>0</v>
      </c>
      <c r="AL42" s="1110">
        <f>'PLAN DE ACCIÓN 2026'!AO42</f>
        <v>0</v>
      </c>
      <c r="AM42">
        <f t="shared" ca="1" si="12"/>
        <v>0</v>
      </c>
      <c r="AN42">
        <f t="shared" ca="1" si="13"/>
        <v>0</v>
      </c>
      <c r="AO42">
        <f t="shared" ca="1" si="14"/>
        <v>0</v>
      </c>
      <c r="AP42">
        <f t="shared" ca="1" si="15"/>
        <v>0</v>
      </c>
      <c r="AQ42">
        <f t="shared" ca="1" si="16"/>
        <v>0</v>
      </c>
      <c r="AR42">
        <f t="shared" ca="1" si="17"/>
        <v>0</v>
      </c>
      <c r="AS42">
        <f t="shared" ca="1" si="18"/>
        <v>0</v>
      </c>
      <c r="AT42">
        <f t="shared" ca="1" si="19"/>
        <v>0</v>
      </c>
      <c r="AU42">
        <f t="shared" ca="1" si="20"/>
        <v>0</v>
      </c>
      <c r="AV42">
        <f t="shared" ca="1" si="21"/>
        <v>0</v>
      </c>
      <c r="AW42">
        <f t="shared" ca="1" si="22"/>
        <v>0</v>
      </c>
      <c r="AX42">
        <f t="shared" ca="1" si="23"/>
        <v>2</v>
      </c>
    </row>
    <row r="43" spans="1:50" ht="27.75" customHeight="1">
      <c r="A43" s="726">
        <v>2026</v>
      </c>
      <c r="B43" s="789" t="s">
        <v>104</v>
      </c>
      <c r="C43" s="775" t="s">
        <v>105</v>
      </c>
      <c r="D43" s="1103" t="str">
        <f>'PLAN DE ACCIÓN 2026'!G43</f>
        <v>PEI16</v>
      </c>
      <c r="E43" s="818" t="str">
        <f>'PLAN DE ACCIÓN 2026'!H43</f>
        <v>Implementar iniciativas para adoptar nuevas tecnologías en los procesos del instituto</v>
      </c>
      <c r="F43" s="818" t="str">
        <f>'PLAN DE ACCIÓN 2026'!I43</f>
        <v xml:space="preserve">Informe de ejecución de la iniciativa
compromiiso PEI -2 </v>
      </c>
      <c r="G43" s="1104">
        <f>'PLAN DE ACCIÓN 2026'!J43</f>
        <v>0</v>
      </c>
      <c r="H43" s="1104">
        <f>'PLAN DE ACCIÓN 2026'!K43</f>
        <v>0</v>
      </c>
      <c r="I43" s="1104">
        <f>'PLAN DE ACCIÓN 2026'!L43</f>
        <v>0</v>
      </c>
      <c r="J43" s="1105">
        <f>'PLAN DE ACCIÓN 2026'!M43</f>
        <v>0</v>
      </c>
      <c r="K43" s="1104">
        <f>'PLAN DE ACCIÓN 2026'!N43</f>
        <v>0</v>
      </c>
      <c r="L43" s="1104">
        <f>'PLAN DE ACCIÓN 2026'!O43</f>
        <v>1</v>
      </c>
      <c r="M43" s="1106">
        <f>'PLAN DE ACCIÓN 2026'!P43</f>
        <v>0</v>
      </c>
      <c r="N43" s="1106">
        <f>'PLAN DE ACCIÓN 2026'!Q43</f>
        <v>0</v>
      </c>
      <c r="O43" s="1106">
        <f>'PLAN DE ACCIÓN 2026'!R43</f>
        <v>0</v>
      </c>
      <c r="P43" s="1106">
        <f>'PLAN DE ACCIÓN 2026'!S43</f>
        <v>0</v>
      </c>
      <c r="Q43" s="1106">
        <f>'PLAN DE ACCIÓN 2026'!T43</f>
        <v>0</v>
      </c>
      <c r="R43" s="1106">
        <f>'PLAN DE ACCIÓN 2026'!U43</f>
        <v>1</v>
      </c>
      <c r="S43" s="1106">
        <f>'PLAN DE ACCIÓN 2026'!V43</f>
        <v>2</v>
      </c>
      <c r="T43" s="1107">
        <f>'PLAN DE ACCIÓN 2026'!W43</f>
        <v>1</v>
      </c>
      <c r="U43" s="817" t="str">
        <f>'PLAN DE ACCIÓN 2026'!X43</f>
        <v>Oficina de Informática y Desarrollo Tecnológico</v>
      </c>
      <c r="V43" s="817" t="str">
        <f>'PLAN DE ACCIÓN 2026'!Y43</f>
        <v>Oficina de Informática y Desarrollo Tecnológico</v>
      </c>
      <c r="W43" s="817" t="str">
        <f>'PLAN DE ACCIÓN 2026'!Z43</f>
        <v>(E-05) Gestión de las Tecnologías de la Información</v>
      </c>
      <c r="X43" s="817" t="str">
        <f>'PLAN DE ACCIÓN 2026'!AA43</f>
        <v>Proyecto de inversión</v>
      </c>
      <c r="Y43" s="1108">
        <f>'PLAN DE ACCIÓN 2026'!AB43</f>
        <v>0</v>
      </c>
      <c r="Z43" s="1108">
        <f>'PLAN DE ACCIÓN 2026'!AC43</f>
        <v>0</v>
      </c>
      <c r="AA43" s="1108">
        <f>'PLAN DE ACCIÓN 2026'!AD43</f>
        <v>0</v>
      </c>
      <c r="AB43" s="1108">
        <f>'PLAN DE ACCIÓN 2026'!AE43</f>
        <v>0</v>
      </c>
      <c r="AC43" s="1108">
        <f>'PLAN DE ACCIÓN 2026'!AF43</f>
        <v>0</v>
      </c>
      <c r="AD43" s="1108">
        <f>'PLAN DE ACCIÓN 2026'!AG43</f>
        <v>0</v>
      </c>
      <c r="AE43" s="1108">
        <f>'PLAN DE ACCIÓN 2026'!AH43</f>
        <v>0</v>
      </c>
      <c r="AF43" s="1108">
        <f>'PLAN DE ACCIÓN 2026'!AI43</f>
        <v>0</v>
      </c>
      <c r="AG43" s="1109">
        <f>'PLAN DE ACCIÓN 2026'!AJ43</f>
        <v>0</v>
      </c>
      <c r="AH43" s="1109">
        <f>'PLAN DE ACCIÓN 2026'!AK43</f>
        <v>0</v>
      </c>
      <c r="AI43" s="1109">
        <f>'PLAN DE ACCIÓN 2026'!AL43</f>
        <v>0</v>
      </c>
      <c r="AJ43" s="1109">
        <f>'PLAN DE ACCIÓN 2026'!AM43</f>
        <v>0</v>
      </c>
      <c r="AK43" s="1109">
        <f>'PLAN DE ACCIÓN 2026'!AN43</f>
        <v>0</v>
      </c>
      <c r="AL43" s="1110">
        <f>'PLAN DE ACCIÓN 2026'!AO43</f>
        <v>0</v>
      </c>
      <c r="AM43">
        <f t="shared" ca="1" si="12"/>
        <v>0</v>
      </c>
      <c r="AN43">
        <f t="shared" ca="1" si="13"/>
        <v>0</v>
      </c>
      <c r="AO43">
        <f t="shared" ca="1" si="14"/>
        <v>0</v>
      </c>
      <c r="AP43">
        <f t="shared" ca="1" si="15"/>
        <v>0</v>
      </c>
      <c r="AQ43">
        <f t="shared" ca="1" si="16"/>
        <v>0</v>
      </c>
      <c r="AR43">
        <f t="shared" ca="1" si="17"/>
        <v>2</v>
      </c>
      <c r="AS43">
        <f t="shared" ca="1" si="18"/>
        <v>0</v>
      </c>
      <c r="AT43">
        <f t="shared" ca="1" si="19"/>
        <v>0</v>
      </c>
      <c r="AU43">
        <f t="shared" ca="1" si="20"/>
        <v>0</v>
      </c>
      <c r="AV43">
        <f t="shared" ca="1" si="21"/>
        <v>0</v>
      </c>
      <c r="AW43">
        <f t="shared" ca="1" si="22"/>
        <v>0</v>
      </c>
      <c r="AX43">
        <f t="shared" ca="1" si="23"/>
        <v>2</v>
      </c>
    </row>
    <row r="44" spans="1:50" ht="27.75" customHeight="1">
      <c r="A44" s="726">
        <v>2026</v>
      </c>
      <c r="B44" s="789" t="s">
        <v>104</v>
      </c>
      <c r="C44" s="775" t="s">
        <v>107</v>
      </c>
      <c r="D44" s="1103" t="str">
        <f>'PLAN DE ACCIÓN 2026'!G44</f>
        <v>PES14</v>
      </c>
      <c r="E44" s="818" t="str">
        <f>'PLAN DE ACCIÓN 2026'!H44</f>
        <v>Implementar o ejecutar actividades enmarcadas a la Estrategia de Participación Ciudadana Sectorial</v>
      </c>
      <c r="F44" s="818" t="str">
        <f>'PLAN DE ACCIÓN 2026'!I44</f>
        <v>Documentos con avances con las actividades asignadas y programadas por el MinCIT. (Informe Final)
PES: 30%</v>
      </c>
      <c r="G44" s="1104">
        <f>'PLAN DE ACCIÓN 2026'!J44</f>
        <v>0</v>
      </c>
      <c r="H44" s="1104">
        <f>'PLAN DE ACCIÓN 2026'!K44</f>
        <v>0</v>
      </c>
      <c r="I44" s="1104">
        <f>'PLAN DE ACCIÓN 2026'!L44</f>
        <v>0</v>
      </c>
      <c r="J44" s="1105">
        <f>'PLAN DE ACCIÓN 2026'!M44</f>
        <v>0</v>
      </c>
      <c r="K44" s="1104">
        <f>'PLAN DE ACCIÓN 2026'!N44</f>
        <v>0</v>
      </c>
      <c r="L44" s="1104">
        <f>'PLAN DE ACCIÓN 2026'!O44</f>
        <v>0</v>
      </c>
      <c r="M44" s="1106">
        <f>'PLAN DE ACCIÓN 2026'!P44</f>
        <v>0</v>
      </c>
      <c r="N44" s="1106">
        <f>'PLAN DE ACCIÓN 2026'!Q44</f>
        <v>0</v>
      </c>
      <c r="O44" s="1106">
        <f>'PLAN DE ACCIÓN 2026'!R44</f>
        <v>0</v>
      </c>
      <c r="P44" s="1106">
        <f>'PLAN DE ACCIÓN 2026'!S44</f>
        <v>0</v>
      </c>
      <c r="Q44" s="1106">
        <f>'PLAN DE ACCIÓN 2026'!T44</f>
        <v>0</v>
      </c>
      <c r="R44" s="1106">
        <f>'PLAN DE ACCIÓN 2026'!U44</f>
        <v>1</v>
      </c>
      <c r="S44" s="1106">
        <f>'PLAN DE ACCIÓN 2026'!V44</f>
        <v>1</v>
      </c>
      <c r="T44" s="1107">
        <f>'PLAN DE ACCIÓN 2026'!W44</f>
        <v>1</v>
      </c>
      <c r="U44" s="817" t="str">
        <f>'PLAN DE ACCIÓN 2026'!X44</f>
        <v>Subdirección de Servicios Metrológicos y Relación con el Ciudadano</v>
      </c>
      <c r="V44" s="817" t="str">
        <f>'PLAN DE ACCIÓN 2026'!Y44</f>
        <v>Subdirección de Servicios Metrológicos y Relación con el Ciudadano
Oficina Asesora de Planeación</v>
      </c>
      <c r="W44" s="817" t="str">
        <f>'PLAN DE ACCIÓN 2026'!Z44</f>
        <v>(E-01) Direccionamiento Estratégico y Planeación</v>
      </c>
      <c r="X44" s="817" t="str">
        <f>'PLAN DE ACCIÓN 2026'!AA44</f>
        <v>Funcionamiento</v>
      </c>
      <c r="Y44" s="1108">
        <f>'PLAN DE ACCIÓN 2026'!AB44</f>
        <v>0</v>
      </c>
      <c r="Z44" s="1108">
        <f>'PLAN DE ACCIÓN 2026'!AC44</f>
        <v>0</v>
      </c>
      <c r="AA44" s="1108">
        <f>'PLAN DE ACCIÓN 2026'!AD44</f>
        <v>0</v>
      </c>
      <c r="AB44" s="1108">
        <f>'PLAN DE ACCIÓN 2026'!AE44</f>
        <v>0</v>
      </c>
      <c r="AC44" s="1108">
        <f>'PLAN DE ACCIÓN 2026'!AF44</f>
        <v>0</v>
      </c>
      <c r="AD44" s="1108">
        <f>'PLAN DE ACCIÓN 2026'!AG44</f>
        <v>0</v>
      </c>
      <c r="AE44" s="1108">
        <f>'PLAN DE ACCIÓN 2026'!AH44</f>
        <v>0</v>
      </c>
      <c r="AF44" s="1108">
        <f>'PLAN DE ACCIÓN 2026'!AI44</f>
        <v>0</v>
      </c>
      <c r="AG44" s="1109">
        <f>'PLAN DE ACCIÓN 2026'!AJ44</f>
        <v>0</v>
      </c>
      <c r="AH44" s="1109">
        <f>'PLAN DE ACCIÓN 2026'!AK44</f>
        <v>0</v>
      </c>
      <c r="AI44" s="1109">
        <f>'PLAN DE ACCIÓN 2026'!AL44</f>
        <v>0</v>
      </c>
      <c r="AJ44" s="1109">
        <f>'PLAN DE ACCIÓN 2026'!AM44</f>
        <v>0</v>
      </c>
      <c r="AK44" s="1109">
        <f>'PLAN DE ACCIÓN 2026'!AN44</f>
        <v>0</v>
      </c>
      <c r="AL44" s="1110">
        <f>'PLAN DE ACCIÓN 2026'!AO44</f>
        <v>0</v>
      </c>
      <c r="AM44">
        <f t="shared" ca="1" si="12"/>
        <v>0</v>
      </c>
      <c r="AN44">
        <f t="shared" ca="1" si="13"/>
        <v>0</v>
      </c>
      <c r="AO44">
        <f t="shared" ca="1" si="14"/>
        <v>0</v>
      </c>
      <c r="AP44">
        <f t="shared" ca="1" si="15"/>
        <v>0</v>
      </c>
      <c r="AQ44">
        <f t="shared" ca="1" si="16"/>
        <v>0</v>
      </c>
      <c r="AR44">
        <f t="shared" ca="1" si="17"/>
        <v>0</v>
      </c>
      <c r="AS44">
        <f t="shared" ca="1" si="18"/>
        <v>0</v>
      </c>
      <c r="AT44">
        <f t="shared" ca="1" si="19"/>
        <v>0</v>
      </c>
      <c r="AU44">
        <f t="shared" ca="1" si="20"/>
        <v>0</v>
      </c>
      <c r="AV44">
        <f t="shared" ca="1" si="21"/>
        <v>0</v>
      </c>
      <c r="AW44">
        <f t="shared" ca="1" si="22"/>
        <v>0</v>
      </c>
      <c r="AX44">
        <f t="shared" ca="1" si="23"/>
        <v>2</v>
      </c>
    </row>
    <row r="45" spans="1:50" ht="27.75" customHeight="1">
      <c r="A45" s="726">
        <v>2026</v>
      </c>
      <c r="B45" s="789" t="s">
        <v>104</v>
      </c>
      <c r="C45" s="775" t="s">
        <v>107</v>
      </c>
      <c r="D45" s="1103" t="str">
        <f>'PLAN DE ACCIÓN 2026'!G45</f>
        <v>PES15</v>
      </c>
      <c r="E45" s="818" t="str">
        <f>'PLAN DE ACCIÓN 2026'!H45</f>
        <v>Servicio Público con Valores como Garante del Logro de los Objetivos Institucionales y la Materialización de la Planeación Estratégica</v>
      </c>
      <c r="F45" s="818" t="str">
        <f>'PLAN DE ACCIÓN 2026'!I45</f>
        <v>Politica de prevención del daño antijurídico reportada en el Ekogui (M3)
Informe final con las actividades relacionadas a la Politica de prevención del daño antijurídico (M12)</v>
      </c>
      <c r="G45" s="1104">
        <f>'PLAN DE ACCIÓN 2026'!J45</f>
        <v>0</v>
      </c>
      <c r="H45" s="1104">
        <f>'PLAN DE ACCIÓN 2026'!K45</f>
        <v>0</v>
      </c>
      <c r="I45" s="1104">
        <f>'PLAN DE ACCIÓN 2026'!L45</f>
        <v>1</v>
      </c>
      <c r="J45" s="1105">
        <f>'PLAN DE ACCIÓN 2026'!M45</f>
        <v>0</v>
      </c>
      <c r="K45" s="1104">
        <f>'PLAN DE ACCIÓN 2026'!N45</f>
        <v>0</v>
      </c>
      <c r="L45" s="1104">
        <f>'PLAN DE ACCIÓN 2026'!O45</f>
        <v>0</v>
      </c>
      <c r="M45" s="1106">
        <f>'PLAN DE ACCIÓN 2026'!P45</f>
        <v>0</v>
      </c>
      <c r="N45" s="1106">
        <f>'PLAN DE ACCIÓN 2026'!Q45</f>
        <v>0</v>
      </c>
      <c r="O45" s="1106">
        <f>'PLAN DE ACCIÓN 2026'!R45</f>
        <v>0</v>
      </c>
      <c r="P45" s="1106">
        <f>'PLAN DE ACCIÓN 2026'!S45</f>
        <v>0</v>
      </c>
      <c r="Q45" s="1106">
        <f>'PLAN DE ACCIÓN 2026'!T45</f>
        <v>0</v>
      </c>
      <c r="R45" s="1106">
        <f>'PLAN DE ACCIÓN 2026'!U45</f>
        <v>1</v>
      </c>
      <c r="S45" s="1106">
        <f>'PLAN DE ACCIÓN 2026'!V45</f>
        <v>2</v>
      </c>
      <c r="T45" s="1107">
        <f>'PLAN DE ACCIÓN 2026'!W45</f>
        <v>1</v>
      </c>
      <c r="U45" s="817" t="str">
        <f>'PLAN DE ACCIÓN 2026'!X45</f>
        <v>Secretaría General</v>
      </c>
      <c r="V45" s="817" t="str">
        <f>'PLAN DE ACCIÓN 2026'!Y45</f>
        <v>Secretaría General</v>
      </c>
      <c r="W45" s="817" t="str">
        <f>'PLAN DE ACCIÓN 2026'!Z45</f>
        <v>(A-02) Defensa Judicial</v>
      </c>
      <c r="X45" s="817" t="str">
        <f>'PLAN DE ACCIÓN 2026'!AA45</f>
        <v>Funcionamiento</v>
      </c>
      <c r="Y45" s="1108">
        <f>'PLAN DE ACCIÓN 2026'!AB45</f>
        <v>1</v>
      </c>
      <c r="Z45" s="1108">
        <f>'PLAN DE ACCIÓN 2026'!AC45</f>
        <v>0</v>
      </c>
      <c r="AA45" s="1108">
        <f>'PLAN DE ACCIÓN 2026'!AD45</f>
        <v>0</v>
      </c>
      <c r="AB45" s="1108">
        <f>'PLAN DE ACCIÓN 2026'!AE45</f>
        <v>0</v>
      </c>
      <c r="AC45" s="1108">
        <f>'PLAN DE ACCIÓN 2026'!AF45</f>
        <v>0</v>
      </c>
      <c r="AD45" s="1108">
        <f>'PLAN DE ACCIÓN 2026'!AG45</f>
        <v>0</v>
      </c>
      <c r="AE45" s="1108">
        <f>'PLAN DE ACCIÓN 2026'!AH45</f>
        <v>0</v>
      </c>
      <c r="AF45" s="1108">
        <f>'PLAN DE ACCIÓN 2026'!AI45</f>
        <v>0</v>
      </c>
      <c r="AG45" s="1109">
        <f>'PLAN DE ACCIÓN 2026'!AJ45</f>
        <v>0</v>
      </c>
      <c r="AH45" s="1109">
        <f>'PLAN DE ACCIÓN 2026'!AK45</f>
        <v>0</v>
      </c>
      <c r="AI45" s="1109">
        <f>'PLAN DE ACCIÓN 2026'!AL45</f>
        <v>0</v>
      </c>
      <c r="AJ45" s="1109">
        <f>'PLAN DE ACCIÓN 2026'!AM45</f>
        <v>0</v>
      </c>
      <c r="AK45" s="1109">
        <f>'PLAN DE ACCIÓN 2026'!AN45</f>
        <v>1</v>
      </c>
      <c r="AL45" s="1110">
        <f>'PLAN DE ACCIÓN 2026'!AO45</f>
        <v>0.5</v>
      </c>
      <c r="AM45">
        <f t="shared" ca="1" si="12"/>
        <v>1</v>
      </c>
      <c r="AN45">
        <f t="shared" ca="1" si="13"/>
        <v>0</v>
      </c>
      <c r="AO45">
        <f t="shared" ca="1" si="14"/>
        <v>2</v>
      </c>
      <c r="AP45">
        <f t="shared" ca="1" si="15"/>
        <v>0</v>
      </c>
      <c r="AQ45">
        <f t="shared" ca="1" si="16"/>
        <v>0</v>
      </c>
      <c r="AR45">
        <f t="shared" ca="1" si="17"/>
        <v>0</v>
      </c>
      <c r="AS45">
        <f t="shared" ca="1" si="18"/>
        <v>0</v>
      </c>
      <c r="AT45">
        <f t="shared" ca="1" si="19"/>
        <v>0</v>
      </c>
      <c r="AU45">
        <f t="shared" ca="1" si="20"/>
        <v>0</v>
      </c>
      <c r="AV45">
        <f t="shared" ca="1" si="21"/>
        <v>0</v>
      </c>
      <c r="AW45">
        <f t="shared" ca="1" si="22"/>
        <v>0</v>
      </c>
      <c r="AX45">
        <f t="shared" ca="1" si="23"/>
        <v>2</v>
      </c>
    </row>
    <row r="46" spans="1:50" ht="27.75" customHeight="1">
      <c r="A46" s="726">
        <v>2026</v>
      </c>
      <c r="B46" s="789" t="s">
        <v>104</v>
      </c>
      <c r="C46" s="775" t="s">
        <v>107</v>
      </c>
      <c r="D46" s="1103" t="str">
        <f>'PLAN DE ACCIÓN 2026'!G46</f>
        <v>PES16</v>
      </c>
      <c r="E46" s="818" t="str">
        <f>'PLAN DE ACCIÓN 2026'!H46</f>
        <v xml:space="preserve">Ejecución de las actividades propuestas en los cinco planes de acción dipuestos para la Política de Prevención del Daño Antijurídico para la vigencia. (cinco capacitaciones, un memorando interno) 
</v>
      </c>
      <c r="F46" s="818" t="str">
        <f>'PLAN DE ACCIÓN 2026'!I46</f>
        <v xml:space="preserve">Informes con soporte de las actividades realizadas. </v>
      </c>
      <c r="G46" s="1104">
        <f>'PLAN DE ACCIÓN 2026'!J46</f>
        <v>0</v>
      </c>
      <c r="H46" s="1104">
        <f>'PLAN DE ACCIÓN 2026'!K46</f>
        <v>0</v>
      </c>
      <c r="I46" s="1104">
        <f>'PLAN DE ACCIÓN 2026'!L46</f>
        <v>0</v>
      </c>
      <c r="J46" s="1105">
        <f>'PLAN DE ACCIÓN 2026'!M46</f>
        <v>0</v>
      </c>
      <c r="K46" s="1104">
        <f>'PLAN DE ACCIÓN 2026'!N46</f>
        <v>0</v>
      </c>
      <c r="L46" s="1104">
        <f>'PLAN DE ACCIÓN 2026'!O46</f>
        <v>1</v>
      </c>
      <c r="M46" s="1106">
        <f>'PLAN DE ACCIÓN 2026'!P46</f>
        <v>0</v>
      </c>
      <c r="N46" s="1106">
        <f>'PLAN DE ACCIÓN 2026'!Q46</f>
        <v>0</v>
      </c>
      <c r="O46" s="1106">
        <f>'PLAN DE ACCIÓN 2026'!R46</f>
        <v>0</v>
      </c>
      <c r="P46" s="1106">
        <f>'PLAN DE ACCIÓN 2026'!S46</f>
        <v>0</v>
      </c>
      <c r="Q46" s="1106">
        <f>'PLAN DE ACCIÓN 2026'!T46</f>
        <v>0</v>
      </c>
      <c r="R46" s="1106">
        <f>'PLAN DE ACCIÓN 2026'!U46</f>
        <v>1</v>
      </c>
      <c r="S46" s="1106">
        <f>'PLAN DE ACCIÓN 2026'!V46</f>
        <v>2</v>
      </c>
      <c r="T46" s="1107">
        <f>'PLAN DE ACCIÓN 2026'!W46</f>
        <v>1</v>
      </c>
      <c r="U46" s="817" t="str">
        <f>'PLAN DE ACCIÓN 2026'!X46</f>
        <v>Secretaría General</v>
      </c>
      <c r="V46" s="817" t="str">
        <f>'PLAN DE ACCIÓN 2026'!Y46</f>
        <v>Secretaría General</v>
      </c>
      <c r="W46" s="817" t="str">
        <f>'PLAN DE ACCIÓN 2026'!Z46</f>
        <v>(A-02) Defensa Judicial</v>
      </c>
      <c r="X46" s="817" t="str">
        <f>'PLAN DE ACCIÓN 2026'!AA46</f>
        <v>Funcionamiento</v>
      </c>
      <c r="Y46" s="1108">
        <f>'PLAN DE ACCIÓN 2026'!AB46</f>
        <v>0</v>
      </c>
      <c r="Z46" s="1108">
        <f>'PLAN DE ACCIÓN 2026'!AC46</f>
        <v>0</v>
      </c>
      <c r="AA46" s="1108">
        <f>'PLAN DE ACCIÓN 2026'!AD46</f>
        <v>0</v>
      </c>
      <c r="AB46" s="1108">
        <f>'PLAN DE ACCIÓN 2026'!AE46</f>
        <v>0</v>
      </c>
      <c r="AC46" s="1108">
        <f>'PLAN DE ACCIÓN 2026'!AF46</f>
        <v>0</v>
      </c>
      <c r="AD46" s="1108">
        <f>'PLAN DE ACCIÓN 2026'!AG46</f>
        <v>0</v>
      </c>
      <c r="AE46" s="1108">
        <f>'PLAN DE ACCIÓN 2026'!AH46</f>
        <v>0</v>
      </c>
      <c r="AF46" s="1108">
        <f>'PLAN DE ACCIÓN 2026'!AI46</f>
        <v>0</v>
      </c>
      <c r="AG46" s="1109">
        <f>'PLAN DE ACCIÓN 2026'!AJ46</f>
        <v>0</v>
      </c>
      <c r="AH46" s="1109">
        <f>'PLAN DE ACCIÓN 2026'!AK46</f>
        <v>0</v>
      </c>
      <c r="AI46" s="1109">
        <f>'PLAN DE ACCIÓN 2026'!AL46</f>
        <v>0</v>
      </c>
      <c r="AJ46" s="1109">
        <f>'PLAN DE ACCIÓN 2026'!AM46</f>
        <v>0</v>
      </c>
      <c r="AK46" s="1109">
        <f>'PLAN DE ACCIÓN 2026'!AN46</f>
        <v>0</v>
      </c>
      <c r="AL46" s="1110">
        <f>'PLAN DE ACCIÓN 2026'!AO46</f>
        <v>0</v>
      </c>
      <c r="AM46">
        <f t="shared" ca="1" si="12"/>
        <v>0</v>
      </c>
      <c r="AN46">
        <f t="shared" ca="1" si="13"/>
        <v>0</v>
      </c>
      <c r="AO46">
        <f t="shared" ca="1" si="14"/>
        <v>0</v>
      </c>
      <c r="AP46">
        <f t="shared" ca="1" si="15"/>
        <v>0</v>
      </c>
      <c r="AQ46">
        <f t="shared" ca="1" si="16"/>
        <v>0</v>
      </c>
      <c r="AR46">
        <f t="shared" ca="1" si="17"/>
        <v>2</v>
      </c>
      <c r="AS46">
        <f t="shared" ca="1" si="18"/>
        <v>0</v>
      </c>
      <c r="AT46">
        <f t="shared" ca="1" si="19"/>
        <v>0</v>
      </c>
      <c r="AU46">
        <f t="shared" ca="1" si="20"/>
        <v>0</v>
      </c>
      <c r="AV46">
        <f t="shared" ca="1" si="21"/>
        <v>0</v>
      </c>
      <c r="AW46">
        <f t="shared" ca="1" si="22"/>
        <v>0</v>
      </c>
      <c r="AX46">
        <f t="shared" ca="1" si="23"/>
        <v>2</v>
      </c>
    </row>
    <row r="47" spans="1:50" ht="27.75" customHeight="1">
      <c r="A47" s="726">
        <v>2026</v>
      </c>
      <c r="B47" s="789" t="s">
        <v>104</v>
      </c>
      <c r="C47" s="775" t="s">
        <v>107</v>
      </c>
      <c r="D47" s="1103" t="str">
        <f>'PLAN DE ACCIÓN 2026'!G47</f>
        <v>PES17</v>
      </c>
      <c r="E47" s="818" t="str">
        <f>'PLAN DE ACCIÓN 2026'!H47</f>
        <v>Reportar ante el MinCIT las actividades programadas en el plan de conservación, preservación y difusión del patrimonio documental del sector.</v>
      </c>
      <c r="F47" s="818" t="str">
        <f>'PLAN DE ACCIÓN 2026'!I47</f>
        <v>Matriz de seguimiento programadas en el plan.</v>
      </c>
      <c r="G47" s="1104">
        <f>'PLAN DE ACCIÓN 2026'!J47</f>
        <v>0</v>
      </c>
      <c r="H47" s="1104">
        <f>'PLAN DE ACCIÓN 2026'!K47</f>
        <v>0</v>
      </c>
      <c r="I47" s="1104">
        <f>'PLAN DE ACCIÓN 2026'!L47</f>
        <v>0</v>
      </c>
      <c r="J47" s="1105">
        <f>'PLAN DE ACCIÓN 2026'!M47</f>
        <v>0</v>
      </c>
      <c r="K47" s="1104">
        <f>'PLAN DE ACCIÓN 2026'!N47</f>
        <v>0</v>
      </c>
      <c r="L47" s="1104">
        <f>'PLAN DE ACCIÓN 2026'!O47</f>
        <v>0</v>
      </c>
      <c r="M47" s="1106">
        <f>'PLAN DE ACCIÓN 2026'!P47</f>
        <v>0</v>
      </c>
      <c r="N47" s="1106">
        <f>'PLAN DE ACCIÓN 2026'!Q47</f>
        <v>0</v>
      </c>
      <c r="O47" s="1106">
        <f>'PLAN DE ACCIÓN 2026'!R47</f>
        <v>0</v>
      </c>
      <c r="P47" s="1106">
        <f>'PLAN DE ACCIÓN 2026'!S47</f>
        <v>0</v>
      </c>
      <c r="Q47" s="1106">
        <f>'PLAN DE ACCIÓN 2026'!T47</f>
        <v>0</v>
      </c>
      <c r="R47" s="1106">
        <f>'PLAN DE ACCIÓN 2026'!U47</f>
        <v>1</v>
      </c>
      <c r="S47" s="1106">
        <f>'PLAN DE ACCIÓN 2026'!V47</f>
        <v>1</v>
      </c>
      <c r="T47" s="1107">
        <f>'PLAN DE ACCIÓN 2026'!W47</f>
        <v>1</v>
      </c>
      <c r="U47" s="817" t="str">
        <f>'PLAN DE ACCIÓN 2026'!X47</f>
        <v>Secretaría General</v>
      </c>
      <c r="V47" s="817" t="str">
        <f>'PLAN DE ACCIÓN 2026'!Y47</f>
        <v>Secretaría General</v>
      </c>
      <c r="W47" s="817" t="str">
        <f>'PLAN DE ACCIÓN 2026'!Z47</f>
        <v>(A-03) Gestión Documental</v>
      </c>
      <c r="X47" s="817" t="str">
        <f>'PLAN DE ACCIÓN 2026'!AA47</f>
        <v>Funcionamiento</v>
      </c>
      <c r="Y47" s="1108">
        <f>'PLAN DE ACCIÓN 2026'!AB47</f>
        <v>0</v>
      </c>
      <c r="Z47" s="1108">
        <f>'PLAN DE ACCIÓN 2026'!AC47</f>
        <v>0</v>
      </c>
      <c r="AA47" s="1108">
        <f>'PLAN DE ACCIÓN 2026'!AD47</f>
        <v>0</v>
      </c>
      <c r="AB47" s="1108">
        <f>'PLAN DE ACCIÓN 2026'!AE47</f>
        <v>0</v>
      </c>
      <c r="AC47" s="1108">
        <f>'PLAN DE ACCIÓN 2026'!AF47</f>
        <v>0</v>
      </c>
      <c r="AD47" s="1108">
        <f>'PLAN DE ACCIÓN 2026'!AG47</f>
        <v>0</v>
      </c>
      <c r="AE47" s="1108">
        <f>'PLAN DE ACCIÓN 2026'!AH47</f>
        <v>0</v>
      </c>
      <c r="AF47" s="1108">
        <f>'PLAN DE ACCIÓN 2026'!AI47</f>
        <v>0</v>
      </c>
      <c r="AG47" s="1109">
        <f>'PLAN DE ACCIÓN 2026'!AJ47</f>
        <v>0</v>
      </c>
      <c r="AH47" s="1109">
        <f>'PLAN DE ACCIÓN 2026'!AK47</f>
        <v>0</v>
      </c>
      <c r="AI47" s="1109">
        <f>'PLAN DE ACCIÓN 2026'!AL47</f>
        <v>0</v>
      </c>
      <c r="AJ47" s="1109">
        <f>'PLAN DE ACCIÓN 2026'!AM47</f>
        <v>0</v>
      </c>
      <c r="AK47" s="1109">
        <f>'PLAN DE ACCIÓN 2026'!AN47</f>
        <v>0</v>
      </c>
      <c r="AL47" s="1110">
        <f>'PLAN DE ACCIÓN 2026'!AO47</f>
        <v>0</v>
      </c>
      <c r="AM47">
        <f t="shared" ca="1" si="12"/>
        <v>0</v>
      </c>
      <c r="AN47">
        <f t="shared" ca="1" si="13"/>
        <v>0</v>
      </c>
      <c r="AO47">
        <f t="shared" ca="1" si="14"/>
        <v>0</v>
      </c>
      <c r="AP47">
        <f t="shared" ca="1" si="15"/>
        <v>0</v>
      </c>
      <c r="AQ47">
        <f t="shared" ca="1" si="16"/>
        <v>0</v>
      </c>
      <c r="AR47">
        <f t="shared" ca="1" si="17"/>
        <v>0</v>
      </c>
      <c r="AS47">
        <f t="shared" ca="1" si="18"/>
        <v>0</v>
      </c>
      <c r="AT47">
        <f t="shared" ca="1" si="19"/>
        <v>0</v>
      </c>
      <c r="AU47">
        <f t="shared" ca="1" si="20"/>
        <v>0</v>
      </c>
      <c r="AV47">
        <f t="shared" ca="1" si="21"/>
        <v>0</v>
      </c>
      <c r="AW47">
        <f t="shared" ca="1" si="22"/>
        <v>0</v>
      </c>
      <c r="AX47">
        <f t="shared" ca="1" si="23"/>
        <v>2</v>
      </c>
    </row>
    <row r="48" spans="1:50" ht="27.75" customHeight="1">
      <c r="A48" s="726">
        <v>2026</v>
      </c>
      <c r="B48" s="789" t="s">
        <v>104</v>
      </c>
      <c r="C48" s="775" t="s">
        <v>105</v>
      </c>
      <c r="D48" s="1103" t="str">
        <f>'PLAN DE ACCIÓN 2026'!G48</f>
        <v>PES19</v>
      </c>
      <c r="E48" s="818" t="str">
        <f>'PLAN DE ACCIÓN 2026'!H48</f>
        <v>Estructura de Control de la Gestión Eficiente para el Establecimiento de Acciones, Políticas, Métodos, Procedimientos, Mecanismos de Prevención, Verificación y Evaluación en Procura de su Mejoramiento Continuo</v>
      </c>
      <c r="F48" s="818" t="str">
        <f>'PLAN DE ACCIÓN 2026'!I48</f>
        <v>Informes con la relación de boletines, fotonoticias, videos y ruedas de prensa producidos por el INM alineadas a la directriz de manejo de imagen y plan de medios de la Presidencia de la República.</v>
      </c>
      <c r="G48" s="1104">
        <f>'PLAN DE ACCIÓN 2026'!J48</f>
        <v>0</v>
      </c>
      <c r="H48" s="1104">
        <f>'PLAN DE ACCIÓN 2026'!K48</f>
        <v>0</v>
      </c>
      <c r="I48" s="1104">
        <f>'PLAN DE ACCIÓN 2026'!L48</f>
        <v>0</v>
      </c>
      <c r="J48" s="1105">
        <f>'PLAN DE ACCIÓN 2026'!M48</f>
        <v>0</v>
      </c>
      <c r="K48" s="1104">
        <f>'PLAN DE ACCIÓN 2026'!N48</f>
        <v>0</v>
      </c>
      <c r="L48" s="1104">
        <f>'PLAN DE ACCIÓN 2026'!O48</f>
        <v>0</v>
      </c>
      <c r="M48" s="1106">
        <f>'PLAN DE ACCIÓN 2026'!P48</f>
        <v>0</v>
      </c>
      <c r="N48" s="1106">
        <f>'PLAN DE ACCIÓN 2026'!Q48</f>
        <v>0</v>
      </c>
      <c r="O48" s="1106">
        <f>'PLAN DE ACCIÓN 2026'!R48</f>
        <v>0</v>
      </c>
      <c r="P48" s="1106">
        <f>'PLAN DE ACCIÓN 2026'!S48</f>
        <v>0</v>
      </c>
      <c r="Q48" s="1106">
        <f>'PLAN DE ACCIÓN 2026'!T48</f>
        <v>0</v>
      </c>
      <c r="R48" s="1106">
        <f>'PLAN DE ACCIÓN 2026'!U48</f>
        <v>1</v>
      </c>
      <c r="S48" s="1106">
        <f>'PLAN DE ACCIÓN 2026'!V48</f>
        <v>1</v>
      </c>
      <c r="T48" s="1107">
        <f>'PLAN DE ACCIÓN 2026'!W48</f>
        <v>1</v>
      </c>
      <c r="U48" s="817" t="str">
        <f>'PLAN DE ACCIÓN 2026'!X48</f>
        <v>Dirección General</v>
      </c>
      <c r="V48" s="817" t="str">
        <f>'PLAN DE ACCIÓN 2026'!Y48</f>
        <v xml:space="preserve">Dirección de General </v>
      </c>
      <c r="W48" s="817" t="str">
        <f>'PLAN DE ACCIÓN 2026'!Z48</f>
        <v>(E-01) Direccionamiento Estratégico y Planeación</v>
      </c>
      <c r="X48" s="817" t="str">
        <f>'PLAN DE ACCIÓN 2026'!AA48</f>
        <v>Funcionamiento</v>
      </c>
      <c r="Y48" s="1108">
        <f>'PLAN DE ACCIÓN 2026'!AB48</f>
        <v>0</v>
      </c>
      <c r="Z48" s="1108">
        <f>'PLAN DE ACCIÓN 2026'!AC48</f>
        <v>0</v>
      </c>
      <c r="AA48" s="1108">
        <f>'PLAN DE ACCIÓN 2026'!AD48</f>
        <v>0</v>
      </c>
      <c r="AB48" s="1108">
        <f>'PLAN DE ACCIÓN 2026'!AE48</f>
        <v>0</v>
      </c>
      <c r="AC48" s="1108">
        <f>'PLAN DE ACCIÓN 2026'!AF48</f>
        <v>0</v>
      </c>
      <c r="AD48" s="1108">
        <f>'PLAN DE ACCIÓN 2026'!AG48</f>
        <v>0</v>
      </c>
      <c r="AE48" s="1108">
        <f>'PLAN DE ACCIÓN 2026'!AH48</f>
        <v>0</v>
      </c>
      <c r="AF48" s="1108">
        <f>'PLAN DE ACCIÓN 2026'!AI48</f>
        <v>0</v>
      </c>
      <c r="AG48" s="1109">
        <f>'PLAN DE ACCIÓN 2026'!AJ48</f>
        <v>0</v>
      </c>
      <c r="AH48" s="1109">
        <f>'PLAN DE ACCIÓN 2026'!AK48</f>
        <v>0</v>
      </c>
      <c r="AI48" s="1109">
        <f>'PLAN DE ACCIÓN 2026'!AL48</f>
        <v>0</v>
      </c>
      <c r="AJ48" s="1109">
        <f>'PLAN DE ACCIÓN 2026'!AM48</f>
        <v>0</v>
      </c>
      <c r="AK48" s="1109">
        <f>'PLAN DE ACCIÓN 2026'!AN48</f>
        <v>0</v>
      </c>
      <c r="AL48" s="1110">
        <f>'PLAN DE ACCIÓN 2026'!AO48</f>
        <v>0</v>
      </c>
      <c r="AM48">
        <f t="shared" ca="1" si="12"/>
        <v>0</v>
      </c>
      <c r="AN48">
        <f t="shared" ca="1" si="13"/>
        <v>0</v>
      </c>
      <c r="AO48">
        <f t="shared" ca="1" si="14"/>
        <v>0</v>
      </c>
      <c r="AP48">
        <f t="shared" ca="1" si="15"/>
        <v>0</v>
      </c>
      <c r="AQ48">
        <f t="shared" ca="1" si="16"/>
        <v>0</v>
      </c>
      <c r="AR48">
        <f t="shared" ca="1" si="17"/>
        <v>0</v>
      </c>
      <c r="AS48">
        <f t="shared" ca="1" si="18"/>
        <v>0</v>
      </c>
      <c r="AT48">
        <f t="shared" ca="1" si="19"/>
        <v>0</v>
      </c>
      <c r="AU48">
        <f t="shared" ca="1" si="20"/>
        <v>0</v>
      </c>
      <c r="AV48">
        <f t="shared" ca="1" si="21"/>
        <v>0</v>
      </c>
      <c r="AW48">
        <f t="shared" ca="1" si="22"/>
        <v>0</v>
      </c>
      <c r="AX48">
        <f t="shared" ca="1" si="23"/>
        <v>2</v>
      </c>
    </row>
    <row r="49" spans="1:50" ht="27.75" customHeight="1">
      <c r="A49" s="726">
        <v>2026</v>
      </c>
      <c r="B49" s="789" t="s">
        <v>104</v>
      </c>
      <c r="C49" s="775" t="s">
        <v>107</v>
      </c>
      <c r="D49" s="1103" t="str">
        <f>'PLAN DE ACCIÓN 2026'!G49</f>
        <v>PES20</v>
      </c>
      <c r="E49" s="818" t="str">
        <f>'PLAN DE ACCIÓN 2026'!H49</f>
        <v>Plan de acción implementado para el intercambio de información</v>
      </c>
      <c r="F49" s="818" t="str">
        <f>'PLAN DE ACCIÓN 2026'!I49</f>
        <v>1. Propuesta de plan de acción para intercambio de información
2. Informe de ejecución del plan de intercambio de información
PES: 20%</v>
      </c>
      <c r="G49" s="1104">
        <f>'PLAN DE ACCIÓN 2026'!J49</f>
        <v>0</v>
      </c>
      <c r="H49" s="1104">
        <f>'PLAN DE ACCIÓN 2026'!K49</f>
        <v>0</v>
      </c>
      <c r="I49" s="1104">
        <f>'PLAN DE ACCIÓN 2026'!L49</f>
        <v>0</v>
      </c>
      <c r="J49" s="1105">
        <f>'PLAN DE ACCIÓN 2026'!M49</f>
        <v>0</v>
      </c>
      <c r="K49" s="1104">
        <f>'PLAN DE ACCIÓN 2026'!N49</f>
        <v>0</v>
      </c>
      <c r="L49" s="1104">
        <f>'PLAN DE ACCIÓN 2026'!O49</f>
        <v>0</v>
      </c>
      <c r="M49" s="1106">
        <f>'PLAN DE ACCIÓN 2026'!P49</f>
        <v>0</v>
      </c>
      <c r="N49" s="1106">
        <f>'PLAN DE ACCIÓN 2026'!Q49</f>
        <v>0</v>
      </c>
      <c r="O49" s="1106">
        <f>'PLAN DE ACCIÓN 2026'!R49</f>
        <v>0</v>
      </c>
      <c r="P49" s="1106">
        <f>'PLAN DE ACCIÓN 2026'!S49</f>
        <v>0</v>
      </c>
      <c r="Q49" s="1106">
        <f>'PLAN DE ACCIÓN 2026'!T49</f>
        <v>1</v>
      </c>
      <c r="R49" s="1106">
        <f>'PLAN DE ACCIÓN 2026'!U49</f>
        <v>1</v>
      </c>
      <c r="S49" s="1106">
        <f>'PLAN DE ACCIÓN 2026'!V49</f>
        <v>2</v>
      </c>
      <c r="T49" s="1107">
        <f>'PLAN DE ACCIÓN 2026'!W49</f>
        <v>1</v>
      </c>
      <c r="U49" s="817" t="str">
        <f>'PLAN DE ACCIÓN 2026'!X49</f>
        <v>Oficina de Informática y Desarrollo Tecnológico</v>
      </c>
      <c r="V49" s="817" t="str">
        <f>'PLAN DE ACCIÓN 2026'!Y49</f>
        <v>Oficina de Informática y Desarrollo Tecnológico</v>
      </c>
      <c r="W49" s="817" t="str">
        <f>'PLAN DE ACCIÓN 2026'!Z49</f>
        <v>(M-07) Investigación, Desarrollo e Innovación</v>
      </c>
      <c r="X49" s="817" t="str">
        <f>'PLAN DE ACCIÓN 2026'!AA49</f>
        <v>Proyecto de inversión</v>
      </c>
      <c r="Y49" s="1108">
        <f>'PLAN DE ACCIÓN 2026'!AB49</f>
        <v>0</v>
      </c>
      <c r="Z49" s="1108">
        <f>'PLAN DE ACCIÓN 2026'!AC49</f>
        <v>0</v>
      </c>
      <c r="AA49" s="1108">
        <f>'PLAN DE ACCIÓN 2026'!AD49</f>
        <v>0</v>
      </c>
      <c r="AB49" s="1108">
        <f>'PLAN DE ACCIÓN 2026'!AE49</f>
        <v>0</v>
      </c>
      <c r="AC49" s="1108">
        <f>'PLAN DE ACCIÓN 2026'!AF49</f>
        <v>0</v>
      </c>
      <c r="AD49" s="1108">
        <f>'PLAN DE ACCIÓN 2026'!AG49</f>
        <v>0</v>
      </c>
      <c r="AE49" s="1108">
        <f>'PLAN DE ACCIÓN 2026'!AH49</f>
        <v>0</v>
      </c>
      <c r="AF49" s="1108">
        <f>'PLAN DE ACCIÓN 2026'!AI49</f>
        <v>0</v>
      </c>
      <c r="AG49" s="1109">
        <f>'PLAN DE ACCIÓN 2026'!AJ49</f>
        <v>0</v>
      </c>
      <c r="AH49" s="1109">
        <f>'PLAN DE ACCIÓN 2026'!AK49</f>
        <v>0</v>
      </c>
      <c r="AI49" s="1109">
        <f>'PLAN DE ACCIÓN 2026'!AL49</f>
        <v>0</v>
      </c>
      <c r="AJ49" s="1109">
        <f>'PLAN DE ACCIÓN 2026'!AM49</f>
        <v>0</v>
      </c>
      <c r="AK49" s="1109">
        <f>'PLAN DE ACCIÓN 2026'!AN49</f>
        <v>0</v>
      </c>
      <c r="AL49" s="1110">
        <f>'PLAN DE ACCIÓN 2026'!AO49</f>
        <v>0</v>
      </c>
      <c r="AM49">
        <f t="shared" ca="1" si="12"/>
        <v>0</v>
      </c>
      <c r="AN49">
        <f t="shared" ca="1" si="13"/>
        <v>0</v>
      </c>
      <c r="AO49">
        <f t="shared" ca="1" si="14"/>
        <v>0</v>
      </c>
      <c r="AP49">
        <f t="shared" ca="1" si="15"/>
        <v>0</v>
      </c>
      <c r="AQ49">
        <f t="shared" ca="1" si="16"/>
        <v>0</v>
      </c>
      <c r="AR49">
        <f t="shared" ca="1" si="17"/>
        <v>0</v>
      </c>
      <c r="AS49">
        <f t="shared" ca="1" si="18"/>
        <v>0</v>
      </c>
      <c r="AT49">
        <f t="shared" ca="1" si="19"/>
        <v>0</v>
      </c>
      <c r="AU49">
        <f t="shared" ca="1" si="20"/>
        <v>0</v>
      </c>
      <c r="AV49">
        <f t="shared" ca="1" si="21"/>
        <v>0</v>
      </c>
      <c r="AW49">
        <f t="shared" ca="1" si="22"/>
        <v>2</v>
      </c>
      <c r="AX49">
        <f t="shared" ca="1" si="23"/>
        <v>2</v>
      </c>
    </row>
    <row r="50" spans="1:50" ht="27.75" customHeight="1">
      <c r="A50" s="726">
        <v>2026</v>
      </c>
      <c r="B50" s="789" t="s">
        <v>104</v>
      </c>
      <c r="C50" s="775" t="s">
        <v>107</v>
      </c>
      <c r="D50" s="1103" t="str">
        <f>'PLAN DE ACCIÓN 2026'!G50</f>
        <v>PES21</v>
      </c>
      <c r="E50" s="818" t="str">
        <f>'PLAN DE ACCIÓN 2026'!H50</f>
        <v>Implementar  el Plan de recuperación ante Desastres  (DRP)  Implementado en los servicios de TI críticos</v>
      </c>
      <c r="F50" s="818" t="str">
        <f>'PLAN DE ACCIÓN 2026'!I50</f>
        <v>Informe de pruebas del Plan de recuperación ante Desastres - DRP con los tiempos de recuperación y respuesta</v>
      </c>
      <c r="G50" s="1104">
        <f>'PLAN DE ACCIÓN 2026'!J50</f>
        <v>0</v>
      </c>
      <c r="H50" s="1104">
        <f>'PLAN DE ACCIÓN 2026'!K50</f>
        <v>0</v>
      </c>
      <c r="I50" s="1104">
        <f>'PLAN DE ACCIÓN 2026'!L50</f>
        <v>0</v>
      </c>
      <c r="J50" s="1105">
        <f>'PLAN DE ACCIÓN 2026'!M50</f>
        <v>0</v>
      </c>
      <c r="K50" s="1104">
        <f>'PLAN DE ACCIÓN 2026'!N50</f>
        <v>0</v>
      </c>
      <c r="L50" s="1104">
        <f>'PLAN DE ACCIÓN 2026'!O50</f>
        <v>1</v>
      </c>
      <c r="M50" s="1106">
        <f>'PLAN DE ACCIÓN 2026'!P50</f>
        <v>0</v>
      </c>
      <c r="N50" s="1106">
        <f>'PLAN DE ACCIÓN 2026'!Q50</f>
        <v>0</v>
      </c>
      <c r="O50" s="1106">
        <f>'PLAN DE ACCIÓN 2026'!R50</f>
        <v>0</v>
      </c>
      <c r="P50" s="1106">
        <f>'PLAN DE ACCIÓN 2026'!S50</f>
        <v>0</v>
      </c>
      <c r="Q50" s="1106">
        <f>'PLAN DE ACCIÓN 2026'!T50</f>
        <v>0</v>
      </c>
      <c r="R50" s="1106">
        <f>'PLAN DE ACCIÓN 2026'!U50</f>
        <v>0</v>
      </c>
      <c r="S50" s="1106">
        <f>'PLAN DE ACCIÓN 2026'!V50</f>
        <v>1</v>
      </c>
      <c r="T50" s="1107">
        <f>'PLAN DE ACCIÓN 2026'!W50</f>
        <v>1</v>
      </c>
      <c r="U50" s="817" t="str">
        <f>'PLAN DE ACCIÓN 2026'!X50</f>
        <v>Oficina de Informática y Desarrollo Tecnológico</v>
      </c>
      <c r="V50" s="817" t="str">
        <f>'PLAN DE ACCIÓN 2026'!Y50</f>
        <v>Oficina de Informática y Desarrollo Tecnológico</v>
      </c>
      <c r="W50" s="817" t="str">
        <f>'PLAN DE ACCIÓN 2026'!Z50</f>
        <v>(M-07) Investigación, Desarrollo e Innovación</v>
      </c>
      <c r="X50" s="817" t="str">
        <f>'PLAN DE ACCIÓN 2026'!AA50</f>
        <v>Proyecto de inversión</v>
      </c>
      <c r="Y50" s="1108">
        <f>'PLAN DE ACCIÓN 2026'!AB50</f>
        <v>0</v>
      </c>
      <c r="Z50" s="1108">
        <f>'PLAN DE ACCIÓN 2026'!AC50</f>
        <v>0</v>
      </c>
      <c r="AA50" s="1108">
        <f>'PLAN DE ACCIÓN 2026'!AD50</f>
        <v>0</v>
      </c>
      <c r="AB50" s="1108">
        <f>'PLAN DE ACCIÓN 2026'!AE50</f>
        <v>0</v>
      </c>
      <c r="AC50" s="1108">
        <f>'PLAN DE ACCIÓN 2026'!AF50</f>
        <v>0</v>
      </c>
      <c r="AD50" s="1108">
        <f>'PLAN DE ACCIÓN 2026'!AG50</f>
        <v>0</v>
      </c>
      <c r="AE50" s="1108">
        <f>'PLAN DE ACCIÓN 2026'!AH50</f>
        <v>0</v>
      </c>
      <c r="AF50" s="1108">
        <f>'PLAN DE ACCIÓN 2026'!AI50</f>
        <v>0</v>
      </c>
      <c r="AG50" s="1109">
        <f>'PLAN DE ACCIÓN 2026'!AJ50</f>
        <v>0</v>
      </c>
      <c r="AH50" s="1109">
        <f>'PLAN DE ACCIÓN 2026'!AK50</f>
        <v>0</v>
      </c>
      <c r="AI50" s="1109">
        <f>'PLAN DE ACCIÓN 2026'!AL50</f>
        <v>0</v>
      </c>
      <c r="AJ50" s="1109">
        <f>'PLAN DE ACCIÓN 2026'!AM50</f>
        <v>0</v>
      </c>
      <c r="AK50" s="1109">
        <f>'PLAN DE ACCIÓN 2026'!AN50</f>
        <v>0</v>
      </c>
      <c r="AL50" s="1110">
        <f>'PLAN DE ACCIÓN 2026'!AO50</f>
        <v>0</v>
      </c>
      <c r="AM50">
        <f t="shared" ca="1" si="12"/>
        <v>0</v>
      </c>
      <c r="AN50">
        <f t="shared" ca="1" si="13"/>
        <v>0</v>
      </c>
      <c r="AO50">
        <f t="shared" ca="1" si="14"/>
        <v>0</v>
      </c>
      <c r="AP50">
        <f t="shared" ca="1" si="15"/>
        <v>0</v>
      </c>
      <c r="AQ50">
        <f t="shared" ca="1" si="16"/>
        <v>0</v>
      </c>
      <c r="AR50">
        <f t="shared" ca="1" si="17"/>
        <v>2</v>
      </c>
      <c r="AS50">
        <f t="shared" ca="1" si="18"/>
        <v>0</v>
      </c>
      <c r="AT50">
        <f t="shared" ca="1" si="19"/>
        <v>0</v>
      </c>
      <c r="AU50">
        <f t="shared" ca="1" si="20"/>
        <v>0</v>
      </c>
      <c r="AV50">
        <f t="shared" ca="1" si="21"/>
        <v>0</v>
      </c>
      <c r="AW50">
        <f t="shared" ca="1" si="22"/>
        <v>0</v>
      </c>
      <c r="AX50">
        <f t="shared" ca="1" si="23"/>
        <v>0</v>
      </c>
    </row>
    <row r="51" spans="1:50" ht="27.75" customHeight="1">
      <c r="A51" s="726">
        <v>2026</v>
      </c>
      <c r="B51" s="789" t="s">
        <v>104</v>
      </c>
      <c r="C51" s="775" t="s">
        <v>107</v>
      </c>
      <c r="D51" s="1103" t="str">
        <f>'PLAN DE ACCIÓN 2026'!G51</f>
        <v>PES22</v>
      </c>
      <c r="E51" s="818" t="str">
        <f>'PLAN DE ACCIÓN 2026'!H51</f>
        <v>Establecer una Estructura de Control de la Gestión Eficiente para el Establecimiento de Acciones, Políticas, Métodos, Procedimientos, Mecanismos de Prevención, Verificación y Evaluación en Procura de su Mejoramiento Continuo</v>
      </c>
      <c r="F51" s="818" t="str">
        <f>'PLAN DE ACCIÓN 2026'!I51</f>
        <v>Informe con el registro de vulnerabilidades</v>
      </c>
      <c r="G51" s="1104">
        <f>'PLAN DE ACCIÓN 2026'!J51</f>
        <v>0</v>
      </c>
      <c r="H51" s="1104">
        <f>'PLAN DE ACCIÓN 2026'!K51</f>
        <v>0</v>
      </c>
      <c r="I51" s="1104">
        <f>'PLAN DE ACCIÓN 2026'!L51</f>
        <v>0</v>
      </c>
      <c r="J51" s="1105">
        <f>'PLAN DE ACCIÓN 2026'!M51</f>
        <v>0</v>
      </c>
      <c r="K51" s="1104">
        <f>'PLAN DE ACCIÓN 2026'!N51</f>
        <v>0</v>
      </c>
      <c r="L51" s="1104">
        <f>'PLAN DE ACCIÓN 2026'!O51</f>
        <v>1</v>
      </c>
      <c r="M51" s="1106">
        <f>'PLAN DE ACCIÓN 2026'!P51</f>
        <v>0</v>
      </c>
      <c r="N51" s="1106">
        <f>'PLAN DE ACCIÓN 2026'!Q51</f>
        <v>0</v>
      </c>
      <c r="O51" s="1106">
        <f>'PLAN DE ACCIÓN 2026'!R51</f>
        <v>0</v>
      </c>
      <c r="P51" s="1106">
        <f>'PLAN DE ACCIÓN 2026'!S51</f>
        <v>0</v>
      </c>
      <c r="Q51" s="1106">
        <f>'PLAN DE ACCIÓN 2026'!T51</f>
        <v>0</v>
      </c>
      <c r="R51" s="1106">
        <f>'PLAN DE ACCIÓN 2026'!U51</f>
        <v>1</v>
      </c>
      <c r="S51" s="1106">
        <f>'PLAN DE ACCIÓN 2026'!V51</f>
        <v>2</v>
      </c>
      <c r="T51" s="1107">
        <f>'PLAN DE ACCIÓN 2026'!W51</f>
        <v>1</v>
      </c>
      <c r="U51" s="817" t="str">
        <f>'PLAN DE ACCIÓN 2026'!X51</f>
        <v>Oficina de Informática y Desarrollo Tecnológico</v>
      </c>
      <c r="V51" s="817" t="str">
        <f>'PLAN DE ACCIÓN 2026'!Y51</f>
        <v>Oficina de Informática y Desarrollo Tecnológico</v>
      </c>
      <c r="W51" s="817" t="str">
        <f>'PLAN DE ACCIÓN 2026'!Z51</f>
        <v>(M-07) Investigación, Desarrollo e Innovación</v>
      </c>
      <c r="X51" s="817" t="str">
        <f>'PLAN DE ACCIÓN 2026'!AA51</f>
        <v>Proyecto de inversión</v>
      </c>
      <c r="Y51" s="1108">
        <f>'PLAN DE ACCIÓN 2026'!AB51</f>
        <v>0</v>
      </c>
      <c r="Z51" s="1108">
        <f>'PLAN DE ACCIÓN 2026'!AC51</f>
        <v>0</v>
      </c>
      <c r="AA51" s="1108">
        <f>'PLAN DE ACCIÓN 2026'!AD51</f>
        <v>0</v>
      </c>
      <c r="AB51" s="1108">
        <f>'PLAN DE ACCIÓN 2026'!AE51</f>
        <v>0</v>
      </c>
      <c r="AC51" s="1108">
        <f>'PLAN DE ACCIÓN 2026'!AF51</f>
        <v>0</v>
      </c>
      <c r="AD51" s="1108">
        <f>'PLAN DE ACCIÓN 2026'!AG51</f>
        <v>0</v>
      </c>
      <c r="AE51" s="1108">
        <f>'PLAN DE ACCIÓN 2026'!AH51</f>
        <v>0</v>
      </c>
      <c r="AF51" s="1108">
        <f>'PLAN DE ACCIÓN 2026'!AI51</f>
        <v>0</v>
      </c>
      <c r="AG51" s="1109">
        <f>'PLAN DE ACCIÓN 2026'!AJ51</f>
        <v>0</v>
      </c>
      <c r="AH51" s="1109">
        <f>'PLAN DE ACCIÓN 2026'!AK51</f>
        <v>0</v>
      </c>
      <c r="AI51" s="1109">
        <f>'PLAN DE ACCIÓN 2026'!AL51</f>
        <v>0</v>
      </c>
      <c r="AJ51" s="1109">
        <f>'PLAN DE ACCIÓN 2026'!AM51</f>
        <v>0</v>
      </c>
      <c r="AK51" s="1109">
        <f>'PLAN DE ACCIÓN 2026'!AN51</f>
        <v>0</v>
      </c>
      <c r="AL51" s="1110">
        <f>'PLAN DE ACCIÓN 2026'!AO51</f>
        <v>0</v>
      </c>
      <c r="AM51">
        <f t="shared" ca="1" si="12"/>
        <v>0</v>
      </c>
      <c r="AN51">
        <f t="shared" ca="1" si="13"/>
        <v>0</v>
      </c>
      <c r="AO51">
        <f t="shared" ca="1" si="14"/>
        <v>0</v>
      </c>
      <c r="AP51">
        <f t="shared" ca="1" si="15"/>
        <v>0</v>
      </c>
      <c r="AQ51">
        <f t="shared" ca="1" si="16"/>
        <v>0</v>
      </c>
      <c r="AR51">
        <f t="shared" ca="1" si="17"/>
        <v>2</v>
      </c>
      <c r="AS51">
        <f t="shared" ca="1" si="18"/>
        <v>0</v>
      </c>
      <c r="AT51">
        <f t="shared" ca="1" si="19"/>
        <v>0</v>
      </c>
      <c r="AU51">
        <f t="shared" ca="1" si="20"/>
        <v>0</v>
      </c>
      <c r="AV51">
        <f t="shared" ca="1" si="21"/>
        <v>0</v>
      </c>
      <c r="AW51">
        <f t="shared" ca="1" si="22"/>
        <v>0</v>
      </c>
      <c r="AX51">
        <f t="shared" ca="1" si="23"/>
        <v>2</v>
      </c>
    </row>
    <row r="52" spans="1:50" ht="27.75" customHeight="1">
      <c r="A52" s="726">
        <v>2026</v>
      </c>
      <c r="B52" s="789" t="s">
        <v>104</v>
      </c>
      <c r="C52" s="775" t="s">
        <v>107</v>
      </c>
      <c r="D52" s="1103" t="str">
        <f>'PLAN DE ACCIÓN 2026'!G52</f>
        <v>PES23</v>
      </c>
      <c r="E52" s="818"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F52" s="818" t="str">
        <f>'PLAN DE ACCIÓN 2026'!I52</f>
        <v>Informes de gestión trimestral de cumplimiento del plan estrategico de Talento Humano</v>
      </c>
      <c r="G52" s="1104">
        <f>'PLAN DE ACCIÓN 2026'!J52</f>
        <v>0</v>
      </c>
      <c r="H52" s="1104">
        <f>'PLAN DE ACCIÓN 2026'!K52</f>
        <v>0</v>
      </c>
      <c r="I52" s="1104">
        <f>'PLAN DE ACCIÓN 2026'!L52</f>
        <v>1</v>
      </c>
      <c r="J52" s="1105">
        <f>'PLAN DE ACCIÓN 2026'!M52</f>
        <v>0</v>
      </c>
      <c r="K52" s="1104">
        <f>'PLAN DE ACCIÓN 2026'!N52</f>
        <v>0</v>
      </c>
      <c r="L52" s="1104">
        <f>'PLAN DE ACCIÓN 2026'!O52</f>
        <v>1</v>
      </c>
      <c r="M52" s="1106">
        <f>'PLAN DE ACCIÓN 2026'!P52</f>
        <v>0</v>
      </c>
      <c r="N52" s="1106">
        <f>'PLAN DE ACCIÓN 2026'!Q52</f>
        <v>0</v>
      </c>
      <c r="O52" s="1106">
        <f>'PLAN DE ACCIÓN 2026'!R52</f>
        <v>1</v>
      </c>
      <c r="P52" s="1106">
        <f>'PLAN DE ACCIÓN 2026'!S52</f>
        <v>0</v>
      </c>
      <c r="Q52" s="1106">
        <f>'PLAN DE ACCIÓN 2026'!T52</f>
        <v>0</v>
      </c>
      <c r="R52" s="1106">
        <f>'PLAN DE ACCIÓN 2026'!U52</f>
        <v>1</v>
      </c>
      <c r="S52" s="1106">
        <f>'PLAN DE ACCIÓN 2026'!V52</f>
        <v>4</v>
      </c>
      <c r="T52" s="1107">
        <f>'PLAN DE ACCIÓN 2026'!W52</f>
        <v>1</v>
      </c>
      <c r="U52" s="817" t="str">
        <f>'PLAN DE ACCIÓN 2026'!X52</f>
        <v>Secretaría General</v>
      </c>
      <c r="V52" s="817" t="str">
        <f>'PLAN DE ACCIÓN 2026'!Y52</f>
        <v>Secretaría General</v>
      </c>
      <c r="W52" s="817" t="str">
        <f>'PLAN DE ACCIÓN 2026'!Z52</f>
        <v>(M-07) Investigación, Desarrollo e Innovación</v>
      </c>
      <c r="X52" s="817" t="str">
        <f>'PLAN DE ACCIÓN 2026'!AA52</f>
        <v>Funcionamiento</v>
      </c>
      <c r="Y52" s="1108">
        <f>'PLAN DE ACCIÓN 2026'!AB52</f>
        <v>0</v>
      </c>
      <c r="Z52" s="1108">
        <f>'PLAN DE ACCIÓN 2026'!AC52</f>
        <v>0</v>
      </c>
      <c r="AA52" s="1108">
        <f>'PLAN DE ACCIÓN 2026'!AD52</f>
        <v>1</v>
      </c>
      <c r="AB52" s="1108">
        <f>'PLAN DE ACCIÓN 2026'!AE52</f>
        <v>0</v>
      </c>
      <c r="AC52" s="1108">
        <f>'PLAN DE ACCIÓN 2026'!AF52</f>
        <v>0</v>
      </c>
      <c r="AD52" s="1108">
        <f>'PLAN DE ACCIÓN 2026'!AG52</f>
        <v>0</v>
      </c>
      <c r="AE52" s="1108">
        <f>'PLAN DE ACCIÓN 2026'!AH52</f>
        <v>0</v>
      </c>
      <c r="AF52" s="1108">
        <f>'PLAN DE ACCIÓN 2026'!AI52</f>
        <v>0</v>
      </c>
      <c r="AG52" s="1109">
        <f>'PLAN DE ACCIÓN 2026'!AJ52</f>
        <v>0</v>
      </c>
      <c r="AH52" s="1109">
        <f>'PLAN DE ACCIÓN 2026'!AK52</f>
        <v>0</v>
      </c>
      <c r="AI52" s="1109">
        <f>'PLAN DE ACCIÓN 2026'!AL52</f>
        <v>0</v>
      </c>
      <c r="AJ52" s="1109">
        <f>'PLAN DE ACCIÓN 2026'!AM52</f>
        <v>0</v>
      </c>
      <c r="AK52" s="1109">
        <f>'PLAN DE ACCIÓN 2026'!AN52</f>
        <v>1</v>
      </c>
      <c r="AL52" s="1110">
        <f>'PLAN DE ACCIÓN 2026'!AO52</f>
        <v>0.25</v>
      </c>
      <c r="AM52">
        <f t="shared" ca="1" si="12"/>
        <v>0</v>
      </c>
      <c r="AN52">
        <f t="shared" ca="1" si="13"/>
        <v>0</v>
      </c>
      <c r="AO52">
        <f t="shared" ca="1" si="14"/>
        <v>1</v>
      </c>
      <c r="AP52">
        <f t="shared" ca="1" si="15"/>
        <v>0</v>
      </c>
      <c r="AQ52">
        <f t="shared" ca="1" si="16"/>
        <v>0</v>
      </c>
      <c r="AR52">
        <f t="shared" ca="1" si="17"/>
        <v>2</v>
      </c>
      <c r="AS52">
        <f t="shared" ca="1" si="18"/>
        <v>0</v>
      </c>
      <c r="AT52">
        <f t="shared" ca="1" si="19"/>
        <v>0</v>
      </c>
      <c r="AU52">
        <f t="shared" ca="1" si="20"/>
        <v>2</v>
      </c>
      <c r="AV52">
        <f t="shared" ca="1" si="21"/>
        <v>0</v>
      </c>
      <c r="AW52">
        <f t="shared" ca="1" si="22"/>
        <v>0</v>
      </c>
      <c r="AX52">
        <f t="shared" ca="1" si="23"/>
        <v>2</v>
      </c>
    </row>
    <row r="53" spans="1:50" ht="27.75" customHeight="1">
      <c r="A53" s="726">
        <v>2026</v>
      </c>
      <c r="B53" s="789" t="s">
        <v>104</v>
      </c>
      <c r="C53" s="775" t="s">
        <v>109</v>
      </c>
      <c r="D53" s="1103" t="str">
        <f>'PLAN DE ACCIÓN 2026'!G53</f>
        <v>PI8</v>
      </c>
      <c r="E53" s="818" t="str">
        <f>'PLAN DE ACCIÓN 2026'!H53</f>
        <v>Ejecutar las actividades del Plan de Acción Ambiental</v>
      </c>
      <c r="F53" s="818" t="str">
        <f>'PLAN DE ACCIÓN 2026'!I53</f>
        <v>Informe seguimiento trimestral de avance de las actividades plasmadas en el plan para la vigencia</v>
      </c>
      <c r="G53" s="1104">
        <f>'PLAN DE ACCIÓN 2026'!J53</f>
        <v>0</v>
      </c>
      <c r="H53" s="1104">
        <f>'PLAN DE ACCIÓN 2026'!K53</f>
        <v>0</v>
      </c>
      <c r="I53" s="1104">
        <f>'PLAN DE ACCIÓN 2026'!L53</f>
        <v>1</v>
      </c>
      <c r="J53" s="1105">
        <f>'PLAN DE ACCIÓN 2026'!M53</f>
        <v>0</v>
      </c>
      <c r="K53" s="1104">
        <f>'PLAN DE ACCIÓN 2026'!N53</f>
        <v>0</v>
      </c>
      <c r="L53" s="1104">
        <f>'PLAN DE ACCIÓN 2026'!O53</f>
        <v>1</v>
      </c>
      <c r="M53" s="1106">
        <f>'PLAN DE ACCIÓN 2026'!P53</f>
        <v>0</v>
      </c>
      <c r="N53" s="1106">
        <f>'PLAN DE ACCIÓN 2026'!Q53</f>
        <v>0</v>
      </c>
      <c r="O53" s="1106">
        <f>'PLAN DE ACCIÓN 2026'!R53</f>
        <v>1</v>
      </c>
      <c r="P53" s="1106">
        <f>'PLAN DE ACCIÓN 2026'!S53</f>
        <v>0</v>
      </c>
      <c r="Q53" s="1106">
        <f>'PLAN DE ACCIÓN 2026'!T53</f>
        <v>0</v>
      </c>
      <c r="R53" s="1106">
        <f>'PLAN DE ACCIÓN 2026'!U53</f>
        <v>1</v>
      </c>
      <c r="S53" s="1106">
        <f>'PLAN DE ACCIÓN 2026'!V53</f>
        <v>4</v>
      </c>
      <c r="T53" s="1107">
        <f>'PLAN DE ACCIÓN 2026'!W53</f>
        <v>1</v>
      </c>
      <c r="U53" s="817" t="str">
        <f>'PLAN DE ACCIÓN 2026'!X53</f>
        <v>Secretaría General</v>
      </c>
      <c r="V53" s="817" t="str">
        <f>'PLAN DE ACCIÓN 2026'!Y53</f>
        <v>Secretaría General</v>
      </c>
      <c r="W53" s="817" t="str">
        <f>'PLAN DE ACCIÓN 2026'!Z53</f>
        <v>(M-07) Investigación, Desarrollo e Innovación</v>
      </c>
      <c r="X53" s="817" t="str">
        <f>'PLAN DE ACCIÓN 2026'!AA53</f>
        <v>Funcionamiento, Inversión</v>
      </c>
      <c r="Y53" s="1108">
        <f>'PLAN DE ACCIÓN 2026'!AB53</f>
        <v>0</v>
      </c>
      <c r="Z53" s="1108">
        <f>'PLAN DE ACCIÓN 2026'!AC53</f>
        <v>0</v>
      </c>
      <c r="AA53" s="1108">
        <f>'PLAN DE ACCIÓN 2026'!AD53</f>
        <v>1</v>
      </c>
      <c r="AB53" s="1108">
        <f>'PLAN DE ACCIÓN 2026'!AE53</f>
        <v>0</v>
      </c>
      <c r="AC53" s="1108">
        <f>'PLAN DE ACCIÓN 2026'!AF53</f>
        <v>0</v>
      </c>
      <c r="AD53" s="1108">
        <f>'PLAN DE ACCIÓN 2026'!AG53</f>
        <v>0</v>
      </c>
      <c r="AE53" s="1108">
        <f>'PLAN DE ACCIÓN 2026'!AH53</f>
        <v>0</v>
      </c>
      <c r="AF53" s="1108">
        <f>'PLAN DE ACCIÓN 2026'!AI53</f>
        <v>0</v>
      </c>
      <c r="AG53" s="1109">
        <f>'PLAN DE ACCIÓN 2026'!AJ53</f>
        <v>0</v>
      </c>
      <c r="AH53" s="1109">
        <f>'PLAN DE ACCIÓN 2026'!AK53</f>
        <v>0</v>
      </c>
      <c r="AI53" s="1109">
        <f>'PLAN DE ACCIÓN 2026'!AL53</f>
        <v>0</v>
      </c>
      <c r="AJ53" s="1109">
        <f>'PLAN DE ACCIÓN 2026'!AM53</f>
        <v>0</v>
      </c>
      <c r="AK53" s="1109">
        <f>'PLAN DE ACCIÓN 2026'!AN53</f>
        <v>1</v>
      </c>
      <c r="AL53" s="1110">
        <f>'PLAN DE ACCIÓN 2026'!AO53</f>
        <v>0.25</v>
      </c>
      <c r="AM53">
        <f t="shared" ca="1" si="12"/>
        <v>0</v>
      </c>
      <c r="AN53">
        <f t="shared" ca="1" si="13"/>
        <v>0</v>
      </c>
      <c r="AO53">
        <f t="shared" ca="1" si="14"/>
        <v>1</v>
      </c>
      <c r="AP53">
        <f t="shared" ca="1" si="15"/>
        <v>0</v>
      </c>
      <c r="AQ53">
        <f t="shared" ca="1" si="16"/>
        <v>0</v>
      </c>
      <c r="AR53">
        <f t="shared" ca="1" si="17"/>
        <v>2</v>
      </c>
      <c r="AS53">
        <f t="shared" ca="1" si="18"/>
        <v>0</v>
      </c>
      <c r="AT53">
        <f t="shared" ca="1" si="19"/>
        <v>0</v>
      </c>
      <c r="AU53">
        <f t="shared" ca="1" si="20"/>
        <v>2</v>
      </c>
      <c r="AV53">
        <f t="shared" ca="1" si="21"/>
        <v>0</v>
      </c>
      <c r="AW53">
        <f t="shared" ca="1" si="22"/>
        <v>0</v>
      </c>
      <c r="AX53">
        <f t="shared" ca="1" si="23"/>
        <v>2</v>
      </c>
    </row>
    <row r="54" spans="1:50" ht="27.75" customHeight="1">
      <c r="A54" s="726">
        <v>2026</v>
      </c>
      <c r="B54" s="789" t="s">
        <v>104</v>
      </c>
      <c r="C54" s="775" t="s">
        <v>109</v>
      </c>
      <c r="D54" s="1103" t="str">
        <f>'PLAN DE ACCIÓN 2026'!G54</f>
        <v>PI5</v>
      </c>
      <c r="E54" s="818" t="str">
        <f>'PLAN DE ACCIÓN 2026'!H54</f>
        <v>Ejecutar el Plan Estratégico de Tecnologías de la Información - PETI 2024 - 2026</v>
      </c>
      <c r="F54" s="818" t="str">
        <f>'PLAN DE ACCIÓN 2026'!I54</f>
        <v>Informe seguimiento trimestral de avance de las actividades plasmadas en el plan para la vigencia</v>
      </c>
      <c r="G54" s="1104">
        <f>'PLAN DE ACCIÓN 2026'!J54</f>
        <v>0</v>
      </c>
      <c r="H54" s="1104">
        <f>'PLAN DE ACCIÓN 2026'!K54</f>
        <v>0</v>
      </c>
      <c r="I54" s="1104">
        <f>'PLAN DE ACCIÓN 2026'!L54</f>
        <v>0</v>
      </c>
      <c r="J54" s="1105">
        <f>'PLAN DE ACCIÓN 2026'!M54</f>
        <v>1</v>
      </c>
      <c r="K54" s="1104">
        <f>'PLAN DE ACCIÓN 2026'!N54</f>
        <v>0</v>
      </c>
      <c r="L54" s="1104">
        <f>'PLAN DE ACCIÓN 2026'!O54</f>
        <v>0</v>
      </c>
      <c r="M54" s="1106">
        <f>'PLAN DE ACCIÓN 2026'!P54</f>
        <v>1</v>
      </c>
      <c r="N54" s="1106">
        <f>'PLAN DE ACCIÓN 2026'!Q54</f>
        <v>0</v>
      </c>
      <c r="O54" s="1106">
        <f>'PLAN DE ACCIÓN 2026'!R54</f>
        <v>0</v>
      </c>
      <c r="P54" s="1106">
        <f>'PLAN DE ACCIÓN 2026'!S54</f>
        <v>1</v>
      </c>
      <c r="Q54" s="1106">
        <f>'PLAN DE ACCIÓN 2026'!T54</f>
        <v>0</v>
      </c>
      <c r="R54" s="1106">
        <f>'PLAN DE ACCIÓN 2026'!U54</f>
        <v>1</v>
      </c>
      <c r="S54" s="1106">
        <f>'PLAN DE ACCIÓN 2026'!V54</f>
        <v>4</v>
      </c>
      <c r="T54" s="1107">
        <f>'PLAN DE ACCIÓN 2026'!W54</f>
        <v>1</v>
      </c>
      <c r="U54" s="817" t="str">
        <f>'PLAN DE ACCIÓN 2026'!X54</f>
        <v>Oficina de Informática y Desarrollo Tecnológico</v>
      </c>
      <c r="V54" s="817" t="str">
        <f>'PLAN DE ACCIÓN 2026'!Y54</f>
        <v>Oficina de Informática y Desarrollo Tecnológico</v>
      </c>
      <c r="W54" s="817" t="str">
        <f>'PLAN DE ACCIÓN 2026'!Z54</f>
        <v>(A-04) Gestión de Talento Humano</v>
      </c>
      <c r="X54" s="817" t="str">
        <f>'PLAN DE ACCIÓN 2026'!AA54</f>
        <v>Proyecto de inversión</v>
      </c>
      <c r="Y54" s="1108">
        <f>'PLAN DE ACCIÓN 2026'!AB54</f>
        <v>0</v>
      </c>
      <c r="Z54" s="1108">
        <f>'PLAN DE ACCIÓN 2026'!AC54</f>
        <v>0</v>
      </c>
      <c r="AA54" s="1108">
        <f>'PLAN DE ACCIÓN 2026'!AD54</f>
        <v>0</v>
      </c>
      <c r="AB54" s="1108">
        <f>'PLAN DE ACCIÓN 2026'!AE54</f>
        <v>1</v>
      </c>
      <c r="AC54" s="1108">
        <f>'PLAN DE ACCIÓN 2026'!AF54</f>
        <v>0</v>
      </c>
      <c r="AD54" s="1108">
        <f>'PLAN DE ACCIÓN 2026'!AG54</f>
        <v>0</v>
      </c>
      <c r="AE54" s="1108">
        <f>'PLAN DE ACCIÓN 2026'!AH54</f>
        <v>0</v>
      </c>
      <c r="AF54" s="1108">
        <f>'PLAN DE ACCIÓN 2026'!AI54</f>
        <v>0</v>
      </c>
      <c r="AG54" s="1109">
        <f>'PLAN DE ACCIÓN 2026'!AJ54</f>
        <v>0</v>
      </c>
      <c r="AH54" s="1109">
        <f>'PLAN DE ACCIÓN 2026'!AK54</f>
        <v>0</v>
      </c>
      <c r="AI54" s="1109">
        <f>'PLAN DE ACCIÓN 2026'!AL54</f>
        <v>0</v>
      </c>
      <c r="AJ54" s="1109">
        <f>'PLAN DE ACCIÓN 2026'!AM54</f>
        <v>0</v>
      </c>
      <c r="AK54" s="1109">
        <f>'PLAN DE ACCIÓN 2026'!AN54</f>
        <v>1</v>
      </c>
      <c r="AL54" s="1110">
        <f>'PLAN DE ACCIÓN 2026'!AO54</f>
        <v>0.25</v>
      </c>
      <c r="AM54">
        <f t="shared" ca="1" si="12"/>
        <v>0</v>
      </c>
      <c r="AN54">
        <f t="shared" ca="1" si="13"/>
        <v>0</v>
      </c>
      <c r="AO54">
        <f t="shared" ca="1" si="14"/>
        <v>0</v>
      </c>
      <c r="AP54">
        <f t="shared" ca="1" si="15"/>
        <v>1</v>
      </c>
      <c r="AQ54">
        <f t="shared" ca="1" si="16"/>
        <v>0</v>
      </c>
      <c r="AR54">
        <f t="shared" ca="1" si="17"/>
        <v>0</v>
      </c>
      <c r="AS54">
        <f t="shared" ca="1" si="18"/>
        <v>2</v>
      </c>
      <c r="AT54">
        <f t="shared" ca="1" si="19"/>
        <v>0</v>
      </c>
      <c r="AU54">
        <f t="shared" ca="1" si="20"/>
        <v>0</v>
      </c>
      <c r="AV54">
        <f t="shared" ca="1" si="21"/>
        <v>2</v>
      </c>
      <c r="AW54">
        <f t="shared" ca="1" si="22"/>
        <v>0</v>
      </c>
      <c r="AX54">
        <f t="shared" ca="1" si="23"/>
        <v>2</v>
      </c>
    </row>
    <row r="55" spans="1:50" ht="27.75" customHeight="1">
      <c r="A55" s="726">
        <v>2026</v>
      </c>
      <c r="B55" s="789" t="s">
        <v>104</v>
      </c>
      <c r="C55" s="775" t="s">
        <v>109</v>
      </c>
      <c r="D55" s="1103" t="str">
        <f>'PLAN DE ACCIÓN 2026'!G55</f>
        <v>PI2</v>
      </c>
      <c r="E55" s="818" t="str">
        <f>'PLAN DE ACCIÓN 2026'!H55</f>
        <v>Realizar seguimiento al Plan Anual de Adquisiciones</v>
      </c>
      <c r="F55" s="818" t="str">
        <f>'PLAN DE ACCIÓN 2026'!I55</f>
        <v>Reporte mensual del seguimiento al Plan Anual de adquisiciones con porcentaje de cumplimiento</v>
      </c>
      <c r="G55" s="1104">
        <f>'PLAN DE ACCIÓN 2026'!J55</f>
        <v>1</v>
      </c>
      <c r="H55" s="1104">
        <f>'PLAN DE ACCIÓN 2026'!K55</f>
        <v>1</v>
      </c>
      <c r="I55" s="1104">
        <f>'PLAN DE ACCIÓN 2026'!L55</f>
        <v>1</v>
      </c>
      <c r="J55" s="1105">
        <f>'PLAN DE ACCIÓN 2026'!M55</f>
        <v>1</v>
      </c>
      <c r="K55" s="1104">
        <f>'PLAN DE ACCIÓN 2026'!N55</f>
        <v>1</v>
      </c>
      <c r="L55" s="1104">
        <f>'PLAN DE ACCIÓN 2026'!O55</f>
        <v>1</v>
      </c>
      <c r="M55" s="1106">
        <f>'PLAN DE ACCIÓN 2026'!P55</f>
        <v>1</v>
      </c>
      <c r="N55" s="1106">
        <f>'PLAN DE ACCIÓN 2026'!Q55</f>
        <v>1</v>
      </c>
      <c r="O55" s="1106">
        <f>'PLAN DE ACCIÓN 2026'!R55</f>
        <v>1</v>
      </c>
      <c r="P55" s="1106">
        <f>'PLAN DE ACCIÓN 2026'!S55</f>
        <v>1</v>
      </c>
      <c r="Q55" s="1106">
        <f>'PLAN DE ACCIÓN 2026'!T55</f>
        <v>1</v>
      </c>
      <c r="R55" s="1106">
        <f>'PLAN DE ACCIÓN 2026'!U55</f>
        <v>1</v>
      </c>
      <c r="S55" s="1106">
        <f>'PLAN DE ACCIÓN 2026'!V55</f>
        <v>12</v>
      </c>
      <c r="T55" s="1107">
        <f>'PLAN DE ACCIÓN 2026'!W55</f>
        <v>1</v>
      </c>
      <c r="U55" s="817" t="str">
        <f>'PLAN DE ACCIÓN 2026'!X55</f>
        <v>Secretaría General</v>
      </c>
      <c r="V55" s="817" t="str">
        <f>'PLAN DE ACCIÓN 2026'!Y55</f>
        <v>Secretaría General</v>
      </c>
      <c r="W55" s="817" t="str">
        <f>'PLAN DE ACCIÓN 2026'!Z55</f>
        <v>(A-04) Gestión de Talento Humano</v>
      </c>
      <c r="X55" s="817" t="str">
        <f>'PLAN DE ACCIÓN 2026'!AA55</f>
        <v>Funcionamiento, Inversión</v>
      </c>
      <c r="Y55" s="1108">
        <f>'PLAN DE ACCIÓN 2026'!AB55</f>
        <v>1</v>
      </c>
      <c r="Z55" s="1108">
        <f>'PLAN DE ACCIÓN 2026'!AC55</f>
        <v>1</v>
      </c>
      <c r="AA55" s="1108">
        <f>'PLAN DE ACCIÓN 2026'!AD55</f>
        <v>1</v>
      </c>
      <c r="AB55" s="1108">
        <f>'PLAN DE ACCIÓN 2026'!AE55</f>
        <v>1</v>
      </c>
      <c r="AC55" s="1108">
        <f>'PLAN DE ACCIÓN 2026'!AF55</f>
        <v>0</v>
      </c>
      <c r="AD55" s="1108">
        <f>'PLAN DE ACCIÓN 2026'!AG55</f>
        <v>0</v>
      </c>
      <c r="AE55" s="1108">
        <f>'PLAN DE ACCIÓN 2026'!AH55</f>
        <v>0</v>
      </c>
      <c r="AF55" s="1108">
        <f>'PLAN DE ACCIÓN 2026'!AI55</f>
        <v>0</v>
      </c>
      <c r="AG55" s="1109">
        <f>'PLAN DE ACCIÓN 2026'!AJ55</f>
        <v>0</v>
      </c>
      <c r="AH55" s="1109">
        <f>'PLAN DE ACCIÓN 2026'!AK55</f>
        <v>0</v>
      </c>
      <c r="AI55" s="1109">
        <f>'PLAN DE ACCIÓN 2026'!AL55</f>
        <v>0</v>
      </c>
      <c r="AJ55" s="1109">
        <f>'PLAN DE ACCIÓN 2026'!AM55</f>
        <v>0</v>
      </c>
      <c r="AK55" s="1109">
        <f>'PLAN DE ACCIÓN 2026'!AN55</f>
        <v>4</v>
      </c>
      <c r="AL55" s="1110">
        <f>'PLAN DE ACCIÓN 2026'!AO55</f>
        <v>0.33333333333333331</v>
      </c>
      <c r="AM55">
        <f t="shared" ca="1" si="12"/>
        <v>1</v>
      </c>
      <c r="AN55">
        <f t="shared" ca="1" si="13"/>
        <v>1</v>
      </c>
      <c r="AO55">
        <f t="shared" ca="1" si="14"/>
        <v>1</v>
      </c>
      <c r="AP55">
        <f t="shared" ca="1" si="15"/>
        <v>1</v>
      </c>
      <c r="AQ55">
        <f t="shared" ca="1" si="16"/>
        <v>2</v>
      </c>
      <c r="AR55">
        <f t="shared" ca="1" si="17"/>
        <v>2</v>
      </c>
      <c r="AS55">
        <f t="shared" ca="1" si="18"/>
        <v>2</v>
      </c>
      <c r="AT55">
        <f t="shared" ca="1" si="19"/>
        <v>2</v>
      </c>
      <c r="AU55">
        <f t="shared" ca="1" si="20"/>
        <v>2</v>
      </c>
      <c r="AV55">
        <f t="shared" ca="1" si="21"/>
        <v>2</v>
      </c>
      <c r="AW55">
        <f t="shared" ca="1" si="22"/>
        <v>2</v>
      </c>
      <c r="AX55">
        <f t="shared" ca="1" si="23"/>
        <v>2</v>
      </c>
    </row>
    <row r="56" spans="1:50" ht="27.75" customHeight="1">
      <c r="A56" s="726">
        <v>2026</v>
      </c>
      <c r="B56" s="789" t="s">
        <v>104</v>
      </c>
      <c r="C56" s="775" t="s">
        <v>109</v>
      </c>
      <c r="D56" s="1103" t="str">
        <f>'PLAN DE ACCIÓN 2026'!G56</f>
        <v>PI9</v>
      </c>
      <c r="E56" s="818" t="str">
        <f>'PLAN DE ACCIÓN 2026'!H56</f>
        <v>Realizar seguimiento a los rubros de Austeridad del Gasto</v>
      </c>
      <c r="F56" s="818" t="str">
        <f>'PLAN DE ACCIÓN 2026'!I56</f>
        <v>Reporte semestral de los gastos en los rubros de Austeridad del Gasto</v>
      </c>
      <c r="G56" s="1104">
        <f>'PLAN DE ACCIÓN 2026'!J56</f>
        <v>0</v>
      </c>
      <c r="H56" s="1104">
        <f>'PLAN DE ACCIÓN 2026'!K56</f>
        <v>0</v>
      </c>
      <c r="I56" s="1104">
        <f>'PLAN DE ACCIÓN 2026'!L56</f>
        <v>0</v>
      </c>
      <c r="J56" s="1105">
        <f>'PLAN DE ACCIÓN 2026'!M56</f>
        <v>0</v>
      </c>
      <c r="K56" s="1104">
        <f>'PLAN DE ACCIÓN 2026'!N56</f>
        <v>0</v>
      </c>
      <c r="L56" s="1104">
        <f>'PLAN DE ACCIÓN 2026'!O56</f>
        <v>1</v>
      </c>
      <c r="M56" s="1106">
        <f>'PLAN DE ACCIÓN 2026'!P56</f>
        <v>0</v>
      </c>
      <c r="N56" s="1106">
        <f>'PLAN DE ACCIÓN 2026'!Q56</f>
        <v>0</v>
      </c>
      <c r="O56" s="1106">
        <f>'PLAN DE ACCIÓN 2026'!R56</f>
        <v>0</v>
      </c>
      <c r="P56" s="1106">
        <f>'PLAN DE ACCIÓN 2026'!S56</f>
        <v>0</v>
      </c>
      <c r="Q56" s="1106">
        <f>'PLAN DE ACCIÓN 2026'!T56</f>
        <v>0</v>
      </c>
      <c r="R56" s="1106">
        <f>'PLAN DE ACCIÓN 2026'!U56</f>
        <v>1</v>
      </c>
      <c r="S56" s="1106">
        <f>'PLAN DE ACCIÓN 2026'!V56</f>
        <v>2</v>
      </c>
      <c r="T56" s="1107">
        <f>'PLAN DE ACCIÓN 2026'!W56</f>
        <v>1</v>
      </c>
      <c r="U56" s="817" t="str">
        <f>'PLAN DE ACCIÓN 2026'!X56</f>
        <v>Secretaría General</v>
      </c>
      <c r="V56" s="817" t="str">
        <f>'PLAN DE ACCIÓN 2026'!Y56</f>
        <v>Secretaría General</v>
      </c>
      <c r="W56" s="817" t="str">
        <f>'PLAN DE ACCIÓN 2026'!Z56</f>
        <v>(A-04) Gestión de Talento Humano</v>
      </c>
      <c r="X56" s="817" t="str">
        <f>'PLAN DE ACCIÓN 2026'!AA56</f>
        <v>Funcionamiento, Inversión</v>
      </c>
      <c r="Y56" s="1108">
        <f>'PLAN DE ACCIÓN 2026'!AB56</f>
        <v>0</v>
      </c>
      <c r="Z56" s="1108">
        <f>'PLAN DE ACCIÓN 2026'!AC56</f>
        <v>0</v>
      </c>
      <c r="AA56" s="1108">
        <f>'PLAN DE ACCIÓN 2026'!AD56</f>
        <v>0</v>
      </c>
      <c r="AB56" s="1108">
        <f>'PLAN DE ACCIÓN 2026'!AE56</f>
        <v>0</v>
      </c>
      <c r="AC56" s="1108">
        <f>'PLAN DE ACCIÓN 2026'!AF56</f>
        <v>0</v>
      </c>
      <c r="AD56" s="1108">
        <f>'PLAN DE ACCIÓN 2026'!AG56</f>
        <v>0</v>
      </c>
      <c r="AE56" s="1108">
        <f>'PLAN DE ACCIÓN 2026'!AH56</f>
        <v>0</v>
      </c>
      <c r="AF56" s="1108">
        <f>'PLAN DE ACCIÓN 2026'!AI56</f>
        <v>0</v>
      </c>
      <c r="AG56" s="1109">
        <f>'PLAN DE ACCIÓN 2026'!AJ56</f>
        <v>0</v>
      </c>
      <c r="AH56" s="1109">
        <f>'PLAN DE ACCIÓN 2026'!AK56</f>
        <v>0</v>
      </c>
      <c r="AI56" s="1109">
        <f>'PLAN DE ACCIÓN 2026'!AL56</f>
        <v>0</v>
      </c>
      <c r="AJ56" s="1109">
        <f>'PLAN DE ACCIÓN 2026'!AM56</f>
        <v>0</v>
      </c>
      <c r="AK56" s="1109">
        <f>'PLAN DE ACCIÓN 2026'!AN56</f>
        <v>0</v>
      </c>
      <c r="AL56" s="1110">
        <f>'PLAN DE ACCIÓN 2026'!AO56</f>
        <v>0</v>
      </c>
      <c r="AM56">
        <f t="shared" ca="1" si="12"/>
        <v>0</v>
      </c>
      <c r="AN56">
        <f t="shared" ca="1" si="13"/>
        <v>0</v>
      </c>
      <c r="AO56">
        <f t="shared" ca="1" si="14"/>
        <v>0</v>
      </c>
      <c r="AP56">
        <f t="shared" ca="1" si="15"/>
        <v>0</v>
      </c>
      <c r="AQ56">
        <f t="shared" ca="1" si="16"/>
        <v>0</v>
      </c>
      <c r="AR56">
        <f t="shared" ca="1" si="17"/>
        <v>2</v>
      </c>
      <c r="AS56">
        <f t="shared" ca="1" si="18"/>
        <v>0</v>
      </c>
      <c r="AT56">
        <f t="shared" ca="1" si="19"/>
        <v>0</v>
      </c>
      <c r="AU56">
        <f t="shared" ca="1" si="20"/>
        <v>0</v>
      </c>
      <c r="AV56">
        <f t="shared" ca="1" si="21"/>
        <v>0</v>
      </c>
      <c r="AW56">
        <f t="shared" ca="1" si="22"/>
        <v>0</v>
      </c>
      <c r="AX56">
        <f t="shared" ca="1" si="23"/>
        <v>2</v>
      </c>
    </row>
    <row r="57" spans="1:50" ht="27.75" customHeight="1">
      <c r="A57" s="726">
        <v>2026</v>
      </c>
      <c r="B57" s="789" t="s">
        <v>104</v>
      </c>
      <c r="C57" s="775" t="s">
        <v>109</v>
      </c>
      <c r="D57" s="1103" t="str">
        <f>'PLAN DE ACCIÓN 2026'!G57</f>
        <v>PI3</v>
      </c>
      <c r="E57" s="818"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F57" s="818" t="str">
        <f>'PLAN DE ACCIÓN 2026'!I57</f>
        <v>Informe seguimiento trimestral de avance de las actividades plasmadas en el plan para la vigencia</v>
      </c>
      <c r="G57" s="1104">
        <f>'PLAN DE ACCIÓN 2026'!J57</f>
        <v>0</v>
      </c>
      <c r="H57" s="1104">
        <f>'PLAN DE ACCIÓN 2026'!K57</f>
        <v>0</v>
      </c>
      <c r="I57" s="1104">
        <f>'PLAN DE ACCIÓN 2026'!L57</f>
        <v>1</v>
      </c>
      <c r="J57" s="1105">
        <f>'PLAN DE ACCIÓN 2026'!M57</f>
        <v>0</v>
      </c>
      <c r="K57" s="1104">
        <f>'PLAN DE ACCIÓN 2026'!N57</f>
        <v>0</v>
      </c>
      <c r="L57" s="1104">
        <f>'PLAN DE ACCIÓN 2026'!O57</f>
        <v>1</v>
      </c>
      <c r="M57" s="1106">
        <f>'PLAN DE ACCIÓN 2026'!P57</f>
        <v>0</v>
      </c>
      <c r="N57" s="1106">
        <f>'PLAN DE ACCIÓN 2026'!Q57</f>
        <v>0</v>
      </c>
      <c r="O57" s="1106">
        <f>'PLAN DE ACCIÓN 2026'!R57</f>
        <v>1</v>
      </c>
      <c r="P57" s="1106">
        <f>'PLAN DE ACCIÓN 2026'!S57</f>
        <v>0</v>
      </c>
      <c r="Q57" s="1106">
        <f>'PLAN DE ACCIÓN 2026'!T57</f>
        <v>0</v>
      </c>
      <c r="R57" s="1106">
        <f>'PLAN DE ACCIÓN 2026'!U57</f>
        <v>1</v>
      </c>
      <c r="S57" s="1106">
        <f>'PLAN DE ACCIÓN 2026'!V57</f>
        <v>4</v>
      </c>
      <c r="T57" s="1107">
        <f>'PLAN DE ACCIÓN 2026'!W57</f>
        <v>1</v>
      </c>
      <c r="U57" s="817" t="str">
        <f>'PLAN DE ACCIÓN 2026'!X57</f>
        <v>Secretaría General</v>
      </c>
      <c r="V57" s="817" t="str">
        <f>'PLAN DE ACCIÓN 2026'!Y57</f>
        <v>Secretaría General</v>
      </c>
      <c r="W57" s="817" t="str">
        <f>'PLAN DE ACCIÓN 2026'!Z57</f>
        <v>(A-04) Gestión de Talento Humano</v>
      </c>
      <c r="X57" s="817" t="str">
        <f>'PLAN DE ACCIÓN 2026'!AA57</f>
        <v>Funcionamiento, Inversión</v>
      </c>
      <c r="Y57" s="1108">
        <f>'PLAN DE ACCIÓN 2026'!AB57</f>
        <v>0</v>
      </c>
      <c r="Z57" s="1108">
        <f>'PLAN DE ACCIÓN 2026'!AC57</f>
        <v>0</v>
      </c>
      <c r="AA57" s="1108">
        <f>'PLAN DE ACCIÓN 2026'!AD57</f>
        <v>1</v>
      </c>
      <c r="AB57" s="1108">
        <f>'PLAN DE ACCIÓN 2026'!AE57</f>
        <v>0</v>
      </c>
      <c r="AC57" s="1108">
        <f>'PLAN DE ACCIÓN 2026'!AF57</f>
        <v>0</v>
      </c>
      <c r="AD57" s="1108">
        <f>'PLAN DE ACCIÓN 2026'!AG57</f>
        <v>0</v>
      </c>
      <c r="AE57" s="1108">
        <f>'PLAN DE ACCIÓN 2026'!AH57</f>
        <v>0</v>
      </c>
      <c r="AF57" s="1108">
        <f>'PLAN DE ACCIÓN 2026'!AI57</f>
        <v>0</v>
      </c>
      <c r="AG57" s="1109">
        <f>'PLAN DE ACCIÓN 2026'!AJ57</f>
        <v>0</v>
      </c>
      <c r="AH57" s="1109">
        <f>'PLAN DE ACCIÓN 2026'!AK57</f>
        <v>0</v>
      </c>
      <c r="AI57" s="1109">
        <f>'PLAN DE ACCIÓN 2026'!AL57</f>
        <v>0</v>
      </c>
      <c r="AJ57" s="1109">
        <f>'PLAN DE ACCIÓN 2026'!AM57</f>
        <v>0</v>
      </c>
      <c r="AK57" s="1109">
        <f>'PLAN DE ACCIÓN 2026'!AN57</f>
        <v>1</v>
      </c>
      <c r="AL57" s="1110">
        <f>'PLAN DE ACCIÓN 2026'!AO57</f>
        <v>0.25</v>
      </c>
      <c r="AM57">
        <f t="shared" ca="1" si="12"/>
        <v>0</v>
      </c>
      <c r="AN57">
        <f t="shared" ca="1" si="13"/>
        <v>0</v>
      </c>
      <c r="AO57">
        <f t="shared" ca="1" si="14"/>
        <v>1</v>
      </c>
      <c r="AP57">
        <f t="shared" ca="1" si="15"/>
        <v>0</v>
      </c>
      <c r="AQ57">
        <f t="shared" ca="1" si="16"/>
        <v>0</v>
      </c>
      <c r="AR57">
        <f t="shared" ca="1" si="17"/>
        <v>2</v>
      </c>
      <c r="AS57">
        <f t="shared" ca="1" si="18"/>
        <v>0</v>
      </c>
      <c r="AT57">
        <f t="shared" ca="1" si="19"/>
        <v>0</v>
      </c>
      <c r="AU57">
        <f t="shared" ca="1" si="20"/>
        <v>2</v>
      </c>
      <c r="AV57">
        <f t="shared" ca="1" si="21"/>
        <v>0</v>
      </c>
      <c r="AW57">
        <f t="shared" ca="1" si="22"/>
        <v>0</v>
      </c>
      <c r="AX57">
        <f t="shared" ca="1" si="23"/>
        <v>2</v>
      </c>
    </row>
    <row r="58" spans="1:50" ht="27.75" customHeight="1">
      <c r="A58" s="726">
        <v>2026</v>
      </c>
      <c r="B58" s="789" t="s">
        <v>104</v>
      </c>
      <c r="C58" s="775" t="s">
        <v>109</v>
      </c>
      <c r="D58" s="1103" t="str">
        <f>'PLAN DE ACCIÓN 2026'!G58</f>
        <v>PI4</v>
      </c>
      <c r="E58" s="818" t="str">
        <f>'PLAN DE ACCIÓN 2026'!H58</f>
        <v>Ejecutar el Programa de Transparencia y Ética Pública</v>
      </c>
      <c r="F58" s="818" t="str">
        <f>'PLAN DE ACCIÓN 2026'!I58</f>
        <v>Informe seguimiento trimestral de avance de las actividades plasmadas en el plan para la vigencia</v>
      </c>
      <c r="G58" s="1104">
        <f>'PLAN DE ACCIÓN 2026'!J58</f>
        <v>0</v>
      </c>
      <c r="H58" s="1104">
        <f>'PLAN DE ACCIÓN 2026'!K58</f>
        <v>0</v>
      </c>
      <c r="I58" s="1104">
        <f>'PLAN DE ACCIÓN 2026'!L58</f>
        <v>1</v>
      </c>
      <c r="J58" s="1105">
        <f>'PLAN DE ACCIÓN 2026'!M58</f>
        <v>0</v>
      </c>
      <c r="K58" s="1104">
        <f>'PLAN DE ACCIÓN 2026'!N58</f>
        <v>0</v>
      </c>
      <c r="L58" s="1104">
        <f>'PLAN DE ACCIÓN 2026'!O58</f>
        <v>1</v>
      </c>
      <c r="M58" s="1106">
        <f>'PLAN DE ACCIÓN 2026'!P58</f>
        <v>0</v>
      </c>
      <c r="N58" s="1106">
        <f>'PLAN DE ACCIÓN 2026'!Q58</f>
        <v>0</v>
      </c>
      <c r="O58" s="1106">
        <f>'PLAN DE ACCIÓN 2026'!R58</f>
        <v>1</v>
      </c>
      <c r="P58" s="1106">
        <f>'PLAN DE ACCIÓN 2026'!S58</f>
        <v>0</v>
      </c>
      <c r="Q58" s="1106">
        <f>'PLAN DE ACCIÓN 2026'!T58</f>
        <v>0</v>
      </c>
      <c r="R58" s="1106">
        <f>'PLAN DE ACCIÓN 2026'!U58</f>
        <v>1</v>
      </c>
      <c r="S58" s="1106">
        <f>'PLAN DE ACCIÓN 2026'!V58</f>
        <v>4</v>
      </c>
      <c r="T58" s="1107">
        <f>'PLAN DE ACCIÓN 2026'!W58</f>
        <v>1</v>
      </c>
      <c r="U58" s="817" t="str">
        <f>'PLAN DE ACCIÓN 2026'!X58</f>
        <v xml:space="preserve">Oficina Asesora de Planeación </v>
      </c>
      <c r="V58" s="817" t="str">
        <f>'PLAN DE ACCIÓN 2026'!Y58</f>
        <v xml:space="preserve">Oficina Asesora de Planeación </v>
      </c>
      <c r="W58" s="817" t="str">
        <f>'PLAN DE ACCIÓN 2026'!Z58</f>
        <v>(E-01) Direccionamiento Estratégico y Planeación</v>
      </c>
      <c r="X58" s="817" t="str">
        <f>'PLAN DE ACCIÓN 2026'!AA58</f>
        <v>Funcionamiento, Inversión</v>
      </c>
      <c r="Y58" s="1108">
        <f>'PLAN DE ACCIÓN 2026'!AB58</f>
        <v>0</v>
      </c>
      <c r="Z58" s="1108">
        <f>'PLAN DE ACCIÓN 2026'!AC58</f>
        <v>0</v>
      </c>
      <c r="AA58" s="1108">
        <f>'PLAN DE ACCIÓN 2026'!AD58</f>
        <v>1</v>
      </c>
      <c r="AB58" s="1108">
        <f>'PLAN DE ACCIÓN 2026'!AE58</f>
        <v>0</v>
      </c>
      <c r="AC58" s="1108">
        <f>'PLAN DE ACCIÓN 2026'!AF58</f>
        <v>0</v>
      </c>
      <c r="AD58" s="1108">
        <f>'PLAN DE ACCIÓN 2026'!AG58</f>
        <v>0</v>
      </c>
      <c r="AE58" s="1108">
        <f>'PLAN DE ACCIÓN 2026'!AH58</f>
        <v>0</v>
      </c>
      <c r="AF58" s="1108">
        <f>'PLAN DE ACCIÓN 2026'!AI58</f>
        <v>0</v>
      </c>
      <c r="AG58" s="1109">
        <f>'PLAN DE ACCIÓN 2026'!AJ58</f>
        <v>0</v>
      </c>
      <c r="AH58" s="1109">
        <f>'PLAN DE ACCIÓN 2026'!AK58</f>
        <v>0</v>
      </c>
      <c r="AI58" s="1109">
        <f>'PLAN DE ACCIÓN 2026'!AL58</f>
        <v>0</v>
      </c>
      <c r="AJ58" s="1109">
        <f>'PLAN DE ACCIÓN 2026'!AM58</f>
        <v>0</v>
      </c>
      <c r="AK58" s="1109">
        <f>'PLAN DE ACCIÓN 2026'!AN58</f>
        <v>1</v>
      </c>
      <c r="AL58" s="1110">
        <f>'PLAN DE ACCIÓN 2026'!AO58</f>
        <v>0.25</v>
      </c>
      <c r="AM58">
        <f t="shared" ca="1" si="12"/>
        <v>0</v>
      </c>
      <c r="AN58">
        <f t="shared" ca="1" si="13"/>
        <v>0</v>
      </c>
      <c r="AO58">
        <f t="shared" ca="1" si="14"/>
        <v>1</v>
      </c>
      <c r="AP58">
        <f t="shared" ca="1" si="15"/>
        <v>0</v>
      </c>
      <c r="AQ58">
        <f t="shared" ca="1" si="16"/>
        <v>0</v>
      </c>
      <c r="AR58">
        <f t="shared" ca="1" si="17"/>
        <v>2</v>
      </c>
      <c r="AS58">
        <f t="shared" ca="1" si="18"/>
        <v>0</v>
      </c>
      <c r="AT58">
        <f t="shared" ca="1" si="19"/>
        <v>0</v>
      </c>
      <c r="AU58">
        <f t="shared" ca="1" si="20"/>
        <v>2</v>
      </c>
      <c r="AV58">
        <f t="shared" ca="1" si="21"/>
        <v>0</v>
      </c>
      <c r="AW58">
        <f t="shared" ca="1" si="22"/>
        <v>0</v>
      </c>
      <c r="AX58">
        <f t="shared" ca="1" si="23"/>
        <v>2</v>
      </c>
    </row>
    <row r="59" spans="1:50" ht="27.75" customHeight="1">
      <c r="A59" s="726">
        <v>2026</v>
      </c>
      <c r="B59" s="789" t="s">
        <v>104</v>
      </c>
      <c r="C59" s="775" t="s">
        <v>109</v>
      </c>
      <c r="D59" s="1103" t="str">
        <f>'PLAN DE ACCIÓN 2026'!G59</f>
        <v>PI1</v>
      </c>
      <c r="E59" s="818" t="str">
        <f>'PLAN DE ACCIÓN 2026'!H59</f>
        <v>Ejecutar las actividades del Plan Institucional de Archivo</v>
      </c>
      <c r="F59" s="818" t="str">
        <f>'PLAN DE ACCIÓN 2026'!I59</f>
        <v>Informe seguimiento trimestral de avance de las actividades plasmadas en el plan para la vigencia</v>
      </c>
      <c r="G59" s="1104">
        <f>'PLAN DE ACCIÓN 2026'!J59</f>
        <v>0</v>
      </c>
      <c r="H59" s="1104">
        <f>'PLAN DE ACCIÓN 2026'!K59</f>
        <v>0</v>
      </c>
      <c r="I59" s="1104">
        <f>'PLAN DE ACCIÓN 2026'!L59</f>
        <v>1</v>
      </c>
      <c r="J59" s="1105">
        <f>'PLAN DE ACCIÓN 2026'!M59</f>
        <v>0</v>
      </c>
      <c r="K59" s="1104">
        <f>'PLAN DE ACCIÓN 2026'!N59</f>
        <v>0</v>
      </c>
      <c r="L59" s="1104">
        <f>'PLAN DE ACCIÓN 2026'!O59</f>
        <v>1</v>
      </c>
      <c r="M59" s="1106">
        <f>'PLAN DE ACCIÓN 2026'!P59</f>
        <v>0</v>
      </c>
      <c r="N59" s="1106">
        <f>'PLAN DE ACCIÓN 2026'!Q59</f>
        <v>0</v>
      </c>
      <c r="O59" s="1106">
        <f>'PLAN DE ACCIÓN 2026'!R59</f>
        <v>1</v>
      </c>
      <c r="P59" s="1106">
        <f>'PLAN DE ACCIÓN 2026'!S59</f>
        <v>0</v>
      </c>
      <c r="Q59" s="1106">
        <f>'PLAN DE ACCIÓN 2026'!T59</f>
        <v>0</v>
      </c>
      <c r="R59" s="1106">
        <f>'PLAN DE ACCIÓN 2026'!U59</f>
        <v>1</v>
      </c>
      <c r="S59" s="1106">
        <f>'PLAN DE ACCIÓN 2026'!V59</f>
        <v>4</v>
      </c>
      <c r="T59" s="1107">
        <f>'PLAN DE ACCIÓN 2026'!W59</f>
        <v>1</v>
      </c>
      <c r="U59" s="817" t="str">
        <f>'PLAN DE ACCIÓN 2026'!X59</f>
        <v>Secretaría General</v>
      </c>
      <c r="V59" s="817" t="str">
        <f>'PLAN DE ACCIÓN 2026'!Y59</f>
        <v>Secretaría General</v>
      </c>
      <c r="W59" s="817" t="str">
        <f>'PLAN DE ACCIÓN 2026'!Z59</f>
        <v>(A-04) Gestión de Talento Humano</v>
      </c>
      <c r="X59" s="817" t="str">
        <f>'PLAN DE ACCIÓN 2026'!AA59</f>
        <v>Funcionamiento, Inversión</v>
      </c>
      <c r="Y59" s="1108">
        <f>'PLAN DE ACCIÓN 2026'!AB59</f>
        <v>0</v>
      </c>
      <c r="Z59" s="1108">
        <f>'PLAN DE ACCIÓN 2026'!AC59</f>
        <v>0</v>
      </c>
      <c r="AA59" s="1108">
        <f>'PLAN DE ACCIÓN 2026'!AD59</f>
        <v>1</v>
      </c>
      <c r="AB59" s="1108">
        <f>'PLAN DE ACCIÓN 2026'!AE59</f>
        <v>0</v>
      </c>
      <c r="AC59" s="1108">
        <f>'PLAN DE ACCIÓN 2026'!AF59</f>
        <v>0</v>
      </c>
      <c r="AD59" s="1108">
        <f>'PLAN DE ACCIÓN 2026'!AG59</f>
        <v>0</v>
      </c>
      <c r="AE59" s="1108">
        <f>'PLAN DE ACCIÓN 2026'!AH59</f>
        <v>0</v>
      </c>
      <c r="AF59" s="1108">
        <f>'PLAN DE ACCIÓN 2026'!AI59</f>
        <v>0</v>
      </c>
      <c r="AG59" s="1109">
        <f>'PLAN DE ACCIÓN 2026'!AJ59</f>
        <v>0</v>
      </c>
      <c r="AH59" s="1109">
        <f>'PLAN DE ACCIÓN 2026'!AK59</f>
        <v>0</v>
      </c>
      <c r="AI59" s="1109">
        <f>'PLAN DE ACCIÓN 2026'!AL59</f>
        <v>0</v>
      </c>
      <c r="AJ59" s="1109">
        <f>'PLAN DE ACCIÓN 2026'!AM59</f>
        <v>0</v>
      </c>
      <c r="AK59" s="1109">
        <f>'PLAN DE ACCIÓN 2026'!AN59</f>
        <v>1</v>
      </c>
      <c r="AL59" s="1110">
        <f>'PLAN DE ACCIÓN 2026'!AO59</f>
        <v>0.25</v>
      </c>
      <c r="AM59">
        <f t="shared" ca="1" si="12"/>
        <v>0</v>
      </c>
      <c r="AN59">
        <f t="shared" ca="1" si="13"/>
        <v>0</v>
      </c>
      <c r="AO59">
        <f t="shared" ca="1" si="14"/>
        <v>1</v>
      </c>
      <c r="AP59">
        <f t="shared" ca="1" si="15"/>
        <v>0</v>
      </c>
      <c r="AQ59">
        <f t="shared" ca="1" si="16"/>
        <v>0</v>
      </c>
      <c r="AR59">
        <f t="shared" ca="1" si="17"/>
        <v>2</v>
      </c>
      <c r="AS59">
        <f t="shared" ca="1" si="18"/>
        <v>0</v>
      </c>
      <c r="AT59">
        <f t="shared" ca="1" si="19"/>
        <v>0</v>
      </c>
      <c r="AU59">
        <f t="shared" ca="1" si="20"/>
        <v>2</v>
      </c>
      <c r="AV59">
        <f t="shared" ca="1" si="21"/>
        <v>0</v>
      </c>
      <c r="AW59">
        <f t="shared" ca="1" si="22"/>
        <v>0</v>
      </c>
      <c r="AX59">
        <f t="shared" ca="1" si="23"/>
        <v>2</v>
      </c>
    </row>
    <row r="60" spans="1:50" ht="27.75" customHeight="1">
      <c r="A60" s="726">
        <v>2026</v>
      </c>
      <c r="B60" s="789" t="s">
        <v>104</v>
      </c>
      <c r="C60" s="775" t="s">
        <v>109</v>
      </c>
      <c r="D60" s="1103" t="str">
        <f>'PLAN DE ACCIÓN 2026'!G60</f>
        <v>PI6</v>
      </c>
      <c r="E60" s="818" t="str">
        <f>'PLAN DE ACCIÓN 2026'!H60</f>
        <v>Ejecutar el Plan de Tratamiento de Riesgos de Seguridad y Privacidad de la Información vigencia 2026</v>
      </c>
      <c r="F60" s="818" t="str">
        <f>'PLAN DE ACCIÓN 2026'!I60</f>
        <v>Informe seguimiento trimestral de avance de las actividades plasmadas en el plan para la vigencia</v>
      </c>
      <c r="G60" s="1104">
        <f>'PLAN DE ACCIÓN 2026'!J60</f>
        <v>0</v>
      </c>
      <c r="H60" s="1104">
        <f>'PLAN DE ACCIÓN 2026'!K60</f>
        <v>0</v>
      </c>
      <c r="I60" s="1104">
        <f>'PLAN DE ACCIÓN 2026'!L60</f>
        <v>0</v>
      </c>
      <c r="J60" s="1105">
        <f>'PLAN DE ACCIÓN 2026'!M60</f>
        <v>1</v>
      </c>
      <c r="K60" s="1104">
        <f>'PLAN DE ACCIÓN 2026'!N60</f>
        <v>0</v>
      </c>
      <c r="L60" s="1104">
        <f>'PLAN DE ACCIÓN 2026'!O60</f>
        <v>0</v>
      </c>
      <c r="M60" s="1106">
        <f>'PLAN DE ACCIÓN 2026'!P60</f>
        <v>1</v>
      </c>
      <c r="N60" s="1106">
        <f>'PLAN DE ACCIÓN 2026'!Q60</f>
        <v>0</v>
      </c>
      <c r="O60" s="1106">
        <f>'PLAN DE ACCIÓN 2026'!R60</f>
        <v>0</v>
      </c>
      <c r="P60" s="1106">
        <f>'PLAN DE ACCIÓN 2026'!S60</f>
        <v>1</v>
      </c>
      <c r="Q60" s="1106">
        <f>'PLAN DE ACCIÓN 2026'!T60</f>
        <v>0</v>
      </c>
      <c r="R60" s="1106">
        <f>'PLAN DE ACCIÓN 2026'!U60</f>
        <v>1</v>
      </c>
      <c r="S60" s="1106">
        <f>'PLAN DE ACCIÓN 2026'!V60</f>
        <v>4</v>
      </c>
      <c r="T60" s="1107">
        <f>'PLAN DE ACCIÓN 2026'!W60</f>
        <v>1</v>
      </c>
      <c r="U60" s="817" t="str">
        <f>'PLAN DE ACCIÓN 2026'!X60</f>
        <v>Oficina de Informática y Desarrollo Tecnológico</v>
      </c>
      <c r="V60" s="817" t="str">
        <f>'PLAN DE ACCIÓN 2026'!Y60</f>
        <v>Oficina de Informática y Desarrollo Tecnológico</v>
      </c>
      <c r="W60" s="817" t="str">
        <f>'PLAN DE ACCIÓN 2026'!Z60</f>
        <v>(M-07) Investigación, Desarrollo e Innovación</v>
      </c>
      <c r="X60" s="817" t="str">
        <f>'PLAN DE ACCIÓN 2026'!AA60</f>
        <v>inversión</v>
      </c>
      <c r="Y60" s="1108">
        <f>'PLAN DE ACCIÓN 2026'!AB60</f>
        <v>0</v>
      </c>
      <c r="Z60" s="1108">
        <f>'PLAN DE ACCIÓN 2026'!AC60</f>
        <v>0</v>
      </c>
      <c r="AA60" s="1108">
        <f>'PLAN DE ACCIÓN 2026'!AD60</f>
        <v>0</v>
      </c>
      <c r="AB60" s="1108">
        <f>'PLAN DE ACCIÓN 2026'!AE60</f>
        <v>1</v>
      </c>
      <c r="AC60" s="1108">
        <f>'PLAN DE ACCIÓN 2026'!AF60</f>
        <v>0</v>
      </c>
      <c r="AD60" s="1108">
        <f>'PLAN DE ACCIÓN 2026'!AG60</f>
        <v>0</v>
      </c>
      <c r="AE60" s="1108">
        <f>'PLAN DE ACCIÓN 2026'!AH60</f>
        <v>0</v>
      </c>
      <c r="AF60" s="1108">
        <f>'PLAN DE ACCIÓN 2026'!AI60</f>
        <v>0</v>
      </c>
      <c r="AG60" s="1109">
        <f>'PLAN DE ACCIÓN 2026'!AJ60</f>
        <v>0</v>
      </c>
      <c r="AH60" s="1109">
        <f>'PLAN DE ACCIÓN 2026'!AK60</f>
        <v>0</v>
      </c>
      <c r="AI60" s="1109">
        <f>'PLAN DE ACCIÓN 2026'!AL60</f>
        <v>0</v>
      </c>
      <c r="AJ60" s="1109">
        <f>'PLAN DE ACCIÓN 2026'!AM60</f>
        <v>0</v>
      </c>
      <c r="AK60" s="1109">
        <f>'PLAN DE ACCIÓN 2026'!AN60</f>
        <v>1</v>
      </c>
      <c r="AL60" s="1110">
        <f>'PLAN DE ACCIÓN 2026'!AO60</f>
        <v>0.25</v>
      </c>
      <c r="AM60">
        <f t="shared" ca="1" si="12"/>
        <v>0</v>
      </c>
      <c r="AN60">
        <f t="shared" ca="1" si="13"/>
        <v>0</v>
      </c>
      <c r="AO60">
        <f t="shared" ca="1" si="14"/>
        <v>0</v>
      </c>
      <c r="AP60">
        <f t="shared" ca="1" si="15"/>
        <v>1</v>
      </c>
      <c r="AQ60">
        <f t="shared" ca="1" si="16"/>
        <v>0</v>
      </c>
      <c r="AR60">
        <f t="shared" ca="1" si="17"/>
        <v>0</v>
      </c>
      <c r="AS60">
        <f t="shared" ca="1" si="18"/>
        <v>2</v>
      </c>
      <c r="AT60">
        <f t="shared" ca="1" si="19"/>
        <v>0</v>
      </c>
      <c r="AU60">
        <f t="shared" ca="1" si="20"/>
        <v>0</v>
      </c>
      <c r="AV60">
        <f t="shared" ca="1" si="21"/>
        <v>2</v>
      </c>
      <c r="AW60">
        <f t="shared" ca="1" si="22"/>
        <v>0</v>
      </c>
      <c r="AX60">
        <f t="shared" ca="1" si="23"/>
        <v>2</v>
      </c>
    </row>
    <row r="61" spans="1:50" ht="27.75" customHeight="1">
      <c r="A61" s="726">
        <v>2026</v>
      </c>
      <c r="B61" s="789" t="s">
        <v>104</v>
      </c>
      <c r="C61" s="775" t="s">
        <v>109</v>
      </c>
      <c r="D61" s="1103" t="str">
        <f>'PLAN DE ACCIÓN 2026'!G61</f>
        <v>PI7</v>
      </c>
      <c r="E61" s="818" t="str">
        <f>'PLAN DE ACCIÓN 2026'!H61</f>
        <v>Ejecutar Plan de Seguridad y Privacidad de la Información 2026</v>
      </c>
      <c r="F61" s="818" t="str">
        <f>'PLAN DE ACCIÓN 2026'!I61</f>
        <v>Informe seguimiento trimestral de avance de las actividades plasmadas en el plan para la vigencia</v>
      </c>
      <c r="G61" s="1104">
        <f>'PLAN DE ACCIÓN 2026'!J61</f>
        <v>0</v>
      </c>
      <c r="H61" s="1104">
        <f>'PLAN DE ACCIÓN 2026'!K61</f>
        <v>0</v>
      </c>
      <c r="I61" s="1104">
        <f>'PLAN DE ACCIÓN 2026'!L61</f>
        <v>0</v>
      </c>
      <c r="J61" s="1105">
        <f>'PLAN DE ACCIÓN 2026'!M61</f>
        <v>1</v>
      </c>
      <c r="K61" s="1104">
        <f>'PLAN DE ACCIÓN 2026'!N61</f>
        <v>0</v>
      </c>
      <c r="L61" s="1104">
        <f>'PLAN DE ACCIÓN 2026'!O61</f>
        <v>0</v>
      </c>
      <c r="M61" s="1106">
        <f>'PLAN DE ACCIÓN 2026'!P61</f>
        <v>1</v>
      </c>
      <c r="N61" s="1106">
        <f>'PLAN DE ACCIÓN 2026'!Q61</f>
        <v>0</v>
      </c>
      <c r="O61" s="1106">
        <f>'PLAN DE ACCIÓN 2026'!R61</f>
        <v>0</v>
      </c>
      <c r="P61" s="1106">
        <f>'PLAN DE ACCIÓN 2026'!S61</f>
        <v>1</v>
      </c>
      <c r="Q61" s="1106">
        <f>'PLAN DE ACCIÓN 2026'!T61</f>
        <v>0</v>
      </c>
      <c r="R61" s="1106">
        <f>'PLAN DE ACCIÓN 2026'!U61</f>
        <v>1</v>
      </c>
      <c r="S61" s="1106">
        <f>'PLAN DE ACCIÓN 2026'!V61</f>
        <v>4</v>
      </c>
      <c r="T61" s="1107">
        <f>'PLAN DE ACCIÓN 2026'!W61</f>
        <v>1</v>
      </c>
      <c r="U61" s="817" t="str">
        <f>'PLAN DE ACCIÓN 2026'!X61</f>
        <v>Oficina de Informática y Desarrollo Tecnológico</v>
      </c>
      <c r="V61" s="817" t="str">
        <f>'PLAN DE ACCIÓN 2026'!Y61</f>
        <v>Oficina de Informática y Desarrollo Tecnológico</v>
      </c>
      <c r="W61" s="817" t="str">
        <f>'PLAN DE ACCIÓN 2026'!Z61</f>
        <v>(M-07) Investigación, Desarrollo e Innovación</v>
      </c>
      <c r="X61" s="817" t="str">
        <f>'PLAN DE ACCIÓN 2026'!AA61</f>
        <v>Proyecto de inversión</v>
      </c>
      <c r="Y61" s="1108">
        <f>'PLAN DE ACCIÓN 2026'!AB61</f>
        <v>0</v>
      </c>
      <c r="Z61" s="1108">
        <f>'PLAN DE ACCIÓN 2026'!AC61</f>
        <v>0</v>
      </c>
      <c r="AA61" s="1108">
        <f>'PLAN DE ACCIÓN 2026'!AD61</f>
        <v>0</v>
      </c>
      <c r="AB61" s="1108">
        <f>'PLAN DE ACCIÓN 2026'!AE61</f>
        <v>1</v>
      </c>
      <c r="AC61" s="1108">
        <f>'PLAN DE ACCIÓN 2026'!AF61</f>
        <v>0</v>
      </c>
      <c r="AD61" s="1108">
        <f>'PLAN DE ACCIÓN 2026'!AG61</f>
        <v>0</v>
      </c>
      <c r="AE61" s="1108">
        <f>'PLAN DE ACCIÓN 2026'!AH61</f>
        <v>0</v>
      </c>
      <c r="AF61" s="1108">
        <f>'PLAN DE ACCIÓN 2026'!AI61</f>
        <v>0</v>
      </c>
      <c r="AG61" s="1109">
        <f>'PLAN DE ACCIÓN 2026'!AJ61</f>
        <v>0</v>
      </c>
      <c r="AH61" s="1109">
        <f>'PLAN DE ACCIÓN 2026'!AK61</f>
        <v>0</v>
      </c>
      <c r="AI61" s="1109">
        <f>'PLAN DE ACCIÓN 2026'!AL61</f>
        <v>0</v>
      </c>
      <c r="AJ61" s="1109">
        <f>'PLAN DE ACCIÓN 2026'!AM61</f>
        <v>0</v>
      </c>
      <c r="AK61" s="1109">
        <f>'PLAN DE ACCIÓN 2026'!AN61</f>
        <v>1</v>
      </c>
      <c r="AL61" s="1110">
        <f>'PLAN DE ACCIÓN 2026'!AO61</f>
        <v>0.25</v>
      </c>
      <c r="AM61">
        <f t="shared" ca="1" si="12"/>
        <v>0</v>
      </c>
      <c r="AN61">
        <f t="shared" ca="1" si="13"/>
        <v>0</v>
      </c>
      <c r="AO61">
        <f t="shared" ca="1" si="14"/>
        <v>0</v>
      </c>
      <c r="AP61">
        <f t="shared" ca="1" si="15"/>
        <v>1</v>
      </c>
      <c r="AQ61">
        <f t="shared" ca="1" si="16"/>
        <v>0</v>
      </c>
      <c r="AR61">
        <f t="shared" ca="1" si="17"/>
        <v>0</v>
      </c>
      <c r="AS61">
        <f t="shared" ca="1" si="18"/>
        <v>2</v>
      </c>
      <c r="AT61">
        <f t="shared" ca="1" si="19"/>
        <v>0</v>
      </c>
      <c r="AU61">
        <f t="shared" ca="1" si="20"/>
        <v>0</v>
      </c>
      <c r="AV61">
        <f t="shared" ca="1" si="21"/>
        <v>2</v>
      </c>
      <c r="AW61">
        <f t="shared" ca="1" si="22"/>
        <v>0</v>
      </c>
      <c r="AX61">
        <f t="shared" ca="1" si="23"/>
        <v>2</v>
      </c>
    </row>
    <row r="62" spans="1:50" ht="27.75" customHeight="1">
      <c r="A62" s="726">
        <v>2026</v>
      </c>
      <c r="B62" s="789" t="s">
        <v>104</v>
      </c>
      <c r="C62" s="775" t="s">
        <v>109</v>
      </c>
      <c r="D62" s="1103" t="str">
        <f>'PLAN DE ACCIÓN 2026'!G62</f>
        <v>PI10</v>
      </c>
      <c r="E62" s="818" t="str">
        <f>'PLAN DE ACCIÓN 2026'!H62</f>
        <v>Realizar seguimiento al Cronograma de Mantenimientos</v>
      </c>
      <c r="F62" s="818" t="str">
        <f>'PLAN DE ACCIÓN 2026'!I62</f>
        <v>Informe seguimiento semestral de avance de las actividades plasmadas en el plan para la vigencia</v>
      </c>
      <c r="G62" s="1104">
        <f>'PLAN DE ACCIÓN 2026'!J62</f>
        <v>0</v>
      </c>
      <c r="H62" s="1104">
        <f>'PLAN DE ACCIÓN 2026'!K62</f>
        <v>0</v>
      </c>
      <c r="I62" s="1104">
        <f>'PLAN DE ACCIÓN 2026'!L62</f>
        <v>0</v>
      </c>
      <c r="J62" s="1105">
        <f>'PLAN DE ACCIÓN 2026'!M62</f>
        <v>0</v>
      </c>
      <c r="K62" s="1104">
        <f>'PLAN DE ACCIÓN 2026'!N62</f>
        <v>0</v>
      </c>
      <c r="L62" s="1104">
        <f>'PLAN DE ACCIÓN 2026'!O62</f>
        <v>1</v>
      </c>
      <c r="M62" s="1106">
        <f>'PLAN DE ACCIÓN 2026'!P62</f>
        <v>0</v>
      </c>
      <c r="N62" s="1106">
        <f>'PLAN DE ACCIÓN 2026'!Q62</f>
        <v>0</v>
      </c>
      <c r="O62" s="1106">
        <f>'PLAN DE ACCIÓN 2026'!R62</f>
        <v>0</v>
      </c>
      <c r="P62" s="1106">
        <f>'PLAN DE ACCIÓN 2026'!S62</f>
        <v>0</v>
      </c>
      <c r="Q62" s="1106">
        <f>'PLAN DE ACCIÓN 2026'!T62</f>
        <v>0</v>
      </c>
      <c r="R62" s="1106">
        <f>'PLAN DE ACCIÓN 2026'!U62</f>
        <v>1</v>
      </c>
      <c r="S62" s="1106">
        <f>'PLAN DE ACCIÓN 2026'!V62</f>
        <v>2</v>
      </c>
      <c r="T62" s="1107">
        <f>'PLAN DE ACCIÓN 2026'!W62</f>
        <v>1</v>
      </c>
      <c r="U62" s="817" t="str">
        <f>'PLAN DE ACCIÓN 2026'!X62</f>
        <v>Secretaría General</v>
      </c>
      <c r="V62" s="817" t="str">
        <f>'PLAN DE ACCIÓN 2026'!Y62</f>
        <v>Secretaría General</v>
      </c>
      <c r="W62" s="817" t="str">
        <f>'PLAN DE ACCIÓN 2026'!Z62</f>
        <v>(E-02) Administración del Sistema Integrado de Gestión</v>
      </c>
      <c r="X62" s="817" t="str">
        <f>'PLAN DE ACCIÓN 2026'!AA62</f>
        <v>Funcionamiento/Inversión</v>
      </c>
      <c r="Y62" s="1108">
        <f>'PLAN DE ACCIÓN 2026'!AB62</f>
        <v>0</v>
      </c>
      <c r="Z62" s="1108">
        <f>'PLAN DE ACCIÓN 2026'!AC62</f>
        <v>0</v>
      </c>
      <c r="AA62" s="1108">
        <f>'PLAN DE ACCIÓN 2026'!AD62</f>
        <v>0</v>
      </c>
      <c r="AB62" s="1108">
        <f>'PLAN DE ACCIÓN 2026'!AE62</f>
        <v>0</v>
      </c>
      <c r="AC62" s="1108">
        <f>'PLAN DE ACCIÓN 2026'!AF62</f>
        <v>0</v>
      </c>
      <c r="AD62" s="1108">
        <f>'PLAN DE ACCIÓN 2026'!AG62</f>
        <v>0</v>
      </c>
      <c r="AE62" s="1108">
        <f>'PLAN DE ACCIÓN 2026'!AH62</f>
        <v>0</v>
      </c>
      <c r="AF62" s="1108">
        <f>'PLAN DE ACCIÓN 2026'!AI62</f>
        <v>0</v>
      </c>
      <c r="AG62" s="1109">
        <f>'PLAN DE ACCIÓN 2026'!AJ62</f>
        <v>0</v>
      </c>
      <c r="AH62" s="1109">
        <f>'PLAN DE ACCIÓN 2026'!AK62</f>
        <v>0</v>
      </c>
      <c r="AI62" s="1109">
        <f>'PLAN DE ACCIÓN 2026'!AL62</f>
        <v>0</v>
      </c>
      <c r="AJ62" s="1109">
        <f>'PLAN DE ACCIÓN 2026'!AM62</f>
        <v>0</v>
      </c>
      <c r="AK62" s="1109">
        <f>'PLAN DE ACCIÓN 2026'!AN62</f>
        <v>0</v>
      </c>
      <c r="AL62" s="1110">
        <f>'PLAN DE ACCIÓN 2026'!AO62</f>
        <v>0</v>
      </c>
      <c r="AM62">
        <f t="shared" ca="1" si="12"/>
        <v>0</v>
      </c>
      <c r="AN62">
        <f t="shared" ca="1" si="13"/>
        <v>0</v>
      </c>
      <c r="AO62">
        <f t="shared" ca="1" si="14"/>
        <v>0</v>
      </c>
      <c r="AP62">
        <f t="shared" ca="1" si="15"/>
        <v>0</v>
      </c>
      <c r="AQ62">
        <f t="shared" ca="1" si="16"/>
        <v>0</v>
      </c>
      <c r="AR62">
        <f t="shared" ca="1" si="17"/>
        <v>2</v>
      </c>
      <c r="AS62">
        <f t="shared" ca="1" si="18"/>
        <v>0</v>
      </c>
      <c r="AT62">
        <f t="shared" ca="1" si="19"/>
        <v>0</v>
      </c>
      <c r="AU62">
        <f t="shared" ca="1" si="20"/>
        <v>0</v>
      </c>
      <c r="AV62">
        <f t="shared" ca="1" si="21"/>
        <v>0</v>
      </c>
      <c r="AW62">
        <f t="shared" ca="1" si="22"/>
        <v>0</v>
      </c>
      <c r="AX62">
        <f t="shared" ca="1" si="23"/>
        <v>2</v>
      </c>
    </row>
    <row r="63" spans="1:50" ht="27.75" customHeight="1">
      <c r="A63" s="726">
        <v>2026</v>
      </c>
      <c r="B63" s="789" t="s">
        <v>104</v>
      </c>
      <c r="C63" s="775" t="s">
        <v>109</v>
      </c>
      <c r="D63" s="1103" t="str">
        <f>'PLAN DE ACCIÓN 2026'!G63</f>
        <v>PI11</v>
      </c>
      <c r="E63" s="818" t="str">
        <f>'PLAN DE ACCIÓN 2026'!H63</f>
        <v>Ejecutar Plan de Transformación Digital vigencia 2026</v>
      </c>
      <c r="F63" s="818" t="str">
        <f>'PLAN DE ACCIÓN 2026'!I63</f>
        <v>Informe seguimiento trimestral de avance de las actividades plasmadas en el plan para la vigencia</v>
      </c>
      <c r="G63" s="1104">
        <f>'PLAN DE ACCIÓN 2026'!J63</f>
        <v>0</v>
      </c>
      <c r="H63" s="1104">
        <f>'PLAN DE ACCIÓN 2026'!K63</f>
        <v>0</v>
      </c>
      <c r="I63" s="1104">
        <f>'PLAN DE ACCIÓN 2026'!L63</f>
        <v>0</v>
      </c>
      <c r="J63" s="1105">
        <f>'PLAN DE ACCIÓN 2026'!M63</f>
        <v>1</v>
      </c>
      <c r="K63" s="1104">
        <f>'PLAN DE ACCIÓN 2026'!N63</f>
        <v>0</v>
      </c>
      <c r="L63" s="1104">
        <f>'PLAN DE ACCIÓN 2026'!O63</f>
        <v>0</v>
      </c>
      <c r="M63" s="1106">
        <f>'PLAN DE ACCIÓN 2026'!P63</f>
        <v>1</v>
      </c>
      <c r="N63" s="1106">
        <f>'PLAN DE ACCIÓN 2026'!Q63</f>
        <v>0</v>
      </c>
      <c r="O63" s="1106">
        <f>'PLAN DE ACCIÓN 2026'!R63</f>
        <v>0</v>
      </c>
      <c r="P63" s="1106">
        <f>'PLAN DE ACCIÓN 2026'!S63</f>
        <v>1</v>
      </c>
      <c r="Q63" s="1106">
        <f>'PLAN DE ACCIÓN 2026'!T63</f>
        <v>0</v>
      </c>
      <c r="R63" s="1106">
        <f>'PLAN DE ACCIÓN 2026'!U63</f>
        <v>1</v>
      </c>
      <c r="S63" s="1106">
        <f>'PLAN DE ACCIÓN 2026'!V63</f>
        <v>4</v>
      </c>
      <c r="T63" s="1107">
        <f>'PLAN DE ACCIÓN 2026'!W63</f>
        <v>1</v>
      </c>
      <c r="U63" s="817" t="str">
        <f>'PLAN DE ACCIÓN 2026'!X63</f>
        <v>Oficina de Informática y Desarrollo Tecnológico</v>
      </c>
      <c r="V63" s="817" t="str">
        <f>'PLAN DE ACCIÓN 2026'!Y63</f>
        <v>Oficina de Informática y Desarrollo Tecnológico</v>
      </c>
      <c r="W63" s="817" t="str">
        <f>'PLAN DE ACCIÓN 2026'!Z63</f>
        <v>(M-07) Investigación, Desarrollo e Innovación</v>
      </c>
      <c r="X63" s="817" t="str">
        <f>'PLAN DE ACCIÓN 2026'!AA63</f>
        <v>inversión</v>
      </c>
      <c r="Y63" s="1108">
        <f>'PLAN DE ACCIÓN 2026'!AB63</f>
        <v>0</v>
      </c>
      <c r="Z63" s="1108">
        <f>'PLAN DE ACCIÓN 2026'!AC63</f>
        <v>0</v>
      </c>
      <c r="AA63" s="1108">
        <f>'PLAN DE ACCIÓN 2026'!AD63</f>
        <v>0</v>
      </c>
      <c r="AB63" s="1108">
        <f>'PLAN DE ACCIÓN 2026'!AE63</f>
        <v>1</v>
      </c>
      <c r="AC63" s="1108">
        <f>'PLAN DE ACCIÓN 2026'!AF63</f>
        <v>0</v>
      </c>
      <c r="AD63" s="1108">
        <f>'PLAN DE ACCIÓN 2026'!AG63</f>
        <v>0</v>
      </c>
      <c r="AE63" s="1108">
        <f>'PLAN DE ACCIÓN 2026'!AH63</f>
        <v>0</v>
      </c>
      <c r="AF63" s="1108">
        <f>'PLAN DE ACCIÓN 2026'!AI63</f>
        <v>0</v>
      </c>
      <c r="AG63" s="1109">
        <f>'PLAN DE ACCIÓN 2026'!AJ63</f>
        <v>0</v>
      </c>
      <c r="AH63" s="1109">
        <f>'PLAN DE ACCIÓN 2026'!AK63</f>
        <v>0</v>
      </c>
      <c r="AI63" s="1109">
        <f>'PLAN DE ACCIÓN 2026'!AL63</f>
        <v>0</v>
      </c>
      <c r="AJ63" s="1109">
        <f>'PLAN DE ACCIÓN 2026'!AM63</f>
        <v>0</v>
      </c>
      <c r="AK63" s="1109">
        <f>'PLAN DE ACCIÓN 2026'!AN63</f>
        <v>1</v>
      </c>
      <c r="AL63" s="1110">
        <f>'PLAN DE ACCIÓN 2026'!AO63</f>
        <v>0.25</v>
      </c>
      <c r="AM63">
        <f t="shared" ca="1" si="12"/>
        <v>0</v>
      </c>
      <c r="AN63">
        <f t="shared" ca="1" si="13"/>
        <v>0</v>
      </c>
      <c r="AO63">
        <f t="shared" ca="1" si="14"/>
        <v>0</v>
      </c>
      <c r="AP63">
        <f t="shared" ca="1" si="15"/>
        <v>1</v>
      </c>
      <c r="AQ63">
        <f t="shared" ca="1" si="16"/>
        <v>0</v>
      </c>
      <c r="AR63">
        <f t="shared" ca="1" si="17"/>
        <v>0</v>
      </c>
      <c r="AS63">
        <f t="shared" ca="1" si="18"/>
        <v>2</v>
      </c>
      <c r="AT63">
        <f t="shared" ca="1" si="19"/>
        <v>0</v>
      </c>
      <c r="AU63">
        <f t="shared" ca="1" si="20"/>
        <v>0</v>
      </c>
      <c r="AV63">
        <f t="shared" ca="1" si="21"/>
        <v>2</v>
      </c>
      <c r="AW63">
        <f t="shared" ca="1" si="22"/>
        <v>0</v>
      </c>
      <c r="AX63">
        <f t="shared" ca="1" si="23"/>
        <v>2</v>
      </c>
    </row>
    <row r="64" spans="1:50" ht="27.75" customHeight="1">
      <c r="A64" s="726">
        <v>2026</v>
      </c>
      <c r="B64" s="789" t="s">
        <v>104</v>
      </c>
      <c r="C64" s="775" t="s">
        <v>109</v>
      </c>
      <c r="D64" s="1103" t="str">
        <f>'PLAN DE ACCIÓN 2026'!G64</f>
        <v>PI12</v>
      </c>
      <c r="E64" s="818" t="str">
        <f>'PLAN DE ACCIÓN 2026'!H64</f>
        <v>Ejecutar el Plan Nacional de Infraestructura de Datos (PNID) y la hoja de ruta asociada, en articulación con las diferentes áreas involucradas para su adecuada implementación.</v>
      </c>
      <c r="F64" s="818" t="str">
        <f>'PLAN DE ACCIÓN 2026'!I64</f>
        <v>Informe de seguimiento a la ejecución de  actividades del Plan Nacional de Infraestructura de Datos (PNID) y a la hoja de ruta asociada.</v>
      </c>
      <c r="G64" s="1104">
        <f>'PLAN DE ACCIÓN 2026'!J64</f>
        <v>0</v>
      </c>
      <c r="H64" s="1104">
        <f>'PLAN DE ACCIÓN 2026'!K64</f>
        <v>0</v>
      </c>
      <c r="I64" s="1104">
        <f>'PLAN DE ACCIÓN 2026'!L64</f>
        <v>1</v>
      </c>
      <c r="J64" s="1105">
        <f>'PLAN DE ACCIÓN 2026'!M64</f>
        <v>0</v>
      </c>
      <c r="K64" s="1104">
        <f>'PLAN DE ACCIÓN 2026'!N64</f>
        <v>0</v>
      </c>
      <c r="L64" s="1104">
        <f>'PLAN DE ACCIÓN 2026'!O64</f>
        <v>1</v>
      </c>
      <c r="M64" s="1106">
        <f>'PLAN DE ACCIÓN 2026'!P64</f>
        <v>0</v>
      </c>
      <c r="N64" s="1106">
        <f>'PLAN DE ACCIÓN 2026'!Q64</f>
        <v>0</v>
      </c>
      <c r="O64" s="1106">
        <f>'PLAN DE ACCIÓN 2026'!R64</f>
        <v>1</v>
      </c>
      <c r="P64" s="1106">
        <f>'PLAN DE ACCIÓN 2026'!S64</f>
        <v>0</v>
      </c>
      <c r="Q64" s="1106">
        <f>'PLAN DE ACCIÓN 2026'!T64</f>
        <v>0</v>
      </c>
      <c r="R64" s="1106">
        <f>'PLAN DE ACCIÓN 2026'!U64</f>
        <v>1</v>
      </c>
      <c r="S64" s="1106">
        <f>'PLAN DE ACCIÓN 2026'!V64</f>
        <v>4</v>
      </c>
      <c r="T64" s="1107">
        <f>'PLAN DE ACCIÓN 2026'!W64</f>
        <v>1</v>
      </c>
      <c r="U64" s="817" t="str">
        <f>'PLAN DE ACCIÓN 2026'!X64</f>
        <v xml:space="preserve">Oficina Asesora de Planeación </v>
      </c>
      <c r="V64" s="817" t="str">
        <f>'PLAN DE ACCIÓN 2026'!Y64</f>
        <v xml:space="preserve">Oficina Asesora de Planeación </v>
      </c>
      <c r="W64" s="817" t="str">
        <f>'PLAN DE ACCIÓN 2026'!Z64</f>
        <v>(E-01) Direccionamiento Estratégico y Planeación</v>
      </c>
      <c r="X64" s="817" t="str">
        <f>'PLAN DE ACCIÓN 2026'!AA64</f>
        <v>Funcionamiento, Inversión</v>
      </c>
      <c r="Y64" s="1108">
        <f>'PLAN DE ACCIÓN 2026'!AB64</f>
        <v>0</v>
      </c>
      <c r="Z64" s="1108">
        <f>'PLAN DE ACCIÓN 2026'!AC64</f>
        <v>0</v>
      </c>
      <c r="AA64" s="1108">
        <f>'PLAN DE ACCIÓN 2026'!AD64</f>
        <v>0</v>
      </c>
      <c r="AB64" s="1108">
        <f>'PLAN DE ACCIÓN 2026'!AE64</f>
        <v>0</v>
      </c>
      <c r="AC64" s="1108">
        <f>'PLAN DE ACCIÓN 2026'!AF64</f>
        <v>0</v>
      </c>
      <c r="AD64" s="1108">
        <f>'PLAN DE ACCIÓN 2026'!AG64</f>
        <v>0</v>
      </c>
      <c r="AE64" s="1108">
        <f>'PLAN DE ACCIÓN 2026'!AH64</f>
        <v>0</v>
      </c>
      <c r="AF64" s="1108">
        <f>'PLAN DE ACCIÓN 2026'!AI64</f>
        <v>0</v>
      </c>
      <c r="AG64" s="1109">
        <f>'PLAN DE ACCIÓN 2026'!AJ64</f>
        <v>0</v>
      </c>
      <c r="AH64" s="1109">
        <f>'PLAN DE ACCIÓN 2026'!AK64</f>
        <v>0</v>
      </c>
      <c r="AI64" s="1109">
        <f>'PLAN DE ACCIÓN 2026'!AL64</f>
        <v>0</v>
      </c>
      <c r="AJ64" s="1109">
        <f>'PLAN DE ACCIÓN 2026'!AM64</f>
        <v>0</v>
      </c>
      <c r="AK64" s="1109">
        <f>'PLAN DE ACCIÓN 2026'!AN64</f>
        <v>0</v>
      </c>
      <c r="AL64" s="1110">
        <f>'PLAN DE ACCIÓN 2026'!AO64</f>
        <v>0</v>
      </c>
      <c r="AM64">
        <f t="shared" ca="1" si="12"/>
        <v>0</v>
      </c>
      <c r="AN64">
        <f t="shared" ca="1" si="13"/>
        <v>0</v>
      </c>
      <c r="AO64">
        <f t="shared" ca="1" si="14"/>
        <v>2</v>
      </c>
      <c r="AP64">
        <f t="shared" ca="1" si="15"/>
        <v>0</v>
      </c>
      <c r="AQ64">
        <f t="shared" ca="1" si="16"/>
        <v>0</v>
      </c>
      <c r="AR64">
        <f t="shared" ca="1" si="17"/>
        <v>2</v>
      </c>
      <c r="AS64">
        <f t="shared" ca="1" si="18"/>
        <v>0</v>
      </c>
      <c r="AT64">
        <f t="shared" ca="1" si="19"/>
        <v>0</v>
      </c>
      <c r="AU64">
        <f t="shared" ca="1" si="20"/>
        <v>2</v>
      </c>
      <c r="AV64">
        <f t="shared" ca="1" si="21"/>
        <v>0</v>
      </c>
      <c r="AW64">
        <f t="shared" ca="1" si="22"/>
        <v>0</v>
      </c>
      <c r="AX64">
        <f t="shared" ca="1" si="23"/>
        <v>2</v>
      </c>
    </row>
    <row r="65" spans="1:50" ht="27.75" customHeight="1">
      <c r="A65" s="726">
        <v>2026</v>
      </c>
      <c r="B65" s="789" t="s">
        <v>104</v>
      </c>
      <c r="C65" s="775" t="s">
        <v>109</v>
      </c>
      <c r="D65" s="1103" t="str">
        <f>'PLAN DE ACCIÓN 2026'!G65</f>
        <v>PI13</v>
      </c>
      <c r="E65" s="818" t="str">
        <f>'PLAN DE ACCIÓN 2026'!H65</f>
        <v>Ejecutar el Plan de Preservación Digital.</v>
      </c>
      <c r="F65" s="818" t="str">
        <f>'PLAN DE ACCIÓN 2026'!I65</f>
        <v>Informes de seguimiento a la ejecución del Plan de Preservación Digital.</v>
      </c>
      <c r="G65" s="1104">
        <f>'PLAN DE ACCIÓN 2026'!J65</f>
        <v>0</v>
      </c>
      <c r="H65" s="1104">
        <f>'PLAN DE ACCIÓN 2026'!K65</f>
        <v>0</v>
      </c>
      <c r="I65" s="1104">
        <f>'PLAN DE ACCIÓN 2026'!L65</f>
        <v>1</v>
      </c>
      <c r="J65" s="1105">
        <f>'PLAN DE ACCIÓN 2026'!M65</f>
        <v>0</v>
      </c>
      <c r="K65" s="1104">
        <f>'PLAN DE ACCIÓN 2026'!N65</f>
        <v>0</v>
      </c>
      <c r="L65" s="1104">
        <f>'PLAN DE ACCIÓN 2026'!O65</f>
        <v>1</v>
      </c>
      <c r="M65" s="1106">
        <f>'PLAN DE ACCIÓN 2026'!P65</f>
        <v>0</v>
      </c>
      <c r="N65" s="1106">
        <f>'PLAN DE ACCIÓN 2026'!Q65</f>
        <v>0</v>
      </c>
      <c r="O65" s="1106">
        <f>'PLAN DE ACCIÓN 2026'!R65</f>
        <v>1</v>
      </c>
      <c r="P65" s="1106">
        <f>'PLAN DE ACCIÓN 2026'!S65</f>
        <v>0</v>
      </c>
      <c r="Q65" s="1106">
        <f>'PLAN DE ACCIÓN 2026'!T65</f>
        <v>0</v>
      </c>
      <c r="R65" s="1106">
        <f>'PLAN DE ACCIÓN 2026'!U65</f>
        <v>1</v>
      </c>
      <c r="S65" s="1106">
        <f>'PLAN DE ACCIÓN 2026'!V65</f>
        <v>4</v>
      </c>
      <c r="T65" s="1107">
        <f>'PLAN DE ACCIÓN 2026'!W65</f>
        <v>1</v>
      </c>
      <c r="U65" s="817" t="str">
        <f>'PLAN DE ACCIÓN 2026'!X65</f>
        <v>Secretaría General</v>
      </c>
      <c r="V65" s="817" t="str">
        <f>'PLAN DE ACCIÓN 2026'!Y65</f>
        <v>Secretaría General</v>
      </c>
      <c r="W65" s="817" t="str">
        <f>'PLAN DE ACCIÓN 2026'!Z65</f>
        <v>(A-03) Gestión Documental</v>
      </c>
      <c r="X65" s="817" t="str">
        <f>'PLAN DE ACCIÓN 2026'!AA65</f>
        <v>Funcionamiento, Inversión</v>
      </c>
      <c r="Y65" s="1108">
        <f>'PLAN DE ACCIÓN 2026'!AB65</f>
        <v>0</v>
      </c>
      <c r="Z65" s="1108">
        <f>'PLAN DE ACCIÓN 2026'!AC65</f>
        <v>0</v>
      </c>
      <c r="AA65" s="1108">
        <f>'PLAN DE ACCIÓN 2026'!AD65</f>
        <v>1</v>
      </c>
      <c r="AB65" s="1108">
        <f>'PLAN DE ACCIÓN 2026'!AE65</f>
        <v>0</v>
      </c>
      <c r="AC65" s="1108">
        <f>'PLAN DE ACCIÓN 2026'!AF65</f>
        <v>0</v>
      </c>
      <c r="AD65" s="1108">
        <f>'PLAN DE ACCIÓN 2026'!AG65</f>
        <v>0</v>
      </c>
      <c r="AE65" s="1108">
        <f>'PLAN DE ACCIÓN 2026'!AH65</f>
        <v>0</v>
      </c>
      <c r="AF65" s="1108">
        <f>'PLAN DE ACCIÓN 2026'!AI65</f>
        <v>0</v>
      </c>
      <c r="AG65" s="1109">
        <f>'PLAN DE ACCIÓN 2026'!AJ65</f>
        <v>0</v>
      </c>
      <c r="AH65" s="1109">
        <f>'PLAN DE ACCIÓN 2026'!AK65</f>
        <v>0</v>
      </c>
      <c r="AI65" s="1109">
        <f>'PLAN DE ACCIÓN 2026'!AL65</f>
        <v>0</v>
      </c>
      <c r="AJ65" s="1109">
        <f>'PLAN DE ACCIÓN 2026'!AM65</f>
        <v>0</v>
      </c>
      <c r="AK65" s="1109">
        <f>'PLAN DE ACCIÓN 2026'!AN65</f>
        <v>1</v>
      </c>
      <c r="AL65" s="1110">
        <f>'PLAN DE ACCIÓN 2026'!AO65</f>
        <v>0.25</v>
      </c>
      <c r="AM65">
        <f t="shared" ca="1" si="12"/>
        <v>0</v>
      </c>
      <c r="AN65">
        <f t="shared" ca="1" si="13"/>
        <v>0</v>
      </c>
      <c r="AO65">
        <f t="shared" ca="1" si="14"/>
        <v>1</v>
      </c>
      <c r="AP65">
        <f t="shared" ca="1" si="15"/>
        <v>0</v>
      </c>
      <c r="AQ65">
        <f t="shared" ca="1" si="16"/>
        <v>0</v>
      </c>
      <c r="AR65">
        <f t="shared" ca="1" si="17"/>
        <v>2</v>
      </c>
      <c r="AS65">
        <f t="shared" ca="1" si="18"/>
        <v>0</v>
      </c>
      <c r="AT65">
        <f t="shared" ca="1" si="19"/>
        <v>0</v>
      </c>
      <c r="AU65">
        <f t="shared" ca="1" si="20"/>
        <v>2</v>
      </c>
      <c r="AV65">
        <f t="shared" ca="1" si="21"/>
        <v>0</v>
      </c>
      <c r="AW65">
        <f t="shared" ca="1" si="22"/>
        <v>0</v>
      </c>
      <c r="AX65">
        <f t="shared" ca="1" si="23"/>
        <v>2</v>
      </c>
    </row>
    <row r="66" spans="1:50" ht="27.75" customHeight="1">
      <c r="A66" s="726">
        <v>2026</v>
      </c>
      <c r="B66" s="789" t="s">
        <v>104</v>
      </c>
      <c r="C66" s="775" t="s">
        <v>110</v>
      </c>
      <c r="D66" s="1103" t="str">
        <f>'PLAN DE ACCIÓN 2026'!G66</f>
        <v>ID1</v>
      </c>
      <c r="E66" s="818" t="str">
        <f>'PLAN DE ACCIÓN 2026'!H66</f>
        <v>Realizar los cierres de los contratos de vigencia 2019 a 2025 en SECOP II y realizar las liquidaciones de los contratos de vigencia 2022 a 2025 SECOP II</v>
      </c>
      <c r="F66" s="818" t="str">
        <f>'PLAN DE ACCIÓN 2026'!I66</f>
        <v>Informe seguimiento semestral de avance de las actividades
Presentación CIGD</v>
      </c>
      <c r="G66" s="1104">
        <f>'PLAN DE ACCIÓN 2026'!J66</f>
        <v>0</v>
      </c>
      <c r="H66" s="1104">
        <f>'PLAN DE ACCIÓN 2026'!K66</f>
        <v>0</v>
      </c>
      <c r="I66" s="1104">
        <f>'PLAN DE ACCIÓN 2026'!L66</f>
        <v>0</v>
      </c>
      <c r="J66" s="1105">
        <f>'PLAN DE ACCIÓN 2026'!M66</f>
        <v>0</v>
      </c>
      <c r="K66" s="1104">
        <f>'PLAN DE ACCIÓN 2026'!N66</f>
        <v>0</v>
      </c>
      <c r="L66" s="1104">
        <f>'PLAN DE ACCIÓN 2026'!O66</f>
        <v>1</v>
      </c>
      <c r="M66" s="1106">
        <f>'PLAN DE ACCIÓN 2026'!P66</f>
        <v>0</v>
      </c>
      <c r="N66" s="1106">
        <f>'PLAN DE ACCIÓN 2026'!Q66</f>
        <v>0</v>
      </c>
      <c r="O66" s="1106">
        <f>'PLAN DE ACCIÓN 2026'!R66</f>
        <v>0</v>
      </c>
      <c r="P66" s="1106">
        <f>'PLAN DE ACCIÓN 2026'!S66</f>
        <v>0</v>
      </c>
      <c r="Q66" s="1106">
        <f>'PLAN DE ACCIÓN 2026'!T66</f>
        <v>0</v>
      </c>
      <c r="R66" s="1106">
        <f>'PLAN DE ACCIÓN 2026'!U66</f>
        <v>1</v>
      </c>
      <c r="S66" s="1106">
        <f>'PLAN DE ACCIÓN 2026'!V66</f>
        <v>2</v>
      </c>
      <c r="T66" s="1107">
        <f>'PLAN DE ACCIÓN 2026'!W66</f>
        <v>1</v>
      </c>
      <c r="U66" s="817" t="str">
        <f>'PLAN DE ACCIÓN 2026'!X66</f>
        <v>Secretaría General</v>
      </c>
      <c r="V66" s="817" t="str">
        <f>'PLAN DE ACCIÓN 2026'!Y66</f>
        <v>Secretaría General</v>
      </c>
      <c r="W66" s="817" t="str">
        <f>'PLAN DE ACCIÓN 2026'!Z66</f>
        <v>(A-02) Defensa Judicial</v>
      </c>
      <c r="X66" s="817" t="str">
        <f>'PLAN DE ACCIÓN 2026'!AA66</f>
        <v>Funcionamiento/Inversión</v>
      </c>
      <c r="Y66" s="1108">
        <f>'PLAN DE ACCIÓN 2026'!AB66</f>
        <v>0</v>
      </c>
      <c r="Z66" s="1108">
        <f>'PLAN DE ACCIÓN 2026'!AC66</f>
        <v>0</v>
      </c>
      <c r="AA66" s="1108">
        <f>'PLAN DE ACCIÓN 2026'!AD66</f>
        <v>0</v>
      </c>
      <c r="AB66" s="1108">
        <f>'PLAN DE ACCIÓN 2026'!AE66</f>
        <v>0</v>
      </c>
      <c r="AC66" s="1108">
        <f>'PLAN DE ACCIÓN 2026'!AF66</f>
        <v>0</v>
      </c>
      <c r="AD66" s="1108">
        <f>'PLAN DE ACCIÓN 2026'!AG66</f>
        <v>0</v>
      </c>
      <c r="AE66" s="1108">
        <f>'PLAN DE ACCIÓN 2026'!AH66</f>
        <v>0</v>
      </c>
      <c r="AF66" s="1108">
        <f>'PLAN DE ACCIÓN 2026'!AI66</f>
        <v>0</v>
      </c>
      <c r="AG66" s="1109">
        <f>'PLAN DE ACCIÓN 2026'!AJ66</f>
        <v>0</v>
      </c>
      <c r="AH66" s="1109">
        <f>'PLAN DE ACCIÓN 2026'!AK66</f>
        <v>0</v>
      </c>
      <c r="AI66" s="1109">
        <f>'PLAN DE ACCIÓN 2026'!AL66</f>
        <v>0</v>
      </c>
      <c r="AJ66" s="1109">
        <f>'PLAN DE ACCIÓN 2026'!AM66</f>
        <v>0</v>
      </c>
      <c r="AK66" s="1109">
        <f>'PLAN DE ACCIÓN 2026'!AN66</f>
        <v>0</v>
      </c>
      <c r="AL66" s="1110">
        <f>'PLAN DE ACCIÓN 2026'!AO66</f>
        <v>0</v>
      </c>
      <c r="AM66">
        <f t="shared" ca="1" si="12"/>
        <v>0</v>
      </c>
      <c r="AN66">
        <f t="shared" ca="1" si="13"/>
        <v>0</v>
      </c>
      <c r="AO66">
        <f t="shared" ca="1" si="14"/>
        <v>0</v>
      </c>
      <c r="AP66">
        <f t="shared" ca="1" si="15"/>
        <v>0</v>
      </c>
      <c r="AQ66">
        <f t="shared" ca="1" si="16"/>
        <v>0</v>
      </c>
      <c r="AR66">
        <f t="shared" ca="1" si="17"/>
        <v>2</v>
      </c>
      <c r="AS66">
        <f t="shared" ca="1" si="18"/>
        <v>0</v>
      </c>
      <c r="AT66">
        <f t="shared" ca="1" si="19"/>
        <v>0</v>
      </c>
      <c r="AU66">
        <f t="shared" ca="1" si="20"/>
        <v>0</v>
      </c>
      <c r="AV66">
        <f t="shared" ca="1" si="21"/>
        <v>0</v>
      </c>
      <c r="AW66">
        <f t="shared" ca="1" si="22"/>
        <v>0</v>
      </c>
      <c r="AX66">
        <f t="shared" ca="1" si="23"/>
        <v>2</v>
      </c>
    </row>
    <row r="67" spans="1:50" ht="27.75" customHeight="1">
      <c r="A67" s="726">
        <v>2026</v>
      </c>
      <c r="B67" s="789" t="s">
        <v>104</v>
      </c>
      <c r="C67" s="775" t="s">
        <v>110</v>
      </c>
      <c r="D67" s="1103" t="str">
        <f>'PLAN DE ACCIÓN 2026'!G67</f>
        <v>ID2</v>
      </c>
      <c r="E67" s="818" t="str">
        <f>'PLAN DE ACCIÓN 2026'!H67</f>
        <v>Atender servicio de medición de materiales de referencia</v>
      </c>
      <c r="F67" s="818" t="str">
        <f>'PLAN DE ACCIÓN 2026'!I67</f>
        <v>Reporte o informe o documento relacionando Servicios prestados</v>
      </c>
      <c r="G67" s="1104">
        <f>'PLAN DE ACCIÓN 2026'!J67</f>
        <v>0</v>
      </c>
      <c r="H67" s="1104">
        <f>'PLAN DE ACCIÓN 2026'!K67</f>
        <v>0</v>
      </c>
      <c r="I67" s="1104">
        <f>'PLAN DE ACCIÓN 2026'!L67</f>
        <v>0</v>
      </c>
      <c r="J67" s="1105">
        <f>'PLAN DE ACCIÓN 2026'!M67</f>
        <v>0</v>
      </c>
      <c r="K67" s="1104">
        <f>'PLAN DE ACCIÓN 2026'!N67</f>
        <v>0</v>
      </c>
      <c r="L67" s="1104">
        <f>'PLAN DE ACCIÓN 2026'!O67</f>
        <v>0</v>
      </c>
      <c r="M67" s="1106">
        <f>'PLAN DE ACCIÓN 2026'!P67</f>
        <v>0</v>
      </c>
      <c r="N67" s="1106">
        <f>'PLAN DE ACCIÓN 2026'!Q67</f>
        <v>0</v>
      </c>
      <c r="O67" s="1106">
        <f>'PLAN DE ACCIÓN 2026'!R67</f>
        <v>0</v>
      </c>
      <c r="P67" s="1106">
        <f>'PLAN DE ACCIÓN 2026'!S67</f>
        <v>0</v>
      </c>
      <c r="Q67" s="1106">
        <f>'PLAN DE ACCIÓN 2026'!T67</f>
        <v>0</v>
      </c>
      <c r="R67" s="1106">
        <f>'PLAN DE ACCIÓN 2026'!U67</f>
        <v>1</v>
      </c>
      <c r="S67" s="1106">
        <f>'PLAN DE ACCIÓN 2026'!V67</f>
        <v>1</v>
      </c>
      <c r="T67" s="1107">
        <f>'PLAN DE ACCIÓN 2026'!W67</f>
        <v>1</v>
      </c>
      <c r="U67" s="817" t="str">
        <f>'PLAN DE ACCIÓN 2026'!X67</f>
        <v>Subdirección de Metrología Química y Biología</v>
      </c>
      <c r="V67" s="817" t="str">
        <f>'PLAN DE ACCIÓN 2026'!Y67</f>
        <v>Subdirección de Metrología Química y Biología</v>
      </c>
      <c r="W67" s="817" t="str">
        <f>'PLAN DE ACCIÓN 2026'!Z67</f>
        <v>(M-01) Servicios de Calibración y medición metrológica</v>
      </c>
      <c r="X67" s="817" t="str">
        <f>'PLAN DE ACCIÓN 2026'!AA67</f>
        <v>Funcionamiento/Inversión</v>
      </c>
      <c r="Y67" s="1108">
        <f>'PLAN DE ACCIÓN 2026'!AB67</f>
        <v>0</v>
      </c>
      <c r="Z67" s="1108">
        <f>'PLAN DE ACCIÓN 2026'!AC67</f>
        <v>0</v>
      </c>
      <c r="AA67" s="1108">
        <f>'PLAN DE ACCIÓN 2026'!AD67</f>
        <v>0</v>
      </c>
      <c r="AB67" s="1108">
        <f>'PLAN DE ACCIÓN 2026'!AE67</f>
        <v>0</v>
      </c>
      <c r="AC67" s="1108">
        <f>'PLAN DE ACCIÓN 2026'!AF67</f>
        <v>0</v>
      </c>
      <c r="AD67" s="1108">
        <f>'PLAN DE ACCIÓN 2026'!AG67</f>
        <v>0</v>
      </c>
      <c r="AE67" s="1108">
        <f>'PLAN DE ACCIÓN 2026'!AH67</f>
        <v>0</v>
      </c>
      <c r="AF67" s="1108">
        <f>'PLAN DE ACCIÓN 2026'!AI67</f>
        <v>0</v>
      </c>
      <c r="AG67" s="1109">
        <f>'PLAN DE ACCIÓN 2026'!AJ67</f>
        <v>0</v>
      </c>
      <c r="AH67" s="1109">
        <f>'PLAN DE ACCIÓN 2026'!AK67</f>
        <v>0</v>
      </c>
      <c r="AI67" s="1109">
        <f>'PLAN DE ACCIÓN 2026'!AL67</f>
        <v>0</v>
      </c>
      <c r="AJ67" s="1109">
        <f>'PLAN DE ACCIÓN 2026'!AM67</f>
        <v>0</v>
      </c>
      <c r="AK67" s="1109">
        <f>'PLAN DE ACCIÓN 2026'!AN67</f>
        <v>0</v>
      </c>
      <c r="AL67" s="1110">
        <f>'PLAN DE ACCIÓN 2026'!AO67</f>
        <v>0</v>
      </c>
      <c r="AM67">
        <f t="shared" ca="1" si="12"/>
        <v>0</v>
      </c>
      <c r="AN67">
        <f t="shared" ca="1" si="13"/>
        <v>0</v>
      </c>
      <c r="AO67">
        <f t="shared" ca="1" si="14"/>
        <v>0</v>
      </c>
      <c r="AP67">
        <f t="shared" ca="1" si="15"/>
        <v>0</v>
      </c>
      <c r="AQ67">
        <f t="shared" ca="1" si="16"/>
        <v>0</v>
      </c>
      <c r="AR67">
        <f t="shared" ca="1" si="17"/>
        <v>0</v>
      </c>
      <c r="AS67">
        <f t="shared" ca="1" si="18"/>
        <v>0</v>
      </c>
      <c r="AT67">
        <f t="shared" ca="1" si="19"/>
        <v>0</v>
      </c>
      <c r="AU67">
        <f t="shared" ca="1" si="20"/>
        <v>0</v>
      </c>
      <c r="AV67">
        <f t="shared" ca="1" si="21"/>
        <v>0</v>
      </c>
      <c r="AW67">
        <f t="shared" ca="1" si="22"/>
        <v>0</v>
      </c>
      <c r="AX67">
        <f t="shared" ca="1" si="23"/>
        <v>2</v>
      </c>
    </row>
    <row r="68" spans="1:50" ht="27.75" customHeight="1">
      <c r="A68" s="726">
        <v>2026</v>
      </c>
      <c r="B68" s="789" t="s">
        <v>104</v>
      </c>
      <c r="C68" s="775" t="s">
        <v>110</v>
      </c>
      <c r="D68" s="1103" t="str">
        <f>'PLAN DE ACCIÓN 2026'!G68</f>
        <v>ID3</v>
      </c>
      <c r="E68" s="818" t="str">
        <f>'PLAN DE ACCIÓN 2026'!H68</f>
        <v xml:space="preserve">Producción, Recertificación o ampliación de vigencia de Materiales de Referencia </v>
      </c>
      <c r="F68" s="818" t="str">
        <f>'PLAN DE ACCIÓN 2026'!I68</f>
        <v>Informe de Producción de MR O Informe de recertificación/certificación o Informe ampliación de vigencia</v>
      </c>
      <c r="G68" s="1104">
        <f>'PLAN DE ACCIÓN 2026'!J68</f>
        <v>0</v>
      </c>
      <c r="H68" s="1104">
        <f>'PLAN DE ACCIÓN 2026'!K68</f>
        <v>0</v>
      </c>
      <c r="I68" s="1104">
        <f>'PLAN DE ACCIÓN 2026'!L68</f>
        <v>4</v>
      </c>
      <c r="J68" s="1105">
        <f>'PLAN DE ACCIÓN 2026'!M68</f>
        <v>0</v>
      </c>
      <c r="K68" s="1104">
        <f>'PLAN DE ACCIÓN 2026'!N68</f>
        <v>0</v>
      </c>
      <c r="L68" s="1104">
        <f>'PLAN DE ACCIÓN 2026'!O68</f>
        <v>0</v>
      </c>
      <c r="M68" s="1106">
        <f>'PLAN DE ACCIÓN 2026'!P68</f>
        <v>0</v>
      </c>
      <c r="N68" s="1106">
        <f>'PLAN DE ACCIÓN 2026'!Q68</f>
        <v>0</v>
      </c>
      <c r="O68" s="1106">
        <f>'PLAN DE ACCIÓN 2026'!R68</f>
        <v>1</v>
      </c>
      <c r="P68" s="1106">
        <f>'PLAN DE ACCIÓN 2026'!S68</f>
        <v>1</v>
      </c>
      <c r="Q68" s="1106">
        <f>'PLAN DE ACCIÓN 2026'!T68</f>
        <v>0</v>
      </c>
      <c r="R68" s="1106">
        <f>'PLAN DE ACCIÓN 2026'!U68</f>
        <v>1</v>
      </c>
      <c r="S68" s="1106">
        <f>'PLAN DE ACCIÓN 2026'!V68</f>
        <v>7</v>
      </c>
      <c r="T68" s="1107">
        <f>'PLAN DE ACCIÓN 2026'!W68</f>
        <v>1</v>
      </c>
      <c r="U68" s="817" t="str">
        <f>'PLAN DE ACCIÓN 2026'!X68</f>
        <v>Subdirección de Metrología Química y Biología</v>
      </c>
      <c r="V68" s="817" t="str">
        <f>'PLAN DE ACCIÓN 2026'!Y68</f>
        <v>Subdirección de Metrología Química y Biología</v>
      </c>
      <c r="W68" s="817" t="str">
        <f>'PLAN DE ACCIÓN 2026'!Z68</f>
        <v>(M-03) Producción de Materiales de Referencia y Desarrollo de Métodos Analíticos</v>
      </c>
      <c r="X68" s="817" t="str">
        <f>'PLAN DE ACCIÓN 2026'!AA68</f>
        <v>Inversión</v>
      </c>
      <c r="Y68" s="1108">
        <f>'PLAN DE ACCIÓN 2026'!AB68</f>
        <v>0</v>
      </c>
      <c r="Z68" s="1108">
        <f>'PLAN DE ACCIÓN 2026'!AC68</f>
        <v>0</v>
      </c>
      <c r="AA68" s="1108">
        <f>'PLAN DE ACCIÓN 2026'!AD68</f>
        <v>4</v>
      </c>
      <c r="AB68" s="1108">
        <f>'PLAN DE ACCIÓN 2026'!AE68</f>
        <v>0</v>
      </c>
      <c r="AC68" s="1108">
        <f>'PLAN DE ACCIÓN 2026'!AF68</f>
        <v>0</v>
      </c>
      <c r="AD68" s="1108">
        <f>'PLAN DE ACCIÓN 2026'!AG68</f>
        <v>0</v>
      </c>
      <c r="AE68" s="1108">
        <f>'PLAN DE ACCIÓN 2026'!AH68</f>
        <v>0</v>
      </c>
      <c r="AF68" s="1108">
        <f>'PLAN DE ACCIÓN 2026'!AI68</f>
        <v>0</v>
      </c>
      <c r="AG68" s="1109">
        <f>'PLAN DE ACCIÓN 2026'!AJ68</f>
        <v>0</v>
      </c>
      <c r="AH68" s="1109">
        <f>'PLAN DE ACCIÓN 2026'!AK68</f>
        <v>0</v>
      </c>
      <c r="AI68" s="1109">
        <f>'PLAN DE ACCIÓN 2026'!AL68</f>
        <v>0</v>
      </c>
      <c r="AJ68" s="1109">
        <f>'PLAN DE ACCIÓN 2026'!AM68</f>
        <v>0</v>
      </c>
      <c r="AK68" s="1109">
        <f>'PLAN DE ACCIÓN 2026'!AN68</f>
        <v>4</v>
      </c>
      <c r="AL68" s="1110">
        <f>'PLAN DE ACCIÓN 2026'!AO68</f>
        <v>0.5714285714285714</v>
      </c>
      <c r="AM68">
        <f t="shared" ref="AM68:AM96" ca="1" si="24">IF($AZ$3&gt;BA$3,IF(AND(G68=0, Y68=0), 0,IF(AND(G68=0, Y68&gt;=1), 1,IF(AND(G68&gt;=1, Y68=G68), 1,IF(AND(G68&gt;=1, Y68&gt;G68), 1,IF(AND(G68&gt;=1, Y68=0), 2,IF(AND(G68&gt;=1, Y68&lt;G68), 2,"Revisa los valores")))))),100)</f>
        <v>0</v>
      </c>
      <c r="AN68">
        <f t="shared" ref="AN68:AN96" ca="1" si="25">IF($AZ$3&gt;BB$3,IF(AND(H68=0, Z68=0), 0,IF(AND(H68=0, Z68&gt;=1), 1,IF(AND(H68&gt;=1, Z68=H68), 1,IF(AND(H68&gt;=1, Z68&gt;H68), 1,IF(AND(H68&gt;=1, Z68=0), 2,IF(AND(H68&gt;=1, Z68&lt;H68), 2,"Revisa los valores")))))),100)</f>
        <v>0</v>
      </c>
      <c r="AO68">
        <f t="shared" ref="AO68:AO96" ca="1" si="26">IF($AZ$3&gt;BC$3,IF(AND(I68=0, AA68=0), 0,IF(AND(I68=0, AA68&gt;=1), 1,IF(AND(I68&gt;=1, AA68=I68), 1,IF(AND(I68&gt;=1, AA68&gt;I68), 1,IF(AND(I68&gt;=1, AA68=0), 2,IF(AND(I68&gt;=1, AA68&lt;I68), 2,"Revisa los valores")))))),100)</f>
        <v>1</v>
      </c>
      <c r="AP68">
        <f t="shared" ref="AP68:AP96" ca="1" si="27">IF($AZ$3&gt;BD$3,IF(AND(J68=0, AB68=0), 0,IF(AND(J68=0, AB68&gt;=1), 1,IF(AND(J68&gt;=1, AB68=J68), 1,IF(AND(J68&gt;=1, AB68&gt;J68), 1,IF(AND(J68&gt;=1, AB68=0), 2,IF(AND(J68&gt;=1, AB68&lt;J68), 2,"Revisa los valores")))))),100)</f>
        <v>0</v>
      </c>
      <c r="AQ68">
        <f t="shared" ref="AQ68:AQ96" ca="1" si="28">IF($AZ$3&gt;BE$3,IF(AND(K68=0, AC68=0), 0,IF(AND(K68=0, AC68&gt;=1), 1,IF(AND(K68&gt;=1, AC68=K68), 1,IF(AND(K68&gt;=1, AC68&gt;K68), 1,IF(AND(K68&gt;=1, AC68=0), 2,IF(AND(K68&gt;=1, AC68&lt;K68), 2,"Revisa los valores")))))),100)</f>
        <v>0</v>
      </c>
      <c r="AR68">
        <f t="shared" ref="AR68:AR96" ca="1" si="29">IF($AZ$3&gt;BF$3,IF(AND(L68=0, AD68=0), 0,IF(AND(L68=0, AD68&gt;=1), 1,IF(AND(L68&gt;=1, AD68=L68), 1,IF(AND(L68&gt;=1, AD68&gt;L68), 1,IF(AND(L68&gt;=1, AD68=0), 2,IF(AND(L68&gt;=1, AD68&lt;L68), 2,"Revisa los valores")))))),100)</f>
        <v>0</v>
      </c>
      <c r="AS68">
        <f t="shared" ref="AS68:AS96" ca="1" si="30">IF($AZ$3&gt;BG$3,IF(AND(M68=0, AE68=0), 0,IF(AND(M68=0, AE68&gt;=1), 1,IF(AND(M68&gt;=1, AE68=M68), 1,IF(AND(M68&gt;=1, AE68&gt;M68), 1,IF(AND(M68&gt;=1, AE68=0), 2,IF(AND(M68&gt;=1, AE68&lt;M68), 2,"Revisa los valores")))))),100)</f>
        <v>0</v>
      </c>
      <c r="AT68">
        <f t="shared" ref="AT68:AT96" ca="1" si="31">IF($AZ$3&gt;BH$3,IF(AND(N68=0, AF68=0), 0,IF(AND(N68=0, AF68&gt;=1), 1,IF(AND(N68&gt;=1, AF68=N68), 1,IF(AND(N68&gt;=1, AF68&gt;N68), 1,IF(AND(N68&gt;=1, AF68=0), 2,IF(AND(N68&gt;=1, AF68&lt;N68), 2,"Revisa los valores")))))),100)</f>
        <v>0</v>
      </c>
      <c r="AU68">
        <f t="shared" ref="AU68:AU96" ca="1" si="32">IF($AZ$3&gt;BI$3,IF(AND(O68=0, AG68=0), 0,IF(AND(O68=0, AG68&gt;=1), 1,IF(AND(O68&gt;=1, AG68=O68), 1,IF(AND(O68&gt;=1, AG68&gt;O68), 1,IF(AND(O68&gt;=1, AG68=0), 2,IF(AND(O68&gt;=1, AG68&lt;O68), 2,"Revisa los valores")))))),100)</f>
        <v>2</v>
      </c>
      <c r="AV68">
        <f t="shared" ref="AV68:AV96" ca="1" si="33">IF($AZ$3&gt;BJ$3,IF(AND(P68=0, AH68=0), 0,IF(AND(P68=0, AH68&gt;=1), 1,IF(AND(P68&gt;=1, AH68=P68), 1,IF(AND(P68&gt;=1, AH68&gt;P68), 1,IF(AND(P68&gt;=1, AH68=0), 2,IF(AND(P68&gt;=1, AH68&lt;P68), 2,"Revisa los valores")))))),100)</f>
        <v>2</v>
      </c>
      <c r="AW68">
        <f t="shared" ref="AW68:AW96" ca="1" si="34">IF($AZ$3&gt;BK$3,IF(AND(Q68=0, AI68=0), 0,IF(AND(Q68=0, AI68&gt;=1), 1,IF(AND(Q68&gt;=1, AI68=Q68), 1,IF(AND(Q68&gt;=1, AI68&gt;Q68), 1,IF(AND(Q68&gt;=1, AI68=0), 2,IF(AND(Q68&gt;=1, AI68&lt;Q68), 2,"Revisa los valores")))))),100)</f>
        <v>0</v>
      </c>
      <c r="AX68">
        <f t="shared" ref="AX68:AX96" ca="1" si="35">IF($AZ$3&gt;BL$3,IF(AND(R68=0, AJ68=0), 0,IF(AND(R68=0, AJ68&gt;=1), 1,IF(AND(R68&gt;=1, AJ68=R68), 1,IF(AND(R68&gt;=1, AJ68&gt;R68), 1,IF(AND(R68&gt;=1, AJ68=0), 2,IF(AND(R68&gt;=1, AJ68&lt;R68), 2,"Revisa los valores")))))),100)</f>
        <v>2</v>
      </c>
    </row>
    <row r="69" spans="1:50" ht="27.75" customHeight="1">
      <c r="A69" s="726">
        <v>2026</v>
      </c>
      <c r="B69" s="789" t="s">
        <v>104</v>
      </c>
      <c r="C69" s="775" t="s">
        <v>110</v>
      </c>
      <c r="D69" s="1103" t="str">
        <f>'PLAN DE ACCIÓN 2026'!G69</f>
        <v>ID4</v>
      </c>
      <c r="E69" s="818" t="str">
        <f>'PLAN DE ACCIÓN 2026'!H69</f>
        <v>Producción de Materiales de Referencia Nuevos</v>
      </c>
      <c r="F69" s="818" t="str">
        <f>'PLAN DE ACCIÓN 2026'!I69</f>
        <v>Informe de producción de MR</v>
      </c>
      <c r="G69" s="1104">
        <f>'PLAN DE ACCIÓN 2026'!J69</f>
        <v>0</v>
      </c>
      <c r="H69" s="1104">
        <f>'PLAN DE ACCIÓN 2026'!K69</f>
        <v>0</v>
      </c>
      <c r="I69" s="1104">
        <f>'PLAN DE ACCIÓN 2026'!L69</f>
        <v>0</v>
      </c>
      <c r="J69" s="1105">
        <f>'PLAN DE ACCIÓN 2026'!M69</f>
        <v>0</v>
      </c>
      <c r="K69" s="1104">
        <f>'PLAN DE ACCIÓN 2026'!N69</f>
        <v>0</v>
      </c>
      <c r="L69" s="1104">
        <f>'PLAN DE ACCIÓN 2026'!O69</f>
        <v>0</v>
      </c>
      <c r="M69" s="1106">
        <f>'PLAN DE ACCIÓN 2026'!P69</f>
        <v>0</v>
      </c>
      <c r="N69" s="1106">
        <f>'PLAN DE ACCIÓN 2026'!Q69</f>
        <v>0</v>
      </c>
      <c r="O69" s="1106">
        <f>'PLAN DE ACCIÓN 2026'!R69</f>
        <v>0</v>
      </c>
      <c r="P69" s="1106">
        <f>'PLAN DE ACCIÓN 2026'!S69</f>
        <v>0</v>
      </c>
      <c r="Q69" s="1106">
        <f>'PLAN DE ACCIÓN 2026'!T69</f>
        <v>0</v>
      </c>
      <c r="R69" s="1106">
        <f>'PLAN DE ACCIÓN 2026'!U69</f>
        <v>1</v>
      </c>
      <c r="S69" s="1106">
        <f>'PLAN DE ACCIÓN 2026'!V69</f>
        <v>1</v>
      </c>
      <c r="T69" s="1107">
        <f>'PLAN DE ACCIÓN 2026'!W69</f>
        <v>1</v>
      </c>
      <c r="U69" s="817" t="str">
        <f>'PLAN DE ACCIÓN 2026'!X69</f>
        <v>Subdirección de Metrología Química y Biología</v>
      </c>
      <c r="V69" s="817" t="str">
        <f>'PLAN DE ACCIÓN 2026'!Y69</f>
        <v>Subdirección de Metrología Química y Biología</v>
      </c>
      <c r="W69" s="817" t="str">
        <f>'PLAN DE ACCIÓN 2026'!Z69</f>
        <v>(M-03) Producción de Materiales de Referencia y Desarrollo de Métodos Analíticos</v>
      </c>
      <c r="X69" s="817" t="str">
        <f>'PLAN DE ACCIÓN 2026'!AA69</f>
        <v>Inversión</v>
      </c>
      <c r="Y69" s="1108">
        <f>'PLAN DE ACCIÓN 2026'!AB69</f>
        <v>0</v>
      </c>
      <c r="Z69" s="1108">
        <f>'PLAN DE ACCIÓN 2026'!AC69</f>
        <v>0</v>
      </c>
      <c r="AA69" s="1108">
        <f>'PLAN DE ACCIÓN 2026'!AD69</f>
        <v>0</v>
      </c>
      <c r="AB69" s="1108">
        <f>'PLAN DE ACCIÓN 2026'!AE69</f>
        <v>0</v>
      </c>
      <c r="AC69" s="1108">
        <f>'PLAN DE ACCIÓN 2026'!AF69</f>
        <v>0</v>
      </c>
      <c r="AD69" s="1108">
        <f>'PLAN DE ACCIÓN 2026'!AG69</f>
        <v>0</v>
      </c>
      <c r="AE69" s="1108">
        <f>'PLAN DE ACCIÓN 2026'!AH69</f>
        <v>0</v>
      </c>
      <c r="AF69" s="1108">
        <f>'PLAN DE ACCIÓN 2026'!AI69</f>
        <v>0</v>
      </c>
      <c r="AG69" s="1109">
        <f>'PLAN DE ACCIÓN 2026'!AJ69</f>
        <v>0</v>
      </c>
      <c r="AH69" s="1109">
        <f>'PLAN DE ACCIÓN 2026'!AK69</f>
        <v>0</v>
      </c>
      <c r="AI69" s="1109">
        <f>'PLAN DE ACCIÓN 2026'!AL69</f>
        <v>0</v>
      </c>
      <c r="AJ69" s="1109">
        <f>'PLAN DE ACCIÓN 2026'!AM69</f>
        <v>0</v>
      </c>
      <c r="AK69" s="1109">
        <f>'PLAN DE ACCIÓN 2026'!AN69</f>
        <v>0</v>
      </c>
      <c r="AL69" s="1110">
        <f>'PLAN DE ACCIÓN 2026'!AO69</f>
        <v>0</v>
      </c>
      <c r="AM69">
        <f t="shared" ca="1" si="24"/>
        <v>0</v>
      </c>
      <c r="AN69">
        <f t="shared" ca="1" si="25"/>
        <v>0</v>
      </c>
      <c r="AO69">
        <f t="shared" ca="1" si="26"/>
        <v>0</v>
      </c>
      <c r="AP69">
        <f t="shared" ca="1" si="27"/>
        <v>0</v>
      </c>
      <c r="AQ69">
        <f t="shared" ca="1" si="28"/>
        <v>0</v>
      </c>
      <c r="AR69">
        <f t="shared" ca="1" si="29"/>
        <v>0</v>
      </c>
      <c r="AS69">
        <f t="shared" ca="1" si="30"/>
        <v>0</v>
      </c>
      <c r="AT69">
        <f t="shared" ca="1" si="31"/>
        <v>0</v>
      </c>
      <c r="AU69">
        <f t="shared" ca="1" si="32"/>
        <v>0</v>
      </c>
      <c r="AV69">
        <f t="shared" ca="1" si="33"/>
        <v>0</v>
      </c>
      <c r="AW69">
        <f t="shared" ca="1" si="34"/>
        <v>0</v>
      </c>
      <c r="AX69">
        <f t="shared" ca="1" si="35"/>
        <v>2</v>
      </c>
    </row>
    <row r="70" spans="1:50" ht="27.75" customHeight="1">
      <c r="A70" s="726">
        <v>2026</v>
      </c>
      <c r="B70" s="789" t="s">
        <v>104</v>
      </c>
      <c r="C70" s="775" t="s">
        <v>110</v>
      </c>
      <c r="D70" s="1103" t="str">
        <f>'PLAN DE ACCIÓN 2026'!G70</f>
        <v>ID5</v>
      </c>
      <c r="E70" s="818" t="str">
        <f>'PLAN DE ACCIÓN 2026'!H70</f>
        <v>Producir Materiales de Referencia piloto / ítems de comparación</v>
      </c>
      <c r="F70" s="818" t="str">
        <f>'PLAN DE ACCIÓN 2026'!I70</f>
        <v>Informe de producción de MR</v>
      </c>
      <c r="G70" s="1104">
        <f>'PLAN DE ACCIÓN 2026'!J70</f>
        <v>0</v>
      </c>
      <c r="H70" s="1104">
        <f>'PLAN DE ACCIÓN 2026'!K70</f>
        <v>0</v>
      </c>
      <c r="I70" s="1104">
        <f>'PLAN DE ACCIÓN 2026'!L70</f>
        <v>0</v>
      </c>
      <c r="J70" s="1105">
        <f>'PLAN DE ACCIÓN 2026'!M70</f>
        <v>0</v>
      </c>
      <c r="K70" s="1104">
        <f>'PLAN DE ACCIÓN 2026'!N70</f>
        <v>0</v>
      </c>
      <c r="L70" s="1104">
        <f>'PLAN DE ACCIÓN 2026'!O70</f>
        <v>0</v>
      </c>
      <c r="M70" s="1106">
        <f>'PLAN DE ACCIÓN 2026'!P70</f>
        <v>4</v>
      </c>
      <c r="N70" s="1106">
        <f>'PLAN DE ACCIÓN 2026'!Q70</f>
        <v>0</v>
      </c>
      <c r="O70" s="1106">
        <f>'PLAN DE ACCIÓN 2026'!R70</f>
        <v>0</v>
      </c>
      <c r="P70" s="1106">
        <f>'PLAN DE ACCIÓN 2026'!S70</f>
        <v>2</v>
      </c>
      <c r="Q70" s="1106">
        <f>'PLAN DE ACCIÓN 2026'!T70</f>
        <v>1</v>
      </c>
      <c r="R70" s="1106">
        <f>'PLAN DE ACCIÓN 2026'!U70</f>
        <v>1</v>
      </c>
      <c r="S70" s="1106">
        <f>'PLAN DE ACCIÓN 2026'!V70</f>
        <v>8</v>
      </c>
      <c r="T70" s="1107">
        <f>'PLAN DE ACCIÓN 2026'!W70</f>
        <v>1</v>
      </c>
      <c r="U70" s="817" t="str">
        <f>'PLAN DE ACCIÓN 2026'!X70</f>
        <v>Subdirección de Metrología Química y Biología</v>
      </c>
      <c r="V70" s="817" t="str">
        <f>'PLAN DE ACCIÓN 2026'!Y70</f>
        <v>Subdirección de Metrología Química y Biología</v>
      </c>
      <c r="W70" s="817" t="str">
        <f>'PLAN DE ACCIÓN 2026'!Z70</f>
        <v>(M-03) Producción de Materiales de Referencia y Desarrollo de Métodos Analíticos</v>
      </c>
      <c r="X70" s="817" t="str">
        <f>'PLAN DE ACCIÓN 2026'!AA70</f>
        <v>Inversión</v>
      </c>
      <c r="Y70" s="1108">
        <f>'PLAN DE ACCIÓN 2026'!AB70</f>
        <v>0</v>
      </c>
      <c r="Z70" s="1108">
        <f>'PLAN DE ACCIÓN 2026'!AC70</f>
        <v>0</v>
      </c>
      <c r="AA70" s="1108">
        <f>'PLAN DE ACCIÓN 2026'!AD70</f>
        <v>0</v>
      </c>
      <c r="AB70" s="1108">
        <f>'PLAN DE ACCIÓN 2026'!AE70</f>
        <v>0</v>
      </c>
      <c r="AC70" s="1108">
        <f>'PLAN DE ACCIÓN 2026'!AF70</f>
        <v>0</v>
      </c>
      <c r="AD70" s="1108">
        <f>'PLAN DE ACCIÓN 2026'!AG70</f>
        <v>0</v>
      </c>
      <c r="AE70" s="1108">
        <f>'PLAN DE ACCIÓN 2026'!AH70</f>
        <v>0</v>
      </c>
      <c r="AF70" s="1108">
        <f>'PLAN DE ACCIÓN 2026'!AI70</f>
        <v>0</v>
      </c>
      <c r="AG70" s="1109">
        <f>'PLAN DE ACCIÓN 2026'!AJ70</f>
        <v>0</v>
      </c>
      <c r="AH70" s="1109">
        <f>'PLAN DE ACCIÓN 2026'!AK70</f>
        <v>0</v>
      </c>
      <c r="AI70" s="1109">
        <f>'PLAN DE ACCIÓN 2026'!AL70</f>
        <v>0</v>
      </c>
      <c r="AJ70" s="1109">
        <f>'PLAN DE ACCIÓN 2026'!AM70</f>
        <v>0</v>
      </c>
      <c r="AK70" s="1109">
        <f>'PLAN DE ACCIÓN 2026'!AN70</f>
        <v>0</v>
      </c>
      <c r="AL70" s="1110">
        <f>'PLAN DE ACCIÓN 2026'!AO70</f>
        <v>0</v>
      </c>
      <c r="AM70">
        <f t="shared" ca="1" si="24"/>
        <v>0</v>
      </c>
      <c r="AN70">
        <f t="shared" ca="1" si="25"/>
        <v>0</v>
      </c>
      <c r="AO70">
        <f t="shared" ca="1" si="26"/>
        <v>0</v>
      </c>
      <c r="AP70">
        <f t="shared" ca="1" si="27"/>
        <v>0</v>
      </c>
      <c r="AQ70">
        <f t="shared" ca="1" si="28"/>
        <v>0</v>
      </c>
      <c r="AR70">
        <f t="shared" ca="1" si="29"/>
        <v>0</v>
      </c>
      <c r="AS70">
        <f t="shared" ca="1" si="30"/>
        <v>2</v>
      </c>
      <c r="AT70">
        <f t="shared" ca="1" si="31"/>
        <v>0</v>
      </c>
      <c r="AU70">
        <f t="shared" ca="1" si="32"/>
        <v>0</v>
      </c>
      <c r="AV70">
        <f t="shared" ca="1" si="33"/>
        <v>2</v>
      </c>
      <c r="AW70">
        <f t="shared" ca="1" si="34"/>
        <v>2</v>
      </c>
      <c r="AX70">
        <f t="shared" ca="1" si="35"/>
        <v>2</v>
      </c>
    </row>
    <row r="71" spans="1:50" ht="27.75" customHeight="1">
      <c r="A71" s="726">
        <v>2026</v>
      </c>
      <c r="B71" s="789" t="s">
        <v>104</v>
      </c>
      <c r="C71" s="775" t="s">
        <v>110</v>
      </c>
      <c r="D71" s="1103" t="str">
        <f>'PLAN DE ACCIÓN 2026'!G71</f>
        <v>ID6</v>
      </c>
      <c r="E71" s="818" t="str">
        <f>'PLAN DE ACCIÓN 2026'!H71</f>
        <v>Desarrollar la capacidad técnica para la certificación de materiales de referencia</v>
      </c>
      <c r="F71" s="818" t="str">
        <f>'PLAN DE ACCIÓN 2026'!I71</f>
        <v>Informe de validación de métodos de medición
El informe podrá contener uno o varios métodos.</v>
      </c>
      <c r="G71" s="1104">
        <f>'PLAN DE ACCIÓN 2026'!J71</f>
        <v>0</v>
      </c>
      <c r="H71" s="1104">
        <f>'PLAN DE ACCIÓN 2026'!K71</f>
        <v>0</v>
      </c>
      <c r="I71" s="1104">
        <f>'PLAN DE ACCIÓN 2026'!L71</f>
        <v>1</v>
      </c>
      <c r="J71" s="1105">
        <f>'PLAN DE ACCIÓN 2026'!M71</f>
        <v>0</v>
      </c>
      <c r="K71" s="1104">
        <f>'PLAN DE ACCIÓN 2026'!N71</f>
        <v>10</v>
      </c>
      <c r="L71" s="1104">
        <f>'PLAN DE ACCIÓN 2026'!O71</f>
        <v>3</v>
      </c>
      <c r="M71" s="1106">
        <f>'PLAN DE ACCIÓN 2026'!P71</f>
        <v>0</v>
      </c>
      <c r="N71" s="1106">
        <f>'PLAN DE ACCIÓN 2026'!Q71</f>
        <v>1</v>
      </c>
      <c r="O71" s="1106">
        <f>'PLAN DE ACCIÓN 2026'!R71</f>
        <v>0</v>
      </c>
      <c r="P71" s="1106">
        <f>'PLAN DE ACCIÓN 2026'!S71</f>
        <v>6</v>
      </c>
      <c r="Q71" s="1106">
        <f>'PLAN DE ACCIÓN 2026'!T71</f>
        <v>0</v>
      </c>
      <c r="R71" s="1106">
        <f>'PLAN DE ACCIÓN 2026'!U71</f>
        <v>7</v>
      </c>
      <c r="S71" s="1106">
        <f>'PLAN DE ACCIÓN 2026'!V71</f>
        <v>28</v>
      </c>
      <c r="T71" s="1107">
        <f>'PLAN DE ACCIÓN 2026'!W71</f>
        <v>1</v>
      </c>
      <c r="U71" s="817" t="str">
        <f>'PLAN DE ACCIÓN 2026'!X71</f>
        <v>Subdirección de Metrología Química y Biología</v>
      </c>
      <c r="V71" s="817" t="str">
        <f>'PLAN DE ACCIÓN 2026'!Y71</f>
        <v>Subdirección de Metrología Química y Biología</v>
      </c>
      <c r="W71" s="817" t="str">
        <f>'PLAN DE ACCIÓN 2026'!Z71</f>
        <v>(M-03) Producción de Materiales de Referencia y Desarrollo de Métodos Analíticos</v>
      </c>
      <c r="X71" s="817" t="str">
        <f>'PLAN DE ACCIÓN 2026'!AA71</f>
        <v>Inversión</v>
      </c>
      <c r="Y71" s="1108">
        <f>'PLAN DE ACCIÓN 2026'!AB71</f>
        <v>0</v>
      </c>
      <c r="Z71" s="1108">
        <f>'PLAN DE ACCIÓN 2026'!AC71</f>
        <v>0</v>
      </c>
      <c r="AA71" s="1108">
        <f>'PLAN DE ACCIÓN 2026'!AD71</f>
        <v>2</v>
      </c>
      <c r="AB71" s="1108">
        <f>'PLAN DE ACCIÓN 2026'!AE71</f>
        <v>0</v>
      </c>
      <c r="AC71" s="1108">
        <f>'PLAN DE ACCIÓN 2026'!AF71</f>
        <v>0</v>
      </c>
      <c r="AD71" s="1108">
        <f>'PLAN DE ACCIÓN 2026'!AG71</f>
        <v>0</v>
      </c>
      <c r="AE71" s="1108">
        <f>'PLAN DE ACCIÓN 2026'!AH71</f>
        <v>0</v>
      </c>
      <c r="AF71" s="1108">
        <f>'PLAN DE ACCIÓN 2026'!AI71</f>
        <v>0</v>
      </c>
      <c r="AG71" s="1109">
        <f>'PLAN DE ACCIÓN 2026'!AJ71</f>
        <v>0</v>
      </c>
      <c r="AH71" s="1109">
        <f>'PLAN DE ACCIÓN 2026'!AK71</f>
        <v>0</v>
      </c>
      <c r="AI71" s="1109">
        <f>'PLAN DE ACCIÓN 2026'!AL71</f>
        <v>0</v>
      </c>
      <c r="AJ71" s="1109">
        <f>'PLAN DE ACCIÓN 2026'!AM71</f>
        <v>0</v>
      </c>
      <c r="AK71" s="1109">
        <f>'PLAN DE ACCIÓN 2026'!AN71</f>
        <v>2</v>
      </c>
      <c r="AL71" s="1110">
        <f>'PLAN DE ACCIÓN 2026'!AO71</f>
        <v>7.1428571428571425E-2</v>
      </c>
      <c r="AM71">
        <f t="shared" ca="1" si="24"/>
        <v>0</v>
      </c>
      <c r="AN71">
        <f t="shared" ca="1" si="25"/>
        <v>0</v>
      </c>
      <c r="AO71">
        <f t="shared" ca="1" si="26"/>
        <v>1</v>
      </c>
      <c r="AP71">
        <f t="shared" ca="1" si="27"/>
        <v>0</v>
      </c>
      <c r="AQ71">
        <f t="shared" ca="1" si="28"/>
        <v>2</v>
      </c>
      <c r="AR71">
        <f t="shared" ca="1" si="29"/>
        <v>2</v>
      </c>
      <c r="AS71">
        <f t="shared" ca="1" si="30"/>
        <v>0</v>
      </c>
      <c r="AT71">
        <f t="shared" ca="1" si="31"/>
        <v>2</v>
      </c>
      <c r="AU71">
        <f t="shared" ca="1" si="32"/>
        <v>0</v>
      </c>
      <c r="AV71">
        <f t="shared" ca="1" si="33"/>
        <v>2</v>
      </c>
      <c r="AW71">
        <f t="shared" ca="1" si="34"/>
        <v>0</v>
      </c>
      <c r="AX71">
        <f t="shared" ca="1" si="35"/>
        <v>2</v>
      </c>
    </row>
    <row r="72" spans="1:50" ht="27.75" customHeight="1">
      <c r="A72" s="726">
        <v>2026</v>
      </c>
      <c r="B72" s="789" t="s">
        <v>104</v>
      </c>
      <c r="C72" s="775" t="s">
        <v>110</v>
      </c>
      <c r="D72" s="1103" t="str">
        <f>'PLAN DE ACCIÓN 2026'!G72</f>
        <v>ID7</v>
      </c>
      <c r="E72" s="818" t="str">
        <f>'PLAN DE ACCIÓN 2026'!H72</f>
        <v>Diseñar nuevos cursos en metrología Química y Biología (Versión Piloto)</v>
      </c>
      <c r="F72" s="818" t="str">
        <f>'PLAN DE ACCIÓN 2026'!I72</f>
        <v>Secuencia didactica del curso (Metodología Pedagógica)
Presentaciónes ajustadas</v>
      </c>
      <c r="G72" s="1104">
        <f>'PLAN DE ACCIÓN 2026'!J72</f>
        <v>0</v>
      </c>
      <c r="H72" s="1104">
        <f>'PLAN DE ACCIÓN 2026'!K72</f>
        <v>0</v>
      </c>
      <c r="I72" s="1104">
        <f>'PLAN DE ACCIÓN 2026'!L72</f>
        <v>0</v>
      </c>
      <c r="J72" s="1105">
        <f>'PLAN DE ACCIÓN 2026'!M72</f>
        <v>0</v>
      </c>
      <c r="K72" s="1104">
        <f>'PLAN DE ACCIÓN 2026'!N72</f>
        <v>0</v>
      </c>
      <c r="L72" s="1104">
        <f>'PLAN DE ACCIÓN 2026'!O72</f>
        <v>0</v>
      </c>
      <c r="M72" s="1106">
        <f>'PLAN DE ACCIÓN 2026'!P72</f>
        <v>0</v>
      </c>
      <c r="N72" s="1106">
        <f>'PLAN DE ACCIÓN 2026'!Q72</f>
        <v>0</v>
      </c>
      <c r="O72" s="1106">
        <f>'PLAN DE ACCIÓN 2026'!R72</f>
        <v>0</v>
      </c>
      <c r="P72" s="1106">
        <f>'PLAN DE ACCIÓN 2026'!S72</f>
        <v>0</v>
      </c>
      <c r="Q72" s="1106">
        <f>'PLAN DE ACCIÓN 2026'!T72</f>
        <v>0</v>
      </c>
      <c r="R72" s="1106">
        <f>'PLAN DE ACCIÓN 2026'!U72</f>
        <v>1</v>
      </c>
      <c r="S72" s="1106">
        <f>'PLAN DE ACCIÓN 2026'!V72</f>
        <v>1</v>
      </c>
      <c r="T72" s="1107">
        <f>'PLAN DE ACCIÓN 2026'!W72</f>
        <v>1</v>
      </c>
      <c r="U72" s="817" t="str">
        <f>'PLAN DE ACCIÓN 2026'!X72</f>
        <v>Subdirección de Metrología Química y Biología</v>
      </c>
      <c r="V72" s="817" t="str">
        <f>'PLAN DE ACCIÓN 2026'!Y72</f>
        <v>Subdirección de Metrología Química y Biología</v>
      </c>
      <c r="W72" s="817" t="str">
        <f>'PLAN DE ACCIÓN 2026'!Z72</f>
        <v>(M-02) Capacitación, Formación y Cultura Metrológica</v>
      </c>
      <c r="X72" s="817" t="str">
        <f>'PLAN DE ACCIÓN 2026'!AA72</f>
        <v>Funcionamiento</v>
      </c>
      <c r="Y72" s="1108">
        <f>'PLAN DE ACCIÓN 2026'!AB72</f>
        <v>0</v>
      </c>
      <c r="Z72" s="1108">
        <f>'PLAN DE ACCIÓN 2026'!AC72</f>
        <v>0</v>
      </c>
      <c r="AA72" s="1108">
        <f>'PLAN DE ACCIÓN 2026'!AD72</f>
        <v>0</v>
      </c>
      <c r="AB72" s="1108">
        <f>'PLAN DE ACCIÓN 2026'!AE72</f>
        <v>0</v>
      </c>
      <c r="AC72" s="1108">
        <f>'PLAN DE ACCIÓN 2026'!AF72</f>
        <v>0</v>
      </c>
      <c r="AD72" s="1108">
        <f>'PLAN DE ACCIÓN 2026'!AG72</f>
        <v>0</v>
      </c>
      <c r="AE72" s="1108">
        <f>'PLAN DE ACCIÓN 2026'!AH72</f>
        <v>0</v>
      </c>
      <c r="AF72" s="1108">
        <f>'PLAN DE ACCIÓN 2026'!AI72</f>
        <v>0</v>
      </c>
      <c r="AG72" s="1109">
        <f>'PLAN DE ACCIÓN 2026'!AJ72</f>
        <v>0</v>
      </c>
      <c r="AH72" s="1109">
        <f>'PLAN DE ACCIÓN 2026'!AK72</f>
        <v>0</v>
      </c>
      <c r="AI72" s="1109">
        <f>'PLAN DE ACCIÓN 2026'!AL72</f>
        <v>0</v>
      </c>
      <c r="AJ72" s="1109">
        <f>'PLAN DE ACCIÓN 2026'!AM72</f>
        <v>0</v>
      </c>
      <c r="AK72" s="1109">
        <f>'PLAN DE ACCIÓN 2026'!AN72</f>
        <v>0</v>
      </c>
      <c r="AL72" s="1110">
        <f>'PLAN DE ACCIÓN 2026'!AO72</f>
        <v>0</v>
      </c>
      <c r="AM72">
        <f t="shared" ca="1" si="24"/>
        <v>0</v>
      </c>
      <c r="AN72">
        <f t="shared" ca="1" si="25"/>
        <v>0</v>
      </c>
      <c r="AO72">
        <f t="shared" ca="1" si="26"/>
        <v>0</v>
      </c>
      <c r="AP72">
        <f t="shared" ca="1" si="27"/>
        <v>0</v>
      </c>
      <c r="AQ72">
        <f t="shared" ca="1" si="28"/>
        <v>0</v>
      </c>
      <c r="AR72">
        <f t="shared" ca="1" si="29"/>
        <v>0</v>
      </c>
      <c r="AS72">
        <f t="shared" ca="1" si="30"/>
        <v>0</v>
      </c>
      <c r="AT72">
        <f t="shared" ca="1" si="31"/>
        <v>0</v>
      </c>
      <c r="AU72">
        <f t="shared" ca="1" si="32"/>
        <v>0</v>
      </c>
      <c r="AV72">
        <f t="shared" ca="1" si="33"/>
        <v>0</v>
      </c>
      <c r="AW72">
        <f t="shared" ca="1" si="34"/>
        <v>0</v>
      </c>
      <c r="AX72">
        <f t="shared" ca="1" si="35"/>
        <v>2</v>
      </c>
    </row>
    <row r="73" spans="1:50" ht="27.75" customHeight="1">
      <c r="A73" s="726">
        <v>2026</v>
      </c>
      <c r="B73" s="789" t="s">
        <v>104</v>
      </c>
      <c r="C73" s="775" t="s">
        <v>110</v>
      </c>
      <c r="D73" s="1103" t="str">
        <f>'PLAN DE ACCIÓN 2026'!G73</f>
        <v>ID8</v>
      </c>
      <c r="E73" s="818" t="str">
        <f>'PLAN DE ACCIÓN 2026'!H73</f>
        <v>Apoyar técnicamente la elaboración de protocolos de los ensayos de aptitud programadas por SSMRC</v>
      </c>
      <c r="F73" s="818" t="str">
        <f>'PLAN DE ACCIÓN 2026'!I73</f>
        <v>Documento con el protocolo preliminar</v>
      </c>
      <c r="G73" s="1104">
        <f>'PLAN DE ACCIÓN 2026'!J73</f>
        <v>0</v>
      </c>
      <c r="H73" s="1104">
        <f>'PLAN DE ACCIÓN 2026'!K73</f>
        <v>0</v>
      </c>
      <c r="I73" s="1104">
        <f>'PLAN DE ACCIÓN 2026'!L73</f>
        <v>0</v>
      </c>
      <c r="J73" s="1105">
        <f>'PLAN DE ACCIÓN 2026'!M73</f>
        <v>0</v>
      </c>
      <c r="K73" s="1104">
        <f>'PLAN DE ACCIÓN 2026'!N73</f>
        <v>0</v>
      </c>
      <c r="L73" s="1104">
        <f>'PLAN DE ACCIÓN 2026'!O73</f>
        <v>2</v>
      </c>
      <c r="M73" s="1106">
        <f>'PLAN DE ACCIÓN 2026'!P73</f>
        <v>0</v>
      </c>
      <c r="N73" s="1106">
        <f>'PLAN DE ACCIÓN 2026'!Q73</f>
        <v>0</v>
      </c>
      <c r="O73" s="1106">
        <f>'PLAN DE ACCIÓN 2026'!R73</f>
        <v>0</v>
      </c>
      <c r="P73" s="1106">
        <f>'PLAN DE ACCIÓN 2026'!S73</f>
        <v>1</v>
      </c>
      <c r="Q73" s="1106">
        <f>'PLAN DE ACCIÓN 2026'!T73</f>
        <v>0</v>
      </c>
      <c r="R73" s="1106">
        <f>'PLAN DE ACCIÓN 2026'!U73</f>
        <v>0</v>
      </c>
      <c r="S73" s="1106">
        <f>'PLAN DE ACCIÓN 2026'!V73</f>
        <v>3</v>
      </c>
      <c r="T73" s="1107">
        <f>'PLAN DE ACCIÓN 2026'!W73</f>
        <v>1</v>
      </c>
      <c r="U73" s="817" t="str">
        <f>'PLAN DE ACCIÓN 2026'!X73</f>
        <v>Subdirección de Metrología Química y Biología</v>
      </c>
      <c r="V73" s="817" t="str">
        <f>'PLAN DE ACCIÓN 2026'!Y73</f>
        <v>Subdirección de Metrología Química y Biología</v>
      </c>
      <c r="W73" s="817" t="str">
        <f>'PLAN DE ACCIÓN 2026'!Z73</f>
        <v>(M-05) Ensayos de Aptitud</v>
      </c>
      <c r="X73" s="817" t="str">
        <f>'PLAN DE ACCIÓN 2026'!AA73</f>
        <v>Inversión</v>
      </c>
      <c r="Y73" s="1108">
        <f>'PLAN DE ACCIÓN 2026'!AB73</f>
        <v>0</v>
      </c>
      <c r="Z73" s="1108">
        <f>'PLAN DE ACCIÓN 2026'!AC73</f>
        <v>0</v>
      </c>
      <c r="AA73" s="1108">
        <f>'PLAN DE ACCIÓN 2026'!AD73</f>
        <v>0</v>
      </c>
      <c r="AB73" s="1108">
        <f>'PLAN DE ACCIÓN 2026'!AE73</f>
        <v>0</v>
      </c>
      <c r="AC73" s="1108">
        <f>'PLAN DE ACCIÓN 2026'!AF73</f>
        <v>0</v>
      </c>
      <c r="AD73" s="1108">
        <f>'PLAN DE ACCIÓN 2026'!AG73</f>
        <v>0</v>
      </c>
      <c r="AE73" s="1108">
        <f>'PLAN DE ACCIÓN 2026'!AH73</f>
        <v>0</v>
      </c>
      <c r="AF73" s="1108">
        <f>'PLAN DE ACCIÓN 2026'!AI73</f>
        <v>0</v>
      </c>
      <c r="AG73" s="1109">
        <f>'PLAN DE ACCIÓN 2026'!AJ73</f>
        <v>0</v>
      </c>
      <c r="AH73" s="1109">
        <f>'PLAN DE ACCIÓN 2026'!AK73</f>
        <v>0</v>
      </c>
      <c r="AI73" s="1109">
        <f>'PLAN DE ACCIÓN 2026'!AL73</f>
        <v>0</v>
      </c>
      <c r="AJ73" s="1109">
        <f>'PLAN DE ACCIÓN 2026'!AM73</f>
        <v>0</v>
      </c>
      <c r="AK73" s="1109">
        <f>'PLAN DE ACCIÓN 2026'!AN73</f>
        <v>0</v>
      </c>
      <c r="AL73" s="1110">
        <f>'PLAN DE ACCIÓN 2026'!AO73</f>
        <v>0</v>
      </c>
      <c r="AM73">
        <f t="shared" ca="1" si="24"/>
        <v>0</v>
      </c>
      <c r="AN73">
        <f t="shared" ca="1" si="25"/>
        <v>0</v>
      </c>
      <c r="AO73">
        <f t="shared" ca="1" si="26"/>
        <v>0</v>
      </c>
      <c r="AP73">
        <f t="shared" ca="1" si="27"/>
        <v>0</v>
      </c>
      <c r="AQ73">
        <f t="shared" ca="1" si="28"/>
        <v>0</v>
      </c>
      <c r="AR73">
        <f t="shared" ca="1" si="29"/>
        <v>2</v>
      </c>
      <c r="AS73">
        <f t="shared" ca="1" si="30"/>
        <v>0</v>
      </c>
      <c r="AT73">
        <f t="shared" ca="1" si="31"/>
        <v>0</v>
      </c>
      <c r="AU73">
        <f t="shared" ca="1" si="32"/>
        <v>0</v>
      </c>
      <c r="AV73">
        <f t="shared" ca="1" si="33"/>
        <v>2</v>
      </c>
      <c r="AW73">
        <f t="shared" ca="1" si="34"/>
        <v>0</v>
      </c>
      <c r="AX73">
        <f t="shared" ca="1" si="35"/>
        <v>0</v>
      </c>
    </row>
    <row r="74" spans="1:50" ht="27.75" customHeight="1">
      <c r="A74" s="726">
        <v>2026</v>
      </c>
      <c r="B74" s="789" t="s">
        <v>104</v>
      </c>
      <c r="C74" s="775" t="s">
        <v>110</v>
      </c>
      <c r="D74" s="1103" t="str">
        <f>'PLAN DE ACCIÓN 2026'!G74</f>
        <v>ID9</v>
      </c>
      <c r="E74" s="818" t="str">
        <f>'PLAN DE ACCIÓN 2026'!H74</f>
        <v>Apoyar técnicamente la elaboración del informe final de ensayos de aptitud programadas por SSMRC, las recomendaciones y presentación de cierre del EA</v>
      </c>
      <c r="F74" s="818" t="str">
        <f>'PLAN DE ACCIÓN 2026'!I74</f>
        <v>Informe y Presentación Final</v>
      </c>
      <c r="G74" s="1104">
        <f>'PLAN DE ACCIÓN 2026'!J74</f>
        <v>0</v>
      </c>
      <c r="H74" s="1104">
        <f>'PLAN DE ACCIÓN 2026'!K74</f>
        <v>0</v>
      </c>
      <c r="I74" s="1104">
        <f>'PLAN DE ACCIÓN 2026'!L74</f>
        <v>0</v>
      </c>
      <c r="J74" s="1105">
        <f>'PLAN DE ACCIÓN 2026'!M74</f>
        <v>0</v>
      </c>
      <c r="K74" s="1104">
        <f>'PLAN DE ACCIÓN 2026'!N74</f>
        <v>0</v>
      </c>
      <c r="L74" s="1104">
        <f>'PLAN DE ACCIÓN 2026'!O74</f>
        <v>0</v>
      </c>
      <c r="M74" s="1106">
        <f>'PLAN DE ACCIÓN 2026'!P74</f>
        <v>0</v>
      </c>
      <c r="N74" s="1106">
        <f>'PLAN DE ACCIÓN 2026'!Q74</f>
        <v>1</v>
      </c>
      <c r="O74" s="1106">
        <f>'PLAN DE ACCIÓN 2026'!R74</f>
        <v>0</v>
      </c>
      <c r="P74" s="1106">
        <f>'PLAN DE ACCIÓN 2026'!S74</f>
        <v>0</v>
      </c>
      <c r="Q74" s="1106">
        <f>'PLAN DE ACCIÓN 2026'!T74</f>
        <v>0</v>
      </c>
      <c r="R74" s="1106">
        <f>'PLAN DE ACCIÓN 2026'!U74</f>
        <v>3</v>
      </c>
      <c r="S74" s="1106">
        <f>'PLAN DE ACCIÓN 2026'!V74</f>
        <v>4</v>
      </c>
      <c r="T74" s="1107">
        <f>'PLAN DE ACCIÓN 2026'!W74</f>
        <v>1</v>
      </c>
      <c r="U74" s="817" t="str">
        <f>'PLAN DE ACCIÓN 2026'!X74</f>
        <v>Subdirección de Metrología Química y Biología</v>
      </c>
      <c r="V74" s="817" t="str">
        <f>'PLAN DE ACCIÓN 2026'!Y74</f>
        <v>Subdirección de Metrología Química y Biología</v>
      </c>
      <c r="W74" s="817" t="str">
        <f>'PLAN DE ACCIÓN 2026'!Z74</f>
        <v>(M-05) Ensayos de Aptitud</v>
      </c>
      <c r="X74" s="817" t="str">
        <f>'PLAN DE ACCIÓN 2026'!AA74</f>
        <v>Inversión</v>
      </c>
      <c r="Y74" s="1108">
        <f>'PLAN DE ACCIÓN 2026'!AB74</f>
        <v>0</v>
      </c>
      <c r="Z74" s="1108">
        <f>'PLAN DE ACCIÓN 2026'!AC74</f>
        <v>0</v>
      </c>
      <c r="AA74" s="1108">
        <f>'PLAN DE ACCIÓN 2026'!AD74</f>
        <v>0</v>
      </c>
      <c r="AB74" s="1108">
        <f>'PLAN DE ACCIÓN 2026'!AE74</f>
        <v>0</v>
      </c>
      <c r="AC74" s="1108">
        <f>'PLAN DE ACCIÓN 2026'!AF74</f>
        <v>0</v>
      </c>
      <c r="AD74" s="1108">
        <f>'PLAN DE ACCIÓN 2026'!AG74</f>
        <v>0</v>
      </c>
      <c r="AE74" s="1108">
        <f>'PLAN DE ACCIÓN 2026'!AH74</f>
        <v>0</v>
      </c>
      <c r="AF74" s="1108">
        <f>'PLAN DE ACCIÓN 2026'!AI74</f>
        <v>0</v>
      </c>
      <c r="AG74" s="1109">
        <f>'PLAN DE ACCIÓN 2026'!AJ74</f>
        <v>0</v>
      </c>
      <c r="AH74" s="1109">
        <f>'PLAN DE ACCIÓN 2026'!AK74</f>
        <v>0</v>
      </c>
      <c r="AI74" s="1109">
        <f>'PLAN DE ACCIÓN 2026'!AL74</f>
        <v>0</v>
      </c>
      <c r="AJ74" s="1109">
        <f>'PLAN DE ACCIÓN 2026'!AM74</f>
        <v>0</v>
      </c>
      <c r="AK74" s="1109">
        <f>'PLAN DE ACCIÓN 2026'!AN74</f>
        <v>0</v>
      </c>
      <c r="AL74" s="1110">
        <f>'PLAN DE ACCIÓN 2026'!AO74</f>
        <v>0</v>
      </c>
      <c r="AM74">
        <f t="shared" ca="1" si="24"/>
        <v>0</v>
      </c>
      <c r="AN74">
        <f t="shared" ca="1" si="25"/>
        <v>0</v>
      </c>
      <c r="AO74">
        <f t="shared" ca="1" si="26"/>
        <v>0</v>
      </c>
      <c r="AP74">
        <f t="shared" ca="1" si="27"/>
        <v>0</v>
      </c>
      <c r="AQ74">
        <f t="shared" ca="1" si="28"/>
        <v>0</v>
      </c>
      <c r="AR74">
        <f t="shared" ca="1" si="29"/>
        <v>0</v>
      </c>
      <c r="AS74">
        <f t="shared" ca="1" si="30"/>
        <v>0</v>
      </c>
      <c r="AT74">
        <f t="shared" ca="1" si="31"/>
        <v>2</v>
      </c>
      <c r="AU74">
        <f t="shared" ca="1" si="32"/>
        <v>0</v>
      </c>
      <c r="AV74">
        <f t="shared" ca="1" si="33"/>
        <v>0</v>
      </c>
      <c r="AW74">
        <f t="shared" ca="1" si="34"/>
        <v>0</v>
      </c>
      <c r="AX74">
        <f t="shared" ca="1" si="35"/>
        <v>2</v>
      </c>
    </row>
    <row r="75" spans="1:50" ht="27.75" customHeight="1">
      <c r="A75" s="726">
        <v>2026</v>
      </c>
      <c r="B75" s="789" t="s">
        <v>104</v>
      </c>
      <c r="C75" s="775" t="s">
        <v>110</v>
      </c>
      <c r="D75" s="1103" t="str">
        <f>'PLAN DE ACCIÓN 2026'!G75</f>
        <v>ID10</v>
      </c>
      <c r="E75" s="818" t="str">
        <f>'PLAN DE ACCIÓN 2026'!H75</f>
        <v>Desarrollar componente técnico del estudio colaborativo</v>
      </c>
      <c r="F75" s="818" t="str">
        <f>'PLAN DE ACCIÓN 2026'!I75</f>
        <v>Documento del componente técnico del protocolo preliminar</v>
      </c>
      <c r="G75" s="1104">
        <f>'PLAN DE ACCIÓN 2026'!J75</f>
        <v>0</v>
      </c>
      <c r="H75" s="1104">
        <f>'PLAN DE ACCIÓN 2026'!K75</f>
        <v>0</v>
      </c>
      <c r="I75" s="1104">
        <f>'PLAN DE ACCIÓN 2026'!L75</f>
        <v>0</v>
      </c>
      <c r="J75" s="1105">
        <f>'PLAN DE ACCIÓN 2026'!M75</f>
        <v>0</v>
      </c>
      <c r="K75" s="1104">
        <f>'PLAN DE ACCIÓN 2026'!N75</f>
        <v>0</v>
      </c>
      <c r="L75" s="1104">
        <f>'PLAN DE ACCIÓN 2026'!O75</f>
        <v>0</v>
      </c>
      <c r="M75" s="1106">
        <f>'PLAN DE ACCIÓN 2026'!P75</f>
        <v>0</v>
      </c>
      <c r="N75" s="1106">
        <f>'PLAN DE ACCIÓN 2026'!Q75</f>
        <v>0</v>
      </c>
      <c r="O75" s="1106">
        <f>'PLAN DE ACCIÓN 2026'!R75</f>
        <v>1</v>
      </c>
      <c r="P75" s="1106">
        <f>'PLAN DE ACCIÓN 2026'!S75</f>
        <v>0</v>
      </c>
      <c r="Q75" s="1106">
        <f>'PLAN DE ACCIÓN 2026'!T75</f>
        <v>0</v>
      </c>
      <c r="R75" s="1106">
        <f>'PLAN DE ACCIÓN 2026'!U75</f>
        <v>0</v>
      </c>
      <c r="S75" s="1106">
        <f>'PLAN DE ACCIÓN 2026'!V75</f>
        <v>1</v>
      </c>
      <c r="T75" s="1107">
        <f>'PLAN DE ACCIÓN 2026'!W75</f>
        <v>1</v>
      </c>
      <c r="U75" s="817" t="str">
        <f>'PLAN DE ACCIÓN 2026'!X75</f>
        <v>Subdirección de Metrología Química y Biología</v>
      </c>
      <c r="V75" s="817" t="str">
        <f>'PLAN DE ACCIÓN 2026'!Y75</f>
        <v>Subdirección de Metrología Química y Biología</v>
      </c>
      <c r="W75" s="817" t="str">
        <f>'PLAN DE ACCIÓN 2026'!Z75</f>
        <v>(M-05) Ensayos de Aptitud</v>
      </c>
      <c r="X75" s="817" t="str">
        <f>'PLAN DE ACCIÓN 2026'!AA75</f>
        <v>Inversión</v>
      </c>
      <c r="Y75" s="1108">
        <f>'PLAN DE ACCIÓN 2026'!AB75</f>
        <v>0</v>
      </c>
      <c r="Z75" s="1108">
        <f>'PLAN DE ACCIÓN 2026'!AC75</f>
        <v>0</v>
      </c>
      <c r="AA75" s="1108">
        <f>'PLAN DE ACCIÓN 2026'!AD75</f>
        <v>0</v>
      </c>
      <c r="AB75" s="1108">
        <f>'PLAN DE ACCIÓN 2026'!AE75</f>
        <v>0</v>
      </c>
      <c r="AC75" s="1108">
        <f>'PLAN DE ACCIÓN 2026'!AF75</f>
        <v>0</v>
      </c>
      <c r="AD75" s="1108">
        <f>'PLAN DE ACCIÓN 2026'!AG75</f>
        <v>0</v>
      </c>
      <c r="AE75" s="1108">
        <f>'PLAN DE ACCIÓN 2026'!AH75</f>
        <v>0</v>
      </c>
      <c r="AF75" s="1108">
        <f>'PLAN DE ACCIÓN 2026'!AI75</f>
        <v>0</v>
      </c>
      <c r="AG75" s="1109">
        <f>'PLAN DE ACCIÓN 2026'!AJ75</f>
        <v>0</v>
      </c>
      <c r="AH75" s="1109">
        <f>'PLAN DE ACCIÓN 2026'!AK75</f>
        <v>0</v>
      </c>
      <c r="AI75" s="1109">
        <f>'PLAN DE ACCIÓN 2026'!AL75</f>
        <v>0</v>
      </c>
      <c r="AJ75" s="1109">
        <f>'PLAN DE ACCIÓN 2026'!AM75</f>
        <v>0</v>
      </c>
      <c r="AK75" s="1109">
        <f>'PLAN DE ACCIÓN 2026'!AN75</f>
        <v>0</v>
      </c>
      <c r="AL75" s="1110">
        <f>'PLAN DE ACCIÓN 2026'!AO75</f>
        <v>0</v>
      </c>
      <c r="AM75">
        <f t="shared" ca="1" si="24"/>
        <v>0</v>
      </c>
      <c r="AN75">
        <f t="shared" ca="1" si="25"/>
        <v>0</v>
      </c>
      <c r="AO75">
        <f t="shared" ca="1" si="26"/>
        <v>0</v>
      </c>
      <c r="AP75">
        <f t="shared" ca="1" si="27"/>
        <v>0</v>
      </c>
      <c r="AQ75">
        <f t="shared" ca="1" si="28"/>
        <v>0</v>
      </c>
      <c r="AR75">
        <f t="shared" ca="1" si="29"/>
        <v>0</v>
      </c>
      <c r="AS75">
        <f t="shared" ca="1" si="30"/>
        <v>0</v>
      </c>
      <c r="AT75">
        <f t="shared" ca="1" si="31"/>
        <v>0</v>
      </c>
      <c r="AU75">
        <f t="shared" ca="1" si="32"/>
        <v>2</v>
      </c>
      <c r="AV75">
        <f t="shared" ca="1" si="33"/>
        <v>0</v>
      </c>
      <c r="AW75">
        <f t="shared" ca="1" si="34"/>
        <v>0</v>
      </c>
      <c r="AX75">
        <f t="shared" ca="1" si="35"/>
        <v>0</v>
      </c>
    </row>
    <row r="76" spans="1:50" ht="27.75" customHeight="1">
      <c r="A76" s="726">
        <v>2026</v>
      </c>
      <c r="B76" s="789" t="s">
        <v>104</v>
      </c>
      <c r="C76" s="775" t="s">
        <v>110</v>
      </c>
      <c r="D76" s="1103" t="str">
        <f>'PLAN DE ACCIÓN 2026'!G76</f>
        <v>ID11</v>
      </c>
      <c r="E76" s="818" t="str">
        <f>'PLAN DE ACCIÓN 2026'!H76</f>
        <v>Apoyar técnicamente la elaboración del informe final del Estudio Colaborativo por SSMRC, las recomendaciones y presentación de cierre.</v>
      </c>
      <c r="F76" s="818" t="str">
        <f>'PLAN DE ACCIÓN 2026'!I76</f>
        <v>Informe final del estudio colaborativo.</v>
      </c>
      <c r="G76" s="1104">
        <f>'PLAN DE ACCIÓN 2026'!J76</f>
        <v>0</v>
      </c>
      <c r="H76" s="1104">
        <f>'PLAN DE ACCIÓN 2026'!K76</f>
        <v>0</v>
      </c>
      <c r="I76" s="1104">
        <f>'PLAN DE ACCIÓN 2026'!L76</f>
        <v>0</v>
      </c>
      <c r="J76" s="1105">
        <f>'PLAN DE ACCIÓN 2026'!M76</f>
        <v>0</v>
      </c>
      <c r="K76" s="1104">
        <f>'PLAN DE ACCIÓN 2026'!N76</f>
        <v>0</v>
      </c>
      <c r="L76" s="1104">
        <f>'PLAN DE ACCIÓN 2026'!O76</f>
        <v>0</v>
      </c>
      <c r="M76" s="1106">
        <f>'PLAN DE ACCIÓN 2026'!P76</f>
        <v>0</v>
      </c>
      <c r="N76" s="1106">
        <f>'PLAN DE ACCIÓN 2026'!Q76</f>
        <v>0</v>
      </c>
      <c r="O76" s="1106">
        <f>'PLAN DE ACCIÓN 2026'!R76</f>
        <v>0</v>
      </c>
      <c r="P76" s="1106">
        <f>'PLAN DE ACCIÓN 2026'!S76</f>
        <v>0</v>
      </c>
      <c r="Q76" s="1106">
        <f>'PLAN DE ACCIÓN 2026'!T76</f>
        <v>0</v>
      </c>
      <c r="R76" s="1106">
        <f>'PLAN DE ACCIÓN 2026'!U76</f>
        <v>1</v>
      </c>
      <c r="S76" s="1106">
        <f>'PLAN DE ACCIÓN 2026'!V76</f>
        <v>1</v>
      </c>
      <c r="T76" s="1107">
        <f>'PLAN DE ACCIÓN 2026'!W76</f>
        <v>1</v>
      </c>
      <c r="U76" s="817" t="str">
        <f>'PLAN DE ACCIÓN 2026'!X76</f>
        <v>Subdirección de Metrología Química y Biología</v>
      </c>
      <c r="V76" s="817" t="str">
        <f>'PLAN DE ACCIÓN 2026'!Y76</f>
        <v>Subdirección de Metrología Química y Biología</v>
      </c>
      <c r="W76" s="817" t="str">
        <f>'PLAN DE ACCIÓN 2026'!Z76</f>
        <v>(M-05) Ensayos de Aptitud</v>
      </c>
      <c r="X76" s="817" t="str">
        <f>'PLAN DE ACCIÓN 2026'!AA76</f>
        <v>Inversión</v>
      </c>
      <c r="Y76" s="1108">
        <f>'PLAN DE ACCIÓN 2026'!AB76</f>
        <v>0</v>
      </c>
      <c r="Z76" s="1108">
        <f>'PLAN DE ACCIÓN 2026'!AC76</f>
        <v>0</v>
      </c>
      <c r="AA76" s="1108">
        <f>'PLAN DE ACCIÓN 2026'!AD76</f>
        <v>0</v>
      </c>
      <c r="AB76" s="1108">
        <f>'PLAN DE ACCIÓN 2026'!AE76</f>
        <v>0</v>
      </c>
      <c r="AC76" s="1108">
        <f>'PLAN DE ACCIÓN 2026'!AF76</f>
        <v>0</v>
      </c>
      <c r="AD76" s="1108">
        <f>'PLAN DE ACCIÓN 2026'!AG76</f>
        <v>0</v>
      </c>
      <c r="AE76" s="1108">
        <f>'PLAN DE ACCIÓN 2026'!AH76</f>
        <v>0</v>
      </c>
      <c r="AF76" s="1108">
        <f>'PLAN DE ACCIÓN 2026'!AI76</f>
        <v>0</v>
      </c>
      <c r="AG76" s="1109">
        <f>'PLAN DE ACCIÓN 2026'!AJ76</f>
        <v>0</v>
      </c>
      <c r="AH76" s="1109">
        <f>'PLAN DE ACCIÓN 2026'!AK76</f>
        <v>0</v>
      </c>
      <c r="AI76" s="1109">
        <f>'PLAN DE ACCIÓN 2026'!AL76</f>
        <v>0</v>
      </c>
      <c r="AJ76" s="1109">
        <f>'PLAN DE ACCIÓN 2026'!AM76</f>
        <v>0</v>
      </c>
      <c r="AK76" s="1109">
        <f>'PLAN DE ACCIÓN 2026'!AN76</f>
        <v>0</v>
      </c>
      <c r="AL76" s="1110">
        <f>'PLAN DE ACCIÓN 2026'!AO76</f>
        <v>0</v>
      </c>
      <c r="AM76">
        <f t="shared" ca="1" si="24"/>
        <v>0</v>
      </c>
      <c r="AN76">
        <f t="shared" ca="1" si="25"/>
        <v>0</v>
      </c>
      <c r="AO76">
        <f t="shared" ca="1" si="26"/>
        <v>0</v>
      </c>
      <c r="AP76">
        <f t="shared" ca="1" si="27"/>
        <v>0</v>
      </c>
      <c r="AQ76">
        <f t="shared" ca="1" si="28"/>
        <v>0</v>
      </c>
      <c r="AR76">
        <f t="shared" ca="1" si="29"/>
        <v>0</v>
      </c>
      <c r="AS76">
        <f t="shared" ca="1" si="30"/>
        <v>0</v>
      </c>
      <c r="AT76">
        <f t="shared" ca="1" si="31"/>
        <v>0</v>
      </c>
      <c r="AU76">
        <f t="shared" ca="1" si="32"/>
        <v>0</v>
      </c>
      <c r="AV76">
        <f t="shared" ca="1" si="33"/>
        <v>0</v>
      </c>
      <c r="AW76">
        <f t="shared" ca="1" si="34"/>
        <v>0</v>
      </c>
      <c r="AX76">
        <f t="shared" ca="1" si="35"/>
        <v>2</v>
      </c>
    </row>
    <row r="77" spans="1:50" ht="27.75" customHeight="1">
      <c r="A77" s="726">
        <v>2026</v>
      </c>
      <c r="B77" s="789" t="s">
        <v>104</v>
      </c>
      <c r="C77" s="775" t="s">
        <v>110</v>
      </c>
      <c r="D77" s="1103" t="str">
        <f>'PLAN DE ACCIÓN 2026'!G77</f>
        <v>ID12</v>
      </c>
      <c r="E77" s="818" t="str">
        <f>'PLAN DE ACCIÓN 2026'!H77</f>
        <v xml:space="preserve">Divulgar los avances en metrología química y bioanálisis por parte  del Grupo de Investigación en Metrología Química y Bioanálisis - GIMQB </v>
      </c>
      <c r="F77" s="818" t="str">
        <f>'PLAN DE ACCIÓN 2026'!I77</f>
        <v>Artículos sometidos, hojas de ruta, guías y cualquier otro documento de divulgación cientifica.</v>
      </c>
      <c r="G77" s="1104">
        <f>'PLAN DE ACCIÓN 2026'!J77</f>
        <v>0</v>
      </c>
      <c r="H77" s="1104">
        <f>'PLAN DE ACCIÓN 2026'!K77</f>
        <v>0</v>
      </c>
      <c r="I77" s="1104">
        <f>'PLAN DE ACCIÓN 2026'!L77</f>
        <v>0</v>
      </c>
      <c r="J77" s="1105">
        <f>'PLAN DE ACCIÓN 2026'!M77</f>
        <v>0</v>
      </c>
      <c r="K77" s="1104">
        <f>'PLAN DE ACCIÓN 2026'!N77</f>
        <v>0</v>
      </c>
      <c r="L77" s="1104">
        <f>'PLAN DE ACCIÓN 2026'!O77</f>
        <v>1</v>
      </c>
      <c r="M77" s="1106">
        <f>'PLAN DE ACCIÓN 2026'!P77</f>
        <v>0</v>
      </c>
      <c r="N77" s="1106">
        <f>'PLAN DE ACCIÓN 2026'!Q77</f>
        <v>0</v>
      </c>
      <c r="O77" s="1106">
        <f>'PLAN DE ACCIÓN 2026'!R77</f>
        <v>0</v>
      </c>
      <c r="P77" s="1106">
        <f>'PLAN DE ACCIÓN 2026'!S77</f>
        <v>2</v>
      </c>
      <c r="Q77" s="1106">
        <f>'PLAN DE ACCIÓN 2026'!T77</f>
        <v>3</v>
      </c>
      <c r="R77" s="1106">
        <f>'PLAN DE ACCIÓN 2026'!U77</f>
        <v>2</v>
      </c>
      <c r="S77" s="1106">
        <f>'PLAN DE ACCIÓN 2026'!V77</f>
        <v>8</v>
      </c>
      <c r="T77" s="1107">
        <f>'PLAN DE ACCIÓN 2026'!W77</f>
        <v>1</v>
      </c>
      <c r="U77" s="817" t="str">
        <f>'PLAN DE ACCIÓN 2026'!X77</f>
        <v>Subdirección de Metrología Química y Biología</v>
      </c>
      <c r="V77" s="817" t="str">
        <f>'PLAN DE ACCIÓN 2026'!Y77</f>
        <v>Subdirección de Metrología Química y Biología</v>
      </c>
      <c r="W77" s="817" t="str">
        <f>'PLAN DE ACCIÓN 2026'!Z77</f>
        <v>(M-07) Investigación, Desarrollo e Innovación</v>
      </c>
      <c r="X77" s="817" t="str">
        <f>'PLAN DE ACCIÓN 2026'!AA77</f>
        <v>Inversión</v>
      </c>
      <c r="Y77" s="1108">
        <f>'PLAN DE ACCIÓN 2026'!AB77</f>
        <v>1</v>
      </c>
      <c r="Z77" s="1108">
        <f>'PLAN DE ACCIÓN 2026'!AC77</f>
        <v>1</v>
      </c>
      <c r="AA77" s="1108">
        <f>'PLAN DE ACCIÓN 2026'!AD77</f>
        <v>0</v>
      </c>
      <c r="AB77" s="1108">
        <f>'PLAN DE ACCIÓN 2026'!AE77</f>
        <v>0</v>
      </c>
      <c r="AC77" s="1108">
        <f>'PLAN DE ACCIÓN 2026'!AF77</f>
        <v>0</v>
      </c>
      <c r="AD77" s="1108">
        <f>'PLAN DE ACCIÓN 2026'!AG77</f>
        <v>0</v>
      </c>
      <c r="AE77" s="1108">
        <f>'PLAN DE ACCIÓN 2026'!AH77</f>
        <v>0</v>
      </c>
      <c r="AF77" s="1108">
        <f>'PLAN DE ACCIÓN 2026'!AI77</f>
        <v>0</v>
      </c>
      <c r="AG77" s="1109">
        <f>'PLAN DE ACCIÓN 2026'!AJ77</f>
        <v>0</v>
      </c>
      <c r="AH77" s="1109">
        <f>'PLAN DE ACCIÓN 2026'!AK77</f>
        <v>0</v>
      </c>
      <c r="AI77" s="1109">
        <f>'PLAN DE ACCIÓN 2026'!AL77</f>
        <v>0</v>
      </c>
      <c r="AJ77" s="1109">
        <f>'PLAN DE ACCIÓN 2026'!AM77</f>
        <v>0</v>
      </c>
      <c r="AK77" s="1109">
        <f>'PLAN DE ACCIÓN 2026'!AN77</f>
        <v>2</v>
      </c>
      <c r="AL77" s="1110">
        <f>'PLAN DE ACCIÓN 2026'!AO77</f>
        <v>0.25</v>
      </c>
      <c r="AM77">
        <f t="shared" ca="1" si="24"/>
        <v>1</v>
      </c>
      <c r="AN77">
        <f t="shared" ca="1" si="25"/>
        <v>1</v>
      </c>
      <c r="AO77">
        <f t="shared" ca="1" si="26"/>
        <v>0</v>
      </c>
      <c r="AP77">
        <f t="shared" ca="1" si="27"/>
        <v>0</v>
      </c>
      <c r="AQ77">
        <f t="shared" ca="1" si="28"/>
        <v>0</v>
      </c>
      <c r="AR77">
        <f t="shared" ca="1" si="29"/>
        <v>2</v>
      </c>
      <c r="AS77">
        <f t="shared" ca="1" si="30"/>
        <v>0</v>
      </c>
      <c r="AT77">
        <f t="shared" ca="1" si="31"/>
        <v>0</v>
      </c>
      <c r="AU77">
        <f t="shared" ca="1" si="32"/>
        <v>0</v>
      </c>
      <c r="AV77">
        <f t="shared" ca="1" si="33"/>
        <v>2</v>
      </c>
      <c r="AW77">
        <f t="shared" ca="1" si="34"/>
        <v>2</v>
      </c>
      <c r="AX77">
        <f t="shared" ca="1" si="35"/>
        <v>2</v>
      </c>
    </row>
    <row r="78" spans="1:50" ht="27.75" customHeight="1">
      <c r="A78" s="726">
        <v>2026</v>
      </c>
      <c r="B78" s="789" t="s">
        <v>104</v>
      </c>
      <c r="C78" s="775" t="s">
        <v>110</v>
      </c>
      <c r="D78" s="1103" t="str">
        <f>'PLAN DE ACCIÓN 2026'!G78</f>
        <v>ID13</v>
      </c>
      <c r="E78" s="818" t="str">
        <f>'PLAN DE ACCIÓN 2026'!H78</f>
        <v>Participación en convocatorias y/o ejecución de proyectos de cooperación nacional o internacional</v>
      </c>
      <c r="F78" s="818" t="str">
        <f>'PLAN DE ACCIÓN 2026'!I78</f>
        <v>Informes de avance en la participación de convocatorias y ejecución de proyectos de cooperación nacional e internacional</v>
      </c>
      <c r="G78" s="1104">
        <f>'PLAN DE ACCIÓN 2026'!J78</f>
        <v>0</v>
      </c>
      <c r="H78" s="1104">
        <f>'PLAN DE ACCIÓN 2026'!K78</f>
        <v>0</v>
      </c>
      <c r="I78" s="1104">
        <f>'PLAN DE ACCIÓN 2026'!L78</f>
        <v>0</v>
      </c>
      <c r="J78" s="1105">
        <f>'PLAN DE ACCIÓN 2026'!M78</f>
        <v>0</v>
      </c>
      <c r="K78" s="1104">
        <f>'PLAN DE ACCIÓN 2026'!N78</f>
        <v>0</v>
      </c>
      <c r="L78" s="1104">
        <f>'PLAN DE ACCIÓN 2026'!O78</f>
        <v>1</v>
      </c>
      <c r="M78" s="1106">
        <f>'PLAN DE ACCIÓN 2026'!P78</f>
        <v>0</v>
      </c>
      <c r="N78" s="1106">
        <f>'PLAN DE ACCIÓN 2026'!Q78</f>
        <v>0</v>
      </c>
      <c r="O78" s="1106">
        <f>'PLAN DE ACCIÓN 2026'!R78</f>
        <v>0</v>
      </c>
      <c r="P78" s="1106">
        <f>'PLAN DE ACCIÓN 2026'!S78</f>
        <v>0</v>
      </c>
      <c r="Q78" s="1106">
        <f>'PLAN DE ACCIÓN 2026'!T78</f>
        <v>0</v>
      </c>
      <c r="R78" s="1106">
        <f>'PLAN DE ACCIÓN 2026'!U78</f>
        <v>1</v>
      </c>
      <c r="S78" s="1106">
        <f>'PLAN DE ACCIÓN 2026'!V78</f>
        <v>2</v>
      </c>
      <c r="T78" s="1107">
        <f>'PLAN DE ACCIÓN 2026'!W78</f>
        <v>1</v>
      </c>
      <c r="U78" s="817" t="str">
        <f>'PLAN DE ACCIÓN 2026'!X78</f>
        <v>Subdirección de Metrología Química y Biología</v>
      </c>
      <c r="V78" s="817" t="str">
        <f>'PLAN DE ACCIÓN 2026'!Y78</f>
        <v>Subdirección de Metrología Química y Biología</v>
      </c>
      <c r="W78" s="817" t="str">
        <f>'PLAN DE ACCIÓN 2026'!Z78</f>
        <v>(M-07) Investigación, Desarrollo e Innovación</v>
      </c>
      <c r="X78" s="817" t="str">
        <f>'PLAN DE ACCIÓN 2026'!AA78</f>
        <v>Inversión</v>
      </c>
      <c r="Y78" s="1108">
        <f>'PLAN DE ACCIÓN 2026'!AB78</f>
        <v>0</v>
      </c>
      <c r="Z78" s="1108">
        <f>'PLAN DE ACCIÓN 2026'!AC78</f>
        <v>0</v>
      </c>
      <c r="AA78" s="1108">
        <f>'PLAN DE ACCIÓN 2026'!AD78</f>
        <v>0</v>
      </c>
      <c r="AB78" s="1108">
        <f>'PLAN DE ACCIÓN 2026'!AE78</f>
        <v>0</v>
      </c>
      <c r="AC78" s="1108">
        <f>'PLAN DE ACCIÓN 2026'!AF78</f>
        <v>0</v>
      </c>
      <c r="AD78" s="1108">
        <f>'PLAN DE ACCIÓN 2026'!AG78</f>
        <v>0</v>
      </c>
      <c r="AE78" s="1108">
        <f>'PLAN DE ACCIÓN 2026'!AH78</f>
        <v>0</v>
      </c>
      <c r="AF78" s="1108">
        <f>'PLAN DE ACCIÓN 2026'!AI78</f>
        <v>0</v>
      </c>
      <c r="AG78" s="1109">
        <f>'PLAN DE ACCIÓN 2026'!AJ78</f>
        <v>0</v>
      </c>
      <c r="AH78" s="1109">
        <f>'PLAN DE ACCIÓN 2026'!AK78</f>
        <v>0</v>
      </c>
      <c r="AI78" s="1109">
        <f>'PLAN DE ACCIÓN 2026'!AL78</f>
        <v>0</v>
      </c>
      <c r="AJ78" s="1109">
        <f>'PLAN DE ACCIÓN 2026'!AM78</f>
        <v>0</v>
      </c>
      <c r="AK78" s="1109">
        <f>'PLAN DE ACCIÓN 2026'!AN78</f>
        <v>0</v>
      </c>
      <c r="AL78" s="1110">
        <f>'PLAN DE ACCIÓN 2026'!AO78</f>
        <v>0</v>
      </c>
      <c r="AM78">
        <f t="shared" ca="1" si="24"/>
        <v>0</v>
      </c>
      <c r="AN78">
        <f t="shared" ca="1" si="25"/>
        <v>0</v>
      </c>
      <c r="AO78">
        <f t="shared" ca="1" si="26"/>
        <v>0</v>
      </c>
      <c r="AP78">
        <f t="shared" ca="1" si="27"/>
        <v>0</v>
      </c>
      <c r="AQ78">
        <f t="shared" ca="1" si="28"/>
        <v>0</v>
      </c>
      <c r="AR78">
        <f t="shared" ca="1" si="29"/>
        <v>2</v>
      </c>
      <c r="AS78">
        <f t="shared" ca="1" si="30"/>
        <v>0</v>
      </c>
      <c r="AT78">
        <f t="shared" ca="1" si="31"/>
        <v>0</v>
      </c>
      <c r="AU78">
        <f t="shared" ca="1" si="32"/>
        <v>0</v>
      </c>
      <c r="AV78">
        <f t="shared" ca="1" si="33"/>
        <v>0</v>
      </c>
      <c r="AW78">
        <f t="shared" ca="1" si="34"/>
        <v>0</v>
      </c>
      <c r="AX78">
        <f t="shared" ca="1" si="35"/>
        <v>2</v>
      </c>
    </row>
    <row r="79" spans="1:50" ht="27.75" customHeight="1">
      <c r="A79" s="726">
        <v>2026</v>
      </c>
      <c r="B79" s="789" t="s">
        <v>104</v>
      </c>
      <c r="C79" s="775" t="s">
        <v>110</v>
      </c>
      <c r="D79" s="1103" t="str">
        <f>'PLAN DE ACCIÓN 2026'!G79</f>
        <v>ID14</v>
      </c>
      <c r="E79" s="818" t="str">
        <f>'PLAN DE ACCIÓN 2026'!H79</f>
        <v>Definir e implementar los lineamientos institucionales de diplomacia científica en el INM</v>
      </c>
      <c r="F79" s="818" t="str">
        <f>'PLAN DE ACCIÓN 2026'!I79</f>
        <v>Documento de lineamientos de diplomacia científica formalizados M(6)
Informe de seguimiento implementación lineamientos diplomacia científica M(12)</v>
      </c>
      <c r="G79" s="1104">
        <f>'PLAN DE ACCIÓN 2026'!J79</f>
        <v>0</v>
      </c>
      <c r="H79" s="1104">
        <f>'PLAN DE ACCIÓN 2026'!K79</f>
        <v>0</v>
      </c>
      <c r="I79" s="1104">
        <f>'PLAN DE ACCIÓN 2026'!L79</f>
        <v>0</v>
      </c>
      <c r="J79" s="1105">
        <f>'PLAN DE ACCIÓN 2026'!M79</f>
        <v>0</v>
      </c>
      <c r="K79" s="1104">
        <f>'PLAN DE ACCIÓN 2026'!N79</f>
        <v>0</v>
      </c>
      <c r="L79" s="1104">
        <f>'PLAN DE ACCIÓN 2026'!O79</f>
        <v>1</v>
      </c>
      <c r="M79" s="1106">
        <f>'PLAN DE ACCIÓN 2026'!P79</f>
        <v>0</v>
      </c>
      <c r="N79" s="1106">
        <f>'PLAN DE ACCIÓN 2026'!Q79</f>
        <v>0</v>
      </c>
      <c r="O79" s="1106">
        <f>'PLAN DE ACCIÓN 2026'!R79</f>
        <v>0</v>
      </c>
      <c r="P79" s="1106">
        <f>'PLAN DE ACCIÓN 2026'!S79</f>
        <v>0</v>
      </c>
      <c r="Q79" s="1106">
        <f>'PLAN DE ACCIÓN 2026'!T79</f>
        <v>0</v>
      </c>
      <c r="R79" s="1106">
        <f>'PLAN DE ACCIÓN 2026'!U79</f>
        <v>1</v>
      </c>
      <c r="S79" s="1106">
        <f>'PLAN DE ACCIÓN 2026'!V79</f>
        <v>2</v>
      </c>
      <c r="T79" s="1107">
        <f>'PLAN DE ACCIÓN 2026'!W79</f>
        <v>1</v>
      </c>
      <c r="U79" s="817" t="str">
        <f>'PLAN DE ACCIÓN 2026'!X79</f>
        <v xml:space="preserve">Oficina Asesora de Planeación </v>
      </c>
      <c r="V79" s="817" t="str">
        <f>'PLAN DE ACCIÓN 2026'!Y79</f>
        <v xml:space="preserve">Oficina Asesora de Planeación </v>
      </c>
      <c r="W79" s="817" t="str">
        <f>'PLAN DE ACCIÓN 2026'!Z79</f>
        <v>(E-01) Direccionamiento Estratégico y Planeación</v>
      </c>
      <c r="X79" s="817" t="str">
        <f>'PLAN DE ACCIÓN 2026'!AA79</f>
        <v>Inversión</v>
      </c>
      <c r="Y79" s="1108">
        <f>'PLAN DE ACCIÓN 2026'!AB79</f>
        <v>0</v>
      </c>
      <c r="Z79" s="1108">
        <f>'PLAN DE ACCIÓN 2026'!AC79</f>
        <v>0</v>
      </c>
      <c r="AA79" s="1108">
        <f>'PLAN DE ACCIÓN 2026'!AD79</f>
        <v>0</v>
      </c>
      <c r="AB79" s="1108">
        <f>'PLAN DE ACCIÓN 2026'!AE79</f>
        <v>0</v>
      </c>
      <c r="AC79" s="1108">
        <f>'PLAN DE ACCIÓN 2026'!AF79</f>
        <v>0</v>
      </c>
      <c r="AD79" s="1108">
        <f>'PLAN DE ACCIÓN 2026'!AG79</f>
        <v>0</v>
      </c>
      <c r="AE79" s="1108">
        <f>'PLAN DE ACCIÓN 2026'!AH79</f>
        <v>0</v>
      </c>
      <c r="AF79" s="1108">
        <f>'PLAN DE ACCIÓN 2026'!AI79</f>
        <v>0</v>
      </c>
      <c r="AG79" s="1109">
        <f>'PLAN DE ACCIÓN 2026'!AJ79</f>
        <v>0</v>
      </c>
      <c r="AH79" s="1109">
        <f>'PLAN DE ACCIÓN 2026'!AK79</f>
        <v>0</v>
      </c>
      <c r="AI79" s="1109">
        <f>'PLAN DE ACCIÓN 2026'!AL79</f>
        <v>0</v>
      </c>
      <c r="AJ79" s="1109">
        <f>'PLAN DE ACCIÓN 2026'!AM79</f>
        <v>0</v>
      </c>
      <c r="AK79" s="1109">
        <f>'PLAN DE ACCIÓN 2026'!AN79</f>
        <v>0</v>
      </c>
      <c r="AL79" s="1110">
        <f>'PLAN DE ACCIÓN 2026'!AO79</f>
        <v>0</v>
      </c>
      <c r="AM79">
        <f t="shared" ca="1" si="24"/>
        <v>0</v>
      </c>
      <c r="AN79">
        <f t="shared" ca="1" si="25"/>
        <v>0</v>
      </c>
      <c r="AO79">
        <f t="shared" ca="1" si="26"/>
        <v>0</v>
      </c>
      <c r="AP79">
        <f t="shared" ca="1" si="27"/>
        <v>0</v>
      </c>
      <c r="AQ79">
        <f t="shared" ca="1" si="28"/>
        <v>0</v>
      </c>
      <c r="AR79">
        <f t="shared" ca="1" si="29"/>
        <v>2</v>
      </c>
      <c r="AS79">
        <f t="shared" ca="1" si="30"/>
        <v>0</v>
      </c>
      <c r="AT79">
        <f t="shared" ca="1" si="31"/>
        <v>0</v>
      </c>
      <c r="AU79">
        <f t="shared" ca="1" si="32"/>
        <v>0</v>
      </c>
      <c r="AV79">
        <f t="shared" ca="1" si="33"/>
        <v>0</v>
      </c>
      <c r="AW79">
        <f t="shared" ca="1" si="34"/>
        <v>0</v>
      </c>
      <c r="AX79">
        <f t="shared" ca="1" si="35"/>
        <v>2</v>
      </c>
    </row>
    <row r="80" spans="1:50" ht="27.75" customHeight="1">
      <c r="A80" s="726">
        <v>2026</v>
      </c>
      <c r="B80" s="789" t="s">
        <v>104</v>
      </c>
      <c r="C80" s="775" t="s">
        <v>110</v>
      </c>
      <c r="D80" s="1103" t="str">
        <f>'PLAN DE ACCIÓN 2026'!G80</f>
        <v>ID15</v>
      </c>
      <c r="E80" s="818" t="str">
        <f>'PLAN DE ACCIÓN 2026'!H80</f>
        <v>Apoyar la gestión de cierre y terminación de los proyectos de inversión los cuales finalizaron su alcance temporal</v>
      </c>
      <c r="F80" s="818" t="str">
        <f>'PLAN DE ACCIÓN 2026'!I80</f>
        <v>Informe de los productos finales de los proyectos de inversión (SMF, SMQB, SSMRC, SEDE) (M12)
Actas de terminación de los proyectos  de inversión (SMF, SMQB, SSMRC, SEDE) (M12)</v>
      </c>
      <c r="G80" s="1104">
        <f>'PLAN DE ACCIÓN 2026'!J80</f>
        <v>0</v>
      </c>
      <c r="H80" s="1104">
        <f>'PLAN DE ACCIÓN 2026'!K80</f>
        <v>0</v>
      </c>
      <c r="I80" s="1104">
        <f>'PLAN DE ACCIÓN 2026'!L80</f>
        <v>0</v>
      </c>
      <c r="J80" s="1105">
        <f>'PLAN DE ACCIÓN 2026'!M80</f>
        <v>0</v>
      </c>
      <c r="K80" s="1104">
        <f>'PLAN DE ACCIÓN 2026'!N80</f>
        <v>0</v>
      </c>
      <c r="L80" s="1104">
        <f>'PLAN DE ACCIÓN 2026'!O80</f>
        <v>0</v>
      </c>
      <c r="M80" s="1106">
        <f>'PLAN DE ACCIÓN 2026'!P80</f>
        <v>0</v>
      </c>
      <c r="N80" s="1106">
        <f>'PLAN DE ACCIÓN 2026'!Q80</f>
        <v>0</v>
      </c>
      <c r="O80" s="1106">
        <f>'PLAN DE ACCIÓN 2026'!R80</f>
        <v>0</v>
      </c>
      <c r="P80" s="1106">
        <f>'PLAN DE ACCIÓN 2026'!S80</f>
        <v>0</v>
      </c>
      <c r="Q80" s="1106">
        <f>'PLAN DE ACCIÓN 2026'!T80</f>
        <v>0</v>
      </c>
      <c r="R80" s="1106">
        <f>'PLAN DE ACCIÓN 2026'!U80</f>
        <v>10</v>
      </c>
      <c r="S80" s="1106">
        <f>'PLAN DE ACCIÓN 2026'!V80</f>
        <v>10</v>
      </c>
      <c r="T80" s="1107">
        <f>'PLAN DE ACCIÓN 2026'!W80</f>
        <v>1</v>
      </c>
      <c r="U80" s="817" t="str">
        <f>'PLAN DE ACCIÓN 2026'!X80</f>
        <v xml:space="preserve">Oficina Asesora de Planeación </v>
      </c>
      <c r="V80" s="817" t="str">
        <f>'PLAN DE ACCIÓN 2026'!Y80</f>
        <v xml:space="preserve">Oficina Asesora de Planeación </v>
      </c>
      <c r="W80" s="817" t="str">
        <f>'PLAN DE ACCIÓN 2026'!Z80</f>
        <v>(E-01) Direccionamiento Estratégico y Planeación</v>
      </c>
      <c r="X80" s="817" t="str">
        <f>'PLAN DE ACCIÓN 2026'!AA80</f>
        <v>Inversión</v>
      </c>
      <c r="Y80" s="1108">
        <f>'PLAN DE ACCIÓN 2026'!AB80</f>
        <v>0</v>
      </c>
      <c r="Z80" s="1108">
        <f>'PLAN DE ACCIÓN 2026'!AC80</f>
        <v>0</v>
      </c>
      <c r="AA80" s="1108">
        <f>'PLAN DE ACCIÓN 2026'!AD80</f>
        <v>0</v>
      </c>
      <c r="AB80" s="1108">
        <f>'PLAN DE ACCIÓN 2026'!AE80</f>
        <v>0</v>
      </c>
      <c r="AC80" s="1108">
        <f>'PLAN DE ACCIÓN 2026'!AF80</f>
        <v>0</v>
      </c>
      <c r="AD80" s="1108">
        <f>'PLAN DE ACCIÓN 2026'!AG80</f>
        <v>0</v>
      </c>
      <c r="AE80" s="1108">
        <f>'PLAN DE ACCIÓN 2026'!AH80</f>
        <v>0</v>
      </c>
      <c r="AF80" s="1108">
        <f>'PLAN DE ACCIÓN 2026'!AI80</f>
        <v>0</v>
      </c>
      <c r="AG80" s="1109">
        <f>'PLAN DE ACCIÓN 2026'!AJ80</f>
        <v>0</v>
      </c>
      <c r="AH80" s="1109">
        <f>'PLAN DE ACCIÓN 2026'!AK80</f>
        <v>0</v>
      </c>
      <c r="AI80" s="1109">
        <f>'PLAN DE ACCIÓN 2026'!AL80</f>
        <v>0</v>
      </c>
      <c r="AJ80" s="1109">
        <f>'PLAN DE ACCIÓN 2026'!AM80</f>
        <v>0</v>
      </c>
      <c r="AK80" s="1109">
        <f>'PLAN DE ACCIÓN 2026'!AN80</f>
        <v>0</v>
      </c>
      <c r="AL80" s="1110">
        <f>'PLAN DE ACCIÓN 2026'!AO80</f>
        <v>0</v>
      </c>
      <c r="AM80">
        <f t="shared" ca="1" si="24"/>
        <v>0</v>
      </c>
      <c r="AN80">
        <f t="shared" ca="1" si="25"/>
        <v>0</v>
      </c>
      <c r="AO80">
        <f t="shared" ca="1" si="26"/>
        <v>0</v>
      </c>
      <c r="AP80">
        <f t="shared" ca="1" si="27"/>
        <v>0</v>
      </c>
      <c r="AQ80">
        <f t="shared" ca="1" si="28"/>
        <v>0</v>
      </c>
      <c r="AR80">
        <f t="shared" ca="1" si="29"/>
        <v>0</v>
      </c>
      <c r="AS80">
        <f t="shared" ca="1" si="30"/>
        <v>0</v>
      </c>
      <c r="AT80">
        <f t="shared" ca="1" si="31"/>
        <v>0</v>
      </c>
      <c r="AU80">
        <f t="shared" ca="1" si="32"/>
        <v>0</v>
      </c>
      <c r="AV80">
        <f t="shared" ca="1" si="33"/>
        <v>0</v>
      </c>
      <c r="AW80">
        <f t="shared" ca="1" si="34"/>
        <v>0</v>
      </c>
      <c r="AX80">
        <f t="shared" ca="1" si="35"/>
        <v>2</v>
      </c>
    </row>
    <row r="81" spans="1:50" ht="27.75" customHeight="1">
      <c r="A81" s="726">
        <v>2026</v>
      </c>
      <c r="B81" s="789" t="s">
        <v>104</v>
      </c>
      <c r="C81" s="775" t="s">
        <v>110</v>
      </c>
      <c r="D81" s="1103" t="str">
        <f>'PLAN DE ACCIÓN 2026'!G81</f>
        <v>ID16</v>
      </c>
      <c r="E81" s="818" t="str">
        <f>'PLAN DE ACCIÓN 2026'!H81</f>
        <v>Definir e implementar los lineamientos institucionales de analítica de datos del INM</v>
      </c>
      <c r="F81" s="818" t="str">
        <f>'PLAN DE ACCIÓN 2026'!I81</f>
        <v>Documento de lineamientos de analítica de datos formalizado M(6)
Informe de seguimiento implementación lineamientos de analítica de datos M(12)</v>
      </c>
      <c r="G81" s="1104">
        <f>'PLAN DE ACCIÓN 2026'!J81</f>
        <v>0</v>
      </c>
      <c r="H81" s="1104">
        <f>'PLAN DE ACCIÓN 2026'!K81</f>
        <v>0</v>
      </c>
      <c r="I81" s="1104">
        <f>'PLAN DE ACCIÓN 2026'!L81</f>
        <v>0</v>
      </c>
      <c r="J81" s="1105">
        <f>'PLAN DE ACCIÓN 2026'!M81</f>
        <v>0</v>
      </c>
      <c r="K81" s="1104">
        <f>'PLAN DE ACCIÓN 2026'!N81</f>
        <v>0</v>
      </c>
      <c r="L81" s="1104">
        <f>'PLAN DE ACCIÓN 2026'!O81</f>
        <v>1</v>
      </c>
      <c r="M81" s="1106">
        <f>'PLAN DE ACCIÓN 2026'!P81</f>
        <v>0</v>
      </c>
      <c r="N81" s="1106">
        <f>'PLAN DE ACCIÓN 2026'!Q81</f>
        <v>0</v>
      </c>
      <c r="O81" s="1106">
        <f>'PLAN DE ACCIÓN 2026'!R81</f>
        <v>0</v>
      </c>
      <c r="P81" s="1106">
        <f>'PLAN DE ACCIÓN 2026'!S81</f>
        <v>0</v>
      </c>
      <c r="Q81" s="1106">
        <f>'PLAN DE ACCIÓN 2026'!T81</f>
        <v>0</v>
      </c>
      <c r="R81" s="1106">
        <f>'PLAN DE ACCIÓN 2026'!U81</f>
        <v>1</v>
      </c>
      <c r="S81" s="1106">
        <f>'PLAN DE ACCIÓN 2026'!V81</f>
        <v>2</v>
      </c>
      <c r="T81" s="1107">
        <f>'PLAN DE ACCIÓN 2026'!W81</f>
        <v>1</v>
      </c>
      <c r="U81" s="817" t="str">
        <f>'PLAN DE ACCIÓN 2026'!X81</f>
        <v xml:space="preserve">Oficina Asesora de Planeación </v>
      </c>
      <c r="V81" s="817" t="str">
        <f>'PLAN DE ACCIÓN 2026'!Y81</f>
        <v xml:space="preserve">Oficina Asesora de Planeación </v>
      </c>
      <c r="W81" s="817" t="str">
        <f>'PLAN DE ACCIÓN 2026'!Z81</f>
        <v>(E-01) Direccionamiento Estratégico y Planeación</v>
      </c>
      <c r="X81" s="817" t="str">
        <f>'PLAN DE ACCIÓN 2026'!AA81</f>
        <v>Inversión</v>
      </c>
      <c r="Y81" s="1108">
        <f>'PLAN DE ACCIÓN 2026'!AB81</f>
        <v>0</v>
      </c>
      <c r="Z81" s="1108">
        <f>'PLAN DE ACCIÓN 2026'!AC81</f>
        <v>0</v>
      </c>
      <c r="AA81" s="1108">
        <f>'PLAN DE ACCIÓN 2026'!AD81</f>
        <v>0</v>
      </c>
      <c r="AB81" s="1108">
        <f>'PLAN DE ACCIÓN 2026'!AE81</f>
        <v>0</v>
      </c>
      <c r="AC81" s="1108">
        <f>'PLAN DE ACCIÓN 2026'!AF81</f>
        <v>0</v>
      </c>
      <c r="AD81" s="1108">
        <f>'PLAN DE ACCIÓN 2026'!AG81</f>
        <v>0</v>
      </c>
      <c r="AE81" s="1108">
        <f>'PLAN DE ACCIÓN 2026'!AH81</f>
        <v>0</v>
      </c>
      <c r="AF81" s="1108">
        <f>'PLAN DE ACCIÓN 2026'!AI81</f>
        <v>0</v>
      </c>
      <c r="AG81" s="1109">
        <f>'PLAN DE ACCIÓN 2026'!AJ81</f>
        <v>0</v>
      </c>
      <c r="AH81" s="1109">
        <f>'PLAN DE ACCIÓN 2026'!AK81</f>
        <v>0</v>
      </c>
      <c r="AI81" s="1109">
        <f>'PLAN DE ACCIÓN 2026'!AL81</f>
        <v>0</v>
      </c>
      <c r="AJ81" s="1109">
        <f>'PLAN DE ACCIÓN 2026'!AM81</f>
        <v>0</v>
      </c>
      <c r="AK81" s="1109">
        <f>'PLAN DE ACCIÓN 2026'!AN81</f>
        <v>0</v>
      </c>
      <c r="AL81" s="1110">
        <f>'PLAN DE ACCIÓN 2026'!AO81</f>
        <v>0</v>
      </c>
      <c r="AM81">
        <f t="shared" ca="1" si="24"/>
        <v>0</v>
      </c>
      <c r="AN81">
        <f t="shared" ca="1" si="25"/>
        <v>0</v>
      </c>
      <c r="AO81">
        <f t="shared" ca="1" si="26"/>
        <v>0</v>
      </c>
      <c r="AP81">
        <f t="shared" ca="1" si="27"/>
        <v>0</v>
      </c>
      <c r="AQ81">
        <f t="shared" ca="1" si="28"/>
        <v>0</v>
      </c>
      <c r="AR81">
        <f t="shared" ca="1" si="29"/>
        <v>2</v>
      </c>
      <c r="AS81">
        <f t="shared" ca="1" si="30"/>
        <v>0</v>
      </c>
      <c r="AT81">
        <f t="shared" ca="1" si="31"/>
        <v>0</v>
      </c>
      <c r="AU81">
        <f t="shared" ca="1" si="32"/>
        <v>0</v>
      </c>
      <c r="AV81">
        <f t="shared" ca="1" si="33"/>
        <v>0</v>
      </c>
      <c r="AW81">
        <f t="shared" ca="1" si="34"/>
        <v>0</v>
      </c>
      <c r="AX81">
        <f t="shared" ca="1" si="35"/>
        <v>2</v>
      </c>
    </row>
    <row r="82" spans="1:50" ht="27.75" customHeight="1">
      <c r="A82" s="726">
        <v>2026</v>
      </c>
      <c r="B82" s="789" t="s">
        <v>104</v>
      </c>
      <c r="C82" s="775" t="s">
        <v>110</v>
      </c>
      <c r="D82" s="1103" t="str">
        <f>'PLAN DE ACCIÓN 2026'!G82</f>
        <v>ID17</v>
      </c>
      <c r="E82" s="818" t="str">
        <f>'PLAN DE ACCIÓN 2026'!H82</f>
        <v>Realizar seguimiento a la implementación de la iniciativa pilito de estructuración de datos en laboratorios de la SMF y la SMQB aprobada por el EAT-AEGD</v>
      </c>
      <c r="F82" s="818" t="str">
        <f>'PLAN DE ACCIÓN 2026'!I82</f>
        <v>Informes de seguimiento de avances de la ejecución del piloto de estructuración de datos (Laboratorio Espectrometría de Fluorescencia de Rayos X y Laboratorio Corriente continua y alterna)</v>
      </c>
      <c r="G82" s="1104">
        <f>'PLAN DE ACCIÓN 2026'!J82</f>
        <v>0</v>
      </c>
      <c r="H82" s="1104">
        <f>'PLAN DE ACCIÓN 2026'!K82</f>
        <v>0</v>
      </c>
      <c r="I82" s="1104">
        <f>'PLAN DE ACCIÓN 2026'!L82</f>
        <v>0</v>
      </c>
      <c r="J82" s="1105">
        <f>'PLAN DE ACCIÓN 2026'!M82</f>
        <v>0</v>
      </c>
      <c r="K82" s="1104">
        <f>'PLAN DE ACCIÓN 2026'!N82</f>
        <v>0</v>
      </c>
      <c r="L82" s="1104">
        <f>'PLAN DE ACCIÓN 2026'!O82</f>
        <v>0</v>
      </c>
      <c r="M82" s="1106">
        <f>'PLAN DE ACCIÓN 2026'!P82</f>
        <v>0</v>
      </c>
      <c r="N82" s="1106">
        <f>'PLAN DE ACCIÓN 2026'!Q82</f>
        <v>0</v>
      </c>
      <c r="O82" s="1106">
        <f>'PLAN DE ACCIÓN 2026'!R82</f>
        <v>0</v>
      </c>
      <c r="P82" s="1106">
        <f>'PLAN DE ACCIÓN 2026'!S82</f>
        <v>0</v>
      </c>
      <c r="Q82" s="1106">
        <f>'PLAN DE ACCIÓN 2026'!T82</f>
        <v>0</v>
      </c>
      <c r="R82" s="1106">
        <f>'PLAN DE ACCIÓN 2026'!U82</f>
        <v>1</v>
      </c>
      <c r="S82" s="1106">
        <f>'PLAN DE ACCIÓN 2026'!V82</f>
        <v>1</v>
      </c>
      <c r="T82" s="1107">
        <f>'PLAN DE ACCIÓN 2026'!W82</f>
        <v>1</v>
      </c>
      <c r="U82" s="817" t="str">
        <f>'PLAN DE ACCIÓN 2026'!X82</f>
        <v xml:space="preserve">Oficina Asesora de Planeación </v>
      </c>
      <c r="V82" s="817" t="str">
        <f>'PLAN DE ACCIÓN 2026'!Y82</f>
        <v xml:space="preserve">Oficina Asesora de Planeación </v>
      </c>
      <c r="W82" s="817" t="str">
        <f>'PLAN DE ACCIÓN 2026'!Z82</f>
        <v>(E-01) Direccionamiento Estratégico y Planeación</v>
      </c>
      <c r="X82" s="817" t="str">
        <f>'PLAN DE ACCIÓN 2026'!AA82</f>
        <v>Inversión</v>
      </c>
      <c r="Y82" s="1108">
        <f>'PLAN DE ACCIÓN 2026'!AB82</f>
        <v>0</v>
      </c>
      <c r="Z82" s="1108">
        <f>'PLAN DE ACCIÓN 2026'!AC82</f>
        <v>0</v>
      </c>
      <c r="AA82" s="1108">
        <f>'PLAN DE ACCIÓN 2026'!AD82</f>
        <v>0</v>
      </c>
      <c r="AB82" s="1108">
        <f>'PLAN DE ACCIÓN 2026'!AE82</f>
        <v>0</v>
      </c>
      <c r="AC82" s="1108">
        <f>'PLAN DE ACCIÓN 2026'!AF82</f>
        <v>0</v>
      </c>
      <c r="AD82" s="1108">
        <f>'PLAN DE ACCIÓN 2026'!AG82</f>
        <v>0</v>
      </c>
      <c r="AE82" s="1108">
        <f>'PLAN DE ACCIÓN 2026'!AH82</f>
        <v>0</v>
      </c>
      <c r="AF82" s="1108">
        <f>'PLAN DE ACCIÓN 2026'!AI82</f>
        <v>0</v>
      </c>
      <c r="AG82" s="1109">
        <f>'PLAN DE ACCIÓN 2026'!AJ82</f>
        <v>0</v>
      </c>
      <c r="AH82" s="1109">
        <f>'PLAN DE ACCIÓN 2026'!AK82</f>
        <v>0</v>
      </c>
      <c r="AI82" s="1109">
        <f>'PLAN DE ACCIÓN 2026'!AL82</f>
        <v>0</v>
      </c>
      <c r="AJ82" s="1109">
        <f>'PLAN DE ACCIÓN 2026'!AM82</f>
        <v>0</v>
      </c>
      <c r="AK82" s="1109">
        <f>'PLAN DE ACCIÓN 2026'!AN82</f>
        <v>0</v>
      </c>
      <c r="AL82" s="1110">
        <f>'PLAN DE ACCIÓN 2026'!AO82</f>
        <v>0</v>
      </c>
      <c r="AM82">
        <f t="shared" ca="1" si="24"/>
        <v>0</v>
      </c>
      <c r="AN82">
        <f t="shared" ca="1" si="25"/>
        <v>0</v>
      </c>
      <c r="AO82">
        <f t="shared" ca="1" si="26"/>
        <v>0</v>
      </c>
      <c r="AP82">
        <f t="shared" ca="1" si="27"/>
        <v>0</v>
      </c>
      <c r="AQ82">
        <f t="shared" ca="1" si="28"/>
        <v>0</v>
      </c>
      <c r="AR82">
        <f t="shared" ca="1" si="29"/>
        <v>0</v>
      </c>
      <c r="AS82">
        <f t="shared" ca="1" si="30"/>
        <v>0</v>
      </c>
      <c r="AT82">
        <f t="shared" ca="1" si="31"/>
        <v>0</v>
      </c>
      <c r="AU82">
        <f t="shared" ca="1" si="32"/>
        <v>0</v>
      </c>
      <c r="AV82">
        <f t="shared" ca="1" si="33"/>
        <v>0</v>
      </c>
      <c r="AW82">
        <f t="shared" ca="1" si="34"/>
        <v>0</v>
      </c>
      <c r="AX82">
        <f t="shared" ca="1" si="35"/>
        <v>2</v>
      </c>
    </row>
    <row r="83" spans="1:50" ht="27.75" customHeight="1">
      <c r="A83" s="726">
        <v>2026</v>
      </c>
      <c r="B83" s="789" t="s">
        <v>104</v>
      </c>
      <c r="C83" s="775" t="s">
        <v>110</v>
      </c>
      <c r="D83" s="1103" t="str">
        <f>'PLAN DE ACCIÓN 2026'!G83</f>
        <v>ID18</v>
      </c>
      <c r="E83" s="818" t="str">
        <f>'PLAN DE ACCIÓN 2026'!H83</f>
        <v>Realizar el seguimiento semestral de la implementación de la Hoja de Ruta de Arquitectura Empresarial para la mejora del Modelo de Operación por Procesos (MOP)</v>
      </c>
      <c r="F83" s="818" t="str">
        <f>'PLAN DE ACCIÓN 2026'!I83</f>
        <v>Informe de seguimiento de actividades de implementación de la Hoja de Ruta de Arquitectura Empresarial para la mejora del Modelo de Operación por Procesos (MOP) vigencia 2026</v>
      </c>
      <c r="G83" s="1104">
        <f>'PLAN DE ACCIÓN 2026'!J83</f>
        <v>0</v>
      </c>
      <c r="H83" s="1104">
        <f>'PLAN DE ACCIÓN 2026'!K83</f>
        <v>0</v>
      </c>
      <c r="I83" s="1104">
        <f>'PLAN DE ACCIÓN 2026'!L83</f>
        <v>0</v>
      </c>
      <c r="J83" s="1105">
        <f>'PLAN DE ACCIÓN 2026'!M83</f>
        <v>0</v>
      </c>
      <c r="K83" s="1104">
        <f>'PLAN DE ACCIÓN 2026'!N83</f>
        <v>0</v>
      </c>
      <c r="L83" s="1104">
        <f>'PLAN DE ACCIÓN 2026'!O83</f>
        <v>1</v>
      </c>
      <c r="M83" s="1106">
        <f>'PLAN DE ACCIÓN 2026'!P83</f>
        <v>0</v>
      </c>
      <c r="N83" s="1106">
        <f>'PLAN DE ACCIÓN 2026'!Q83</f>
        <v>0</v>
      </c>
      <c r="O83" s="1106">
        <f>'PLAN DE ACCIÓN 2026'!R83</f>
        <v>0</v>
      </c>
      <c r="P83" s="1106">
        <f>'PLAN DE ACCIÓN 2026'!S83</f>
        <v>0</v>
      </c>
      <c r="Q83" s="1106">
        <f>'PLAN DE ACCIÓN 2026'!T83</f>
        <v>0</v>
      </c>
      <c r="R83" s="1106">
        <f>'PLAN DE ACCIÓN 2026'!U83</f>
        <v>1</v>
      </c>
      <c r="S83" s="1106">
        <f>'PLAN DE ACCIÓN 2026'!V83</f>
        <v>2</v>
      </c>
      <c r="T83" s="1107">
        <f>'PLAN DE ACCIÓN 2026'!W83</f>
        <v>1</v>
      </c>
      <c r="U83" s="817" t="str">
        <f>'PLAN DE ACCIÓN 2026'!X83</f>
        <v xml:space="preserve">Oficina Asesora de Planeación </v>
      </c>
      <c r="V83" s="817" t="str">
        <f>'PLAN DE ACCIÓN 2026'!Y83</f>
        <v xml:space="preserve">Oficina Asesora de Planeación </v>
      </c>
      <c r="W83" s="817" t="str">
        <f>'PLAN DE ACCIÓN 2026'!Z83</f>
        <v>(E-01) Direccionamiento Estratégico y Planeación</v>
      </c>
      <c r="X83" s="817" t="str">
        <f>'PLAN DE ACCIÓN 2026'!AA83</f>
        <v>Inversión</v>
      </c>
      <c r="Y83" s="1108">
        <f>'PLAN DE ACCIÓN 2026'!AB83</f>
        <v>0</v>
      </c>
      <c r="Z83" s="1108">
        <f>'PLAN DE ACCIÓN 2026'!AC83</f>
        <v>0</v>
      </c>
      <c r="AA83" s="1108">
        <f>'PLAN DE ACCIÓN 2026'!AD83</f>
        <v>0</v>
      </c>
      <c r="AB83" s="1108">
        <f>'PLAN DE ACCIÓN 2026'!AE83</f>
        <v>0</v>
      </c>
      <c r="AC83" s="1108">
        <f>'PLAN DE ACCIÓN 2026'!AF83</f>
        <v>0</v>
      </c>
      <c r="AD83" s="1108">
        <f>'PLAN DE ACCIÓN 2026'!AG83</f>
        <v>0</v>
      </c>
      <c r="AE83" s="1108">
        <f>'PLAN DE ACCIÓN 2026'!AH83</f>
        <v>0</v>
      </c>
      <c r="AF83" s="1108">
        <f>'PLAN DE ACCIÓN 2026'!AI83</f>
        <v>0</v>
      </c>
      <c r="AG83" s="1109">
        <f>'PLAN DE ACCIÓN 2026'!AJ83</f>
        <v>0</v>
      </c>
      <c r="AH83" s="1109">
        <f>'PLAN DE ACCIÓN 2026'!AK83</f>
        <v>0</v>
      </c>
      <c r="AI83" s="1109">
        <f>'PLAN DE ACCIÓN 2026'!AL83</f>
        <v>0</v>
      </c>
      <c r="AJ83" s="1109">
        <f>'PLAN DE ACCIÓN 2026'!AM83</f>
        <v>0</v>
      </c>
      <c r="AK83" s="1109">
        <f>'PLAN DE ACCIÓN 2026'!AN83</f>
        <v>0</v>
      </c>
      <c r="AL83" s="1110">
        <f>'PLAN DE ACCIÓN 2026'!AO83</f>
        <v>0</v>
      </c>
      <c r="AM83">
        <f t="shared" ca="1" si="24"/>
        <v>0</v>
      </c>
      <c r="AN83">
        <f t="shared" ca="1" si="25"/>
        <v>0</v>
      </c>
      <c r="AO83">
        <f t="shared" ca="1" si="26"/>
        <v>0</v>
      </c>
      <c r="AP83">
        <f t="shared" ca="1" si="27"/>
        <v>0</v>
      </c>
      <c r="AQ83">
        <f t="shared" ca="1" si="28"/>
        <v>0</v>
      </c>
      <c r="AR83">
        <f t="shared" ca="1" si="29"/>
        <v>2</v>
      </c>
      <c r="AS83">
        <f t="shared" ca="1" si="30"/>
        <v>0</v>
      </c>
      <c r="AT83">
        <f t="shared" ca="1" si="31"/>
        <v>0</v>
      </c>
      <c r="AU83">
        <f t="shared" ca="1" si="32"/>
        <v>0</v>
      </c>
      <c r="AV83">
        <f t="shared" ca="1" si="33"/>
        <v>0</v>
      </c>
      <c r="AW83">
        <f t="shared" ca="1" si="34"/>
        <v>0</v>
      </c>
      <c r="AX83">
        <f t="shared" ca="1" si="35"/>
        <v>2</v>
      </c>
    </row>
    <row r="84" spans="1:50" ht="27.75" customHeight="1">
      <c r="A84" s="726">
        <v>2026</v>
      </c>
      <c r="B84" s="789" t="s">
        <v>104</v>
      </c>
      <c r="C84" s="775" t="s">
        <v>110</v>
      </c>
      <c r="D84" s="1103" t="str">
        <f>'PLAN DE ACCIÓN 2026'!G84</f>
        <v>ID19</v>
      </c>
      <c r="E84" s="818" t="str">
        <f>'PLAN DE ACCIÓN 2026'!H84</f>
        <v xml:space="preserve">Realizar el seguimiento semestral de la implementación de la Hoja de Ruta de gobierno de datos e información en marco de la implementación de Arquitectura Empresarial y la política MIPG de gestión estadística </v>
      </c>
      <c r="F84" s="818" t="str">
        <f>'PLAN DE ACCIÓN 2026'!I84</f>
        <v>Informe de seguimiento de las actividades de implementación de la Hoja de Ruta de gobierno de datos e información en marco de la implementación de Arquitectura Empresarial y la política MIPG de gestión estadística de la vigencia 2026</v>
      </c>
      <c r="G84" s="1104">
        <f>'PLAN DE ACCIÓN 2026'!J84</f>
        <v>0</v>
      </c>
      <c r="H84" s="1104">
        <f>'PLAN DE ACCIÓN 2026'!K84</f>
        <v>0</v>
      </c>
      <c r="I84" s="1104">
        <f>'PLAN DE ACCIÓN 2026'!L84</f>
        <v>0</v>
      </c>
      <c r="J84" s="1105">
        <f>'PLAN DE ACCIÓN 2026'!M84</f>
        <v>0</v>
      </c>
      <c r="K84" s="1104">
        <f>'PLAN DE ACCIÓN 2026'!N84</f>
        <v>0</v>
      </c>
      <c r="L84" s="1104">
        <f>'PLAN DE ACCIÓN 2026'!O84</f>
        <v>1</v>
      </c>
      <c r="M84" s="1106">
        <f>'PLAN DE ACCIÓN 2026'!P84</f>
        <v>0</v>
      </c>
      <c r="N84" s="1106">
        <f>'PLAN DE ACCIÓN 2026'!Q84</f>
        <v>0</v>
      </c>
      <c r="O84" s="1106">
        <f>'PLAN DE ACCIÓN 2026'!R84</f>
        <v>0</v>
      </c>
      <c r="P84" s="1106">
        <f>'PLAN DE ACCIÓN 2026'!S84</f>
        <v>0</v>
      </c>
      <c r="Q84" s="1106">
        <f>'PLAN DE ACCIÓN 2026'!T84</f>
        <v>0</v>
      </c>
      <c r="R84" s="1106">
        <f>'PLAN DE ACCIÓN 2026'!U84</f>
        <v>1</v>
      </c>
      <c r="S84" s="1106">
        <f>'PLAN DE ACCIÓN 2026'!V84</f>
        <v>2</v>
      </c>
      <c r="T84" s="1107">
        <f>'PLAN DE ACCIÓN 2026'!W84</f>
        <v>1</v>
      </c>
      <c r="U84" s="817" t="str">
        <f>'PLAN DE ACCIÓN 2026'!X84</f>
        <v xml:space="preserve">Oficina Asesora de Planeación </v>
      </c>
      <c r="V84" s="817" t="str">
        <f>'PLAN DE ACCIÓN 2026'!Y84</f>
        <v xml:space="preserve">Oficina Asesora de Planeación </v>
      </c>
      <c r="W84" s="817" t="str">
        <f>'PLAN DE ACCIÓN 2026'!Z84</f>
        <v>(E-01) Direccionamiento Estratégico y Planeación</v>
      </c>
      <c r="X84" s="817" t="str">
        <f>'PLAN DE ACCIÓN 2026'!AA84</f>
        <v>Inversión</v>
      </c>
      <c r="Y84" s="1108">
        <f>'PLAN DE ACCIÓN 2026'!AB84</f>
        <v>0</v>
      </c>
      <c r="Z84" s="1108">
        <f>'PLAN DE ACCIÓN 2026'!AC84</f>
        <v>0</v>
      </c>
      <c r="AA84" s="1108">
        <f>'PLAN DE ACCIÓN 2026'!AD84</f>
        <v>0</v>
      </c>
      <c r="AB84" s="1108">
        <f>'PLAN DE ACCIÓN 2026'!AE84</f>
        <v>0</v>
      </c>
      <c r="AC84" s="1108">
        <f>'PLAN DE ACCIÓN 2026'!AF84</f>
        <v>0</v>
      </c>
      <c r="AD84" s="1108">
        <f>'PLAN DE ACCIÓN 2026'!AG84</f>
        <v>0</v>
      </c>
      <c r="AE84" s="1108">
        <f>'PLAN DE ACCIÓN 2026'!AH84</f>
        <v>0</v>
      </c>
      <c r="AF84" s="1108">
        <f>'PLAN DE ACCIÓN 2026'!AI84</f>
        <v>0</v>
      </c>
      <c r="AG84" s="1109">
        <f>'PLAN DE ACCIÓN 2026'!AJ84</f>
        <v>0</v>
      </c>
      <c r="AH84" s="1109">
        <f>'PLAN DE ACCIÓN 2026'!AK84</f>
        <v>0</v>
      </c>
      <c r="AI84" s="1109">
        <f>'PLAN DE ACCIÓN 2026'!AL84</f>
        <v>0</v>
      </c>
      <c r="AJ84" s="1109">
        <f>'PLAN DE ACCIÓN 2026'!AM84</f>
        <v>0</v>
      </c>
      <c r="AK84" s="1109">
        <f>'PLAN DE ACCIÓN 2026'!AN84</f>
        <v>0</v>
      </c>
      <c r="AL84" s="1110">
        <f>'PLAN DE ACCIÓN 2026'!AO84</f>
        <v>0</v>
      </c>
      <c r="AM84">
        <f t="shared" ca="1" si="24"/>
        <v>0</v>
      </c>
      <c r="AN84">
        <f t="shared" ca="1" si="25"/>
        <v>0</v>
      </c>
      <c r="AO84">
        <f t="shared" ca="1" si="26"/>
        <v>0</v>
      </c>
      <c r="AP84">
        <f t="shared" ca="1" si="27"/>
        <v>0</v>
      </c>
      <c r="AQ84">
        <f t="shared" ca="1" si="28"/>
        <v>0</v>
      </c>
      <c r="AR84">
        <f t="shared" ca="1" si="29"/>
        <v>2</v>
      </c>
      <c r="AS84">
        <f t="shared" ca="1" si="30"/>
        <v>0</v>
      </c>
      <c r="AT84">
        <f t="shared" ca="1" si="31"/>
        <v>0</v>
      </c>
      <c r="AU84">
        <f t="shared" ca="1" si="32"/>
        <v>0</v>
      </c>
      <c r="AV84">
        <f t="shared" ca="1" si="33"/>
        <v>0</v>
      </c>
      <c r="AW84">
        <f t="shared" ca="1" si="34"/>
        <v>0</v>
      </c>
      <c r="AX84">
        <f t="shared" ca="1" si="35"/>
        <v>2</v>
      </c>
    </row>
    <row r="85" spans="1:50" ht="27.75" customHeight="1">
      <c r="A85" s="726">
        <v>2026</v>
      </c>
      <c r="B85" s="789" t="s">
        <v>104</v>
      </c>
      <c r="C85" s="775" t="s">
        <v>110</v>
      </c>
      <c r="D85" s="1103" t="str">
        <f>'PLAN DE ACCIÓN 2026'!G85</f>
        <v>ID20</v>
      </c>
      <c r="E85" s="818" t="str">
        <f>'PLAN DE ACCIÓN 2026'!H85</f>
        <v>Realizar seguimiento a la ejecución de las actividades SIG institucionales incluidas en el plan de trabajo de la OAP</v>
      </c>
      <c r="F85" s="818" t="str">
        <f>'PLAN DE ACCIÓN 2026'!I85</f>
        <v>Informe de seguimiento semestral de actividades SIG 
Matriz de seguimiento actividades SIG</v>
      </c>
      <c r="G85" s="1104">
        <f>'PLAN DE ACCIÓN 2026'!J85</f>
        <v>0</v>
      </c>
      <c r="H85" s="1104">
        <f>'PLAN DE ACCIÓN 2026'!K85</f>
        <v>0</v>
      </c>
      <c r="I85" s="1104">
        <f>'PLAN DE ACCIÓN 2026'!L85</f>
        <v>0</v>
      </c>
      <c r="J85" s="1105">
        <f>'PLAN DE ACCIÓN 2026'!M85</f>
        <v>0</v>
      </c>
      <c r="K85" s="1104">
        <f>'PLAN DE ACCIÓN 2026'!N85</f>
        <v>0</v>
      </c>
      <c r="L85" s="1104">
        <f>'PLAN DE ACCIÓN 2026'!O85</f>
        <v>1</v>
      </c>
      <c r="M85" s="1106">
        <f>'PLAN DE ACCIÓN 2026'!P85</f>
        <v>0</v>
      </c>
      <c r="N85" s="1106">
        <f>'PLAN DE ACCIÓN 2026'!Q85</f>
        <v>0</v>
      </c>
      <c r="O85" s="1106">
        <f>'PLAN DE ACCIÓN 2026'!R85</f>
        <v>0</v>
      </c>
      <c r="P85" s="1106">
        <f>'PLAN DE ACCIÓN 2026'!S85</f>
        <v>0</v>
      </c>
      <c r="Q85" s="1106">
        <f>'PLAN DE ACCIÓN 2026'!T85</f>
        <v>0</v>
      </c>
      <c r="R85" s="1106">
        <f>'PLAN DE ACCIÓN 2026'!U85</f>
        <v>1</v>
      </c>
      <c r="S85" s="1106">
        <f>'PLAN DE ACCIÓN 2026'!V85</f>
        <v>2</v>
      </c>
      <c r="T85" s="1107">
        <f>'PLAN DE ACCIÓN 2026'!W85</f>
        <v>1</v>
      </c>
      <c r="U85" s="817" t="str">
        <f>'PLAN DE ACCIÓN 2026'!X85</f>
        <v xml:space="preserve">Oficina Asesora de Planeación </v>
      </c>
      <c r="V85" s="817" t="str">
        <f>'PLAN DE ACCIÓN 2026'!Y85</f>
        <v xml:space="preserve">Oficina Asesora de Planeación </v>
      </c>
      <c r="W85" s="817" t="str">
        <f>'PLAN DE ACCIÓN 2026'!Z85</f>
        <v>(E-01) Direccionamiento Estratégico y Planeación</v>
      </c>
      <c r="X85" s="817" t="str">
        <f>'PLAN DE ACCIÓN 2026'!AA85</f>
        <v>Inversión</v>
      </c>
      <c r="Y85" s="1108">
        <f>'PLAN DE ACCIÓN 2026'!AB85</f>
        <v>0</v>
      </c>
      <c r="Z85" s="1108">
        <f>'PLAN DE ACCIÓN 2026'!AC85</f>
        <v>0</v>
      </c>
      <c r="AA85" s="1108">
        <f>'PLAN DE ACCIÓN 2026'!AD85</f>
        <v>0</v>
      </c>
      <c r="AB85" s="1108">
        <f>'PLAN DE ACCIÓN 2026'!AE85</f>
        <v>0</v>
      </c>
      <c r="AC85" s="1108">
        <f>'PLAN DE ACCIÓN 2026'!AF85</f>
        <v>0</v>
      </c>
      <c r="AD85" s="1108">
        <f>'PLAN DE ACCIÓN 2026'!AG85</f>
        <v>0</v>
      </c>
      <c r="AE85" s="1108">
        <f>'PLAN DE ACCIÓN 2026'!AH85</f>
        <v>0</v>
      </c>
      <c r="AF85" s="1108">
        <f>'PLAN DE ACCIÓN 2026'!AI85</f>
        <v>0</v>
      </c>
      <c r="AG85" s="1109">
        <f>'PLAN DE ACCIÓN 2026'!AJ85</f>
        <v>0</v>
      </c>
      <c r="AH85" s="1109">
        <f>'PLAN DE ACCIÓN 2026'!AK85</f>
        <v>0</v>
      </c>
      <c r="AI85" s="1109">
        <f>'PLAN DE ACCIÓN 2026'!AL85</f>
        <v>0</v>
      </c>
      <c r="AJ85" s="1109">
        <f>'PLAN DE ACCIÓN 2026'!AM85</f>
        <v>0</v>
      </c>
      <c r="AK85" s="1109">
        <f>'PLAN DE ACCIÓN 2026'!AN85</f>
        <v>0</v>
      </c>
      <c r="AL85" s="1110">
        <f>'PLAN DE ACCIÓN 2026'!AO85</f>
        <v>0</v>
      </c>
      <c r="AM85">
        <f t="shared" ca="1" si="24"/>
        <v>0</v>
      </c>
      <c r="AN85">
        <f t="shared" ca="1" si="25"/>
        <v>0</v>
      </c>
      <c r="AO85">
        <f t="shared" ca="1" si="26"/>
        <v>0</v>
      </c>
      <c r="AP85">
        <f t="shared" ca="1" si="27"/>
        <v>0</v>
      </c>
      <c r="AQ85">
        <f t="shared" ca="1" si="28"/>
        <v>0</v>
      </c>
      <c r="AR85">
        <f t="shared" ca="1" si="29"/>
        <v>2</v>
      </c>
      <c r="AS85">
        <f t="shared" ca="1" si="30"/>
        <v>0</v>
      </c>
      <c r="AT85">
        <f t="shared" ca="1" si="31"/>
        <v>0</v>
      </c>
      <c r="AU85">
        <f t="shared" ca="1" si="32"/>
        <v>0</v>
      </c>
      <c r="AV85">
        <f t="shared" ca="1" si="33"/>
        <v>0</v>
      </c>
      <c r="AW85">
        <f t="shared" ca="1" si="34"/>
        <v>0</v>
      </c>
      <c r="AX85">
        <f t="shared" ca="1" si="35"/>
        <v>2</v>
      </c>
    </row>
    <row r="86" spans="1:50" ht="27.75" customHeight="1">
      <c r="A86" s="726">
        <v>2026</v>
      </c>
      <c r="B86" s="789" t="s">
        <v>104</v>
      </c>
      <c r="C86" s="775" t="s">
        <v>110</v>
      </c>
      <c r="D86" s="1103" t="str">
        <f>'PLAN DE ACCIÓN 2026'!G86</f>
        <v>ID21</v>
      </c>
      <c r="E86" s="818" t="str">
        <f>'PLAN DE ACCIÓN 2026'!H86</f>
        <v>Realizar la identificación y seguimiento a las fuentes de financiación externas para proyectos y actividades de cooperación internacional e intercambio cientifico.</v>
      </c>
      <c r="F86" s="818" t="str">
        <f>'PLAN DE ACCIÓN 2026'!I86</f>
        <v>Informe de seguimiento con soportes asociados a la identificación de fuentes de financiación externas para proyectos y actividades de cooperación internacional e intercambio cientifico.</v>
      </c>
      <c r="G86" s="1104">
        <f>'PLAN DE ACCIÓN 2026'!J86</f>
        <v>0</v>
      </c>
      <c r="H86" s="1104">
        <f>'PLAN DE ACCIÓN 2026'!K86</f>
        <v>0</v>
      </c>
      <c r="I86" s="1104">
        <f>'PLAN DE ACCIÓN 2026'!L86</f>
        <v>0</v>
      </c>
      <c r="J86" s="1105">
        <f>'PLAN DE ACCIÓN 2026'!M86</f>
        <v>0</v>
      </c>
      <c r="K86" s="1104">
        <f>'PLAN DE ACCIÓN 2026'!N86</f>
        <v>0</v>
      </c>
      <c r="L86" s="1104">
        <f>'PLAN DE ACCIÓN 2026'!O86</f>
        <v>1</v>
      </c>
      <c r="M86" s="1106">
        <f>'PLAN DE ACCIÓN 2026'!P86</f>
        <v>0</v>
      </c>
      <c r="N86" s="1106">
        <f>'PLAN DE ACCIÓN 2026'!Q86</f>
        <v>0</v>
      </c>
      <c r="O86" s="1106">
        <f>'PLAN DE ACCIÓN 2026'!R86</f>
        <v>0</v>
      </c>
      <c r="P86" s="1106">
        <f>'PLAN DE ACCIÓN 2026'!S86</f>
        <v>0</v>
      </c>
      <c r="Q86" s="1106">
        <f>'PLAN DE ACCIÓN 2026'!T86</f>
        <v>0</v>
      </c>
      <c r="R86" s="1106">
        <f>'PLAN DE ACCIÓN 2026'!U86</f>
        <v>1</v>
      </c>
      <c r="S86" s="1106">
        <f>'PLAN DE ACCIÓN 2026'!V86</f>
        <v>2</v>
      </c>
      <c r="T86" s="1107">
        <f>'PLAN DE ACCIÓN 2026'!W86</f>
        <v>1</v>
      </c>
      <c r="U86" s="817" t="str">
        <f>'PLAN DE ACCIÓN 2026'!X86</f>
        <v xml:space="preserve">Oficina Asesora de Planeación </v>
      </c>
      <c r="V86" s="817" t="str">
        <f>'PLAN DE ACCIÓN 2026'!Y86</f>
        <v xml:space="preserve">Oficina Asesora de Planeación </v>
      </c>
      <c r="W86" s="817" t="str">
        <f>'PLAN DE ACCIÓN 2026'!Z86</f>
        <v>(E-01) Direccionamiento Estratégico y Planeación</v>
      </c>
      <c r="X86" s="817" t="str">
        <f>'PLAN DE ACCIÓN 2026'!AA86</f>
        <v>Inversión</v>
      </c>
      <c r="Y86" s="1108">
        <f>'PLAN DE ACCIÓN 2026'!AB86</f>
        <v>0</v>
      </c>
      <c r="Z86" s="1108">
        <f>'PLAN DE ACCIÓN 2026'!AC86</f>
        <v>0</v>
      </c>
      <c r="AA86" s="1108">
        <f>'PLAN DE ACCIÓN 2026'!AD86</f>
        <v>0</v>
      </c>
      <c r="AB86" s="1108">
        <f>'PLAN DE ACCIÓN 2026'!AE86</f>
        <v>0</v>
      </c>
      <c r="AC86" s="1108">
        <f>'PLAN DE ACCIÓN 2026'!AF86</f>
        <v>0</v>
      </c>
      <c r="AD86" s="1108">
        <f>'PLAN DE ACCIÓN 2026'!AG86</f>
        <v>0</v>
      </c>
      <c r="AE86" s="1108">
        <f>'PLAN DE ACCIÓN 2026'!AH86</f>
        <v>0</v>
      </c>
      <c r="AF86" s="1108">
        <f>'PLAN DE ACCIÓN 2026'!AI86</f>
        <v>0</v>
      </c>
      <c r="AG86" s="1109">
        <f>'PLAN DE ACCIÓN 2026'!AJ86</f>
        <v>0</v>
      </c>
      <c r="AH86" s="1109">
        <f>'PLAN DE ACCIÓN 2026'!AK86</f>
        <v>0</v>
      </c>
      <c r="AI86" s="1109">
        <f>'PLAN DE ACCIÓN 2026'!AL86</f>
        <v>0</v>
      </c>
      <c r="AJ86" s="1109">
        <f>'PLAN DE ACCIÓN 2026'!AM86</f>
        <v>0</v>
      </c>
      <c r="AK86" s="1109">
        <f>'PLAN DE ACCIÓN 2026'!AN86</f>
        <v>0</v>
      </c>
      <c r="AL86" s="1110">
        <f>'PLAN DE ACCIÓN 2026'!AO86</f>
        <v>0</v>
      </c>
      <c r="AM86">
        <f t="shared" ca="1" si="24"/>
        <v>0</v>
      </c>
      <c r="AN86">
        <f t="shared" ca="1" si="25"/>
        <v>0</v>
      </c>
      <c r="AO86">
        <f t="shared" ca="1" si="26"/>
        <v>0</v>
      </c>
      <c r="AP86">
        <f t="shared" ca="1" si="27"/>
        <v>0</v>
      </c>
      <c r="AQ86">
        <f t="shared" ca="1" si="28"/>
        <v>0</v>
      </c>
      <c r="AR86">
        <f t="shared" ca="1" si="29"/>
        <v>2</v>
      </c>
      <c r="AS86">
        <f t="shared" ca="1" si="30"/>
        <v>0</v>
      </c>
      <c r="AT86">
        <f t="shared" ca="1" si="31"/>
        <v>0</v>
      </c>
      <c r="AU86">
        <f t="shared" ca="1" si="32"/>
        <v>0</v>
      </c>
      <c r="AV86">
        <f t="shared" ca="1" si="33"/>
        <v>0</v>
      </c>
      <c r="AW86">
        <f t="shared" ca="1" si="34"/>
        <v>0</v>
      </c>
      <c r="AX86">
        <f t="shared" ca="1" si="35"/>
        <v>2</v>
      </c>
    </row>
    <row r="87" spans="1:50" ht="27.75" customHeight="1">
      <c r="A87" s="726">
        <v>2026</v>
      </c>
      <c r="B87" s="789" t="s">
        <v>104</v>
      </c>
      <c r="C87" s="775" t="s">
        <v>110</v>
      </c>
      <c r="D87" s="1103" t="str">
        <f>'PLAN DE ACCIÓN 2026'!G87</f>
        <v>ID22</v>
      </c>
      <c r="E87" s="818" t="str">
        <f>'PLAN DE ACCIÓN 2026'!H87</f>
        <v>Realizar seguimiento de temáticas institucionales transversales (estrategia, presupuesto, SIG) consolidadas por OAP, para reporte a la alta dirección en marco del CIGD.</v>
      </c>
      <c r="F87" s="818" t="str">
        <f>'PLAN DE ACCIÓN 2026'!I87</f>
        <v xml:space="preserve">Presentación trimestal al Comite institucional de gestion y desempeño (CIGD) y al Comité institucional de Control Interno (CICCI)  de las temáticas transversales consolidades por la OAP:
Planeación sectorial, planeación estratégica, planes institucionales y del plan de acción.
Ejecución presupuestal de los proyectos de inversión y el presupuesto de funcionamiento. 
Gestionar y realizar seguimiento a las actividades del Sistema Integrado de Gestión (SIG) </v>
      </c>
      <c r="G87" s="1104">
        <f>'PLAN DE ACCIÓN 2026'!J87</f>
        <v>0</v>
      </c>
      <c r="H87" s="1104">
        <f>'PLAN DE ACCIÓN 2026'!K87</f>
        <v>0</v>
      </c>
      <c r="I87" s="1104">
        <f>'PLAN DE ACCIÓN 2026'!L87</f>
        <v>0</v>
      </c>
      <c r="J87" s="1105">
        <f>'PLAN DE ACCIÓN 2026'!M87</f>
        <v>1</v>
      </c>
      <c r="K87" s="1104">
        <f>'PLAN DE ACCIÓN 2026'!N87</f>
        <v>0</v>
      </c>
      <c r="L87" s="1104">
        <f>'PLAN DE ACCIÓN 2026'!O87</f>
        <v>0</v>
      </c>
      <c r="M87" s="1106">
        <f>'PLAN DE ACCIÓN 2026'!P87</f>
        <v>1</v>
      </c>
      <c r="N87" s="1106">
        <f>'PLAN DE ACCIÓN 2026'!Q87</f>
        <v>0</v>
      </c>
      <c r="O87" s="1106">
        <f>'PLAN DE ACCIÓN 2026'!R87</f>
        <v>0</v>
      </c>
      <c r="P87" s="1106">
        <f>'PLAN DE ACCIÓN 2026'!S87</f>
        <v>0</v>
      </c>
      <c r="Q87" s="1106">
        <f>'PLAN DE ACCIÓN 2026'!T87</f>
        <v>1</v>
      </c>
      <c r="R87" s="1106">
        <f>'PLAN DE ACCIÓN 2026'!U87</f>
        <v>0</v>
      </c>
      <c r="S87" s="1106">
        <f>'PLAN DE ACCIÓN 2026'!V87</f>
        <v>3</v>
      </c>
      <c r="T87" s="1107">
        <f>'PLAN DE ACCIÓN 2026'!W87</f>
        <v>1</v>
      </c>
      <c r="U87" s="817" t="str">
        <f>'PLAN DE ACCIÓN 2026'!X87</f>
        <v xml:space="preserve">Oficina Asesora de Planeación </v>
      </c>
      <c r="V87" s="817" t="str">
        <f>'PLAN DE ACCIÓN 2026'!Y87</f>
        <v xml:space="preserve">Oficina Asesora de Planeación </v>
      </c>
      <c r="W87" s="817" t="str">
        <f>'PLAN DE ACCIÓN 2026'!Z87</f>
        <v>(E-01) Direccionamiento Estratégico y Planeación</v>
      </c>
      <c r="X87" s="817" t="str">
        <f>'PLAN DE ACCIÓN 2026'!AA87</f>
        <v>Inversión</v>
      </c>
      <c r="Y87" s="1108">
        <f>'PLAN DE ACCIÓN 2026'!AB87</f>
        <v>0</v>
      </c>
      <c r="Z87" s="1108">
        <f>'PLAN DE ACCIÓN 2026'!AC87</f>
        <v>0</v>
      </c>
      <c r="AA87" s="1108">
        <f>'PLAN DE ACCIÓN 2026'!AD87</f>
        <v>0</v>
      </c>
      <c r="AB87" s="1108">
        <f>'PLAN DE ACCIÓN 2026'!AE87</f>
        <v>1</v>
      </c>
      <c r="AC87" s="1108">
        <f>'PLAN DE ACCIÓN 2026'!AF87</f>
        <v>0</v>
      </c>
      <c r="AD87" s="1108">
        <f>'PLAN DE ACCIÓN 2026'!AG87</f>
        <v>0</v>
      </c>
      <c r="AE87" s="1108">
        <f>'PLAN DE ACCIÓN 2026'!AH87</f>
        <v>0</v>
      </c>
      <c r="AF87" s="1108">
        <f>'PLAN DE ACCIÓN 2026'!AI87</f>
        <v>0</v>
      </c>
      <c r="AG87" s="1109">
        <f>'PLAN DE ACCIÓN 2026'!AJ87</f>
        <v>0</v>
      </c>
      <c r="AH87" s="1109">
        <f>'PLAN DE ACCIÓN 2026'!AK87</f>
        <v>0</v>
      </c>
      <c r="AI87" s="1109">
        <f>'PLAN DE ACCIÓN 2026'!AL87</f>
        <v>0</v>
      </c>
      <c r="AJ87" s="1109">
        <f>'PLAN DE ACCIÓN 2026'!AM87</f>
        <v>0</v>
      </c>
      <c r="AK87" s="1109">
        <f>'PLAN DE ACCIÓN 2026'!AN87</f>
        <v>1</v>
      </c>
      <c r="AL87" s="1110">
        <f>'PLAN DE ACCIÓN 2026'!AO87</f>
        <v>0.33333333333333331</v>
      </c>
      <c r="AM87">
        <f t="shared" ca="1" si="24"/>
        <v>0</v>
      </c>
      <c r="AN87">
        <f t="shared" ca="1" si="25"/>
        <v>0</v>
      </c>
      <c r="AO87">
        <f t="shared" ca="1" si="26"/>
        <v>0</v>
      </c>
      <c r="AP87">
        <f t="shared" ca="1" si="27"/>
        <v>1</v>
      </c>
      <c r="AQ87">
        <f t="shared" ca="1" si="28"/>
        <v>0</v>
      </c>
      <c r="AR87">
        <f t="shared" ca="1" si="29"/>
        <v>0</v>
      </c>
      <c r="AS87">
        <f t="shared" ca="1" si="30"/>
        <v>2</v>
      </c>
      <c r="AT87">
        <f t="shared" ca="1" si="31"/>
        <v>0</v>
      </c>
      <c r="AU87">
        <f t="shared" ca="1" si="32"/>
        <v>0</v>
      </c>
      <c r="AV87">
        <f t="shared" ca="1" si="33"/>
        <v>0</v>
      </c>
      <c r="AW87">
        <f t="shared" ca="1" si="34"/>
        <v>2</v>
      </c>
      <c r="AX87">
        <f t="shared" ca="1" si="35"/>
        <v>0</v>
      </c>
    </row>
    <row r="88" spans="1:50" ht="27.75" customHeight="1">
      <c r="A88" s="726">
        <v>2026</v>
      </c>
      <c r="B88" s="789" t="s">
        <v>104</v>
      </c>
      <c r="C88" s="775" t="s">
        <v>110</v>
      </c>
      <c r="D88" s="1103" t="str">
        <f>'PLAN DE ACCIÓN 2026'!G88</f>
        <v>ID23</v>
      </c>
      <c r="E88" s="818" t="str">
        <f>'PLAN DE ACCIÓN 2026'!H88</f>
        <v xml:space="preserve">Formular el nuevo proyecto de inversión de la OAP. </v>
      </c>
      <c r="F88" s="818" t="str">
        <f>'PLAN DE ACCIÓN 2026'!I88</f>
        <v>Proyecto formulado en la Metodología General Ajustada aprobado por MinCIT y el DNP</v>
      </c>
      <c r="G88" s="1104">
        <f>'PLAN DE ACCIÓN 2026'!J88</f>
        <v>0</v>
      </c>
      <c r="H88" s="1104">
        <f>'PLAN DE ACCIÓN 2026'!K88</f>
        <v>0</v>
      </c>
      <c r="I88" s="1104">
        <f>'PLAN DE ACCIÓN 2026'!L88</f>
        <v>0</v>
      </c>
      <c r="J88" s="1105">
        <f>'PLAN DE ACCIÓN 2026'!M88</f>
        <v>1</v>
      </c>
      <c r="K88" s="1104">
        <f>'PLAN DE ACCIÓN 2026'!N88</f>
        <v>0</v>
      </c>
      <c r="L88" s="1104">
        <f>'PLAN DE ACCIÓN 2026'!O88</f>
        <v>0</v>
      </c>
      <c r="M88" s="1106">
        <f>'PLAN DE ACCIÓN 2026'!P88</f>
        <v>0</v>
      </c>
      <c r="N88" s="1106">
        <f>'PLAN DE ACCIÓN 2026'!Q88</f>
        <v>0</v>
      </c>
      <c r="O88" s="1106">
        <f>'PLAN DE ACCIÓN 2026'!R88</f>
        <v>0</v>
      </c>
      <c r="P88" s="1106">
        <f>'PLAN DE ACCIÓN 2026'!S88</f>
        <v>0</v>
      </c>
      <c r="Q88" s="1106">
        <f>'PLAN DE ACCIÓN 2026'!T88</f>
        <v>0</v>
      </c>
      <c r="R88" s="1106">
        <f>'PLAN DE ACCIÓN 2026'!U88</f>
        <v>0</v>
      </c>
      <c r="S88" s="1106">
        <f>'PLAN DE ACCIÓN 2026'!V88</f>
        <v>1</v>
      </c>
      <c r="T88" s="1107">
        <f>'PLAN DE ACCIÓN 2026'!W88</f>
        <v>1</v>
      </c>
      <c r="U88" s="817" t="str">
        <f>'PLAN DE ACCIÓN 2026'!X88</f>
        <v xml:space="preserve">Oficina Asesora de Planeación </v>
      </c>
      <c r="V88" s="817" t="str">
        <f>'PLAN DE ACCIÓN 2026'!Y88</f>
        <v xml:space="preserve">Oficina Asesora de Planeación </v>
      </c>
      <c r="W88" s="817" t="str">
        <f>'PLAN DE ACCIÓN 2026'!Z88</f>
        <v>(E-01) Direccionamiento Estratégico y Planeación</v>
      </c>
      <c r="X88" s="817" t="str">
        <f>'PLAN DE ACCIÓN 2026'!AA88</f>
        <v>Funcionamiento, Inversión</v>
      </c>
      <c r="Y88" s="1108">
        <f>'PLAN DE ACCIÓN 2026'!AB88</f>
        <v>0</v>
      </c>
      <c r="Z88" s="1108">
        <f>'PLAN DE ACCIÓN 2026'!AC88</f>
        <v>0</v>
      </c>
      <c r="AA88" s="1108">
        <f>'PLAN DE ACCIÓN 2026'!AD88</f>
        <v>0</v>
      </c>
      <c r="AB88" s="1108">
        <f>'PLAN DE ACCIÓN 2026'!AE88</f>
        <v>1</v>
      </c>
      <c r="AC88" s="1108">
        <f>'PLAN DE ACCIÓN 2026'!AF88</f>
        <v>0</v>
      </c>
      <c r="AD88" s="1108">
        <f>'PLAN DE ACCIÓN 2026'!AG88</f>
        <v>0</v>
      </c>
      <c r="AE88" s="1108">
        <f>'PLAN DE ACCIÓN 2026'!AH88</f>
        <v>0</v>
      </c>
      <c r="AF88" s="1108">
        <f>'PLAN DE ACCIÓN 2026'!AI88</f>
        <v>0</v>
      </c>
      <c r="AG88" s="1109">
        <f>'PLAN DE ACCIÓN 2026'!AJ88</f>
        <v>0</v>
      </c>
      <c r="AH88" s="1109">
        <f>'PLAN DE ACCIÓN 2026'!AK88</f>
        <v>0</v>
      </c>
      <c r="AI88" s="1109">
        <f>'PLAN DE ACCIÓN 2026'!AL88</f>
        <v>0</v>
      </c>
      <c r="AJ88" s="1109">
        <f>'PLAN DE ACCIÓN 2026'!AM88</f>
        <v>0</v>
      </c>
      <c r="AK88" s="1109">
        <f>'PLAN DE ACCIÓN 2026'!AN88</f>
        <v>1</v>
      </c>
      <c r="AL88" s="1110">
        <f>'PLAN DE ACCIÓN 2026'!AO88</f>
        <v>1</v>
      </c>
      <c r="AM88">
        <f t="shared" ca="1" si="24"/>
        <v>0</v>
      </c>
      <c r="AN88">
        <f t="shared" ca="1" si="25"/>
        <v>0</v>
      </c>
      <c r="AO88">
        <f t="shared" ca="1" si="26"/>
        <v>0</v>
      </c>
      <c r="AP88">
        <f t="shared" ca="1" si="27"/>
        <v>1</v>
      </c>
      <c r="AQ88">
        <f t="shared" ca="1" si="28"/>
        <v>0</v>
      </c>
      <c r="AR88">
        <f t="shared" ca="1" si="29"/>
        <v>0</v>
      </c>
      <c r="AS88">
        <f t="shared" ca="1" si="30"/>
        <v>0</v>
      </c>
      <c r="AT88">
        <f t="shared" ca="1" si="31"/>
        <v>0</v>
      </c>
      <c r="AU88">
        <f t="shared" ca="1" si="32"/>
        <v>0</v>
      </c>
      <c r="AV88">
        <f t="shared" ca="1" si="33"/>
        <v>0</v>
      </c>
      <c r="AW88">
        <f t="shared" ca="1" si="34"/>
        <v>0</v>
      </c>
      <c r="AX88">
        <f t="shared" ca="1" si="35"/>
        <v>0</v>
      </c>
    </row>
    <row r="89" spans="1:50" ht="27.75" customHeight="1">
      <c r="A89" s="726">
        <v>2026</v>
      </c>
      <c r="B89" s="789" t="s">
        <v>104</v>
      </c>
      <c r="C89" s="775" t="s">
        <v>110</v>
      </c>
      <c r="D89" s="1103" t="str">
        <f>'PLAN DE ACCIÓN 2026'!G89</f>
        <v>ID24</v>
      </c>
      <c r="E89" s="818" t="str">
        <f>'PLAN DE ACCIÓN 2026'!H89</f>
        <v>Definir y hacer seguimiento de la implementación de la gestión de proyectos del INM</v>
      </c>
      <c r="F89" s="818" t="str">
        <f>'PLAN DE ACCIÓN 2026'!I89</f>
        <v>Documento de lineamientos de gestión de proyectos definidos con las áreas involucradas
Informe de seguimiento implementación gestión de proyectos en el INM</v>
      </c>
      <c r="G89" s="1104">
        <f>'PLAN DE ACCIÓN 2026'!J89</f>
        <v>0</v>
      </c>
      <c r="H89" s="1104">
        <f>'PLAN DE ACCIÓN 2026'!K89</f>
        <v>0</v>
      </c>
      <c r="I89" s="1104">
        <f>'PLAN DE ACCIÓN 2026'!L89</f>
        <v>0</v>
      </c>
      <c r="J89" s="1105">
        <f>'PLAN DE ACCIÓN 2026'!M89</f>
        <v>0</v>
      </c>
      <c r="K89" s="1104">
        <f>'PLAN DE ACCIÓN 2026'!N89</f>
        <v>0</v>
      </c>
      <c r="L89" s="1104">
        <f>'PLAN DE ACCIÓN 2026'!O89</f>
        <v>1</v>
      </c>
      <c r="M89" s="1106">
        <f>'PLAN DE ACCIÓN 2026'!P89</f>
        <v>0</v>
      </c>
      <c r="N89" s="1106">
        <f>'PLAN DE ACCIÓN 2026'!Q89</f>
        <v>0</v>
      </c>
      <c r="O89" s="1106">
        <f>'PLAN DE ACCIÓN 2026'!R89</f>
        <v>0</v>
      </c>
      <c r="P89" s="1106">
        <f>'PLAN DE ACCIÓN 2026'!S89</f>
        <v>0</v>
      </c>
      <c r="Q89" s="1106">
        <f>'PLAN DE ACCIÓN 2026'!T89</f>
        <v>0</v>
      </c>
      <c r="R89" s="1106">
        <f>'PLAN DE ACCIÓN 2026'!U89</f>
        <v>1</v>
      </c>
      <c r="S89" s="1106">
        <f>'PLAN DE ACCIÓN 2026'!V89</f>
        <v>2</v>
      </c>
      <c r="T89" s="1107">
        <f>'PLAN DE ACCIÓN 2026'!W89</f>
        <v>1</v>
      </c>
      <c r="U89" s="817" t="str">
        <f>'PLAN DE ACCIÓN 2026'!X89</f>
        <v xml:space="preserve">Oficina Asesora de Planeación </v>
      </c>
      <c r="V89" s="817" t="str">
        <f>'PLAN DE ACCIÓN 2026'!Y89</f>
        <v xml:space="preserve">Oficina Asesora de Planeación </v>
      </c>
      <c r="W89" s="817" t="str">
        <f>'PLAN DE ACCIÓN 2026'!Z89</f>
        <v>(E-01) Direccionamiento Estratégico y Planeación</v>
      </c>
      <c r="X89" s="817" t="str">
        <f>'PLAN DE ACCIÓN 2026'!AA89</f>
        <v>Funcionamiento, Inversión</v>
      </c>
      <c r="Y89" s="1108">
        <f>'PLAN DE ACCIÓN 2026'!AB89</f>
        <v>0</v>
      </c>
      <c r="Z89" s="1108">
        <f>'PLAN DE ACCIÓN 2026'!AC89</f>
        <v>0</v>
      </c>
      <c r="AA89" s="1108">
        <f>'PLAN DE ACCIÓN 2026'!AD89</f>
        <v>0</v>
      </c>
      <c r="AB89" s="1108">
        <f>'PLAN DE ACCIÓN 2026'!AE89</f>
        <v>0</v>
      </c>
      <c r="AC89" s="1108">
        <f>'PLAN DE ACCIÓN 2026'!AF89</f>
        <v>0</v>
      </c>
      <c r="AD89" s="1108">
        <f>'PLAN DE ACCIÓN 2026'!AG89</f>
        <v>0</v>
      </c>
      <c r="AE89" s="1108">
        <f>'PLAN DE ACCIÓN 2026'!AH89</f>
        <v>0</v>
      </c>
      <c r="AF89" s="1108">
        <f>'PLAN DE ACCIÓN 2026'!AI89</f>
        <v>0</v>
      </c>
      <c r="AG89" s="1109">
        <f>'PLAN DE ACCIÓN 2026'!AJ89</f>
        <v>0</v>
      </c>
      <c r="AH89" s="1109">
        <f>'PLAN DE ACCIÓN 2026'!AK89</f>
        <v>0</v>
      </c>
      <c r="AI89" s="1109">
        <f>'PLAN DE ACCIÓN 2026'!AL89</f>
        <v>0</v>
      </c>
      <c r="AJ89" s="1109">
        <f>'PLAN DE ACCIÓN 2026'!AM89</f>
        <v>0</v>
      </c>
      <c r="AK89" s="1109">
        <f>'PLAN DE ACCIÓN 2026'!AN89</f>
        <v>0</v>
      </c>
      <c r="AL89" s="1110">
        <f>'PLAN DE ACCIÓN 2026'!AO89</f>
        <v>0</v>
      </c>
      <c r="AM89">
        <f t="shared" ca="1" si="24"/>
        <v>0</v>
      </c>
      <c r="AN89">
        <f t="shared" ca="1" si="25"/>
        <v>0</v>
      </c>
      <c r="AO89">
        <f t="shared" ca="1" si="26"/>
        <v>0</v>
      </c>
      <c r="AP89">
        <f t="shared" ca="1" si="27"/>
        <v>0</v>
      </c>
      <c r="AQ89">
        <f t="shared" ca="1" si="28"/>
        <v>0</v>
      </c>
      <c r="AR89">
        <f t="shared" ca="1" si="29"/>
        <v>2</v>
      </c>
      <c r="AS89">
        <f t="shared" ca="1" si="30"/>
        <v>0</v>
      </c>
      <c r="AT89">
        <f t="shared" ca="1" si="31"/>
        <v>0</v>
      </c>
      <c r="AU89">
        <f t="shared" ca="1" si="32"/>
        <v>0</v>
      </c>
      <c r="AV89">
        <f t="shared" ca="1" si="33"/>
        <v>0</v>
      </c>
      <c r="AW89">
        <f t="shared" ca="1" si="34"/>
        <v>0</v>
      </c>
      <c r="AX89">
        <f t="shared" ca="1" si="35"/>
        <v>2</v>
      </c>
    </row>
    <row r="90" spans="1:50" ht="27.75" customHeight="1">
      <c r="A90" s="726">
        <v>2026</v>
      </c>
      <c r="B90" s="789" t="s">
        <v>104</v>
      </c>
      <c r="C90" s="775" t="s">
        <v>110</v>
      </c>
      <c r="D90" s="1103" t="str">
        <f>'PLAN DE ACCIÓN 2026'!G90</f>
        <v>ID25</v>
      </c>
      <c r="E90" s="818" t="str">
        <f>'PLAN DE ACCIÓN 2026'!H90</f>
        <v>Actualizar los lineamientos de cooperacción internacional del INM ampliando su alcance y estratégias.</v>
      </c>
      <c r="F90" s="818" t="str">
        <f>'PLAN DE ACCIÓN 2026'!I90</f>
        <v>Documento actualizado y formalizado en Isolucion.</v>
      </c>
      <c r="G90" s="1104">
        <f>'PLAN DE ACCIÓN 2026'!J90</f>
        <v>0</v>
      </c>
      <c r="H90" s="1104">
        <f>'PLAN DE ACCIÓN 2026'!K90</f>
        <v>0</v>
      </c>
      <c r="I90" s="1104">
        <f>'PLAN DE ACCIÓN 2026'!L90</f>
        <v>0</v>
      </c>
      <c r="J90" s="1105">
        <f>'PLAN DE ACCIÓN 2026'!M90</f>
        <v>0</v>
      </c>
      <c r="K90" s="1104">
        <f>'PLAN DE ACCIÓN 2026'!N90</f>
        <v>0</v>
      </c>
      <c r="L90" s="1104">
        <f>'PLAN DE ACCIÓN 2026'!O90</f>
        <v>0</v>
      </c>
      <c r="M90" s="1106">
        <f>'PLAN DE ACCIÓN 2026'!P90</f>
        <v>0</v>
      </c>
      <c r="N90" s="1106">
        <f>'PLAN DE ACCIÓN 2026'!Q90</f>
        <v>0</v>
      </c>
      <c r="O90" s="1106">
        <f>'PLAN DE ACCIÓN 2026'!R90</f>
        <v>0</v>
      </c>
      <c r="P90" s="1106">
        <f>'PLAN DE ACCIÓN 2026'!S90</f>
        <v>1</v>
      </c>
      <c r="Q90" s="1106">
        <f>'PLAN DE ACCIÓN 2026'!T90</f>
        <v>0</v>
      </c>
      <c r="R90" s="1106">
        <f>'PLAN DE ACCIÓN 2026'!U90</f>
        <v>0</v>
      </c>
      <c r="S90" s="1106">
        <f>'PLAN DE ACCIÓN 2026'!V90</f>
        <v>1</v>
      </c>
      <c r="T90" s="1107">
        <f>'PLAN DE ACCIÓN 2026'!W90</f>
        <v>1</v>
      </c>
      <c r="U90" s="817" t="str">
        <f>'PLAN DE ACCIÓN 2026'!X90</f>
        <v xml:space="preserve">Oficina Asesora de Planeación </v>
      </c>
      <c r="V90" s="817" t="str">
        <f>'PLAN DE ACCIÓN 2026'!Y90</f>
        <v xml:space="preserve">Oficina Asesora de Planeación </v>
      </c>
      <c r="W90" s="817" t="str">
        <f>'PLAN DE ACCIÓN 2026'!Z90</f>
        <v>(E-01) Direccionamiento Estratégico y Planeación</v>
      </c>
      <c r="X90" s="817" t="str">
        <f>'PLAN DE ACCIÓN 2026'!AA90</f>
        <v>Funcionamiento, Inversión</v>
      </c>
      <c r="Y90" s="1108">
        <f>'PLAN DE ACCIÓN 2026'!AB90</f>
        <v>0</v>
      </c>
      <c r="Z90" s="1108">
        <f>'PLAN DE ACCIÓN 2026'!AC90</f>
        <v>0</v>
      </c>
      <c r="AA90" s="1108">
        <f>'PLAN DE ACCIÓN 2026'!AD90</f>
        <v>0</v>
      </c>
      <c r="AB90" s="1108">
        <f>'PLAN DE ACCIÓN 2026'!AE90</f>
        <v>0</v>
      </c>
      <c r="AC90" s="1108">
        <f>'PLAN DE ACCIÓN 2026'!AF90</f>
        <v>0</v>
      </c>
      <c r="AD90" s="1108">
        <f>'PLAN DE ACCIÓN 2026'!AG90</f>
        <v>0</v>
      </c>
      <c r="AE90" s="1108">
        <f>'PLAN DE ACCIÓN 2026'!AH90</f>
        <v>0</v>
      </c>
      <c r="AF90" s="1108">
        <f>'PLAN DE ACCIÓN 2026'!AI90</f>
        <v>0</v>
      </c>
      <c r="AG90" s="1109">
        <f>'PLAN DE ACCIÓN 2026'!AJ90</f>
        <v>0</v>
      </c>
      <c r="AH90" s="1109">
        <f>'PLAN DE ACCIÓN 2026'!AK90</f>
        <v>0</v>
      </c>
      <c r="AI90" s="1109">
        <f>'PLAN DE ACCIÓN 2026'!AL90</f>
        <v>0</v>
      </c>
      <c r="AJ90" s="1109">
        <f>'PLAN DE ACCIÓN 2026'!AM90</f>
        <v>0</v>
      </c>
      <c r="AK90" s="1109">
        <f>'PLAN DE ACCIÓN 2026'!AN90</f>
        <v>0</v>
      </c>
      <c r="AL90" s="1110">
        <f>'PLAN DE ACCIÓN 2026'!AO90</f>
        <v>0</v>
      </c>
      <c r="AM90">
        <f t="shared" ca="1" si="24"/>
        <v>0</v>
      </c>
      <c r="AN90">
        <f t="shared" ca="1" si="25"/>
        <v>0</v>
      </c>
      <c r="AO90">
        <f t="shared" ca="1" si="26"/>
        <v>0</v>
      </c>
      <c r="AP90">
        <f t="shared" ca="1" si="27"/>
        <v>0</v>
      </c>
      <c r="AQ90">
        <f t="shared" ca="1" si="28"/>
        <v>0</v>
      </c>
      <c r="AR90">
        <f t="shared" ca="1" si="29"/>
        <v>0</v>
      </c>
      <c r="AS90">
        <f t="shared" ca="1" si="30"/>
        <v>0</v>
      </c>
      <c r="AT90">
        <f t="shared" ca="1" si="31"/>
        <v>0</v>
      </c>
      <c r="AU90">
        <f t="shared" ca="1" si="32"/>
        <v>0</v>
      </c>
      <c r="AV90">
        <f t="shared" ca="1" si="33"/>
        <v>2</v>
      </c>
      <c r="AW90">
        <f t="shared" ca="1" si="34"/>
        <v>0</v>
      </c>
      <c r="AX90">
        <f t="shared" ca="1" si="35"/>
        <v>0</v>
      </c>
    </row>
    <row r="91" spans="1:50" ht="27.75" customHeight="1">
      <c r="A91" s="726">
        <v>2026</v>
      </c>
      <c r="B91" s="789" t="s">
        <v>104</v>
      </c>
      <c r="C91" s="775" t="s">
        <v>110</v>
      </c>
      <c r="D91" s="1103" t="str">
        <f>'PLAN DE ACCIÓN 2026'!G91</f>
        <v>ID26</v>
      </c>
      <c r="E91" s="818" t="str">
        <f>'PLAN DE ACCIÓN 2026'!H91</f>
        <v>Definir e implementar el programa de mentoria de equidad de genero en la línea de acción del proyecto de cooperacción internacional de  Artical III.</v>
      </c>
      <c r="F91" s="818" t="str">
        <f>'PLAN DE ACCIÓN 2026'!I91</f>
        <v>Informes de seguimiento de avances de la implementación al programa de mentoria de equidad de genero en la línea de acción del proyecto de cooperacción internacional de  Artical III.</v>
      </c>
      <c r="G91" s="1104">
        <f>'PLAN DE ACCIÓN 2026'!J91</f>
        <v>0</v>
      </c>
      <c r="H91" s="1104">
        <f>'PLAN DE ACCIÓN 2026'!K91</f>
        <v>0</v>
      </c>
      <c r="I91" s="1104">
        <f>'PLAN DE ACCIÓN 2026'!L91</f>
        <v>0</v>
      </c>
      <c r="J91" s="1105">
        <f>'PLAN DE ACCIÓN 2026'!M91</f>
        <v>0</v>
      </c>
      <c r="K91" s="1104">
        <f>'PLAN DE ACCIÓN 2026'!N91</f>
        <v>0</v>
      </c>
      <c r="L91" s="1104">
        <f>'PLAN DE ACCIÓN 2026'!O91</f>
        <v>1</v>
      </c>
      <c r="M91" s="1106">
        <f>'PLAN DE ACCIÓN 2026'!P91</f>
        <v>0</v>
      </c>
      <c r="N91" s="1106">
        <f>'PLAN DE ACCIÓN 2026'!Q91</f>
        <v>0</v>
      </c>
      <c r="O91" s="1106">
        <f>'PLAN DE ACCIÓN 2026'!R91</f>
        <v>0</v>
      </c>
      <c r="P91" s="1106">
        <f>'PLAN DE ACCIÓN 2026'!S91</f>
        <v>0</v>
      </c>
      <c r="Q91" s="1106">
        <f>'PLAN DE ACCIÓN 2026'!T91</f>
        <v>0</v>
      </c>
      <c r="R91" s="1106">
        <f>'PLAN DE ACCIÓN 2026'!U91</f>
        <v>1</v>
      </c>
      <c r="S91" s="1106">
        <f>'PLAN DE ACCIÓN 2026'!V91</f>
        <v>2</v>
      </c>
      <c r="T91" s="1107">
        <f>'PLAN DE ACCIÓN 2026'!W91</f>
        <v>1</v>
      </c>
      <c r="U91" s="817" t="str">
        <f>'PLAN DE ACCIÓN 2026'!X91</f>
        <v xml:space="preserve">Oficina Asesora de Planeación </v>
      </c>
      <c r="V91" s="817" t="str">
        <f>'PLAN DE ACCIÓN 2026'!Y91</f>
        <v xml:space="preserve">Oficina Asesora de Planeación </v>
      </c>
      <c r="W91" s="817" t="str">
        <f>'PLAN DE ACCIÓN 2026'!Z91</f>
        <v>(E-01) Direccionamiento Estratégico y Planeación</v>
      </c>
      <c r="X91" s="817" t="str">
        <f>'PLAN DE ACCIÓN 2026'!AA91</f>
        <v>Funcionamiento, Inversión</v>
      </c>
      <c r="Y91" s="1108">
        <f>'PLAN DE ACCIÓN 2026'!AB91</f>
        <v>0</v>
      </c>
      <c r="Z91" s="1108">
        <f>'PLAN DE ACCIÓN 2026'!AC91</f>
        <v>0</v>
      </c>
      <c r="AA91" s="1108">
        <f>'PLAN DE ACCIÓN 2026'!AD91</f>
        <v>0</v>
      </c>
      <c r="AB91" s="1108">
        <f>'PLAN DE ACCIÓN 2026'!AE91</f>
        <v>0</v>
      </c>
      <c r="AC91" s="1108">
        <f>'PLAN DE ACCIÓN 2026'!AF91</f>
        <v>0</v>
      </c>
      <c r="AD91" s="1108">
        <f>'PLAN DE ACCIÓN 2026'!AG91</f>
        <v>0</v>
      </c>
      <c r="AE91" s="1108">
        <f>'PLAN DE ACCIÓN 2026'!AH91</f>
        <v>0</v>
      </c>
      <c r="AF91" s="1108">
        <f>'PLAN DE ACCIÓN 2026'!AI91</f>
        <v>0</v>
      </c>
      <c r="AG91" s="1109">
        <f>'PLAN DE ACCIÓN 2026'!AJ91</f>
        <v>0</v>
      </c>
      <c r="AH91" s="1109">
        <f>'PLAN DE ACCIÓN 2026'!AK91</f>
        <v>0</v>
      </c>
      <c r="AI91" s="1109">
        <f>'PLAN DE ACCIÓN 2026'!AL91</f>
        <v>0</v>
      </c>
      <c r="AJ91" s="1109">
        <f>'PLAN DE ACCIÓN 2026'!AM91</f>
        <v>0</v>
      </c>
      <c r="AK91" s="1109">
        <f>'PLAN DE ACCIÓN 2026'!AN91</f>
        <v>0</v>
      </c>
      <c r="AL91" s="1110">
        <f>'PLAN DE ACCIÓN 2026'!AO91</f>
        <v>0</v>
      </c>
      <c r="AM91">
        <f t="shared" ca="1" si="24"/>
        <v>0</v>
      </c>
      <c r="AN91">
        <f t="shared" ca="1" si="25"/>
        <v>0</v>
      </c>
      <c r="AO91">
        <f t="shared" ca="1" si="26"/>
        <v>0</v>
      </c>
      <c r="AP91">
        <f t="shared" ca="1" si="27"/>
        <v>0</v>
      </c>
      <c r="AQ91">
        <f t="shared" ca="1" si="28"/>
        <v>0</v>
      </c>
      <c r="AR91">
        <f t="shared" ca="1" si="29"/>
        <v>2</v>
      </c>
      <c r="AS91">
        <f t="shared" ca="1" si="30"/>
        <v>0</v>
      </c>
      <c r="AT91">
        <f t="shared" ca="1" si="31"/>
        <v>0</v>
      </c>
      <c r="AU91">
        <f t="shared" ca="1" si="32"/>
        <v>0</v>
      </c>
      <c r="AV91">
        <f t="shared" ca="1" si="33"/>
        <v>0</v>
      </c>
      <c r="AW91">
        <f t="shared" ca="1" si="34"/>
        <v>0</v>
      </c>
      <c r="AX91">
        <f t="shared" ca="1" si="35"/>
        <v>2</v>
      </c>
    </row>
    <row r="92" spans="1:50" ht="27.75" customHeight="1">
      <c r="A92" s="726">
        <v>2026</v>
      </c>
      <c r="B92" s="789" t="s">
        <v>104</v>
      </c>
      <c r="C92" s="775" t="s">
        <v>110</v>
      </c>
      <c r="D92" s="1103" t="str">
        <f>'PLAN DE ACCIÓN 2026'!G92</f>
        <v>ID27</v>
      </c>
      <c r="E92" s="818" t="str">
        <f>'PLAN DE ACCIÓN 2026'!H92</f>
        <v>Seguimiento a la actualización de documentos y cierre de hallazgos a cargo de los laboratorios de la SMF</v>
      </c>
      <c r="F92" s="818" t="str">
        <f>'PLAN DE ACCIÓN 2026'!I92</f>
        <v>Informe generado desde la SMF</v>
      </c>
      <c r="G92" s="1104">
        <f>'PLAN DE ACCIÓN 2026'!J92</f>
        <v>0</v>
      </c>
      <c r="H92" s="1104">
        <f>'PLAN DE ACCIÓN 2026'!K92</f>
        <v>0</v>
      </c>
      <c r="I92" s="1104">
        <f>'PLAN DE ACCIÓN 2026'!L92</f>
        <v>0</v>
      </c>
      <c r="J92" s="1105">
        <f>'PLAN DE ACCIÓN 2026'!M92</f>
        <v>0</v>
      </c>
      <c r="K92" s="1104">
        <f>'PLAN DE ACCIÓN 2026'!N92</f>
        <v>0</v>
      </c>
      <c r="L92" s="1104">
        <f>'PLAN DE ACCIÓN 2026'!O92</f>
        <v>1</v>
      </c>
      <c r="M92" s="1106">
        <f>'PLAN DE ACCIÓN 2026'!P92</f>
        <v>0</v>
      </c>
      <c r="N92" s="1106">
        <f>'PLAN DE ACCIÓN 2026'!Q92</f>
        <v>0</v>
      </c>
      <c r="O92" s="1106">
        <f>'PLAN DE ACCIÓN 2026'!R92</f>
        <v>0</v>
      </c>
      <c r="P92" s="1106">
        <f>'PLAN DE ACCIÓN 2026'!S92</f>
        <v>0</v>
      </c>
      <c r="Q92" s="1106">
        <f>'PLAN DE ACCIÓN 2026'!T92</f>
        <v>1</v>
      </c>
      <c r="R92" s="1106">
        <f>'PLAN DE ACCIÓN 2026'!U92</f>
        <v>0</v>
      </c>
      <c r="S92" s="1106">
        <f>'PLAN DE ACCIÓN 2026'!V92</f>
        <v>2</v>
      </c>
      <c r="T92" s="1107">
        <f>'PLAN DE ACCIÓN 2026'!W92</f>
        <v>1</v>
      </c>
      <c r="U92" s="817" t="str">
        <f>'PLAN DE ACCIÓN 2026'!X92</f>
        <v>Subdirección de Metrología Física</v>
      </c>
      <c r="V92" s="817" t="str">
        <f>'PLAN DE ACCIÓN 2026'!Y92</f>
        <v>Subdirección de Metrología Física</v>
      </c>
      <c r="W92" s="817" t="str">
        <f>'PLAN DE ACCIÓN 2026'!Z92</f>
        <v>(M-01) Servicios de Calibración y medición metrológica</v>
      </c>
      <c r="X92" s="817" t="str">
        <f>'PLAN DE ACCIÓN 2026'!AA92</f>
        <v>Inversión</v>
      </c>
      <c r="Y92" s="1108">
        <f>'PLAN DE ACCIÓN 2026'!AB92</f>
        <v>0</v>
      </c>
      <c r="Z92" s="1108">
        <f>'PLAN DE ACCIÓN 2026'!AC92</f>
        <v>0</v>
      </c>
      <c r="AA92" s="1108">
        <f>'PLAN DE ACCIÓN 2026'!AD92</f>
        <v>0</v>
      </c>
      <c r="AB92" s="1108">
        <f>'PLAN DE ACCIÓN 2026'!AE92</f>
        <v>0</v>
      </c>
      <c r="AC92" s="1108">
        <f>'PLAN DE ACCIÓN 2026'!AF92</f>
        <v>0</v>
      </c>
      <c r="AD92" s="1108">
        <f>'PLAN DE ACCIÓN 2026'!AG92</f>
        <v>0</v>
      </c>
      <c r="AE92" s="1108">
        <f>'PLAN DE ACCIÓN 2026'!AH92</f>
        <v>0</v>
      </c>
      <c r="AF92" s="1108">
        <f>'PLAN DE ACCIÓN 2026'!AI92</f>
        <v>0</v>
      </c>
      <c r="AG92" s="1109">
        <f>'PLAN DE ACCIÓN 2026'!AJ92</f>
        <v>0</v>
      </c>
      <c r="AH92" s="1109">
        <f>'PLAN DE ACCIÓN 2026'!AK92</f>
        <v>0</v>
      </c>
      <c r="AI92" s="1109">
        <f>'PLAN DE ACCIÓN 2026'!AL92</f>
        <v>0</v>
      </c>
      <c r="AJ92" s="1109">
        <f>'PLAN DE ACCIÓN 2026'!AM92</f>
        <v>0</v>
      </c>
      <c r="AK92" s="1109">
        <f>'PLAN DE ACCIÓN 2026'!AN92</f>
        <v>0</v>
      </c>
      <c r="AL92" s="1110">
        <f>'PLAN DE ACCIÓN 2026'!AO92</f>
        <v>0</v>
      </c>
      <c r="AM92">
        <f t="shared" ca="1" si="24"/>
        <v>0</v>
      </c>
      <c r="AN92">
        <f t="shared" ca="1" si="25"/>
        <v>0</v>
      </c>
      <c r="AO92">
        <f t="shared" ca="1" si="26"/>
        <v>0</v>
      </c>
      <c r="AP92">
        <f t="shared" ca="1" si="27"/>
        <v>0</v>
      </c>
      <c r="AQ92">
        <f t="shared" ca="1" si="28"/>
        <v>0</v>
      </c>
      <c r="AR92">
        <f t="shared" ca="1" si="29"/>
        <v>2</v>
      </c>
      <c r="AS92">
        <f t="shared" ca="1" si="30"/>
        <v>0</v>
      </c>
      <c r="AT92">
        <f t="shared" ca="1" si="31"/>
        <v>0</v>
      </c>
      <c r="AU92">
        <f t="shared" ca="1" si="32"/>
        <v>0</v>
      </c>
      <c r="AV92">
        <f t="shared" ca="1" si="33"/>
        <v>0</v>
      </c>
      <c r="AW92">
        <f t="shared" ca="1" si="34"/>
        <v>2</v>
      </c>
      <c r="AX92">
        <f t="shared" ca="1" si="35"/>
        <v>0</v>
      </c>
    </row>
    <row r="93" spans="1:50" ht="27.75" customHeight="1">
      <c r="A93" s="726">
        <v>2026</v>
      </c>
      <c r="B93" s="789" t="s">
        <v>104</v>
      </c>
      <c r="C93" s="775" t="s">
        <v>110</v>
      </c>
      <c r="D93" s="1103" t="str">
        <f>'PLAN DE ACCIÓN 2026'!G93</f>
        <v>ID28</v>
      </c>
      <c r="E93" s="818" t="str">
        <f>'PLAN DE ACCIÓN 2026'!H93</f>
        <v>Soporte de documentación cargada a OAP para la presentación al QSTF</v>
      </c>
      <c r="F93" s="818" t="str">
        <f>'PLAN DE ACCIÓN 2026'!I93</f>
        <v>Documentación cargada a OAP 
Correo enviado</v>
      </c>
      <c r="G93" s="1104">
        <f>'PLAN DE ACCIÓN 2026'!J93</f>
        <v>0</v>
      </c>
      <c r="H93" s="1104">
        <f>'PLAN DE ACCIÓN 2026'!K93</f>
        <v>0</v>
      </c>
      <c r="I93" s="1104">
        <f>'PLAN DE ACCIÓN 2026'!L93</f>
        <v>0</v>
      </c>
      <c r="J93" s="1105">
        <f>'PLAN DE ACCIÓN 2026'!M93</f>
        <v>0</v>
      </c>
      <c r="K93" s="1104">
        <f>'PLAN DE ACCIÓN 2026'!N93</f>
        <v>3</v>
      </c>
      <c r="L93" s="1104">
        <f>'PLAN DE ACCIÓN 2026'!O93</f>
        <v>0</v>
      </c>
      <c r="M93" s="1106">
        <f>'PLAN DE ACCIÓN 2026'!P93</f>
        <v>0</v>
      </c>
      <c r="N93" s="1106">
        <f>'PLAN DE ACCIÓN 2026'!Q93</f>
        <v>0</v>
      </c>
      <c r="O93" s="1106">
        <f>'PLAN DE ACCIÓN 2026'!R93</f>
        <v>0</v>
      </c>
      <c r="P93" s="1106">
        <f>'PLAN DE ACCIÓN 2026'!S93</f>
        <v>0</v>
      </c>
      <c r="Q93" s="1106">
        <f>'PLAN DE ACCIÓN 2026'!T93</f>
        <v>1</v>
      </c>
      <c r="R93" s="1106">
        <f>'PLAN DE ACCIÓN 2026'!U93</f>
        <v>0</v>
      </c>
      <c r="S93" s="1106">
        <f>'PLAN DE ACCIÓN 2026'!V93</f>
        <v>4</v>
      </c>
      <c r="T93" s="1107">
        <f>'PLAN DE ACCIÓN 2026'!W93</f>
        <v>1</v>
      </c>
      <c r="U93" s="817" t="str">
        <f>'PLAN DE ACCIÓN 2026'!X93</f>
        <v>Subdirección de Metrología Física</v>
      </c>
      <c r="V93" s="817" t="str">
        <f>'PLAN DE ACCIÓN 2026'!Y93</f>
        <v>Subdirección de Metrología Física</v>
      </c>
      <c r="W93" s="817" t="str">
        <f>'PLAN DE ACCIÓN 2026'!Z93</f>
        <v>(M-01) Servicios de Calibración y medición metrológica</v>
      </c>
      <c r="X93" s="817" t="str">
        <f>'PLAN DE ACCIÓN 2026'!AA93</f>
        <v>Inversión / funcionamiento</v>
      </c>
      <c r="Y93" s="1108">
        <f>'PLAN DE ACCIÓN 2026'!AB93</f>
        <v>0</v>
      </c>
      <c r="Z93" s="1108">
        <f>'PLAN DE ACCIÓN 2026'!AC93</f>
        <v>0</v>
      </c>
      <c r="AA93" s="1108">
        <f>'PLAN DE ACCIÓN 2026'!AD93</f>
        <v>0</v>
      </c>
      <c r="AB93" s="1108">
        <f>'PLAN DE ACCIÓN 2026'!AE93</f>
        <v>0</v>
      </c>
      <c r="AC93" s="1108">
        <f>'PLAN DE ACCIÓN 2026'!AF93</f>
        <v>0</v>
      </c>
      <c r="AD93" s="1108">
        <f>'PLAN DE ACCIÓN 2026'!AG93</f>
        <v>0</v>
      </c>
      <c r="AE93" s="1108">
        <f>'PLAN DE ACCIÓN 2026'!AH93</f>
        <v>0</v>
      </c>
      <c r="AF93" s="1108">
        <f>'PLAN DE ACCIÓN 2026'!AI93</f>
        <v>0</v>
      </c>
      <c r="AG93" s="1109">
        <f>'PLAN DE ACCIÓN 2026'!AJ93</f>
        <v>0</v>
      </c>
      <c r="AH93" s="1109">
        <f>'PLAN DE ACCIÓN 2026'!AK93</f>
        <v>0</v>
      </c>
      <c r="AI93" s="1109">
        <f>'PLAN DE ACCIÓN 2026'!AL93</f>
        <v>0</v>
      </c>
      <c r="AJ93" s="1109">
        <f>'PLAN DE ACCIÓN 2026'!AM93</f>
        <v>0</v>
      </c>
      <c r="AK93" s="1109">
        <f>'PLAN DE ACCIÓN 2026'!AN93</f>
        <v>0</v>
      </c>
      <c r="AL93" s="1110">
        <f>'PLAN DE ACCIÓN 2026'!AO93</f>
        <v>0</v>
      </c>
      <c r="AM93">
        <f t="shared" ca="1" si="24"/>
        <v>0</v>
      </c>
      <c r="AN93">
        <f t="shared" ca="1" si="25"/>
        <v>0</v>
      </c>
      <c r="AO93">
        <f t="shared" ca="1" si="26"/>
        <v>0</v>
      </c>
      <c r="AP93">
        <f t="shared" ca="1" si="27"/>
        <v>0</v>
      </c>
      <c r="AQ93">
        <f t="shared" ca="1" si="28"/>
        <v>2</v>
      </c>
      <c r="AR93">
        <f t="shared" ca="1" si="29"/>
        <v>0</v>
      </c>
      <c r="AS93">
        <f t="shared" ca="1" si="30"/>
        <v>0</v>
      </c>
      <c r="AT93">
        <f t="shared" ca="1" si="31"/>
        <v>0</v>
      </c>
      <c r="AU93">
        <f t="shared" ca="1" si="32"/>
        <v>0</v>
      </c>
      <c r="AV93">
        <f t="shared" ca="1" si="33"/>
        <v>0</v>
      </c>
      <c r="AW93">
        <f t="shared" ca="1" si="34"/>
        <v>2</v>
      </c>
      <c r="AX93">
        <f t="shared" ca="1" si="35"/>
        <v>0</v>
      </c>
    </row>
    <row r="94" spans="1:50" ht="27.75" customHeight="1">
      <c r="A94" s="726">
        <v>2026</v>
      </c>
      <c r="B94" s="789" t="s">
        <v>104</v>
      </c>
      <c r="C94" s="775" t="s">
        <v>110</v>
      </c>
      <c r="D94" s="1103" t="str">
        <f>'PLAN DE ACCIÓN 2026'!G94</f>
        <v>ID29</v>
      </c>
      <c r="E94" s="818" t="str">
        <f>'PLAN DE ACCIÓN 2026'!H94</f>
        <v xml:space="preserve">Seguimiento a iniciativas de Transformación digital en el laboratorio de SMF </v>
      </c>
      <c r="F94" s="818" t="str">
        <f>'PLAN DE ACCIÓN 2026'!I94</f>
        <v>Informe compilado de los dos laboratorios Fuerza (independización de maquinas) y Corriente continua y alterna (Artical) donde se indique el avance de transformación digital realizado durante el periodo</v>
      </c>
      <c r="G94" s="1104">
        <f>'PLAN DE ACCIÓN 2026'!J94</f>
        <v>0</v>
      </c>
      <c r="H94" s="1104">
        <f>'PLAN DE ACCIÓN 2026'!K94</f>
        <v>0</v>
      </c>
      <c r="I94" s="1104">
        <f>'PLAN DE ACCIÓN 2026'!L94</f>
        <v>0</v>
      </c>
      <c r="J94" s="1105">
        <f>'PLAN DE ACCIÓN 2026'!M94</f>
        <v>1</v>
      </c>
      <c r="K94" s="1104">
        <f>'PLAN DE ACCIÓN 2026'!N94</f>
        <v>0</v>
      </c>
      <c r="L94" s="1104">
        <f>'PLAN DE ACCIÓN 2026'!O94</f>
        <v>0</v>
      </c>
      <c r="M94" s="1106">
        <f>'PLAN DE ACCIÓN 2026'!P94</f>
        <v>0</v>
      </c>
      <c r="N94" s="1106">
        <f>'PLAN DE ACCIÓN 2026'!Q94</f>
        <v>0</v>
      </c>
      <c r="O94" s="1106">
        <f>'PLAN DE ACCIÓN 2026'!R94</f>
        <v>0</v>
      </c>
      <c r="P94" s="1106">
        <f>'PLAN DE ACCIÓN 2026'!S94</f>
        <v>1</v>
      </c>
      <c r="Q94" s="1106">
        <f>'PLAN DE ACCIÓN 2026'!T94</f>
        <v>0</v>
      </c>
      <c r="R94" s="1106">
        <f>'PLAN DE ACCIÓN 2026'!U94</f>
        <v>0</v>
      </c>
      <c r="S94" s="1106">
        <f>'PLAN DE ACCIÓN 2026'!V94</f>
        <v>2</v>
      </c>
      <c r="T94" s="1107">
        <f>'PLAN DE ACCIÓN 2026'!W94</f>
        <v>1</v>
      </c>
      <c r="U94" s="817" t="str">
        <f>'PLAN DE ACCIÓN 2026'!X94</f>
        <v>Subdirección de Metrología Física</v>
      </c>
      <c r="V94" s="817" t="str">
        <f>'PLAN DE ACCIÓN 2026'!Y94</f>
        <v>Subdirección de Metrología Física</v>
      </c>
      <c r="W94" s="817" t="str">
        <f>'PLAN DE ACCIÓN 2026'!Z94</f>
        <v>(E-05) Gestión de las Tecnologías de la Información</v>
      </c>
      <c r="X94" s="817" t="str">
        <f>'PLAN DE ACCIÓN 2026'!AA94</f>
        <v>Inversión / funcionamiento</v>
      </c>
      <c r="Y94" s="1108">
        <f>'PLAN DE ACCIÓN 2026'!AB94</f>
        <v>0</v>
      </c>
      <c r="Z94" s="1108">
        <f>'PLAN DE ACCIÓN 2026'!AC94</f>
        <v>0</v>
      </c>
      <c r="AA94" s="1108">
        <f>'PLAN DE ACCIÓN 2026'!AD94</f>
        <v>0</v>
      </c>
      <c r="AB94" s="1108">
        <f>'PLAN DE ACCIÓN 2026'!AE94</f>
        <v>1</v>
      </c>
      <c r="AC94" s="1108">
        <f>'PLAN DE ACCIÓN 2026'!AF94</f>
        <v>0</v>
      </c>
      <c r="AD94" s="1108">
        <f>'PLAN DE ACCIÓN 2026'!AG94</f>
        <v>0</v>
      </c>
      <c r="AE94" s="1108">
        <f>'PLAN DE ACCIÓN 2026'!AH94</f>
        <v>0</v>
      </c>
      <c r="AF94" s="1108">
        <f>'PLAN DE ACCIÓN 2026'!AI94</f>
        <v>0</v>
      </c>
      <c r="AG94" s="1109">
        <f>'PLAN DE ACCIÓN 2026'!AJ94</f>
        <v>0</v>
      </c>
      <c r="AH94" s="1109">
        <f>'PLAN DE ACCIÓN 2026'!AK94</f>
        <v>0</v>
      </c>
      <c r="AI94" s="1109">
        <f>'PLAN DE ACCIÓN 2026'!AL94</f>
        <v>0</v>
      </c>
      <c r="AJ94" s="1109">
        <f>'PLAN DE ACCIÓN 2026'!AM94</f>
        <v>0</v>
      </c>
      <c r="AK94" s="1109">
        <f>'PLAN DE ACCIÓN 2026'!AN94</f>
        <v>1</v>
      </c>
      <c r="AL94" s="1110">
        <f>'PLAN DE ACCIÓN 2026'!AO94</f>
        <v>0.5</v>
      </c>
      <c r="AM94">
        <f t="shared" ca="1" si="24"/>
        <v>0</v>
      </c>
      <c r="AN94">
        <f t="shared" ca="1" si="25"/>
        <v>0</v>
      </c>
      <c r="AO94">
        <f t="shared" ca="1" si="26"/>
        <v>0</v>
      </c>
      <c r="AP94">
        <f t="shared" ca="1" si="27"/>
        <v>1</v>
      </c>
      <c r="AQ94">
        <f t="shared" ca="1" si="28"/>
        <v>0</v>
      </c>
      <c r="AR94">
        <f t="shared" ca="1" si="29"/>
        <v>0</v>
      </c>
      <c r="AS94">
        <f t="shared" ca="1" si="30"/>
        <v>0</v>
      </c>
      <c r="AT94">
        <f t="shared" ca="1" si="31"/>
        <v>0</v>
      </c>
      <c r="AU94">
        <f t="shared" ca="1" si="32"/>
        <v>0</v>
      </c>
      <c r="AV94">
        <f t="shared" ca="1" si="33"/>
        <v>2</v>
      </c>
      <c r="AW94">
        <f t="shared" ca="1" si="34"/>
        <v>0</v>
      </c>
      <c r="AX94">
        <f t="shared" ca="1" si="35"/>
        <v>0</v>
      </c>
    </row>
    <row r="95" spans="1:50" ht="27.75" customHeight="1">
      <c r="A95" s="726">
        <v>2026</v>
      </c>
      <c r="B95" s="789" t="s">
        <v>104</v>
      </c>
      <c r="C95" s="775" t="s">
        <v>110</v>
      </c>
      <c r="D95" s="1103" t="str">
        <f>'PLAN DE ACCIÓN 2026'!G95</f>
        <v>ID30</v>
      </c>
      <c r="E95" s="818" t="str">
        <f>'PLAN DE ACCIÓN 2026'!H95</f>
        <v>Participar en reuniones de Grupos de Trabajo, subcomités y/o Comités Consultivos ante el BIPM o el SIM</v>
      </c>
      <c r="F95" s="818" t="str">
        <f>'PLAN DE ACCIÓN 2026'!I95</f>
        <v xml:space="preserve">Inforrme con corte a la fecha de las participanes que se realizaron </v>
      </c>
      <c r="G95" s="1104">
        <f>'PLAN DE ACCIÓN 2026'!J95</f>
        <v>0</v>
      </c>
      <c r="H95" s="1104">
        <f>'PLAN DE ACCIÓN 2026'!K95</f>
        <v>0</v>
      </c>
      <c r="I95" s="1104">
        <f>'PLAN DE ACCIÓN 2026'!L95</f>
        <v>0</v>
      </c>
      <c r="J95" s="1105">
        <f>'PLAN DE ACCIÓN 2026'!M95</f>
        <v>1</v>
      </c>
      <c r="K95" s="1104">
        <f>'PLAN DE ACCIÓN 2026'!N95</f>
        <v>0</v>
      </c>
      <c r="L95" s="1104">
        <f>'PLAN DE ACCIÓN 2026'!O95</f>
        <v>0</v>
      </c>
      <c r="M95" s="1106">
        <f>'PLAN DE ACCIÓN 2026'!P95</f>
        <v>0</v>
      </c>
      <c r="N95" s="1106">
        <f>'PLAN DE ACCIÓN 2026'!Q95</f>
        <v>0</v>
      </c>
      <c r="O95" s="1106">
        <f>'PLAN DE ACCIÓN 2026'!R95</f>
        <v>0</v>
      </c>
      <c r="P95" s="1106">
        <f>'PLAN DE ACCIÓN 2026'!S95</f>
        <v>2</v>
      </c>
      <c r="Q95" s="1106">
        <f>'PLAN DE ACCIÓN 2026'!T95</f>
        <v>0</v>
      </c>
      <c r="R95" s="1106">
        <f>'PLAN DE ACCIÓN 2026'!U95</f>
        <v>0</v>
      </c>
      <c r="S95" s="1106">
        <f>'PLAN DE ACCIÓN 2026'!V95</f>
        <v>3</v>
      </c>
      <c r="T95" s="1107">
        <f>'PLAN DE ACCIÓN 2026'!W95</f>
        <v>1</v>
      </c>
      <c r="U95" s="817" t="str">
        <f>'PLAN DE ACCIÓN 2026'!X95</f>
        <v>Subdirección de Metrología Física</v>
      </c>
      <c r="V95" s="817" t="str">
        <f>'PLAN DE ACCIÓN 2026'!Y95</f>
        <v>Subdirección de Metrología Física</v>
      </c>
      <c r="W95" s="817" t="str">
        <f>'PLAN DE ACCIÓN 2026'!Z95</f>
        <v>(M-01) Servicios de Calibración y medición metrológica</v>
      </c>
      <c r="X95" s="817" t="str">
        <f>'PLAN DE ACCIÓN 2026'!AA95</f>
        <v>Inversión / funcionamiento</v>
      </c>
      <c r="Y95" s="1108">
        <f>'PLAN DE ACCIÓN 2026'!AB95</f>
        <v>0</v>
      </c>
      <c r="Z95" s="1108">
        <f>'PLAN DE ACCIÓN 2026'!AC95</f>
        <v>0</v>
      </c>
      <c r="AA95" s="1108">
        <f>'PLAN DE ACCIÓN 2026'!AD95</f>
        <v>0</v>
      </c>
      <c r="AB95" s="1108">
        <f>'PLAN DE ACCIÓN 2026'!AE95</f>
        <v>1</v>
      </c>
      <c r="AC95" s="1108">
        <f>'PLAN DE ACCIÓN 2026'!AF95</f>
        <v>0</v>
      </c>
      <c r="AD95" s="1108">
        <f>'PLAN DE ACCIÓN 2026'!AG95</f>
        <v>0</v>
      </c>
      <c r="AE95" s="1108">
        <f>'PLAN DE ACCIÓN 2026'!AH95</f>
        <v>0</v>
      </c>
      <c r="AF95" s="1108">
        <f>'PLAN DE ACCIÓN 2026'!AI95</f>
        <v>0</v>
      </c>
      <c r="AG95" s="1109">
        <f>'PLAN DE ACCIÓN 2026'!AJ95</f>
        <v>0</v>
      </c>
      <c r="AH95" s="1109">
        <f>'PLAN DE ACCIÓN 2026'!AK95</f>
        <v>0</v>
      </c>
      <c r="AI95" s="1109">
        <f>'PLAN DE ACCIÓN 2026'!AL95</f>
        <v>0</v>
      </c>
      <c r="AJ95" s="1109">
        <f>'PLAN DE ACCIÓN 2026'!AM95</f>
        <v>0</v>
      </c>
      <c r="AK95" s="1109">
        <f>'PLAN DE ACCIÓN 2026'!AN95</f>
        <v>1</v>
      </c>
      <c r="AL95" s="1110">
        <f>'PLAN DE ACCIÓN 2026'!AO95</f>
        <v>0.33333333333333331</v>
      </c>
      <c r="AM95">
        <f t="shared" ca="1" si="24"/>
        <v>0</v>
      </c>
      <c r="AN95">
        <f t="shared" ca="1" si="25"/>
        <v>0</v>
      </c>
      <c r="AO95">
        <f t="shared" ca="1" si="26"/>
        <v>0</v>
      </c>
      <c r="AP95">
        <f t="shared" ca="1" si="27"/>
        <v>1</v>
      </c>
      <c r="AQ95">
        <f t="shared" ca="1" si="28"/>
        <v>0</v>
      </c>
      <c r="AR95">
        <f t="shared" ca="1" si="29"/>
        <v>0</v>
      </c>
      <c r="AS95">
        <f t="shared" ca="1" si="30"/>
        <v>0</v>
      </c>
      <c r="AT95">
        <f t="shared" ca="1" si="31"/>
        <v>0</v>
      </c>
      <c r="AU95">
        <f t="shared" ca="1" si="32"/>
        <v>0</v>
      </c>
      <c r="AV95">
        <f t="shared" ca="1" si="33"/>
        <v>2</v>
      </c>
      <c r="AW95">
        <f t="shared" ca="1" si="34"/>
        <v>0</v>
      </c>
      <c r="AX95">
        <f t="shared" ca="1" si="35"/>
        <v>0</v>
      </c>
    </row>
    <row r="96" spans="1:50" ht="27.75" customHeight="1">
      <c r="A96" s="726">
        <v>2026</v>
      </c>
      <c r="B96" s="789" t="s">
        <v>104</v>
      </c>
      <c r="C96" s="775" t="s">
        <v>110</v>
      </c>
      <c r="D96" s="1103" t="str">
        <f>'PLAN DE ACCIÓN 2026'!G96</f>
        <v>ID31</v>
      </c>
      <c r="E96" s="818" t="str">
        <f>'PLAN DE ACCIÓN 2026'!H96</f>
        <v xml:space="preserve">Rediseñar o diseñar cursos en metrología física </v>
      </c>
      <c r="F96" s="818" t="str">
        <f>'PLAN DE ACCIÓN 2026'!I96</f>
        <v>Presentaciones nuevas, actualizadas o Ficha actualizada</v>
      </c>
      <c r="G96" s="1104">
        <f>'PLAN DE ACCIÓN 2026'!J96</f>
        <v>0</v>
      </c>
      <c r="H96" s="1104">
        <f>'PLAN DE ACCIÓN 2026'!K96</f>
        <v>0</v>
      </c>
      <c r="I96" s="1104">
        <f>'PLAN DE ACCIÓN 2026'!L96</f>
        <v>0</v>
      </c>
      <c r="J96" s="1105">
        <f>'PLAN DE ACCIÓN 2026'!M96</f>
        <v>0</v>
      </c>
      <c r="K96" s="1104">
        <f>'PLAN DE ACCIÓN 2026'!N96</f>
        <v>0</v>
      </c>
      <c r="L96" s="1104">
        <f>'PLAN DE ACCIÓN 2026'!O96</f>
        <v>0</v>
      </c>
      <c r="M96" s="1106">
        <f>'PLAN DE ACCIÓN 2026'!P96</f>
        <v>0</v>
      </c>
      <c r="N96" s="1106">
        <f>'PLAN DE ACCIÓN 2026'!Q96</f>
        <v>0</v>
      </c>
      <c r="O96" s="1106">
        <f>'PLAN DE ACCIÓN 2026'!R96</f>
        <v>0</v>
      </c>
      <c r="P96" s="1106">
        <f>'PLAN DE ACCIÓN 2026'!S96</f>
        <v>0</v>
      </c>
      <c r="Q96" s="1106">
        <f>'PLAN DE ACCIÓN 2026'!T96</f>
        <v>1</v>
      </c>
      <c r="R96" s="1106">
        <f>'PLAN DE ACCIÓN 2026'!U96</f>
        <v>1</v>
      </c>
      <c r="S96" s="1106">
        <f>'PLAN DE ACCIÓN 2026'!V96</f>
        <v>2</v>
      </c>
      <c r="T96" s="1107">
        <f>'PLAN DE ACCIÓN 2026'!W96</f>
        <v>1</v>
      </c>
      <c r="U96" s="817" t="str">
        <f>'PLAN DE ACCIÓN 2026'!X96</f>
        <v>Subdirección de Metrología Física</v>
      </c>
      <c r="V96" s="817" t="str">
        <f>'PLAN DE ACCIÓN 2026'!Y96</f>
        <v>Subdirección de Metrología Física</v>
      </c>
      <c r="W96" s="817" t="str">
        <f>'PLAN DE ACCIÓN 2026'!Z96</f>
        <v>(M-02) Capacitación, Formación y Cultura Metrológica</v>
      </c>
      <c r="X96" s="817" t="str">
        <f>'PLAN DE ACCIÓN 2026'!AA96</f>
        <v>Inversión / funcionamiento</v>
      </c>
      <c r="Y96" s="1108">
        <f>'PLAN DE ACCIÓN 2026'!AB96</f>
        <v>0</v>
      </c>
      <c r="Z96" s="1108">
        <f>'PLAN DE ACCIÓN 2026'!AC96</f>
        <v>0</v>
      </c>
      <c r="AA96" s="1108">
        <f>'PLAN DE ACCIÓN 2026'!AD96</f>
        <v>0</v>
      </c>
      <c r="AB96" s="1108">
        <f>'PLAN DE ACCIÓN 2026'!AE96</f>
        <v>0</v>
      </c>
      <c r="AC96" s="1108">
        <f>'PLAN DE ACCIÓN 2026'!AF96</f>
        <v>0</v>
      </c>
      <c r="AD96" s="1108">
        <f>'PLAN DE ACCIÓN 2026'!AG96</f>
        <v>0</v>
      </c>
      <c r="AE96" s="1108">
        <f>'PLAN DE ACCIÓN 2026'!AH96</f>
        <v>0</v>
      </c>
      <c r="AF96" s="1108">
        <f>'PLAN DE ACCIÓN 2026'!AI96</f>
        <v>0</v>
      </c>
      <c r="AG96" s="1109">
        <f>'PLAN DE ACCIÓN 2026'!AJ96</f>
        <v>0</v>
      </c>
      <c r="AH96" s="1109">
        <f>'PLAN DE ACCIÓN 2026'!AK96</f>
        <v>0</v>
      </c>
      <c r="AI96" s="1109">
        <f>'PLAN DE ACCIÓN 2026'!AL96</f>
        <v>0</v>
      </c>
      <c r="AJ96" s="1109">
        <f>'PLAN DE ACCIÓN 2026'!AM96</f>
        <v>0</v>
      </c>
      <c r="AK96" s="1109">
        <f>'PLAN DE ACCIÓN 2026'!AN96</f>
        <v>0</v>
      </c>
      <c r="AL96" s="1110">
        <f>'PLAN DE ACCIÓN 2026'!AO96</f>
        <v>0</v>
      </c>
      <c r="AM96">
        <f t="shared" ca="1" si="24"/>
        <v>0</v>
      </c>
      <c r="AN96">
        <f t="shared" ca="1" si="25"/>
        <v>0</v>
      </c>
      <c r="AO96">
        <f t="shared" ca="1" si="26"/>
        <v>0</v>
      </c>
      <c r="AP96">
        <f t="shared" ca="1" si="27"/>
        <v>0</v>
      </c>
      <c r="AQ96">
        <f t="shared" ca="1" si="28"/>
        <v>0</v>
      </c>
      <c r="AR96">
        <f t="shared" ca="1" si="29"/>
        <v>0</v>
      </c>
      <c r="AS96">
        <f t="shared" ca="1" si="30"/>
        <v>0</v>
      </c>
      <c r="AT96">
        <f t="shared" ca="1" si="31"/>
        <v>0</v>
      </c>
      <c r="AU96">
        <f t="shared" ca="1" si="32"/>
        <v>0</v>
      </c>
      <c r="AV96">
        <f t="shared" ca="1" si="33"/>
        <v>0</v>
      </c>
      <c r="AW96">
        <f t="shared" ca="1" si="34"/>
        <v>2</v>
      </c>
      <c r="AX96">
        <f t="shared" ca="1" si="35"/>
        <v>2</v>
      </c>
    </row>
    <row r="97" spans="1:50" ht="27.75" customHeight="1">
      <c r="A97" s="726">
        <v>2026</v>
      </c>
      <c r="B97" s="789" t="s">
        <v>104</v>
      </c>
      <c r="C97" s="775" t="s">
        <v>110</v>
      </c>
      <c r="D97" s="1103" t="str">
        <f>'PLAN DE ACCIÓN 2026'!G97</f>
        <v>ID32</v>
      </c>
      <c r="E97" s="818" t="str">
        <f>'PLAN DE ACCIÓN 2026'!H97</f>
        <v>Servicios metrologicos prestados por los laboratorios de la SMF</v>
      </c>
      <c r="F97" s="818" t="str">
        <f>'PLAN DE ACCIÓN 2026'!I97</f>
        <v>Matriz de servicios metrologicos prestados de la SMF, generado por SSMRC</v>
      </c>
      <c r="G97" s="1104">
        <f>'PLAN DE ACCIÓN 2026'!J97</f>
        <v>0</v>
      </c>
      <c r="H97" s="1104">
        <f>'PLAN DE ACCIÓN 2026'!K97</f>
        <v>0</v>
      </c>
      <c r="I97" s="1104">
        <f>'PLAN DE ACCIÓN 2026'!L97</f>
        <v>0</v>
      </c>
      <c r="J97" s="1105">
        <f>'PLAN DE ACCIÓN 2026'!M97</f>
        <v>0</v>
      </c>
      <c r="K97" s="1104">
        <f>'PLAN DE ACCIÓN 2026'!N97</f>
        <v>0</v>
      </c>
      <c r="L97" s="1104">
        <f>'PLAN DE ACCIÓN 2026'!O97</f>
        <v>1</v>
      </c>
      <c r="M97" s="1106">
        <f>'PLAN DE ACCIÓN 2026'!P97</f>
        <v>0</v>
      </c>
      <c r="N97" s="1106">
        <f>'PLAN DE ACCIÓN 2026'!Q97</f>
        <v>0</v>
      </c>
      <c r="O97" s="1106">
        <f>'PLAN DE ACCIÓN 2026'!R97</f>
        <v>1</v>
      </c>
      <c r="P97" s="1106">
        <f>'PLAN DE ACCIÓN 2026'!S97</f>
        <v>0</v>
      </c>
      <c r="Q97" s="1106">
        <f>'PLAN DE ACCIÓN 2026'!T97</f>
        <v>0</v>
      </c>
      <c r="R97" s="1106">
        <f>'PLAN DE ACCIÓN 2026'!U97</f>
        <v>1</v>
      </c>
      <c r="S97" s="1106">
        <f>'PLAN DE ACCIÓN 2026'!V97</f>
        <v>3</v>
      </c>
      <c r="T97" s="1107">
        <f>'PLAN DE ACCIÓN 2026'!W97</f>
        <v>1</v>
      </c>
      <c r="U97" s="817" t="str">
        <f>'PLAN DE ACCIÓN 2026'!X97</f>
        <v>Subdirección de Metrología Física</v>
      </c>
      <c r="V97" s="817" t="str">
        <f>'PLAN DE ACCIÓN 2026'!Y97</f>
        <v>Subdirección de Metrología Física</v>
      </c>
      <c r="W97" s="817" t="str">
        <f>'PLAN DE ACCIÓN 2026'!Z97</f>
        <v>(M-01) Servicios de Calibración y medición metrológica</v>
      </c>
      <c r="X97" s="817" t="str">
        <f>'PLAN DE ACCIÓN 2026'!AA97</f>
        <v>Inversión / funcionamiento</v>
      </c>
      <c r="Y97" s="1108">
        <f>'PLAN DE ACCIÓN 2026'!AB97</f>
        <v>0</v>
      </c>
      <c r="Z97" s="1108">
        <f>'PLAN DE ACCIÓN 2026'!AC97</f>
        <v>0</v>
      </c>
      <c r="AA97" s="1108">
        <f>'PLAN DE ACCIÓN 2026'!AD97</f>
        <v>0</v>
      </c>
      <c r="AB97" s="1108">
        <f>'PLAN DE ACCIÓN 2026'!AE97</f>
        <v>0</v>
      </c>
      <c r="AC97" s="1108">
        <f>'PLAN DE ACCIÓN 2026'!AF97</f>
        <v>0</v>
      </c>
      <c r="AD97" s="1108">
        <f>'PLAN DE ACCIÓN 2026'!AG97</f>
        <v>0</v>
      </c>
      <c r="AE97" s="1108">
        <f>'PLAN DE ACCIÓN 2026'!AH97</f>
        <v>0</v>
      </c>
      <c r="AF97" s="1108">
        <f>'PLAN DE ACCIÓN 2026'!AI97</f>
        <v>0</v>
      </c>
      <c r="AG97" s="1109">
        <f>'PLAN DE ACCIÓN 2026'!AJ97</f>
        <v>0</v>
      </c>
      <c r="AH97" s="1109">
        <f>'PLAN DE ACCIÓN 2026'!AK97</f>
        <v>0</v>
      </c>
      <c r="AI97" s="1109">
        <f>'PLAN DE ACCIÓN 2026'!AL97</f>
        <v>0</v>
      </c>
      <c r="AJ97" s="1109">
        <f>'PLAN DE ACCIÓN 2026'!AM97</f>
        <v>0</v>
      </c>
      <c r="AK97" s="1109">
        <f>'PLAN DE ACCIÓN 2026'!AN97</f>
        <v>0</v>
      </c>
      <c r="AL97" s="1110">
        <f>'PLAN DE ACCIÓN 2026'!AO97</f>
        <v>0</v>
      </c>
      <c r="AM97">
        <f t="shared" ref="AM97:AM105" ca="1" si="36">IF($AZ$3&gt;BA$3,IF(AND(G97=0, Y97=0), 0,IF(AND(G97=0, Y97&gt;=1), 1,IF(AND(G97&gt;=1, Y97=G97), 1,IF(AND(G97&gt;=1, Y97&gt;G97), 1,IF(AND(G97&gt;=1, Y97=0), 2,IF(AND(G97&gt;=1, Y97&lt;G97), 2,"Revisa los valores")))))),100)</f>
        <v>0</v>
      </c>
      <c r="AN97">
        <f t="shared" ref="AN97:AN105" ca="1" si="37">IF($AZ$3&gt;BB$3,IF(AND(H97=0, Z97=0), 0,IF(AND(H97=0, Z97&gt;=1), 1,IF(AND(H97&gt;=1, Z97=H97), 1,IF(AND(H97&gt;=1, Z97&gt;H97), 1,IF(AND(H97&gt;=1, Z97=0), 2,IF(AND(H97&gt;=1, Z97&lt;H97), 2,"Revisa los valores")))))),100)</f>
        <v>0</v>
      </c>
      <c r="AO97">
        <f t="shared" ref="AO97:AO105" ca="1" si="38">IF($AZ$3&gt;BC$3,IF(AND(I97=0, AA97=0), 0,IF(AND(I97=0, AA97&gt;=1), 1,IF(AND(I97&gt;=1, AA97=I97), 1,IF(AND(I97&gt;=1, AA97&gt;I97), 1,IF(AND(I97&gt;=1, AA97=0), 2,IF(AND(I97&gt;=1, AA97&lt;I97), 2,"Revisa los valores")))))),100)</f>
        <v>0</v>
      </c>
      <c r="AP97">
        <f t="shared" ref="AP97:AP105" ca="1" si="39">IF($AZ$3&gt;BD$3,IF(AND(J97=0, AB97=0), 0,IF(AND(J97=0, AB97&gt;=1), 1,IF(AND(J97&gt;=1, AB97=J97), 1,IF(AND(J97&gt;=1, AB97&gt;J97), 1,IF(AND(J97&gt;=1, AB97=0), 2,IF(AND(J97&gt;=1, AB97&lt;J97), 2,"Revisa los valores")))))),100)</f>
        <v>0</v>
      </c>
      <c r="AQ97">
        <f t="shared" ref="AQ97:AQ105" ca="1" si="40">IF($AZ$3&gt;BE$3,IF(AND(K97=0, AC97=0), 0,IF(AND(K97=0, AC97&gt;=1), 1,IF(AND(K97&gt;=1, AC97=K97), 1,IF(AND(K97&gt;=1, AC97&gt;K97), 1,IF(AND(K97&gt;=1, AC97=0), 2,IF(AND(K97&gt;=1, AC97&lt;K97), 2,"Revisa los valores")))))),100)</f>
        <v>0</v>
      </c>
      <c r="AR97">
        <f t="shared" ref="AR97:AR105" ca="1" si="41">IF($AZ$3&gt;BF$3,IF(AND(L97=0, AD97=0), 0,IF(AND(L97=0, AD97&gt;=1), 1,IF(AND(L97&gt;=1, AD97=L97), 1,IF(AND(L97&gt;=1, AD97&gt;L97), 1,IF(AND(L97&gt;=1, AD97=0), 2,IF(AND(L97&gt;=1, AD97&lt;L97), 2,"Revisa los valores")))))),100)</f>
        <v>2</v>
      </c>
      <c r="AS97">
        <f t="shared" ref="AS97:AS105" ca="1" si="42">IF($AZ$3&gt;BG$3,IF(AND(M97=0, AE97=0), 0,IF(AND(M97=0, AE97&gt;=1), 1,IF(AND(M97&gt;=1, AE97=M97), 1,IF(AND(M97&gt;=1, AE97&gt;M97), 1,IF(AND(M97&gt;=1, AE97=0), 2,IF(AND(M97&gt;=1, AE97&lt;M97), 2,"Revisa los valores")))))),100)</f>
        <v>0</v>
      </c>
      <c r="AT97">
        <f t="shared" ref="AT97:AT105" ca="1" si="43">IF($AZ$3&gt;BH$3,IF(AND(N97=0, AF97=0), 0,IF(AND(N97=0, AF97&gt;=1), 1,IF(AND(N97&gt;=1, AF97=N97), 1,IF(AND(N97&gt;=1, AF97&gt;N97), 1,IF(AND(N97&gt;=1, AF97=0), 2,IF(AND(N97&gt;=1, AF97&lt;N97), 2,"Revisa los valores")))))),100)</f>
        <v>0</v>
      </c>
      <c r="AU97">
        <f t="shared" ref="AU97:AU105" ca="1" si="44">IF($AZ$3&gt;BI$3,IF(AND(O97=0, AG97=0), 0,IF(AND(O97=0, AG97&gt;=1), 1,IF(AND(O97&gt;=1, AG97=O97), 1,IF(AND(O97&gt;=1, AG97&gt;O97), 1,IF(AND(O97&gt;=1, AG97=0), 2,IF(AND(O97&gt;=1, AG97&lt;O97), 2,"Revisa los valores")))))),100)</f>
        <v>2</v>
      </c>
      <c r="AV97">
        <f t="shared" ref="AV97:AV105" ca="1" si="45">IF($AZ$3&gt;BJ$3,IF(AND(P97=0, AH97=0), 0,IF(AND(P97=0, AH97&gt;=1), 1,IF(AND(P97&gt;=1, AH97=P97), 1,IF(AND(P97&gt;=1, AH97&gt;P97), 1,IF(AND(P97&gt;=1, AH97=0), 2,IF(AND(P97&gt;=1, AH97&lt;P97), 2,"Revisa los valores")))))),100)</f>
        <v>0</v>
      </c>
      <c r="AW97">
        <f t="shared" ref="AW97:AW105" ca="1" si="46">IF($AZ$3&gt;BK$3,IF(AND(Q97=0, AI97=0), 0,IF(AND(Q97=0, AI97&gt;=1), 1,IF(AND(Q97&gt;=1, AI97=Q97), 1,IF(AND(Q97&gt;=1, AI97&gt;Q97), 1,IF(AND(Q97&gt;=1, AI97=0), 2,IF(AND(Q97&gt;=1, AI97&lt;Q97), 2,"Revisa los valores")))))),100)</f>
        <v>0</v>
      </c>
      <c r="AX97">
        <f t="shared" ref="AX97:AX105" ca="1" si="47">IF($AZ$3&gt;BL$3,IF(AND(R97=0, AJ97=0), 0,IF(AND(R97=0, AJ97&gt;=1), 1,IF(AND(R97&gt;=1, AJ97=R97), 1,IF(AND(R97&gt;=1, AJ97&gt;R97), 1,IF(AND(R97&gt;=1, AJ97=0), 2,IF(AND(R97&gt;=1, AJ97&lt;R97), 2,"Revisa los valores")))))),100)</f>
        <v>2</v>
      </c>
    </row>
    <row r="98" spans="1:50" ht="27.75" customHeight="1">
      <c r="A98" s="726">
        <v>2026</v>
      </c>
      <c r="B98" s="789" t="s">
        <v>104</v>
      </c>
      <c r="C98" s="775" t="s">
        <v>110</v>
      </c>
      <c r="D98" s="1103" t="str">
        <f>'PLAN DE ACCIÓN 2026'!G98</f>
        <v>ID33</v>
      </c>
      <c r="E98" s="818" t="str">
        <f>'PLAN DE ACCIÓN 2026'!H98</f>
        <v xml:space="preserve">Realizar informes de seguimiento a Trazabilidad externa de la SMF </v>
      </c>
      <c r="F98" s="818" t="str">
        <f>'PLAN DE ACCIÓN 2026'!I98</f>
        <v xml:space="preserve">Informe de seguimiento </v>
      </c>
      <c r="G98" s="1104">
        <f>'PLAN DE ACCIÓN 2026'!J98</f>
        <v>0</v>
      </c>
      <c r="H98" s="1104">
        <f>'PLAN DE ACCIÓN 2026'!K98</f>
        <v>0</v>
      </c>
      <c r="I98" s="1104">
        <f>'PLAN DE ACCIÓN 2026'!L98</f>
        <v>0</v>
      </c>
      <c r="J98" s="1105">
        <f>'PLAN DE ACCIÓN 2026'!M98</f>
        <v>0</v>
      </c>
      <c r="K98" s="1104">
        <f>'PLAN DE ACCIÓN 2026'!N98</f>
        <v>0</v>
      </c>
      <c r="L98" s="1104">
        <f>'PLAN DE ACCIÓN 2026'!O98</f>
        <v>0</v>
      </c>
      <c r="M98" s="1106">
        <f>'PLAN DE ACCIÓN 2026'!P98</f>
        <v>1</v>
      </c>
      <c r="N98" s="1106">
        <f>'PLAN DE ACCIÓN 2026'!Q98</f>
        <v>0</v>
      </c>
      <c r="O98" s="1106">
        <f>'PLAN DE ACCIÓN 2026'!R98</f>
        <v>0</v>
      </c>
      <c r="P98" s="1106">
        <f>'PLAN DE ACCIÓN 2026'!S98</f>
        <v>0</v>
      </c>
      <c r="Q98" s="1106">
        <f>'PLAN DE ACCIÓN 2026'!T98</f>
        <v>0</v>
      </c>
      <c r="R98" s="1106">
        <f>'PLAN DE ACCIÓN 2026'!U98</f>
        <v>1</v>
      </c>
      <c r="S98" s="1106">
        <f>'PLAN DE ACCIÓN 2026'!V98</f>
        <v>2</v>
      </c>
      <c r="T98" s="1107">
        <f>'PLAN DE ACCIÓN 2026'!W98</f>
        <v>1</v>
      </c>
      <c r="U98" s="817" t="str">
        <f>'PLAN DE ACCIÓN 2026'!X98</f>
        <v>Subdirección de Metrología Física</v>
      </c>
      <c r="V98" s="817" t="str">
        <f>'PLAN DE ACCIÓN 2026'!Y98</f>
        <v>Subdirección de Metrología Física</v>
      </c>
      <c r="W98" s="817" t="str">
        <f>'PLAN DE ACCIÓN 2026'!Z98</f>
        <v>(M-08) Gestión de patrones nacionales y sistemas medición</v>
      </c>
      <c r="X98" s="817" t="str">
        <f>'PLAN DE ACCIÓN 2026'!AA98</f>
        <v>Inversión</v>
      </c>
      <c r="Y98" s="1108">
        <f>'PLAN DE ACCIÓN 2026'!AB98</f>
        <v>0</v>
      </c>
      <c r="Z98" s="1108">
        <f>'PLAN DE ACCIÓN 2026'!AC98</f>
        <v>0</v>
      </c>
      <c r="AA98" s="1108">
        <f>'PLAN DE ACCIÓN 2026'!AD98</f>
        <v>0</v>
      </c>
      <c r="AB98" s="1108">
        <f>'PLAN DE ACCIÓN 2026'!AE98</f>
        <v>0</v>
      </c>
      <c r="AC98" s="1108">
        <f>'PLAN DE ACCIÓN 2026'!AF98</f>
        <v>0</v>
      </c>
      <c r="AD98" s="1108">
        <f>'PLAN DE ACCIÓN 2026'!AG98</f>
        <v>0</v>
      </c>
      <c r="AE98" s="1108">
        <f>'PLAN DE ACCIÓN 2026'!AH98</f>
        <v>0</v>
      </c>
      <c r="AF98" s="1108">
        <f>'PLAN DE ACCIÓN 2026'!AI98</f>
        <v>0</v>
      </c>
      <c r="AG98" s="1109">
        <f>'PLAN DE ACCIÓN 2026'!AJ98</f>
        <v>0</v>
      </c>
      <c r="AH98" s="1109">
        <f>'PLAN DE ACCIÓN 2026'!AK98</f>
        <v>0</v>
      </c>
      <c r="AI98" s="1109">
        <f>'PLAN DE ACCIÓN 2026'!AL98</f>
        <v>0</v>
      </c>
      <c r="AJ98" s="1109">
        <f>'PLAN DE ACCIÓN 2026'!AM98</f>
        <v>0</v>
      </c>
      <c r="AK98" s="1109">
        <f>'PLAN DE ACCIÓN 2026'!AN98</f>
        <v>0</v>
      </c>
      <c r="AL98" s="1110">
        <f>'PLAN DE ACCIÓN 2026'!AO98</f>
        <v>0</v>
      </c>
      <c r="AM98">
        <f t="shared" ca="1" si="36"/>
        <v>0</v>
      </c>
      <c r="AN98">
        <f t="shared" ca="1" si="37"/>
        <v>0</v>
      </c>
      <c r="AO98">
        <f t="shared" ca="1" si="38"/>
        <v>0</v>
      </c>
      <c r="AP98">
        <f t="shared" ca="1" si="39"/>
        <v>0</v>
      </c>
      <c r="AQ98">
        <f t="shared" ca="1" si="40"/>
        <v>0</v>
      </c>
      <c r="AR98">
        <f t="shared" ca="1" si="41"/>
        <v>0</v>
      </c>
      <c r="AS98">
        <f t="shared" ca="1" si="42"/>
        <v>2</v>
      </c>
      <c r="AT98">
        <f t="shared" ca="1" si="43"/>
        <v>0</v>
      </c>
      <c r="AU98">
        <f t="shared" ca="1" si="44"/>
        <v>0</v>
      </c>
      <c r="AV98">
        <f t="shared" ca="1" si="45"/>
        <v>0</v>
      </c>
      <c r="AW98">
        <f t="shared" ca="1" si="46"/>
        <v>0</v>
      </c>
      <c r="AX98">
        <f t="shared" ca="1" si="47"/>
        <v>2</v>
      </c>
    </row>
    <row r="99" spans="1:50" ht="27.75" customHeight="1">
      <c r="A99" s="726">
        <v>2026</v>
      </c>
      <c r="B99" s="789" t="s">
        <v>104</v>
      </c>
      <c r="C99" s="775" t="s">
        <v>110</v>
      </c>
      <c r="D99" s="1103" t="str">
        <f>'PLAN DE ACCIÓN 2026'!G99</f>
        <v>ID34</v>
      </c>
      <c r="E99" s="818" t="str">
        <f>'PLAN DE ACCIÓN 2026'!H99</f>
        <v>Participa en convocatorias y/o ejecutar proyectos de cooperación nacional o internacional</v>
      </c>
      <c r="F99" s="818" t="str">
        <f>'PLAN DE ACCIÓN 2026'!I99</f>
        <v>Informes de avance en la participación de convocatorias y/o ejecución de proyectos de cooperación nacional e internacional</v>
      </c>
      <c r="G99" s="1104">
        <f>'PLAN DE ACCIÓN 2026'!J99</f>
        <v>0</v>
      </c>
      <c r="H99" s="1104">
        <f>'PLAN DE ACCIÓN 2026'!K99</f>
        <v>0</v>
      </c>
      <c r="I99" s="1104">
        <f>'PLAN DE ACCIÓN 2026'!L99</f>
        <v>0</v>
      </c>
      <c r="J99" s="1105">
        <f>'PLAN DE ACCIÓN 2026'!M99</f>
        <v>0</v>
      </c>
      <c r="K99" s="1104">
        <f>'PLAN DE ACCIÓN 2026'!N99</f>
        <v>0</v>
      </c>
      <c r="L99" s="1104">
        <f>'PLAN DE ACCIÓN 2026'!O99</f>
        <v>1</v>
      </c>
      <c r="M99" s="1106">
        <f>'PLAN DE ACCIÓN 2026'!P99</f>
        <v>0</v>
      </c>
      <c r="N99" s="1106">
        <f>'PLAN DE ACCIÓN 2026'!Q99</f>
        <v>0</v>
      </c>
      <c r="O99" s="1106">
        <f>'PLAN DE ACCIÓN 2026'!R99</f>
        <v>0</v>
      </c>
      <c r="P99" s="1106">
        <f>'PLAN DE ACCIÓN 2026'!S99</f>
        <v>0</v>
      </c>
      <c r="Q99" s="1106">
        <f>'PLAN DE ACCIÓN 2026'!T99</f>
        <v>0</v>
      </c>
      <c r="R99" s="1106">
        <f>'PLAN DE ACCIÓN 2026'!U99</f>
        <v>1</v>
      </c>
      <c r="S99" s="1106">
        <f>'PLAN DE ACCIÓN 2026'!V99</f>
        <v>2</v>
      </c>
      <c r="T99" s="1107">
        <f>'PLAN DE ACCIÓN 2026'!W99</f>
        <v>1</v>
      </c>
      <c r="U99" s="817" t="str">
        <f>'PLAN DE ACCIÓN 2026'!X99</f>
        <v>Subdirección de Metrología Física</v>
      </c>
      <c r="V99" s="817" t="str">
        <f>'PLAN DE ACCIÓN 2026'!Y99</f>
        <v>Subdirección de Metrología Física</v>
      </c>
      <c r="W99" s="817" t="str">
        <f>'PLAN DE ACCIÓN 2026'!Z99</f>
        <v>(M-07) Investigación, Desarrollo e Innovación</v>
      </c>
      <c r="X99" s="817" t="str">
        <f>'PLAN DE ACCIÓN 2026'!AA99</f>
        <v>Inversión / funcionamiento</v>
      </c>
      <c r="Y99" s="1108">
        <f>'PLAN DE ACCIÓN 2026'!AB99</f>
        <v>0</v>
      </c>
      <c r="Z99" s="1108">
        <f>'PLAN DE ACCIÓN 2026'!AC99</f>
        <v>0</v>
      </c>
      <c r="AA99" s="1108">
        <f>'PLAN DE ACCIÓN 2026'!AD99</f>
        <v>0</v>
      </c>
      <c r="AB99" s="1108">
        <f>'PLAN DE ACCIÓN 2026'!AE99</f>
        <v>0</v>
      </c>
      <c r="AC99" s="1108">
        <f>'PLAN DE ACCIÓN 2026'!AF99</f>
        <v>0</v>
      </c>
      <c r="AD99" s="1108">
        <f>'PLAN DE ACCIÓN 2026'!AG99</f>
        <v>0</v>
      </c>
      <c r="AE99" s="1108">
        <f>'PLAN DE ACCIÓN 2026'!AH99</f>
        <v>0</v>
      </c>
      <c r="AF99" s="1108">
        <f>'PLAN DE ACCIÓN 2026'!AI99</f>
        <v>0</v>
      </c>
      <c r="AG99" s="1109">
        <f>'PLAN DE ACCIÓN 2026'!AJ99</f>
        <v>0</v>
      </c>
      <c r="AH99" s="1109">
        <f>'PLAN DE ACCIÓN 2026'!AK99</f>
        <v>0</v>
      </c>
      <c r="AI99" s="1109">
        <f>'PLAN DE ACCIÓN 2026'!AL99</f>
        <v>0</v>
      </c>
      <c r="AJ99" s="1109">
        <f>'PLAN DE ACCIÓN 2026'!AM99</f>
        <v>0</v>
      </c>
      <c r="AK99" s="1109">
        <f>'PLAN DE ACCIÓN 2026'!AN99</f>
        <v>0</v>
      </c>
      <c r="AL99" s="1110">
        <f>'PLAN DE ACCIÓN 2026'!AO99</f>
        <v>0</v>
      </c>
      <c r="AM99">
        <f t="shared" ca="1" si="36"/>
        <v>0</v>
      </c>
      <c r="AN99">
        <f t="shared" ca="1" si="37"/>
        <v>0</v>
      </c>
      <c r="AO99">
        <f t="shared" ca="1" si="38"/>
        <v>0</v>
      </c>
      <c r="AP99">
        <f t="shared" ca="1" si="39"/>
        <v>0</v>
      </c>
      <c r="AQ99">
        <f t="shared" ca="1" si="40"/>
        <v>0</v>
      </c>
      <c r="AR99">
        <f t="shared" ca="1" si="41"/>
        <v>2</v>
      </c>
      <c r="AS99">
        <f t="shared" ca="1" si="42"/>
        <v>0</v>
      </c>
      <c r="AT99">
        <f t="shared" ca="1" si="43"/>
        <v>0</v>
      </c>
      <c r="AU99">
        <f t="shared" ca="1" si="44"/>
        <v>0</v>
      </c>
      <c r="AV99">
        <f t="shared" ca="1" si="45"/>
        <v>0</v>
      </c>
      <c r="AW99">
        <f t="shared" ca="1" si="46"/>
        <v>0</v>
      </c>
      <c r="AX99">
        <f t="shared" ca="1" si="47"/>
        <v>2</v>
      </c>
    </row>
    <row r="100" spans="1:50" ht="27.75" customHeight="1">
      <c r="A100" s="726">
        <v>2026</v>
      </c>
      <c r="B100" s="789" t="s">
        <v>104</v>
      </c>
      <c r="C100" s="775" t="s">
        <v>110</v>
      </c>
      <c r="D100" s="1103" t="str">
        <f>'PLAN DE ACCIÓN 2026'!G100</f>
        <v>ID35</v>
      </c>
      <c r="E100" s="818" t="str">
        <f>'PLAN DE ACCIÓN 2026'!H100</f>
        <v>Realizar las evaluaciones pares y auditorias internas para el mantenimiento de CMC de acuerdo al programa anual de auditorias del SIG</v>
      </c>
      <c r="F100" s="818" t="str">
        <f>'PLAN DE ACCIÓN 2026'!I100</f>
        <v>Compilado de informes finales de auditorias</v>
      </c>
      <c r="G100" s="1104">
        <f>'PLAN DE ACCIÓN 2026'!J100</f>
        <v>0</v>
      </c>
      <c r="H100" s="1104">
        <f>'PLAN DE ACCIÓN 2026'!K100</f>
        <v>0</v>
      </c>
      <c r="I100" s="1104">
        <f>'PLAN DE ACCIÓN 2026'!L100</f>
        <v>0</v>
      </c>
      <c r="J100" s="1105">
        <f>'PLAN DE ACCIÓN 2026'!M100</f>
        <v>0</v>
      </c>
      <c r="K100" s="1104">
        <f>'PLAN DE ACCIÓN 2026'!N100</f>
        <v>0</v>
      </c>
      <c r="L100" s="1104">
        <f>'PLAN DE ACCIÓN 2026'!O100</f>
        <v>0</v>
      </c>
      <c r="M100" s="1106">
        <f>'PLAN DE ACCIÓN 2026'!P100</f>
        <v>0</v>
      </c>
      <c r="N100" s="1106">
        <f>'PLAN DE ACCIÓN 2026'!Q100</f>
        <v>1</v>
      </c>
      <c r="O100" s="1106">
        <f>'PLAN DE ACCIÓN 2026'!R100</f>
        <v>0</v>
      </c>
      <c r="P100" s="1106">
        <f>'PLAN DE ACCIÓN 2026'!S100</f>
        <v>0</v>
      </c>
      <c r="Q100" s="1106">
        <f>'PLAN DE ACCIÓN 2026'!T100</f>
        <v>0</v>
      </c>
      <c r="R100" s="1106">
        <f>'PLAN DE ACCIÓN 2026'!U100</f>
        <v>1</v>
      </c>
      <c r="S100" s="1106">
        <f>'PLAN DE ACCIÓN 2026'!V100</f>
        <v>2</v>
      </c>
      <c r="T100" s="1107">
        <f>'PLAN DE ACCIÓN 2026'!W100</f>
        <v>1</v>
      </c>
      <c r="U100" s="817" t="str">
        <f>'PLAN DE ACCIÓN 2026'!X100</f>
        <v>Subdirección de Metrología Física</v>
      </c>
      <c r="V100" s="817" t="str">
        <f>'PLAN DE ACCIÓN 2026'!Y100</f>
        <v>Subdirección de Metrología Física</v>
      </c>
      <c r="W100" s="817" t="str">
        <f>'PLAN DE ACCIÓN 2026'!Z100</f>
        <v>(M-01) Servicios de Calibración y medición metrológica</v>
      </c>
      <c r="X100" s="817" t="str">
        <f>'PLAN DE ACCIÓN 2026'!AA100</f>
        <v>Inversión / funcionamiento</v>
      </c>
      <c r="Y100" s="1108">
        <f>'PLAN DE ACCIÓN 2026'!AB100</f>
        <v>0</v>
      </c>
      <c r="Z100" s="1108">
        <f>'PLAN DE ACCIÓN 2026'!AC100</f>
        <v>0</v>
      </c>
      <c r="AA100" s="1108">
        <f>'PLAN DE ACCIÓN 2026'!AD100</f>
        <v>0</v>
      </c>
      <c r="AB100" s="1108">
        <f>'PLAN DE ACCIÓN 2026'!AE100</f>
        <v>0</v>
      </c>
      <c r="AC100" s="1108">
        <f>'PLAN DE ACCIÓN 2026'!AF100</f>
        <v>0</v>
      </c>
      <c r="AD100" s="1108">
        <f>'PLAN DE ACCIÓN 2026'!AG100</f>
        <v>0</v>
      </c>
      <c r="AE100" s="1108">
        <f>'PLAN DE ACCIÓN 2026'!AH100</f>
        <v>0</v>
      </c>
      <c r="AF100" s="1108">
        <f>'PLAN DE ACCIÓN 2026'!AI100</f>
        <v>0</v>
      </c>
      <c r="AG100" s="1109">
        <f>'PLAN DE ACCIÓN 2026'!AJ100</f>
        <v>0</v>
      </c>
      <c r="AH100" s="1109">
        <f>'PLAN DE ACCIÓN 2026'!AK100</f>
        <v>0</v>
      </c>
      <c r="AI100" s="1109">
        <f>'PLAN DE ACCIÓN 2026'!AL100</f>
        <v>0</v>
      </c>
      <c r="AJ100" s="1109">
        <f>'PLAN DE ACCIÓN 2026'!AM100</f>
        <v>0</v>
      </c>
      <c r="AK100" s="1109">
        <f>'PLAN DE ACCIÓN 2026'!AN100</f>
        <v>0</v>
      </c>
      <c r="AL100" s="1110">
        <f>'PLAN DE ACCIÓN 2026'!AO100</f>
        <v>0</v>
      </c>
      <c r="AM100">
        <f t="shared" ca="1" si="36"/>
        <v>0</v>
      </c>
      <c r="AN100">
        <f t="shared" ca="1" si="37"/>
        <v>0</v>
      </c>
      <c r="AO100">
        <f t="shared" ca="1" si="38"/>
        <v>0</v>
      </c>
      <c r="AP100">
        <f t="shared" ca="1" si="39"/>
        <v>0</v>
      </c>
      <c r="AQ100">
        <f t="shared" ca="1" si="40"/>
        <v>0</v>
      </c>
      <c r="AR100">
        <f t="shared" ca="1" si="41"/>
        <v>0</v>
      </c>
      <c r="AS100">
        <f t="shared" ca="1" si="42"/>
        <v>0</v>
      </c>
      <c r="AT100">
        <f t="shared" ca="1" si="43"/>
        <v>2</v>
      </c>
      <c r="AU100">
        <f t="shared" ca="1" si="44"/>
        <v>0</v>
      </c>
      <c r="AV100">
        <f t="shared" ca="1" si="45"/>
        <v>0</v>
      </c>
      <c r="AW100">
        <f t="shared" ca="1" si="46"/>
        <v>0</v>
      </c>
      <c r="AX100">
        <f t="shared" ca="1" si="47"/>
        <v>2</v>
      </c>
    </row>
    <row r="101" spans="1:50" ht="27.75" customHeight="1">
      <c r="A101" s="726">
        <v>2026</v>
      </c>
      <c r="B101" s="789" t="s">
        <v>104</v>
      </c>
      <c r="C101" s="775" t="s">
        <v>110</v>
      </c>
      <c r="D101" s="1103" t="str">
        <f>'PLAN DE ACCIÓN 2026'!G101</f>
        <v>ID36</v>
      </c>
      <c r="E101" s="818" t="str">
        <f>'PLAN DE ACCIÓN 2026'!H101</f>
        <v>Atender servicios de calibración en espectrofotometría UV - Vis</v>
      </c>
      <c r="F101" s="818" t="str">
        <f>'PLAN DE ACCIÓN 2026'!I101</f>
        <v>Reporte relacionando Servicios prestados</v>
      </c>
      <c r="G101" s="1104">
        <f>'PLAN DE ACCIÓN 2026'!J101</f>
        <v>0</v>
      </c>
      <c r="H101" s="1104">
        <f>'PLAN DE ACCIÓN 2026'!K101</f>
        <v>0</v>
      </c>
      <c r="I101" s="1104">
        <f>'PLAN DE ACCIÓN 2026'!L101</f>
        <v>0</v>
      </c>
      <c r="J101" s="1105">
        <f>'PLAN DE ACCIÓN 2026'!M101</f>
        <v>0</v>
      </c>
      <c r="K101" s="1104">
        <f>'PLAN DE ACCIÓN 2026'!N101</f>
        <v>0</v>
      </c>
      <c r="L101" s="1104">
        <f>'PLAN DE ACCIÓN 2026'!O101</f>
        <v>0</v>
      </c>
      <c r="M101" s="1106">
        <f>'PLAN DE ACCIÓN 2026'!P101</f>
        <v>0</v>
      </c>
      <c r="N101" s="1106">
        <f>'PLAN DE ACCIÓN 2026'!Q101</f>
        <v>0</v>
      </c>
      <c r="O101" s="1106">
        <f>'PLAN DE ACCIÓN 2026'!R101</f>
        <v>0</v>
      </c>
      <c r="P101" s="1106">
        <f>'PLAN DE ACCIÓN 2026'!S101</f>
        <v>0</v>
      </c>
      <c r="Q101" s="1106">
        <f>'PLAN DE ACCIÓN 2026'!T101</f>
        <v>0</v>
      </c>
      <c r="R101" s="1106">
        <f>'PLAN DE ACCIÓN 2026'!U101</f>
        <v>1</v>
      </c>
      <c r="S101" s="1106">
        <f>'PLAN DE ACCIÓN 2026'!V101</f>
        <v>1</v>
      </c>
      <c r="T101" s="1107">
        <f>'PLAN DE ACCIÓN 2026'!W101</f>
        <v>1</v>
      </c>
      <c r="U101" s="817" t="str">
        <f>'PLAN DE ACCIÓN 2026'!X101</f>
        <v>Subdirección de Metrología Química y Biología</v>
      </c>
      <c r="V101" s="817" t="str">
        <f>'PLAN DE ACCIÓN 2026'!Y101</f>
        <v>Subdirección de Metrología Química y Biología</v>
      </c>
      <c r="W101" s="817" t="str">
        <f>'PLAN DE ACCIÓN 2026'!Z101</f>
        <v>(M-01) Servicios de Calibración y medición metrológica</v>
      </c>
      <c r="X101" s="817" t="str">
        <f>'PLAN DE ACCIÓN 2026'!AA101</f>
        <v>Funcionamiento</v>
      </c>
      <c r="Y101" s="1108">
        <f>'PLAN DE ACCIÓN 2026'!AB101</f>
        <v>0</v>
      </c>
      <c r="Z101" s="1108">
        <f>'PLAN DE ACCIÓN 2026'!AC101</f>
        <v>0</v>
      </c>
      <c r="AA101" s="1108">
        <f>'PLAN DE ACCIÓN 2026'!AD101</f>
        <v>0</v>
      </c>
      <c r="AB101" s="1108">
        <f>'PLAN DE ACCIÓN 2026'!AE101</f>
        <v>0</v>
      </c>
      <c r="AC101" s="1108">
        <f>'PLAN DE ACCIÓN 2026'!AF101</f>
        <v>0</v>
      </c>
      <c r="AD101" s="1108">
        <f>'PLAN DE ACCIÓN 2026'!AG101</f>
        <v>0</v>
      </c>
      <c r="AE101" s="1108">
        <f>'PLAN DE ACCIÓN 2026'!AH101</f>
        <v>0</v>
      </c>
      <c r="AF101" s="1108">
        <f>'PLAN DE ACCIÓN 2026'!AI101</f>
        <v>0</v>
      </c>
      <c r="AG101" s="1109">
        <f>'PLAN DE ACCIÓN 2026'!AJ101</f>
        <v>0</v>
      </c>
      <c r="AH101" s="1109">
        <f>'PLAN DE ACCIÓN 2026'!AK101</f>
        <v>0</v>
      </c>
      <c r="AI101" s="1109">
        <f>'PLAN DE ACCIÓN 2026'!AL101</f>
        <v>0</v>
      </c>
      <c r="AJ101" s="1109">
        <f>'PLAN DE ACCIÓN 2026'!AM101</f>
        <v>0</v>
      </c>
      <c r="AK101" s="1109">
        <f>'PLAN DE ACCIÓN 2026'!AN101</f>
        <v>0</v>
      </c>
      <c r="AL101" s="1110">
        <f>'PLAN DE ACCIÓN 2026'!AO101</f>
        <v>0</v>
      </c>
      <c r="AM101">
        <f t="shared" ca="1" si="36"/>
        <v>0</v>
      </c>
      <c r="AN101">
        <f t="shared" ca="1" si="37"/>
        <v>0</v>
      </c>
      <c r="AO101">
        <f t="shared" ca="1" si="38"/>
        <v>0</v>
      </c>
      <c r="AP101">
        <f t="shared" ca="1" si="39"/>
        <v>0</v>
      </c>
      <c r="AQ101">
        <f t="shared" ca="1" si="40"/>
        <v>0</v>
      </c>
      <c r="AR101">
        <f t="shared" ca="1" si="41"/>
        <v>0</v>
      </c>
      <c r="AS101">
        <f t="shared" ca="1" si="42"/>
        <v>0</v>
      </c>
      <c r="AT101">
        <f t="shared" ca="1" si="43"/>
        <v>0</v>
      </c>
      <c r="AU101">
        <f t="shared" ca="1" si="44"/>
        <v>0</v>
      </c>
      <c r="AV101">
        <f t="shared" ca="1" si="45"/>
        <v>0</v>
      </c>
      <c r="AW101">
        <f t="shared" ca="1" si="46"/>
        <v>0</v>
      </c>
      <c r="AX101">
        <f t="shared" ca="1" si="47"/>
        <v>2</v>
      </c>
    </row>
    <row r="102" spans="1:50" ht="27.75" customHeight="1">
      <c r="A102" s="726">
        <v>2026</v>
      </c>
      <c r="B102" s="789" t="s">
        <v>104</v>
      </c>
      <c r="C102" s="775" t="s">
        <v>110</v>
      </c>
      <c r="D102" s="1103" t="str">
        <f>'PLAN DE ACCIÓN 2026'!G102</f>
        <v>ID37</v>
      </c>
      <c r="E102" s="818" t="str">
        <f>'PLAN DE ACCIÓN 2026'!H102</f>
        <v>Avanzar en la implementación del modelo de gobernanza de I+D+i</v>
      </c>
      <c r="F102" s="818" t="str">
        <f>'PLAN DE ACCIÓN 2026'!I102</f>
        <v xml:space="preserve">
Formalización en el SIG de resultados de ejercicios de AE para I+D+i 
M3: 1 procedimiento
M4: 1 procedimiento
M8: 1 procedimiento
M9: 1 procedimiento
M10: Repositorio de I+D+i en operación
M12: Lineamientos para la vigilancia tecnológica y competitividad empresarial</v>
      </c>
      <c r="G102" s="1104">
        <f>'PLAN DE ACCIÓN 2026'!J102</f>
        <v>0</v>
      </c>
      <c r="H102" s="1104">
        <f>'PLAN DE ACCIÓN 2026'!K102</f>
        <v>0</v>
      </c>
      <c r="I102" s="1104">
        <f>'PLAN DE ACCIÓN 2026'!L102</f>
        <v>1</v>
      </c>
      <c r="J102" s="1105">
        <f>'PLAN DE ACCIÓN 2026'!M102</f>
        <v>1</v>
      </c>
      <c r="K102" s="1104">
        <f>'PLAN DE ACCIÓN 2026'!N102</f>
        <v>0</v>
      </c>
      <c r="L102" s="1104">
        <f>'PLAN DE ACCIÓN 2026'!O102</f>
        <v>0</v>
      </c>
      <c r="M102" s="1106">
        <f>'PLAN DE ACCIÓN 2026'!P102</f>
        <v>0</v>
      </c>
      <c r="N102" s="1106">
        <f>'PLAN DE ACCIÓN 2026'!Q102</f>
        <v>1</v>
      </c>
      <c r="O102" s="1106">
        <f>'PLAN DE ACCIÓN 2026'!R102</f>
        <v>1</v>
      </c>
      <c r="P102" s="1106">
        <f>'PLAN DE ACCIÓN 2026'!S102</f>
        <v>1</v>
      </c>
      <c r="Q102" s="1106">
        <f>'PLAN DE ACCIÓN 2026'!T102</f>
        <v>0</v>
      </c>
      <c r="R102" s="1106">
        <f>'PLAN DE ACCIÓN 2026'!U102</f>
        <v>1</v>
      </c>
      <c r="S102" s="1106">
        <f>'PLAN DE ACCIÓN 2026'!V102</f>
        <v>6</v>
      </c>
      <c r="T102" s="1107">
        <f>'PLAN DE ACCIÓN 2026'!W102</f>
        <v>1</v>
      </c>
      <c r="U102" s="817" t="str">
        <f>'PLAN DE ACCIÓN 2026'!X102</f>
        <v>Subdirección de Servicios Metrológicos y Relación con el Ciudadano</v>
      </c>
      <c r="V102" s="817" t="str">
        <f>'PLAN DE ACCIÓN 2026'!Y102</f>
        <v>Subdirección de Servicios Metrológicos y Relación con el Ciudadano / Oficina Asesora de Planeación</v>
      </c>
      <c r="W102" s="817" t="str">
        <f>'PLAN DE ACCIÓN 2026'!Z102</f>
        <v>(M-07) Investigación, Desarrollo e Innovación</v>
      </c>
      <c r="X102" s="817" t="str">
        <f>'PLAN DE ACCIÓN 2026'!AA102</f>
        <v>Inversión / Funcionamiento</v>
      </c>
      <c r="Y102" s="1108">
        <f>'PLAN DE ACCIÓN 2026'!AB102</f>
        <v>0</v>
      </c>
      <c r="Z102" s="1108">
        <f>'PLAN DE ACCIÓN 2026'!AC102</f>
        <v>0</v>
      </c>
      <c r="AA102" s="1108">
        <f>'PLAN DE ACCIÓN 2026'!AD102</f>
        <v>1</v>
      </c>
      <c r="AB102" s="1108">
        <f>'PLAN DE ACCIÓN 2026'!AE102</f>
        <v>0</v>
      </c>
      <c r="AC102" s="1108">
        <f>'PLAN DE ACCIÓN 2026'!AF102</f>
        <v>0</v>
      </c>
      <c r="AD102" s="1108">
        <f>'PLAN DE ACCIÓN 2026'!AG102</f>
        <v>0</v>
      </c>
      <c r="AE102" s="1108">
        <f>'PLAN DE ACCIÓN 2026'!AH102</f>
        <v>0</v>
      </c>
      <c r="AF102" s="1108">
        <f>'PLAN DE ACCIÓN 2026'!AI102</f>
        <v>0</v>
      </c>
      <c r="AG102" s="1109">
        <f>'PLAN DE ACCIÓN 2026'!AJ102</f>
        <v>0</v>
      </c>
      <c r="AH102" s="1109">
        <f>'PLAN DE ACCIÓN 2026'!AK102</f>
        <v>0</v>
      </c>
      <c r="AI102" s="1109">
        <f>'PLAN DE ACCIÓN 2026'!AL102</f>
        <v>0</v>
      </c>
      <c r="AJ102" s="1109">
        <f>'PLAN DE ACCIÓN 2026'!AM102</f>
        <v>0</v>
      </c>
      <c r="AK102" s="1109">
        <f>'PLAN DE ACCIÓN 2026'!AN102</f>
        <v>1</v>
      </c>
      <c r="AL102" s="1110">
        <f>'PLAN DE ACCIÓN 2026'!AO102</f>
        <v>0.16666666666666666</v>
      </c>
      <c r="AM102">
        <f t="shared" ca="1" si="36"/>
        <v>0</v>
      </c>
      <c r="AN102">
        <f t="shared" ca="1" si="37"/>
        <v>0</v>
      </c>
      <c r="AO102">
        <f t="shared" ca="1" si="38"/>
        <v>1</v>
      </c>
      <c r="AP102">
        <f t="shared" ca="1" si="39"/>
        <v>2</v>
      </c>
      <c r="AQ102">
        <f t="shared" ca="1" si="40"/>
        <v>0</v>
      </c>
      <c r="AR102">
        <f t="shared" ca="1" si="41"/>
        <v>0</v>
      </c>
      <c r="AS102">
        <f t="shared" ca="1" si="42"/>
        <v>0</v>
      </c>
      <c r="AT102">
        <f t="shared" ca="1" si="43"/>
        <v>2</v>
      </c>
      <c r="AU102">
        <f t="shared" ca="1" si="44"/>
        <v>2</v>
      </c>
      <c r="AV102">
        <f t="shared" ca="1" si="45"/>
        <v>2</v>
      </c>
      <c r="AW102">
        <f t="shared" ca="1" si="46"/>
        <v>0</v>
      </c>
      <c r="AX102">
        <f t="shared" ca="1" si="47"/>
        <v>2</v>
      </c>
    </row>
    <row r="103" spans="1:50" ht="36.75" customHeight="1">
      <c r="A103" s="726">
        <v>2026</v>
      </c>
      <c r="B103" s="789" t="s">
        <v>104</v>
      </c>
      <c r="C103" s="775" t="s">
        <v>110</v>
      </c>
      <c r="D103" s="1103" t="str">
        <f>'PLAN DE ACCIÓN 2026'!G103</f>
        <v>ID38</v>
      </c>
      <c r="E103" s="818" t="str">
        <f>'PLAN DE ACCIÓN 2026'!H103</f>
        <v>Generar el modelo predictivo (Fase I) para la gestión de la demanda de servicios metrológicos</v>
      </c>
      <c r="F103" s="818" t="str">
        <f>'PLAN DE ACCIÓN 2026'!I103</f>
        <v>M3: Definición de alcances por fase del modelo predictivo
M10: Implementación de la Fase I del modelo predictivo</v>
      </c>
      <c r="G103" s="1104">
        <f>'PLAN DE ACCIÓN 2026'!J103</f>
        <v>0</v>
      </c>
      <c r="H103" s="1104">
        <f>'PLAN DE ACCIÓN 2026'!K103</f>
        <v>0</v>
      </c>
      <c r="I103" s="1104">
        <f>'PLAN DE ACCIÓN 2026'!L103</f>
        <v>1</v>
      </c>
      <c r="J103" s="1105">
        <f>'PLAN DE ACCIÓN 2026'!M103</f>
        <v>0</v>
      </c>
      <c r="K103" s="1104">
        <f>'PLAN DE ACCIÓN 2026'!N103</f>
        <v>0</v>
      </c>
      <c r="L103" s="1104">
        <f>'PLAN DE ACCIÓN 2026'!O103</f>
        <v>0</v>
      </c>
      <c r="M103" s="1106">
        <f>'PLAN DE ACCIÓN 2026'!P103</f>
        <v>0</v>
      </c>
      <c r="N103" s="1106">
        <f>'PLAN DE ACCIÓN 2026'!Q103</f>
        <v>0</v>
      </c>
      <c r="O103" s="1106">
        <f>'PLAN DE ACCIÓN 2026'!R103</f>
        <v>0</v>
      </c>
      <c r="P103" s="1106">
        <f>'PLAN DE ACCIÓN 2026'!S103</f>
        <v>1</v>
      </c>
      <c r="Q103" s="1106">
        <f>'PLAN DE ACCIÓN 2026'!T103</f>
        <v>0</v>
      </c>
      <c r="R103" s="1106">
        <f>'PLAN DE ACCIÓN 2026'!U103</f>
        <v>0</v>
      </c>
      <c r="S103" s="1106">
        <f>'PLAN DE ACCIÓN 2026'!V103</f>
        <v>2</v>
      </c>
      <c r="T103" s="1107">
        <f>'PLAN DE ACCIÓN 2026'!W103</f>
        <v>1</v>
      </c>
      <c r="U103" s="817" t="str">
        <f>'PLAN DE ACCIÓN 2026'!X103</f>
        <v>Subdirección de Servicios Metrológicos y Relación con el Ciudadano</v>
      </c>
      <c r="V103" s="817" t="str">
        <f>'PLAN DE ACCIÓN 2026'!Y103</f>
        <v>Subdirección de Servicios Metrológicos y Relación con el Ciudadano</v>
      </c>
      <c r="W103" s="817" t="str">
        <f>'PLAN DE ACCIÓN 2026'!Z103</f>
        <v>(M-01) Servicios de Calibración y medición metrológica</v>
      </c>
      <c r="X103" s="817" t="str">
        <f>'PLAN DE ACCIÓN 2026'!AA103</f>
        <v>Inversión / Funcionamiento</v>
      </c>
      <c r="Y103" s="1108">
        <f>'PLAN DE ACCIÓN 2026'!AB103</f>
        <v>0</v>
      </c>
      <c r="Z103" s="1108">
        <f>'PLAN DE ACCIÓN 2026'!AC103</f>
        <v>0</v>
      </c>
      <c r="AA103" s="1108">
        <f>'PLAN DE ACCIÓN 2026'!AD103</f>
        <v>1</v>
      </c>
      <c r="AB103" s="1108">
        <f>'PLAN DE ACCIÓN 2026'!AE103</f>
        <v>0</v>
      </c>
      <c r="AC103" s="1108">
        <f>'PLAN DE ACCIÓN 2026'!AF103</f>
        <v>0</v>
      </c>
      <c r="AD103" s="1108">
        <f>'PLAN DE ACCIÓN 2026'!AG103</f>
        <v>0</v>
      </c>
      <c r="AE103" s="1108">
        <f>'PLAN DE ACCIÓN 2026'!AH103</f>
        <v>0</v>
      </c>
      <c r="AF103" s="1108">
        <f>'PLAN DE ACCIÓN 2026'!AI103</f>
        <v>0</v>
      </c>
      <c r="AG103" s="1109">
        <f>'PLAN DE ACCIÓN 2026'!AJ103</f>
        <v>0</v>
      </c>
      <c r="AH103" s="1109">
        <f>'PLAN DE ACCIÓN 2026'!AK103</f>
        <v>0</v>
      </c>
      <c r="AI103" s="1109">
        <f>'PLAN DE ACCIÓN 2026'!AL103</f>
        <v>0</v>
      </c>
      <c r="AJ103" s="1109">
        <f>'PLAN DE ACCIÓN 2026'!AM103</f>
        <v>0</v>
      </c>
      <c r="AK103" s="1109">
        <f>'PLAN DE ACCIÓN 2026'!AN103</f>
        <v>1</v>
      </c>
      <c r="AL103" s="1110">
        <f>'PLAN DE ACCIÓN 2026'!AO103</f>
        <v>0.5</v>
      </c>
      <c r="AM103">
        <f t="shared" ca="1" si="36"/>
        <v>0</v>
      </c>
      <c r="AN103">
        <f t="shared" ca="1" si="37"/>
        <v>0</v>
      </c>
      <c r="AO103">
        <f t="shared" ca="1" si="38"/>
        <v>1</v>
      </c>
      <c r="AP103">
        <f t="shared" ca="1" si="39"/>
        <v>0</v>
      </c>
      <c r="AQ103">
        <f t="shared" ca="1" si="40"/>
        <v>0</v>
      </c>
      <c r="AR103">
        <f t="shared" ca="1" si="41"/>
        <v>0</v>
      </c>
      <c r="AS103">
        <f t="shared" ca="1" si="42"/>
        <v>0</v>
      </c>
      <c r="AT103">
        <f t="shared" ca="1" si="43"/>
        <v>0</v>
      </c>
      <c r="AU103">
        <f t="shared" ca="1" si="44"/>
        <v>0</v>
      </c>
      <c r="AV103">
        <f t="shared" ca="1" si="45"/>
        <v>2</v>
      </c>
      <c r="AW103">
        <f t="shared" ca="1" si="46"/>
        <v>0</v>
      </c>
      <c r="AX103">
        <f t="shared" ca="1" si="47"/>
        <v>0</v>
      </c>
    </row>
    <row r="104" spans="1:50" ht="27.75" customHeight="1">
      <c r="A104" s="726">
        <v>2026</v>
      </c>
      <c r="B104" s="789" t="s">
        <v>111</v>
      </c>
      <c r="C104" s="775"/>
      <c r="D104" s="1103" t="str">
        <f>'P-SST-2026'!D8</f>
        <v>SST1</v>
      </c>
      <c r="E104" s="1118" t="str">
        <f>'P-SST-2026'!E8</f>
        <v xml:space="preserve"> Reportar los indicadores del SG-SST en ISOLUCION.</v>
      </c>
      <c r="F104" s="1118" t="str">
        <f>'P-SST-2026'!F8</f>
        <v>Registro en ISOLUCIÓN de acuerdo con la periodicidad.</v>
      </c>
      <c r="G104" s="1104">
        <f>'P-SST-2026'!G8</f>
        <v>1</v>
      </c>
      <c r="H104" s="1104">
        <f>'P-SST-2026'!H8</f>
        <v>1</v>
      </c>
      <c r="I104" s="1104">
        <f>'P-SST-2026'!I8</f>
        <v>1</v>
      </c>
      <c r="J104" s="1104">
        <f>'P-SST-2026'!J8</f>
        <v>1</v>
      </c>
      <c r="K104" s="1104">
        <f>'P-SST-2026'!K8</f>
        <v>1</v>
      </c>
      <c r="L104" s="1104">
        <f>'P-SST-2026'!L8</f>
        <v>1</v>
      </c>
      <c r="M104" s="1104">
        <f>'P-SST-2026'!M8</f>
        <v>1</v>
      </c>
      <c r="N104" s="1104">
        <f>'P-SST-2026'!N8</f>
        <v>1</v>
      </c>
      <c r="O104" s="1104">
        <f>'P-SST-2026'!O8</f>
        <v>1</v>
      </c>
      <c r="P104" s="1104">
        <f>'P-SST-2026'!P8</f>
        <v>1</v>
      </c>
      <c r="Q104" s="1104">
        <f>'P-SST-2026'!Q8</f>
        <v>1</v>
      </c>
      <c r="R104" s="1104">
        <f>'P-SST-2026'!R8</f>
        <v>1</v>
      </c>
      <c r="S104" s="1104">
        <f>'P-SST-2026'!S8</f>
        <v>12</v>
      </c>
      <c r="T104" s="1122">
        <f>'P-SST-2026'!T8</f>
        <v>1</v>
      </c>
      <c r="U104" s="817" t="str">
        <f>'P-SST-2026'!V8</f>
        <v>Secretaría General</v>
      </c>
      <c r="V104" s="817"/>
      <c r="W104" s="817"/>
      <c r="X104" s="1119"/>
      <c r="Y104" s="1108">
        <f>'P-SST-2026'!X8</f>
        <v>1</v>
      </c>
      <c r="Z104" s="1108">
        <f>'P-SST-2026'!Y8</f>
        <v>1</v>
      </c>
      <c r="AA104" s="1108">
        <f>'P-SST-2026'!Z8</f>
        <v>1</v>
      </c>
      <c r="AB104" s="1108">
        <f>'P-SST-2026'!AA8</f>
        <v>0</v>
      </c>
      <c r="AC104" s="1108">
        <f>'P-SST-2026'!AB8</f>
        <v>0</v>
      </c>
      <c r="AD104" s="1108">
        <f>'P-SST-2026'!AC8</f>
        <v>0</v>
      </c>
      <c r="AE104" s="1108">
        <f>'P-SST-2026'!AD8</f>
        <v>0</v>
      </c>
      <c r="AF104" s="1108">
        <f>'P-SST-2026'!AE8</f>
        <v>0</v>
      </c>
      <c r="AG104" s="1108">
        <f>'P-SST-2026'!AF8</f>
        <v>0</v>
      </c>
      <c r="AH104" s="1108">
        <f>'P-SST-2026'!AG8</f>
        <v>0</v>
      </c>
      <c r="AI104" s="1108">
        <f>'P-SST-2026'!AH8</f>
        <v>0</v>
      </c>
      <c r="AJ104" s="1108">
        <f>'P-SST-2026'!AI8</f>
        <v>0</v>
      </c>
      <c r="AK104" s="1108">
        <f>'P-SST-2026'!AJ8</f>
        <v>3</v>
      </c>
      <c r="AL104" s="1110">
        <f>'P-SST-2026'!AK8</f>
        <v>0.25</v>
      </c>
    </row>
    <row r="105" spans="1:50" ht="27.75" customHeight="1">
      <c r="A105" s="726">
        <v>2026</v>
      </c>
      <c r="B105" s="789" t="s">
        <v>111</v>
      </c>
      <c r="C105" s="775"/>
      <c r="D105" s="1103" t="str">
        <f>'P-SST-2026'!D9</f>
        <v>SST2</v>
      </c>
      <c r="E105" s="1118" t="str">
        <f>'P-SST-2026'!E9</f>
        <v>Actualizar la política de SST teniendo en cuenta el decreto 1072 de 2015 y la ISO 45001.</v>
      </c>
      <c r="F105" s="1118" t="str">
        <f>'P-SST-2026'!F9</f>
        <v>Cargue del documento en ISOLUCIÓN</v>
      </c>
      <c r="G105" s="1104">
        <f>'P-SST-2026'!G9</f>
        <v>0</v>
      </c>
      <c r="H105" s="1104">
        <f>'P-SST-2026'!H9</f>
        <v>0</v>
      </c>
      <c r="I105" s="1104">
        <f>'P-SST-2026'!I9</f>
        <v>1</v>
      </c>
      <c r="J105" s="1104">
        <f>'P-SST-2026'!J9</f>
        <v>0</v>
      </c>
      <c r="K105" s="1104">
        <f>'P-SST-2026'!K9</f>
        <v>0</v>
      </c>
      <c r="L105" s="1104">
        <f>'P-SST-2026'!L9</f>
        <v>0</v>
      </c>
      <c r="M105" s="1104">
        <f>'P-SST-2026'!M9</f>
        <v>0</v>
      </c>
      <c r="N105" s="1104">
        <f>'P-SST-2026'!N9</f>
        <v>0</v>
      </c>
      <c r="O105" s="1104">
        <f>'P-SST-2026'!O9</f>
        <v>0</v>
      </c>
      <c r="P105" s="1104">
        <f>'P-SST-2026'!P9</f>
        <v>0</v>
      </c>
      <c r="Q105" s="1104">
        <f>'P-SST-2026'!Q9</f>
        <v>0</v>
      </c>
      <c r="R105" s="1104">
        <f>'P-SST-2026'!R9</f>
        <v>0</v>
      </c>
      <c r="S105" s="1104">
        <f>'P-SST-2026'!S9</f>
        <v>1</v>
      </c>
      <c r="T105" s="1122">
        <f>'P-SST-2026'!T9</f>
        <v>1</v>
      </c>
      <c r="U105" s="817" t="str">
        <f>'P-SST-2026'!V9</f>
        <v>Secretaría General</v>
      </c>
      <c r="V105" s="817"/>
      <c r="W105" s="817"/>
      <c r="X105" s="1119"/>
      <c r="Y105" s="1108">
        <f>'P-SST-2026'!X9</f>
        <v>0</v>
      </c>
      <c r="Z105" s="1108">
        <f>'P-SST-2026'!Y9</f>
        <v>0</v>
      </c>
      <c r="AA105" s="1108">
        <f>'P-SST-2026'!Z9</f>
        <v>1</v>
      </c>
      <c r="AB105" s="1108">
        <f>'P-SST-2026'!AA9</f>
        <v>0</v>
      </c>
      <c r="AC105" s="1108">
        <f>'P-SST-2026'!AB9</f>
        <v>0</v>
      </c>
      <c r="AD105" s="1108">
        <f>'P-SST-2026'!AC9</f>
        <v>0</v>
      </c>
      <c r="AE105" s="1108">
        <f>'P-SST-2026'!AD9</f>
        <v>0</v>
      </c>
      <c r="AF105" s="1108">
        <f>'P-SST-2026'!AE9</f>
        <v>0</v>
      </c>
      <c r="AG105" s="1108">
        <f>'P-SST-2026'!AF9</f>
        <v>0</v>
      </c>
      <c r="AH105" s="1108">
        <f>'P-SST-2026'!AG9</f>
        <v>0</v>
      </c>
      <c r="AI105" s="1108">
        <f>'P-SST-2026'!AH9</f>
        <v>0</v>
      </c>
      <c r="AJ105" s="1108">
        <f>'P-SST-2026'!AI9</f>
        <v>0</v>
      </c>
      <c r="AK105" s="1108">
        <f>'P-SST-2026'!AJ9</f>
        <v>1</v>
      </c>
      <c r="AL105" s="1110">
        <f>'P-SST-2026'!AK9</f>
        <v>1</v>
      </c>
      <c r="AM105">
        <f t="shared" ca="1" si="36"/>
        <v>0</v>
      </c>
      <c r="AN105">
        <f t="shared" ca="1" si="37"/>
        <v>0</v>
      </c>
      <c r="AO105">
        <f t="shared" ca="1" si="38"/>
        <v>1</v>
      </c>
      <c r="AP105">
        <f t="shared" ca="1" si="39"/>
        <v>0</v>
      </c>
      <c r="AQ105">
        <f t="shared" ca="1" si="40"/>
        <v>0</v>
      </c>
      <c r="AR105">
        <f t="shared" ca="1" si="41"/>
        <v>0</v>
      </c>
      <c r="AS105">
        <f t="shared" ca="1" si="42"/>
        <v>0</v>
      </c>
      <c r="AT105">
        <f t="shared" ca="1" si="43"/>
        <v>0</v>
      </c>
      <c r="AU105">
        <f t="shared" ca="1" si="44"/>
        <v>0</v>
      </c>
      <c r="AV105">
        <f t="shared" ca="1" si="45"/>
        <v>0</v>
      </c>
      <c r="AW105">
        <f t="shared" ca="1" si="46"/>
        <v>0</v>
      </c>
      <c r="AX105">
        <f t="shared" ca="1" si="47"/>
        <v>0</v>
      </c>
    </row>
    <row r="106" spans="1:50" ht="27.75" customHeight="1">
      <c r="A106" s="726">
        <v>2026</v>
      </c>
      <c r="B106" s="789" t="s">
        <v>111</v>
      </c>
      <c r="C106" s="775"/>
      <c r="D106" s="1103" t="str">
        <f>'P-SST-2026'!D10</f>
        <v>SST3</v>
      </c>
      <c r="E106" s="1118" t="str">
        <f>'P-SST-2026'!E10</f>
        <v>Gestionar las elecciones del comité de convivencia (COCOLA) y el comité paritario de seguridad y salud en el trabajo (COPASST) Para la vigencia  2027-2028.</v>
      </c>
      <c r="F106" s="1118" t="str">
        <f>'P-SST-2026'!F10</f>
        <v xml:space="preserve">Resultdos de las elecciones </v>
      </c>
      <c r="G106" s="1104">
        <f>'P-SST-2026'!G10</f>
        <v>0</v>
      </c>
      <c r="H106" s="1104">
        <f>'P-SST-2026'!H10</f>
        <v>0</v>
      </c>
      <c r="I106" s="1104">
        <f>'P-SST-2026'!I10</f>
        <v>0</v>
      </c>
      <c r="J106" s="1104">
        <f>'P-SST-2026'!J10</f>
        <v>0</v>
      </c>
      <c r="K106" s="1104">
        <f>'P-SST-2026'!K10</f>
        <v>0</v>
      </c>
      <c r="L106" s="1104">
        <f>'P-SST-2026'!L10</f>
        <v>0</v>
      </c>
      <c r="M106" s="1104">
        <f>'P-SST-2026'!M10</f>
        <v>0</v>
      </c>
      <c r="N106" s="1104">
        <f>'P-SST-2026'!N10</f>
        <v>0</v>
      </c>
      <c r="O106" s="1104">
        <f>'P-SST-2026'!O10</f>
        <v>0</v>
      </c>
      <c r="P106" s="1104">
        <f>'P-SST-2026'!P10</f>
        <v>0</v>
      </c>
      <c r="Q106" s="1104">
        <f>'P-SST-2026'!Q10</f>
        <v>0</v>
      </c>
      <c r="R106" s="1104">
        <f>'P-SST-2026'!R10</f>
        <v>1</v>
      </c>
      <c r="S106" s="1104">
        <f>'P-SST-2026'!S10</f>
        <v>1</v>
      </c>
      <c r="T106" s="1122">
        <f>'P-SST-2026'!T10</f>
        <v>1</v>
      </c>
      <c r="U106" s="817" t="str">
        <f>'P-SST-2026'!V10</f>
        <v>Secretaría General</v>
      </c>
      <c r="V106" s="817"/>
      <c r="W106" s="817"/>
      <c r="X106" s="817"/>
      <c r="Y106" s="1108">
        <f>'P-SST-2026'!X10</f>
        <v>0</v>
      </c>
      <c r="Z106" s="1108">
        <f>'P-SST-2026'!Y10</f>
        <v>0</v>
      </c>
      <c r="AA106" s="1108">
        <f>'P-SST-2026'!Z10</f>
        <v>0</v>
      </c>
      <c r="AB106" s="1108">
        <f>'P-SST-2026'!AA10</f>
        <v>0</v>
      </c>
      <c r="AC106" s="1108">
        <f>'P-SST-2026'!AB10</f>
        <v>0</v>
      </c>
      <c r="AD106" s="1108">
        <f>'P-SST-2026'!AC10</f>
        <v>0</v>
      </c>
      <c r="AE106" s="1108">
        <f>'P-SST-2026'!AD10</f>
        <v>0</v>
      </c>
      <c r="AF106" s="1108">
        <f>'P-SST-2026'!AE10</f>
        <v>0</v>
      </c>
      <c r="AG106" s="1108">
        <f>'P-SST-2026'!AF10</f>
        <v>0</v>
      </c>
      <c r="AH106" s="1108">
        <f>'P-SST-2026'!AG10</f>
        <v>0</v>
      </c>
      <c r="AI106" s="1108">
        <f>'P-SST-2026'!AH10</f>
        <v>0</v>
      </c>
      <c r="AJ106" s="1108">
        <f>'P-SST-2026'!AI10</f>
        <v>0</v>
      </c>
      <c r="AK106" s="1108">
        <f>'P-SST-2026'!AJ10</f>
        <v>0</v>
      </c>
      <c r="AL106" s="1110">
        <f>'P-SST-2026'!AK10</f>
        <v>0</v>
      </c>
      <c r="AM106">
        <f t="shared" ref="AM106:AM143" ca="1" si="48">IF($AZ$3&gt;BA$3,IF(AND(G106=0, Y106=0), 0,IF(AND(G106=0, Y106&gt;=1), 1,IF(AND(G106&gt;=1, Y106=G106), 1,IF(AND(G106&gt;=1, Y106&gt;G106), 1,IF(AND(G106&gt;=1, Y106=0), 2,IF(AND(G106&gt;=1, Y106&lt;G106), 2,"Revisa los valores")))))),100)</f>
        <v>0</v>
      </c>
      <c r="AN106">
        <f t="shared" ref="AN106:AN143" ca="1" si="49">IF($AZ$3&gt;BB$3,IF(AND(H106=0, Z106=0), 0,IF(AND(H106=0, Z106&gt;=1), 1,IF(AND(H106&gt;=1, Z106=H106), 1,IF(AND(H106&gt;=1, Z106&gt;H106), 1,IF(AND(H106&gt;=1, Z106=0), 2,IF(AND(H106&gt;=1, Z106&lt;H106), 2,"Revisa los valores")))))),100)</f>
        <v>0</v>
      </c>
      <c r="AO106">
        <f t="shared" ref="AO106:AO143" ca="1" si="50">IF($AZ$3&gt;BC$3,IF(AND(I106=0, AA106=0), 0,IF(AND(I106=0, AA106&gt;=1), 1,IF(AND(I106&gt;=1, AA106=I106), 1,IF(AND(I106&gt;=1, AA106&gt;I106), 1,IF(AND(I106&gt;=1, AA106=0), 2,IF(AND(I106&gt;=1, AA106&lt;I106), 2,"Revisa los valores")))))),100)</f>
        <v>0</v>
      </c>
      <c r="AP106">
        <f t="shared" ref="AP106:AP143" ca="1" si="51">IF($AZ$3&gt;BD$3,IF(AND(J106=0, AB106=0), 0,IF(AND(J106=0, AB106&gt;=1), 1,IF(AND(J106&gt;=1, AB106=J106), 1,IF(AND(J106&gt;=1, AB106&gt;J106), 1,IF(AND(J106&gt;=1, AB106=0), 2,IF(AND(J106&gt;=1, AB106&lt;J106), 2,"Revisa los valores")))))),100)</f>
        <v>0</v>
      </c>
      <c r="AQ106">
        <f t="shared" ref="AQ106:AQ143" ca="1" si="52">IF($AZ$3&gt;BE$3,IF(AND(K106=0, AC106=0), 0,IF(AND(K106=0, AC106&gt;=1), 1,IF(AND(K106&gt;=1, AC106=K106), 1,IF(AND(K106&gt;=1, AC106&gt;K106), 1,IF(AND(K106&gt;=1, AC106=0), 2,IF(AND(K106&gt;=1, AC106&lt;K106), 2,"Revisa los valores")))))),100)</f>
        <v>0</v>
      </c>
      <c r="AR106">
        <f t="shared" ref="AR106:AR143" ca="1" si="53">IF($AZ$3&gt;BF$3,IF(AND(L106=0, AD106=0), 0,IF(AND(L106=0, AD106&gt;=1), 1,IF(AND(L106&gt;=1, AD106=L106), 1,IF(AND(L106&gt;=1, AD106&gt;L106), 1,IF(AND(L106&gt;=1, AD106=0), 2,IF(AND(L106&gt;=1, AD106&lt;L106), 2,"Revisa los valores")))))),100)</f>
        <v>0</v>
      </c>
      <c r="AS106">
        <f t="shared" ref="AS106:AS143" ca="1" si="54">IF($AZ$3&gt;BG$3,IF(AND(M106=0, AE106=0), 0,IF(AND(M106=0, AE106&gt;=1), 1,IF(AND(M106&gt;=1, AE106=M106), 1,IF(AND(M106&gt;=1, AE106&gt;M106), 1,IF(AND(M106&gt;=1, AE106=0), 2,IF(AND(M106&gt;=1, AE106&lt;M106), 2,"Revisa los valores")))))),100)</f>
        <v>0</v>
      </c>
      <c r="AT106">
        <f t="shared" ref="AT106:AT143" ca="1" si="55">IF($AZ$3&gt;BH$3,IF(AND(N106=0, AF106=0), 0,IF(AND(N106=0, AF106&gt;=1), 1,IF(AND(N106&gt;=1, AF106=N106), 1,IF(AND(N106&gt;=1, AF106&gt;N106), 1,IF(AND(N106&gt;=1, AF106=0), 2,IF(AND(N106&gt;=1, AF106&lt;N106), 2,"Revisa los valores")))))),100)</f>
        <v>0</v>
      </c>
      <c r="AU106">
        <f t="shared" ref="AU106:AU143" ca="1" si="56">IF($AZ$3&gt;BI$3,IF(AND(O106=0, AG106=0), 0,IF(AND(O106=0, AG106&gt;=1), 1,IF(AND(O106&gt;=1, AG106=O106), 1,IF(AND(O106&gt;=1, AG106&gt;O106), 1,IF(AND(O106&gt;=1, AG106=0), 2,IF(AND(O106&gt;=1, AG106&lt;O106), 2,"Revisa los valores")))))),100)</f>
        <v>0</v>
      </c>
      <c r="AV106">
        <f t="shared" ref="AV106:AV143" ca="1" si="57">IF($AZ$3&gt;BJ$3,IF(AND(P106=0, AH106=0), 0,IF(AND(P106=0, AH106&gt;=1), 1,IF(AND(P106&gt;=1, AH106=P106), 1,IF(AND(P106&gt;=1, AH106&gt;P106), 1,IF(AND(P106&gt;=1, AH106=0), 2,IF(AND(P106&gt;=1, AH106&lt;P106), 2,"Revisa los valores")))))),100)</f>
        <v>0</v>
      </c>
      <c r="AW106">
        <f t="shared" ref="AW106:AW143" ca="1" si="58">IF($AZ$3&gt;BK$3,IF(AND(Q106=0, AI106=0), 0,IF(AND(Q106=0, AI106&gt;=1), 1,IF(AND(Q106&gt;=1, AI106=Q106), 1,IF(AND(Q106&gt;=1, AI106&gt;Q106), 1,IF(AND(Q106&gt;=1, AI106=0), 2,IF(AND(Q106&gt;=1, AI106&lt;Q106), 2,"Revisa los valores")))))),100)</f>
        <v>0</v>
      </c>
      <c r="AX106">
        <f t="shared" ref="AX106:AX143" ca="1" si="59">IF($AZ$3&gt;BL$3,IF(AND(R106=0, AJ106=0), 0,IF(AND(R106=0, AJ106&gt;=1), 1,IF(AND(R106&gt;=1, AJ106=R106), 1,IF(AND(R106&gt;=1, AJ106&gt;R106), 1,IF(AND(R106&gt;=1, AJ106=0), 2,IF(AND(R106&gt;=1, AJ106&lt;R106), 2,"Revisa los valores")))))),100)</f>
        <v>2</v>
      </c>
    </row>
    <row r="107" spans="1:50" ht="27.75" customHeight="1">
      <c r="A107" s="726">
        <v>2026</v>
      </c>
      <c r="B107" s="789" t="s">
        <v>111</v>
      </c>
      <c r="C107" s="775"/>
      <c r="D107" s="1103" t="str">
        <f>'P-SST-2026'!D11</f>
        <v>SST4</v>
      </c>
      <c r="E107" s="1118" t="str">
        <f>'P-SST-2026'!E11</f>
        <v>Crear la convocatoria para las elecciones del comité de convivencia (COCOLA) y el comité paritario de seguridad y salud en el trabajo (COPASST) Para la vigencia  2027-2028.</v>
      </c>
      <c r="F107" s="1118" t="str">
        <f>'P-SST-2026'!F11</f>
        <v xml:space="preserve">Documentos y cronograma de la convocatoria </v>
      </c>
      <c r="G107" s="1104">
        <f>'P-SST-2026'!G11</f>
        <v>0</v>
      </c>
      <c r="H107" s="1104">
        <f>'P-SST-2026'!H11</f>
        <v>0</v>
      </c>
      <c r="I107" s="1104">
        <f>'P-SST-2026'!I11</f>
        <v>0</v>
      </c>
      <c r="J107" s="1104">
        <f>'P-SST-2026'!J11</f>
        <v>0</v>
      </c>
      <c r="K107" s="1104">
        <f>'P-SST-2026'!K11</f>
        <v>0</v>
      </c>
      <c r="L107" s="1104">
        <f>'P-SST-2026'!L11</f>
        <v>1</v>
      </c>
      <c r="M107" s="1104">
        <f>'P-SST-2026'!M11</f>
        <v>0</v>
      </c>
      <c r="N107" s="1104">
        <f>'P-SST-2026'!N11</f>
        <v>0</v>
      </c>
      <c r="O107" s="1104">
        <f>'P-SST-2026'!O11</f>
        <v>0</v>
      </c>
      <c r="P107" s="1104">
        <f>'P-SST-2026'!P11</f>
        <v>0</v>
      </c>
      <c r="Q107" s="1104">
        <f>'P-SST-2026'!Q11</f>
        <v>0</v>
      </c>
      <c r="R107" s="1104">
        <f>'P-SST-2026'!R11</f>
        <v>0</v>
      </c>
      <c r="S107" s="1104">
        <f>'P-SST-2026'!S11</f>
        <v>1</v>
      </c>
      <c r="T107" s="1122">
        <f>'P-SST-2026'!T11</f>
        <v>1</v>
      </c>
      <c r="U107" s="817" t="str">
        <f>'P-SST-2026'!V11</f>
        <v>Secretaría General</v>
      </c>
      <c r="V107" s="817"/>
      <c r="W107" s="817"/>
      <c r="X107" s="817"/>
      <c r="Y107" s="1108">
        <f>'P-SST-2026'!X11</f>
        <v>0</v>
      </c>
      <c r="Z107" s="1108">
        <f>'P-SST-2026'!Y11</f>
        <v>0</v>
      </c>
      <c r="AA107" s="1108">
        <f>'P-SST-2026'!Z11</f>
        <v>0</v>
      </c>
      <c r="AB107" s="1108">
        <f>'P-SST-2026'!AA11</f>
        <v>0</v>
      </c>
      <c r="AC107" s="1108">
        <f>'P-SST-2026'!AB11</f>
        <v>0</v>
      </c>
      <c r="AD107" s="1108">
        <f>'P-SST-2026'!AC11</f>
        <v>0</v>
      </c>
      <c r="AE107" s="1108">
        <f>'P-SST-2026'!AD11</f>
        <v>0</v>
      </c>
      <c r="AF107" s="1108">
        <f>'P-SST-2026'!AE11</f>
        <v>0</v>
      </c>
      <c r="AG107" s="1108">
        <f>'P-SST-2026'!AF11</f>
        <v>0</v>
      </c>
      <c r="AH107" s="1108">
        <f>'P-SST-2026'!AG11</f>
        <v>0</v>
      </c>
      <c r="AI107" s="1108">
        <f>'P-SST-2026'!AH11</f>
        <v>0</v>
      </c>
      <c r="AJ107" s="1108">
        <f>'P-SST-2026'!AI11</f>
        <v>0</v>
      </c>
      <c r="AK107" s="1108">
        <f>'P-SST-2026'!AJ11</f>
        <v>0</v>
      </c>
      <c r="AL107" s="1110">
        <f>'P-SST-2026'!AK11</f>
        <v>0</v>
      </c>
      <c r="AM107">
        <f t="shared" ca="1" si="48"/>
        <v>0</v>
      </c>
      <c r="AN107">
        <f t="shared" ca="1" si="49"/>
        <v>0</v>
      </c>
      <c r="AO107">
        <f t="shared" ca="1" si="50"/>
        <v>0</v>
      </c>
      <c r="AP107">
        <f t="shared" ca="1" si="51"/>
        <v>0</v>
      </c>
      <c r="AQ107">
        <f t="shared" ca="1" si="52"/>
        <v>0</v>
      </c>
      <c r="AR107">
        <f t="shared" ca="1" si="53"/>
        <v>2</v>
      </c>
      <c r="AS107">
        <f t="shared" ca="1" si="54"/>
        <v>0</v>
      </c>
      <c r="AT107">
        <f t="shared" ca="1" si="55"/>
        <v>0</v>
      </c>
      <c r="AU107">
        <f t="shared" ca="1" si="56"/>
        <v>0</v>
      </c>
      <c r="AV107">
        <f t="shared" ca="1" si="57"/>
        <v>0</v>
      </c>
      <c r="AW107">
        <f t="shared" ca="1" si="58"/>
        <v>0</v>
      </c>
      <c r="AX107">
        <f t="shared" ca="1" si="59"/>
        <v>0</v>
      </c>
    </row>
    <row r="108" spans="1:50" ht="27.75" customHeight="1">
      <c r="A108" s="726">
        <v>2026</v>
      </c>
      <c r="B108" s="789" t="s">
        <v>111</v>
      </c>
      <c r="C108" s="775"/>
      <c r="D108" s="1103" t="str">
        <f>'P-SST-2026'!D12</f>
        <v>SST5</v>
      </c>
      <c r="E108" s="1118" t="str">
        <f>'P-SST-2026'!E12</f>
        <v>Actualizar los objetivos del sistema de gestion de seguridad y salud en el trabajo  teniendo en cuenta el decreto 1072 de 2015 y la ISO 45001.</v>
      </c>
      <c r="F108" s="1118" t="str">
        <f>'P-SST-2026'!F12</f>
        <v>Cargue del documento en ISOLUCIÓN</v>
      </c>
      <c r="G108" s="1104">
        <f>'P-SST-2026'!G12</f>
        <v>0</v>
      </c>
      <c r="H108" s="1104">
        <f>'P-SST-2026'!H12</f>
        <v>0</v>
      </c>
      <c r="I108" s="1104">
        <f>'P-SST-2026'!I12</f>
        <v>0</v>
      </c>
      <c r="J108" s="1104">
        <f>'P-SST-2026'!J12</f>
        <v>0</v>
      </c>
      <c r="K108" s="1104">
        <f>'P-SST-2026'!K12</f>
        <v>0</v>
      </c>
      <c r="L108" s="1104">
        <f>'P-SST-2026'!L12</f>
        <v>0</v>
      </c>
      <c r="M108" s="1104">
        <f>'P-SST-2026'!M12</f>
        <v>0</v>
      </c>
      <c r="N108" s="1104">
        <f>'P-SST-2026'!N12</f>
        <v>0</v>
      </c>
      <c r="O108" s="1104">
        <f>'P-SST-2026'!O12</f>
        <v>0</v>
      </c>
      <c r="P108" s="1104">
        <f>'P-SST-2026'!P12</f>
        <v>0</v>
      </c>
      <c r="Q108" s="1104">
        <f>'P-SST-2026'!Q12</f>
        <v>0</v>
      </c>
      <c r="R108" s="1104">
        <f>'P-SST-2026'!R12</f>
        <v>1</v>
      </c>
      <c r="S108" s="1104">
        <f>'P-SST-2026'!S12</f>
        <v>1</v>
      </c>
      <c r="T108" s="1122">
        <f>'P-SST-2026'!T12</f>
        <v>1</v>
      </c>
      <c r="U108" s="817" t="str">
        <f>'P-SST-2026'!V12</f>
        <v>Secretaría General</v>
      </c>
      <c r="V108" s="817"/>
      <c r="W108" s="817"/>
      <c r="X108" s="817"/>
      <c r="Y108" s="1108">
        <f>'P-SST-2026'!X12</f>
        <v>0</v>
      </c>
      <c r="Z108" s="1108">
        <f>'P-SST-2026'!Y12</f>
        <v>0</v>
      </c>
      <c r="AA108" s="1108">
        <f>'P-SST-2026'!Z12</f>
        <v>0</v>
      </c>
      <c r="AB108" s="1108">
        <f>'P-SST-2026'!AA12</f>
        <v>0</v>
      </c>
      <c r="AC108" s="1108">
        <f>'P-SST-2026'!AB12</f>
        <v>0</v>
      </c>
      <c r="AD108" s="1108">
        <f>'P-SST-2026'!AC12</f>
        <v>0</v>
      </c>
      <c r="AE108" s="1108">
        <f>'P-SST-2026'!AD12</f>
        <v>0</v>
      </c>
      <c r="AF108" s="1108">
        <f>'P-SST-2026'!AE12</f>
        <v>0</v>
      </c>
      <c r="AG108" s="1108">
        <f>'P-SST-2026'!AF12</f>
        <v>0</v>
      </c>
      <c r="AH108" s="1108">
        <f>'P-SST-2026'!AG12</f>
        <v>0</v>
      </c>
      <c r="AI108" s="1108">
        <f>'P-SST-2026'!AH12</f>
        <v>0</v>
      </c>
      <c r="AJ108" s="1108">
        <f>'P-SST-2026'!AI12</f>
        <v>0</v>
      </c>
      <c r="AK108" s="1108">
        <f>'P-SST-2026'!AJ12</f>
        <v>0</v>
      </c>
      <c r="AL108" s="1110">
        <f>'P-SST-2026'!AK12</f>
        <v>0</v>
      </c>
      <c r="AM108">
        <f t="shared" ca="1" si="48"/>
        <v>0</v>
      </c>
      <c r="AN108">
        <f t="shared" ca="1" si="49"/>
        <v>0</v>
      </c>
      <c r="AO108">
        <f t="shared" ca="1" si="50"/>
        <v>0</v>
      </c>
      <c r="AP108">
        <f t="shared" ca="1" si="51"/>
        <v>0</v>
      </c>
      <c r="AQ108">
        <f t="shared" ca="1" si="52"/>
        <v>0</v>
      </c>
      <c r="AR108">
        <f t="shared" ca="1" si="53"/>
        <v>0</v>
      </c>
      <c r="AS108">
        <f t="shared" ca="1" si="54"/>
        <v>0</v>
      </c>
      <c r="AT108">
        <f t="shared" ca="1" si="55"/>
        <v>0</v>
      </c>
      <c r="AU108">
        <f t="shared" ca="1" si="56"/>
        <v>0</v>
      </c>
      <c r="AV108">
        <f t="shared" ca="1" si="57"/>
        <v>0</v>
      </c>
      <c r="AW108">
        <f t="shared" ca="1" si="58"/>
        <v>0</v>
      </c>
      <c r="AX108">
        <f t="shared" ca="1" si="59"/>
        <v>2</v>
      </c>
    </row>
    <row r="109" spans="1:50" ht="27.75" customHeight="1">
      <c r="A109" s="726">
        <v>2026</v>
      </c>
      <c r="B109" s="789" t="s">
        <v>111</v>
      </c>
      <c r="C109" s="775"/>
      <c r="D109" s="1103" t="str">
        <f>'P-SST-2026'!D13</f>
        <v>SST6</v>
      </c>
      <c r="E109" s="1118" t="str">
        <f>'P-SST-2026'!E13</f>
        <v>Actualizarel Reglamento de Higiene y Seguridad Industrial teniendo en cuenta el decreto 1072 de 2015 y la ISO 45001.</v>
      </c>
      <c r="F109" s="1118" t="str">
        <f>'P-SST-2026'!F13</f>
        <v>Cargue del documento en ISOLUCIÓN</v>
      </c>
      <c r="G109" s="1104">
        <f>'P-SST-2026'!G13</f>
        <v>0</v>
      </c>
      <c r="H109" s="1104">
        <f>'P-SST-2026'!H13</f>
        <v>0</v>
      </c>
      <c r="I109" s="1104">
        <f>'P-SST-2026'!I13</f>
        <v>1</v>
      </c>
      <c r="J109" s="1104">
        <f>'P-SST-2026'!J13</f>
        <v>0</v>
      </c>
      <c r="K109" s="1104">
        <f>'P-SST-2026'!K13</f>
        <v>0</v>
      </c>
      <c r="L109" s="1104">
        <f>'P-SST-2026'!L13</f>
        <v>0</v>
      </c>
      <c r="M109" s="1104">
        <f>'P-SST-2026'!M13</f>
        <v>0</v>
      </c>
      <c r="N109" s="1104">
        <f>'P-SST-2026'!N13</f>
        <v>0</v>
      </c>
      <c r="O109" s="1104">
        <f>'P-SST-2026'!O13</f>
        <v>0</v>
      </c>
      <c r="P109" s="1104">
        <f>'P-SST-2026'!P13</f>
        <v>0</v>
      </c>
      <c r="Q109" s="1104">
        <f>'P-SST-2026'!Q13</f>
        <v>0</v>
      </c>
      <c r="R109" s="1104">
        <f>'P-SST-2026'!R13</f>
        <v>0</v>
      </c>
      <c r="S109" s="1104">
        <f>'P-SST-2026'!S13</f>
        <v>1</v>
      </c>
      <c r="T109" s="1122">
        <f>'P-SST-2026'!T13</f>
        <v>1</v>
      </c>
      <c r="U109" s="817" t="str">
        <f>'P-SST-2026'!V13</f>
        <v>Secretaría General</v>
      </c>
      <c r="V109" s="817"/>
      <c r="W109" s="817"/>
      <c r="X109" s="817"/>
      <c r="Y109" s="1108">
        <f>'P-SST-2026'!X13</f>
        <v>0</v>
      </c>
      <c r="Z109" s="1108">
        <f>'P-SST-2026'!Y13</f>
        <v>0</v>
      </c>
      <c r="AA109" s="1108">
        <f>'P-SST-2026'!Z13</f>
        <v>1</v>
      </c>
      <c r="AB109" s="1108">
        <f>'P-SST-2026'!AA13</f>
        <v>0</v>
      </c>
      <c r="AC109" s="1108">
        <f>'P-SST-2026'!AB13</f>
        <v>0</v>
      </c>
      <c r="AD109" s="1108">
        <f>'P-SST-2026'!AC13</f>
        <v>0</v>
      </c>
      <c r="AE109" s="1108">
        <f>'P-SST-2026'!AD13</f>
        <v>0</v>
      </c>
      <c r="AF109" s="1108">
        <f>'P-SST-2026'!AE13</f>
        <v>0</v>
      </c>
      <c r="AG109" s="1108">
        <f>'P-SST-2026'!AF13</f>
        <v>0</v>
      </c>
      <c r="AH109" s="1108">
        <f>'P-SST-2026'!AG13</f>
        <v>0</v>
      </c>
      <c r="AI109" s="1108">
        <f>'P-SST-2026'!AH13</f>
        <v>0</v>
      </c>
      <c r="AJ109" s="1108">
        <f>'P-SST-2026'!AI13</f>
        <v>0</v>
      </c>
      <c r="AK109" s="1108">
        <f>'P-SST-2026'!AJ13</f>
        <v>1</v>
      </c>
      <c r="AL109" s="1110">
        <f>'P-SST-2026'!AK13</f>
        <v>1</v>
      </c>
      <c r="AM109">
        <f t="shared" ca="1" si="48"/>
        <v>0</v>
      </c>
      <c r="AN109">
        <f t="shared" ca="1" si="49"/>
        <v>0</v>
      </c>
      <c r="AO109">
        <f t="shared" ca="1" si="50"/>
        <v>1</v>
      </c>
      <c r="AP109">
        <f t="shared" ca="1" si="51"/>
        <v>0</v>
      </c>
      <c r="AQ109">
        <f t="shared" ca="1" si="52"/>
        <v>0</v>
      </c>
      <c r="AR109">
        <f t="shared" ca="1" si="53"/>
        <v>0</v>
      </c>
      <c r="AS109">
        <f t="shared" ca="1" si="54"/>
        <v>0</v>
      </c>
      <c r="AT109">
        <f t="shared" ca="1" si="55"/>
        <v>0</v>
      </c>
      <c r="AU109">
        <f t="shared" ca="1" si="56"/>
        <v>0</v>
      </c>
      <c r="AV109">
        <f t="shared" ca="1" si="57"/>
        <v>0</v>
      </c>
      <c r="AW109">
        <f t="shared" ca="1" si="58"/>
        <v>0</v>
      </c>
      <c r="AX109">
        <f t="shared" ca="1" si="59"/>
        <v>0</v>
      </c>
    </row>
    <row r="110" spans="1:50" ht="27.75" customHeight="1">
      <c r="A110" s="726">
        <v>2026</v>
      </c>
      <c r="B110" s="789" t="s">
        <v>111</v>
      </c>
      <c r="C110" s="775"/>
      <c r="D110" s="1103" t="str">
        <f>'P-SST-2026'!D14</f>
        <v>SST7</v>
      </c>
      <c r="E110" s="1118" t="str">
        <f>'P-SST-2026'!E14</f>
        <v>Actualizar los programas de vigilancia epidemiologicos del sistema de gestion de seguridad y salud en el trabajo:
1. PVE osteomuscular
2.PVE Riesgos Cardiovasculares
3.PVE Riesgo Psicosocial
4.PVE Riesgo Auditivo 
5.PVE Riesgo Visual</v>
      </c>
      <c r="F110" s="1118" t="str">
        <f>'P-SST-2026'!F14</f>
        <v xml:space="preserve">Documento Actualizado </v>
      </c>
      <c r="G110" s="1104">
        <f>'P-SST-2026'!G14</f>
        <v>0</v>
      </c>
      <c r="H110" s="1104">
        <f>'P-SST-2026'!H14</f>
        <v>0</v>
      </c>
      <c r="I110" s="1104">
        <f>'P-SST-2026'!I14</f>
        <v>0</v>
      </c>
      <c r="J110" s="1104">
        <f>'P-SST-2026'!J14</f>
        <v>1</v>
      </c>
      <c r="K110" s="1104">
        <f>'P-SST-2026'!K14</f>
        <v>0</v>
      </c>
      <c r="L110" s="1104">
        <f>'P-SST-2026'!L14</f>
        <v>0</v>
      </c>
      <c r="M110" s="1104">
        <f>'P-SST-2026'!M14</f>
        <v>0</v>
      </c>
      <c r="N110" s="1104">
        <f>'P-SST-2026'!N14</f>
        <v>1</v>
      </c>
      <c r="O110" s="1104">
        <f>'P-SST-2026'!O14</f>
        <v>0</v>
      </c>
      <c r="P110" s="1104">
        <f>'P-SST-2026'!P14</f>
        <v>1</v>
      </c>
      <c r="Q110" s="1104">
        <f>'P-SST-2026'!Q14</f>
        <v>0</v>
      </c>
      <c r="R110" s="1104">
        <f>'P-SST-2026'!R14</f>
        <v>0</v>
      </c>
      <c r="S110" s="1104">
        <f>'P-SST-2026'!S14</f>
        <v>3</v>
      </c>
      <c r="T110" s="1122">
        <f>'P-SST-2026'!T14</f>
        <v>1</v>
      </c>
      <c r="U110" s="817" t="str">
        <f>'P-SST-2026'!V14</f>
        <v>Secretaría General</v>
      </c>
      <c r="V110" s="817"/>
      <c r="W110" s="817"/>
      <c r="X110" s="817"/>
      <c r="Y110" s="1108">
        <f>'P-SST-2026'!X14</f>
        <v>0</v>
      </c>
      <c r="Z110" s="1108">
        <f>'P-SST-2026'!Y14</f>
        <v>0</v>
      </c>
      <c r="AA110" s="1108">
        <f>'P-SST-2026'!Z14</f>
        <v>0</v>
      </c>
      <c r="AB110" s="1108">
        <f>'P-SST-2026'!AA14</f>
        <v>0</v>
      </c>
      <c r="AC110" s="1108">
        <f>'P-SST-2026'!AB14</f>
        <v>0</v>
      </c>
      <c r="AD110" s="1108">
        <f>'P-SST-2026'!AC14</f>
        <v>0</v>
      </c>
      <c r="AE110" s="1108">
        <f>'P-SST-2026'!AD14</f>
        <v>0</v>
      </c>
      <c r="AF110" s="1108">
        <f>'P-SST-2026'!AE14</f>
        <v>0</v>
      </c>
      <c r="AG110" s="1108">
        <f>'P-SST-2026'!AF14</f>
        <v>0</v>
      </c>
      <c r="AH110" s="1108">
        <f>'P-SST-2026'!AG14</f>
        <v>0</v>
      </c>
      <c r="AI110" s="1108">
        <f>'P-SST-2026'!AH14</f>
        <v>0</v>
      </c>
      <c r="AJ110" s="1108">
        <f>'P-SST-2026'!AI14</f>
        <v>0</v>
      </c>
      <c r="AK110" s="1108">
        <f>'P-SST-2026'!AJ14</f>
        <v>0</v>
      </c>
      <c r="AL110" s="1110">
        <f>'P-SST-2026'!AK14</f>
        <v>0</v>
      </c>
      <c r="AM110">
        <f t="shared" ca="1" si="48"/>
        <v>0</v>
      </c>
      <c r="AN110">
        <f t="shared" ca="1" si="49"/>
        <v>0</v>
      </c>
      <c r="AO110">
        <f t="shared" ca="1" si="50"/>
        <v>0</v>
      </c>
      <c r="AP110">
        <f t="shared" ca="1" si="51"/>
        <v>2</v>
      </c>
      <c r="AQ110">
        <f t="shared" ca="1" si="52"/>
        <v>0</v>
      </c>
      <c r="AR110">
        <f t="shared" ca="1" si="53"/>
        <v>0</v>
      </c>
      <c r="AS110">
        <f t="shared" ca="1" si="54"/>
        <v>0</v>
      </c>
      <c r="AT110">
        <f t="shared" ca="1" si="55"/>
        <v>2</v>
      </c>
      <c r="AU110">
        <f t="shared" ca="1" si="56"/>
        <v>0</v>
      </c>
      <c r="AV110">
        <f t="shared" ca="1" si="57"/>
        <v>2</v>
      </c>
      <c r="AW110">
        <f t="shared" ca="1" si="58"/>
        <v>0</v>
      </c>
      <c r="AX110">
        <f t="shared" ca="1" si="59"/>
        <v>0</v>
      </c>
    </row>
    <row r="111" spans="1:50" ht="27.75" customHeight="1">
      <c r="A111" s="726">
        <v>2026</v>
      </c>
      <c r="B111" s="789" t="s">
        <v>111</v>
      </c>
      <c r="C111" s="775"/>
      <c r="D111" s="1103" t="str">
        <f>'P-SST-2026'!D15</f>
        <v>SST8</v>
      </c>
      <c r="E111" s="1118" t="str">
        <f>'P-SST-2026'!E15</f>
        <v>Actualizar los programas del sistema de gestion de seguridad y salud en el trabajo:
1.Plan Estratégico De Seguridad Vial
2.Programa De Estilos De Vida Y Entornos Laborales Saludables
3.Programa De Gestión Riesgo Químico</v>
      </c>
      <c r="F111" s="1118" t="str">
        <f>'P-SST-2026'!F15</f>
        <v xml:space="preserve">Documento Actualizado </v>
      </c>
      <c r="G111" s="1104">
        <f>'P-SST-2026'!G15</f>
        <v>0</v>
      </c>
      <c r="H111" s="1104">
        <f>'P-SST-2026'!H15</f>
        <v>0</v>
      </c>
      <c r="I111" s="1104">
        <f>'P-SST-2026'!I15</f>
        <v>0</v>
      </c>
      <c r="J111" s="1104">
        <f>'P-SST-2026'!J15</f>
        <v>0</v>
      </c>
      <c r="K111" s="1104">
        <f>'P-SST-2026'!K15</f>
        <v>1</v>
      </c>
      <c r="L111" s="1104">
        <f>'P-SST-2026'!L15</f>
        <v>0</v>
      </c>
      <c r="M111" s="1104">
        <f>'P-SST-2026'!M15</f>
        <v>0</v>
      </c>
      <c r="N111" s="1104">
        <f>'P-SST-2026'!N15</f>
        <v>0</v>
      </c>
      <c r="O111" s="1104">
        <f>'P-SST-2026'!O15</f>
        <v>1</v>
      </c>
      <c r="P111" s="1104">
        <f>'P-SST-2026'!P15</f>
        <v>0</v>
      </c>
      <c r="Q111" s="1104">
        <f>'P-SST-2026'!Q15</f>
        <v>0</v>
      </c>
      <c r="R111" s="1104">
        <f>'P-SST-2026'!R15</f>
        <v>0</v>
      </c>
      <c r="S111" s="1104">
        <f>'P-SST-2026'!S15</f>
        <v>2</v>
      </c>
      <c r="T111" s="1122">
        <f>'P-SST-2026'!T15</f>
        <v>1</v>
      </c>
      <c r="U111" s="817" t="str">
        <f>'P-SST-2026'!V15</f>
        <v>Secretaría General</v>
      </c>
      <c r="V111" s="817"/>
      <c r="W111" s="817"/>
      <c r="X111" s="817"/>
      <c r="Y111" s="1108">
        <f>'P-SST-2026'!X15</f>
        <v>0</v>
      </c>
      <c r="Z111" s="1108">
        <f>'P-SST-2026'!Y15</f>
        <v>0</v>
      </c>
      <c r="AA111" s="1108">
        <f>'P-SST-2026'!Z15</f>
        <v>0</v>
      </c>
      <c r="AB111" s="1108">
        <f>'P-SST-2026'!AA15</f>
        <v>0</v>
      </c>
      <c r="AC111" s="1108">
        <f>'P-SST-2026'!AB15</f>
        <v>0</v>
      </c>
      <c r="AD111" s="1108">
        <f>'P-SST-2026'!AC15</f>
        <v>0</v>
      </c>
      <c r="AE111" s="1108">
        <f>'P-SST-2026'!AD15</f>
        <v>0</v>
      </c>
      <c r="AF111" s="1108">
        <f>'P-SST-2026'!AE15</f>
        <v>0</v>
      </c>
      <c r="AG111" s="1108">
        <f>'P-SST-2026'!AF15</f>
        <v>0</v>
      </c>
      <c r="AH111" s="1108">
        <f>'P-SST-2026'!AG15</f>
        <v>0</v>
      </c>
      <c r="AI111" s="1108">
        <f>'P-SST-2026'!AH15</f>
        <v>0</v>
      </c>
      <c r="AJ111" s="1108">
        <f>'P-SST-2026'!AI15</f>
        <v>0</v>
      </c>
      <c r="AK111" s="1108">
        <f>'P-SST-2026'!AJ15</f>
        <v>0</v>
      </c>
      <c r="AL111" s="1110">
        <f>'P-SST-2026'!AK15</f>
        <v>0</v>
      </c>
      <c r="AM111">
        <f t="shared" ca="1" si="48"/>
        <v>0</v>
      </c>
      <c r="AN111">
        <f t="shared" ca="1" si="49"/>
        <v>0</v>
      </c>
      <c r="AO111">
        <f t="shared" ca="1" si="50"/>
        <v>0</v>
      </c>
      <c r="AP111">
        <f t="shared" ca="1" si="51"/>
        <v>0</v>
      </c>
      <c r="AQ111">
        <f t="shared" ca="1" si="52"/>
        <v>2</v>
      </c>
      <c r="AR111">
        <f t="shared" ca="1" si="53"/>
        <v>0</v>
      </c>
      <c r="AS111">
        <f t="shared" ca="1" si="54"/>
        <v>0</v>
      </c>
      <c r="AT111">
        <f t="shared" ca="1" si="55"/>
        <v>0</v>
      </c>
      <c r="AU111">
        <f t="shared" ca="1" si="56"/>
        <v>2</v>
      </c>
      <c r="AV111">
        <f t="shared" ca="1" si="57"/>
        <v>0</v>
      </c>
      <c r="AW111">
        <f t="shared" ca="1" si="58"/>
        <v>0</v>
      </c>
      <c r="AX111">
        <f t="shared" ca="1" si="59"/>
        <v>0</v>
      </c>
    </row>
    <row r="112" spans="1:50" ht="27.75" customHeight="1">
      <c r="A112" s="726">
        <v>2026</v>
      </c>
      <c r="B112" s="789" t="s">
        <v>111</v>
      </c>
      <c r="C112" s="775"/>
      <c r="D112" s="1103" t="str">
        <f>'P-SST-2026'!D16</f>
        <v>SST9</v>
      </c>
      <c r="E112" s="1118" t="str">
        <f>'P-SST-2026'!E16</f>
        <v xml:space="preserve"> Elaborar Informe final de intervención Programa de estilos de vida y entornos laborales saludables Código: A-04-P-019</v>
      </c>
      <c r="F112" s="1118" t="str">
        <f>'P-SST-2026'!F16</f>
        <v>Informe</v>
      </c>
      <c r="G112" s="1104">
        <f>'P-SST-2026'!G16</f>
        <v>0</v>
      </c>
      <c r="H112" s="1104">
        <f>'P-SST-2026'!H16</f>
        <v>0</v>
      </c>
      <c r="I112" s="1104">
        <f>'P-SST-2026'!I16</f>
        <v>0</v>
      </c>
      <c r="J112" s="1104">
        <f>'P-SST-2026'!J16</f>
        <v>0</v>
      </c>
      <c r="K112" s="1104">
        <f>'P-SST-2026'!K16</f>
        <v>0</v>
      </c>
      <c r="L112" s="1104">
        <f>'P-SST-2026'!L16</f>
        <v>0</v>
      </c>
      <c r="M112" s="1104">
        <f>'P-SST-2026'!M16</f>
        <v>0</v>
      </c>
      <c r="N112" s="1104">
        <f>'P-SST-2026'!N16</f>
        <v>0</v>
      </c>
      <c r="O112" s="1104">
        <f>'P-SST-2026'!O16</f>
        <v>0</v>
      </c>
      <c r="P112" s="1104">
        <f>'P-SST-2026'!P16</f>
        <v>0</v>
      </c>
      <c r="Q112" s="1104">
        <f>'P-SST-2026'!Q16</f>
        <v>0</v>
      </c>
      <c r="R112" s="1104">
        <f>'P-SST-2026'!R16</f>
        <v>1</v>
      </c>
      <c r="S112" s="1104">
        <f>'P-SST-2026'!S16</f>
        <v>1</v>
      </c>
      <c r="T112" s="1122">
        <f>'P-SST-2026'!T16</f>
        <v>1</v>
      </c>
      <c r="U112" s="817" t="str">
        <f>'P-SST-2026'!V16</f>
        <v>Secretaría General</v>
      </c>
      <c r="V112" s="817"/>
      <c r="W112" s="817"/>
      <c r="X112" s="817"/>
      <c r="Y112" s="1108">
        <f>'P-SST-2026'!X16</f>
        <v>0</v>
      </c>
      <c r="Z112" s="1108">
        <f>'P-SST-2026'!Y16</f>
        <v>0</v>
      </c>
      <c r="AA112" s="1108">
        <f>'P-SST-2026'!Z16</f>
        <v>0</v>
      </c>
      <c r="AB112" s="1108">
        <f>'P-SST-2026'!AA16</f>
        <v>0</v>
      </c>
      <c r="AC112" s="1108">
        <f>'P-SST-2026'!AB16</f>
        <v>0</v>
      </c>
      <c r="AD112" s="1108">
        <f>'P-SST-2026'!AC16</f>
        <v>0</v>
      </c>
      <c r="AE112" s="1108">
        <f>'P-SST-2026'!AD16</f>
        <v>0</v>
      </c>
      <c r="AF112" s="1108">
        <f>'P-SST-2026'!AE16</f>
        <v>0</v>
      </c>
      <c r="AG112" s="1108">
        <f>'P-SST-2026'!AF16</f>
        <v>0</v>
      </c>
      <c r="AH112" s="1108">
        <f>'P-SST-2026'!AG16</f>
        <v>0</v>
      </c>
      <c r="AI112" s="1108">
        <f>'P-SST-2026'!AH16</f>
        <v>0</v>
      </c>
      <c r="AJ112" s="1108">
        <f>'P-SST-2026'!AI16</f>
        <v>0</v>
      </c>
      <c r="AK112" s="1108">
        <f>'P-SST-2026'!AJ16</f>
        <v>0</v>
      </c>
      <c r="AL112" s="1110">
        <f>'P-SST-2026'!AK16</f>
        <v>0</v>
      </c>
      <c r="AM112">
        <f t="shared" ca="1" si="48"/>
        <v>0</v>
      </c>
      <c r="AN112">
        <f t="shared" ca="1" si="49"/>
        <v>0</v>
      </c>
      <c r="AO112">
        <f t="shared" ca="1" si="50"/>
        <v>0</v>
      </c>
      <c r="AP112">
        <f t="shared" ca="1" si="51"/>
        <v>0</v>
      </c>
      <c r="AQ112">
        <f t="shared" ca="1" si="52"/>
        <v>0</v>
      </c>
      <c r="AR112">
        <f t="shared" ca="1" si="53"/>
        <v>0</v>
      </c>
      <c r="AS112">
        <f t="shared" ca="1" si="54"/>
        <v>0</v>
      </c>
      <c r="AT112">
        <f t="shared" ca="1" si="55"/>
        <v>0</v>
      </c>
      <c r="AU112">
        <f t="shared" ca="1" si="56"/>
        <v>0</v>
      </c>
      <c r="AV112">
        <f t="shared" ca="1" si="57"/>
        <v>0</v>
      </c>
      <c r="AW112">
        <f t="shared" ca="1" si="58"/>
        <v>0</v>
      </c>
      <c r="AX112">
        <f t="shared" ca="1" si="59"/>
        <v>2</v>
      </c>
    </row>
    <row r="113" spans="1:50" ht="27.75" customHeight="1">
      <c r="A113" s="726">
        <v>2026</v>
      </c>
      <c r="B113" s="789" t="s">
        <v>111</v>
      </c>
      <c r="C113" s="775"/>
      <c r="D113" s="1103" t="str">
        <f>'P-SST-2026'!D17</f>
        <v>SST10</v>
      </c>
      <c r="E113" s="1118" t="str">
        <f>'P-SST-2026'!E17</f>
        <v>Actualizar el  formato del profesiograma</v>
      </c>
      <c r="F113" s="1118" t="str">
        <f>'P-SST-2026'!F17</f>
        <v xml:space="preserve">Cargue del formato en ISOLUCIÓN  </v>
      </c>
      <c r="G113" s="1104">
        <f>'P-SST-2026'!G17</f>
        <v>0</v>
      </c>
      <c r="H113" s="1104">
        <f>'P-SST-2026'!H17</f>
        <v>0</v>
      </c>
      <c r="I113" s="1104">
        <f>'P-SST-2026'!I17</f>
        <v>0</v>
      </c>
      <c r="J113" s="1104">
        <f>'P-SST-2026'!J17</f>
        <v>0</v>
      </c>
      <c r="K113" s="1104">
        <f>'P-SST-2026'!K17</f>
        <v>1</v>
      </c>
      <c r="L113" s="1104">
        <f>'P-SST-2026'!L17</f>
        <v>0</v>
      </c>
      <c r="M113" s="1104">
        <f>'P-SST-2026'!M17</f>
        <v>0</v>
      </c>
      <c r="N113" s="1104">
        <f>'P-SST-2026'!N17</f>
        <v>0</v>
      </c>
      <c r="O113" s="1104">
        <f>'P-SST-2026'!O17</f>
        <v>0</v>
      </c>
      <c r="P113" s="1104">
        <f>'P-SST-2026'!P17</f>
        <v>0</v>
      </c>
      <c r="Q113" s="1104">
        <f>'P-SST-2026'!Q17</f>
        <v>0</v>
      </c>
      <c r="R113" s="1104">
        <f>'P-SST-2026'!R17</f>
        <v>0</v>
      </c>
      <c r="S113" s="1104">
        <f>'P-SST-2026'!S17</f>
        <v>1</v>
      </c>
      <c r="T113" s="1122">
        <f>'P-SST-2026'!T17</f>
        <v>1</v>
      </c>
      <c r="U113" s="817" t="str">
        <f>'P-SST-2026'!V17</f>
        <v>Secretaría General</v>
      </c>
      <c r="V113" s="817"/>
      <c r="W113" s="817"/>
      <c r="X113" s="817"/>
      <c r="Y113" s="1108">
        <f>'P-SST-2026'!X17</f>
        <v>0</v>
      </c>
      <c r="Z113" s="1108">
        <f>'P-SST-2026'!Y17</f>
        <v>0</v>
      </c>
      <c r="AA113" s="1108">
        <f>'P-SST-2026'!Z17</f>
        <v>0</v>
      </c>
      <c r="AB113" s="1108">
        <f>'P-SST-2026'!AA17</f>
        <v>0</v>
      </c>
      <c r="AC113" s="1108">
        <f>'P-SST-2026'!AB17</f>
        <v>0</v>
      </c>
      <c r="AD113" s="1108">
        <f>'P-SST-2026'!AC17</f>
        <v>0</v>
      </c>
      <c r="AE113" s="1108">
        <f>'P-SST-2026'!AD17</f>
        <v>0</v>
      </c>
      <c r="AF113" s="1108">
        <f>'P-SST-2026'!AE17</f>
        <v>0</v>
      </c>
      <c r="AG113" s="1108">
        <f>'P-SST-2026'!AF17</f>
        <v>0</v>
      </c>
      <c r="AH113" s="1108">
        <f>'P-SST-2026'!AG17</f>
        <v>0</v>
      </c>
      <c r="AI113" s="1108">
        <f>'P-SST-2026'!AH17</f>
        <v>0</v>
      </c>
      <c r="AJ113" s="1108">
        <f>'P-SST-2026'!AI17</f>
        <v>0</v>
      </c>
      <c r="AK113" s="1108">
        <f>'P-SST-2026'!AJ17</f>
        <v>0</v>
      </c>
      <c r="AL113" s="1110">
        <f>'P-SST-2026'!AK17</f>
        <v>0</v>
      </c>
      <c r="AM113">
        <f t="shared" ca="1" si="48"/>
        <v>0</v>
      </c>
      <c r="AN113">
        <f t="shared" ca="1" si="49"/>
        <v>0</v>
      </c>
      <c r="AO113">
        <f t="shared" ca="1" si="50"/>
        <v>0</v>
      </c>
      <c r="AP113">
        <f t="shared" ca="1" si="51"/>
        <v>0</v>
      </c>
      <c r="AQ113">
        <f t="shared" ca="1" si="52"/>
        <v>2</v>
      </c>
      <c r="AR113">
        <f t="shared" ca="1" si="53"/>
        <v>0</v>
      </c>
      <c r="AS113">
        <f t="shared" ca="1" si="54"/>
        <v>0</v>
      </c>
      <c r="AT113">
        <f t="shared" ca="1" si="55"/>
        <v>0</v>
      </c>
      <c r="AU113">
        <f t="shared" ca="1" si="56"/>
        <v>0</v>
      </c>
      <c r="AV113">
        <f t="shared" ca="1" si="57"/>
        <v>0</v>
      </c>
      <c r="AW113">
        <f t="shared" ca="1" si="58"/>
        <v>0</v>
      </c>
      <c r="AX113">
        <f t="shared" ca="1" si="59"/>
        <v>0</v>
      </c>
    </row>
    <row r="114" spans="1:50" ht="27.75" customHeight="1">
      <c r="A114" s="726">
        <v>2026</v>
      </c>
      <c r="B114" s="789" t="s">
        <v>111</v>
      </c>
      <c r="C114" s="775"/>
      <c r="D114" s="1103" t="str">
        <f>'P-SST-2026'!D18</f>
        <v>SST11</v>
      </c>
      <c r="E114" s="1118" t="str">
        <f>'P-SST-2026'!E18</f>
        <v>Realizar rendición de cuentas a todas las partes interesadas del SG-SST</v>
      </c>
      <c r="F114" s="1118" t="str">
        <f>'P-SST-2026'!F18</f>
        <v>Presentación OAP</v>
      </c>
      <c r="G114" s="1104">
        <f>'P-SST-2026'!G18</f>
        <v>0</v>
      </c>
      <c r="H114" s="1104">
        <f>'P-SST-2026'!H18</f>
        <v>0</v>
      </c>
      <c r="I114" s="1104">
        <f>'P-SST-2026'!I18</f>
        <v>0</v>
      </c>
      <c r="J114" s="1104">
        <f>'P-SST-2026'!J18</f>
        <v>0</v>
      </c>
      <c r="K114" s="1104">
        <f>'P-SST-2026'!K18</f>
        <v>0</v>
      </c>
      <c r="L114" s="1104">
        <f>'P-SST-2026'!L18</f>
        <v>0</v>
      </c>
      <c r="M114" s="1104">
        <f>'P-SST-2026'!M18</f>
        <v>0</v>
      </c>
      <c r="N114" s="1104">
        <f>'P-SST-2026'!N18</f>
        <v>0</v>
      </c>
      <c r="O114" s="1104">
        <f>'P-SST-2026'!O18</f>
        <v>0</v>
      </c>
      <c r="P114" s="1104">
        <f>'P-SST-2026'!P18</f>
        <v>0</v>
      </c>
      <c r="Q114" s="1104">
        <f>'P-SST-2026'!Q18</f>
        <v>1</v>
      </c>
      <c r="R114" s="1104">
        <f>'P-SST-2026'!R18</f>
        <v>0</v>
      </c>
      <c r="S114" s="1104">
        <f>'P-SST-2026'!S18</f>
        <v>1</v>
      </c>
      <c r="T114" s="1122">
        <f>'P-SST-2026'!T18</f>
        <v>1</v>
      </c>
      <c r="U114" s="817" t="str">
        <f>'P-SST-2026'!V18</f>
        <v>Secretaría General</v>
      </c>
      <c r="V114" s="817"/>
      <c r="W114" s="817"/>
      <c r="X114" s="817"/>
      <c r="Y114" s="1108">
        <f>'P-SST-2026'!X18</f>
        <v>0</v>
      </c>
      <c r="Z114" s="1108">
        <f>'P-SST-2026'!Y18</f>
        <v>0</v>
      </c>
      <c r="AA114" s="1108">
        <f>'P-SST-2026'!Z18</f>
        <v>0</v>
      </c>
      <c r="AB114" s="1108">
        <f>'P-SST-2026'!AA18</f>
        <v>0</v>
      </c>
      <c r="AC114" s="1108">
        <f>'P-SST-2026'!AB18</f>
        <v>0</v>
      </c>
      <c r="AD114" s="1108">
        <f>'P-SST-2026'!AC18</f>
        <v>0</v>
      </c>
      <c r="AE114" s="1108">
        <f>'P-SST-2026'!AD18</f>
        <v>0</v>
      </c>
      <c r="AF114" s="1108">
        <f>'P-SST-2026'!AE18</f>
        <v>0</v>
      </c>
      <c r="AG114" s="1108">
        <f>'P-SST-2026'!AF18</f>
        <v>0</v>
      </c>
      <c r="AH114" s="1108">
        <f>'P-SST-2026'!AG18</f>
        <v>0</v>
      </c>
      <c r="AI114" s="1108">
        <f>'P-SST-2026'!AH18</f>
        <v>0</v>
      </c>
      <c r="AJ114" s="1108">
        <f>'P-SST-2026'!AI18</f>
        <v>0</v>
      </c>
      <c r="AK114" s="1108">
        <f>'P-SST-2026'!AJ18</f>
        <v>0</v>
      </c>
      <c r="AL114" s="1110">
        <f>'P-SST-2026'!AK18</f>
        <v>0</v>
      </c>
      <c r="AM114">
        <f t="shared" ca="1" si="48"/>
        <v>0</v>
      </c>
      <c r="AN114">
        <f t="shared" ca="1" si="49"/>
        <v>0</v>
      </c>
      <c r="AO114">
        <f t="shared" ca="1" si="50"/>
        <v>0</v>
      </c>
      <c r="AP114">
        <f t="shared" ca="1" si="51"/>
        <v>0</v>
      </c>
      <c r="AQ114">
        <f t="shared" ca="1" si="52"/>
        <v>0</v>
      </c>
      <c r="AR114">
        <f t="shared" ca="1" si="53"/>
        <v>0</v>
      </c>
      <c r="AS114">
        <f t="shared" ca="1" si="54"/>
        <v>0</v>
      </c>
      <c r="AT114">
        <f t="shared" ca="1" si="55"/>
        <v>0</v>
      </c>
      <c r="AU114">
        <f t="shared" ca="1" si="56"/>
        <v>0</v>
      </c>
      <c r="AV114">
        <f t="shared" ca="1" si="57"/>
        <v>0</v>
      </c>
      <c r="AW114">
        <f t="shared" ca="1" si="58"/>
        <v>2</v>
      </c>
      <c r="AX114">
        <f t="shared" ca="1" si="59"/>
        <v>0</v>
      </c>
    </row>
    <row r="115" spans="1:50" ht="27.75" customHeight="1">
      <c r="A115" s="726">
        <v>2026</v>
      </c>
      <c r="B115" s="789" t="s">
        <v>111</v>
      </c>
      <c r="C115" s="775"/>
      <c r="D115" s="1103" t="str">
        <f>'P-SST-2026'!D19</f>
        <v>SST12</v>
      </c>
      <c r="E115" s="1118" t="str">
        <f>'P-SST-2026'!E19</f>
        <v>Proyectar las necesidades de presupuesto para la vigencia 2027.</v>
      </c>
      <c r="F115" s="1118" t="str">
        <f>'P-SST-2026'!F19</f>
        <v>Correo de envío de la  de solicitud de presupuesto para la vigencia 2026.</v>
      </c>
      <c r="G115" s="1104">
        <f>'P-SST-2026'!G19</f>
        <v>0</v>
      </c>
      <c r="H115" s="1104">
        <f>'P-SST-2026'!H19</f>
        <v>0</v>
      </c>
      <c r="I115" s="1104">
        <f>'P-SST-2026'!I19</f>
        <v>0</v>
      </c>
      <c r="J115" s="1104">
        <f>'P-SST-2026'!J19</f>
        <v>0</v>
      </c>
      <c r="K115" s="1104">
        <f>'P-SST-2026'!K19</f>
        <v>0</v>
      </c>
      <c r="L115" s="1104">
        <f>'P-SST-2026'!L19</f>
        <v>0</v>
      </c>
      <c r="M115" s="1104">
        <f>'P-SST-2026'!M19</f>
        <v>0</v>
      </c>
      <c r="N115" s="1104">
        <f>'P-SST-2026'!N19</f>
        <v>0</v>
      </c>
      <c r="O115" s="1104">
        <f>'P-SST-2026'!O19</f>
        <v>0</v>
      </c>
      <c r="P115" s="1104">
        <f>'P-SST-2026'!P19</f>
        <v>0</v>
      </c>
      <c r="Q115" s="1104">
        <f>'P-SST-2026'!Q19</f>
        <v>0</v>
      </c>
      <c r="R115" s="1104">
        <f>'P-SST-2026'!R19</f>
        <v>1</v>
      </c>
      <c r="S115" s="1104">
        <f>'P-SST-2026'!S19</f>
        <v>1</v>
      </c>
      <c r="T115" s="1122">
        <f>'P-SST-2026'!T19</f>
        <v>1</v>
      </c>
      <c r="U115" s="817" t="str">
        <f>'P-SST-2026'!V19</f>
        <v>Secretaría General</v>
      </c>
      <c r="V115" s="817"/>
      <c r="W115" s="817"/>
      <c r="X115" s="817"/>
      <c r="Y115" s="1108">
        <f>'P-SST-2026'!X19</f>
        <v>0</v>
      </c>
      <c r="Z115" s="1108">
        <f>'P-SST-2026'!Y19</f>
        <v>0</v>
      </c>
      <c r="AA115" s="1108">
        <f>'P-SST-2026'!Z19</f>
        <v>0</v>
      </c>
      <c r="AB115" s="1108">
        <f>'P-SST-2026'!AA19</f>
        <v>0</v>
      </c>
      <c r="AC115" s="1108">
        <f>'P-SST-2026'!AB19</f>
        <v>0</v>
      </c>
      <c r="AD115" s="1108">
        <f>'P-SST-2026'!AC19</f>
        <v>0</v>
      </c>
      <c r="AE115" s="1108">
        <f>'P-SST-2026'!AD19</f>
        <v>0</v>
      </c>
      <c r="AF115" s="1108">
        <f>'P-SST-2026'!AE19</f>
        <v>0</v>
      </c>
      <c r="AG115" s="1108">
        <f>'P-SST-2026'!AF19</f>
        <v>0</v>
      </c>
      <c r="AH115" s="1108">
        <f>'P-SST-2026'!AG19</f>
        <v>0</v>
      </c>
      <c r="AI115" s="1108">
        <f>'P-SST-2026'!AH19</f>
        <v>0</v>
      </c>
      <c r="AJ115" s="1108">
        <f>'P-SST-2026'!AI19</f>
        <v>0</v>
      </c>
      <c r="AK115" s="1108">
        <f>'P-SST-2026'!AJ19</f>
        <v>0</v>
      </c>
      <c r="AL115" s="1110">
        <f>'P-SST-2026'!AK19</f>
        <v>0</v>
      </c>
      <c r="AM115">
        <f t="shared" ca="1" si="48"/>
        <v>0</v>
      </c>
      <c r="AN115">
        <f t="shared" ca="1" si="49"/>
        <v>0</v>
      </c>
      <c r="AO115">
        <f t="shared" ca="1" si="50"/>
        <v>0</v>
      </c>
      <c r="AP115">
        <f t="shared" ca="1" si="51"/>
        <v>0</v>
      </c>
      <c r="AQ115">
        <f t="shared" ca="1" si="52"/>
        <v>0</v>
      </c>
      <c r="AR115">
        <f t="shared" ca="1" si="53"/>
        <v>0</v>
      </c>
      <c r="AS115">
        <f t="shared" ca="1" si="54"/>
        <v>0</v>
      </c>
      <c r="AT115">
        <f t="shared" ca="1" si="55"/>
        <v>0</v>
      </c>
      <c r="AU115">
        <f t="shared" ca="1" si="56"/>
        <v>0</v>
      </c>
      <c r="AV115">
        <f t="shared" ca="1" si="57"/>
        <v>0</v>
      </c>
      <c r="AW115">
        <f t="shared" ca="1" si="58"/>
        <v>0</v>
      </c>
      <c r="AX115">
        <f t="shared" ca="1" si="59"/>
        <v>2</v>
      </c>
    </row>
    <row r="116" spans="1:50" ht="27.75" customHeight="1">
      <c r="A116" s="726">
        <v>2026</v>
      </c>
      <c r="B116" s="789" t="s">
        <v>111</v>
      </c>
      <c r="C116" s="775"/>
      <c r="D116" s="1103" t="str">
        <f>'P-SST-2026'!D20</f>
        <v>SST13</v>
      </c>
      <c r="E116" s="1118" t="str">
        <f>'P-SST-2026'!E20</f>
        <v xml:space="preserve"> Revisar y/o actualizar documentación del SG-SST.
</v>
      </c>
      <c r="F116" s="1118" t="str">
        <f>'P-SST-2026'!F20</f>
        <v>Documentos actualizados en isolución, informe de revisión en caso de no ser necesaria la actualización o correo .</v>
      </c>
      <c r="G116" s="1104">
        <f>'P-SST-2026'!G20</f>
        <v>0</v>
      </c>
      <c r="H116" s="1104">
        <f>'P-SST-2026'!H20</f>
        <v>0</v>
      </c>
      <c r="I116" s="1104">
        <f>'P-SST-2026'!I20</f>
        <v>0</v>
      </c>
      <c r="J116" s="1104">
        <f>'P-SST-2026'!J20</f>
        <v>0</v>
      </c>
      <c r="K116" s="1104">
        <f>'P-SST-2026'!K20</f>
        <v>0</v>
      </c>
      <c r="L116" s="1104">
        <f>'P-SST-2026'!L20</f>
        <v>0</v>
      </c>
      <c r="M116" s="1104">
        <f>'P-SST-2026'!M20</f>
        <v>0</v>
      </c>
      <c r="N116" s="1104">
        <f>'P-SST-2026'!N20</f>
        <v>1</v>
      </c>
      <c r="O116" s="1104">
        <f>'P-SST-2026'!O20</f>
        <v>0</v>
      </c>
      <c r="P116" s="1104">
        <f>'P-SST-2026'!P20</f>
        <v>0</v>
      </c>
      <c r="Q116" s="1104">
        <f>'P-SST-2026'!Q20</f>
        <v>0</v>
      </c>
      <c r="R116" s="1104">
        <f>'P-SST-2026'!R20</f>
        <v>0</v>
      </c>
      <c r="S116" s="1104">
        <f>'P-SST-2026'!S20</f>
        <v>1</v>
      </c>
      <c r="T116" s="1122">
        <f>'P-SST-2026'!T20</f>
        <v>1</v>
      </c>
      <c r="U116" s="817" t="str">
        <f>'P-SST-2026'!V20</f>
        <v>Secretaría General</v>
      </c>
      <c r="V116" s="817"/>
      <c r="W116" s="817"/>
      <c r="X116" s="817"/>
      <c r="Y116" s="1108">
        <f>'P-SST-2026'!X20</f>
        <v>0</v>
      </c>
      <c r="Z116" s="1108">
        <f>'P-SST-2026'!Y20</f>
        <v>0</v>
      </c>
      <c r="AA116" s="1108">
        <f>'P-SST-2026'!Z20</f>
        <v>0</v>
      </c>
      <c r="AB116" s="1108">
        <f>'P-SST-2026'!AA20</f>
        <v>0</v>
      </c>
      <c r="AC116" s="1108">
        <f>'P-SST-2026'!AB20</f>
        <v>0</v>
      </c>
      <c r="AD116" s="1108">
        <f>'P-SST-2026'!AC20</f>
        <v>0</v>
      </c>
      <c r="AE116" s="1108">
        <f>'P-SST-2026'!AD20</f>
        <v>0</v>
      </c>
      <c r="AF116" s="1108">
        <f>'P-SST-2026'!AE20</f>
        <v>0</v>
      </c>
      <c r="AG116" s="1108">
        <f>'P-SST-2026'!AF20</f>
        <v>0</v>
      </c>
      <c r="AH116" s="1108">
        <f>'P-SST-2026'!AG20</f>
        <v>0</v>
      </c>
      <c r="AI116" s="1108">
        <f>'P-SST-2026'!AH20</f>
        <v>0</v>
      </c>
      <c r="AJ116" s="1108">
        <f>'P-SST-2026'!AI20</f>
        <v>0</v>
      </c>
      <c r="AK116" s="1108">
        <f>'P-SST-2026'!AJ20</f>
        <v>0</v>
      </c>
      <c r="AL116" s="1110">
        <f>'P-SST-2026'!AK20</f>
        <v>0</v>
      </c>
      <c r="AM116">
        <f t="shared" ca="1" si="48"/>
        <v>0</v>
      </c>
      <c r="AN116">
        <f t="shared" ca="1" si="49"/>
        <v>0</v>
      </c>
      <c r="AO116">
        <f t="shared" ca="1" si="50"/>
        <v>0</v>
      </c>
      <c r="AP116">
        <f t="shared" ca="1" si="51"/>
        <v>0</v>
      </c>
      <c r="AQ116">
        <f t="shared" ca="1" si="52"/>
        <v>0</v>
      </c>
      <c r="AR116">
        <f t="shared" ca="1" si="53"/>
        <v>0</v>
      </c>
      <c r="AS116">
        <f t="shared" ca="1" si="54"/>
        <v>0</v>
      </c>
      <c r="AT116">
        <f t="shared" ca="1" si="55"/>
        <v>2</v>
      </c>
      <c r="AU116">
        <f t="shared" ca="1" si="56"/>
        <v>0</v>
      </c>
      <c r="AV116">
        <f t="shared" ca="1" si="57"/>
        <v>0</v>
      </c>
      <c r="AW116">
        <f t="shared" ca="1" si="58"/>
        <v>0</v>
      </c>
      <c r="AX116">
        <f t="shared" ca="1" si="59"/>
        <v>0</v>
      </c>
    </row>
    <row r="117" spans="1:50" ht="27.75" customHeight="1">
      <c r="A117" s="726">
        <v>2026</v>
      </c>
      <c r="B117" s="789" t="s">
        <v>111</v>
      </c>
      <c r="C117" s="775"/>
      <c r="D117" s="1103" t="str">
        <f>'P-SST-2026'!D21</f>
        <v>SST14</v>
      </c>
      <c r="E117" s="1118" t="str">
        <f>'P-SST-2026'!E21</f>
        <v>Presentar Informe de revisión por la Dirección</v>
      </c>
      <c r="F117" s="1118" t="str">
        <f>'P-SST-2026'!F21</f>
        <v>Informe en excel y presentación PPT</v>
      </c>
      <c r="G117" s="1104">
        <f>'P-SST-2026'!G21</f>
        <v>0</v>
      </c>
      <c r="H117" s="1104">
        <f>'P-SST-2026'!H21</f>
        <v>0</v>
      </c>
      <c r="I117" s="1104">
        <f>'P-SST-2026'!I21</f>
        <v>0</v>
      </c>
      <c r="J117" s="1104">
        <f>'P-SST-2026'!J21</f>
        <v>0</v>
      </c>
      <c r="K117" s="1104">
        <f>'P-SST-2026'!K21</f>
        <v>0</v>
      </c>
      <c r="L117" s="1104">
        <f>'P-SST-2026'!L21</f>
        <v>0</v>
      </c>
      <c r="M117" s="1104">
        <f>'P-SST-2026'!M21</f>
        <v>0</v>
      </c>
      <c r="N117" s="1104">
        <f>'P-SST-2026'!N21</f>
        <v>0</v>
      </c>
      <c r="O117" s="1104">
        <f>'P-SST-2026'!O21</f>
        <v>0</v>
      </c>
      <c r="P117" s="1104">
        <f>'P-SST-2026'!P21</f>
        <v>0</v>
      </c>
      <c r="Q117" s="1104">
        <f>'P-SST-2026'!Q21</f>
        <v>0</v>
      </c>
      <c r="R117" s="1104">
        <f>'P-SST-2026'!R21</f>
        <v>1</v>
      </c>
      <c r="S117" s="1104">
        <f>'P-SST-2026'!S21</f>
        <v>1</v>
      </c>
      <c r="T117" s="1122">
        <f>'P-SST-2026'!T21</f>
        <v>1</v>
      </c>
      <c r="U117" s="817" t="str">
        <f>'P-SST-2026'!V21</f>
        <v>Secretaría General</v>
      </c>
      <c r="V117" s="817"/>
      <c r="W117" s="817"/>
      <c r="X117" s="817"/>
      <c r="Y117" s="1108">
        <f>'P-SST-2026'!X21</f>
        <v>0</v>
      </c>
      <c r="Z117" s="1108">
        <f>'P-SST-2026'!Y21</f>
        <v>0</v>
      </c>
      <c r="AA117" s="1108">
        <f>'P-SST-2026'!Z21</f>
        <v>0</v>
      </c>
      <c r="AB117" s="1108">
        <f>'P-SST-2026'!AA21</f>
        <v>0</v>
      </c>
      <c r="AC117" s="1108">
        <f>'P-SST-2026'!AB21</f>
        <v>0</v>
      </c>
      <c r="AD117" s="1108">
        <f>'P-SST-2026'!AC21</f>
        <v>0</v>
      </c>
      <c r="AE117" s="1108">
        <f>'P-SST-2026'!AD21</f>
        <v>0</v>
      </c>
      <c r="AF117" s="1108">
        <f>'P-SST-2026'!AE21</f>
        <v>0</v>
      </c>
      <c r="AG117" s="1108">
        <f>'P-SST-2026'!AF21</f>
        <v>0</v>
      </c>
      <c r="AH117" s="1108">
        <f>'P-SST-2026'!AG21</f>
        <v>0</v>
      </c>
      <c r="AI117" s="1108">
        <f>'P-SST-2026'!AH21</f>
        <v>0</v>
      </c>
      <c r="AJ117" s="1108">
        <f>'P-SST-2026'!AI21</f>
        <v>0</v>
      </c>
      <c r="AK117" s="1108">
        <f>'P-SST-2026'!AJ21</f>
        <v>0</v>
      </c>
      <c r="AL117" s="1110">
        <f>'P-SST-2026'!AK21</f>
        <v>0</v>
      </c>
      <c r="AM117">
        <f t="shared" ca="1" si="48"/>
        <v>0</v>
      </c>
      <c r="AN117">
        <f t="shared" ca="1" si="49"/>
        <v>0</v>
      </c>
      <c r="AO117">
        <f t="shared" ca="1" si="50"/>
        <v>0</v>
      </c>
      <c r="AP117">
        <f t="shared" ca="1" si="51"/>
        <v>0</v>
      </c>
      <c r="AQ117">
        <f t="shared" ca="1" si="52"/>
        <v>0</v>
      </c>
      <c r="AR117">
        <f t="shared" ca="1" si="53"/>
        <v>0</v>
      </c>
      <c r="AS117">
        <f t="shared" ca="1" si="54"/>
        <v>0</v>
      </c>
      <c r="AT117">
        <f t="shared" ca="1" si="55"/>
        <v>0</v>
      </c>
      <c r="AU117">
        <f t="shared" ca="1" si="56"/>
        <v>0</v>
      </c>
      <c r="AV117">
        <f t="shared" ca="1" si="57"/>
        <v>0</v>
      </c>
      <c r="AW117">
        <f t="shared" ca="1" si="58"/>
        <v>0</v>
      </c>
      <c r="AX117">
        <f t="shared" ca="1" si="59"/>
        <v>2</v>
      </c>
    </row>
    <row r="118" spans="1:50" ht="27.75" customHeight="1">
      <c r="A118" s="726">
        <v>2026</v>
      </c>
      <c r="B118" s="789" t="s">
        <v>111</v>
      </c>
      <c r="C118" s="775"/>
      <c r="D118" s="1103" t="str">
        <f>'P-SST-2026'!D22</f>
        <v>SST15</v>
      </c>
      <c r="E118" s="1118" t="str">
        <f>'P-SST-2026'!E22</f>
        <v>Actualizar la matriz de riesgos</v>
      </c>
      <c r="F118" s="1118" t="str">
        <f>'P-SST-2026'!F22</f>
        <v>Matriz actualizada</v>
      </c>
      <c r="G118" s="1104">
        <f>'P-SST-2026'!G22</f>
        <v>0</v>
      </c>
      <c r="H118" s="1104">
        <f>'P-SST-2026'!H22</f>
        <v>0</v>
      </c>
      <c r="I118" s="1104">
        <f>'P-SST-2026'!I22</f>
        <v>0</v>
      </c>
      <c r="J118" s="1104">
        <f>'P-SST-2026'!J22</f>
        <v>0</v>
      </c>
      <c r="K118" s="1104">
        <f>'P-SST-2026'!K22</f>
        <v>0</v>
      </c>
      <c r="L118" s="1104">
        <f>'P-SST-2026'!L22</f>
        <v>1</v>
      </c>
      <c r="M118" s="1104">
        <f>'P-SST-2026'!M22</f>
        <v>0</v>
      </c>
      <c r="N118" s="1104">
        <f>'P-SST-2026'!N22</f>
        <v>0</v>
      </c>
      <c r="O118" s="1104">
        <f>'P-SST-2026'!O22</f>
        <v>0</v>
      </c>
      <c r="P118" s="1104">
        <f>'P-SST-2026'!P22</f>
        <v>0</v>
      </c>
      <c r="Q118" s="1104">
        <f>'P-SST-2026'!Q22</f>
        <v>0</v>
      </c>
      <c r="R118" s="1104">
        <f>'P-SST-2026'!R22</f>
        <v>0</v>
      </c>
      <c r="S118" s="1104">
        <f>'P-SST-2026'!S22</f>
        <v>1</v>
      </c>
      <c r="T118" s="1122">
        <f>'P-SST-2026'!T22</f>
        <v>1</v>
      </c>
      <c r="U118" s="817" t="str">
        <f>'P-SST-2026'!V22</f>
        <v>Secretaría General</v>
      </c>
      <c r="V118" s="817"/>
      <c r="W118" s="817"/>
      <c r="X118" s="817"/>
      <c r="Y118" s="1108">
        <f>'P-SST-2026'!X22</f>
        <v>0</v>
      </c>
      <c r="Z118" s="1108">
        <f>'P-SST-2026'!Y22</f>
        <v>0</v>
      </c>
      <c r="AA118" s="1108">
        <f>'P-SST-2026'!Z22</f>
        <v>0</v>
      </c>
      <c r="AB118" s="1108">
        <f>'P-SST-2026'!AA22</f>
        <v>0</v>
      </c>
      <c r="AC118" s="1108">
        <f>'P-SST-2026'!AB22</f>
        <v>0</v>
      </c>
      <c r="AD118" s="1108">
        <f>'P-SST-2026'!AC22</f>
        <v>0</v>
      </c>
      <c r="AE118" s="1108">
        <f>'P-SST-2026'!AD22</f>
        <v>0</v>
      </c>
      <c r="AF118" s="1108">
        <f>'P-SST-2026'!AE22</f>
        <v>0</v>
      </c>
      <c r="AG118" s="1108">
        <f>'P-SST-2026'!AF22</f>
        <v>0</v>
      </c>
      <c r="AH118" s="1108">
        <f>'P-SST-2026'!AG22</f>
        <v>0</v>
      </c>
      <c r="AI118" s="1108">
        <f>'P-SST-2026'!AH22</f>
        <v>0</v>
      </c>
      <c r="AJ118" s="1108">
        <f>'P-SST-2026'!AI22</f>
        <v>0</v>
      </c>
      <c r="AK118" s="1108">
        <f>'P-SST-2026'!AJ22</f>
        <v>0</v>
      </c>
      <c r="AL118" s="1110">
        <f>'P-SST-2026'!AK22</f>
        <v>0</v>
      </c>
      <c r="AM118">
        <f t="shared" ca="1" si="48"/>
        <v>0</v>
      </c>
      <c r="AN118">
        <f t="shared" ca="1" si="49"/>
        <v>0</v>
      </c>
      <c r="AO118">
        <f t="shared" ca="1" si="50"/>
        <v>0</v>
      </c>
      <c r="AP118">
        <f t="shared" ca="1" si="51"/>
        <v>0</v>
      </c>
      <c r="AQ118">
        <f t="shared" ca="1" si="52"/>
        <v>0</v>
      </c>
      <c r="AR118">
        <f t="shared" ca="1" si="53"/>
        <v>2</v>
      </c>
      <c r="AS118">
        <f t="shared" ca="1" si="54"/>
        <v>0</v>
      </c>
      <c r="AT118">
        <f t="shared" ca="1" si="55"/>
        <v>0</v>
      </c>
      <c r="AU118">
        <f t="shared" ca="1" si="56"/>
        <v>0</v>
      </c>
      <c r="AV118">
        <f t="shared" ca="1" si="57"/>
        <v>0</v>
      </c>
      <c r="AW118">
        <f t="shared" ca="1" si="58"/>
        <v>0</v>
      </c>
      <c r="AX118">
        <f t="shared" ca="1" si="59"/>
        <v>0</v>
      </c>
    </row>
    <row r="119" spans="1:50" ht="27.75" customHeight="1">
      <c r="A119" s="726">
        <v>2026</v>
      </c>
      <c r="B119" s="789" t="s">
        <v>111</v>
      </c>
      <c r="C119" s="775"/>
      <c r="D119" s="1103" t="str">
        <f>'P-SST-2026'!D23</f>
        <v>SST16</v>
      </c>
      <c r="E119" s="1118" t="str">
        <f>'P-SST-2026'!E23</f>
        <v>Reportar  los riesgos de gestión</v>
      </c>
      <c r="F119" s="1118" t="str">
        <f>'P-SST-2026'!F23</f>
        <v>Reporte de acuerdo con la solicitud de OAP</v>
      </c>
      <c r="G119" s="1104">
        <f>'P-SST-2026'!G23</f>
        <v>1</v>
      </c>
      <c r="H119" s="1104">
        <f>'P-SST-2026'!H23</f>
        <v>0</v>
      </c>
      <c r="I119" s="1104">
        <f>'P-SST-2026'!I23</f>
        <v>0</v>
      </c>
      <c r="J119" s="1104">
        <f>'P-SST-2026'!J23</f>
        <v>1</v>
      </c>
      <c r="K119" s="1104">
        <f>'P-SST-2026'!K23</f>
        <v>0</v>
      </c>
      <c r="L119" s="1104">
        <f>'P-SST-2026'!L23</f>
        <v>0</v>
      </c>
      <c r="M119" s="1104">
        <f>'P-SST-2026'!M23</f>
        <v>1</v>
      </c>
      <c r="N119" s="1104">
        <f>'P-SST-2026'!N23</f>
        <v>0</v>
      </c>
      <c r="O119" s="1104">
        <f>'P-SST-2026'!O23</f>
        <v>0</v>
      </c>
      <c r="P119" s="1104">
        <f>'P-SST-2026'!P23</f>
        <v>1</v>
      </c>
      <c r="Q119" s="1104">
        <f>'P-SST-2026'!Q23</f>
        <v>0</v>
      </c>
      <c r="R119" s="1104">
        <f>'P-SST-2026'!R23</f>
        <v>0</v>
      </c>
      <c r="S119" s="1104">
        <f>'P-SST-2026'!S23</f>
        <v>4</v>
      </c>
      <c r="T119" s="1122">
        <f>'P-SST-2026'!T23</f>
        <v>1</v>
      </c>
      <c r="U119" s="817" t="str">
        <f>'P-SST-2026'!V23</f>
        <v>Secretaría General</v>
      </c>
      <c r="V119" s="817"/>
      <c r="W119" s="817"/>
      <c r="X119" s="817"/>
      <c r="Y119" s="1108">
        <f>'P-SST-2026'!X23</f>
        <v>1</v>
      </c>
      <c r="Z119" s="1108">
        <f>'P-SST-2026'!Y23</f>
        <v>0</v>
      </c>
      <c r="AA119" s="1108">
        <f>'P-SST-2026'!Z23</f>
        <v>0</v>
      </c>
      <c r="AB119" s="1108">
        <f>'P-SST-2026'!AA23</f>
        <v>0</v>
      </c>
      <c r="AC119" s="1108">
        <f>'P-SST-2026'!AB23</f>
        <v>0</v>
      </c>
      <c r="AD119" s="1108">
        <f>'P-SST-2026'!AC23</f>
        <v>0</v>
      </c>
      <c r="AE119" s="1108">
        <f>'P-SST-2026'!AD23</f>
        <v>0</v>
      </c>
      <c r="AF119" s="1108">
        <f>'P-SST-2026'!AE23</f>
        <v>0</v>
      </c>
      <c r="AG119" s="1108">
        <f>'P-SST-2026'!AF23</f>
        <v>0</v>
      </c>
      <c r="AH119" s="1108">
        <f>'P-SST-2026'!AG23</f>
        <v>0</v>
      </c>
      <c r="AI119" s="1108">
        <f>'P-SST-2026'!AH23</f>
        <v>0</v>
      </c>
      <c r="AJ119" s="1108">
        <f>'P-SST-2026'!AI23</f>
        <v>0</v>
      </c>
      <c r="AK119" s="1108">
        <f>'P-SST-2026'!AJ23</f>
        <v>1</v>
      </c>
      <c r="AL119" s="1110">
        <f>'P-SST-2026'!AK23</f>
        <v>0.25</v>
      </c>
      <c r="AM119">
        <f t="shared" ca="1" si="48"/>
        <v>1</v>
      </c>
      <c r="AN119">
        <f t="shared" ca="1" si="49"/>
        <v>0</v>
      </c>
      <c r="AO119">
        <f t="shared" ca="1" si="50"/>
        <v>0</v>
      </c>
      <c r="AP119">
        <f t="shared" ca="1" si="51"/>
        <v>2</v>
      </c>
      <c r="AQ119">
        <f t="shared" ca="1" si="52"/>
        <v>0</v>
      </c>
      <c r="AR119">
        <f t="shared" ca="1" si="53"/>
        <v>0</v>
      </c>
      <c r="AS119">
        <f t="shared" ca="1" si="54"/>
        <v>2</v>
      </c>
      <c r="AT119">
        <f t="shared" ca="1" si="55"/>
        <v>0</v>
      </c>
      <c r="AU119">
        <f t="shared" ca="1" si="56"/>
        <v>0</v>
      </c>
      <c r="AV119">
        <f t="shared" ca="1" si="57"/>
        <v>2</v>
      </c>
      <c r="AW119">
        <f t="shared" ca="1" si="58"/>
        <v>0</v>
      </c>
      <c r="AX119">
        <f t="shared" ca="1" si="59"/>
        <v>0</v>
      </c>
    </row>
    <row r="120" spans="1:50" ht="27.75" customHeight="1">
      <c r="A120" s="726">
        <v>2026</v>
      </c>
      <c r="B120" s="789" t="s">
        <v>111</v>
      </c>
      <c r="C120" s="775"/>
      <c r="D120" s="1103" t="str">
        <f>'P-SST-2026'!D24</f>
        <v>SST17</v>
      </c>
      <c r="E120" s="1118" t="str">
        <f>'P-SST-2026'!E24</f>
        <v xml:space="preserve"> Realizar seguimiento a las condiciones de salud reportadas por semestre. </v>
      </c>
      <c r="F120" s="1118" t="str">
        <f>'P-SST-2026'!F24</f>
        <v>Listado de asistencia</v>
      </c>
      <c r="G120" s="1104">
        <f>'P-SST-2026'!G24</f>
        <v>0</v>
      </c>
      <c r="H120" s="1104">
        <f>'P-SST-2026'!H24</f>
        <v>0</v>
      </c>
      <c r="I120" s="1104">
        <f>'P-SST-2026'!I24</f>
        <v>1</v>
      </c>
      <c r="J120" s="1104">
        <f>'P-SST-2026'!J24</f>
        <v>0</v>
      </c>
      <c r="K120" s="1104">
        <f>'P-SST-2026'!K24</f>
        <v>0</v>
      </c>
      <c r="L120" s="1104">
        <f>'P-SST-2026'!L24</f>
        <v>0</v>
      </c>
      <c r="M120" s="1104">
        <f>'P-SST-2026'!M24</f>
        <v>0</v>
      </c>
      <c r="N120" s="1104">
        <f>'P-SST-2026'!N24</f>
        <v>0</v>
      </c>
      <c r="O120" s="1104">
        <f>'P-SST-2026'!O24</f>
        <v>0</v>
      </c>
      <c r="P120" s="1104">
        <f>'P-SST-2026'!P24</f>
        <v>0</v>
      </c>
      <c r="Q120" s="1104">
        <f>'P-SST-2026'!Q24</f>
        <v>1</v>
      </c>
      <c r="R120" s="1104">
        <f>'P-SST-2026'!R24</f>
        <v>0</v>
      </c>
      <c r="S120" s="1104">
        <f>'P-SST-2026'!S24</f>
        <v>2</v>
      </c>
      <c r="T120" s="1122">
        <f>'P-SST-2026'!T24</f>
        <v>1</v>
      </c>
      <c r="U120" s="817" t="str">
        <f>'P-SST-2026'!V24</f>
        <v>Secretaría General</v>
      </c>
      <c r="V120" s="817"/>
      <c r="W120" s="817"/>
      <c r="X120" s="817"/>
      <c r="Y120" s="1108">
        <f>'P-SST-2026'!X24</f>
        <v>0</v>
      </c>
      <c r="Z120" s="1108">
        <f>'P-SST-2026'!Y24</f>
        <v>0</v>
      </c>
      <c r="AA120" s="1108">
        <f>'P-SST-2026'!Z24</f>
        <v>1</v>
      </c>
      <c r="AB120" s="1108">
        <f>'P-SST-2026'!AA24</f>
        <v>0</v>
      </c>
      <c r="AC120" s="1108">
        <f>'P-SST-2026'!AB24</f>
        <v>0</v>
      </c>
      <c r="AD120" s="1108">
        <f>'P-SST-2026'!AC24</f>
        <v>0</v>
      </c>
      <c r="AE120" s="1108">
        <f>'P-SST-2026'!AD24</f>
        <v>0</v>
      </c>
      <c r="AF120" s="1108">
        <f>'P-SST-2026'!AE24</f>
        <v>0</v>
      </c>
      <c r="AG120" s="1108">
        <f>'P-SST-2026'!AF24</f>
        <v>0</v>
      </c>
      <c r="AH120" s="1108">
        <f>'P-SST-2026'!AG24</f>
        <v>0</v>
      </c>
      <c r="AI120" s="1108">
        <f>'P-SST-2026'!AH24</f>
        <v>0</v>
      </c>
      <c r="AJ120" s="1108">
        <f>'P-SST-2026'!AI24</f>
        <v>0</v>
      </c>
      <c r="AK120" s="1108">
        <f>'P-SST-2026'!AJ24</f>
        <v>1</v>
      </c>
      <c r="AL120" s="1110">
        <f>'P-SST-2026'!AK24</f>
        <v>0.5</v>
      </c>
      <c r="AM120">
        <f t="shared" ca="1" si="48"/>
        <v>0</v>
      </c>
      <c r="AN120">
        <f t="shared" ca="1" si="49"/>
        <v>0</v>
      </c>
      <c r="AO120">
        <f t="shared" ca="1" si="50"/>
        <v>1</v>
      </c>
      <c r="AP120">
        <f t="shared" ca="1" si="51"/>
        <v>0</v>
      </c>
      <c r="AQ120">
        <f t="shared" ca="1" si="52"/>
        <v>0</v>
      </c>
      <c r="AR120">
        <f t="shared" ca="1" si="53"/>
        <v>0</v>
      </c>
      <c r="AS120">
        <f t="shared" ca="1" si="54"/>
        <v>0</v>
      </c>
      <c r="AT120">
        <f t="shared" ca="1" si="55"/>
        <v>0</v>
      </c>
      <c r="AU120">
        <f t="shared" ca="1" si="56"/>
        <v>0</v>
      </c>
      <c r="AV120">
        <f t="shared" ca="1" si="57"/>
        <v>0</v>
      </c>
      <c r="AW120">
        <f t="shared" ca="1" si="58"/>
        <v>2</v>
      </c>
      <c r="AX120">
        <f t="shared" ca="1" si="59"/>
        <v>0</v>
      </c>
    </row>
    <row r="121" spans="1:50" ht="27.75" customHeight="1">
      <c r="A121" s="726">
        <v>2026</v>
      </c>
      <c r="B121" s="789" t="s">
        <v>111</v>
      </c>
      <c r="C121" s="775"/>
      <c r="D121" s="1103" t="str">
        <f>'P-SST-2026'!D25</f>
        <v>SST18</v>
      </c>
      <c r="E121" s="1118" t="str">
        <f>'P-SST-2026'!E25</f>
        <v>Realizar exámenes médicos ocupacionales de ingreso, periódicos y de retiro.</v>
      </c>
      <c r="F121" s="1118" t="str">
        <f>'P-SST-2026'!F25</f>
        <v>Formato de solicitud</v>
      </c>
      <c r="G121" s="1104">
        <f>'P-SST-2026'!G25</f>
        <v>1</v>
      </c>
      <c r="H121" s="1104">
        <f>'P-SST-2026'!H25</f>
        <v>1</v>
      </c>
      <c r="I121" s="1104">
        <f>'P-SST-2026'!I25</f>
        <v>1</v>
      </c>
      <c r="J121" s="1104">
        <f>'P-SST-2026'!J25</f>
        <v>1</v>
      </c>
      <c r="K121" s="1104">
        <f>'P-SST-2026'!K25</f>
        <v>1</v>
      </c>
      <c r="L121" s="1104">
        <f>'P-SST-2026'!L25</f>
        <v>1</v>
      </c>
      <c r="M121" s="1104">
        <f>'P-SST-2026'!M25</f>
        <v>1</v>
      </c>
      <c r="N121" s="1104">
        <f>'P-SST-2026'!N25</f>
        <v>1</v>
      </c>
      <c r="O121" s="1104">
        <f>'P-SST-2026'!O25</f>
        <v>1</v>
      </c>
      <c r="P121" s="1104">
        <f>'P-SST-2026'!P25</f>
        <v>1</v>
      </c>
      <c r="Q121" s="1104">
        <f>'P-SST-2026'!Q25</f>
        <v>1</v>
      </c>
      <c r="R121" s="1104">
        <f>'P-SST-2026'!R25</f>
        <v>1</v>
      </c>
      <c r="S121" s="1104">
        <f>'P-SST-2026'!S25</f>
        <v>12</v>
      </c>
      <c r="T121" s="1122">
        <f>'P-SST-2026'!T25</f>
        <v>1</v>
      </c>
      <c r="U121" s="817" t="str">
        <f>'P-SST-2026'!V25</f>
        <v>Secretaría General</v>
      </c>
      <c r="V121" s="817"/>
      <c r="W121" s="817"/>
      <c r="X121" s="817"/>
      <c r="Y121" s="1108">
        <f>'P-SST-2026'!X25</f>
        <v>1</v>
      </c>
      <c r="Z121" s="1108">
        <f>'P-SST-2026'!Y25</f>
        <v>1</v>
      </c>
      <c r="AA121" s="1108">
        <f>'P-SST-2026'!Z25</f>
        <v>1</v>
      </c>
      <c r="AB121" s="1108">
        <f>'P-SST-2026'!AA25</f>
        <v>0</v>
      </c>
      <c r="AC121" s="1108">
        <f>'P-SST-2026'!AB25</f>
        <v>0</v>
      </c>
      <c r="AD121" s="1108">
        <f>'P-SST-2026'!AC25</f>
        <v>0</v>
      </c>
      <c r="AE121" s="1108">
        <f>'P-SST-2026'!AD25</f>
        <v>0</v>
      </c>
      <c r="AF121" s="1108">
        <f>'P-SST-2026'!AE25</f>
        <v>0</v>
      </c>
      <c r="AG121" s="1108">
        <f>'P-SST-2026'!AF25</f>
        <v>0</v>
      </c>
      <c r="AH121" s="1108">
        <f>'P-SST-2026'!AG25</f>
        <v>0</v>
      </c>
      <c r="AI121" s="1108">
        <f>'P-SST-2026'!AH25</f>
        <v>0</v>
      </c>
      <c r="AJ121" s="1108">
        <f>'P-SST-2026'!AI25</f>
        <v>0</v>
      </c>
      <c r="AK121" s="1108">
        <f>'P-SST-2026'!AJ25</f>
        <v>3</v>
      </c>
      <c r="AL121" s="1110">
        <f>'P-SST-2026'!AK25</f>
        <v>0.25</v>
      </c>
      <c r="AM121">
        <f t="shared" ca="1" si="48"/>
        <v>1</v>
      </c>
      <c r="AN121">
        <f t="shared" ca="1" si="49"/>
        <v>1</v>
      </c>
      <c r="AO121">
        <f t="shared" ca="1" si="50"/>
        <v>1</v>
      </c>
      <c r="AP121">
        <f t="shared" ca="1" si="51"/>
        <v>2</v>
      </c>
      <c r="AQ121">
        <f t="shared" ca="1" si="52"/>
        <v>2</v>
      </c>
      <c r="AR121">
        <f t="shared" ca="1" si="53"/>
        <v>2</v>
      </c>
      <c r="AS121">
        <f t="shared" ca="1" si="54"/>
        <v>2</v>
      </c>
      <c r="AT121">
        <f t="shared" ca="1" si="55"/>
        <v>2</v>
      </c>
      <c r="AU121">
        <f t="shared" ca="1" si="56"/>
        <v>2</v>
      </c>
      <c r="AV121">
        <f t="shared" ca="1" si="57"/>
        <v>2</v>
      </c>
      <c r="AW121">
        <f t="shared" ca="1" si="58"/>
        <v>2</v>
      </c>
      <c r="AX121">
        <f t="shared" ca="1" si="59"/>
        <v>2</v>
      </c>
    </row>
    <row r="122" spans="1:50" ht="27.75" customHeight="1">
      <c r="A122" s="726">
        <v>2026</v>
      </c>
      <c r="B122" s="789" t="s">
        <v>111</v>
      </c>
      <c r="C122" s="775"/>
      <c r="D122" s="1103" t="str">
        <f>'P-SST-2026'!D26</f>
        <v>SST19</v>
      </c>
      <c r="E122" s="1118" t="str">
        <f>'P-SST-2026'!E26</f>
        <v xml:space="preserve">Realizar el Guion del simulacro </v>
      </c>
      <c r="F122" s="1118" t="str">
        <f>'P-SST-2026'!F26</f>
        <v xml:space="preserve">Guion del simulacro </v>
      </c>
      <c r="G122" s="1104">
        <f>'P-SST-2026'!G26</f>
        <v>0</v>
      </c>
      <c r="H122" s="1104">
        <f>'P-SST-2026'!H26</f>
        <v>0</v>
      </c>
      <c r="I122" s="1104">
        <f>'P-SST-2026'!I26</f>
        <v>0</v>
      </c>
      <c r="J122" s="1104">
        <f>'P-SST-2026'!J26</f>
        <v>1</v>
      </c>
      <c r="K122" s="1104">
        <f>'P-SST-2026'!K26</f>
        <v>0</v>
      </c>
      <c r="L122" s="1104">
        <f>'P-SST-2026'!L26</f>
        <v>0</v>
      </c>
      <c r="M122" s="1104">
        <f>'P-SST-2026'!M26</f>
        <v>0</v>
      </c>
      <c r="N122" s="1104">
        <f>'P-SST-2026'!N26</f>
        <v>0</v>
      </c>
      <c r="O122" s="1104">
        <f>'P-SST-2026'!O26</f>
        <v>1</v>
      </c>
      <c r="P122" s="1104">
        <f>'P-SST-2026'!P26</f>
        <v>0</v>
      </c>
      <c r="Q122" s="1104">
        <f>'P-SST-2026'!Q26</f>
        <v>0</v>
      </c>
      <c r="R122" s="1104">
        <f>'P-SST-2026'!R26</f>
        <v>0</v>
      </c>
      <c r="S122" s="1104">
        <f>'P-SST-2026'!S26</f>
        <v>2</v>
      </c>
      <c r="T122" s="1122">
        <f>'P-SST-2026'!T26</f>
        <v>1</v>
      </c>
      <c r="U122" s="817" t="str">
        <f>'P-SST-2026'!V26</f>
        <v>Secretaría General</v>
      </c>
      <c r="V122" s="817"/>
      <c r="W122" s="817"/>
      <c r="X122" s="817"/>
      <c r="Y122" s="1108">
        <f>'P-SST-2026'!X26</f>
        <v>0</v>
      </c>
      <c r="Z122" s="1108">
        <f>'P-SST-2026'!Y26</f>
        <v>0</v>
      </c>
      <c r="AA122" s="1108">
        <f>'P-SST-2026'!Z26</f>
        <v>0</v>
      </c>
      <c r="AB122" s="1108">
        <f>'P-SST-2026'!AA26</f>
        <v>0</v>
      </c>
      <c r="AC122" s="1108">
        <f>'P-SST-2026'!AB26</f>
        <v>0</v>
      </c>
      <c r="AD122" s="1108">
        <f>'P-SST-2026'!AC26</f>
        <v>0</v>
      </c>
      <c r="AE122" s="1108">
        <f>'P-SST-2026'!AD26</f>
        <v>0</v>
      </c>
      <c r="AF122" s="1108">
        <f>'P-SST-2026'!AE26</f>
        <v>0</v>
      </c>
      <c r="AG122" s="1108">
        <f>'P-SST-2026'!AF26</f>
        <v>0</v>
      </c>
      <c r="AH122" s="1108">
        <f>'P-SST-2026'!AG26</f>
        <v>0</v>
      </c>
      <c r="AI122" s="1108">
        <f>'P-SST-2026'!AH26</f>
        <v>0</v>
      </c>
      <c r="AJ122" s="1108">
        <f>'P-SST-2026'!AI26</f>
        <v>0</v>
      </c>
      <c r="AK122" s="1108">
        <f>'P-SST-2026'!AJ26</f>
        <v>0</v>
      </c>
      <c r="AL122" s="1110">
        <f>'P-SST-2026'!AK26</f>
        <v>0</v>
      </c>
      <c r="AM122">
        <f t="shared" ca="1" si="48"/>
        <v>0</v>
      </c>
      <c r="AN122">
        <f t="shared" ca="1" si="49"/>
        <v>0</v>
      </c>
      <c r="AO122">
        <f t="shared" ca="1" si="50"/>
        <v>0</v>
      </c>
      <c r="AP122">
        <f t="shared" ca="1" si="51"/>
        <v>2</v>
      </c>
      <c r="AQ122">
        <f t="shared" ca="1" si="52"/>
        <v>0</v>
      </c>
      <c r="AR122">
        <f t="shared" ca="1" si="53"/>
        <v>0</v>
      </c>
      <c r="AS122">
        <f t="shared" ca="1" si="54"/>
        <v>0</v>
      </c>
      <c r="AT122">
        <f t="shared" ca="1" si="55"/>
        <v>0</v>
      </c>
      <c r="AU122">
        <f t="shared" ca="1" si="56"/>
        <v>2</v>
      </c>
      <c r="AV122">
        <f t="shared" ca="1" si="57"/>
        <v>0</v>
      </c>
      <c r="AW122">
        <f t="shared" ca="1" si="58"/>
        <v>0</v>
      </c>
      <c r="AX122">
        <f t="shared" ca="1" si="59"/>
        <v>0</v>
      </c>
    </row>
    <row r="123" spans="1:50" ht="27.75" customHeight="1">
      <c r="A123" s="726">
        <v>2026</v>
      </c>
      <c r="B123" s="789" t="s">
        <v>111</v>
      </c>
      <c r="C123" s="775"/>
      <c r="D123" s="1103" t="str">
        <f>'P-SST-2026'!D27</f>
        <v>SST20</v>
      </c>
      <c r="E123" s="1118" t="str">
        <f>'P-SST-2026'!E27</f>
        <v>Gestionar el desarrollo de simulacro en atención de emergencias.</v>
      </c>
      <c r="F123" s="1118" t="str">
        <f>'P-SST-2026'!F27</f>
        <v xml:space="preserve">Informe  </v>
      </c>
      <c r="G123" s="1104">
        <f>'P-SST-2026'!G27</f>
        <v>0</v>
      </c>
      <c r="H123" s="1104">
        <f>'P-SST-2026'!H27</f>
        <v>0</v>
      </c>
      <c r="I123" s="1104">
        <f>'P-SST-2026'!I27</f>
        <v>0</v>
      </c>
      <c r="J123" s="1104">
        <f>'P-SST-2026'!J27</f>
        <v>0</v>
      </c>
      <c r="K123" s="1104">
        <f>'P-SST-2026'!K27</f>
        <v>1</v>
      </c>
      <c r="L123" s="1104">
        <f>'P-SST-2026'!L27</f>
        <v>0</v>
      </c>
      <c r="M123" s="1104">
        <f>'P-SST-2026'!M27</f>
        <v>0</v>
      </c>
      <c r="N123" s="1104">
        <f>'P-SST-2026'!N27</f>
        <v>0</v>
      </c>
      <c r="O123" s="1104">
        <f>'P-SST-2026'!O27</f>
        <v>0</v>
      </c>
      <c r="P123" s="1104">
        <f>'P-SST-2026'!P27</f>
        <v>1</v>
      </c>
      <c r="Q123" s="1104">
        <f>'P-SST-2026'!Q27</f>
        <v>0</v>
      </c>
      <c r="R123" s="1104">
        <f>'P-SST-2026'!R27</f>
        <v>0</v>
      </c>
      <c r="S123" s="1104">
        <f>'P-SST-2026'!S27</f>
        <v>2</v>
      </c>
      <c r="T123" s="1122">
        <f>'P-SST-2026'!T27</f>
        <v>1</v>
      </c>
      <c r="U123" s="817" t="str">
        <f>'P-SST-2026'!V27</f>
        <v>Secretaría General</v>
      </c>
      <c r="V123" s="817"/>
      <c r="W123" s="817"/>
      <c r="X123" s="817"/>
      <c r="Y123" s="1108">
        <f>'P-SST-2026'!X27</f>
        <v>0</v>
      </c>
      <c r="Z123" s="1108">
        <f>'P-SST-2026'!Y27</f>
        <v>0</v>
      </c>
      <c r="AA123" s="1108">
        <f>'P-SST-2026'!Z27</f>
        <v>0</v>
      </c>
      <c r="AB123" s="1108">
        <f>'P-SST-2026'!AA27</f>
        <v>0</v>
      </c>
      <c r="AC123" s="1108">
        <f>'P-SST-2026'!AB27</f>
        <v>0</v>
      </c>
      <c r="AD123" s="1108">
        <f>'P-SST-2026'!AC27</f>
        <v>0</v>
      </c>
      <c r="AE123" s="1108">
        <f>'P-SST-2026'!AD27</f>
        <v>0</v>
      </c>
      <c r="AF123" s="1108">
        <f>'P-SST-2026'!AE27</f>
        <v>0</v>
      </c>
      <c r="AG123" s="1108">
        <f>'P-SST-2026'!AF27</f>
        <v>0</v>
      </c>
      <c r="AH123" s="1108">
        <f>'P-SST-2026'!AG27</f>
        <v>0</v>
      </c>
      <c r="AI123" s="1108">
        <f>'P-SST-2026'!AH27</f>
        <v>0</v>
      </c>
      <c r="AJ123" s="1108">
        <f>'P-SST-2026'!AI27</f>
        <v>0</v>
      </c>
      <c r="AK123" s="1108">
        <f>'P-SST-2026'!AJ27</f>
        <v>0</v>
      </c>
      <c r="AL123" s="1110">
        <f>'P-SST-2026'!AK27</f>
        <v>0</v>
      </c>
      <c r="AM123">
        <f t="shared" ca="1" si="48"/>
        <v>0</v>
      </c>
      <c r="AN123">
        <f t="shared" ca="1" si="49"/>
        <v>0</v>
      </c>
      <c r="AO123">
        <f t="shared" ca="1" si="50"/>
        <v>0</v>
      </c>
      <c r="AP123">
        <f t="shared" ca="1" si="51"/>
        <v>0</v>
      </c>
      <c r="AQ123">
        <f t="shared" ca="1" si="52"/>
        <v>2</v>
      </c>
      <c r="AR123">
        <f t="shared" ca="1" si="53"/>
        <v>0</v>
      </c>
      <c r="AS123">
        <f t="shared" ca="1" si="54"/>
        <v>0</v>
      </c>
      <c r="AT123">
        <f t="shared" ca="1" si="55"/>
        <v>0</v>
      </c>
      <c r="AU123">
        <f t="shared" ca="1" si="56"/>
        <v>0</v>
      </c>
      <c r="AV123">
        <f t="shared" ca="1" si="57"/>
        <v>2</v>
      </c>
      <c r="AW123">
        <f t="shared" ca="1" si="58"/>
        <v>0</v>
      </c>
      <c r="AX123">
        <f t="shared" ca="1" si="59"/>
        <v>0</v>
      </c>
    </row>
    <row r="124" spans="1:50" ht="27.75" customHeight="1">
      <c r="A124" s="726">
        <v>2026</v>
      </c>
      <c r="B124" s="789" t="s">
        <v>111</v>
      </c>
      <c r="C124" s="775"/>
      <c r="D124" s="1103" t="str">
        <f>'P-SST-2026'!D28</f>
        <v>SST21</v>
      </c>
      <c r="E124" s="1118" t="str">
        <f>'P-SST-2026'!E28</f>
        <v xml:space="preserve">Realizar afiliaciones ARL </v>
      </c>
      <c r="F124" s="1118" t="str">
        <f>'P-SST-2026'!F28</f>
        <v>Documento Consolidado de afiliaciones</v>
      </c>
      <c r="G124" s="1104">
        <f>'P-SST-2026'!G28</f>
        <v>1</v>
      </c>
      <c r="H124" s="1104">
        <f>'P-SST-2026'!H28</f>
        <v>1</v>
      </c>
      <c r="I124" s="1104">
        <f>'P-SST-2026'!I28</f>
        <v>1</v>
      </c>
      <c r="J124" s="1104">
        <f>'P-SST-2026'!J28</f>
        <v>1</v>
      </c>
      <c r="K124" s="1104">
        <f>'P-SST-2026'!K28</f>
        <v>1</v>
      </c>
      <c r="L124" s="1104">
        <f>'P-SST-2026'!L28</f>
        <v>1</v>
      </c>
      <c r="M124" s="1104">
        <f>'P-SST-2026'!M28</f>
        <v>1</v>
      </c>
      <c r="N124" s="1104">
        <f>'P-SST-2026'!N28</f>
        <v>1</v>
      </c>
      <c r="O124" s="1104">
        <f>'P-SST-2026'!O28</f>
        <v>1</v>
      </c>
      <c r="P124" s="1104">
        <f>'P-SST-2026'!P28</f>
        <v>1</v>
      </c>
      <c r="Q124" s="1104">
        <f>'P-SST-2026'!Q28</f>
        <v>1</v>
      </c>
      <c r="R124" s="1104">
        <f>'P-SST-2026'!R28</f>
        <v>1</v>
      </c>
      <c r="S124" s="1104">
        <f>'P-SST-2026'!S28</f>
        <v>12</v>
      </c>
      <c r="T124" s="1122">
        <f>'P-SST-2026'!T28</f>
        <v>1</v>
      </c>
      <c r="U124" s="817" t="str">
        <f>'P-SST-2026'!V28</f>
        <v>Secretaría General</v>
      </c>
      <c r="V124" s="817"/>
      <c r="W124" s="817"/>
      <c r="X124" s="817"/>
      <c r="Y124" s="1108">
        <f>'P-SST-2026'!X28</f>
        <v>1</v>
      </c>
      <c r="Z124" s="1108">
        <f>'P-SST-2026'!Y28</f>
        <v>1</v>
      </c>
      <c r="AA124" s="1108">
        <f>'P-SST-2026'!Z28</f>
        <v>1</v>
      </c>
      <c r="AB124" s="1108">
        <f>'P-SST-2026'!AA28</f>
        <v>0</v>
      </c>
      <c r="AC124" s="1108">
        <f>'P-SST-2026'!AB28</f>
        <v>0</v>
      </c>
      <c r="AD124" s="1108">
        <f>'P-SST-2026'!AC28</f>
        <v>0</v>
      </c>
      <c r="AE124" s="1108">
        <f>'P-SST-2026'!AD28</f>
        <v>0</v>
      </c>
      <c r="AF124" s="1108">
        <f>'P-SST-2026'!AE28</f>
        <v>0</v>
      </c>
      <c r="AG124" s="1108">
        <f>'P-SST-2026'!AF28</f>
        <v>0</v>
      </c>
      <c r="AH124" s="1108">
        <f>'P-SST-2026'!AG28</f>
        <v>0</v>
      </c>
      <c r="AI124" s="1108">
        <f>'P-SST-2026'!AH28</f>
        <v>0</v>
      </c>
      <c r="AJ124" s="1108">
        <f>'P-SST-2026'!AI28</f>
        <v>0</v>
      </c>
      <c r="AK124" s="1108">
        <f>'P-SST-2026'!AJ28</f>
        <v>3</v>
      </c>
      <c r="AL124" s="1110">
        <f>'P-SST-2026'!AK28</f>
        <v>0.25</v>
      </c>
      <c r="AM124">
        <f t="shared" ca="1" si="48"/>
        <v>1</v>
      </c>
      <c r="AN124">
        <f t="shared" ca="1" si="49"/>
        <v>1</v>
      </c>
      <c r="AO124">
        <f t="shared" ca="1" si="50"/>
        <v>1</v>
      </c>
      <c r="AP124">
        <f t="shared" ca="1" si="51"/>
        <v>2</v>
      </c>
      <c r="AQ124">
        <f t="shared" ca="1" si="52"/>
        <v>2</v>
      </c>
      <c r="AR124">
        <f t="shared" ca="1" si="53"/>
        <v>2</v>
      </c>
      <c r="AS124">
        <f t="shared" ca="1" si="54"/>
        <v>2</v>
      </c>
      <c r="AT124">
        <f t="shared" ca="1" si="55"/>
        <v>2</v>
      </c>
      <c r="AU124">
        <f t="shared" ca="1" si="56"/>
        <v>2</v>
      </c>
      <c r="AV124">
        <f t="shared" ca="1" si="57"/>
        <v>2</v>
      </c>
      <c r="AW124">
        <f t="shared" ca="1" si="58"/>
        <v>2</v>
      </c>
      <c r="AX124">
        <f t="shared" ca="1" si="59"/>
        <v>2</v>
      </c>
    </row>
    <row r="125" spans="1:50" ht="27.75" customHeight="1">
      <c r="A125" s="726">
        <v>2026</v>
      </c>
      <c r="B125" s="789" t="s">
        <v>111</v>
      </c>
      <c r="C125" s="775"/>
      <c r="D125" s="1103" t="str">
        <f>'P-SST-2026'!D29</f>
        <v>SST22</v>
      </c>
      <c r="E125" s="1118" t="str">
        <f>'P-SST-2026'!E29</f>
        <v>Entregar un informe trimestral de la ejecución del cronograma del programa de vigilancia epidemiológico Psicosocial</v>
      </c>
      <c r="F125" s="1118" t="str">
        <f>'P-SST-2026'!F29</f>
        <v>Documento Informe trimestral</v>
      </c>
      <c r="G125" s="1104">
        <f>'P-SST-2026'!G29</f>
        <v>0</v>
      </c>
      <c r="H125" s="1104">
        <f>'P-SST-2026'!H29</f>
        <v>0</v>
      </c>
      <c r="I125" s="1104">
        <f>'P-SST-2026'!I29</f>
        <v>1</v>
      </c>
      <c r="J125" s="1104">
        <f>'P-SST-2026'!J29</f>
        <v>0</v>
      </c>
      <c r="K125" s="1104">
        <f>'P-SST-2026'!K29</f>
        <v>0</v>
      </c>
      <c r="L125" s="1104">
        <f>'P-SST-2026'!L29</f>
        <v>1</v>
      </c>
      <c r="M125" s="1104">
        <f>'P-SST-2026'!M29</f>
        <v>0</v>
      </c>
      <c r="N125" s="1104">
        <f>'P-SST-2026'!N29</f>
        <v>0</v>
      </c>
      <c r="O125" s="1104">
        <f>'P-SST-2026'!O29</f>
        <v>1</v>
      </c>
      <c r="P125" s="1104">
        <f>'P-SST-2026'!P29</f>
        <v>0</v>
      </c>
      <c r="Q125" s="1104">
        <f>'P-SST-2026'!Q29</f>
        <v>0</v>
      </c>
      <c r="R125" s="1104">
        <f>'P-SST-2026'!R29</f>
        <v>0</v>
      </c>
      <c r="S125" s="1104">
        <f>'P-SST-2026'!S29</f>
        <v>3</v>
      </c>
      <c r="T125" s="1122">
        <f>'P-SST-2026'!T29</f>
        <v>1</v>
      </c>
      <c r="U125" s="817" t="str">
        <f>'P-SST-2026'!V29</f>
        <v>Secretaría General</v>
      </c>
      <c r="V125" s="817"/>
      <c r="W125" s="817"/>
      <c r="X125" s="817"/>
      <c r="Y125" s="1108">
        <f>'P-SST-2026'!X29</f>
        <v>0</v>
      </c>
      <c r="Z125" s="1108">
        <f>'P-SST-2026'!Y29</f>
        <v>0</v>
      </c>
      <c r="AA125" s="1108">
        <f>'P-SST-2026'!Z29</f>
        <v>1</v>
      </c>
      <c r="AB125" s="1108">
        <f>'P-SST-2026'!AA29</f>
        <v>0</v>
      </c>
      <c r="AC125" s="1108">
        <f>'P-SST-2026'!AB29</f>
        <v>0</v>
      </c>
      <c r="AD125" s="1108">
        <f>'P-SST-2026'!AC29</f>
        <v>0</v>
      </c>
      <c r="AE125" s="1108">
        <f>'P-SST-2026'!AD29</f>
        <v>0</v>
      </c>
      <c r="AF125" s="1108">
        <f>'P-SST-2026'!AE29</f>
        <v>0</v>
      </c>
      <c r="AG125" s="1108">
        <f>'P-SST-2026'!AF29</f>
        <v>0</v>
      </c>
      <c r="AH125" s="1108">
        <f>'P-SST-2026'!AG29</f>
        <v>0</v>
      </c>
      <c r="AI125" s="1108">
        <f>'P-SST-2026'!AH29</f>
        <v>0</v>
      </c>
      <c r="AJ125" s="1108">
        <f>'P-SST-2026'!AI29</f>
        <v>0</v>
      </c>
      <c r="AK125" s="1108">
        <f>'P-SST-2026'!AJ29</f>
        <v>1</v>
      </c>
      <c r="AL125" s="1110">
        <f>'P-SST-2026'!AK29</f>
        <v>0.33333333333333331</v>
      </c>
      <c r="AM125">
        <f t="shared" ca="1" si="48"/>
        <v>0</v>
      </c>
      <c r="AN125">
        <f t="shared" ca="1" si="49"/>
        <v>0</v>
      </c>
      <c r="AO125">
        <f t="shared" ca="1" si="50"/>
        <v>1</v>
      </c>
      <c r="AP125">
        <f t="shared" ca="1" si="51"/>
        <v>0</v>
      </c>
      <c r="AQ125">
        <f t="shared" ca="1" si="52"/>
        <v>0</v>
      </c>
      <c r="AR125">
        <f t="shared" ca="1" si="53"/>
        <v>2</v>
      </c>
      <c r="AS125">
        <f t="shared" ca="1" si="54"/>
        <v>0</v>
      </c>
      <c r="AT125">
        <f t="shared" ca="1" si="55"/>
        <v>0</v>
      </c>
      <c r="AU125">
        <f t="shared" ca="1" si="56"/>
        <v>2</v>
      </c>
      <c r="AV125">
        <f t="shared" ca="1" si="57"/>
        <v>0</v>
      </c>
      <c r="AW125">
        <f t="shared" ca="1" si="58"/>
        <v>0</v>
      </c>
      <c r="AX125">
        <f t="shared" ca="1" si="59"/>
        <v>0</v>
      </c>
    </row>
    <row r="126" spans="1:50" ht="27.75" customHeight="1">
      <c r="A126" s="726">
        <v>2026</v>
      </c>
      <c r="B126" s="789" t="s">
        <v>111</v>
      </c>
      <c r="C126" s="775"/>
      <c r="D126" s="1103" t="str">
        <f>'P-SST-2026'!D30</f>
        <v>SST23</v>
      </c>
      <c r="E126" s="1118" t="str">
        <f>'P-SST-2026'!E30</f>
        <v>Realizar seguimiento al teletrabajo del INM</v>
      </c>
      <c r="F126" s="1118" t="str">
        <f>'P-SST-2026'!F30</f>
        <v xml:space="preserve">Actividades o reuniones de seguimiento </v>
      </c>
      <c r="G126" s="1104">
        <f>'P-SST-2026'!G30</f>
        <v>0</v>
      </c>
      <c r="H126" s="1104">
        <f>'P-SST-2026'!H30</f>
        <v>0</v>
      </c>
      <c r="I126" s="1104">
        <f>'P-SST-2026'!I30</f>
        <v>1</v>
      </c>
      <c r="J126" s="1104">
        <f>'P-SST-2026'!J30</f>
        <v>0</v>
      </c>
      <c r="K126" s="1104">
        <f>'P-SST-2026'!K30</f>
        <v>0</v>
      </c>
      <c r="L126" s="1104">
        <f>'P-SST-2026'!L30</f>
        <v>0</v>
      </c>
      <c r="M126" s="1104">
        <f>'P-SST-2026'!M30</f>
        <v>1</v>
      </c>
      <c r="N126" s="1104">
        <f>'P-SST-2026'!N30</f>
        <v>0</v>
      </c>
      <c r="O126" s="1104">
        <f>'P-SST-2026'!O30</f>
        <v>0</v>
      </c>
      <c r="P126" s="1104">
        <f>'P-SST-2026'!P30</f>
        <v>0</v>
      </c>
      <c r="Q126" s="1104">
        <f>'P-SST-2026'!Q30</f>
        <v>1</v>
      </c>
      <c r="R126" s="1104">
        <f>'P-SST-2026'!R30</f>
        <v>0</v>
      </c>
      <c r="S126" s="1104">
        <f>'P-SST-2026'!S30</f>
        <v>3</v>
      </c>
      <c r="T126" s="1122">
        <f>'P-SST-2026'!T30</f>
        <v>1</v>
      </c>
      <c r="U126" s="817" t="str">
        <f>'P-SST-2026'!V30</f>
        <v>Secretaría General</v>
      </c>
      <c r="V126" s="817"/>
      <c r="W126" s="817"/>
      <c r="X126" s="817"/>
      <c r="Y126" s="1108">
        <f>'P-SST-2026'!X30</f>
        <v>0</v>
      </c>
      <c r="Z126" s="1108">
        <f>'P-SST-2026'!Y30</f>
        <v>0</v>
      </c>
      <c r="AA126" s="1108">
        <f>'P-SST-2026'!Z30</f>
        <v>1</v>
      </c>
      <c r="AB126" s="1108">
        <f>'P-SST-2026'!AA30</f>
        <v>0</v>
      </c>
      <c r="AC126" s="1108">
        <f>'P-SST-2026'!AB30</f>
        <v>0</v>
      </c>
      <c r="AD126" s="1108">
        <f>'P-SST-2026'!AC30</f>
        <v>0</v>
      </c>
      <c r="AE126" s="1108">
        <f>'P-SST-2026'!AD30</f>
        <v>0</v>
      </c>
      <c r="AF126" s="1108">
        <f>'P-SST-2026'!AE30</f>
        <v>0</v>
      </c>
      <c r="AG126" s="1108">
        <f>'P-SST-2026'!AF30</f>
        <v>0</v>
      </c>
      <c r="AH126" s="1108">
        <f>'P-SST-2026'!AG30</f>
        <v>0</v>
      </c>
      <c r="AI126" s="1108">
        <f>'P-SST-2026'!AH30</f>
        <v>0</v>
      </c>
      <c r="AJ126" s="1108">
        <f>'P-SST-2026'!AI30</f>
        <v>0</v>
      </c>
      <c r="AK126" s="1108">
        <f>'P-SST-2026'!AJ30</f>
        <v>1</v>
      </c>
      <c r="AL126" s="1110">
        <f>'P-SST-2026'!AK30</f>
        <v>0.33333333333333331</v>
      </c>
      <c r="AM126">
        <f t="shared" ca="1" si="48"/>
        <v>0</v>
      </c>
      <c r="AN126">
        <f t="shared" ca="1" si="49"/>
        <v>0</v>
      </c>
      <c r="AO126">
        <f t="shared" ca="1" si="50"/>
        <v>1</v>
      </c>
      <c r="AP126">
        <f t="shared" ca="1" si="51"/>
        <v>0</v>
      </c>
      <c r="AQ126">
        <f t="shared" ca="1" si="52"/>
        <v>0</v>
      </c>
      <c r="AR126">
        <f t="shared" ca="1" si="53"/>
        <v>0</v>
      </c>
      <c r="AS126">
        <f t="shared" ca="1" si="54"/>
        <v>2</v>
      </c>
      <c r="AT126">
        <f t="shared" ca="1" si="55"/>
        <v>0</v>
      </c>
      <c r="AU126">
        <f t="shared" ca="1" si="56"/>
        <v>0</v>
      </c>
      <c r="AV126">
        <f t="shared" ca="1" si="57"/>
        <v>0</v>
      </c>
      <c r="AW126">
        <f t="shared" ca="1" si="58"/>
        <v>2</v>
      </c>
      <c r="AX126">
        <f t="shared" ca="1" si="59"/>
        <v>0</v>
      </c>
    </row>
    <row r="127" spans="1:50" ht="27.75" customHeight="1">
      <c r="A127" s="726">
        <v>2026</v>
      </c>
      <c r="B127" s="789" t="s">
        <v>111</v>
      </c>
      <c r="C127" s="775"/>
      <c r="D127" s="1103" t="str">
        <f>'P-SST-2026'!D31</f>
        <v>SST24</v>
      </c>
      <c r="E127" s="1118" t="str">
        <f>'P-SST-2026'!E31</f>
        <v>Elaborar Informe de seguimiento al plan de trabajo anual del SG-SST</v>
      </c>
      <c r="F127" s="1118" t="str">
        <f>'P-SST-2026'!F31</f>
        <v>Documento Informe trimestral</v>
      </c>
      <c r="G127" s="1104">
        <f>'P-SST-2026'!G31</f>
        <v>1</v>
      </c>
      <c r="H127" s="1104">
        <f>'P-SST-2026'!H31</f>
        <v>0</v>
      </c>
      <c r="I127" s="1104">
        <f>'P-SST-2026'!I31</f>
        <v>0</v>
      </c>
      <c r="J127" s="1104">
        <f>'P-SST-2026'!J31</f>
        <v>1</v>
      </c>
      <c r="K127" s="1104">
        <f>'P-SST-2026'!K31</f>
        <v>0</v>
      </c>
      <c r="L127" s="1104">
        <f>'P-SST-2026'!L31</f>
        <v>0</v>
      </c>
      <c r="M127" s="1104">
        <f>'P-SST-2026'!M31</f>
        <v>1</v>
      </c>
      <c r="N127" s="1104">
        <f>'P-SST-2026'!N31</f>
        <v>0</v>
      </c>
      <c r="O127" s="1104">
        <f>'P-SST-2026'!O31</f>
        <v>0</v>
      </c>
      <c r="P127" s="1104">
        <f>'P-SST-2026'!P31</f>
        <v>1</v>
      </c>
      <c r="Q127" s="1104">
        <f>'P-SST-2026'!Q31</f>
        <v>0</v>
      </c>
      <c r="R127" s="1104">
        <f>'P-SST-2026'!R31</f>
        <v>0</v>
      </c>
      <c r="S127" s="1104">
        <f>'P-SST-2026'!S31</f>
        <v>4</v>
      </c>
      <c r="T127" s="1122">
        <f>'P-SST-2026'!T31</f>
        <v>1</v>
      </c>
      <c r="U127" s="817" t="str">
        <f>'P-SST-2026'!V31</f>
        <v>Secretaría General</v>
      </c>
      <c r="V127" s="817"/>
      <c r="W127" s="817"/>
      <c r="X127" s="817"/>
      <c r="Y127" s="1108">
        <f>'P-SST-2026'!X31</f>
        <v>1</v>
      </c>
      <c r="Z127" s="1108">
        <f>'P-SST-2026'!Y31</f>
        <v>0</v>
      </c>
      <c r="AA127" s="1108">
        <f>'P-SST-2026'!Z31</f>
        <v>0</v>
      </c>
      <c r="AB127" s="1108">
        <f>'P-SST-2026'!AA31</f>
        <v>1</v>
      </c>
      <c r="AC127" s="1108">
        <f>'P-SST-2026'!AB31</f>
        <v>0</v>
      </c>
      <c r="AD127" s="1108">
        <f>'P-SST-2026'!AC31</f>
        <v>0</v>
      </c>
      <c r="AE127" s="1108">
        <f>'P-SST-2026'!AD31</f>
        <v>0</v>
      </c>
      <c r="AF127" s="1108">
        <f>'P-SST-2026'!AE31</f>
        <v>0</v>
      </c>
      <c r="AG127" s="1108">
        <f>'P-SST-2026'!AF31</f>
        <v>0</v>
      </c>
      <c r="AH127" s="1108">
        <f>'P-SST-2026'!AG31</f>
        <v>0</v>
      </c>
      <c r="AI127" s="1108">
        <f>'P-SST-2026'!AH31</f>
        <v>0</v>
      </c>
      <c r="AJ127" s="1108">
        <f>'P-SST-2026'!AI31</f>
        <v>0</v>
      </c>
      <c r="AK127" s="1108">
        <f>'P-SST-2026'!AJ31</f>
        <v>2</v>
      </c>
      <c r="AL127" s="1110">
        <f>'P-SST-2026'!AK31</f>
        <v>0.5</v>
      </c>
      <c r="AM127">
        <f t="shared" ca="1" si="48"/>
        <v>1</v>
      </c>
      <c r="AN127">
        <f t="shared" ca="1" si="49"/>
        <v>0</v>
      </c>
      <c r="AO127">
        <f t="shared" ca="1" si="50"/>
        <v>0</v>
      </c>
      <c r="AP127">
        <f t="shared" ca="1" si="51"/>
        <v>1</v>
      </c>
      <c r="AQ127">
        <f t="shared" ca="1" si="52"/>
        <v>0</v>
      </c>
      <c r="AR127">
        <f t="shared" ca="1" si="53"/>
        <v>0</v>
      </c>
      <c r="AS127">
        <f t="shared" ca="1" si="54"/>
        <v>2</v>
      </c>
      <c r="AT127">
        <f t="shared" ca="1" si="55"/>
        <v>0</v>
      </c>
      <c r="AU127">
        <f t="shared" ca="1" si="56"/>
        <v>0</v>
      </c>
      <c r="AV127">
        <f t="shared" ca="1" si="57"/>
        <v>2</v>
      </c>
      <c r="AW127">
        <f t="shared" ca="1" si="58"/>
        <v>0</v>
      </c>
      <c r="AX127">
        <f t="shared" ca="1" si="59"/>
        <v>0</v>
      </c>
    </row>
    <row r="128" spans="1:50" ht="27.75" customHeight="1">
      <c r="A128" s="726">
        <v>2026</v>
      </c>
      <c r="B128" s="789" t="s">
        <v>111</v>
      </c>
      <c r="C128" s="775"/>
      <c r="D128" s="1103" t="str">
        <f>'P-SST-2026'!D32</f>
        <v>SST25</v>
      </c>
      <c r="E128" s="1118" t="str">
        <f>'P-SST-2026'!E32</f>
        <v>Crear propuesta para señalización en el INM de acuerdo con la matriz de riesgos</v>
      </c>
      <c r="F128" s="1118" t="str">
        <f>'P-SST-2026'!F32</f>
        <v>Especificaciones de la señalización requerida en el INM</v>
      </c>
      <c r="G128" s="1104">
        <f>'P-SST-2026'!G32</f>
        <v>0</v>
      </c>
      <c r="H128" s="1104">
        <f>'P-SST-2026'!H32</f>
        <v>0</v>
      </c>
      <c r="I128" s="1104">
        <f>'P-SST-2026'!I32</f>
        <v>0</v>
      </c>
      <c r="J128" s="1104">
        <f>'P-SST-2026'!J32</f>
        <v>0</v>
      </c>
      <c r="K128" s="1104">
        <f>'P-SST-2026'!K32</f>
        <v>0</v>
      </c>
      <c r="L128" s="1104">
        <f>'P-SST-2026'!L32</f>
        <v>0</v>
      </c>
      <c r="M128" s="1104">
        <f>'P-SST-2026'!M32</f>
        <v>0</v>
      </c>
      <c r="N128" s="1104">
        <f>'P-SST-2026'!N32</f>
        <v>1</v>
      </c>
      <c r="O128" s="1104">
        <f>'P-SST-2026'!O32</f>
        <v>0</v>
      </c>
      <c r="P128" s="1104">
        <f>'P-SST-2026'!P32</f>
        <v>0</v>
      </c>
      <c r="Q128" s="1104">
        <f>'P-SST-2026'!Q32</f>
        <v>0</v>
      </c>
      <c r="R128" s="1104">
        <f>'P-SST-2026'!R32</f>
        <v>0</v>
      </c>
      <c r="S128" s="1104">
        <f>'P-SST-2026'!S32</f>
        <v>1</v>
      </c>
      <c r="T128" s="1122">
        <f>'P-SST-2026'!T32</f>
        <v>1</v>
      </c>
      <c r="U128" s="817" t="str">
        <f>'P-SST-2026'!V32</f>
        <v>Secretaría General</v>
      </c>
      <c r="V128" s="817"/>
      <c r="W128" s="817"/>
      <c r="X128" s="817"/>
      <c r="Y128" s="1108">
        <f>'P-SST-2026'!X32</f>
        <v>0</v>
      </c>
      <c r="Z128" s="1108">
        <f>'P-SST-2026'!Y32</f>
        <v>0</v>
      </c>
      <c r="AA128" s="1108">
        <f>'P-SST-2026'!Z32</f>
        <v>0</v>
      </c>
      <c r="AB128" s="1108">
        <f>'P-SST-2026'!AA32</f>
        <v>0</v>
      </c>
      <c r="AC128" s="1108">
        <f>'P-SST-2026'!AB32</f>
        <v>0</v>
      </c>
      <c r="AD128" s="1108">
        <f>'P-SST-2026'!AC32</f>
        <v>0</v>
      </c>
      <c r="AE128" s="1108">
        <f>'P-SST-2026'!AD32</f>
        <v>0</v>
      </c>
      <c r="AF128" s="1108">
        <f>'P-SST-2026'!AE32</f>
        <v>0</v>
      </c>
      <c r="AG128" s="1108">
        <f>'P-SST-2026'!AF32</f>
        <v>0</v>
      </c>
      <c r="AH128" s="1108">
        <f>'P-SST-2026'!AG32</f>
        <v>0</v>
      </c>
      <c r="AI128" s="1108">
        <f>'P-SST-2026'!AH32</f>
        <v>0</v>
      </c>
      <c r="AJ128" s="1108">
        <f>'P-SST-2026'!AI32</f>
        <v>0</v>
      </c>
      <c r="AK128" s="1108">
        <f>'P-SST-2026'!AJ32</f>
        <v>0</v>
      </c>
      <c r="AL128" s="1110">
        <f>'P-SST-2026'!AK32</f>
        <v>0</v>
      </c>
      <c r="AM128">
        <f t="shared" ca="1" si="48"/>
        <v>0</v>
      </c>
      <c r="AN128">
        <f t="shared" ca="1" si="49"/>
        <v>0</v>
      </c>
      <c r="AO128">
        <f t="shared" ca="1" si="50"/>
        <v>0</v>
      </c>
      <c r="AP128">
        <f t="shared" ca="1" si="51"/>
        <v>0</v>
      </c>
      <c r="AQ128">
        <f t="shared" ca="1" si="52"/>
        <v>0</v>
      </c>
      <c r="AR128">
        <f t="shared" ca="1" si="53"/>
        <v>0</v>
      </c>
      <c r="AS128">
        <f t="shared" ca="1" si="54"/>
        <v>0</v>
      </c>
      <c r="AT128">
        <f t="shared" ca="1" si="55"/>
        <v>2</v>
      </c>
      <c r="AU128">
        <f t="shared" ca="1" si="56"/>
        <v>0</v>
      </c>
      <c r="AV128">
        <f t="shared" ca="1" si="57"/>
        <v>0</v>
      </c>
      <c r="AW128">
        <f t="shared" ca="1" si="58"/>
        <v>0</v>
      </c>
      <c r="AX128">
        <f t="shared" ca="1" si="59"/>
        <v>0</v>
      </c>
    </row>
    <row r="129" spans="1:50" ht="27.75" customHeight="1">
      <c r="A129" s="726">
        <v>2026</v>
      </c>
      <c r="B129" s="789" t="s">
        <v>111</v>
      </c>
      <c r="C129" s="775"/>
      <c r="D129" s="1103" t="str">
        <f>'P-SST-2026'!D33</f>
        <v>SST26</v>
      </c>
      <c r="E129" s="1118" t="str">
        <f>'P-SST-2026'!E33</f>
        <v>Apoyo en el diseño y desarrollo del plan de discapacidad con relación al SG-SST</v>
      </c>
      <c r="F129" s="1118" t="str">
        <f>'P-SST-2026'!F33</f>
        <v>Documento Diseñado, Actividades o reuniones .</v>
      </c>
      <c r="G129" s="1104">
        <f>'P-SST-2026'!G33</f>
        <v>0</v>
      </c>
      <c r="H129" s="1104">
        <f>'P-SST-2026'!H33</f>
        <v>0</v>
      </c>
      <c r="I129" s="1104">
        <f>'P-SST-2026'!I33</f>
        <v>1</v>
      </c>
      <c r="J129" s="1104">
        <f>'P-SST-2026'!J33</f>
        <v>0</v>
      </c>
      <c r="K129" s="1104">
        <f>'P-SST-2026'!K33</f>
        <v>0</v>
      </c>
      <c r="L129" s="1104">
        <f>'P-SST-2026'!L33</f>
        <v>1</v>
      </c>
      <c r="M129" s="1104">
        <f>'P-SST-2026'!M33</f>
        <v>0</v>
      </c>
      <c r="N129" s="1104">
        <f>'P-SST-2026'!N33</f>
        <v>0</v>
      </c>
      <c r="O129" s="1104">
        <f>'P-SST-2026'!O33</f>
        <v>1</v>
      </c>
      <c r="P129" s="1104">
        <f>'P-SST-2026'!P33</f>
        <v>0</v>
      </c>
      <c r="Q129" s="1104">
        <f>'P-SST-2026'!Q33</f>
        <v>0</v>
      </c>
      <c r="R129" s="1104">
        <f>'P-SST-2026'!R33</f>
        <v>0</v>
      </c>
      <c r="S129" s="1104">
        <f>'P-SST-2026'!S33</f>
        <v>3</v>
      </c>
      <c r="T129" s="1122">
        <f>'P-SST-2026'!T33</f>
        <v>1</v>
      </c>
      <c r="U129" s="817" t="str">
        <f>'P-SST-2026'!V33</f>
        <v>Secretaría General</v>
      </c>
      <c r="V129" s="817"/>
      <c r="W129" s="817"/>
      <c r="X129" s="817"/>
      <c r="Y129" s="1108">
        <f>'P-SST-2026'!X33</f>
        <v>0</v>
      </c>
      <c r="Z129" s="1108">
        <f>'P-SST-2026'!Y33</f>
        <v>0</v>
      </c>
      <c r="AA129" s="1108">
        <f>'P-SST-2026'!Z33</f>
        <v>1</v>
      </c>
      <c r="AB129" s="1108">
        <f>'P-SST-2026'!AA33</f>
        <v>0</v>
      </c>
      <c r="AC129" s="1108">
        <f>'P-SST-2026'!AB33</f>
        <v>0</v>
      </c>
      <c r="AD129" s="1108">
        <f>'P-SST-2026'!AC33</f>
        <v>0</v>
      </c>
      <c r="AE129" s="1108">
        <f>'P-SST-2026'!AD33</f>
        <v>0</v>
      </c>
      <c r="AF129" s="1108">
        <f>'P-SST-2026'!AE33</f>
        <v>0</v>
      </c>
      <c r="AG129" s="1108">
        <f>'P-SST-2026'!AF33</f>
        <v>0</v>
      </c>
      <c r="AH129" s="1108">
        <f>'P-SST-2026'!AG33</f>
        <v>0</v>
      </c>
      <c r="AI129" s="1108">
        <f>'P-SST-2026'!AH33</f>
        <v>0</v>
      </c>
      <c r="AJ129" s="1108">
        <f>'P-SST-2026'!AI33</f>
        <v>0</v>
      </c>
      <c r="AK129" s="1108">
        <f>'P-SST-2026'!AJ33</f>
        <v>1</v>
      </c>
      <c r="AL129" s="1110">
        <f>'P-SST-2026'!AK33</f>
        <v>0.33333333333333331</v>
      </c>
      <c r="AM129">
        <f t="shared" ca="1" si="48"/>
        <v>0</v>
      </c>
      <c r="AN129">
        <f t="shared" ca="1" si="49"/>
        <v>0</v>
      </c>
      <c r="AO129">
        <f t="shared" ca="1" si="50"/>
        <v>1</v>
      </c>
      <c r="AP129">
        <f t="shared" ca="1" si="51"/>
        <v>0</v>
      </c>
      <c r="AQ129">
        <f t="shared" ca="1" si="52"/>
        <v>0</v>
      </c>
      <c r="AR129">
        <f t="shared" ca="1" si="53"/>
        <v>2</v>
      </c>
      <c r="AS129">
        <f t="shared" ca="1" si="54"/>
        <v>0</v>
      </c>
      <c r="AT129">
        <f t="shared" ca="1" si="55"/>
        <v>0</v>
      </c>
      <c r="AU129">
        <f t="shared" ca="1" si="56"/>
        <v>2</v>
      </c>
      <c r="AV129">
        <f t="shared" ca="1" si="57"/>
        <v>0</v>
      </c>
      <c r="AW129">
        <f t="shared" ca="1" si="58"/>
        <v>0</v>
      </c>
      <c r="AX129">
        <f t="shared" ca="1" si="59"/>
        <v>0</v>
      </c>
    </row>
    <row r="130" spans="1:50" ht="27.75" customHeight="1">
      <c r="A130" s="726">
        <v>2026</v>
      </c>
      <c r="B130" s="789" t="s">
        <v>111</v>
      </c>
      <c r="C130" s="775"/>
      <c r="D130" s="1103" t="str">
        <f>'P-SST-2026'!D34</f>
        <v>SST27</v>
      </c>
      <c r="E130" s="1118" t="str">
        <f>'P-SST-2026'!E34</f>
        <v>Realizar Focus Group al personal del INM cuando se presenten situaciones de cambio, aumento de carga laboral y/o rotación de personal</v>
      </c>
      <c r="F130" s="1118" t="str">
        <f>'P-SST-2026'!F34</f>
        <v>Reporte de las actividades ejecutadas</v>
      </c>
      <c r="G130" s="1104">
        <f>'P-SST-2026'!G34</f>
        <v>0</v>
      </c>
      <c r="H130" s="1104">
        <f>'P-SST-2026'!H34</f>
        <v>0</v>
      </c>
      <c r="I130" s="1104">
        <f>'P-SST-2026'!I34</f>
        <v>0</v>
      </c>
      <c r="J130" s="1104">
        <f>'P-SST-2026'!J34</f>
        <v>0</v>
      </c>
      <c r="K130" s="1104">
        <f>'P-SST-2026'!K34</f>
        <v>1</v>
      </c>
      <c r="L130" s="1104">
        <f>'P-SST-2026'!L34</f>
        <v>0</v>
      </c>
      <c r="M130" s="1104">
        <f>'P-SST-2026'!M34</f>
        <v>0</v>
      </c>
      <c r="N130" s="1104">
        <f>'P-SST-2026'!N34</f>
        <v>0</v>
      </c>
      <c r="O130" s="1104">
        <f>'P-SST-2026'!O34</f>
        <v>0</v>
      </c>
      <c r="P130" s="1104">
        <f>'P-SST-2026'!P34</f>
        <v>1</v>
      </c>
      <c r="Q130" s="1104">
        <f>'P-SST-2026'!Q34</f>
        <v>0</v>
      </c>
      <c r="R130" s="1104">
        <f>'P-SST-2026'!R34</f>
        <v>0</v>
      </c>
      <c r="S130" s="1104">
        <f>'P-SST-2026'!S34</f>
        <v>2</v>
      </c>
      <c r="T130" s="1122">
        <f>'P-SST-2026'!T34</f>
        <v>1</v>
      </c>
      <c r="U130" s="817" t="str">
        <f>'P-SST-2026'!V34</f>
        <v>Secretaría General</v>
      </c>
      <c r="V130" s="817"/>
      <c r="W130" s="817"/>
      <c r="X130" s="817"/>
      <c r="Y130" s="1108">
        <f>'P-SST-2026'!X34</f>
        <v>0</v>
      </c>
      <c r="Z130" s="1108">
        <f>'P-SST-2026'!Y34</f>
        <v>0</v>
      </c>
      <c r="AA130" s="1108">
        <f>'P-SST-2026'!Z34</f>
        <v>0</v>
      </c>
      <c r="AB130" s="1108">
        <f>'P-SST-2026'!AA34</f>
        <v>0</v>
      </c>
      <c r="AC130" s="1108">
        <f>'P-SST-2026'!AB34</f>
        <v>0</v>
      </c>
      <c r="AD130" s="1108">
        <f>'P-SST-2026'!AC34</f>
        <v>0</v>
      </c>
      <c r="AE130" s="1108">
        <f>'P-SST-2026'!AD34</f>
        <v>0</v>
      </c>
      <c r="AF130" s="1108">
        <f>'P-SST-2026'!AE34</f>
        <v>0</v>
      </c>
      <c r="AG130" s="1108">
        <f>'P-SST-2026'!AF34</f>
        <v>0</v>
      </c>
      <c r="AH130" s="1108">
        <f>'P-SST-2026'!AG34</f>
        <v>0</v>
      </c>
      <c r="AI130" s="1108">
        <f>'P-SST-2026'!AH34</f>
        <v>0</v>
      </c>
      <c r="AJ130" s="1108">
        <f>'P-SST-2026'!AI34</f>
        <v>0</v>
      </c>
      <c r="AK130" s="1108">
        <f>'P-SST-2026'!AJ34</f>
        <v>0</v>
      </c>
      <c r="AL130" s="1110">
        <f>'P-SST-2026'!AK34</f>
        <v>0</v>
      </c>
      <c r="AM130">
        <f t="shared" ca="1" si="48"/>
        <v>0</v>
      </c>
      <c r="AN130">
        <f t="shared" ca="1" si="49"/>
        <v>0</v>
      </c>
      <c r="AO130">
        <f t="shared" ca="1" si="50"/>
        <v>0</v>
      </c>
      <c r="AP130">
        <f t="shared" ca="1" si="51"/>
        <v>0</v>
      </c>
      <c r="AQ130">
        <f t="shared" ca="1" si="52"/>
        <v>2</v>
      </c>
      <c r="AR130">
        <f t="shared" ca="1" si="53"/>
        <v>0</v>
      </c>
      <c r="AS130">
        <f t="shared" ca="1" si="54"/>
        <v>0</v>
      </c>
      <c r="AT130">
        <f t="shared" ca="1" si="55"/>
        <v>0</v>
      </c>
      <c r="AU130">
        <f t="shared" ca="1" si="56"/>
        <v>0</v>
      </c>
      <c r="AV130">
        <f t="shared" ca="1" si="57"/>
        <v>2</v>
      </c>
      <c r="AW130">
        <f t="shared" ca="1" si="58"/>
        <v>0</v>
      </c>
      <c r="AX130">
        <f t="shared" ca="1" si="59"/>
        <v>0</v>
      </c>
    </row>
    <row r="131" spans="1:50" ht="27.75" customHeight="1">
      <c r="A131" s="726">
        <v>2026</v>
      </c>
      <c r="B131" s="789" t="s">
        <v>111</v>
      </c>
      <c r="C131" s="775"/>
      <c r="D131" s="1103" t="str">
        <f>'P-SST-2026'!D35</f>
        <v>SST28</v>
      </c>
      <c r="E131" s="1118" t="str">
        <f>'P-SST-2026'!E35</f>
        <v>Revisar y actualizar la normatividad legal vigente aplicable a riesgos laborales con el SGI.</v>
      </c>
      <c r="F131" s="1118" t="str">
        <f>'P-SST-2026'!F35</f>
        <v>Envió de la revisión a OAP a través del formato E-02-F-043</v>
      </c>
      <c r="G131" s="1104">
        <f>'P-SST-2026'!G35</f>
        <v>1</v>
      </c>
      <c r="H131" s="1104">
        <f>'P-SST-2026'!H35</f>
        <v>0</v>
      </c>
      <c r="I131" s="1104">
        <f>'P-SST-2026'!I35</f>
        <v>0</v>
      </c>
      <c r="J131" s="1104">
        <f>'P-SST-2026'!J35</f>
        <v>0</v>
      </c>
      <c r="K131" s="1104">
        <f>'P-SST-2026'!K35</f>
        <v>0</v>
      </c>
      <c r="L131" s="1104">
        <f>'P-SST-2026'!L35</f>
        <v>0</v>
      </c>
      <c r="M131" s="1104">
        <f>'P-SST-2026'!M35</f>
        <v>1</v>
      </c>
      <c r="N131" s="1104">
        <f>'P-SST-2026'!N35</f>
        <v>0</v>
      </c>
      <c r="O131" s="1104">
        <f>'P-SST-2026'!O35</f>
        <v>0</v>
      </c>
      <c r="P131" s="1104">
        <f>'P-SST-2026'!P35</f>
        <v>0</v>
      </c>
      <c r="Q131" s="1104">
        <f>'P-SST-2026'!Q35</f>
        <v>0</v>
      </c>
      <c r="R131" s="1104">
        <f>'P-SST-2026'!R35</f>
        <v>0</v>
      </c>
      <c r="S131" s="1104">
        <f>'P-SST-2026'!S35</f>
        <v>2</v>
      </c>
      <c r="T131" s="1122">
        <f>'P-SST-2026'!T35</f>
        <v>1</v>
      </c>
      <c r="U131" s="817" t="str">
        <f>'P-SST-2026'!V35</f>
        <v>Secretaría General</v>
      </c>
      <c r="V131" s="817"/>
      <c r="W131" s="817"/>
      <c r="X131" s="817"/>
      <c r="Y131" s="1108">
        <f>'P-SST-2026'!X35</f>
        <v>1</v>
      </c>
      <c r="Z131" s="1108">
        <f>'P-SST-2026'!Y35</f>
        <v>0</v>
      </c>
      <c r="AA131" s="1108">
        <f>'P-SST-2026'!Z35</f>
        <v>0</v>
      </c>
      <c r="AB131" s="1108">
        <f>'P-SST-2026'!AA35</f>
        <v>0</v>
      </c>
      <c r="AC131" s="1108">
        <f>'P-SST-2026'!AB35</f>
        <v>0</v>
      </c>
      <c r="AD131" s="1108">
        <f>'P-SST-2026'!AC35</f>
        <v>0</v>
      </c>
      <c r="AE131" s="1108">
        <f>'P-SST-2026'!AD35</f>
        <v>0</v>
      </c>
      <c r="AF131" s="1108">
        <f>'P-SST-2026'!AE35</f>
        <v>0</v>
      </c>
      <c r="AG131" s="1108">
        <f>'P-SST-2026'!AF35</f>
        <v>0</v>
      </c>
      <c r="AH131" s="1108">
        <f>'P-SST-2026'!AG35</f>
        <v>0</v>
      </c>
      <c r="AI131" s="1108">
        <f>'P-SST-2026'!AH35</f>
        <v>0</v>
      </c>
      <c r="AJ131" s="1108">
        <f>'P-SST-2026'!AI35</f>
        <v>0</v>
      </c>
      <c r="AK131" s="1108">
        <f>'P-SST-2026'!AJ35</f>
        <v>1</v>
      </c>
      <c r="AL131" s="1110">
        <f>'P-SST-2026'!AK35</f>
        <v>0.5</v>
      </c>
      <c r="AM131">
        <f t="shared" ca="1" si="48"/>
        <v>1</v>
      </c>
      <c r="AN131">
        <f t="shared" ca="1" si="49"/>
        <v>0</v>
      </c>
      <c r="AO131">
        <f t="shared" ca="1" si="50"/>
        <v>0</v>
      </c>
      <c r="AP131">
        <f t="shared" ca="1" si="51"/>
        <v>0</v>
      </c>
      <c r="AQ131">
        <f t="shared" ca="1" si="52"/>
        <v>0</v>
      </c>
      <c r="AR131">
        <f t="shared" ca="1" si="53"/>
        <v>0</v>
      </c>
      <c r="AS131">
        <f t="shared" ca="1" si="54"/>
        <v>2</v>
      </c>
      <c r="AT131">
        <f t="shared" ca="1" si="55"/>
        <v>0</v>
      </c>
      <c r="AU131">
        <f t="shared" ca="1" si="56"/>
        <v>0</v>
      </c>
      <c r="AV131">
        <f t="shared" ca="1" si="57"/>
        <v>0</v>
      </c>
      <c r="AW131">
        <f t="shared" ca="1" si="58"/>
        <v>0</v>
      </c>
      <c r="AX131">
        <f t="shared" ca="1" si="59"/>
        <v>0</v>
      </c>
    </row>
    <row r="132" spans="1:50" ht="27.75" customHeight="1">
      <c r="A132" s="726">
        <v>2026</v>
      </c>
      <c r="B132" s="789" t="s">
        <v>111</v>
      </c>
      <c r="C132" s="775"/>
      <c r="D132" s="1103" t="str">
        <f>'P-SST-2026'!D36</f>
        <v>SST29</v>
      </c>
      <c r="E132" s="1118" t="str">
        <f>'P-SST-2026'!E36</f>
        <v>Gestionar Autoevaluación de la Vigencia 2025 con relación a los criterios mínimos definidos por la Resolución 0312 de 2019 ante el ministerio de trabajo.</v>
      </c>
      <c r="F132" s="1118" t="str">
        <f>'P-SST-2026'!F36</f>
        <v>Documento de los resultados de la autoevaluación</v>
      </c>
      <c r="G132" s="1104">
        <f>'P-SST-2026'!G36</f>
        <v>0</v>
      </c>
      <c r="H132" s="1104">
        <f>'P-SST-2026'!H36</f>
        <v>1</v>
      </c>
      <c r="I132" s="1104">
        <f>'P-SST-2026'!I36</f>
        <v>0</v>
      </c>
      <c r="J132" s="1104">
        <f>'P-SST-2026'!J36</f>
        <v>0</v>
      </c>
      <c r="K132" s="1104">
        <f>'P-SST-2026'!K36</f>
        <v>0</v>
      </c>
      <c r="L132" s="1104">
        <f>'P-SST-2026'!L36</f>
        <v>0</v>
      </c>
      <c r="M132" s="1104">
        <f>'P-SST-2026'!M36</f>
        <v>0</v>
      </c>
      <c r="N132" s="1104">
        <f>'P-SST-2026'!N36</f>
        <v>0</v>
      </c>
      <c r="O132" s="1104">
        <f>'P-SST-2026'!O36</f>
        <v>0</v>
      </c>
      <c r="P132" s="1104">
        <f>'P-SST-2026'!P36</f>
        <v>0</v>
      </c>
      <c r="Q132" s="1104">
        <f>'P-SST-2026'!Q36</f>
        <v>0</v>
      </c>
      <c r="R132" s="1104">
        <f>'P-SST-2026'!R36</f>
        <v>0</v>
      </c>
      <c r="S132" s="1104">
        <f>'P-SST-2026'!S36</f>
        <v>1</v>
      </c>
      <c r="T132" s="1122">
        <f>'P-SST-2026'!T36</f>
        <v>1</v>
      </c>
      <c r="U132" s="817" t="str">
        <f>'P-SST-2026'!V36</f>
        <v>Secretaría General</v>
      </c>
      <c r="V132" s="817"/>
      <c r="W132" s="817"/>
      <c r="X132" s="817"/>
      <c r="Y132" s="1108">
        <f>'P-SST-2026'!X36</f>
        <v>0</v>
      </c>
      <c r="Z132" s="1108">
        <f>'P-SST-2026'!Y36</f>
        <v>1</v>
      </c>
      <c r="AA132" s="1108">
        <f>'P-SST-2026'!Z36</f>
        <v>0</v>
      </c>
      <c r="AB132" s="1108">
        <f>'P-SST-2026'!AA36</f>
        <v>0</v>
      </c>
      <c r="AC132" s="1108">
        <f>'P-SST-2026'!AB36</f>
        <v>0</v>
      </c>
      <c r="AD132" s="1108">
        <f>'P-SST-2026'!AC36</f>
        <v>0</v>
      </c>
      <c r="AE132" s="1108">
        <f>'P-SST-2026'!AD36</f>
        <v>0</v>
      </c>
      <c r="AF132" s="1108">
        <f>'P-SST-2026'!AE36</f>
        <v>0</v>
      </c>
      <c r="AG132" s="1108">
        <f>'P-SST-2026'!AF36</f>
        <v>0</v>
      </c>
      <c r="AH132" s="1108">
        <f>'P-SST-2026'!AG36</f>
        <v>0</v>
      </c>
      <c r="AI132" s="1108">
        <f>'P-SST-2026'!AH36</f>
        <v>0</v>
      </c>
      <c r="AJ132" s="1108">
        <f>'P-SST-2026'!AI36</f>
        <v>0</v>
      </c>
      <c r="AK132" s="1108">
        <f>'P-SST-2026'!AJ36</f>
        <v>1</v>
      </c>
      <c r="AL132" s="1110">
        <f>'P-SST-2026'!AK36</f>
        <v>1</v>
      </c>
      <c r="AM132">
        <f t="shared" ca="1" si="48"/>
        <v>0</v>
      </c>
      <c r="AN132">
        <f t="shared" ca="1" si="49"/>
        <v>1</v>
      </c>
      <c r="AO132">
        <f t="shared" ca="1" si="50"/>
        <v>0</v>
      </c>
      <c r="AP132">
        <f t="shared" ca="1" si="51"/>
        <v>0</v>
      </c>
      <c r="AQ132">
        <f t="shared" ca="1" si="52"/>
        <v>0</v>
      </c>
      <c r="AR132">
        <f t="shared" ca="1" si="53"/>
        <v>0</v>
      </c>
      <c r="AS132">
        <f t="shared" ca="1" si="54"/>
        <v>0</v>
      </c>
      <c r="AT132">
        <f t="shared" ca="1" si="55"/>
        <v>0</v>
      </c>
      <c r="AU132">
        <f t="shared" ca="1" si="56"/>
        <v>0</v>
      </c>
      <c r="AV132">
        <f t="shared" ca="1" si="57"/>
        <v>0</v>
      </c>
      <c r="AW132">
        <f t="shared" ca="1" si="58"/>
        <v>0</v>
      </c>
      <c r="AX132">
        <f t="shared" ca="1" si="59"/>
        <v>0</v>
      </c>
    </row>
    <row r="133" spans="1:50" ht="27.75" customHeight="1">
      <c r="A133" s="726">
        <v>2026</v>
      </c>
      <c r="B133" s="789" t="s">
        <v>111</v>
      </c>
      <c r="C133" s="775"/>
      <c r="D133" s="1103" t="str">
        <f>'P-SST-2026'!D37</f>
        <v>SST30</v>
      </c>
      <c r="E133" s="1118" t="str">
        <f>'P-SST-2026'!E37</f>
        <v>Realizar seguimiento y control al plan estratégico de seguridad vial</v>
      </c>
      <c r="F133" s="1118" t="str">
        <f>'P-SST-2026'!F37</f>
        <v>Reporte de indicadores y actividades de Promoción y prevención.</v>
      </c>
      <c r="G133" s="1104">
        <f>'P-SST-2026'!G37</f>
        <v>1</v>
      </c>
      <c r="H133" s="1104">
        <f>'P-SST-2026'!H37</f>
        <v>1</v>
      </c>
      <c r="I133" s="1104">
        <f>'P-SST-2026'!I37</f>
        <v>1</v>
      </c>
      <c r="J133" s="1104">
        <f>'P-SST-2026'!J37</f>
        <v>1</v>
      </c>
      <c r="K133" s="1104">
        <f>'P-SST-2026'!K37</f>
        <v>1</v>
      </c>
      <c r="L133" s="1104">
        <f>'P-SST-2026'!L37</f>
        <v>1</v>
      </c>
      <c r="M133" s="1104">
        <f>'P-SST-2026'!M37</f>
        <v>1</v>
      </c>
      <c r="N133" s="1104">
        <f>'P-SST-2026'!N37</f>
        <v>1</v>
      </c>
      <c r="O133" s="1104">
        <f>'P-SST-2026'!O37</f>
        <v>1</v>
      </c>
      <c r="P133" s="1104">
        <f>'P-SST-2026'!P37</f>
        <v>1</v>
      </c>
      <c r="Q133" s="1104">
        <f>'P-SST-2026'!Q37</f>
        <v>1</v>
      </c>
      <c r="R133" s="1104">
        <f>'P-SST-2026'!R37</f>
        <v>1</v>
      </c>
      <c r="S133" s="1104">
        <f>'P-SST-2026'!S37</f>
        <v>12</v>
      </c>
      <c r="T133" s="1122">
        <f>'P-SST-2026'!T37</f>
        <v>1</v>
      </c>
      <c r="U133" s="817" t="str">
        <f>'P-SST-2026'!V37</f>
        <v>Secretaría General</v>
      </c>
      <c r="V133" s="817"/>
      <c r="W133" s="817"/>
      <c r="X133" s="817"/>
      <c r="Y133" s="1108">
        <f>'P-SST-2026'!X37</f>
        <v>1</v>
      </c>
      <c r="Z133" s="1108">
        <f>'P-SST-2026'!Y37</f>
        <v>1</v>
      </c>
      <c r="AA133" s="1108">
        <f>'P-SST-2026'!Z37</f>
        <v>1</v>
      </c>
      <c r="AB133" s="1108">
        <f>'P-SST-2026'!AA37</f>
        <v>0</v>
      </c>
      <c r="AC133" s="1108">
        <f>'P-SST-2026'!AB37</f>
        <v>0</v>
      </c>
      <c r="AD133" s="1108">
        <f>'P-SST-2026'!AC37</f>
        <v>0</v>
      </c>
      <c r="AE133" s="1108">
        <f>'P-SST-2026'!AD37</f>
        <v>0</v>
      </c>
      <c r="AF133" s="1108">
        <f>'P-SST-2026'!AE37</f>
        <v>0</v>
      </c>
      <c r="AG133" s="1108">
        <f>'P-SST-2026'!AF37</f>
        <v>0</v>
      </c>
      <c r="AH133" s="1108">
        <f>'P-SST-2026'!AG37</f>
        <v>0</v>
      </c>
      <c r="AI133" s="1108">
        <f>'P-SST-2026'!AH37</f>
        <v>0</v>
      </c>
      <c r="AJ133" s="1108">
        <f>'P-SST-2026'!AI37</f>
        <v>0</v>
      </c>
      <c r="AK133" s="1108">
        <f>'P-SST-2026'!AJ37</f>
        <v>3</v>
      </c>
      <c r="AL133" s="1110">
        <f>'P-SST-2026'!AK37</f>
        <v>0.25</v>
      </c>
      <c r="AM133">
        <f t="shared" ca="1" si="48"/>
        <v>1</v>
      </c>
      <c r="AN133">
        <f t="shared" ca="1" si="49"/>
        <v>1</v>
      </c>
      <c r="AO133">
        <f t="shared" ca="1" si="50"/>
        <v>1</v>
      </c>
      <c r="AP133">
        <f t="shared" ca="1" si="51"/>
        <v>2</v>
      </c>
      <c r="AQ133">
        <f t="shared" ca="1" si="52"/>
        <v>2</v>
      </c>
      <c r="AR133">
        <f t="shared" ca="1" si="53"/>
        <v>2</v>
      </c>
      <c r="AS133">
        <f t="shared" ca="1" si="54"/>
        <v>2</v>
      </c>
      <c r="AT133">
        <f t="shared" ca="1" si="55"/>
        <v>2</v>
      </c>
      <c r="AU133">
        <f t="shared" ca="1" si="56"/>
        <v>2</v>
      </c>
      <c r="AV133">
        <f t="shared" ca="1" si="57"/>
        <v>2</v>
      </c>
      <c r="AW133">
        <f t="shared" ca="1" si="58"/>
        <v>2</v>
      </c>
      <c r="AX133">
        <f t="shared" ca="1" si="59"/>
        <v>2</v>
      </c>
    </row>
    <row r="134" spans="1:50" ht="27.75" customHeight="1">
      <c r="A134" s="726">
        <v>2026</v>
      </c>
      <c r="B134" s="789" t="s">
        <v>111</v>
      </c>
      <c r="C134" s="775"/>
      <c r="D134" s="1103" t="str">
        <f>'P-SST-2026'!D38</f>
        <v>SST31</v>
      </c>
      <c r="E134" s="1118" t="str">
        <f>'P-SST-2026'!E38</f>
        <v xml:space="preserve">Realizar apoyo en los procesos contractuales recibidos por el grupo de gestión jurídica y contractual </v>
      </c>
      <c r="F134" s="1118" t="str">
        <f>'P-SST-2026'!F38</f>
        <v>Matriz consolidada de apoyo en procesos contractuales.</v>
      </c>
      <c r="G134" s="1104">
        <f>'P-SST-2026'!G38</f>
        <v>1</v>
      </c>
      <c r="H134" s="1104">
        <f>'P-SST-2026'!H38</f>
        <v>1</v>
      </c>
      <c r="I134" s="1104">
        <f>'P-SST-2026'!I38</f>
        <v>1</v>
      </c>
      <c r="J134" s="1104">
        <f>'P-SST-2026'!J38</f>
        <v>1</v>
      </c>
      <c r="K134" s="1104">
        <f>'P-SST-2026'!K38</f>
        <v>1</v>
      </c>
      <c r="L134" s="1104">
        <f>'P-SST-2026'!L38</f>
        <v>1</v>
      </c>
      <c r="M134" s="1104">
        <f>'P-SST-2026'!M38</f>
        <v>1</v>
      </c>
      <c r="N134" s="1104">
        <f>'P-SST-2026'!N38</f>
        <v>1</v>
      </c>
      <c r="O134" s="1104">
        <f>'P-SST-2026'!O38</f>
        <v>1</v>
      </c>
      <c r="P134" s="1104">
        <f>'P-SST-2026'!P38</f>
        <v>1</v>
      </c>
      <c r="Q134" s="1104">
        <f>'P-SST-2026'!Q38</f>
        <v>1</v>
      </c>
      <c r="R134" s="1104">
        <f>'P-SST-2026'!R38</f>
        <v>1</v>
      </c>
      <c r="S134" s="1104">
        <f>'P-SST-2026'!S38</f>
        <v>12</v>
      </c>
      <c r="T134" s="1122">
        <f>'P-SST-2026'!T38</f>
        <v>1</v>
      </c>
      <c r="U134" s="817" t="str">
        <f>'P-SST-2026'!V38</f>
        <v>Secretaría General</v>
      </c>
      <c r="V134" s="817"/>
      <c r="W134" s="817"/>
      <c r="X134" s="817"/>
      <c r="Y134" s="1108">
        <f>'P-SST-2026'!X38</f>
        <v>1</v>
      </c>
      <c r="Z134" s="1108">
        <f>'P-SST-2026'!Y38</f>
        <v>1</v>
      </c>
      <c r="AA134" s="1108">
        <f>'P-SST-2026'!Z38</f>
        <v>1</v>
      </c>
      <c r="AB134" s="1108">
        <f>'P-SST-2026'!AA38</f>
        <v>0</v>
      </c>
      <c r="AC134" s="1108">
        <f>'P-SST-2026'!AB38</f>
        <v>0</v>
      </c>
      <c r="AD134" s="1108">
        <f>'P-SST-2026'!AC38</f>
        <v>0</v>
      </c>
      <c r="AE134" s="1108">
        <f>'P-SST-2026'!AD38</f>
        <v>0</v>
      </c>
      <c r="AF134" s="1108">
        <f>'P-SST-2026'!AE38</f>
        <v>0</v>
      </c>
      <c r="AG134" s="1108">
        <f>'P-SST-2026'!AF38</f>
        <v>0</v>
      </c>
      <c r="AH134" s="1108">
        <f>'P-SST-2026'!AG38</f>
        <v>0</v>
      </c>
      <c r="AI134" s="1108">
        <f>'P-SST-2026'!AH38</f>
        <v>0</v>
      </c>
      <c r="AJ134" s="1108">
        <f>'P-SST-2026'!AI38</f>
        <v>0</v>
      </c>
      <c r="AK134" s="1108">
        <f>'P-SST-2026'!AJ38</f>
        <v>3</v>
      </c>
      <c r="AL134" s="1110">
        <f>'P-SST-2026'!AK38</f>
        <v>0.25</v>
      </c>
      <c r="AM134">
        <f t="shared" ca="1" si="48"/>
        <v>1</v>
      </c>
      <c r="AN134">
        <f t="shared" ca="1" si="49"/>
        <v>1</v>
      </c>
      <c r="AO134">
        <f t="shared" ca="1" si="50"/>
        <v>1</v>
      </c>
      <c r="AP134">
        <f t="shared" ca="1" si="51"/>
        <v>2</v>
      </c>
      <c r="AQ134">
        <f t="shared" ca="1" si="52"/>
        <v>2</v>
      </c>
      <c r="AR134">
        <f t="shared" ca="1" si="53"/>
        <v>2</v>
      </c>
      <c r="AS134">
        <f t="shared" ca="1" si="54"/>
        <v>2</v>
      </c>
      <c r="AT134">
        <f t="shared" ca="1" si="55"/>
        <v>2</v>
      </c>
      <c r="AU134">
        <f t="shared" ca="1" si="56"/>
        <v>2</v>
      </c>
      <c r="AV134">
        <f t="shared" ca="1" si="57"/>
        <v>2</v>
      </c>
      <c r="AW134">
        <f t="shared" ca="1" si="58"/>
        <v>2</v>
      </c>
      <c r="AX134">
        <f t="shared" ca="1" si="59"/>
        <v>2</v>
      </c>
    </row>
    <row r="135" spans="1:50" ht="27.75" customHeight="1">
      <c r="A135" s="726">
        <v>2026</v>
      </c>
      <c r="B135" s="789" t="s">
        <v>111</v>
      </c>
      <c r="C135" s="775"/>
      <c r="D135" s="1103" t="str">
        <f>'P-SST-2026'!D39</f>
        <v>SST32</v>
      </c>
      <c r="E135" s="1118" t="str">
        <f>'P-SST-2026'!E39</f>
        <v>Socializar los resultados y análisis de los indicadores del SG-SST debidamente actualizados.</v>
      </c>
      <c r="F135" s="1118" t="str">
        <f>'P-SST-2026'!F39</f>
        <v>Informe de indicadores.</v>
      </c>
      <c r="G135" s="1104">
        <f>'P-SST-2026'!G39</f>
        <v>0</v>
      </c>
      <c r="H135" s="1104">
        <f>'P-SST-2026'!H39</f>
        <v>0</v>
      </c>
      <c r="I135" s="1104">
        <f>'P-SST-2026'!I39</f>
        <v>0</v>
      </c>
      <c r="J135" s="1104">
        <f>'P-SST-2026'!J39</f>
        <v>1</v>
      </c>
      <c r="K135" s="1104">
        <f>'P-SST-2026'!K39</f>
        <v>0</v>
      </c>
      <c r="L135" s="1104">
        <f>'P-SST-2026'!L39</f>
        <v>0</v>
      </c>
      <c r="M135" s="1104">
        <f>'P-SST-2026'!M39</f>
        <v>1</v>
      </c>
      <c r="N135" s="1104">
        <f>'P-SST-2026'!N39</f>
        <v>0</v>
      </c>
      <c r="O135" s="1104">
        <f>'P-SST-2026'!O39</f>
        <v>0</v>
      </c>
      <c r="P135" s="1104">
        <f>'P-SST-2026'!P39</f>
        <v>1</v>
      </c>
      <c r="Q135" s="1104">
        <f>'P-SST-2026'!Q39</f>
        <v>0</v>
      </c>
      <c r="R135" s="1104">
        <f>'P-SST-2026'!R39</f>
        <v>0</v>
      </c>
      <c r="S135" s="1104">
        <f>'P-SST-2026'!S39</f>
        <v>3</v>
      </c>
      <c r="T135" s="1122">
        <f>'P-SST-2026'!T39</f>
        <v>1</v>
      </c>
      <c r="U135" s="817" t="str">
        <f>'P-SST-2026'!V39</f>
        <v>Secretaría General</v>
      </c>
      <c r="V135" s="817"/>
      <c r="W135" s="817"/>
      <c r="X135" s="817"/>
      <c r="Y135" s="1108">
        <f>'P-SST-2026'!X39</f>
        <v>0</v>
      </c>
      <c r="Z135" s="1108">
        <f>'P-SST-2026'!Y39</f>
        <v>0</v>
      </c>
      <c r="AA135" s="1108">
        <f>'P-SST-2026'!Z39</f>
        <v>0</v>
      </c>
      <c r="AB135" s="1108">
        <f>'P-SST-2026'!AA39</f>
        <v>0</v>
      </c>
      <c r="AC135" s="1108">
        <f>'P-SST-2026'!AB39</f>
        <v>0</v>
      </c>
      <c r="AD135" s="1108">
        <f>'P-SST-2026'!AC39</f>
        <v>0</v>
      </c>
      <c r="AE135" s="1108">
        <f>'P-SST-2026'!AD39</f>
        <v>0</v>
      </c>
      <c r="AF135" s="1108">
        <f>'P-SST-2026'!AE39</f>
        <v>0</v>
      </c>
      <c r="AG135" s="1108">
        <f>'P-SST-2026'!AF39</f>
        <v>0</v>
      </c>
      <c r="AH135" s="1108">
        <f>'P-SST-2026'!AG39</f>
        <v>0</v>
      </c>
      <c r="AI135" s="1108">
        <f>'P-SST-2026'!AH39</f>
        <v>0</v>
      </c>
      <c r="AJ135" s="1108">
        <f>'P-SST-2026'!AI39</f>
        <v>0</v>
      </c>
      <c r="AK135" s="1108">
        <f>'P-SST-2026'!AJ39</f>
        <v>0</v>
      </c>
      <c r="AL135" s="1110">
        <f>'P-SST-2026'!AK39</f>
        <v>0</v>
      </c>
      <c r="AM135">
        <f t="shared" ca="1" si="48"/>
        <v>0</v>
      </c>
      <c r="AN135">
        <f t="shared" ca="1" si="49"/>
        <v>0</v>
      </c>
      <c r="AO135">
        <f t="shared" ca="1" si="50"/>
        <v>0</v>
      </c>
      <c r="AP135">
        <f t="shared" ca="1" si="51"/>
        <v>2</v>
      </c>
      <c r="AQ135">
        <f t="shared" ca="1" si="52"/>
        <v>0</v>
      </c>
      <c r="AR135">
        <f t="shared" ca="1" si="53"/>
        <v>0</v>
      </c>
      <c r="AS135">
        <f t="shared" ca="1" si="54"/>
        <v>2</v>
      </c>
      <c r="AT135">
        <f t="shared" ca="1" si="55"/>
        <v>0</v>
      </c>
      <c r="AU135">
        <f t="shared" ca="1" si="56"/>
        <v>0</v>
      </c>
      <c r="AV135">
        <f t="shared" ca="1" si="57"/>
        <v>2</v>
      </c>
      <c r="AW135">
        <f t="shared" ca="1" si="58"/>
        <v>0</v>
      </c>
      <c r="AX135">
        <f t="shared" ca="1" si="59"/>
        <v>0</v>
      </c>
    </row>
    <row r="136" spans="1:50" ht="27.75" customHeight="1">
      <c r="A136" s="726">
        <v>2026</v>
      </c>
      <c r="B136" s="789" t="s">
        <v>111</v>
      </c>
      <c r="C136" s="775"/>
      <c r="D136" s="1103" t="str">
        <f>'P-SST-2026'!D40</f>
        <v>SST33</v>
      </c>
      <c r="E136" s="1118" t="str">
        <f>'P-SST-2026'!E40</f>
        <v>Gestionar Autoevaluación de la Vigencia 2025 con la ARL POSITIVA.</v>
      </c>
      <c r="F136" s="1118" t="str">
        <f>'P-SST-2026'!F40</f>
        <v>Documento de los resultados de la autoevaluación</v>
      </c>
      <c r="G136" s="1104">
        <f>'P-SST-2026'!G40</f>
        <v>0</v>
      </c>
      <c r="H136" s="1104">
        <f>'P-SST-2026'!H40</f>
        <v>1</v>
      </c>
      <c r="I136" s="1104">
        <f>'P-SST-2026'!I40</f>
        <v>0</v>
      </c>
      <c r="J136" s="1104">
        <f>'P-SST-2026'!J40</f>
        <v>0</v>
      </c>
      <c r="K136" s="1104">
        <f>'P-SST-2026'!K40</f>
        <v>0</v>
      </c>
      <c r="L136" s="1104">
        <f>'P-SST-2026'!L40</f>
        <v>0</v>
      </c>
      <c r="M136" s="1104">
        <f>'P-SST-2026'!M40</f>
        <v>0</v>
      </c>
      <c r="N136" s="1104">
        <f>'P-SST-2026'!N40</f>
        <v>0</v>
      </c>
      <c r="O136" s="1104">
        <f>'P-SST-2026'!O40</f>
        <v>0</v>
      </c>
      <c r="P136" s="1104">
        <f>'P-SST-2026'!P40</f>
        <v>0</v>
      </c>
      <c r="Q136" s="1104">
        <f>'P-SST-2026'!Q40</f>
        <v>0</v>
      </c>
      <c r="R136" s="1104">
        <f>'P-SST-2026'!R40</f>
        <v>0</v>
      </c>
      <c r="S136" s="1104">
        <f>'P-SST-2026'!S40</f>
        <v>1</v>
      </c>
      <c r="T136" s="1122">
        <f>'P-SST-2026'!T40</f>
        <v>1</v>
      </c>
      <c r="U136" s="817" t="str">
        <f>'P-SST-2026'!V40</f>
        <v>Secretaría General</v>
      </c>
      <c r="V136" s="817"/>
      <c r="W136" s="817"/>
      <c r="X136" s="817"/>
      <c r="Y136" s="1108">
        <f>'P-SST-2026'!X40</f>
        <v>0</v>
      </c>
      <c r="Z136" s="1108">
        <f>'P-SST-2026'!Y40</f>
        <v>1</v>
      </c>
      <c r="AA136" s="1108">
        <f>'P-SST-2026'!Z40</f>
        <v>0</v>
      </c>
      <c r="AB136" s="1108">
        <f>'P-SST-2026'!AA40</f>
        <v>0</v>
      </c>
      <c r="AC136" s="1108">
        <f>'P-SST-2026'!AB40</f>
        <v>0</v>
      </c>
      <c r="AD136" s="1108">
        <f>'P-SST-2026'!AC40</f>
        <v>0</v>
      </c>
      <c r="AE136" s="1108">
        <f>'P-SST-2026'!AD40</f>
        <v>0</v>
      </c>
      <c r="AF136" s="1108">
        <f>'P-SST-2026'!AE40</f>
        <v>0</v>
      </c>
      <c r="AG136" s="1108">
        <f>'P-SST-2026'!AF40</f>
        <v>0</v>
      </c>
      <c r="AH136" s="1108">
        <f>'P-SST-2026'!AG40</f>
        <v>0</v>
      </c>
      <c r="AI136" s="1108">
        <f>'P-SST-2026'!AH40</f>
        <v>0</v>
      </c>
      <c r="AJ136" s="1108">
        <f>'P-SST-2026'!AI40</f>
        <v>0</v>
      </c>
      <c r="AK136" s="1108">
        <f>'P-SST-2026'!AJ40</f>
        <v>1</v>
      </c>
      <c r="AL136" s="1110">
        <f>'P-SST-2026'!AK40</f>
        <v>1</v>
      </c>
      <c r="AM136">
        <f t="shared" ca="1" si="48"/>
        <v>0</v>
      </c>
      <c r="AN136">
        <f t="shared" ca="1" si="49"/>
        <v>1</v>
      </c>
      <c r="AO136">
        <f t="shared" ca="1" si="50"/>
        <v>0</v>
      </c>
      <c r="AP136">
        <f t="shared" ca="1" si="51"/>
        <v>0</v>
      </c>
      <c r="AQ136">
        <f t="shared" ca="1" si="52"/>
        <v>0</v>
      </c>
      <c r="AR136">
        <f t="shared" ca="1" si="53"/>
        <v>0</v>
      </c>
      <c r="AS136">
        <f t="shared" ca="1" si="54"/>
        <v>0</v>
      </c>
      <c r="AT136">
        <f t="shared" ca="1" si="55"/>
        <v>0</v>
      </c>
      <c r="AU136">
        <f t="shared" ca="1" si="56"/>
        <v>0</v>
      </c>
      <c r="AV136">
        <f t="shared" ca="1" si="57"/>
        <v>0</v>
      </c>
      <c r="AW136">
        <f t="shared" ca="1" si="58"/>
        <v>0</v>
      </c>
      <c r="AX136">
        <f t="shared" ca="1" si="59"/>
        <v>0</v>
      </c>
    </row>
    <row r="137" spans="1:50" ht="27.75" customHeight="1">
      <c r="A137" s="726">
        <v>2026</v>
      </c>
      <c r="B137" s="789" t="s">
        <v>111</v>
      </c>
      <c r="C137" s="775"/>
      <c r="D137" s="1103" t="str">
        <f>'P-SST-2026'!D41</f>
        <v>SST34</v>
      </c>
      <c r="E137" s="1118" t="str">
        <f>'P-SST-2026'!E41</f>
        <v>Realizar seguimiento al levantamiento del inventario de sustancias químicas en la SMF y Servicios Administrativos</v>
      </c>
      <c r="F137" s="1118" t="str">
        <f>'P-SST-2026'!F41</f>
        <v>Reunión o Correo de reporte.</v>
      </c>
      <c r="G137" s="1104">
        <f>'P-SST-2026'!G41</f>
        <v>0</v>
      </c>
      <c r="H137" s="1104">
        <f>'P-SST-2026'!H41</f>
        <v>0</v>
      </c>
      <c r="I137" s="1104">
        <f>'P-SST-2026'!I41</f>
        <v>0</v>
      </c>
      <c r="J137" s="1104">
        <f>'P-SST-2026'!J41</f>
        <v>1</v>
      </c>
      <c r="K137" s="1104">
        <f>'P-SST-2026'!K41</f>
        <v>0</v>
      </c>
      <c r="L137" s="1104">
        <f>'P-SST-2026'!L41</f>
        <v>0</v>
      </c>
      <c r="M137" s="1104">
        <f>'P-SST-2026'!M41</f>
        <v>0</v>
      </c>
      <c r="N137" s="1104">
        <f>'P-SST-2026'!N41</f>
        <v>1</v>
      </c>
      <c r="O137" s="1104">
        <f>'P-SST-2026'!O41</f>
        <v>0</v>
      </c>
      <c r="P137" s="1104">
        <f>'P-SST-2026'!P41</f>
        <v>0</v>
      </c>
      <c r="Q137" s="1104">
        <f>'P-SST-2026'!Q41</f>
        <v>0</v>
      </c>
      <c r="R137" s="1104">
        <f>'P-SST-2026'!R41</f>
        <v>0</v>
      </c>
      <c r="S137" s="1104">
        <f>'P-SST-2026'!S41</f>
        <v>2</v>
      </c>
      <c r="T137" s="1122">
        <f>'P-SST-2026'!T41</f>
        <v>1</v>
      </c>
      <c r="U137" s="817" t="str">
        <f>'P-SST-2026'!V41</f>
        <v>Secretaría General</v>
      </c>
      <c r="V137" s="817"/>
      <c r="W137" s="817"/>
      <c r="X137" s="817"/>
      <c r="Y137" s="1108">
        <f>'P-SST-2026'!X41</f>
        <v>0</v>
      </c>
      <c r="Z137" s="1108">
        <f>'P-SST-2026'!Y41</f>
        <v>0</v>
      </c>
      <c r="AA137" s="1108">
        <f>'P-SST-2026'!Z41</f>
        <v>0</v>
      </c>
      <c r="AB137" s="1108">
        <f>'P-SST-2026'!AA41</f>
        <v>0</v>
      </c>
      <c r="AC137" s="1108">
        <f>'P-SST-2026'!AB41</f>
        <v>0</v>
      </c>
      <c r="AD137" s="1108">
        <f>'P-SST-2026'!AC41</f>
        <v>0</v>
      </c>
      <c r="AE137" s="1108">
        <f>'P-SST-2026'!AD41</f>
        <v>0</v>
      </c>
      <c r="AF137" s="1108">
        <f>'P-SST-2026'!AE41</f>
        <v>0</v>
      </c>
      <c r="AG137" s="1108">
        <f>'P-SST-2026'!AF41</f>
        <v>0</v>
      </c>
      <c r="AH137" s="1108">
        <f>'P-SST-2026'!AG41</f>
        <v>0</v>
      </c>
      <c r="AI137" s="1108">
        <f>'P-SST-2026'!AH41</f>
        <v>0</v>
      </c>
      <c r="AJ137" s="1108">
        <f>'P-SST-2026'!AI41</f>
        <v>0</v>
      </c>
      <c r="AK137" s="1108">
        <f>'P-SST-2026'!AJ41</f>
        <v>0</v>
      </c>
      <c r="AL137" s="1110">
        <f>'P-SST-2026'!AK41</f>
        <v>0</v>
      </c>
      <c r="AM137">
        <f t="shared" ca="1" si="48"/>
        <v>0</v>
      </c>
      <c r="AN137">
        <f t="shared" ca="1" si="49"/>
        <v>0</v>
      </c>
      <c r="AO137">
        <f t="shared" ca="1" si="50"/>
        <v>0</v>
      </c>
      <c r="AP137">
        <f t="shared" ca="1" si="51"/>
        <v>2</v>
      </c>
      <c r="AQ137">
        <f t="shared" ca="1" si="52"/>
        <v>0</v>
      </c>
      <c r="AR137">
        <f t="shared" ca="1" si="53"/>
        <v>0</v>
      </c>
      <c r="AS137">
        <f t="shared" ca="1" si="54"/>
        <v>0</v>
      </c>
      <c r="AT137">
        <f t="shared" ca="1" si="55"/>
        <v>2</v>
      </c>
      <c r="AU137">
        <f t="shared" ca="1" si="56"/>
        <v>0</v>
      </c>
      <c r="AV137">
        <f t="shared" ca="1" si="57"/>
        <v>0</v>
      </c>
      <c r="AW137">
        <f t="shared" ca="1" si="58"/>
        <v>0</v>
      </c>
      <c r="AX137">
        <f t="shared" ca="1" si="59"/>
        <v>0</v>
      </c>
    </row>
    <row r="138" spans="1:50" ht="27.75" customHeight="1">
      <c r="A138" s="726">
        <v>2026</v>
      </c>
      <c r="B138" s="789" t="s">
        <v>111</v>
      </c>
      <c r="C138" s="775"/>
      <c r="D138" s="1103" t="str">
        <f>'P-SST-2026'!D42</f>
        <v>SST35</v>
      </c>
      <c r="E138" s="1118" t="str">
        <f>'P-SST-2026'!E42</f>
        <v>Realizar mediciones ambientales y de seguridad y salud en el trabajo de acuerdo con la necesidad.</v>
      </c>
      <c r="F138" s="1118" t="str">
        <f>'P-SST-2026'!F42</f>
        <v>Acta de servicio</v>
      </c>
      <c r="G138" s="1104">
        <f>'P-SST-2026'!G42</f>
        <v>0</v>
      </c>
      <c r="H138" s="1104">
        <f>'P-SST-2026'!H42</f>
        <v>0</v>
      </c>
      <c r="I138" s="1104">
        <f>'P-SST-2026'!I42</f>
        <v>0</v>
      </c>
      <c r="J138" s="1104">
        <f>'P-SST-2026'!J42</f>
        <v>0</v>
      </c>
      <c r="K138" s="1104">
        <f>'P-SST-2026'!K42</f>
        <v>0</v>
      </c>
      <c r="L138" s="1104">
        <f>'P-SST-2026'!L42</f>
        <v>0</v>
      </c>
      <c r="M138" s="1104">
        <f>'P-SST-2026'!M42</f>
        <v>0</v>
      </c>
      <c r="N138" s="1104">
        <f>'P-SST-2026'!N42</f>
        <v>0</v>
      </c>
      <c r="O138" s="1104">
        <f>'P-SST-2026'!O42</f>
        <v>1</v>
      </c>
      <c r="P138" s="1104">
        <f>'P-SST-2026'!P42</f>
        <v>0</v>
      </c>
      <c r="Q138" s="1104">
        <f>'P-SST-2026'!Q42</f>
        <v>0</v>
      </c>
      <c r="R138" s="1104">
        <f>'P-SST-2026'!R42</f>
        <v>0</v>
      </c>
      <c r="S138" s="1104">
        <f>'P-SST-2026'!S42</f>
        <v>1</v>
      </c>
      <c r="T138" s="1122">
        <f>'P-SST-2026'!T42</f>
        <v>1</v>
      </c>
      <c r="U138" s="817" t="str">
        <f>'P-SST-2026'!V42</f>
        <v>Secretaría General</v>
      </c>
      <c r="V138" s="817"/>
      <c r="W138" s="817"/>
      <c r="X138" s="817"/>
      <c r="Y138" s="1108">
        <f>'P-SST-2026'!X42</f>
        <v>0</v>
      </c>
      <c r="Z138" s="1108">
        <f>'P-SST-2026'!Y42</f>
        <v>0</v>
      </c>
      <c r="AA138" s="1108">
        <f>'P-SST-2026'!Z42</f>
        <v>0</v>
      </c>
      <c r="AB138" s="1108">
        <f>'P-SST-2026'!AA42</f>
        <v>0</v>
      </c>
      <c r="AC138" s="1108">
        <f>'P-SST-2026'!AB42</f>
        <v>0</v>
      </c>
      <c r="AD138" s="1108">
        <f>'P-SST-2026'!AC42</f>
        <v>0</v>
      </c>
      <c r="AE138" s="1108">
        <f>'P-SST-2026'!AD42</f>
        <v>0</v>
      </c>
      <c r="AF138" s="1108">
        <f>'P-SST-2026'!AE42</f>
        <v>0</v>
      </c>
      <c r="AG138" s="1108">
        <f>'P-SST-2026'!AF42</f>
        <v>0</v>
      </c>
      <c r="AH138" s="1108">
        <f>'P-SST-2026'!AG42</f>
        <v>0</v>
      </c>
      <c r="AI138" s="1108">
        <f>'P-SST-2026'!AH42</f>
        <v>0</v>
      </c>
      <c r="AJ138" s="1108">
        <f>'P-SST-2026'!AI42</f>
        <v>0</v>
      </c>
      <c r="AK138" s="1108">
        <f>'P-SST-2026'!AJ42</f>
        <v>0</v>
      </c>
      <c r="AL138" s="1110">
        <f>'P-SST-2026'!AK42</f>
        <v>0</v>
      </c>
      <c r="AM138">
        <f t="shared" ca="1" si="48"/>
        <v>0</v>
      </c>
      <c r="AN138">
        <f t="shared" ca="1" si="49"/>
        <v>0</v>
      </c>
      <c r="AO138">
        <f t="shared" ca="1" si="50"/>
        <v>0</v>
      </c>
      <c r="AP138">
        <f t="shared" ca="1" si="51"/>
        <v>0</v>
      </c>
      <c r="AQ138">
        <f t="shared" ca="1" si="52"/>
        <v>0</v>
      </c>
      <c r="AR138">
        <f t="shared" ca="1" si="53"/>
        <v>0</v>
      </c>
      <c r="AS138">
        <f t="shared" ca="1" si="54"/>
        <v>0</v>
      </c>
      <c r="AT138">
        <f t="shared" ca="1" si="55"/>
        <v>0</v>
      </c>
      <c r="AU138">
        <f t="shared" ca="1" si="56"/>
        <v>2</v>
      </c>
      <c r="AV138">
        <f t="shared" ca="1" si="57"/>
        <v>0</v>
      </c>
      <c r="AW138">
        <f t="shared" ca="1" si="58"/>
        <v>0</v>
      </c>
      <c r="AX138">
        <f t="shared" ca="1" si="59"/>
        <v>0</v>
      </c>
    </row>
    <row r="139" spans="1:50" ht="27.75" customHeight="1">
      <c r="A139" s="726">
        <v>2026</v>
      </c>
      <c r="B139" s="789" t="s">
        <v>111</v>
      </c>
      <c r="C139" s="775"/>
      <c r="D139" s="1103" t="str">
        <f>'P-SST-2026'!D43</f>
        <v>SST36</v>
      </c>
      <c r="E139" s="1118" t="str">
        <f>'P-SST-2026'!E43</f>
        <v>Gestionar los Hallazgos y las oportunidades de mejora relacionadas con SST definidas por cada uno de los Roles del INM</v>
      </c>
      <c r="F139" s="1118" t="str">
        <f>'P-SST-2026'!F43</f>
        <v>Correo por parte de OAP donde relaciona el cierre de hallazgos o captura de pantalla de la plataforma Isolución donde se evidencie el cierre</v>
      </c>
      <c r="G139" s="1104">
        <f>'P-SST-2026'!G43</f>
        <v>0</v>
      </c>
      <c r="H139" s="1104">
        <f>'P-SST-2026'!H43</f>
        <v>0</v>
      </c>
      <c r="I139" s="1104">
        <f>'P-SST-2026'!I43</f>
        <v>0</v>
      </c>
      <c r="J139" s="1104">
        <f>'P-SST-2026'!J43</f>
        <v>0</v>
      </c>
      <c r="K139" s="1104">
        <f>'P-SST-2026'!K43</f>
        <v>0</v>
      </c>
      <c r="L139" s="1104">
        <f>'P-SST-2026'!L43</f>
        <v>0</v>
      </c>
      <c r="M139" s="1104">
        <f>'P-SST-2026'!M43</f>
        <v>0</v>
      </c>
      <c r="N139" s="1104">
        <f>'P-SST-2026'!N43</f>
        <v>1</v>
      </c>
      <c r="O139" s="1104">
        <f>'P-SST-2026'!O43</f>
        <v>0</v>
      </c>
      <c r="P139" s="1104">
        <f>'P-SST-2026'!P43</f>
        <v>0</v>
      </c>
      <c r="Q139" s="1104">
        <f>'P-SST-2026'!Q43</f>
        <v>1</v>
      </c>
      <c r="R139" s="1104">
        <f>'P-SST-2026'!R43</f>
        <v>0</v>
      </c>
      <c r="S139" s="1104">
        <f>'P-SST-2026'!S43</f>
        <v>2</v>
      </c>
      <c r="T139" s="1122">
        <f>'P-SST-2026'!T43</f>
        <v>1</v>
      </c>
      <c r="U139" s="817" t="str">
        <f>'P-SST-2026'!V43</f>
        <v>Secretaría General</v>
      </c>
      <c r="V139" s="817"/>
      <c r="W139" s="817"/>
      <c r="X139" s="817"/>
      <c r="Y139" s="1108">
        <f>'P-SST-2026'!X43</f>
        <v>0</v>
      </c>
      <c r="Z139" s="1108">
        <f>'P-SST-2026'!Y43</f>
        <v>0</v>
      </c>
      <c r="AA139" s="1108">
        <f>'P-SST-2026'!Z43</f>
        <v>0</v>
      </c>
      <c r="AB139" s="1108">
        <f>'P-SST-2026'!AA43</f>
        <v>0</v>
      </c>
      <c r="AC139" s="1108">
        <f>'P-SST-2026'!AB43</f>
        <v>0</v>
      </c>
      <c r="AD139" s="1108">
        <f>'P-SST-2026'!AC43</f>
        <v>0</v>
      </c>
      <c r="AE139" s="1108">
        <f>'P-SST-2026'!AD43</f>
        <v>0</v>
      </c>
      <c r="AF139" s="1108">
        <f>'P-SST-2026'!AE43</f>
        <v>0</v>
      </c>
      <c r="AG139" s="1108">
        <f>'P-SST-2026'!AF43</f>
        <v>0</v>
      </c>
      <c r="AH139" s="1108">
        <f>'P-SST-2026'!AG43</f>
        <v>0</v>
      </c>
      <c r="AI139" s="1108">
        <f>'P-SST-2026'!AH43</f>
        <v>0</v>
      </c>
      <c r="AJ139" s="1108">
        <f>'P-SST-2026'!AI43</f>
        <v>0</v>
      </c>
      <c r="AK139" s="1108">
        <f>'P-SST-2026'!AJ43</f>
        <v>0</v>
      </c>
      <c r="AL139" s="1110">
        <f>'P-SST-2026'!AK43</f>
        <v>0</v>
      </c>
      <c r="AM139">
        <f t="shared" ca="1" si="48"/>
        <v>0</v>
      </c>
      <c r="AN139">
        <f t="shared" ca="1" si="49"/>
        <v>0</v>
      </c>
      <c r="AO139">
        <f t="shared" ca="1" si="50"/>
        <v>0</v>
      </c>
      <c r="AP139">
        <f t="shared" ca="1" si="51"/>
        <v>0</v>
      </c>
      <c r="AQ139">
        <f t="shared" ca="1" si="52"/>
        <v>0</v>
      </c>
      <c r="AR139">
        <f t="shared" ca="1" si="53"/>
        <v>0</v>
      </c>
      <c r="AS139">
        <f t="shared" ca="1" si="54"/>
        <v>0</v>
      </c>
      <c r="AT139">
        <f t="shared" ca="1" si="55"/>
        <v>2</v>
      </c>
      <c r="AU139">
        <f t="shared" ca="1" si="56"/>
        <v>0</v>
      </c>
      <c r="AV139">
        <f t="shared" ca="1" si="57"/>
        <v>0</v>
      </c>
      <c r="AW139">
        <f t="shared" ca="1" si="58"/>
        <v>2</v>
      </c>
      <c r="AX139">
        <f t="shared" ca="1" si="59"/>
        <v>0</v>
      </c>
    </row>
    <row r="140" spans="1:50" ht="27.75" customHeight="1">
      <c r="A140" s="726">
        <v>2026</v>
      </c>
      <c r="B140" s="789" t="s">
        <v>111</v>
      </c>
      <c r="C140" s="775"/>
      <c r="D140" s="1103" t="str">
        <f>'P-SST-2026'!D44</f>
        <v>SST37</v>
      </c>
      <c r="E140" s="1118" t="str">
        <f>'P-SST-2026'!E44</f>
        <v>Realizar inducción de seguridad y salud en el trabajo a servidores públicos, contratistas, practicantes o proveedores.</v>
      </c>
      <c r="F140" s="1118" t="str">
        <f>'P-SST-2026'!F44</f>
        <v>Listado de asistencia y presentación en PPT.</v>
      </c>
      <c r="G140" s="1104">
        <f>'P-SST-2026'!G44</f>
        <v>0</v>
      </c>
      <c r="H140" s="1104">
        <f>'P-SST-2026'!H44</f>
        <v>0</v>
      </c>
      <c r="I140" s="1104">
        <f>'P-SST-2026'!I44</f>
        <v>1</v>
      </c>
      <c r="J140" s="1104">
        <f>'P-SST-2026'!J44</f>
        <v>0</v>
      </c>
      <c r="K140" s="1104">
        <f>'P-SST-2026'!K44</f>
        <v>0</v>
      </c>
      <c r="L140" s="1104">
        <f>'P-SST-2026'!L44</f>
        <v>0</v>
      </c>
      <c r="M140" s="1104">
        <f>'P-SST-2026'!M44</f>
        <v>0</v>
      </c>
      <c r="N140" s="1104">
        <f>'P-SST-2026'!N44</f>
        <v>0</v>
      </c>
      <c r="O140" s="1104">
        <f>'P-SST-2026'!O44</f>
        <v>1</v>
      </c>
      <c r="P140" s="1104">
        <f>'P-SST-2026'!P44</f>
        <v>0</v>
      </c>
      <c r="Q140" s="1104">
        <f>'P-SST-2026'!Q44</f>
        <v>0</v>
      </c>
      <c r="R140" s="1104">
        <f>'P-SST-2026'!R44</f>
        <v>0</v>
      </c>
      <c r="S140" s="1104">
        <f>'P-SST-2026'!S44</f>
        <v>2</v>
      </c>
      <c r="T140" s="1122">
        <f>'P-SST-2026'!T44</f>
        <v>1</v>
      </c>
      <c r="U140" s="817" t="str">
        <f>'P-SST-2026'!V44</f>
        <v>Secretaría General</v>
      </c>
      <c r="V140" s="817"/>
      <c r="W140" s="817"/>
      <c r="X140" s="817"/>
      <c r="Y140" s="1108">
        <f>'P-SST-2026'!X44</f>
        <v>0</v>
      </c>
      <c r="Z140" s="1108">
        <f>'P-SST-2026'!Y44</f>
        <v>0</v>
      </c>
      <c r="AA140" s="1108">
        <f>'P-SST-2026'!Z44</f>
        <v>1</v>
      </c>
      <c r="AB140" s="1108">
        <f>'P-SST-2026'!AA44</f>
        <v>0</v>
      </c>
      <c r="AC140" s="1108">
        <f>'P-SST-2026'!AB44</f>
        <v>0</v>
      </c>
      <c r="AD140" s="1108">
        <f>'P-SST-2026'!AC44</f>
        <v>0</v>
      </c>
      <c r="AE140" s="1108">
        <f>'P-SST-2026'!AD44</f>
        <v>0</v>
      </c>
      <c r="AF140" s="1108">
        <f>'P-SST-2026'!AE44</f>
        <v>0</v>
      </c>
      <c r="AG140" s="1108">
        <f>'P-SST-2026'!AF44</f>
        <v>0</v>
      </c>
      <c r="AH140" s="1108">
        <f>'P-SST-2026'!AG44</f>
        <v>0</v>
      </c>
      <c r="AI140" s="1108">
        <f>'P-SST-2026'!AH44</f>
        <v>0</v>
      </c>
      <c r="AJ140" s="1108">
        <f>'P-SST-2026'!AI44</f>
        <v>0</v>
      </c>
      <c r="AK140" s="1108">
        <f>'P-SST-2026'!AJ44</f>
        <v>1</v>
      </c>
      <c r="AL140" s="1110">
        <f>'P-SST-2026'!AK44</f>
        <v>0.5</v>
      </c>
      <c r="AM140">
        <f t="shared" ca="1" si="48"/>
        <v>0</v>
      </c>
      <c r="AN140">
        <f t="shared" ca="1" si="49"/>
        <v>0</v>
      </c>
      <c r="AO140">
        <f t="shared" ca="1" si="50"/>
        <v>1</v>
      </c>
      <c r="AP140">
        <f t="shared" ca="1" si="51"/>
        <v>0</v>
      </c>
      <c r="AQ140">
        <f t="shared" ca="1" si="52"/>
        <v>0</v>
      </c>
      <c r="AR140">
        <f t="shared" ca="1" si="53"/>
        <v>0</v>
      </c>
      <c r="AS140">
        <f t="shared" ca="1" si="54"/>
        <v>0</v>
      </c>
      <c r="AT140">
        <f t="shared" ca="1" si="55"/>
        <v>0</v>
      </c>
      <c r="AU140">
        <f t="shared" ca="1" si="56"/>
        <v>2</v>
      </c>
      <c r="AV140">
        <f t="shared" ca="1" si="57"/>
        <v>0</v>
      </c>
      <c r="AW140">
        <f t="shared" ca="1" si="58"/>
        <v>0</v>
      </c>
      <c r="AX140">
        <f t="shared" ca="1" si="59"/>
        <v>0</v>
      </c>
    </row>
    <row r="141" spans="1:50" ht="27.75" customHeight="1">
      <c r="A141" s="726">
        <v>2026</v>
      </c>
      <c r="B141" s="789" t="s">
        <v>111</v>
      </c>
      <c r="C141" s="775"/>
      <c r="D141" s="1103" t="str">
        <f>'P-SST-2026'!D45</f>
        <v>SST38</v>
      </c>
      <c r="E141" s="1118" t="str">
        <f>'P-SST-2026'!E45</f>
        <v>Realizar actividades tendientes a Promocionar la Salud (Semana de la Salud y ambiental)</v>
      </c>
      <c r="F141" s="1118" t="str">
        <f>'P-SST-2026'!F45</f>
        <v>Listados de asistencia 
Registro fotográfico 
Informes de proveedores</v>
      </c>
      <c r="G141" s="1104">
        <f>'P-SST-2026'!G45</f>
        <v>0</v>
      </c>
      <c r="H141" s="1104">
        <f>'P-SST-2026'!H45</f>
        <v>0</v>
      </c>
      <c r="I141" s="1104">
        <f>'P-SST-2026'!I45</f>
        <v>0</v>
      </c>
      <c r="J141" s="1104">
        <f>'P-SST-2026'!J45</f>
        <v>0</v>
      </c>
      <c r="K141" s="1104">
        <f>'P-SST-2026'!K45</f>
        <v>1</v>
      </c>
      <c r="L141" s="1104">
        <f>'P-SST-2026'!L45</f>
        <v>0</v>
      </c>
      <c r="M141" s="1104">
        <f>'P-SST-2026'!M45</f>
        <v>0</v>
      </c>
      <c r="N141" s="1104">
        <f>'P-SST-2026'!N45</f>
        <v>0</v>
      </c>
      <c r="O141" s="1104">
        <f>'P-SST-2026'!O45</f>
        <v>0</v>
      </c>
      <c r="P141" s="1104">
        <f>'P-SST-2026'!P45</f>
        <v>0</v>
      </c>
      <c r="Q141" s="1104">
        <f>'P-SST-2026'!Q45</f>
        <v>0</v>
      </c>
      <c r="R141" s="1104">
        <f>'P-SST-2026'!R45</f>
        <v>0</v>
      </c>
      <c r="S141" s="1104">
        <f>'P-SST-2026'!S45</f>
        <v>1</v>
      </c>
      <c r="T141" s="1122">
        <f>'P-SST-2026'!T45</f>
        <v>1</v>
      </c>
      <c r="U141" s="817" t="str">
        <f>'P-SST-2026'!V45</f>
        <v>Secretaría General</v>
      </c>
      <c r="V141" s="817"/>
      <c r="W141" s="817"/>
      <c r="X141" s="817"/>
      <c r="Y141" s="1108">
        <f>'P-SST-2026'!X45</f>
        <v>0</v>
      </c>
      <c r="Z141" s="1108">
        <f>'P-SST-2026'!Y45</f>
        <v>0</v>
      </c>
      <c r="AA141" s="1108">
        <f>'P-SST-2026'!Z45</f>
        <v>0</v>
      </c>
      <c r="AB141" s="1108">
        <f>'P-SST-2026'!AA45</f>
        <v>0</v>
      </c>
      <c r="AC141" s="1108">
        <f>'P-SST-2026'!AB45</f>
        <v>0</v>
      </c>
      <c r="AD141" s="1108">
        <f>'P-SST-2026'!AC45</f>
        <v>0</v>
      </c>
      <c r="AE141" s="1108">
        <f>'P-SST-2026'!AD45</f>
        <v>0</v>
      </c>
      <c r="AF141" s="1108">
        <f>'P-SST-2026'!AE45</f>
        <v>0</v>
      </c>
      <c r="AG141" s="1108">
        <f>'P-SST-2026'!AF45</f>
        <v>0</v>
      </c>
      <c r="AH141" s="1108">
        <f>'P-SST-2026'!AG45</f>
        <v>0</v>
      </c>
      <c r="AI141" s="1108">
        <f>'P-SST-2026'!AH45</f>
        <v>0</v>
      </c>
      <c r="AJ141" s="1108">
        <f>'P-SST-2026'!AI45</f>
        <v>0</v>
      </c>
      <c r="AK141" s="1108">
        <f>'P-SST-2026'!AJ45</f>
        <v>0</v>
      </c>
      <c r="AL141" s="1110">
        <f>'P-SST-2026'!AK45</f>
        <v>0</v>
      </c>
      <c r="AM141">
        <f t="shared" ca="1" si="48"/>
        <v>0</v>
      </c>
      <c r="AN141">
        <f t="shared" ca="1" si="49"/>
        <v>0</v>
      </c>
      <c r="AO141">
        <f t="shared" ca="1" si="50"/>
        <v>0</v>
      </c>
      <c r="AP141">
        <f t="shared" ca="1" si="51"/>
        <v>0</v>
      </c>
      <c r="AQ141">
        <f t="shared" ca="1" si="52"/>
        <v>2</v>
      </c>
      <c r="AR141">
        <f t="shared" ca="1" si="53"/>
        <v>0</v>
      </c>
      <c r="AS141">
        <f t="shared" ca="1" si="54"/>
        <v>0</v>
      </c>
      <c r="AT141">
        <f t="shared" ca="1" si="55"/>
        <v>0</v>
      </c>
      <c r="AU141">
        <f t="shared" ca="1" si="56"/>
        <v>0</v>
      </c>
      <c r="AV141">
        <f t="shared" ca="1" si="57"/>
        <v>0</v>
      </c>
      <c r="AW141">
        <f t="shared" ca="1" si="58"/>
        <v>0</v>
      </c>
      <c r="AX141">
        <f t="shared" ca="1" si="59"/>
        <v>0</v>
      </c>
    </row>
    <row r="142" spans="1:50" ht="27.75" customHeight="1">
      <c r="A142" s="726">
        <v>2026</v>
      </c>
      <c r="B142" s="789" t="s">
        <v>111</v>
      </c>
      <c r="C142" s="775"/>
      <c r="D142" s="1103" t="str">
        <f>'P-SST-2026'!D46</f>
        <v>SST39</v>
      </c>
      <c r="E142" s="1118" t="str">
        <f>'P-SST-2026'!E46</f>
        <v xml:space="preserve">Realizar capacitación y acompañamiento del COPASST </v>
      </c>
      <c r="F142" s="1118" t="str">
        <f>'P-SST-2026'!F46</f>
        <v xml:space="preserve">Acta de reunión mensual </v>
      </c>
      <c r="G142" s="1104">
        <f>'P-SST-2026'!G46</f>
        <v>1</v>
      </c>
      <c r="H142" s="1104">
        <f>'P-SST-2026'!H46</f>
        <v>1</v>
      </c>
      <c r="I142" s="1104">
        <f>'P-SST-2026'!I46</f>
        <v>1</v>
      </c>
      <c r="J142" s="1104">
        <f>'P-SST-2026'!J46</f>
        <v>1</v>
      </c>
      <c r="K142" s="1104">
        <f>'P-SST-2026'!K46</f>
        <v>1</v>
      </c>
      <c r="L142" s="1104">
        <f>'P-SST-2026'!L46</f>
        <v>1</v>
      </c>
      <c r="M142" s="1104">
        <f>'P-SST-2026'!M46</f>
        <v>1</v>
      </c>
      <c r="N142" s="1104">
        <f>'P-SST-2026'!N46</f>
        <v>1</v>
      </c>
      <c r="O142" s="1104">
        <f>'P-SST-2026'!O46</f>
        <v>1</v>
      </c>
      <c r="P142" s="1104">
        <f>'P-SST-2026'!P46</f>
        <v>1</v>
      </c>
      <c r="Q142" s="1104">
        <f>'P-SST-2026'!Q46</f>
        <v>1</v>
      </c>
      <c r="R142" s="1104">
        <f>'P-SST-2026'!R46</f>
        <v>1</v>
      </c>
      <c r="S142" s="1104">
        <f>'P-SST-2026'!S46</f>
        <v>12</v>
      </c>
      <c r="T142" s="1122">
        <f>'P-SST-2026'!T46</f>
        <v>1</v>
      </c>
      <c r="U142" s="817" t="str">
        <f>'P-SST-2026'!V46</f>
        <v>Secretaría General</v>
      </c>
      <c r="V142" s="817"/>
      <c r="W142" s="817"/>
      <c r="X142" s="817"/>
      <c r="Y142" s="1108">
        <f>'P-SST-2026'!X46</f>
        <v>1</v>
      </c>
      <c r="Z142" s="1108">
        <f>'P-SST-2026'!Y46</f>
        <v>1</v>
      </c>
      <c r="AA142" s="1108">
        <f>'P-SST-2026'!Z46</f>
        <v>1</v>
      </c>
      <c r="AB142" s="1108">
        <f>'P-SST-2026'!AA46</f>
        <v>0</v>
      </c>
      <c r="AC142" s="1108">
        <f>'P-SST-2026'!AB46</f>
        <v>0</v>
      </c>
      <c r="AD142" s="1108">
        <f>'P-SST-2026'!AC46</f>
        <v>0</v>
      </c>
      <c r="AE142" s="1108">
        <f>'P-SST-2026'!AD46</f>
        <v>0</v>
      </c>
      <c r="AF142" s="1108">
        <f>'P-SST-2026'!AE46</f>
        <v>0</v>
      </c>
      <c r="AG142" s="1108">
        <f>'P-SST-2026'!AF46</f>
        <v>0</v>
      </c>
      <c r="AH142" s="1108">
        <f>'P-SST-2026'!AG46</f>
        <v>0</v>
      </c>
      <c r="AI142" s="1108">
        <f>'P-SST-2026'!AH46</f>
        <v>0</v>
      </c>
      <c r="AJ142" s="1108">
        <f>'P-SST-2026'!AI46</f>
        <v>0</v>
      </c>
      <c r="AK142" s="1108">
        <f>'P-SST-2026'!AJ46</f>
        <v>3</v>
      </c>
      <c r="AL142" s="1110">
        <f>'P-SST-2026'!AK46</f>
        <v>0.25</v>
      </c>
      <c r="AM142">
        <f t="shared" ca="1" si="48"/>
        <v>1</v>
      </c>
      <c r="AN142">
        <f t="shared" ca="1" si="49"/>
        <v>1</v>
      </c>
      <c r="AO142">
        <f t="shared" ca="1" si="50"/>
        <v>1</v>
      </c>
      <c r="AP142">
        <f t="shared" ca="1" si="51"/>
        <v>2</v>
      </c>
      <c r="AQ142">
        <f t="shared" ca="1" si="52"/>
        <v>2</v>
      </c>
      <c r="AR142">
        <f t="shared" ca="1" si="53"/>
        <v>2</v>
      </c>
      <c r="AS142">
        <f t="shared" ca="1" si="54"/>
        <v>2</v>
      </c>
      <c r="AT142">
        <f t="shared" ca="1" si="55"/>
        <v>2</v>
      </c>
      <c r="AU142">
        <f t="shared" ca="1" si="56"/>
        <v>2</v>
      </c>
      <c r="AV142">
        <f t="shared" ca="1" si="57"/>
        <v>2</v>
      </c>
      <c r="AW142">
        <f t="shared" ca="1" si="58"/>
        <v>2</v>
      </c>
      <c r="AX142">
        <f t="shared" ca="1" si="59"/>
        <v>2</v>
      </c>
    </row>
    <row r="143" spans="1:50" ht="27.75" customHeight="1">
      <c r="A143" s="726">
        <v>2026</v>
      </c>
      <c r="B143" s="789" t="s">
        <v>111</v>
      </c>
      <c r="C143" s="775"/>
      <c r="D143" s="1103" t="str">
        <f>'P-SST-2026'!D47</f>
        <v>SST40</v>
      </c>
      <c r="E143" s="1118" t="str">
        <f>'P-SST-2026'!E47</f>
        <v>Realizar seguimiento al comité de convivencia laboral y su capacitación (recibir informes)</v>
      </c>
      <c r="F143" s="1118" t="str">
        <f>'P-SST-2026'!F47</f>
        <v>Informe trimestral</v>
      </c>
      <c r="G143" s="1104">
        <f>'P-SST-2026'!G47</f>
        <v>1</v>
      </c>
      <c r="H143" s="1104">
        <f>'P-SST-2026'!H47</f>
        <v>1</v>
      </c>
      <c r="I143" s="1104">
        <f>'P-SST-2026'!I47</f>
        <v>1</v>
      </c>
      <c r="J143" s="1104">
        <f>'P-SST-2026'!J47</f>
        <v>1</v>
      </c>
      <c r="K143" s="1104">
        <f>'P-SST-2026'!K47</f>
        <v>1</v>
      </c>
      <c r="L143" s="1104">
        <f>'P-SST-2026'!L47</f>
        <v>1</v>
      </c>
      <c r="M143" s="1104">
        <f>'P-SST-2026'!M47</f>
        <v>1</v>
      </c>
      <c r="N143" s="1104">
        <f>'P-SST-2026'!N47</f>
        <v>1</v>
      </c>
      <c r="O143" s="1104">
        <f>'P-SST-2026'!O47</f>
        <v>1</v>
      </c>
      <c r="P143" s="1104">
        <f>'P-SST-2026'!P47</f>
        <v>1</v>
      </c>
      <c r="Q143" s="1104">
        <f>'P-SST-2026'!Q47</f>
        <v>1</v>
      </c>
      <c r="R143" s="1104">
        <f>'P-SST-2026'!R47</f>
        <v>1</v>
      </c>
      <c r="S143" s="1104">
        <f>'P-SST-2026'!S47</f>
        <v>12</v>
      </c>
      <c r="T143" s="1122">
        <f>'P-SST-2026'!T47</f>
        <v>1</v>
      </c>
      <c r="U143" s="817" t="str">
        <f>'P-SST-2026'!V47</f>
        <v>Secretaría General</v>
      </c>
      <c r="V143" s="817"/>
      <c r="W143" s="817"/>
      <c r="X143" s="817"/>
      <c r="Y143" s="1108">
        <f>'P-SST-2026'!X47</f>
        <v>1</v>
      </c>
      <c r="Z143" s="1108">
        <f>'P-SST-2026'!Y47</f>
        <v>1</v>
      </c>
      <c r="AA143" s="1108">
        <f>'P-SST-2026'!Z47</f>
        <v>1</v>
      </c>
      <c r="AB143" s="1108">
        <f>'P-SST-2026'!AA47</f>
        <v>0</v>
      </c>
      <c r="AC143" s="1108">
        <f>'P-SST-2026'!AB47</f>
        <v>0</v>
      </c>
      <c r="AD143" s="1108">
        <f>'P-SST-2026'!AC47</f>
        <v>0</v>
      </c>
      <c r="AE143" s="1108">
        <f>'P-SST-2026'!AD47</f>
        <v>0</v>
      </c>
      <c r="AF143" s="1108">
        <f>'P-SST-2026'!AE47</f>
        <v>0</v>
      </c>
      <c r="AG143" s="1108">
        <f>'P-SST-2026'!AF47</f>
        <v>0</v>
      </c>
      <c r="AH143" s="1108">
        <f>'P-SST-2026'!AG47</f>
        <v>0</v>
      </c>
      <c r="AI143" s="1108">
        <f>'P-SST-2026'!AH47</f>
        <v>0</v>
      </c>
      <c r="AJ143" s="1108">
        <f>'P-SST-2026'!AI47</f>
        <v>0</v>
      </c>
      <c r="AK143" s="1108">
        <f>'P-SST-2026'!AJ47</f>
        <v>3</v>
      </c>
      <c r="AL143" s="1110">
        <f>'P-SST-2026'!AK47</f>
        <v>0.25</v>
      </c>
      <c r="AM143">
        <f t="shared" ca="1" si="48"/>
        <v>1</v>
      </c>
      <c r="AN143">
        <f t="shared" ca="1" si="49"/>
        <v>1</v>
      </c>
      <c r="AO143">
        <f t="shared" ca="1" si="50"/>
        <v>1</v>
      </c>
      <c r="AP143">
        <f t="shared" ca="1" si="51"/>
        <v>2</v>
      </c>
      <c r="AQ143">
        <f t="shared" ca="1" si="52"/>
        <v>2</v>
      </c>
      <c r="AR143">
        <f t="shared" ca="1" si="53"/>
        <v>2</v>
      </c>
      <c r="AS143">
        <f t="shared" ca="1" si="54"/>
        <v>2</v>
      </c>
      <c r="AT143">
        <f t="shared" ca="1" si="55"/>
        <v>2</v>
      </c>
      <c r="AU143">
        <f t="shared" ca="1" si="56"/>
        <v>2</v>
      </c>
      <c r="AV143">
        <f t="shared" ca="1" si="57"/>
        <v>2</v>
      </c>
      <c r="AW143">
        <f t="shared" ca="1" si="58"/>
        <v>2</v>
      </c>
      <c r="AX143">
        <f t="shared" ca="1" si="59"/>
        <v>2</v>
      </c>
    </row>
    <row r="144" spans="1:50" ht="27.75" customHeight="1">
      <c r="A144" s="726">
        <v>2026</v>
      </c>
      <c r="B144" s="789" t="s">
        <v>111</v>
      </c>
      <c r="C144" s="775"/>
      <c r="D144" s="1103" t="str">
        <f>'P-SST-2026'!D48</f>
        <v>SST41</v>
      </c>
      <c r="E144" s="1118" t="str">
        <f>'P-SST-2026'!E48</f>
        <v>Actualizar y Acompañar el seguimiento al programa de Inspecciones COPASST .</v>
      </c>
      <c r="F144" s="1118" t="str">
        <f>'P-SST-2026'!F48</f>
        <v xml:space="preserve"> Informe trimestral</v>
      </c>
      <c r="G144" s="1104">
        <f>'P-SST-2026'!G48</f>
        <v>0</v>
      </c>
      <c r="H144" s="1104">
        <f>'P-SST-2026'!H48</f>
        <v>0</v>
      </c>
      <c r="I144" s="1104">
        <f>'P-SST-2026'!I48</f>
        <v>0</v>
      </c>
      <c r="J144" s="1104">
        <f>'P-SST-2026'!J48</f>
        <v>1</v>
      </c>
      <c r="K144" s="1104">
        <f>'P-SST-2026'!K48</f>
        <v>0</v>
      </c>
      <c r="L144" s="1104">
        <f>'P-SST-2026'!L48</f>
        <v>0</v>
      </c>
      <c r="M144" s="1104">
        <f>'P-SST-2026'!M48</f>
        <v>1</v>
      </c>
      <c r="N144" s="1104">
        <f>'P-SST-2026'!N48</f>
        <v>0</v>
      </c>
      <c r="O144" s="1104">
        <f>'P-SST-2026'!O48</f>
        <v>0</v>
      </c>
      <c r="P144" s="1104">
        <f>'P-SST-2026'!P48</f>
        <v>1</v>
      </c>
      <c r="Q144" s="1104">
        <f>'P-SST-2026'!Q48</f>
        <v>0</v>
      </c>
      <c r="R144" s="1104">
        <f>'P-SST-2026'!R48</f>
        <v>0</v>
      </c>
      <c r="S144" s="1104">
        <f>'P-SST-2026'!S48</f>
        <v>3</v>
      </c>
      <c r="T144" s="1122">
        <f>'P-SST-2026'!T48</f>
        <v>1</v>
      </c>
      <c r="U144" s="817" t="str">
        <f>'P-SST-2026'!V48</f>
        <v>Secretaría General</v>
      </c>
      <c r="V144" s="817"/>
      <c r="W144" s="817"/>
      <c r="X144" s="1119"/>
      <c r="Y144" s="1108">
        <f>'P-SST-2026'!X48</f>
        <v>0</v>
      </c>
      <c r="Z144" s="1108">
        <f>'P-SST-2026'!Y48</f>
        <v>0</v>
      </c>
      <c r="AA144" s="1108">
        <f>'P-SST-2026'!Z48</f>
        <v>0</v>
      </c>
      <c r="AB144" s="1108">
        <f>'P-SST-2026'!AA48</f>
        <v>0</v>
      </c>
      <c r="AC144" s="1108">
        <f>'P-SST-2026'!AB48</f>
        <v>0</v>
      </c>
      <c r="AD144" s="1108">
        <f>'P-SST-2026'!AC48</f>
        <v>0</v>
      </c>
      <c r="AE144" s="1108">
        <f>'P-SST-2026'!AD48</f>
        <v>0</v>
      </c>
      <c r="AF144" s="1108">
        <f>'P-SST-2026'!AE48</f>
        <v>0</v>
      </c>
      <c r="AG144" s="1108">
        <f>'P-SST-2026'!AF48</f>
        <v>0</v>
      </c>
      <c r="AH144" s="1108">
        <f>'P-SST-2026'!AG48</f>
        <v>0</v>
      </c>
      <c r="AI144" s="1108">
        <f>'P-SST-2026'!AH48</f>
        <v>0</v>
      </c>
      <c r="AJ144" s="1108">
        <f>'P-SST-2026'!AI48</f>
        <v>0</v>
      </c>
      <c r="AK144" s="1108">
        <f>'P-SST-2026'!AJ48</f>
        <v>0</v>
      </c>
      <c r="AL144" s="1110">
        <f>'P-SST-2026'!AK48</f>
        <v>0</v>
      </c>
      <c r="AM144">
        <f t="shared" ref="AM144:AM147" ca="1" si="60">IF($AZ$3&gt;BA$3,IF(AND(G144=0, Y144=0), 0,IF(AND(G144=0, Y144&gt;=1), 1,IF(AND(G144&gt;=1, Y144=G144), 1,IF(AND(G144&gt;=1, Y144&gt;G144), 1,IF(AND(G144&gt;=1, Y144=0), 2,IF(AND(G144&gt;=1, Y144&lt;G144), 2,"Revisa los valores")))))),100)</f>
        <v>0</v>
      </c>
      <c r="AN144">
        <f t="shared" ref="AN144:AN147" ca="1" si="61">IF($AZ$3&gt;BB$3,IF(AND(H144=0, Z144=0), 0,IF(AND(H144=0, Z144&gt;=1), 1,IF(AND(H144&gt;=1, Z144=H144), 1,IF(AND(H144&gt;=1, Z144&gt;H144), 1,IF(AND(H144&gt;=1, Z144=0), 2,IF(AND(H144&gt;=1, Z144&lt;H144), 2,"Revisa los valores")))))),100)</f>
        <v>0</v>
      </c>
      <c r="AO144">
        <f t="shared" ref="AO144:AO147" ca="1" si="62">IF($AZ$3&gt;BC$3,IF(AND(I144=0, AA144=0), 0,IF(AND(I144=0, AA144&gt;=1), 1,IF(AND(I144&gt;=1, AA144=I144), 1,IF(AND(I144&gt;=1, AA144&gt;I144), 1,IF(AND(I144&gt;=1, AA144=0), 2,IF(AND(I144&gt;=1, AA144&lt;I144), 2,"Revisa los valores")))))),100)</f>
        <v>0</v>
      </c>
      <c r="AP144">
        <f t="shared" ref="AP144:AP147" ca="1" si="63">IF($AZ$3&gt;BD$3,IF(AND(J144=0, AB144=0), 0,IF(AND(J144=0, AB144&gt;=1), 1,IF(AND(J144&gt;=1, AB144=J144), 1,IF(AND(J144&gt;=1, AB144&gt;J144), 1,IF(AND(J144&gt;=1, AB144=0), 2,IF(AND(J144&gt;=1, AB144&lt;J144), 2,"Revisa los valores")))))),100)</f>
        <v>2</v>
      </c>
      <c r="AQ144">
        <f t="shared" ref="AQ144:AQ147" ca="1" si="64">IF($AZ$3&gt;BE$3,IF(AND(K144=0, AC144=0), 0,IF(AND(K144=0, AC144&gt;=1), 1,IF(AND(K144&gt;=1, AC144=K144), 1,IF(AND(K144&gt;=1, AC144&gt;K144), 1,IF(AND(K144&gt;=1, AC144=0), 2,IF(AND(K144&gt;=1, AC144&lt;K144), 2,"Revisa los valores")))))),100)</f>
        <v>0</v>
      </c>
      <c r="AR144">
        <f t="shared" ref="AR144:AR147" ca="1" si="65">IF($AZ$3&gt;BF$3,IF(AND(L144=0, AD144=0), 0,IF(AND(L144=0, AD144&gt;=1), 1,IF(AND(L144&gt;=1, AD144=L144), 1,IF(AND(L144&gt;=1, AD144&gt;L144), 1,IF(AND(L144&gt;=1, AD144=0), 2,IF(AND(L144&gt;=1, AD144&lt;L144), 2,"Revisa los valores")))))),100)</f>
        <v>0</v>
      </c>
      <c r="AS144">
        <f t="shared" ref="AS144:AS147" ca="1" si="66">IF($AZ$3&gt;BG$3,IF(AND(M144=0, AE144=0), 0,IF(AND(M144=0, AE144&gt;=1), 1,IF(AND(M144&gt;=1, AE144=M144), 1,IF(AND(M144&gt;=1, AE144&gt;M144), 1,IF(AND(M144&gt;=1, AE144=0), 2,IF(AND(M144&gt;=1, AE144&lt;M144), 2,"Revisa los valores")))))),100)</f>
        <v>2</v>
      </c>
      <c r="AT144">
        <f t="shared" ref="AT144:AT147" ca="1" si="67">IF($AZ$3&gt;BH$3,IF(AND(N144=0, AF144=0), 0,IF(AND(N144=0, AF144&gt;=1), 1,IF(AND(N144&gt;=1, AF144=N144), 1,IF(AND(N144&gt;=1, AF144&gt;N144), 1,IF(AND(N144&gt;=1, AF144=0), 2,IF(AND(N144&gt;=1, AF144&lt;N144), 2,"Revisa los valores")))))),100)</f>
        <v>0</v>
      </c>
      <c r="AU144">
        <f t="shared" ref="AU144:AU147" ca="1" si="68">IF($AZ$3&gt;BI$3,IF(AND(O144=0, AG144=0), 0,IF(AND(O144=0, AG144&gt;=1), 1,IF(AND(O144&gt;=1, AG144=O144), 1,IF(AND(O144&gt;=1, AG144&gt;O144), 1,IF(AND(O144&gt;=1, AG144=0), 2,IF(AND(O144&gt;=1, AG144&lt;O144), 2,"Revisa los valores")))))),100)</f>
        <v>0</v>
      </c>
      <c r="AV144">
        <f t="shared" ref="AV144:AV147" ca="1" si="69">IF($AZ$3&gt;BJ$3,IF(AND(P144=0, AH144=0), 0,IF(AND(P144=0, AH144&gt;=1), 1,IF(AND(P144&gt;=1, AH144=P144), 1,IF(AND(P144&gt;=1, AH144&gt;P144), 1,IF(AND(P144&gt;=1, AH144=0), 2,IF(AND(P144&gt;=1, AH144&lt;P144), 2,"Revisa los valores")))))),100)</f>
        <v>2</v>
      </c>
      <c r="AW144">
        <f t="shared" ref="AW144:AW147" ca="1" si="70">IF($AZ$3&gt;BK$3,IF(AND(Q144=0, AI144=0), 0,IF(AND(Q144=0, AI144&gt;=1), 1,IF(AND(Q144&gt;=1, AI144=Q144), 1,IF(AND(Q144&gt;=1, AI144&gt;Q144), 1,IF(AND(Q144&gt;=1, AI144=0), 2,IF(AND(Q144&gt;=1, AI144&lt;Q144), 2,"Revisa los valores")))))),100)</f>
        <v>0</v>
      </c>
      <c r="AX144">
        <f t="shared" ref="AX144:AX147" ca="1" si="71">IF($AZ$3&gt;BL$3,IF(AND(R144=0, AJ144=0), 0,IF(AND(R144=0, AJ144&gt;=1), 1,IF(AND(R144&gt;=1, AJ144=R144), 1,IF(AND(R144&gt;=1, AJ144&gt;R144), 1,IF(AND(R144&gt;=1, AJ144=0), 2,IF(AND(R144&gt;=1, AJ144&lt;R144), 2,"Revisa los valores")))))),100)</f>
        <v>0</v>
      </c>
    </row>
    <row r="145" spans="1:50" ht="27.75" customHeight="1">
      <c r="A145" s="726">
        <v>2026</v>
      </c>
      <c r="B145" s="789" t="s">
        <v>111</v>
      </c>
      <c r="C145" s="775"/>
      <c r="D145" s="1103" t="str">
        <f>'P-SST-2026'!D49</f>
        <v>SST42</v>
      </c>
      <c r="E145" s="1118" t="str">
        <f>'P-SST-2026'!E49</f>
        <v xml:space="preserve">Gestionar la ejecución del Cronograma de capacitaciones y actividades del SG-SST  </v>
      </c>
      <c r="F145" s="1118" t="str">
        <f>'P-SST-2026'!F49</f>
        <v>Listado de asistencia
Registro fotográfico</v>
      </c>
      <c r="G145" s="1104">
        <f>'P-SST-2026'!G49</f>
        <v>0</v>
      </c>
      <c r="H145" s="1104">
        <f>'P-SST-2026'!H49</f>
        <v>1</v>
      </c>
      <c r="I145" s="1104">
        <f>'P-SST-2026'!I49</f>
        <v>1</v>
      </c>
      <c r="J145" s="1104">
        <f>'P-SST-2026'!J49</f>
        <v>1</v>
      </c>
      <c r="K145" s="1104">
        <f>'P-SST-2026'!K49</f>
        <v>1</v>
      </c>
      <c r="L145" s="1104">
        <f>'P-SST-2026'!L49</f>
        <v>1</v>
      </c>
      <c r="M145" s="1104">
        <f>'P-SST-2026'!M49</f>
        <v>1</v>
      </c>
      <c r="N145" s="1104">
        <f>'P-SST-2026'!N49</f>
        <v>1</v>
      </c>
      <c r="O145" s="1104">
        <f>'P-SST-2026'!O49</f>
        <v>1</v>
      </c>
      <c r="P145" s="1104">
        <f>'P-SST-2026'!P49</f>
        <v>1</v>
      </c>
      <c r="Q145" s="1104">
        <f>'P-SST-2026'!Q49</f>
        <v>0</v>
      </c>
      <c r="R145" s="1104">
        <f>'P-SST-2026'!R49</f>
        <v>0</v>
      </c>
      <c r="S145" s="1104">
        <f>'P-SST-2026'!S49</f>
        <v>9</v>
      </c>
      <c r="T145" s="1122">
        <f>'P-SST-2026'!T49</f>
        <v>1</v>
      </c>
      <c r="U145" s="817" t="str">
        <f>'P-SST-2026'!V49</f>
        <v>Secretaría General</v>
      </c>
      <c r="V145" s="817"/>
      <c r="W145" s="817"/>
      <c r="X145" s="1119"/>
      <c r="Y145" s="1108">
        <f>'P-SST-2026'!X49</f>
        <v>0</v>
      </c>
      <c r="Z145" s="1108">
        <f>'P-SST-2026'!Y49</f>
        <v>1</v>
      </c>
      <c r="AA145" s="1108">
        <f>'P-SST-2026'!Z49</f>
        <v>1</v>
      </c>
      <c r="AB145" s="1108">
        <f>'P-SST-2026'!AA49</f>
        <v>0</v>
      </c>
      <c r="AC145" s="1108">
        <f>'P-SST-2026'!AB49</f>
        <v>0</v>
      </c>
      <c r="AD145" s="1108">
        <f>'P-SST-2026'!AC49</f>
        <v>0</v>
      </c>
      <c r="AE145" s="1108">
        <f>'P-SST-2026'!AD49</f>
        <v>0</v>
      </c>
      <c r="AF145" s="1108">
        <f>'P-SST-2026'!AE49</f>
        <v>0</v>
      </c>
      <c r="AG145" s="1108">
        <f>'P-SST-2026'!AF49</f>
        <v>0</v>
      </c>
      <c r="AH145" s="1108">
        <f>'P-SST-2026'!AG49</f>
        <v>0</v>
      </c>
      <c r="AI145" s="1108">
        <f>'P-SST-2026'!AH49</f>
        <v>0</v>
      </c>
      <c r="AJ145" s="1108">
        <f>'P-SST-2026'!AI49</f>
        <v>0</v>
      </c>
      <c r="AK145" s="1108">
        <f>'P-SST-2026'!AJ49</f>
        <v>2</v>
      </c>
      <c r="AL145" s="1110">
        <f>'P-SST-2026'!AK49</f>
        <v>0.22222222222222221</v>
      </c>
      <c r="AM145">
        <f t="shared" ca="1" si="60"/>
        <v>0</v>
      </c>
      <c r="AN145">
        <f t="shared" ca="1" si="61"/>
        <v>1</v>
      </c>
      <c r="AO145">
        <f t="shared" ca="1" si="62"/>
        <v>1</v>
      </c>
      <c r="AP145">
        <f t="shared" ca="1" si="63"/>
        <v>2</v>
      </c>
      <c r="AQ145">
        <f t="shared" ca="1" si="64"/>
        <v>2</v>
      </c>
      <c r="AR145">
        <f t="shared" ca="1" si="65"/>
        <v>2</v>
      </c>
      <c r="AS145">
        <f t="shared" ca="1" si="66"/>
        <v>2</v>
      </c>
      <c r="AT145">
        <f t="shared" ca="1" si="67"/>
        <v>2</v>
      </c>
      <c r="AU145">
        <f t="shared" ca="1" si="68"/>
        <v>2</v>
      </c>
      <c r="AV145">
        <f t="shared" ca="1" si="69"/>
        <v>2</v>
      </c>
      <c r="AW145">
        <f t="shared" ca="1" si="70"/>
        <v>0</v>
      </c>
      <c r="AX145">
        <f t="shared" ca="1" si="71"/>
        <v>0</v>
      </c>
    </row>
    <row r="146" spans="1:50" ht="27.75" customHeight="1">
      <c r="A146" s="726">
        <v>2026</v>
      </c>
      <c r="B146" s="789" t="s">
        <v>111</v>
      </c>
      <c r="C146" s="775"/>
      <c r="D146" s="1103" t="str">
        <f>'P-SST-2026'!D50</f>
        <v>SST43</v>
      </c>
      <c r="E146" s="1118" t="str">
        <f>'P-SST-2026'!E50</f>
        <v>Gestionar la publicación de piezas y campañas sobre seguridad y salud en el trabajo con comunicaciones.</v>
      </c>
      <c r="F146" s="1118" t="str">
        <f>'P-SST-2026'!F50</f>
        <v>Piezas Publicadas</v>
      </c>
      <c r="G146" s="1104">
        <f>'P-SST-2026'!G50</f>
        <v>0</v>
      </c>
      <c r="H146" s="1104">
        <f>'P-SST-2026'!H50</f>
        <v>1</v>
      </c>
      <c r="I146" s="1104">
        <f>'P-SST-2026'!I50</f>
        <v>1</v>
      </c>
      <c r="J146" s="1104">
        <f>'P-SST-2026'!J50</f>
        <v>1</v>
      </c>
      <c r="K146" s="1104">
        <f>'P-SST-2026'!K50</f>
        <v>1</v>
      </c>
      <c r="L146" s="1104">
        <f>'P-SST-2026'!L50</f>
        <v>1</v>
      </c>
      <c r="M146" s="1104">
        <f>'P-SST-2026'!M50</f>
        <v>1</v>
      </c>
      <c r="N146" s="1104">
        <f>'P-SST-2026'!N50</f>
        <v>1</v>
      </c>
      <c r="O146" s="1104">
        <f>'P-SST-2026'!O50</f>
        <v>1</v>
      </c>
      <c r="P146" s="1104">
        <f>'P-SST-2026'!P50</f>
        <v>1</v>
      </c>
      <c r="Q146" s="1104">
        <f>'P-SST-2026'!Q50</f>
        <v>0</v>
      </c>
      <c r="R146" s="1104">
        <f>'P-SST-2026'!R50</f>
        <v>0</v>
      </c>
      <c r="S146" s="1104">
        <f>'P-SST-2026'!S50</f>
        <v>9</v>
      </c>
      <c r="T146" s="1122">
        <f>'P-SST-2026'!T50</f>
        <v>1</v>
      </c>
      <c r="U146" s="817" t="str">
        <f>'P-SST-2026'!V50</f>
        <v>Secretaría General</v>
      </c>
      <c r="V146" s="817"/>
      <c r="W146" s="817"/>
      <c r="X146" s="1119"/>
      <c r="Y146" s="1108">
        <f>'P-SST-2026'!X50</f>
        <v>0</v>
      </c>
      <c r="Z146" s="1108">
        <f>'P-SST-2026'!Y50</f>
        <v>1</v>
      </c>
      <c r="AA146" s="1108">
        <f>'P-SST-2026'!Z50</f>
        <v>1</v>
      </c>
      <c r="AB146" s="1108">
        <f>'P-SST-2026'!AA50</f>
        <v>0</v>
      </c>
      <c r="AC146" s="1108">
        <f>'P-SST-2026'!AB50</f>
        <v>0</v>
      </c>
      <c r="AD146" s="1108">
        <f>'P-SST-2026'!AC50</f>
        <v>0</v>
      </c>
      <c r="AE146" s="1108">
        <f>'P-SST-2026'!AD50</f>
        <v>0</v>
      </c>
      <c r="AF146" s="1108">
        <f>'P-SST-2026'!AE50</f>
        <v>0</v>
      </c>
      <c r="AG146" s="1108">
        <f>'P-SST-2026'!AF50</f>
        <v>0</v>
      </c>
      <c r="AH146" s="1108">
        <f>'P-SST-2026'!AG50</f>
        <v>0</v>
      </c>
      <c r="AI146" s="1108">
        <f>'P-SST-2026'!AH50</f>
        <v>0</v>
      </c>
      <c r="AJ146" s="1108">
        <f>'P-SST-2026'!AI50</f>
        <v>0</v>
      </c>
      <c r="AK146" s="1108">
        <f>'P-SST-2026'!AJ50</f>
        <v>2</v>
      </c>
      <c r="AL146" s="1110">
        <f>'P-SST-2026'!AK50</f>
        <v>0.22222222222222221</v>
      </c>
      <c r="AM146">
        <f t="shared" ca="1" si="60"/>
        <v>0</v>
      </c>
      <c r="AN146">
        <f t="shared" ca="1" si="61"/>
        <v>1</v>
      </c>
      <c r="AO146">
        <f t="shared" ca="1" si="62"/>
        <v>1</v>
      </c>
      <c r="AP146">
        <f t="shared" ca="1" si="63"/>
        <v>2</v>
      </c>
      <c r="AQ146">
        <f t="shared" ca="1" si="64"/>
        <v>2</v>
      </c>
      <c r="AR146">
        <f t="shared" ca="1" si="65"/>
        <v>2</v>
      </c>
      <c r="AS146">
        <f t="shared" ca="1" si="66"/>
        <v>2</v>
      </c>
      <c r="AT146">
        <f t="shared" ca="1" si="67"/>
        <v>2</v>
      </c>
      <c r="AU146">
        <f t="shared" ca="1" si="68"/>
        <v>2</v>
      </c>
      <c r="AV146">
        <f t="shared" ca="1" si="69"/>
        <v>2</v>
      </c>
      <c r="AW146">
        <f t="shared" ca="1" si="70"/>
        <v>0</v>
      </c>
      <c r="AX146">
        <f t="shared" ca="1" si="71"/>
        <v>0</v>
      </c>
    </row>
    <row r="147" spans="1:50" ht="27.75" customHeight="1">
      <c r="A147" s="726">
        <v>2026</v>
      </c>
      <c r="B147" s="789" t="s">
        <v>50</v>
      </c>
      <c r="C147" s="775"/>
      <c r="D147" s="1103" t="str">
        <f>'PTEP 2026'!A3</f>
        <v>PTEP1</v>
      </c>
      <c r="E147" s="1118" t="str">
        <f>'PTEP 2026'!D3</f>
        <v>Realizar propuesta, someter a aprobación y socializar la política para la gestión integral de riesgos de acuerdo a la versión 7 de la Guía de Gestión integral del Riesgo del DAFP</v>
      </c>
      <c r="F147" s="1124" t="str">
        <f>'PTEP 2026'!I3</f>
        <v>Actualización de la política para la gestión integral de riesgos icluida en el Manual 
integrado de gestión. M(8)
Listado de asistencia de la socialización o pieza gráfica de comunicaciones de la 
política para la gestión integral de riesgos. M(9)</v>
      </c>
      <c r="G147" s="809">
        <f>'PTEP 2026'!N3</f>
        <v>0</v>
      </c>
      <c r="H147" s="809">
        <f>'PTEP 2026'!O3</f>
        <v>0</v>
      </c>
      <c r="I147" s="809">
        <f>'PTEP 2026'!P3</f>
        <v>0</v>
      </c>
      <c r="J147" s="809">
        <f>'PTEP 2026'!Q3</f>
        <v>0</v>
      </c>
      <c r="K147" s="809">
        <f>'PTEP 2026'!R3</f>
        <v>0</v>
      </c>
      <c r="L147" s="809">
        <f>'PTEP 2026'!S3</f>
        <v>0</v>
      </c>
      <c r="M147" s="809">
        <f>'PTEP 2026'!T3</f>
        <v>0</v>
      </c>
      <c r="N147" s="809">
        <f>'PTEP 2026'!U3</f>
        <v>1</v>
      </c>
      <c r="O147" s="809">
        <f>'PTEP 2026'!V3</f>
        <v>1</v>
      </c>
      <c r="P147" s="809">
        <f>'PTEP 2026'!W3</f>
        <v>0</v>
      </c>
      <c r="Q147" s="809">
        <f>'PTEP 2026'!X3</f>
        <v>0</v>
      </c>
      <c r="R147" s="809">
        <f>'PTEP 2026'!Y3</f>
        <v>0</v>
      </c>
      <c r="S147" s="809">
        <f>'PTEP 2026'!Z3</f>
        <v>2</v>
      </c>
      <c r="T147" s="1122">
        <f>'PTEP 2026'!AA3</f>
        <v>1</v>
      </c>
      <c r="U147" s="817" t="str">
        <f>'PTEP 2026'!E3</f>
        <v>Oficina Asesora de Planeación</v>
      </c>
      <c r="V147" s="817"/>
      <c r="W147" s="817"/>
      <c r="X147" s="1119"/>
      <c r="Y147" s="1108">
        <f>'PTEP 2026'!AE3</f>
        <v>0</v>
      </c>
      <c r="Z147" s="1108">
        <f>'PTEP 2026'!AF3</f>
        <v>0</v>
      </c>
      <c r="AA147" s="1108">
        <f>'PTEP 2026'!AG3</f>
        <v>0</v>
      </c>
      <c r="AB147" s="1108">
        <f>'PTEP 2026'!AH3</f>
        <v>0</v>
      </c>
      <c r="AC147" s="1108">
        <f>'PTEP 2026'!AI3</f>
        <v>0</v>
      </c>
      <c r="AD147" s="1108">
        <f>'PTEP 2026'!AJ3</f>
        <v>0</v>
      </c>
      <c r="AE147" s="1108">
        <f>'PTEP 2026'!AK3</f>
        <v>0</v>
      </c>
      <c r="AF147" s="1108">
        <f>'PTEP 2026'!AL3</f>
        <v>0</v>
      </c>
      <c r="AG147" s="1108">
        <f>'PTEP 2026'!AM3</f>
        <v>0</v>
      </c>
      <c r="AH147" s="1108">
        <f>'PTEP 2026'!AN3</f>
        <v>0</v>
      </c>
      <c r="AI147" s="1108">
        <f>'PTEP 2026'!AO3</f>
        <v>0</v>
      </c>
      <c r="AJ147" s="1108">
        <f>'PTEP 2026'!AP3</f>
        <v>0</v>
      </c>
      <c r="AK147" s="1108">
        <f>'PTEP 2026'!AQ3</f>
        <v>0</v>
      </c>
      <c r="AL147" s="1123">
        <f>'PTEP 2026'!AR3</f>
        <v>0</v>
      </c>
      <c r="AM147">
        <f t="shared" ca="1" si="60"/>
        <v>0</v>
      </c>
      <c r="AN147">
        <f t="shared" ca="1" si="61"/>
        <v>0</v>
      </c>
      <c r="AO147">
        <f t="shared" ca="1" si="62"/>
        <v>0</v>
      </c>
      <c r="AP147">
        <f t="shared" ca="1" si="63"/>
        <v>0</v>
      </c>
      <c r="AQ147">
        <f t="shared" ca="1" si="64"/>
        <v>0</v>
      </c>
      <c r="AR147">
        <f t="shared" ca="1" si="65"/>
        <v>0</v>
      </c>
      <c r="AS147">
        <f t="shared" ca="1" si="66"/>
        <v>0</v>
      </c>
      <c r="AT147">
        <f t="shared" ca="1" si="67"/>
        <v>2</v>
      </c>
      <c r="AU147">
        <f t="shared" ca="1" si="68"/>
        <v>2</v>
      </c>
      <c r="AV147">
        <f t="shared" ca="1" si="69"/>
        <v>0</v>
      </c>
      <c r="AW147">
        <f t="shared" ca="1" si="70"/>
        <v>0</v>
      </c>
      <c r="AX147">
        <f t="shared" ca="1" si="71"/>
        <v>0</v>
      </c>
    </row>
    <row r="148" spans="1:50" ht="27.75" customHeight="1">
      <c r="A148" s="726">
        <v>2026</v>
      </c>
      <c r="B148" s="789" t="s">
        <v>50</v>
      </c>
      <c r="C148" s="775"/>
      <c r="D148" s="1103" t="str">
        <f>'PTEP 2026'!A4</f>
        <v>PTEP2</v>
      </c>
      <c r="E148" s="1118" t="str">
        <f>'PTEP 2026'!D4</f>
        <v>Definir y asignar el rol de función de cumplimiento para el INM</v>
      </c>
      <c r="F148" s="1124" t="str">
        <f>'PTEP 2026'!I4</f>
        <v>Resolución expedida y comunicada</v>
      </c>
      <c r="G148" s="809">
        <f>'PTEP 2026'!N4</f>
        <v>0</v>
      </c>
      <c r="H148" s="809">
        <f>'PTEP 2026'!O4</f>
        <v>0</v>
      </c>
      <c r="I148" s="809">
        <f>'PTEP 2026'!P4</f>
        <v>0</v>
      </c>
      <c r="J148" s="809">
        <f>'PTEP 2026'!Q4</f>
        <v>0</v>
      </c>
      <c r="K148" s="809">
        <f>'PTEP 2026'!R4</f>
        <v>0</v>
      </c>
      <c r="L148" s="809">
        <f>'PTEP 2026'!S4</f>
        <v>0</v>
      </c>
      <c r="M148" s="809">
        <f>'PTEP 2026'!T4</f>
        <v>0</v>
      </c>
      <c r="N148" s="809">
        <f>'PTEP 2026'!U4</f>
        <v>1</v>
      </c>
      <c r="O148" s="809">
        <f>'PTEP 2026'!V4</f>
        <v>0</v>
      </c>
      <c r="P148" s="809">
        <f>'PTEP 2026'!W4</f>
        <v>0</v>
      </c>
      <c r="Q148" s="809">
        <f>'PTEP 2026'!X4</f>
        <v>0</v>
      </c>
      <c r="R148" s="809">
        <f>'PTEP 2026'!Y4</f>
        <v>0</v>
      </c>
      <c r="S148" s="809">
        <f>'PTEP 2026'!Z4</f>
        <v>1</v>
      </c>
      <c r="T148" s="1122">
        <f>'PTEP 2026'!AA4</f>
        <v>1</v>
      </c>
      <c r="U148" s="817" t="str">
        <f>'PTEP 2026'!E4</f>
        <v>Dirección general</v>
      </c>
      <c r="V148" s="817"/>
      <c r="W148" s="817"/>
      <c r="X148" s="1119"/>
      <c r="Y148" s="1108">
        <f>'PTEP 2026'!AE4</f>
        <v>0</v>
      </c>
      <c r="Z148" s="1108">
        <f>'PTEP 2026'!AF4</f>
        <v>0</v>
      </c>
      <c r="AA148" s="1108">
        <f>'PTEP 2026'!AG4</f>
        <v>0</v>
      </c>
      <c r="AB148" s="1108">
        <f>'PTEP 2026'!AH4</f>
        <v>0</v>
      </c>
      <c r="AC148" s="1108">
        <f>'PTEP 2026'!AI4</f>
        <v>0</v>
      </c>
      <c r="AD148" s="1108">
        <f>'PTEP 2026'!AJ4</f>
        <v>0</v>
      </c>
      <c r="AE148" s="1108">
        <f>'PTEP 2026'!AK4</f>
        <v>0</v>
      </c>
      <c r="AF148" s="1108">
        <f>'PTEP 2026'!AL4</f>
        <v>0</v>
      </c>
      <c r="AG148" s="1108">
        <f>'PTEP 2026'!AM4</f>
        <v>0</v>
      </c>
      <c r="AH148" s="1108">
        <f>'PTEP 2026'!AN4</f>
        <v>0</v>
      </c>
      <c r="AI148" s="1108">
        <f>'PTEP 2026'!AO4</f>
        <v>0</v>
      </c>
      <c r="AJ148" s="1108">
        <f>'PTEP 2026'!AP4</f>
        <v>0</v>
      </c>
      <c r="AK148" s="1108">
        <f>'PTEP 2026'!AQ4</f>
        <v>0</v>
      </c>
      <c r="AL148" s="1123">
        <f>'PTEP 2026'!AR4</f>
        <v>0</v>
      </c>
      <c r="AM148">
        <f t="shared" ref="AM148:AM151" ca="1" si="72">IF($AZ$3&gt;BA$3,IF(AND(G148=0, Y148=0), 0,IF(AND(G148=0, Y148&gt;=1), 1,IF(AND(G148&gt;=1, Y148=G148), 1,IF(AND(G148&gt;=1, Y148&gt;G148), 1,IF(AND(G148&gt;=1, Y148=0), 2,IF(AND(G148&gt;=1, Y148&lt;G148), 2,"Revisa los valores")))))),100)</f>
        <v>0</v>
      </c>
      <c r="AN148">
        <f t="shared" ref="AN148:AN151" ca="1" si="73">IF($AZ$3&gt;BB$3,IF(AND(H148=0, Z148=0), 0,IF(AND(H148=0, Z148&gt;=1), 1,IF(AND(H148&gt;=1, Z148=H148), 1,IF(AND(H148&gt;=1, Z148&gt;H148), 1,IF(AND(H148&gt;=1, Z148=0), 2,IF(AND(H148&gt;=1, Z148&lt;H148), 2,"Revisa los valores")))))),100)</f>
        <v>0</v>
      </c>
      <c r="AO148">
        <f t="shared" ref="AO148:AO151" ca="1" si="74">IF($AZ$3&gt;BC$3,IF(AND(I148=0, AA148=0), 0,IF(AND(I148=0, AA148&gt;=1), 1,IF(AND(I148&gt;=1, AA148=I148), 1,IF(AND(I148&gt;=1, AA148&gt;I148), 1,IF(AND(I148&gt;=1, AA148=0), 2,IF(AND(I148&gt;=1, AA148&lt;I148), 2,"Revisa los valores")))))),100)</f>
        <v>0</v>
      </c>
      <c r="AP148">
        <f t="shared" ref="AP148:AP151" ca="1" si="75">IF($AZ$3&gt;BD$3,IF(AND(J148=0, AB148=0), 0,IF(AND(J148=0, AB148&gt;=1), 1,IF(AND(J148&gt;=1, AB148=J148), 1,IF(AND(J148&gt;=1, AB148&gt;J148), 1,IF(AND(J148&gt;=1, AB148=0), 2,IF(AND(J148&gt;=1, AB148&lt;J148), 2,"Revisa los valores")))))),100)</f>
        <v>0</v>
      </c>
      <c r="AQ148">
        <f t="shared" ref="AQ148:AQ151" ca="1" si="76">IF($AZ$3&gt;BE$3,IF(AND(K148=0, AC148=0), 0,IF(AND(K148=0, AC148&gt;=1), 1,IF(AND(K148&gt;=1, AC148=K148), 1,IF(AND(K148&gt;=1, AC148&gt;K148), 1,IF(AND(K148&gt;=1, AC148=0), 2,IF(AND(K148&gt;=1, AC148&lt;K148), 2,"Revisa los valores")))))),100)</f>
        <v>0</v>
      </c>
      <c r="AR148">
        <f t="shared" ref="AR148:AR151" ca="1" si="77">IF($AZ$3&gt;BF$3,IF(AND(L148=0, AD148=0), 0,IF(AND(L148=0, AD148&gt;=1), 1,IF(AND(L148&gt;=1, AD148=L148), 1,IF(AND(L148&gt;=1, AD148&gt;L148), 1,IF(AND(L148&gt;=1, AD148=0), 2,IF(AND(L148&gt;=1, AD148&lt;L148), 2,"Revisa los valores")))))),100)</f>
        <v>0</v>
      </c>
      <c r="AS148">
        <f t="shared" ref="AS148:AS151" ca="1" si="78">IF($AZ$3&gt;BG$3,IF(AND(M148=0, AE148=0), 0,IF(AND(M148=0, AE148&gt;=1), 1,IF(AND(M148&gt;=1, AE148=M148), 1,IF(AND(M148&gt;=1, AE148&gt;M148), 1,IF(AND(M148&gt;=1, AE148=0), 2,IF(AND(M148&gt;=1, AE148&lt;M148), 2,"Revisa los valores")))))),100)</f>
        <v>0</v>
      </c>
      <c r="AT148">
        <f t="shared" ref="AT148:AT151" ca="1" si="79">IF($AZ$3&gt;BH$3,IF(AND(N148=0, AF148=0), 0,IF(AND(N148=0, AF148&gt;=1), 1,IF(AND(N148&gt;=1, AF148=N148), 1,IF(AND(N148&gt;=1, AF148&gt;N148), 1,IF(AND(N148&gt;=1, AF148=0), 2,IF(AND(N148&gt;=1, AF148&lt;N148), 2,"Revisa los valores")))))),100)</f>
        <v>2</v>
      </c>
      <c r="AU148">
        <f t="shared" ref="AU148:AU151" ca="1" si="80">IF($AZ$3&gt;BI$3,IF(AND(O148=0, AG148=0), 0,IF(AND(O148=0, AG148&gt;=1), 1,IF(AND(O148&gt;=1, AG148=O148), 1,IF(AND(O148&gt;=1, AG148&gt;O148), 1,IF(AND(O148&gt;=1, AG148=0), 2,IF(AND(O148&gt;=1, AG148&lt;O148), 2,"Revisa los valores")))))),100)</f>
        <v>0</v>
      </c>
      <c r="AV148">
        <f t="shared" ref="AV148:AV151" ca="1" si="81">IF($AZ$3&gt;BJ$3,IF(AND(P148=0, AH148=0), 0,IF(AND(P148=0, AH148&gt;=1), 1,IF(AND(P148&gt;=1, AH148=P148), 1,IF(AND(P148&gt;=1, AH148&gt;P148), 1,IF(AND(P148&gt;=1, AH148=0), 2,IF(AND(P148&gt;=1, AH148&lt;P148), 2,"Revisa los valores")))))),100)</f>
        <v>0</v>
      </c>
      <c r="AW148">
        <f t="shared" ref="AW148:AW151" ca="1" si="82">IF($AZ$3&gt;BK$3,IF(AND(Q148=0, AI148=0), 0,IF(AND(Q148=0, AI148&gt;=1), 1,IF(AND(Q148&gt;=1, AI148=Q148), 1,IF(AND(Q148&gt;=1, AI148&gt;Q148), 1,IF(AND(Q148&gt;=1, AI148=0), 2,IF(AND(Q148&gt;=1, AI148&lt;Q148), 2,"Revisa los valores")))))),100)</f>
        <v>0</v>
      </c>
      <c r="AX148">
        <f t="shared" ref="AX148:AX151" ca="1" si="83">IF($AZ$3&gt;BL$3,IF(AND(R148=0, AJ148=0), 0,IF(AND(R148=0, AJ148&gt;=1), 1,IF(AND(R148&gt;=1, AJ148=R148), 1,IF(AND(R148&gt;=1, AJ148&gt;R148), 1,IF(AND(R148&gt;=1, AJ148=0), 2,IF(AND(R148&gt;=1, AJ148&lt;R148), 2,"Revisa los valores")))))),100)</f>
        <v>0</v>
      </c>
    </row>
    <row r="149" spans="1:50" ht="27.75" customHeight="1">
      <c r="A149" s="726">
        <v>2026</v>
      </c>
      <c r="B149" s="789" t="s">
        <v>50</v>
      </c>
      <c r="C149" s="775"/>
      <c r="D149" s="1103" t="str">
        <f>'PTEP 2026'!A5</f>
        <v>PTEP3</v>
      </c>
      <c r="E149" s="1118" t="str">
        <f>'PTEP 2026'!D5</f>
        <v xml:space="preserve">Liderar la elaboración y formalización del manual de debida diligencia para el INM de acuerdo a la versión 7 de la Guía de Gestión integral del Riesgo del DAFP. </v>
      </c>
      <c r="F149" s="1124" t="str">
        <f>'PTEP 2026'!I5</f>
        <v>Documento de debida diligencia para el INM aprobado y socializado</v>
      </c>
      <c r="G149" s="809">
        <f>'PTEP 2026'!N5</f>
        <v>0</v>
      </c>
      <c r="H149" s="809">
        <f>'PTEP 2026'!O5</f>
        <v>0</v>
      </c>
      <c r="I149" s="809">
        <f>'PTEP 2026'!P5</f>
        <v>0</v>
      </c>
      <c r="J149" s="809">
        <f>'PTEP 2026'!Q5</f>
        <v>0</v>
      </c>
      <c r="K149" s="809">
        <f>'PTEP 2026'!R5</f>
        <v>0</v>
      </c>
      <c r="L149" s="809">
        <f>'PTEP 2026'!S5</f>
        <v>0</v>
      </c>
      <c r="M149" s="809">
        <f>'PTEP 2026'!T5</f>
        <v>0</v>
      </c>
      <c r="N149" s="809">
        <f>'PTEP 2026'!U5</f>
        <v>1</v>
      </c>
      <c r="O149" s="809">
        <f>'PTEP 2026'!V5</f>
        <v>0</v>
      </c>
      <c r="P149" s="809">
        <f>'PTEP 2026'!W5</f>
        <v>0</v>
      </c>
      <c r="Q149" s="809">
        <f>'PTEP 2026'!X5</f>
        <v>0</v>
      </c>
      <c r="R149" s="809">
        <f>'PTEP 2026'!Y5</f>
        <v>0</v>
      </c>
      <c r="S149" s="809">
        <f>'PTEP 2026'!Z5</f>
        <v>1</v>
      </c>
      <c r="T149" s="1122">
        <f>'PTEP 2026'!AA5</f>
        <v>1</v>
      </c>
      <c r="U149" s="817" t="str">
        <f>'PTEP 2026'!E5</f>
        <v>Oficina Asesora de Planeación / Secretaría general / asesoría Jurídica</v>
      </c>
      <c r="V149" s="817"/>
      <c r="W149" s="817"/>
      <c r="X149" s="1119"/>
      <c r="Y149" s="1108">
        <f>'PTEP 2026'!AE5</f>
        <v>0</v>
      </c>
      <c r="Z149" s="1108">
        <f>'PTEP 2026'!AF5</f>
        <v>0</v>
      </c>
      <c r="AA149" s="1108">
        <f>'PTEP 2026'!AG5</f>
        <v>0</v>
      </c>
      <c r="AB149" s="1108">
        <f>'PTEP 2026'!AH5</f>
        <v>0</v>
      </c>
      <c r="AC149" s="1108">
        <f>'PTEP 2026'!AI5</f>
        <v>0</v>
      </c>
      <c r="AD149" s="1108">
        <f>'PTEP 2026'!AJ5</f>
        <v>0</v>
      </c>
      <c r="AE149" s="1108">
        <f>'PTEP 2026'!AK5</f>
        <v>0</v>
      </c>
      <c r="AF149" s="1108">
        <f>'PTEP 2026'!AL5</f>
        <v>0</v>
      </c>
      <c r="AG149" s="1108">
        <f>'PTEP 2026'!AM5</f>
        <v>0</v>
      </c>
      <c r="AH149" s="1108">
        <f>'PTEP 2026'!AN5</f>
        <v>0</v>
      </c>
      <c r="AI149" s="1108">
        <f>'PTEP 2026'!AO5</f>
        <v>0</v>
      </c>
      <c r="AJ149" s="1108">
        <f>'PTEP 2026'!AP5</f>
        <v>0</v>
      </c>
      <c r="AK149" s="1108">
        <f>'PTEP 2026'!AQ5</f>
        <v>0</v>
      </c>
      <c r="AL149" s="1123">
        <f>'PTEP 2026'!AR5</f>
        <v>0</v>
      </c>
      <c r="AM149">
        <f t="shared" ca="1" si="72"/>
        <v>0</v>
      </c>
      <c r="AN149">
        <f t="shared" ca="1" si="73"/>
        <v>0</v>
      </c>
      <c r="AO149">
        <f t="shared" ca="1" si="74"/>
        <v>0</v>
      </c>
      <c r="AP149">
        <f t="shared" ca="1" si="75"/>
        <v>0</v>
      </c>
      <c r="AQ149">
        <f t="shared" ca="1" si="76"/>
        <v>0</v>
      </c>
      <c r="AR149">
        <f t="shared" ca="1" si="77"/>
        <v>0</v>
      </c>
      <c r="AS149">
        <f t="shared" ca="1" si="78"/>
        <v>0</v>
      </c>
      <c r="AT149">
        <f t="shared" ca="1" si="79"/>
        <v>2</v>
      </c>
      <c r="AU149">
        <f t="shared" ca="1" si="80"/>
        <v>0</v>
      </c>
      <c r="AV149">
        <f t="shared" ca="1" si="81"/>
        <v>0</v>
      </c>
      <c r="AW149">
        <f t="shared" ca="1" si="82"/>
        <v>0</v>
      </c>
      <c r="AX149">
        <f t="shared" ca="1" si="83"/>
        <v>0</v>
      </c>
    </row>
    <row r="150" spans="1:50" ht="27.75" customHeight="1">
      <c r="A150" s="726">
        <v>2026</v>
      </c>
      <c r="B150" s="789" t="s">
        <v>50</v>
      </c>
      <c r="C150" s="775"/>
      <c r="D150" s="1103" t="str">
        <f>'PTEP 2026'!A6</f>
        <v>PTEP4</v>
      </c>
      <c r="E150" s="1118"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F150" s="1124" t="str">
        <f>'PTEP 2026'!I6</f>
        <v xml:space="preserve">1. Procedimiento E-02-P-009 Gestión de los riesgos M(5) y M(8).
2. Capacitación del procedimiento E-02-P-009 Gestión de los riesgos M(6) y 
M(9).
3. Matriz de riesgos actualizada con los procesos identificados priorizados M(12)
4. Seguimiento extraído de la herramienta microsoft sobre la cual se realizará la 
gestión del cambio. M(10)
5. Informe de seguimiento a la gestión del cambio M(10) </v>
      </c>
      <c r="G150" s="809">
        <f>'PTEP 2026'!N6</f>
        <v>0</v>
      </c>
      <c r="H150" s="809">
        <f>'PTEP 2026'!O6</f>
        <v>0</v>
      </c>
      <c r="I150" s="809">
        <f>'PTEP 2026'!P6</f>
        <v>0</v>
      </c>
      <c r="J150" s="809">
        <f>'PTEP 2026'!Q6</f>
        <v>0</v>
      </c>
      <c r="K150" s="809">
        <f>'PTEP 2026'!R6</f>
        <v>1</v>
      </c>
      <c r="L150" s="809">
        <f>'PTEP 2026'!S6</f>
        <v>1</v>
      </c>
      <c r="M150" s="809">
        <f>'PTEP 2026'!T6</f>
        <v>0</v>
      </c>
      <c r="N150" s="809">
        <f>'PTEP 2026'!U6</f>
        <v>1</v>
      </c>
      <c r="O150" s="809">
        <f>'PTEP 2026'!V6</f>
        <v>1</v>
      </c>
      <c r="P150" s="809">
        <f>'PTEP 2026'!W6</f>
        <v>1</v>
      </c>
      <c r="Q150" s="809">
        <f>'PTEP 2026'!X6</f>
        <v>0</v>
      </c>
      <c r="R150" s="809">
        <f>'PTEP 2026'!Y6</f>
        <v>1</v>
      </c>
      <c r="S150" s="809">
        <f>'PTEP 2026'!Z6</f>
        <v>6</v>
      </c>
      <c r="T150" s="1122">
        <f>'PTEP 2026'!AA6</f>
        <v>1</v>
      </c>
      <c r="U150" s="817" t="str">
        <f>'PTEP 2026'!E6</f>
        <v>Oficina Asesora de Planeación</v>
      </c>
      <c r="V150" s="817"/>
      <c r="W150" s="817"/>
      <c r="X150" s="1119"/>
      <c r="Y150" s="1108">
        <f>'PTEP 2026'!AE6</f>
        <v>0</v>
      </c>
      <c r="Z150" s="1108">
        <f>'PTEP 2026'!AF6</f>
        <v>0</v>
      </c>
      <c r="AA150" s="1108">
        <f>'PTEP 2026'!AG6</f>
        <v>0</v>
      </c>
      <c r="AB150" s="1108">
        <f>'PTEP 2026'!AH6</f>
        <v>0</v>
      </c>
      <c r="AC150" s="1108">
        <f>'PTEP 2026'!AI6</f>
        <v>0</v>
      </c>
      <c r="AD150" s="1108">
        <f>'PTEP 2026'!AJ6</f>
        <v>0</v>
      </c>
      <c r="AE150" s="1108">
        <f>'PTEP 2026'!AK6</f>
        <v>0</v>
      </c>
      <c r="AF150" s="1108">
        <f>'PTEP 2026'!AL6</f>
        <v>0</v>
      </c>
      <c r="AG150" s="1108">
        <f>'PTEP 2026'!AM6</f>
        <v>0</v>
      </c>
      <c r="AH150" s="1108">
        <f>'PTEP 2026'!AN6</f>
        <v>0</v>
      </c>
      <c r="AI150" s="1108">
        <f>'PTEP 2026'!AO6</f>
        <v>0</v>
      </c>
      <c r="AJ150" s="1108">
        <f>'PTEP 2026'!AP6</f>
        <v>0</v>
      </c>
      <c r="AK150" s="1108">
        <f>'PTEP 2026'!AQ6</f>
        <v>0</v>
      </c>
      <c r="AL150" s="1123">
        <f>'PTEP 2026'!AR6</f>
        <v>0</v>
      </c>
      <c r="AM150">
        <f t="shared" ca="1" si="72"/>
        <v>0</v>
      </c>
      <c r="AN150">
        <f t="shared" ca="1" si="73"/>
        <v>0</v>
      </c>
      <c r="AO150">
        <f t="shared" ca="1" si="74"/>
        <v>0</v>
      </c>
      <c r="AP150">
        <f t="shared" ca="1" si="75"/>
        <v>0</v>
      </c>
      <c r="AQ150">
        <f t="shared" ca="1" si="76"/>
        <v>2</v>
      </c>
      <c r="AR150">
        <f t="shared" ca="1" si="77"/>
        <v>2</v>
      </c>
      <c r="AS150">
        <f t="shared" ca="1" si="78"/>
        <v>0</v>
      </c>
      <c r="AT150">
        <f t="shared" ca="1" si="79"/>
        <v>2</v>
      </c>
      <c r="AU150">
        <f t="shared" ca="1" si="80"/>
        <v>2</v>
      </c>
      <c r="AV150">
        <f t="shared" ca="1" si="81"/>
        <v>2</v>
      </c>
      <c r="AW150">
        <f t="shared" ca="1" si="82"/>
        <v>0</v>
      </c>
      <c r="AX150">
        <f t="shared" ca="1" si="83"/>
        <v>2</v>
      </c>
    </row>
    <row r="151" spans="1:50" ht="27.75" customHeight="1">
      <c r="A151" s="726">
        <v>2026</v>
      </c>
      <c r="B151" s="789" t="s">
        <v>50</v>
      </c>
      <c r="C151" s="775"/>
      <c r="D151" s="1103" t="str">
        <f>'PTEP 2026'!A7</f>
        <v>PTEP5</v>
      </c>
      <c r="E151" s="1118" t="str">
        <f>'PTEP 2026'!D7</f>
        <v>Liderar la elaboración y formalización de las políticas relacionadas con LA/FT/FP​, antisoborno, antifraude de acuerdo con la versión 7 de la Guía de Gestión integral del Riesgo del DAFP</v>
      </c>
      <c r="F151" s="1124" t="str">
        <f>'PTEP 2026'!I7</f>
        <v xml:space="preserve">1. Documento o documentos del SIG con las políticas incluidas aprobado (os) y socializado (os)
</v>
      </c>
      <c r="G151" s="809">
        <f>'PTEP 2026'!N7</f>
        <v>0</v>
      </c>
      <c r="H151" s="809">
        <f>'PTEP 2026'!O7</f>
        <v>0</v>
      </c>
      <c r="I151" s="809">
        <f>'PTEP 2026'!P7</f>
        <v>0</v>
      </c>
      <c r="J151" s="809">
        <f>'PTEP 2026'!Q7</f>
        <v>0</v>
      </c>
      <c r="K151" s="809">
        <f>'PTEP 2026'!S7</f>
        <v>0</v>
      </c>
      <c r="L151" s="809" t="e">
        <f>'PTEP 2026'!#REF!</f>
        <v>#REF!</v>
      </c>
      <c r="M151" s="809">
        <f>'PTEP 2026'!U7</f>
        <v>1</v>
      </c>
      <c r="N151" s="809" t="e">
        <f>'PTEP 2026'!#REF!</f>
        <v>#REF!</v>
      </c>
      <c r="O151" s="809">
        <f>'PTEP 2026'!V7</f>
        <v>0</v>
      </c>
      <c r="P151" s="809">
        <f>'PTEP 2026'!W7</f>
        <v>0</v>
      </c>
      <c r="Q151" s="809">
        <f>'PTEP 2026'!X7</f>
        <v>0</v>
      </c>
      <c r="R151" s="809">
        <f>'PTEP 2026'!Y7</f>
        <v>0</v>
      </c>
      <c r="S151" s="809">
        <f>'PTEP 2026'!Z7</f>
        <v>1</v>
      </c>
      <c r="T151" s="1122">
        <f>'PTEP 2026'!AA7</f>
        <v>1</v>
      </c>
      <c r="U151" s="817" t="str">
        <f>'PTEP 2026'!E7</f>
        <v>Oficina Asesora de Planeación</v>
      </c>
      <c r="V151" s="817"/>
      <c r="W151" s="817"/>
      <c r="X151" s="1119"/>
      <c r="Y151" s="1108">
        <f>'PTEP 2026'!AE7</f>
        <v>0</v>
      </c>
      <c r="Z151" s="1108">
        <f>'PTEP 2026'!AF7</f>
        <v>0</v>
      </c>
      <c r="AA151" s="1108">
        <f>'PTEP 2026'!AG7</f>
        <v>0</v>
      </c>
      <c r="AB151" s="1108">
        <f>'PTEP 2026'!AH7</f>
        <v>0</v>
      </c>
      <c r="AC151" s="1108">
        <f>'PTEP 2026'!AI7</f>
        <v>0</v>
      </c>
      <c r="AD151" s="1108">
        <f>'PTEP 2026'!AJ7</f>
        <v>0</v>
      </c>
      <c r="AE151" s="1108">
        <f>'PTEP 2026'!AK7</f>
        <v>0</v>
      </c>
      <c r="AF151" s="1108">
        <f>'PTEP 2026'!AL7</f>
        <v>0</v>
      </c>
      <c r="AG151" s="1108">
        <f>'PTEP 2026'!AM7</f>
        <v>0</v>
      </c>
      <c r="AH151" s="1108">
        <f>'PTEP 2026'!AN7</f>
        <v>0</v>
      </c>
      <c r="AI151" s="1108">
        <f>'PTEP 2026'!AO7</f>
        <v>0</v>
      </c>
      <c r="AJ151" s="1108">
        <f>'PTEP 2026'!AP7</f>
        <v>0</v>
      </c>
      <c r="AK151" s="1108">
        <f>'PTEP 2026'!AQ7</f>
        <v>0</v>
      </c>
      <c r="AL151" s="1123">
        <f>'PTEP 2026'!AR7</f>
        <v>0</v>
      </c>
      <c r="AM151">
        <f t="shared" ca="1" si="72"/>
        <v>0</v>
      </c>
      <c r="AN151">
        <f t="shared" ca="1" si="73"/>
        <v>0</v>
      </c>
      <c r="AO151">
        <f t="shared" ca="1" si="74"/>
        <v>0</v>
      </c>
      <c r="AP151">
        <f t="shared" ca="1" si="75"/>
        <v>0</v>
      </c>
      <c r="AQ151">
        <f t="shared" ca="1" si="76"/>
        <v>0</v>
      </c>
      <c r="AR151" t="e">
        <f t="shared" ca="1" si="77"/>
        <v>#REF!</v>
      </c>
      <c r="AS151">
        <f t="shared" ca="1" si="78"/>
        <v>2</v>
      </c>
      <c r="AT151" t="e">
        <f t="shared" ca="1" si="79"/>
        <v>#REF!</v>
      </c>
      <c r="AU151">
        <f t="shared" ca="1" si="80"/>
        <v>0</v>
      </c>
      <c r="AV151">
        <f t="shared" ca="1" si="81"/>
        <v>0</v>
      </c>
      <c r="AW151">
        <f t="shared" ca="1" si="82"/>
        <v>0</v>
      </c>
      <c r="AX151">
        <f t="shared" ca="1" si="83"/>
        <v>0</v>
      </c>
    </row>
    <row r="152" spans="1:50" ht="27.75" customHeight="1">
      <c r="A152" s="726">
        <v>2026</v>
      </c>
      <c r="B152" s="789" t="s">
        <v>50</v>
      </c>
      <c r="C152" s="775"/>
      <c r="D152" s="1103" t="str">
        <f>'PTEP 2026'!A8</f>
        <v>PTEP6</v>
      </c>
      <c r="E152" s="1118" t="str">
        <f>'PTEP 2026'!D8</f>
        <v>Hacer seguimiento y socializar la matriz de riesgos del SIG; compuesta por riesgos de gestión, corrupción, seguridad de la información y fiscales. 
(Actualizar la matriz cuando aplique dado el seguimiento realizado por las 3 líneas de defensa)</v>
      </c>
      <c r="F152" s="1124" t="str">
        <f>'PTEP 2026'!I8</f>
        <v>1. Presentaciones CIGD, 
2. Listados de asistencia o pieza gráfica de comunicaciones de las socializaciones de la matriz 
3. Matriz actualizada (cuando aplique)</v>
      </c>
      <c r="G152" s="809">
        <f>'PTEP 2026'!N8</f>
        <v>1</v>
      </c>
      <c r="H152" s="809">
        <f>'PTEP 2026'!O8</f>
        <v>0</v>
      </c>
      <c r="I152" s="809">
        <f>'PTEP 2026'!P8</f>
        <v>0</v>
      </c>
      <c r="J152" s="809">
        <f>'PTEP 2026'!Q8</f>
        <v>1</v>
      </c>
      <c r="K152" s="809">
        <f>'PTEP 2026'!R8</f>
        <v>0</v>
      </c>
      <c r="L152" s="809">
        <f>'PTEP 2026'!S8</f>
        <v>0</v>
      </c>
      <c r="M152" s="809">
        <f>'PTEP 2026'!T8</f>
        <v>1</v>
      </c>
      <c r="N152" s="809">
        <f>'PTEP 2026'!U8</f>
        <v>0</v>
      </c>
      <c r="O152" s="809">
        <f>'PTEP 2026'!V8</f>
        <v>0</v>
      </c>
      <c r="P152" s="809">
        <f>'PTEP 2026'!W8</f>
        <v>1</v>
      </c>
      <c r="Q152" s="809">
        <f>'PTEP 2026'!X8</f>
        <v>0</v>
      </c>
      <c r="R152" s="809">
        <f>'PTEP 2026'!Y8</f>
        <v>0</v>
      </c>
      <c r="S152" s="809">
        <f>'PTEP 2026'!Z8</f>
        <v>4</v>
      </c>
      <c r="T152" s="1122">
        <f>'PTEP 2026'!AA8</f>
        <v>1</v>
      </c>
      <c r="U152" s="817" t="str">
        <f>'PTEP 2026'!E8</f>
        <v xml:space="preserve">Oficina Asesora de Planeación 
Oficina de Informática y Desarrollo Tecnológico
</v>
      </c>
      <c r="V152" s="817"/>
      <c r="W152" s="817"/>
      <c r="X152" s="1119"/>
      <c r="Y152" s="1108">
        <f>'PTEP 2026'!AE8</f>
        <v>1</v>
      </c>
      <c r="Z152" s="1108">
        <f>'PTEP 2026'!AF8</f>
        <v>0</v>
      </c>
      <c r="AA152" s="1108">
        <f>'PTEP 2026'!AG8</f>
        <v>0</v>
      </c>
      <c r="AB152" s="1108">
        <f>'PTEP 2026'!AH8</f>
        <v>0</v>
      </c>
      <c r="AC152" s="1108">
        <f>'PTEP 2026'!AI8</f>
        <v>0</v>
      </c>
      <c r="AD152" s="1108">
        <f>'PTEP 2026'!AJ8</f>
        <v>0</v>
      </c>
      <c r="AE152" s="1108">
        <f>'PTEP 2026'!AK8</f>
        <v>0</v>
      </c>
      <c r="AF152" s="1108">
        <f>'PTEP 2026'!AL8</f>
        <v>0</v>
      </c>
      <c r="AG152" s="1108">
        <f>'PTEP 2026'!AM8</f>
        <v>0</v>
      </c>
      <c r="AH152" s="1108">
        <f>'PTEP 2026'!AN8</f>
        <v>0</v>
      </c>
      <c r="AI152" s="1108">
        <f>'PTEP 2026'!AO8</f>
        <v>0</v>
      </c>
      <c r="AJ152" s="1108">
        <f>'PTEP 2026'!AP8</f>
        <v>0</v>
      </c>
      <c r="AK152" s="1108">
        <f>'PTEP 2026'!AQ8</f>
        <v>1</v>
      </c>
      <c r="AL152" s="1123">
        <f>'PTEP 2026'!AR8</f>
        <v>0.25</v>
      </c>
      <c r="AM152">
        <f t="shared" ref="AM152:AM157" ca="1" si="84">IF($AZ$3&gt;BA$3,IF(AND(G152=0, Y152=0), 0,IF(AND(G152=0, Y152&gt;=1), 1,IF(AND(G152&gt;=1, Y152=G152), 1,IF(AND(G152&gt;=1, Y152&gt;G152), 1,IF(AND(G152&gt;=1, Y152=0), 2,IF(AND(G152&gt;=1, Y152&lt;G152), 2,"Revisa los valores")))))),100)</f>
        <v>1</v>
      </c>
      <c r="AN152">
        <f t="shared" ref="AN152:AN157" ca="1" si="85">IF($AZ$3&gt;BB$3,IF(AND(H152=0, Z152=0), 0,IF(AND(H152=0, Z152&gt;=1), 1,IF(AND(H152&gt;=1, Z152=H152), 1,IF(AND(H152&gt;=1, Z152&gt;H152), 1,IF(AND(H152&gt;=1, Z152=0), 2,IF(AND(H152&gt;=1, Z152&lt;H152), 2,"Revisa los valores")))))),100)</f>
        <v>0</v>
      </c>
      <c r="AO152">
        <f t="shared" ref="AO152:AO157" ca="1" si="86">IF($AZ$3&gt;BC$3,IF(AND(I152=0, AA152=0), 0,IF(AND(I152=0, AA152&gt;=1), 1,IF(AND(I152&gt;=1, AA152=I152), 1,IF(AND(I152&gt;=1, AA152&gt;I152), 1,IF(AND(I152&gt;=1, AA152=0), 2,IF(AND(I152&gt;=1, AA152&lt;I152), 2,"Revisa los valores")))))),100)</f>
        <v>0</v>
      </c>
      <c r="AP152">
        <f t="shared" ref="AP152:AP157" ca="1" si="87">IF($AZ$3&gt;BD$3,IF(AND(J152=0, AB152=0), 0,IF(AND(J152=0, AB152&gt;=1), 1,IF(AND(J152&gt;=1, AB152=J152), 1,IF(AND(J152&gt;=1, AB152&gt;J152), 1,IF(AND(J152&gt;=1, AB152=0), 2,IF(AND(J152&gt;=1, AB152&lt;J152), 2,"Revisa los valores")))))),100)</f>
        <v>2</v>
      </c>
      <c r="AQ152">
        <f t="shared" ref="AQ152:AQ157" ca="1" si="88">IF($AZ$3&gt;BE$3,IF(AND(K152=0, AC152=0), 0,IF(AND(K152=0, AC152&gt;=1), 1,IF(AND(K152&gt;=1, AC152=K152), 1,IF(AND(K152&gt;=1, AC152&gt;K152), 1,IF(AND(K152&gt;=1, AC152=0), 2,IF(AND(K152&gt;=1, AC152&lt;K152), 2,"Revisa los valores")))))),100)</f>
        <v>0</v>
      </c>
      <c r="AR152">
        <f t="shared" ref="AR152:AR157" ca="1" si="89">IF($AZ$3&gt;BF$3,IF(AND(L152=0, AD152=0), 0,IF(AND(L152=0, AD152&gt;=1), 1,IF(AND(L152&gt;=1, AD152=L152), 1,IF(AND(L152&gt;=1, AD152&gt;L152), 1,IF(AND(L152&gt;=1, AD152=0), 2,IF(AND(L152&gt;=1, AD152&lt;L152), 2,"Revisa los valores")))))),100)</f>
        <v>0</v>
      </c>
      <c r="AS152">
        <f t="shared" ref="AS152:AS157" ca="1" si="90">IF($AZ$3&gt;BG$3,IF(AND(M152=0, AE152=0), 0,IF(AND(M152=0, AE152&gt;=1), 1,IF(AND(M152&gt;=1, AE152=M152), 1,IF(AND(M152&gt;=1, AE152&gt;M152), 1,IF(AND(M152&gt;=1, AE152=0), 2,IF(AND(M152&gt;=1, AE152&lt;M152), 2,"Revisa los valores")))))),100)</f>
        <v>2</v>
      </c>
      <c r="AT152">
        <f t="shared" ref="AT152:AT157" ca="1" si="91">IF($AZ$3&gt;BH$3,IF(AND(N152=0, AF152=0), 0,IF(AND(N152=0, AF152&gt;=1), 1,IF(AND(N152&gt;=1, AF152=N152), 1,IF(AND(N152&gt;=1, AF152&gt;N152), 1,IF(AND(N152&gt;=1, AF152=0), 2,IF(AND(N152&gt;=1, AF152&lt;N152), 2,"Revisa los valores")))))),100)</f>
        <v>0</v>
      </c>
      <c r="AU152">
        <f t="shared" ref="AU152:AU157" ca="1" si="92">IF($AZ$3&gt;BI$3,IF(AND(O152=0, AG152=0), 0,IF(AND(O152=0, AG152&gt;=1), 1,IF(AND(O152&gt;=1, AG152=O152), 1,IF(AND(O152&gt;=1, AG152&gt;O152), 1,IF(AND(O152&gt;=1, AG152=0), 2,IF(AND(O152&gt;=1, AG152&lt;O152), 2,"Revisa los valores")))))),100)</f>
        <v>0</v>
      </c>
      <c r="AV152">
        <f t="shared" ref="AV152:AV157" ca="1" si="93">IF($AZ$3&gt;BJ$3,IF(AND(P152=0, AH152=0), 0,IF(AND(P152=0, AH152&gt;=1), 1,IF(AND(P152&gt;=1, AH152=P152), 1,IF(AND(P152&gt;=1, AH152&gt;P152), 1,IF(AND(P152&gt;=1, AH152=0), 2,IF(AND(P152&gt;=1, AH152&lt;P152), 2,"Revisa los valores")))))),100)</f>
        <v>2</v>
      </c>
      <c r="AW152">
        <f t="shared" ref="AW152:AW157" ca="1" si="94">IF($AZ$3&gt;BK$3,IF(AND(Q152=0, AI152=0), 0,IF(AND(Q152=0, AI152&gt;=1), 1,IF(AND(Q152&gt;=1, AI152=Q152), 1,IF(AND(Q152&gt;=1, AI152&gt;Q152), 1,IF(AND(Q152&gt;=1, AI152=0), 2,IF(AND(Q152&gt;=1, AI152&lt;Q152), 2,"Revisa los valores")))))),100)</f>
        <v>0</v>
      </c>
      <c r="AX152">
        <f t="shared" ref="AX152:AX157" ca="1" si="95">IF($AZ$3&gt;BL$3,IF(AND(R152=0, AJ152=0), 0,IF(AND(R152=0, AJ152&gt;=1), 1,IF(AND(R152&gt;=1, AJ152=R152), 1,IF(AND(R152&gt;=1, AJ152&gt;R152), 1,IF(AND(R152&gt;=1, AJ152=0), 2,IF(AND(R152&gt;=1, AJ152&lt;R152), 2,"Revisa los valores")))))),100)</f>
        <v>0</v>
      </c>
    </row>
    <row r="153" spans="1:50" ht="27.75" customHeight="1">
      <c r="A153" s="726">
        <v>2026</v>
      </c>
      <c r="B153" s="789" t="s">
        <v>50</v>
      </c>
      <c r="C153" s="775"/>
      <c r="D153" s="1103" t="str">
        <f>'PTEP 2026'!A9</f>
        <v>PTEP7</v>
      </c>
      <c r="E153" s="1118" t="str">
        <f>'PTEP 2026'!D9</f>
        <v xml:space="preserve">Revisar y actualizar el procedimiento A-04-P-028 CONFLICTO DE INTERESES, validando que los lineamientos requeridos en la guía para la gestión integral del riesgo (V7), se encuentren documentados en dicho procedimiento.  </v>
      </c>
      <c r="F153" s="1124" t="str">
        <f>'PTEP 2026'!I9</f>
        <v xml:space="preserve">1. Procedimiento A-04-P-028 CONFLICTO DE INTERESES aprobado en Isolución o informe resultado del análisis de los lineamientos relacionados con conflicto de intereses (M8)
2. Informe de seguimiento (M11). </v>
      </c>
      <c r="G153" s="809">
        <f>'PTEP 2026'!N9</f>
        <v>0</v>
      </c>
      <c r="H153" s="809">
        <f>'PTEP 2026'!O9</f>
        <v>0</v>
      </c>
      <c r="I153" s="809">
        <f>'PTEP 2026'!P9</f>
        <v>0</v>
      </c>
      <c r="J153" s="809">
        <f>'PTEP 2026'!Q9</f>
        <v>0</v>
      </c>
      <c r="K153" s="809">
        <f>'PTEP 2026'!R9</f>
        <v>0</v>
      </c>
      <c r="L153" s="809">
        <f>'PTEP 2026'!S9</f>
        <v>0</v>
      </c>
      <c r="M153" s="809">
        <f>'PTEP 2026'!T9</f>
        <v>0</v>
      </c>
      <c r="N153" s="809">
        <f>'PTEP 2026'!U9</f>
        <v>1</v>
      </c>
      <c r="O153" s="809">
        <f>'PTEP 2026'!V9</f>
        <v>0</v>
      </c>
      <c r="P153" s="809">
        <f>'PTEP 2026'!W9</f>
        <v>0</v>
      </c>
      <c r="Q153" s="809">
        <f>'PTEP 2026'!X9</f>
        <v>1</v>
      </c>
      <c r="R153" s="809">
        <f>'PTEP 2026'!Y9</f>
        <v>0</v>
      </c>
      <c r="S153" s="809">
        <f>'PTEP 2026'!Z9</f>
        <v>2</v>
      </c>
      <c r="T153" s="1122">
        <f>'PTEP 2026'!AA9</f>
        <v>1</v>
      </c>
      <c r="U153" s="817" t="str">
        <f>'PTEP 2026'!E9</f>
        <v>Gestión de talento humano</v>
      </c>
      <c r="V153" s="817"/>
      <c r="W153" s="817"/>
      <c r="X153" s="1119"/>
      <c r="Y153" s="1108">
        <f>'PTEP 2026'!AE9</f>
        <v>0</v>
      </c>
      <c r="Z153" s="1108">
        <f>'PTEP 2026'!AF9</f>
        <v>0</v>
      </c>
      <c r="AA153" s="1108">
        <f>'PTEP 2026'!AG9</f>
        <v>0</v>
      </c>
      <c r="AB153" s="1108">
        <f>'PTEP 2026'!AH9</f>
        <v>0</v>
      </c>
      <c r="AC153" s="1108">
        <f>'PTEP 2026'!AI9</f>
        <v>0</v>
      </c>
      <c r="AD153" s="1108">
        <f>'PTEP 2026'!AJ9</f>
        <v>0</v>
      </c>
      <c r="AE153" s="1108">
        <f>'PTEP 2026'!AK9</f>
        <v>0</v>
      </c>
      <c r="AF153" s="1108">
        <f>'PTEP 2026'!AL9</f>
        <v>0</v>
      </c>
      <c r="AG153" s="1108">
        <f>'PTEP 2026'!AM9</f>
        <v>0</v>
      </c>
      <c r="AH153" s="1108">
        <f>'PTEP 2026'!AN9</f>
        <v>0</v>
      </c>
      <c r="AI153" s="1108">
        <f>'PTEP 2026'!AO9</f>
        <v>0</v>
      </c>
      <c r="AJ153" s="1108">
        <f>'PTEP 2026'!AP9</f>
        <v>0</v>
      </c>
      <c r="AK153" s="1108">
        <f>'PTEP 2026'!AQ9</f>
        <v>0</v>
      </c>
      <c r="AL153" s="1123">
        <f>'PTEP 2026'!AR9</f>
        <v>0</v>
      </c>
      <c r="AM153">
        <f t="shared" ref="AM153:AX153" ca="1" si="96">IF($AZ$3&gt;BA$3,IF(AND(G153=0, Y153=0), 0,IF(AND(G153=0, Y153&gt;=1), 1,IF(AND(G153&gt;=1, Y153=G153), 1,IF(AND(G153&gt;=1, Y153&gt;G153), 1,IF(AND(G153&gt;=1, Y153=0), 2,IF(AND(G153&gt;=1, Y153&lt;G153), 2,"Revisa los valores")))))),100)</f>
        <v>0</v>
      </c>
      <c r="AN153">
        <f t="shared" ca="1" si="96"/>
        <v>0</v>
      </c>
      <c r="AO153">
        <f t="shared" ca="1" si="96"/>
        <v>0</v>
      </c>
      <c r="AP153">
        <f t="shared" ca="1" si="96"/>
        <v>0</v>
      </c>
      <c r="AQ153">
        <f t="shared" ca="1" si="96"/>
        <v>0</v>
      </c>
      <c r="AR153">
        <f t="shared" ca="1" si="96"/>
        <v>0</v>
      </c>
      <c r="AS153">
        <f t="shared" ca="1" si="96"/>
        <v>0</v>
      </c>
      <c r="AT153">
        <f t="shared" ca="1" si="96"/>
        <v>2</v>
      </c>
      <c r="AU153">
        <f t="shared" ca="1" si="96"/>
        <v>0</v>
      </c>
      <c r="AV153">
        <f t="shared" ca="1" si="96"/>
        <v>0</v>
      </c>
      <c r="AW153">
        <f t="shared" ca="1" si="96"/>
        <v>2</v>
      </c>
      <c r="AX153">
        <f t="shared" ca="1" si="96"/>
        <v>0</v>
      </c>
    </row>
    <row r="154" spans="1:50" ht="27.75" customHeight="1">
      <c r="A154" s="726">
        <v>2026</v>
      </c>
      <c r="B154" s="789" t="s">
        <v>50</v>
      </c>
      <c r="C154" s="775"/>
      <c r="D154" s="1103" t="str">
        <f>'PTEP 2026'!A10</f>
        <v>PTEP8</v>
      </c>
      <c r="E154" s="1118" t="str">
        <f>'PTEP 2026'!D10</f>
        <v xml:space="preserve">Liderar la elaboración del Procedimiento para el  reporte de operaciones sospechosas en el INM de acuerdo con la versión 7 de la Guía de Gestión integral del Riesgo del DAFP </v>
      </c>
      <c r="F154" s="1124" t="str">
        <f>'PTEP 2026'!I10</f>
        <v xml:space="preserve">1. Procedimiento aprobado en Isolución (M8)
2. Informe de seguimiento (M11). </v>
      </c>
      <c r="G154" s="809">
        <f>'PTEP 2026'!N10</f>
        <v>0</v>
      </c>
      <c r="H154" s="809">
        <f>'PTEP 2026'!O10</f>
        <v>0</v>
      </c>
      <c r="I154" s="809">
        <f>'PTEP 2026'!P10</f>
        <v>0</v>
      </c>
      <c r="J154" s="809">
        <f>'PTEP 2026'!Q10</f>
        <v>0</v>
      </c>
      <c r="K154" s="809">
        <f>'PTEP 2026'!R10</f>
        <v>0</v>
      </c>
      <c r="L154" s="809">
        <f>'PTEP 2026'!S10</f>
        <v>0</v>
      </c>
      <c r="M154" s="809">
        <f>'PTEP 2026'!T10</f>
        <v>0</v>
      </c>
      <c r="N154" s="809">
        <f>'PTEP 2026'!U10</f>
        <v>1</v>
      </c>
      <c r="O154" s="809">
        <f>'PTEP 2026'!V10</f>
        <v>0</v>
      </c>
      <c r="P154" s="809">
        <f>'PTEP 2026'!W10</f>
        <v>0</v>
      </c>
      <c r="Q154" s="809">
        <f>'PTEP 2026'!X10</f>
        <v>1</v>
      </c>
      <c r="R154" s="809">
        <f>'PTEP 2026'!Y10</f>
        <v>0</v>
      </c>
      <c r="S154" s="809">
        <f>'PTEP 2026'!Z10</f>
        <v>2</v>
      </c>
      <c r="T154" s="1122">
        <f>'PTEP 2026'!AA10</f>
        <v>1</v>
      </c>
      <c r="U154" s="817" t="str">
        <f>'PTEP 2026'!E10</f>
        <v>Oficina Asesora de Planeación / Secretaría general / asesoría Jurídica</v>
      </c>
      <c r="V154" s="817"/>
      <c r="W154" s="817"/>
      <c r="X154" s="1119"/>
      <c r="Y154" s="1108">
        <f>'PTEP 2026'!AE10</f>
        <v>0</v>
      </c>
      <c r="Z154" s="1108">
        <f>'PTEP 2026'!AF10</f>
        <v>0</v>
      </c>
      <c r="AA154" s="1108">
        <f>'PTEP 2026'!AG10</f>
        <v>0</v>
      </c>
      <c r="AB154" s="1108">
        <f>'PTEP 2026'!AH10</f>
        <v>0</v>
      </c>
      <c r="AC154" s="1108">
        <f>'PTEP 2026'!AI10</f>
        <v>0</v>
      </c>
      <c r="AD154" s="1108">
        <f>'PTEP 2026'!AJ10</f>
        <v>0</v>
      </c>
      <c r="AE154" s="1108">
        <f>'PTEP 2026'!AK10</f>
        <v>0</v>
      </c>
      <c r="AF154" s="1108">
        <f>'PTEP 2026'!AL10</f>
        <v>0</v>
      </c>
      <c r="AG154" s="1108">
        <f>'PTEP 2026'!AM10</f>
        <v>0</v>
      </c>
      <c r="AH154" s="1108">
        <f>'PTEP 2026'!AN10</f>
        <v>0</v>
      </c>
      <c r="AI154" s="1108">
        <f>'PTEP 2026'!AO10</f>
        <v>0</v>
      </c>
      <c r="AJ154" s="1108">
        <f>'PTEP 2026'!AP10</f>
        <v>0</v>
      </c>
      <c r="AK154" s="1108">
        <f>'PTEP 2026'!AQ10</f>
        <v>0</v>
      </c>
      <c r="AL154" s="1123">
        <f>'PTEP 2026'!AR10</f>
        <v>0</v>
      </c>
      <c r="AM154">
        <f t="shared" ca="1" si="84"/>
        <v>0</v>
      </c>
      <c r="AN154">
        <f t="shared" ca="1" si="85"/>
        <v>0</v>
      </c>
      <c r="AO154">
        <f t="shared" ca="1" si="86"/>
        <v>0</v>
      </c>
      <c r="AP154">
        <f t="shared" ca="1" si="87"/>
        <v>0</v>
      </c>
      <c r="AQ154">
        <f t="shared" ca="1" si="88"/>
        <v>0</v>
      </c>
      <c r="AR154">
        <f t="shared" ca="1" si="89"/>
        <v>0</v>
      </c>
      <c r="AS154">
        <f t="shared" ca="1" si="90"/>
        <v>0</v>
      </c>
      <c r="AT154">
        <f t="shared" ca="1" si="91"/>
        <v>2</v>
      </c>
      <c r="AU154">
        <f t="shared" ca="1" si="92"/>
        <v>0</v>
      </c>
      <c r="AV154">
        <f t="shared" ca="1" si="93"/>
        <v>0</v>
      </c>
      <c r="AW154">
        <f t="shared" ca="1" si="94"/>
        <v>2</v>
      </c>
      <c r="AX154">
        <f t="shared" ca="1" si="95"/>
        <v>0</v>
      </c>
    </row>
    <row r="155" spans="1:50" ht="27.75" customHeight="1">
      <c r="A155" s="726">
        <v>2026</v>
      </c>
      <c r="B155" s="789" t="s">
        <v>50</v>
      </c>
      <c r="C155" s="775"/>
      <c r="D155" s="1103" t="str">
        <f>'PTEP 2026'!A11</f>
        <v>PTEP9</v>
      </c>
      <c r="E155" s="1118"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F155" s="1124" t="str">
        <f>'PTEP 2026'!I11</f>
        <v xml:space="preserve">1. Procedimiento E-04-P-001 PETICIONES, QUEJAS, RECLAMOS, SUGERENCIAS Y DENUNCIAS – PQRSD aprobado en Isolución o informe resultado del análisis de los lineamientos relacionados con denuncias por corrupción y buzón ético. 
2. Identificación de los riesgos asociados al proceso de la gestión de las PQRSD. 
3. Informe de seguimiento (M11). </v>
      </c>
      <c r="G155" s="809">
        <f>'PTEP 2026'!N11</f>
        <v>0</v>
      </c>
      <c r="H155" s="809">
        <f>'PTEP 2026'!O11</f>
        <v>0</v>
      </c>
      <c r="I155" s="809">
        <f>'PTEP 2026'!P11</f>
        <v>0</v>
      </c>
      <c r="J155" s="809">
        <f>'PTEP 2026'!Q11</f>
        <v>0</v>
      </c>
      <c r="K155" s="809">
        <f>'PTEP 2026'!R11</f>
        <v>0</v>
      </c>
      <c r="L155" s="809">
        <f>'PTEP 2026'!S11</f>
        <v>0</v>
      </c>
      <c r="M155" s="809">
        <f>'PTEP 2026'!T11</f>
        <v>0</v>
      </c>
      <c r="N155" s="809">
        <f>'PTEP 2026'!U11</f>
        <v>1</v>
      </c>
      <c r="O155" s="809">
        <f>'PTEP 2026'!V11</f>
        <v>0</v>
      </c>
      <c r="P155" s="809">
        <f>'PTEP 2026'!W11</f>
        <v>0</v>
      </c>
      <c r="Q155" s="809">
        <f>'PTEP 2026'!X11</f>
        <v>1</v>
      </c>
      <c r="R155" s="809">
        <f>'PTEP 2026'!Y11</f>
        <v>1</v>
      </c>
      <c r="S155" s="809">
        <f>'PTEP 2026'!Z11</f>
        <v>3</v>
      </c>
      <c r="T155" s="1122">
        <f>'PTEP 2026'!AA11</f>
        <v>1</v>
      </c>
      <c r="U155" s="817" t="str">
        <f>'PTEP 2026'!E11</f>
        <v>Subdirección de Servicios Metrológicos y Relación con el Ciudadano</v>
      </c>
      <c r="V155" s="817"/>
      <c r="W155" s="817"/>
      <c r="X155" s="1119"/>
      <c r="Y155" s="1108">
        <f>'PTEP 2026'!AE11</f>
        <v>0</v>
      </c>
      <c r="Z155" s="1108">
        <f>'PTEP 2026'!AF11</f>
        <v>0</v>
      </c>
      <c r="AA155" s="1108">
        <f>'PTEP 2026'!AG11</f>
        <v>0</v>
      </c>
      <c r="AB155" s="1108">
        <f>'PTEP 2026'!AH11</f>
        <v>0</v>
      </c>
      <c r="AC155" s="1108">
        <f>'PTEP 2026'!AI11</f>
        <v>0</v>
      </c>
      <c r="AD155" s="1108">
        <f>'PTEP 2026'!AJ11</f>
        <v>0</v>
      </c>
      <c r="AE155" s="1108">
        <f>'PTEP 2026'!AK11</f>
        <v>0</v>
      </c>
      <c r="AF155" s="1108">
        <f>'PTEP 2026'!AL11</f>
        <v>0</v>
      </c>
      <c r="AG155" s="1108">
        <f>'PTEP 2026'!AM11</f>
        <v>0</v>
      </c>
      <c r="AH155" s="1108">
        <f>'PTEP 2026'!AN11</f>
        <v>0</v>
      </c>
      <c r="AI155" s="1108">
        <f>'PTEP 2026'!AO11</f>
        <v>0</v>
      </c>
      <c r="AJ155" s="1108">
        <f>'PTEP 2026'!AP11</f>
        <v>0</v>
      </c>
      <c r="AK155" s="1108">
        <f>'PTEP 2026'!AQ11</f>
        <v>0</v>
      </c>
      <c r="AL155" s="1123">
        <f>'PTEP 2026'!AR11</f>
        <v>0</v>
      </c>
      <c r="AM155">
        <f t="shared" ca="1" si="84"/>
        <v>0</v>
      </c>
      <c r="AN155">
        <f t="shared" ca="1" si="85"/>
        <v>0</v>
      </c>
      <c r="AO155">
        <f t="shared" ca="1" si="86"/>
        <v>0</v>
      </c>
      <c r="AP155">
        <f t="shared" ca="1" si="87"/>
        <v>0</v>
      </c>
      <c r="AQ155">
        <f t="shared" ca="1" si="88"/>
        <v>0</v>
      </c>
      <c r="AR155">
        <f t="shared" ca="1" si="89"/>
        <v>0</v>
      </c>
      <c r="AS155">
        <f t="shared" ca="1" si="90"/>
        <v>0</v>
      </c>
      <c r="AT155">
        <f t="shared" ca="1" si="91"/>
        <v>2</v>
      </c>
      <c r="AU155">
        <f t="shared" ca="1" si="92"/>
        <v>0</v>
      </c>
      <c r="AV155">
        <f t="shared" ca="1" si="93"/>
        <v>0</v>
      </c>
      <c r="AW155">
        <f t="shared" ca="1" si="94"/>
        <v>2</v>
      </c>
      <c r="AX155">
        <f t="shared" ca="1" si="95"/>
        <v>2</v>
      </c>
    </row>
    <row r="156" spans="1:50" ht="27.75" customHeight="1">
      <c r="A156" s="726">
        <v>2026</v>
      </c>
      <c r="B156" s="789" t="s">
        <v>50</v>
      </c>
      <c r="C156" s="775"/>
      <c r="D156" s="1103" t="str">
        <f>'PTEP 2026'!A12</f>
        <v>PTEP10</v>
      </c>
      <c r="E156" s="1118" t="str">
        <f>'PTEP 2026'!D12</f>
        <v>Realizar seguimiento de tercera línea a los riesgos identificados en la matriz de riesgos de corrupción en los tiempos establecidos por ley y asegurar publicación de resultados en la página web</v>
      </c>
      <c r="F156" s="1124" t="str">
        <f>'PTEP 2026'!I12</f>
        <v>Evidencia</v>
      </c>
      <c r="G156" s="809">
        <f>'PTEP 2026'!N12</f>
        <v>0</v>
      </c>
      <c r="H156" s="809">
        <f>'PTEP 2026'!O12</f>
        <v>0</v>
      </c>
      <c r="I156" s="809">
        <f>'PTEP 2026'!P12</f>
        <v>0</v>
      </c>
      <c r="J156" s="809">
        <f>'PTEP 2026'!Q12</f>
        <v>0</v>
      </c>
      <c r="K156" s="809">
        <f>'PTEP 2026'!R12</f>
        <v>0</v>
      </c>
      <c r="L156" s="809">
        <f>'PTEP 2026'!S12</f>
        <v>0</v>
      </c>
      <c r="M156" s="809">
        <f>'PTEP 2026'!T12</f>
        <v>0</v>
      </c>
      <c r="N156" s="809">
        <f>'PTEP 2026'!U12</f>
        <v>1</v>
      </c>
      <c r="O156" s="809">
        <f>'PTEP 2026'!V12</f>
        <v>0</v>
      </c>
      <c r="P156" s="809">
        <f>'PTEP 2026'!W12</f>
        <v>0</v>
      </c>
      <c r="Q156" s="809">
        <f>'PTEP 2026'!X12</f>
        <v>0</v>
      </c>
      <c r="R156" s="809">
        <f>'PTEP 2026'!Y12</f>
        <v>0</v>
      </c>
      <c r="S156" s="809">
        <f>'PTEP 2026'!Z12</f>
        <v>1</v>
      </c>
      <c r="T156" s="1122">
        <f>'PTEP 2026'!AA12</f>
        <v>0</v>
      </c>
      <c r="U156" s="817" t="str">
        <f>'PTEP 2026'!E12</f>
        <v>Oficina de Control Interno</v>
      </c>
      <c r="V156" s="817"/>
      <c r="W156" s="817"/>
      <c r="X156" s="1119"/>
      <c r="Y156" s="1108">
        <f>'PTEP 2026'!AE12</f>
        <v>0</v>
      </c>
      <c r="Z156" s="1108">
        <f>'PTEP 2026'!AF12</f>
        <v>0</v>
      </c>
      <c r="AA156" s="1108">
        <f>'PTEP 2026'!AG12</f>
        <v>0</v>
      </c>
      <c r="AB156" s="1108">
        <f>'PTEP 2026'!AH12</f>
        <v>0</v>
      </c>
      <c r="AC156" s="1108">
        <f>'PTEP 2026'!AI12</f>
        <v>0</v>
      </c>
      <c r="AD156" s="1108">
        <f>'PTEP 2026'!AJ12</f>
        <v>0</v>
      </c>
      <c r="AE156" s="1108">
        <f>'PTEP 2026'!AK12</f>
        <v>0</v>
      </c>
      <c r="AF156" s="1108">
        <f>'PTEP 2026'!AL12</f>
        <v>0</v>
      </c>
      <c r="AG156" s="1108">
        <f>'PTEP 2026'!AM12</f>
        <v>0</v>
      </c>
      <c r="AH156" s="1108">
        <f>'PTEP 2026'!AN12</f>
        <v>0</v>
      </c>
      <c r="AI156" s="1108">
        <f>'PTEP 2026'!AO12</f>
        <v>0</v>
      </c>
      <c r="AJ156" s="1108">
        <f>'PTEP 2026'!AP12</f>
        <v>0</v>
      </c>
      <c r="AK156" s="1108">
        <f>'PTEP 2026'!AQ12</f>
        <v>0</v>
      </c>
      <c r="AL156" s="1123">
        <f>'PTEP 2026'!AR12</f>
        <v>0</v>
      </c>
      <c r="AM156">
        <f t="shared" ca="1" si="84"/>
        <v>0</v>
      </c>
      <c r="AN156">
        <f t="shared" ca="1" si="85"/>
        <v>0</v>
      </c>
      <c r="AO156">
        <f t="shared" ca="1" si="86"/>
        <v>0</v>
      </c>
      <c r="AP156">
        <f t="shared" ca="1" si="87"/>
        <v>0</v>
      </c>
      <c r="AQ156">
        <f t="shared" ca="1" si="88"/>
        <v>0</v>
      </c>
      <c r="AR156">
        <f t="shared" ca="1" si="89"/>
        <v>0</v>
      </c>
      <c r="AS156">
        <f t="shared" ca="1" si="90"/>
        <v>0</v>
      </c>
      <c r="AT156">
        <f t="shared" ca="1" si="91"/>
        <v>2</v>
      </c>
      <c r="AU156">
        <f t="shared" ca="1" si="92"/>
        <v>0</v>
      </c>
      <c r="AV156">
        <f t="shared" ca="1" si="93"/>
        <v>0</v>
      </c>
      <c r="AW156">
        <f t="shared" ca="1" si="94"/>
        <v>0</v>
      </c>
      <c r="AX156">
        <f t="shared" ca="1" si="95"/>
        <v>0</v>
      </c>
    </row>
    <row r="157" spans="1:50" ht="27.75" customHeight="1">
      <c r="A157" s="726">
        <v>2026</v>
      </c>
      <c r="B157" s="789" t="s">
        <v>50</v>
      </c>
      <c r="C157" s="775"/>
      <c r="D157" s="1103" t="str">
        <f>'PTEP 2026'!A13</f>
        <v>PTEP11</v>
      </c>
      <c r="E157" s="1118" t="str">
        <f>'PTEP 2026'!D13</f>
        <v>Realizar seguimiento de tercera línea al programa de transparencia y ética pública en los tiempos establecidos por ley, asegurar publicación de resultados en la página web</v>
      </c>
      <c r="F157" s="1124" t="str">
        <f>'PTEP 2026'!I13</f>
        <v>Informe de seguimiento al programa de transparencia y ética pública</v>
      </c>
      <c r="G157" s="809">
        <f>'PTEP 2026'!N13</f>
        <v>0</v>
      </c>
      <c r="H157" s="809">
        <f>'PTEP 2026'!O13</f>
        <v>0</v>
      </c>
      <c r="I157" s="809">
        <f>'PTEP 2026'!P13</f>
        <v>0</v>
      </c>
      <c r="J157" s="809">
        <f>'PTEP 2026'!Q13</f>
        <v>0</v>
      </c>
      <c r="K157" s="809">
        <f>'PTEP 2026'!R13</f>
        <v>0</v>
      </c>
      <c r="L157" s="809">
        <f>'PTEP 2026'!S13</f>
        <v>0</v>
      </c>
      <c r="M157" s="809">
        <f>'PTEP 2026'!T13</f>
        <v>0</v>
      </c>
      <c r="N157" s="809">
        <f>'PTEP 2026'!U13</f>
        <v>0</v>
      </c>
      <c r="O157" s="809">
        <f>'PTEP 2026'!V13</f>
        <v>0</v>
      </c>
      <c r="P157" s="809">
        <f>'PTEP 2026'!W13</f>
        <v>0</v>
      </c>
      <c r="Q157" s="809">
        <f>'PTEP 2026'!X13</f>
        <v>0</v>
      </c>
      <c r="R157" s="809">
        <f>'PTEP 2026'!Y13</f>
        <v>1</v>
      </c>
      <c r="S157" s="809">
        <f>'PTEP 2026'!Z13</f>
        <v>1</v>
      </c>
      <c r="T157" s="1122">
        <f>'PTEP 2026'!AA13</f>
        <v>0</v>
      </c>
      <c r="U157" s="817" t="str">
        <f>'PTEP 2026'!E13</f>
        <v>Oficina de Control Interno</v>
      </c>
      <c r="V157" s="817"/>
      <c r="W157" s="817"/>
      <c r="X157" s="1119"/>
      <c r="Y157" s="1108">
        <f>'PTEP 2026'!AE13</f>
        <v>0</v>
      </c>
      <c r="Z157" s="1108">
        <f>'PTEP 2026'!AF13</f>
        <v>0</v>
      </c>
      <c r="AA157" s="1108">
        <f>'PTEP 2026'!AG13</f>
        <v>0</v>
      </c>
      <c r="AB157" s="1108">
        <f>'PTEP 2026'!AH13</f>
        <v>0</v>
      </c>
      <c r="AC157" s="1108">
        <f>'PTEP 2026'!AI13</f>
        <v>0</v>
      </c>
      <c r="AD157" s="1108">
        <f>'PTEP 2026'!AJ13</f>
        <v>0</v>
      </c>
      <c r="AE157" s="1108">
        <f>'PTEP 2026'!AK13</f>
        <v>0</v>
      </c>
      <c r="AF157" s="1108">
        <f>'PTEP 2026'!AL13</f>
        <v>0</v>
      </c>
      <c r="AG157" s="1108">
        <f>'PTEP 2026'!AM13</f>
        <v>0</v>
      </c>
      <c r="AH157" s="1108">
        <f>'PTEP 2026'!AN13</f>
        <v>0</v>
      </c>
      <c r="AI157" s="1108">
        <f>'PTEP 2026'!AO13</f>
        <v>0</v>
      </c>
      <c r="AJ157" s="1108">
        <f>'PTEP 2026'!AP13</f>
        <v>0</v>
      </c>
      <c r="AK157" s="1108">
        <f>'PTEP 2026'!AQ13</f>
        <v>0</v>
      </c>
      <c r="AL157" s="1123">
        <f>'PTEP 2026'!AR13</f>
        <v>0</v>
      </c>
      <c r="AM157">
        <f t="shared" ca="1" si="84"/>
        <v>0</v>
      </c>
      <c r="AN157">
        <f t="shared" ca="1" si="85"/>
        <v>0</v>
      </c>
      <c r="AO157">
        <f t="shared" ca="1" si="86"/>
        <v>0</v>
      </c>
      <c r="AP157">
        <f t="shared" ca="1" si="87"/>
        <v>0</v>
      </c>
      <c r="AQ157">
        <f t="shared" ca="1" si="88"/>
        <v>0</v>
      </c>
      <c r="AR157">
        <f t="shared" ca="1" si="89"/>
        <v>0</v>
      </c>
      <c r="AS157">
        <f t="shared" ca="1" si="90"/>
        <v>0</v>
      </c>
      <c r="AT157">
        <f t="shared" ca="1" si="91"/>
        <v>0</v>
      </c>
      <c r="AU157">
        <f t="shared" ca="1" si="92"/>
        <v>0</v>
      </c>
      <c r="AV157">
        <f t="shared" ca="1" si="93"/>
        <v>0</v>
      </c>
      <c r="AW157">
        <f t="shared" ca="1" si="94"/>
        <v>0</v>
      </c>
      <c r="AX157">
        <f t="shared" ca="1" si="95"/>
        <v>2</v>
      </c>
    </row>
    <row r="158" spans="1:50" s="609" customFormat="1" ht="27.75" customHeight="1">
      <c r="A158" s="726">
        <v>2026</v>
      </c>
      <c r="B158" s="789" t="s">
        <v>50</v>
      </c>
      <c r="C158" s="775"/>
      <c r="D158" s="1103" t="str">
        <f>'PTEP 2026'!A14</f>
        <v>PTEP12</v>
      </c>
      <c r="E158" s="1118" t="str">
        <f>'PTEP 2026'!D14</f>
        <v>Redes internas: 
Construir y mantener un repositorio interno en la INMtranet de preguntas frecuentes sobre transparencia, acceso a la información, conflictos de interés y canales de denuncia.</v>
      </c>
      <c r="F158" s="1124" t="str">
        <f>'PTEP 2026'!I14</f>
        <v>Enlace en la INMtranet o repositorio interno con fecha de actualización.</v>
      </c>
      <c r="G158" s="809">
        <f>'PTEP 2026'!N14</f>
        <v>0</v>
      </c>
      <c r="H158" s="809">
        <f>'PTEP 2026'!O14</f>
        <v>0</v>
      </c>
      <c r="I158" s="809">
        <f>'PTEP 2026'!P14</f>
        <v>0</v>
      </c>
      <c r="J158" s="809">
        <f>'PTEP 2026'!Q14</f>
        <v>0</v>
      </c>
      <c r="K158" s="809">
        <f>'PTEP 2026'!R14</f>
        <v>0</v>
      </c>
      <c r="L158" s="809">
        <f>'PTEP 2026'!S14</f>
        <v>0</v>
      </c>
      <c r="M158" s="809">
        <f>'PTEP 2026'!T14</f>
        <v>0</v>
      </c>
      <c r="N158" s="809">
        <f>'PTEP 2026'!U14</f>
        <v>0</v>
      </c>
      <c r="O158" s="809">
        <f>'PTEP 2026'!V14</f>
        <v>0</v>
      </c>
      <c r="P158" s="809">
        <f>'PTEP 2026'!W14</f>
        <v>0</v>
      </c>
      <c r="Q158" s="809">
        <f>'PTEP 2026'!X14</f>
        <v>0</v>
      </c>
      <c r="R158" s="809">
        <f>'PTEP 2026'!Y14</f>
        <v>1</v>
      </c>
      <c r="S158" s="809">
        <f>'PTEP 2026'!Z14</f>
        <v>1</v>
      </c>
      <c r="T158" s="1122">
        <f>'PTEP 2026'!AA14</f>
        <v>1</v>
      </c>
      <c r="U158" s="817" t="str">
        <f>'PTEP 2026'!E14</f>
        <v>Subdirección de Servicios Metrológicos y Relación con el Ciudadano
OAP</v>
      </c>
      <c r="V158" s="817"/>
      <c r="W158" s="817"/>
      <c r="X158" s="817"/>
      <c r="Y158" s="1108">
        <f>'PTEP 2026'!AE14</f>
        <v>0</v>
      </c>
      <c r="Z158" s="1108">
        <f>'PTEP 2026'!AF14</f>
        <v>0</v>
      </c>
      <c r="AA158" s="1108">
        <f>'PTEP 2026'!AG14</f>
        <v>0</v>
      </c>
      <c r="AB158" s="1108">
        <f>'PTEP 2026'!AH14</f>
        <v>0</v>
      </c>
      <c r="AC158" s="1108">
        <f>'PTEP 2026'!AI14</f>
        <v>0</v>
      </c>
      <c r="AD158" s="1108">
        <f>'PTEP 2026'!AJ14</f>
        <v>0</v>
      </c>
      <c r="AE158" s="1108">
        <f>'PTEP 2026'!AK14</f>
        <v>0</v>
      </c>
      <c r="AF158" s="1108">
        <f>'PTEP 2026'!AL14</f>
        <v>0</v>
      </c>
      <c r="AG158" s="1108">
        <f>'PTEP 2026'!AM14</f>
        <v>0</v>
      </c>
      <c r="AH158" s="1108">
        <f>'PTEP 2026'!AN14</f>
        <v>0</v>
      </c>
      <c r="AI158" s="1108">
        <f>'PTEP 2026'!AO14</f>
        <v>0</v>
      </c>
      <c r="AJ158" s="1108">
        <f>'PTEP 2026'!AP14</f>
        <v>0</v>
      </c>
      <c r="AK158" s="1108">
        <f>'PTEP 2026'!AQ14</f>
        <v>0</v>
      </c>
      <c r="AL158" s="1123">
        <f>'PTEP 2026'!AR14</f>
        <v>0</v>
      </c>
      <c r="AM158" s="609">
        <f t="shared" ref="AM158:AM189" ca="1" si="97">IF($AZ$3&gt;BA$3,IF(AND(G158=0, Y158=0), 0,IF(AND(G158=0, Y158&gt;=1), 1,IF(AND(G158&gt;=1, Y158=G158), 1,IF(AND(G158&gt;=1, Y158&gt;G158), 1,IF(AND(G158&gt;=1, Y158=0), 2,IF(AND(G158&gt;=1, Y158&lt;G158), 2,"Revisa los valores")))))),100)</f>
        <v>0</v>
      </c>
      <c r="AN158" s="609">
        <f t="shared" ref="AN158:AN189" ca="1" si="98">IF($AZ$3&gt;BB$3,IF(AND(H158=0, Z158=0), 0,IF(AND(H158=0, Z158&gt;=1), 1,IF(AND(H158&gt;=1, Z158=H158), 1,IF(AND(H158&gt;=1, Z158&gt;H158), 1,IF(AND(H158&gt;=1, Z158=0), 2,IF(AND(H158&gt;=1, Z158&lt;H158), 2,"Revisa los valores")))))),100)</f>
        <v>0</v>
      </c>
      <c r="AO158" s="609">
        <f t="shared" ref="AO158:AO189" ca="1" si="99">IF($AZ$3&gt;BC$3,IF(AND(I158=0, AA158=0), 0,IF(AND(I158=0, AA158&gt;=1), 1,IF(AND(I158&gt;=1, AA158=I158), 1,IF(AND(I158&gt;=1, AA158&gt;I158), 1,IF(AND(I158&gt;=1, AA158=0), 2,IF(AND(I158&gt;=1, AA158&lt;I158), 2,"Revisa los valores")))))),100)</f>
        <v>0</v>
      </c>
      <c r="AP158" s="609">
        <f t="shared" ref="AP158:AP189" ca="1" si="100">IF($AZ$3&gt;BD$3,IF(AND(J158=0, AB158=0), 0,IF(AND(J158=0, AB158&gt;=1), 1,IF(AND(J158&gt;=1, AB158=J158), 1,IF(AND(J158&gt;=1, AB158&gt;J158), 1,IF(AND(J158&gt;=1, AB158=0), 2,IF(AND(J158&gt;=1, AB158&lt;J158), 2,"Revisa los valores")))))),100)</f>
        <v>0</v>
      </c>
      <c r="AQ158" s="609">
        <f t="shared" ref="AQ158:AQ189" ca="1" si="101">IF($AZ$3&gt;BE$3,IF(AND(K158=0, AC158=0), 0,IF(AND(K158=0, AC158&gt;=1), 1,IF(AND(K158&gt;=1, AC158=K158), 1,IF(AND(K158&gt;=1, AC158&gt;K158), 1,IF(AND(K158&gt;=1, AC158=0), 2,IF(AND(K158&gt;=1, AC158&lt;K158), 2,"Revisa los valores")))))),100)</f>
        <v>0</v>
      </c>
      <c r="AR158" s="609">
        <f t="shared" ref="AR158:AR189" ca="1" si="102">IF($AZ$3&gt;BF$3,IF(AND(L158=0, AD158=0), 0,IF(AND(L158=0, AD158&gt;=1), 1,IF(AND(L158&gt;=1, AD158=L158), 1,IF(AND(L158&gt;=1, AD158&gt;L158), 1,IF(AND(L158&gt;=1, AD158=0), 2,IF(AND(L158&gt;=1, AD158&lt;L158), 2,"Revisa los valores")))))),100)</f>
        <v>0</v>
      </c>
      <c r="AS158" s="609">
        <f t="shared" ref="AS158:AS189" ca="1" si="103">IF($AZ$3&gt;BG$3,IF(AND(M158=0, AE158=0), 0,IF(AND(M158=0, AE158&gt;=1), 1,IF(AND(M158&gt;=1, AE158=M158), 1,IF(AND(M158&gt;=1, AE158&gt;M158), 1,IF(AND(M158&gt;=1, AE158=0), 2,IF(AND(M158&gt;=1, AE158&lt;M158), 2,"Revisa los valores")))))),100)</f>
        <v>0</v>
      </c>
      <c r="AT158" s="609">
        <f t="shared" ref="AT158:AT189" ca="1" si="104">IF($AZ$3&gt;BH$3,IF(AND(N158=0, AF158=0), 0,IF(AND(N158=0, AF158&gt;=1), 1,IF(AND(N158&gt;=1, AF158=N158), 1,IF(AND(N158&gt;=1, AF158&gt;N158), 1,IF(AND(N158&gt;=1, AF158=0), 2,IF(AND(N158&gt;=1, AF158&lt;N158), 2,"Revisa los valores")))))),100)</f>
        <v>0</v>
      </c>
      <c r="AU158" s="609">
        <f t="shared" ref="AU158:AU189" ca="1" si="105">IF($AZ$3&gt;BI$3,IF(AND(O158=0, AG158=0), 0,IF(AND(O158=0, AG158&gt;=1), 1,IF(AND(O158&gt;=1, AG158=O158), 1,IF(AND(O158&gt;=1, AG158&gt;O158), 1,IF(AND(O158&gt;=1, AG158=0), 2,IF(AND(O158&gt;=1, AG158&lt;O158), 2,"Revisa los valores")))))),100)</f>
        <v>0</v>
      </c>
      <c r="AV158" s="609">
        <f t="shared" ref="AV158:AV189" ca="1" si="106">IF($AZ$3&gt;BJ$3,IF(AND(P158=0, AH158=0), 0,IF(AND(P158=0, AH158&gt;=1), 1,IF(AND(P158&gt;=1, AH158=P158), 1,IF(AND(P158&gt;=1, AH158&gt;P158), 1,IF(AND(P158&gt;=1, AH158=0), 2,IF(AND(P158&gt;=1, AH158&lt;P158), 2,"Revisa los valores")))))),100)</f>
        <v>0</v>
      </c>
      <c r="AW158" s="609">
        <f t="shared" ref="AW158:AW189" ca="1" si="107">IF($AZ$3&gt;BK$3,IF(AND(Q158=0, AI158=0), 0,IF(AND(Q158=0, AI158&gt;=1), 1,IF(AND(Q158&gt;=1, AI158=Q158), 1,IF(AND(Q158&gt;=1, AI158&gt;Q158), 1,IF(AND(Q158&gt;=1, AI158=0), 2,IF(AND(Q158&gt;=1, AI158&lt;Q158), 2,"Revisa los valores")))))),100)</f>
        <v>0</v>
      </c>
      <c r="AX158" s="609">
        <f t="shared" ref="AX158:AX189" ca="1" si="108">IF($AZ$3&gt;BL$3,IF(AND(R158=0, AJ158=0), 0,IF(AND(R158=0, AJ158&gt;=1), 1,IF(AND(R158&gt;=1, AJ158=R158), 1,IF(AND(R158&gt;=1, AJ158&gt;R158), 1,IF(AND(R158&gt;=1, AJ158=0), 2,IF(AND(R158&gt;=1, AJ158&lt;R158), 2,"Revisa los valores")))))),100)</f>
        <v>2</v>
      </c>
    </row>
    <row r="159" spans="1:50" s="609" customFormat="1" ht="27.75" customHeight="1">
      <c r="A159" s="726">
        <v>2026</v>
      </c>
      <c r="B159" s="789" t="s">
        <v>50</v>
      </c>
      <c r="C159" s="775"/>
      <c r="D159" s="1103" t="str">
        <f>'PTEP 2026'!A15</f>
        <v>PTEP13</v>
      </c>
      <c r="E159" s="1118" t="str">
        <f>'PTEP 2026'!D15</f>
        <v xml:space="preserve">Realizar cada mes, publicación de piezas gráficas o infografías de los canales de denuncia, vigentes para el año 2026. </v>
      </c>
      <c r="F159" s="1124" t="str">
        <f>'PTEP 2026'!I15</f>
        <v>Piezas digitales publicadas y registros de envío por correo electrónico o Intranet, página web,redes sociales.</v>
      </c>
      <c r="G159" s="809">
        <f>'PTEP 2026'!N15</f>
        <v>0</v>
      </c>
      <c r="H159" s="809">
        <f>'PTEP 2026'!O15</f>
        <v>1</v>
      </c>
      <c r="I159" s="809">
        <f>'PTEP 2026'!P15</f>
        <v>1</v>
      </c>
      <c r="J159" s="809">
        <f>'PTEP 2026'!Q15</f>
        <v>1</v>
      </c>
      <c r="K159" s="809">
        <f>'PTEP 2026'!R15</f>
        <v>1</v>
      </c>
      <c r="L159" s="809">
        <f>'PTEP 2026'!S15</f>
        <v>1</v>
      </c>
      <c r="M159" s="809">
        <f>'PTEP 2026'!T15</f>
        <v>1</v>
      </c>
      <c r="N159" s="809">
        <f>'PTEP 2026'!U15</f>
        <v>1</v>
      </c>
      <c r="O159" s="809">
        <f>'PTEP 2026'!V15</f>
        <v>1</v>
      </c>
      <c r="P159" s="809">
        <f>'PTEP 2026'!W15</f>
        <v>0</v>
      </c>
      <c r="Q159" s="809">
        <f>'PTEP 2026'!X15</f>
        <v>0</v>
      </c>
      <c r="R159" s="809">
        <f>'PTEP 2026'!Y15</f>
        <v>0</v>
      </c>
      <c r="S159" s="809">
        <f>'PTEP 2026'!Z15</f>
        <v>8</v>
      </c>
      <c r="T159" s="1122">
        <f>'PTEP 2026'!AA15</f>
        <v>1</v>
      </c>
      <c r="U159" s="817" t="str">
        <f>'PTEP 2026'!E15</f>
        <v>Subdirección de Servicios Metrológicos y Relación con el Ciudadano
OAP</v>
      </c>
      <c r="V159" s="817"/>
      <c r="W159" s="817"/>
      <c r="X159" s="817"/>
      <c r="Y159" s="1108">
        <f>'PTEP 2026'!AE15</f>
        <v>0</v>
      </c>
      <c r="Z159" s="1108">
        <f>'PTEP 2026'!AF15</f>
        <v>1</v>
      </c>
      <c r="AA159" s="1108">
        <f>'PTEP 2026'!AG15</f>
        <v>1</v>
      </c>
      <c r="AB159" s="1108">
        <f>'PTEP 2026'!AH15</f>
        <v>0</v>
      </c>
      <c r="AC159" s="1108">
        <f>'PTEP 2026'!AI15</f>
        <v>0</v>
      </c>
      <c r="AD159" s="1108">
        <f>'PTEP 2026'!AJ15</f>
        <v>0</v>
      </c>
      <c r="AE159" s="1108">
        <f>'PTEP 2026'!AK15</f>
        <v>0</v>
      </c>
      <c r="AF159" s="1108">
        <f>'PTEP 2026'!AL15</f>
        <v>0</v>
      </c>
      <c r="AG159" s="1108">
        <f>'PTEP 2026'!AM15</f>
        <v>0</v>
      </c>
      <c r="AH159" s="1108">
        <f>'PTEP 2026'!AN15</f>
        <v>0</v>
      </c>
      <c r="AI159" s="1108">
        <f>'PTEP 2026'!AO15</f>
        <v>0</v>
      </c>
      <c r="AJ159" s="1108">
        <f>'PTEP 2026'!AP15</f>
        <v>0</v>
      </c>
      <c r="AK159" s="1108">
        <f>'PTEP 2026'!AQ15</f>
        <v>2</v>
      </c>
      <c r="AL159" s="1123">
        <f>'PTEP 2026'!AR15</f>
        <v>0.25</v>
      </c>
      <c r="AM159" s="609">
        <f t="shared" ca="1" si="97"/>
        <v>0</v>
      </c>
      <c r="AN159" s="609">
        <f t="shared" ca="1" si="98"/>
        <v>1</v>
      </c>
      <c r="AO159" s="609">
        <f t="shared" ca="1" si="99"/>
        <v>1</v>
      </c>
      <c r="AP159" s="609">
        <f t="shared" ca="1" si="100"/>
        <v>2</v>
      </c>
      <c r="AQ159" s="609">
        <f t="shared" ca="1" si="101"/>
        <v>2</v>
      </c>
      <c r="AR159" s="609">
        <f t="shared" ca="1" si="102"/>
        <v>2</v>
      </c>
      <c r="AS159" s="609">
        <f t="shared" ca="1" si="103"/>
        <v>2</v>
      </c>
      <c r="AT159" s="609">
        <f t="shared" ca="1" si="104"/>
        <v>2</v>
      </c>
      <c r="AU159" s="609">
        <f t="shared" ca="1" si="105"/>
        <v>2</v>
      </c>
      <c r="AV159" s="609">
        <f t="shared" ca="1" si="106"/>
        <v>0</v>
      </c>
      <c r="AW159" s="609">
        <f t="shared" ca="1" si="107"/>
        <v>0</v>
      </c>
      <c r="AX159" s="609">
        <f t="shared" ca="1" si="108"/>
        <v>0</v>
      </c>
    </row>
    <row r="160" spans="1:50" s="609" customFormat="1" ht="27.75" customHeight="1">
      <c r="A160" s="726">
        <v>2026</v>
      </c>
      <c r="B160" s="789" t="s">
        <v>50</v>
      </c>
      <c r="C160" s="775"/>
      <c r="D160" s="1103" t="str">
        <f>'PTEP 2026'!A16</f>
        <v>PTEP14</v>
      </c>
      <c r="E160" s="1118" t="str">
        <f>'PTEP 2026'!D16</f>
        <v>Elaborar un informe de socialización y difusión de temas relacionados con cultura LA/FT/FP​ y Gestión Antisoborno, publicado en la página web de INM</v>
      </c>
      <c r="F160" s="1124" t="str">
        <f>'PTEP 2026'!I16</f>
        <v xml:space="preserve">Informes de seguimiento al programa de transparencia y ética pública del INM vigencia 2026. </v>
      </c>
      <c r="G160" s="809">
        <f>'PTEP 2026'!N16</f>
        <v>0</v>
      </c>
      <c r="H160" s="809">
        <f>'PTEP 2026'!O16</f>
        <v>0</v>
      </c>
      <c r="I160" s="809">
        <f>'PTEP 2026'!P16</f>
        <v>0</v>
      </c>
      <c r="J160" s="809">
        <f>'PTEP 2026'!Q16</f>
        <v>1</v>
      </c>
      <c r="K160" s="809">
        <f>'PTEP 2026'!R16</f>
        <v>0</v>
      </c>
      <c r="L160" s="809">
        <f>'PTEP 2026'!S16</f>
        <v>0</v>
      </c>
      <c r="M160" s="809">
        <f>'PTEP 2026'!T16</f>
        <v>1</v>
      </c>
      <c r="N160" s="809">
        <f>'PTEP 2026'!U16</f>
        <v>0</v>
      </c>
      <c r="O160" s="809">
        <f>'PTEP 2026'!V16</f>
        <v>0</v>
      </c>
      <c r="P160" s="809">
        <f>'PTEP 2026'!W16</f>
        <v>1</v>
      </c>
      <c r="Q160" s="809">
        <f>'PTEP 2026'!X16</f>
        <v>0</v>
      </c>
      <c r="R160" s="809">
        <f>'PTEP 2026'!Y16</f>
        <v>1</v>
      </c>
      <c r="S160" s="809">
        <f>'PTEP 2026'!Z16</f>
        <v>4</v>
      </c>
      <c r="T160" s="1122">
        <f>'PTEP 2026'!AA16</f>
        <v>0</v>
      </c>
      <c r="U160" s="817" t="str">
        <f>'PTEP 2026'!E16</f>
        <v>Oficina Asesora de Planeación</v>
      </c>
      <c r="V160" s="817"/>
      <c r="W160" s="817"/>
      <c r="X160" s="817"/>
      <c r="Y160" s="1108">
        <f>'PTEP 2026'!AE16</f>
        <v>0</v>
      </c>
      <c r="Z160" s="1108">
        <f>'PTEP 2026'!AF16</f>
        <v>0</v>
      </c>
      <c r="AA160" s="1108">
        <f>'PTEP 2026'!AG16</f>
        <v>0</v>
      </c>
      <c r="AB160" s="1108">
        <f>'PTEP 2026'!AH16</f>
        <v>0</v>
      </c>
      <c r="AC160" s="1108">
        <f>'PTEP 2026'!AI16</f>
        <v>0</v>
      </c>
      <c r="AD160" s="1108">
        <f>'PTEP 2026'!AJ16</f>
        <v>0</v>
      </c>
      <c r="AE160" s="1108">
        <f>'PTEP 2026'!AK16</f>
        <v>0</v>
      </c>
      <c r="AF160" s="1108">
        <f>'PTEP 2026'!AL16</f>
        <v>0</v>
      </c>
      <c r="AG160" s="1108">
        <f>'PTEP 2026'!AM16</f>
        <v>0</v>
      </c>
      <c r="AH160" s="1108">
        <f>'PTEP 2026'!AN16</f>
        <v>0</v>
      </c>
      <c r="AI160" s="1108">
        <f>'PTEP 2026'!AO16</f>
        <v>0</v>
      </c>
      <c r="AJ160" s="1108">
        <f>'PTEP 2026'!AP16</f>
        <v>0</v>
      </c>
      <c r="AK160" s="1108">
        <f>'PTEP 2026'!AQ16</f>
        <v>0</v>
      </c>
      <c r="AL160" s="1123">
        <f>'PTEP 2026'!AR16</f>
        <v>0</v>
      </c>
      <c r="AM160" s="609">
        <f t="shared" ca="1" si="97"/>
        <v>0</v>
      </c>
      <c r="AN160" s="609">
        <f t="shared" ca="1" si="98"/>
        <v>0</v>
      </c>
      <c r="AO160" s="609">
        <f t="shared" ca="1" si="99"/>
        <v>0</v>
      </c>
      <c r="AP160" s="609">
        <f t="shared" ca="1" si="100"/>
        <v>2</v>
      </c>
      <c r="AQ160" s="609">
        <f t="shared" ca="1" si="101"/>
        <v>0</v>
      </c>
      <c r="AR160" s="609">
        <f t="shared" ca="1" si="102"/>
        <v>0</v>
      </c>
      <c r="AS160" s="609">
        <f t="shared" ca="1" si="103"/>
        <v>2</v>
      </c>
      <c r="AT160" s="609">
        <f t="shared" ca="1" si="104"/>
        <v>0</v>
      </c>
      <c r="AU160" s="609">
        <f t="shared" ca="1" si="105"/>
        <v>0</v>
      </c>
      <c r="AV160" s="609">
        <f t="shared" ca="1" si="106"/>
        <v>2</v>
      </c>
      <c r="AW160" s="609">
        <f t="shared" ca="1" si="107"/>
        <v>0</v>
      </c>
      <c r="AX160" s="609">
        <f t="shared" ca="1" si="108"/>
        <v>2</v>
      </c>
    </row>
    <row r="161" spans="1:50" s="609" customFormat="1" ht="27.75" customHeight="1">
      <c r="A161" s="726">
        <v>2026</v>
      </c>
      <c r="B161" s="789" t="s">
        <v>50</v>
      </c>
      <c r="C161" s="775"/>
      <c r="D161" s="1103" t="str">
        <f>'PTEP 2026'!A17</f>
        <v>PTEP15</v>
      </c>
      <c r="E161" s="1118" t="str">
        <f>'PTEP 2026'!D17</f>
        <v>Aplicar encuesta sobre el Código de ética, integridad y conflicto de interés</v>
      </c>
      <c r="F161" s="1124" t="str">
        <f>'PTEP 2026'!I17</f>
        <v xml:space="preserve">Total de funcionarios y contratistas que aplicaron la encuesta
Registro de la evaluación de conocimientos, aplicación de conceptos de ética, integridad y conflicto de interés.
Los resultados del análisis de la aplicación de las encuestas y del registro de la evaluación de conocimientos. </v>
      </c>
      <c r="G161" s="809">
        <f>'PTEP 2026'!N17</f>
        <v>0</v>
      </c>
      <c r="H161" s="809">
        <f>'PTEP 2026'!O17</f>
        <v>0</v>
      </c>
      <c r="I161" s="809">
        <f>'PTEP 2026'!P17</f>
        <v>1</v>
      </c>
      <c r="J161" s="809">
        <f>'PTEP 2026'!Q17</f>
        <v>0</v>
      </c>
      <c r="K161" s="809">
        <f>'PTEP 2026'!R17</f>
        <v>0</v>
      </c>
      <c r="L161" s="809">
        <f>'PTEP 2026'!S17</f>
        <v>0</v>
      </c>
      <c r="M161" s="809">
        <f>'PTEP 2026'!T17</f>
        <v>0</v>
      </c>
      <c r="N161" s="809">
        <f>'PTEP 2026'!U17</f>
        <v>1</v>
      </c>
      <c r="O161" s="809">
        <f>'PTEP 2026'!V17</f>
        <v>0</v>
      </c>
      <c r="P161" s="809">
        <f>'PTEP 2026'!W17</f>
        <v>0</v>
      </c>
      <c r="Q161" s="809">
        <f>'PTEP 2026'!X17</f>
        <v>0</v>
      </c>
      <c r="R161" s="809">
        <f>'PTEP 2026'!Y17</f>
        <v>0</v>
      </c>
      <c r="S161" s="809">
        <f>'PTEP 2026'!Z17</f>
        <v>2</v>
      </c>
      <c r="T161" s="1122">
        <f>'PTEP 2026'!AA17</f>
        <v>1</v>
      </c>
      <c r="U161" s="817" t="str">
        <f>'PTEP 2026'!E17</f>
        <v>Oficina Asesora de Planeación / Talento Humano</v>
      </c>
      <c r="V161" s="817"/>
      <c r="W161" s="817"/>
      <c r="X161" s="817"/>
      <c r="Y161" s="1108">
        <f>'PTEP 2026'!AE17</f>
        <v>0</v>
      </c>
      <c r="Z161" s="1108">
        <f>'PTEP 2026'!AF17</f>
        <v>0</v>
      </c>
      <c r="AA161" s="1108">
        <f>'PTEP 2026'!AG17</f>
        <v>1</v>
      </c>
      <c r="AB161" s="1108">
        <f>'PTEP 2026'!AH17</f>
        <v>0</v>
      </c>
      <c r="AC161" s="1108">
        <f>'PTEP 2026'!AI17</f>
        <v>0</v>
      </c>
      <c r="AD161" s="1108">
        <f>'PTEP 2026'!AJ17</f>
        <v>0</v>
      </c>
      <c r="AE161" s="1108">
        <f>'PTEP 2026'!AK17</f>
        <v>0</v>
      </c>
      <c r="AF161" s="1108">
        <f>'PTEP 2026'!AL17</f>
        <v>0</v>
      </c>
      <c r="AG161" s="1108">
        <f>'PTEP 2026'!AM17</f>
        <v>0</v>
      </c>
      <c r="AH161" s="1108">
        <f>'PTEP 2026'!AN17</f>
        <v>0</v>
      </c>
      <c r="AI161" s="1108">
        <f>'PTEP 2026'!AO17</f>
        <v>0</v>
      </c>
      <c r="AJ161" s="1108">
        <f>'PTEP 2026'!AP17</f>
        <v>0</v>
      </c>
      <c r="AK161" s="1108">
        <f>'PTEP 2026'!AQ17</f>
        <v>1</v>
      </c>
      <c r="AL161" s="1123">
        <f>'PTEP 2026'!AR17</f>
        <v>0.5</v>
      </c>
      <c r="AM161" s="609">
        <f t="shared" ca="1" si="97"/>
        <v>0</v>
      </c>
      <c r="AN161" s="609">
        <f t="shared" ca="1" si="98"/>
        <v>0</v>
      </c>
      <c r="AO161" s="609">
        <f t="shared" ca="1" si="99"/>
        <v>1</v>
      </c>
      <c r="AP161" s="609">
        <f t="shared" ca="1" si="100"/>
        <v>0</v>
      </c>
      <c r="AQ161" s="609">
        <f t="shared" ca="1" si="101"/>
        <v>0</v>
      </c>
      <c r="AR161" s="609">
        <f t="shared" ca="1" si="102"/>
        <v>0</v>
      </c>
      <c r="AS161" s="609">
        <f t="shared" ca="1" si="103"/>
        <v>0</v>
      </c>
      <c r="AT161" s="609">
        <f t="shared" ca="1" si="104"/>
        <v>2</v>
      </c>
      <c r="AU161" s="609">
        <f t="shared" ca="1" si="105"/>
        <v>0</v>
      </c>
      <c r="AV161" s="609">
        <f t="shared" ca="1" si="106"/>
        <v>0</v>
      </c>
      <c r="AW161" s="609">
        <f t="shared" ca="1" si="107"/>
        <v>0</v>
      </c>
      <c r="AX161" s="609">
        <f t="shared" ca="1" si="108"/>
        <v>0</v>
      </c>
    </row>
    <row r="162" spans="1:50" s="609" customFormat="1" ht="27.75" customHeight="1">
      <c r="A162" s="726">
        <v>2026</v>
      </c>
      <c r="B162" s="789" t="s">
        <v>50</v>
      </c>
      <c r="C162" s="775"/>
      <c r="D162" s="1103" t="str">
        <f>'PTEP 2026'!A18</f>
        <v>PTEP16</v>
      </c>
      <c r="E162" s="1118" t="str">
        <f>'PTEP 2026'!D18</f>
        <v>Velar por la realización de la Declaración de bienes, rentas y conflictos de intereses Ley 2013 de 2019 gestionada desde el proceso de talento humano</v>
      </c>
      <c r="F162" s="1124" t="str">
        <f>'PTEP 2026'!I18</f>
        <v xml:space="preserve">Informes de seguimiento al programa de transparencia y ética pública del INM vigencia 2026. </v>
      </c>
      <c r="G162" s="809">
        <f>'PTEP 2026'!N18</f>
        <v>0</v>
      </c>
      <c r="H162" s="809">
        <f>'PTEP 2026'!O18</f>
        <v>0</v>
      </c>
      <c r="I162" s="809">
        <f>'PTEP 2026'!P18</f>
        <v>0</v>
      </c>
      <c r="J162" s="809">
        <f>'PTEP 2026'!Q18</f>
        <v>0</v>
      </c>
      <c r="K162" s="809">
        <f>'PTEP 2026'!R18</f>
        <v>0</v>
      </c>
      <c r="L162" s="809">
        <f>'PTEP 2026'!S18</f>
        <v>0</v>
      </c>
      <c r="M162" s="809">
        <f>'PTEP 2026'!T18</f>
        <v>1</v>
      </c>
      <c r="N162" s="809">
        <f>'PTEP 2026'!U18</f>
        <v>0</v>
      </c>
      <c r="O162" s="809">
        <f>'PTEP 2026'!V18</f>
        <v>0</v>
      </c>
      <c r="P162" s="809">
        <f>'PTEP 2026'!W18</f>
        <v>0</v>
      </c>
      <c r="Q162" s="809">
        <f>'PTEP 2026'!X18</f>
        <v>0</v>
      </c>
      <c r="R162" s="809">
        <f>'PTEP 2026'!Y18</f>
        <v>0</v>
      </c>
      <c r="S162" s="809">
        <f>'PTEP 2026'!Z18</f>
        <v>1</v>
      </c>
      <c r="T162" s="1122">
        <f>'PTEP 2026'!AA18</f>
        <v>0</v>
      </c>
      <c r="U162" s="817" t="str">
        <f>'PTEP 2026'!E18</f>
        <v>Oficina Asesora de Planeación</v>
      </c>
      <c r="V162" s="817"/>
      <c r="W162" s="817"/>
      <c r="X162" s="817"/>
      <c r="Y162" s="1108">
        <f>'PTEP 2026'!AE18</f>
        <v>0</v>
      </c>
      <c r="Z162" s="1108">
        <f>'PTEP 2026'!AF18</f>
        <v>0</v>
      </c>
      <c r="AA162" s="1108">
        <f>'PTEP 2026'!AG18</f>
        <v>0</v>
      </c>
      <c r="AB162" s="1108">
        <f>'PTEP 2026'!AH18</f>
        <v>0</v>
      </c>
      <c r="AC162" s="1108">
        <f>'PTEP 2026'!AI18</f>
        <v>0</v>
      </c>
      <c r="AD162" s="1108">
        <f>'PTEP 2026'!AJ18</f>
        <v>0</v>
      </c>
      <c r="AE162" s="1108">
        <f>'PTEP 2026'!AK18</f>
        <v>0</v>
      </c>
      <c r="AF162" s="1108">
        <f>'PTEP 2026'!AL18</f>
        <v>0</v>
      </c>
      <c r="AG162" s="1108">
        <f>'PTEP 2026'!AM18</f>
        <v>0</v>
      </c>
      <c r="AH162" s="1108">
        <f>'PTEP 2026'!AN18</f>
        <v>0</v>
      </c>
      <c r="AI162" s="1108">
        <f>'PTEP 2026'!AO18</f>
        <v>0</v>
      </c>
      <c r="AJ162" s="1108">
        <f>'PTEP 2026'!AP18</f>
        <v>0</v>
      </c>
      <c r="AK162" s="1108">
        <f>'PTEP 2026'!AQ18</f>
        <v>0</v>
      </c>
      <c r="AL162" s="1123">
        <f>'PTEP 2026'!AR18</f>
        <v>0</v>
      </c>
      <c r="AM162" s="609">
        <f t="shared" ca="1" si="97"/>
        <v>0</v>
      </c>
      <c r="AN162" s="609">
        <f t="shared" ca="1" si="98"/>
        <v>0</v>
      </c>
      <c r="AO162" s="609">
        <f t="shared" ca="1" si="99"/>
        <v>0</v>
      </c>
      <c r="AP162" s="609">
        <f t="shared" ca="1" si="100"/>
        <v>0</v>
      </c>
      <c r="AQ162" s="609">
        <f t="shared" ca="1" si="101"/>
        <v>0</v>
      </c>
      <c r="AR162" s="609">
        <f t="shared" ca="1" si="102"/>
        <v>0</v>
      </c>
      <c r="AS162" s="609">
        <f t="shared" ca="1" si="103"/>
        <v>2</v>
      </c>
      <c r="AT162" s="609">
        <f t="shared" ca="1" si="104"/>
        <v>0</v>
      </c>
      <c r="AU162" s="609">
        <f t="shared" ca="1" si="105"/>
        <v>0</v>
      </c>
      <c r="AV162" s="609">
        <f t="shared" ca="1" si="106"/>
        <v>0</v>
      </c>
      <c r="AW162" s="609">
        <f t="shared" ca="1" si="107"/>
        <v>0</v>
      </c>
      <c r="AX162" s="609">
        <f t="shared" ca="1" si="108"/>
        <v>0</v>
      </c>
    </row>
    <row r="163" spans="1:50" s="609" customFormat="1" ht="27.75" customHeight="1">
      <c r="A163" s="726">
        <v>2026</v>
      </c>
      <c r="B163" s="789" t="s">
        <v>50</v>
      </c>
      <c r="C163" s="775"/>
      <c r="D163" s="1103" t="str">
        <f>'PTEP 2026'!A19</f>
        <v>PTEP17</v>
      </c>
      <c r="E163" s="1118"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F163" s="1124" t="str">
        <f>'PTEP 2026'!I19</f>
        <v>Matriz anual con el registro de las publicaciones, su objetivo, público objetivo, canal de difusión, número de participantes (impacto)</v>
      </c>
      <c r="G163" s="809">
        <f>'PTEP 2026'!N19</f>
        <v>0</v>
      </c>
      <c r="H163" s="809">
        <f>'PTEP 2026'!O19</f>
        <v>0</v>
      </c>
      <c r="I163" s="809">
        <f>'PTEP 2026'!P19</f>
        <v>0</v>
      </c>
      <c r="J163" s="809">
        <f>'PTEP 2026'!Q19</f>
        <v>0</v>
      </c>
      <c r="K163" s="809">
        <f>'PTEP 2026'!R19</f>
        <v>0</v>
      </c>
      <c r="L163" s="809">
        <f>'PTEP 2026'!S19</f>
        <v>0</v>
      </c>
      <c r="M163" s="809">
        <f>'PTEP 2026'!T19</f>
        <v>0</v>
      </c>
      <c r="N163" s="809">
        <f>'PTEP 2026'!U19</f>
        <v>0</v>
      </c>
      <c r="O163" s="809">
        <f>'PTEP 2026'!V19</f>
        <v>0</v>
      </c>
      <c r="P163" s="809">
        <f>'PTEP 2026'!W19</f>
        <v>0</v>
      </c>
      <c r="Q163" s="809">
        <f>'PTEP 2026'!X19</f>
        <v>0</v>
      </c>
      <c r="R163" s="809">
        <f>'PTEP 2026'!Y19</f>
        <v>1</v>
      </c>
      <c r="S163" s="809">
        <f>'PTEP 2026'!Z19</f>
        <v>1</v>
      </c>
      <c r="T163" s="1122">
        <f>'PTEP 2026'!AA19</f>
        <v>1</v>
      </c>
      <c r="U163" s="817" t="str">
        <f>'PTEP 2026'!E19</f>
        <v>Subdirección de Servicios Metrológicos y Relación con el Ciudadano
OAP</v>
      </c>
      <c r="V163" s="817"/>
      <c r="W163" s="817"/>
      <c r="X163" s="817"/>
      <c r="Y163" s="1108">
        <f>'PTEP 2026'!AE19</f>
        <v>0</v>
      </c>
      <c r="Z163" s="1108">
        <f>'PTEP 2026'!AF19</f>
        <v>0</v>
      </c>
      <c r="AA163" s="1108">
        <f>'PTEP 2026'!AG19</f>
        <v>0</v>
      </c>
      <c r="AB163" s="1108">
        <f>'PTEP 2026'!AH19</f>
        <v>0</v>
      </c>
      <c r="AC163" s="1108">
        <f>'PTEP 2026'!AI19</f>
        <v>0</v>
      </c>
      <c r="AD163" s="1108">
        <f>'PTEP 2026'!AJ19</f>
        <v>0</v>
      </c>
      <c r="AE163" s="1108">
        <f>'PTEP 2026'!AK19</f>
        <v>0</v>
      </c>
      <c r="AF163" s="1108">
        <f>'PTEP 2026'!AL19</f>
        <v>0</v>
      </c>
      <c r="AG163" s="1108">
        <f>'PTEP 2026'!AM19</f>
        <v>0</v>
      </c>
      <c r="AH163" s="1108">
        <f>'PTEP 2026'!AN19</f>
        <v>0</v>
      </c>
      <c r="AI163" s="1108">
        <f>'PTEP 2026'!AO19</f>
        <v>0</v>
      </c>
      <c r="AJ163" s="1108">
        <f>'PTEP 2026'!AP19</f>
        <v>0</v>
      </c>
      <c r="AK163" s="1108">
        <f>'PTEP 2026'!AQ19</f>
        <v>0</v>
      </c>
      <c r="AL163" s="1123">
        <f>'PTEP 2026'!AR19</f>
        <v>0</v>
      </c>
      <c r="AM163" s="609">
        <f t="shared" ca="1" si="97"/>
        <v>0</v>
      </c>
      <c r="AN163" s="609">
        <f t="shared" ca="1" si="98"/>
        <v>0</v>
      </c>
      <c r="AO163" s="609">
        <f t="shared" ca="1" si="99"/>
        <v>0</v>
      </c>
      <c r="AP163" s="609">
        <f t="shared" ca="1" si="100"/>
        <v>0</v>
      </c>
      <c r="AQ163" s="609">
        <f t="shared" ca="1" si="101"/>
        <v>0</v>
      </c>
      <c r="AR163" s="609">
        <f t="shared" ca="1" si="102"/>
        <v>0</v>
      </c>
      <c r="AS163" s="609">
        <f t="shared" ca="1" si="103"/>
        <v>0</v>
      </c>
      <c r="AT163" s="609">
        <f t="shared" ca="1" si="104"/>
        <v>0</v>
      </c>
      <c r="AU163" s="609">
        <f t="shared" ca="1" si="105"/>
        <v>0</v>
      </c>
      <c r="AV163" s="609">
        <f t="shared" ca="1" si="106"/>
        <v>0</v>
      </c>
      <c r="AW163" s="609">
        <f t="shared" ca="1" si="107"/>
        <v>0</v>
      </c>
      <c r="AX163" s="609">
        <f t="shared" ca="1" si="108"/>
        <v>2</v>
      </c>
    </row>
    <row r="164" spans="1:50" s="609" customFormat="1" ht="27.75" customHeight="1">
      <c r="A164" s="726">
        <v>2026</v>
      </c>
      <c r="B164" s="789" t="s">
        <v>50</v>
      </c>
      <c r="C164" s="775"/>
      <c r="D164" s="1103" t="str">
        <f>'PTEP 2026'!A20</f>
        <v>PTEP18</v>
      </c>
      <c r="E164" s="1118" t="str">
        <f>'PTEP 2026'!D20</f>
        <v>Reportar en el aplicativo de datos abiertos de MinTIC (https://www.datos.gov.co/) los set de datos obligatorios e históricos definidos por el INM</v>
      </c>
      <c r="F164" s="1124" t="str">
        <f>'PTEP 2026'!I20</f>
        <v>Reporte de sets de datos  obligatorios (Registros de activos de información, Esquema de publicación de información, índice de información clasificada), e históricos (Cursos INM, Servicios prestados, Comercialización de MR)  definidos por el INM</v>
      </c>
      <c r="G164" s="809">
        <f>'PTEP 2026'!N20</f>
        <v>1</v>
      </c>
      <c r="H164" s="809">
        <f>'PTEP 2026'!O20</f>
        <v>0</v>
      </c>
      <c r="I164" s="809">
        <f>'PTEP 2026'!P20</f>
        <v>0</v>
      </c>
      <c r="J164" s="809">
        <f>'PTEP 2026'!Q20</f>
        <v>0</v>
      </c>
      <c r="K164" s="809">
        <f>'PTEP 2026'!R20</f>
        <v>0</v>
      </c>
      <c r="L164" s="809">
        <f>'PTEP 2026'!S20</f>
        <v>0</v>
      </c>
      <c r="M164" s="809">
        <f>'PTEP 2026'!T20</f>
        <v>0</v>
      </c>
      <c r="N164" s="809">
        <f>'PTEP 2026'!U20</f>
        <v>0</v>
      </c>
      <c r="O164" s="809">
        <f>'PTEP 2026'!V20</f>
        <v>1</v>
      </c>
      <c r="P164" s="809">
        <f>'PTEP 2026'!W20</f>
        <v>0</v>
      </c>
      <c r="Q164" s="809">
        <f>'PTEP 2026'!X20</f>
        <v>0</v>
      </c>
      <c r="R164" s="809">
        <f>'PTEP 2026'!Y20</f>
        <v>0</v>
      </c>
      <c r="S164" s="809">
        <f>'PTEP 2026'!Z20</f>
        <v>2</v>
      </c>
      <c r="T164" s="1122">
        <f>'PTEP 2026'!AA20</f>
        <v>1</v>
      </c>
      <c r="U164" s="817" t="str">
        <f>'PTEP 2026'!E20</f>
        <v>Oficina Asesora de Planeación</v>
      </c>
      <c r="V164" s="817"/>
      <c r="W164" s="817"/>
      <c r="X164" s="817"/>
      <c r="Y164" s="1108">
        <f>'PTEP 2026'!AE20</f>
        <v>1</v>
      </c>
      <c r="Z164" s="1108">
        <f>'PTEP 2026'!AF20</f>
        <v>0</v>
      </c>
      <c r="AA164" s="1108">
        <f>'PTEP 2026'!AG20</f>
        <v>0</v>
      </c>
      <c r="AB164" s="1108">
        <f>'PTEP 2026'!AH20</f>
        <v>0</v>
      </c>
      <c r="AC164" s="1108">
        <f>'PTEP 2026'!AI20</f>
        <v>0</v>
      </c>
      <c r="AD164" s="1108">
        <f>'PTEP 2026'!AJ20</f>
        <v>0</v>
      </c>
      <c r="AE164" s="1108">
        <f>'PTEP 2026'!AK20</f>
        <v>0</v>
      </c>
      <c r="AF164" s="1108">
        <f>'PTEP 2026'!AL20</f>
        <v>0</v>
      </c>
      <c r="AG164" s="1108">
        <f>'PTEP 2026'!AM20</f>
        <v>0</v>
      </c>
      <c r="AH164" s="1108">
        <f>'PTEP 2026'!AN20</f>
        <v>0</v>
      </c>
      <c r="AI164" s="1108">
        <f>'PTEP 2026'!AO20</f>
        <v>0</v>
      </c>
      <c r="AJ164" s="1108">
        <f>'PTEP 2026'!AP20</f>
        <v>0</v>
      </c>
      <c r="AK164" s="1108">
        <f>'PTEP 2026'!AQ20</f>
        <v>1</v>
      </c>
      <c r="AL164" s="1123">
        <f>'PTEP 2026'!AR20</f>
        <v>0.5</v>
      </c>
      <c r="AM164" s="609">
        <f t="shared" ca="1" si="97"/>
        <v>1</v>
      </c>
      <c r="AN164" s="609">
        <f t="shared" ca="1" si="98"/>
        <v>0</v>
      </c>
      <c r="AO164" s="609">
        <f t="shared" ca="1" si="99"/>
        <v>0</v>
      </c>
      <c r="AP164" s="609">
        <f t="shared" ca="1" si="100"/>
        <v>0</v>
      </c>
      <c r="AQ164" s="609">
        <f t="shared" ca="1" si="101"/>
        <v>0</v>
      </c>
      <c r="AR164" s="609">
        <f t="shared" ca="1" si="102"/>
        <v>0</v>
      </c>
      <c r="AS164" s="609">
        <f t="shared" ca="1" si="103"/>
        <v>0</v>
      </c>
      <c r="AT164" s="609">
        <f t="shared" ca="1" si="104"/>
        <v>0</v>
      </c>
      <c r="AU164" s="609">
        <f t="shared" ca="1" si="105"/>
        <v>2</v>
      </c>
      <c r="AV164" s="609">
        <f t="shared" ca="1" si="106"/>
        <v>0</v>
      </c>
      <c r="AW164" s="609">
        <f t="shared" ca="1" si="107"/>
        <v>0</v>
      </c>
      <c r="AX164" s="609">
        <f t="shared" ca="1" si="108"/>
        <v>0</v>
      </c>
    </row>
    <row r="165" spans="1:50" s="609" customFormat="1" ht="27.75" customHeight="1">
      <c r="A165" s="726">
        <v>2026</v>
      </c>
      <c r="B165" s="789" t="s">
        <v>50</v>
      </c>
      <c r="C165" s="775"/>
      <c r="D165" s="1103" t="str">
        <f>'PTEP 2026'!A21</f>
        <v>PTEP19</v>
      </c>
      <c r="E165" s="1118" t="str">
        <f>'PTEP 2026'!D21</f>
        <v>Diligenciar y reportar ante la Procuraduría General de la Nación la matriz del Índice de Transparencia y Acceso a la Información Pública – ITA</v>
      </c>
      <c r="F165" s="1124" t="str">
        <f>'PTEP 2026'!I21</f>
        <v>Matriz del  Índice de Transparencia y Acceso a la Información Pública - ITA</v>
      </c>
      <c r="G165" s="809">
        <f>'PTEP 2026'!N21</f>
        <v>0</v>
      </c>
      <c r="H165" s="809">
        <f>'PTEP 2026'!O21</f>
        <v>0</v>
      </c>
      <c r="I165" s="809">
        <f>'PTEP 2026'!P21</f>
        <v>0</v>
      </c>
      <c r="J165" s="809">
        <f>'PTEP 2026'!Q21</f>
        <v>0</v>
      </c>
      <c r="K165" s="809">
        <f>'PTEP 2026'!R21</f>
        <v>0</v>
      </c>
      <c r="L165" s="809">
        <f>'PTEP 2026'!S21</f>
        <v>0</v>
      </c>
      <c r="M165" s="809">
        <f>'PTEP 2026'!T21</f>
        <v>0</v>
      </c>
      <c r="N165" s="809">
        <f>'PTEP 2026'!U21</f>
        <v>0</v>
      </c>
      <c r="O165" s="809">
        <f>'PTEP 2026'!V21</f>
        <v>0</v>
      </c>
      <c r="P165" s="809">
        <f>'PTEP 2026'!W21</f>
        <v>1</v>
      </c>
      <c r="Q165" s="809">
        <f>'PTEP 2026'!X21</f>
        <v>0</v>
      </c>
      <c r="R165" s="809">
        <f>'PTEP 2026'!Y21</f>
        <v>0</v>
      </c>
      <c r="S165" s="809">
        <f>'PTEP 2026'!Z21</f>
        <v>1</v>
      </c>
      <c r="T165" s="1122">
        <f>'PTEP 2026'!AA21</f>
        <v>1</v>
      </c>
      <c r="U165" s="817" t="str">
        <f>'PTEP 2026'!E21</f>
        <v>Subdirección de Servicios Metrológicos y Relación con el Ciudadano
OAP</v>
      </c>
      <c r="V165" s="817"/>
      <c r="W165" s="817"/>
      <c r="X165" s="817"/>
      <c r="Y165" s="1108">
        <f>'PTEP 2026'!AE21</f>
        <v>0</v>
      </c>
      <c r="Z165" s="1108">
        <f>'PTEP 2026'!AF21</f>
        <v>0</v>
      </c>
      <c r="AA165" s="1108">
        <f>'PTEP 2026'!AG21</f>
        <v>0</v>
      </c>
      <c r="AB165" s="1108">
        <f>'PTEP 2026'!AH21</f>
        <v>0</v>
      </c>
      <c r="AC165" s="1108">
        <f>'PTEP 2026'!AI21</f>
        <v>0</v>
      </c>
      <c r="AD165" s="1108">
        <f>'PTEP 2026'!AJ21</f>
        <v>0</v>
      </c>
      <c r="AE165" s="1108">
        <f>'PTEP 2026'!AK21</f>
        <v>0</v>
      </c>
      <c r="AF165" s="1108">
        <f>'PTEP 2026'!AL21</f>
        <v>0</v>
      </c>
      <c r="AG165" s="1108">
        <f>'PTEP 2026'!AM21</f>
        <v>0</v>
      </c>
      <c r="AH165" s="1108">
        <f>'PTEP 2026'!AN21</f>
        <v>0</v>
      </c>
      <c r="AI165" s="1108">
        <f>'PTEP 2026'!AO21</f>
        <v>0</v>
      </c>
      <c r="AJ165" s="1108">
        <f>'PTEP 2026'!AP21</f>
        <v>0</v>
      </c>
      <c r="AK165" s="1108">
        <f>'PTEP 2026'!AQ21</f>
        <v>0</v>
      </c>
      <c r="AL165" s="1123">
        <f>'PTEP 2026'!AR21</f>
        <v>0</v>
      </c>
      <c r="AM165" s="609">
        <f t="shared" ca="1" si="97"/>
        <v>0</v>
      </c>
      <c r="AN165" s="609">
        <f t="shared" ca="1" si="98"/>
        <v>0</v>
      </c>
      <c r="AO165" s="609">
        <f t="shared" ca="1" si="99"/>
        <v>0</v>
      </c>
      <c r="AP165" s="609">
        <f t="shared" ca="1" si="100"/>
        <v>0</v>
      </c>
      <c r="AQ165" s="609">
        <f t="shared" ca="1" si="101"/>
        <v>0</v>
      </c>
      <c r="AR165" s="609">
        <f t="shared" ca="1" si="102"/>
        <v>0</v>
      </c>
      <c r="AS165" s="609">
        <f t="shared" ca="1" si="103"/>
        <v>0</v>
      </c>
      <c r="AT165" s="609">
        <f t="shared" ca="1" si="104"/>
        <v>0</v>
      </c>
      <c r="AU165" s="609">
        <f t="shared" ca="1" si="105"/>
        <v>0</v>
      </c>
      <c r="AV165" s="609">
        <f t="shared" ca="1" si="106"/>
        <v>2</v>
      </c>
      <c r="AW165" s="609">
        <f t="shared" ca="1" si="107"/>
        <v>0</v>
      </c>
      <c r="AX165" s="609">
        <f t="shared" ca="1" si="108"/>
        <v>0</v>
      </c>
    </row>
    <row r="166" spans="1:50" s="609" customFormat="1" ht="27.75" customHeight="1">
      <c r="A166" s="726">
        <v>2026</v>
      </c>
      <c r="B166" s="789" t="s">
        <v>50</v>
      </c>
      <c r="C166" s="775"/>
      <c r="D166" s="1103" t="str">
        <f>'PTEP 2026'!A22</f>
        <v>PTEP20</v>
      </c>
      <c r="E166" s="1118" t="str">
        <f>'PTEP 2026'!D22</f>
        <v>Revisar y actualizar la información publicada en la sección de Transparencia y Acceso a la Información Pública del sitio web del INM</v>
      </c>
      <c r="F166" s="1124" t="str">
        <f>'PTEP 2026'!I22</f>
        <v xml:space="preserve">Herramienta de Cumplimiento Ley 1712 del 2014 - INM
Formato Código: E-04-F-025
Versión: 1
 </v>
      </c>
      <c r="G166" s="809">
        <f>'PTEP 2026'!N22</f>
        <v>1</v>
      </c>
      <c r="H166" s="809">
        <f>'PTEP 2026'!O22</f>
        <v>1</v>
      </c>
      <c r="I166" s="809">
        <f>'PTEP 2026'!P22</f>
        <v>1</v>
      </c>
      <c r="J166" s="809">
        <f>'PTEP 2026'!Q22</f>
        <v>1</v>
      </c>
      <c r="K166" s="809">
        <f>'PTEP 2026'!R22</f>
        <v>1</v>
      </c>
      <c r="L166" s="809">
        <f>'PTEP 2026'!S22</f>
        <v>1</v>
      </c>
      <c r="M166" s="809">
        <f>'PTEP 2026'!T22</f>
        <v>1</v>
      </c>
      <c r="N166" s="809">
        <f>'PTEP 2026'!U22</f>
        <v>1</v>
      </c>
      <c r="O166" s="809">
        <f>'PTEP 2026'!V22</f>
        <v>1</v>
      </c>
      <c r="P166" s="809">
        <f>'PTEP 2026'!W22</f>
        <v>1</v>
      </c>
      <c r="Q166" s="809">
        <f>'PTEP 2026'!X22</f>
        <v>1</v>
      </c>
      <c r="R166" s="809">
        <f>'PTEP 2026'!Y22</f>
        <v>1</v>
      </c>
      <c r="S166" s="809">
        <f>'PTEP 2026'!Z22</f>
        <v>12</v>
      </c>
      <c r="T166" s="1122">
        <f>'PTEP 2026'!AA22</f>
        <v>1</v>
      </c>
      <c r="U166" s="817" t="str">
        <f>'PTEP 2026'!E22</f>
        <v>Subdirección de Servicios Metrológicos y Relación con el Ciudadano</v>
      </c>
      <c r="V166" s="817"/>
      <c r="W166" s="817"/>
      <c r="X166" s="817"/>
      <c r="Y166" s="1108">
        <f>'PTEP 2026'!AE22</f>
        <v>1</v>
      </c>
      <c r="Z166" s="1108">
        <f>'PTEP 2026'!AF22</f>
        <v>1</v>
      </c>
      <c r="AA166" s="1108">
        <f>'PTEP 2026'!AG22</f>
        <v>1</v>
      </c>
      <c r="AB166" s="1108">
        <f>'PTEP 2026'!AH22</f>
        <v>1</v>
      </c>
      <c r="AC166" s="1108">
        <f>'PTEP 2026'!AI22</f>
        <v>0</v>
      </c>
      <c r="AD166" s="1108">
        <f>'PTEP 2026'!AJ22</f>
        <v>0</v>
      </c>
      <c r="AE166" s="1108">
        <f>'PTEP 2026'!AK22</f>
        <v>0</v>
      </c>
      <c r="AF166" s="1108">
        <f>'PTEP 2026'!AL22</f>
        <v>0</v>
      </c>
      <c r="AG166" s="1108">
        <f>'PTEP 2026'!AM22</f>
        <v>0</v>
      </c>
      <c r="AH166" s="1108">
        <f>'PTEP 2026'!AN22</f>
        <v>0</v>
      </c>
      <c r="AI166" s="1108">
        <f>'PTEP 2026'!AO22</f>
        <v>0</v>
      </c>
      <c r="AJ166" s="1108">
        <f>'PTEP 2026'!AP22</f>
        <v>0</v>
      </c>
      <c r="AK166" s="1108">
        <f>'PTEP 2026'!AQ22</f>
        <v>4</v>
      </c>
      <c r="AL166" s="1123">
        <f>'PTEP 2026'!AR22</f>
        <v>0.33333333333333331</v>
      </c>
      <c r="AM166" s="609">
        <f t="shared" ca="1" si="97"/>
        <v>1</v>
      </c>
      <c r="AN166" s="609">
        <f t="shared" ca="1" si="98"/>
        <v>1</v>
      </c>
      <c r="AO166" s="609">
        <f t="shared" ca="1" si="99"/>
        <v>1</v>
      </c>
      <c r="AP166" s="609">
        <f t="shared" ca="1" si="100"/>
        <v>1</v>
      </c>
      <c r="AQ166" s="609">
        <f t="shared" ca="1" si="101"/>
        <v>2</v>
      </c>
      <c r="AR166" s="609">
        <f t="shared" ca="1" si="102"/>
        <v>2</v>
      </c>
      <c r="AS166" s="609">
        <f t="shared" ca="1" si="103"/>
        <v>2</v>
      </c>
      <c r="AT166" s="609">
        <f t="shared" ca="1" si="104"/>
        <v>2</v>
      </c>
      <c r="AU166" s="609">
        <f t="shared" ca="1" si="105"/>
        <v>2</v>
      </c>
      <c r="AV166" s="609">
        <f t="shared" ca="1" si="106"/>
        <v>2</v>
      </c>
      <c r="AW166" s="609">
        <f t="shared" ca="1" si="107"/>
        <v>2</v>
      </c>
      <c r="AX166" s="609">
        <f t="shared" ca="1" si="108"/>
        <v>2</v>
      </c>
    </row>
    <row r="167" spans="1:50" s="609" customFormat="1" ht="27.75" customHeight="1">
      <c r="A167" s="726">
        <v>2026</v>
      </c>
      <c r="B167" s="789" t="s">
        <v>50</v>
      </c>
      <c r="C167" s="775"/>
      <c r="D167" s="1103" t="str">
        <f>'PTEP 2026'!A23</f>
        <v>PTEP21</v>
      </c>
      <c r="E167" s="1118" t="str">
        <f>'PTEP 2026'!D23</f>
        <v>Diseñar y difundir contenidos digitales (cápsulas, infografías, videos cortos o boletines) sobre integridad pública, ética y cultura de la legalidad a través de la Intranet y correo institucional.</v>
      </c>
      <c r="F167" s="1124" t="str">
        <f>'PTEP 2026'!I23</f>
        <v>Piezas digitales publicadas y registros de envío por correo o Intranet.</v>
      </c>
      <c r="G167" s="809">
        <f>'PTEP 2026'!N23</f>
        <v>0</v>
      </c>
      <c r="H167" s="809">
        <f>'PTEP 2026'!O23</f>
        <v>0</v>
      </c>
      <c r="I167" s="809">
        <f>'PTEP 2026'!P23</f>
        <v>0</v>
      </c>
      <c r="J167" s="809">
        <f>'PTEP 2026'!Q23</f>
        <v>1</v>
      </c>
      <c r="K167" s="809">
        <f>'PTEP 2026'!R23</f>
        <v>0</v>
      </c>
      <c r="L167" s="809">
        <f>'PTEP 2026'!S23</f>
        <v>0</v>
      </c>
      <c r="M167" s="809">
        <f>'PTEP 2026'!T23</f>
        <v>0</v>
      </c>
      <c r="N167" s="809">
        <f>'PTEP 2026'!U23</f>
        <v>1</v>
      </c>
      <c r="O167" s="809">
        <f>'PTEP 2026'!V23</f>
        <v>0</v>
      </c>
      <c r="P167" s="809">
        <f>'PTEP 2026'!W23</f>
        <v>0</v>
      </c>
      <c r="Q167" s="809">
        <f>'PTEP 2026'!X23</f>
        <v>0</v>
      </c>
      <c r="R167" s="809">
        <f>'PTEP 2026'!Y23</f>
        <v>1</v>
      </c>
      <c r="S167" s="809">
        <f>'PTEP 2026'!Z23</f>
        <v>3</v>
      </c>
      <c r="T167" s="1122">
        <f>'PTEP 2026'!AA23</f>
        <v>1</v>
      </c>
      <c r="U167" s="817" t="str">
        <f>'PTEP 2026'!E23</f>
        <v>Subdirección de Servicios Metrológicos y Relación con el Ciudadano</v>
      </c>
      <c r="V167" s="817"/>
      <c r="W167" s="817"/>
      <c r="X167" s="817"/>
      <c r="Y167" s="1108">
        <f>'PTEP 2026'!AE23</f>
        <v>0</v>
      </c>
      <c r="Z167" s="1108">
        <f>'PTEP 2026'!AF23</f>
        <v>0</v>
      </c>
      <c r="AA167" s="1108">
        <f>'PTEP 2026'!AG23</f>
        <v>0</v>
      </c>
      <c r="AB167" s="1108">
        <f>'PTEP 2026'!AH23</f>
        <v>1</v>
      </c>
      <c r="AC167" s="1108">
        <f>'PTEP 2026'!AI23</f>
        <v>0</v>
      </c>
      <c r="AD167" s="1108">
        <f>'PTEP 2026'!AJ23</f>
        <v>0</v>
      </c>
      <c r="AE167" s="1108">
        <f>'PTEP 2026'!AK23</f>
        <v>0</v>
      </c>
      <c r="AF167" s="1108">
        <f>'PTEP 2026'!AL23</f>
        <v>0</v>
      </c>
      <c r="AG167" s="1108">
        <f>'PTEP 2026'!AM23</f>
        <v>0</v>
      </c>
      <c r="AH167" s="1108">
        <f>'PTEP 2026'!AN23</f>
        <v>0</v>
      </c>
      <c r="AI167" s="1108">
        <f>'PTEP 2026'!AO23</f>
        <v>0</v>
      </c>
      <c r="AJ167" s="1108">
        <f>'PTEP 2026'!AP23</f>
        <v>0</v>
      </c>
      <c r="AK167" s="1108">
        <f>'PTEP 2026'!AQ23</f>
        <v>1</v>
      </c>
      <c r="AL167" s="1123">
        <f>'PTEP 2026'!AR23</f>
        <v>0.33333333333333331</v>
      </c>
      <c r="AM167" s="609">
        <f t="shared" ca="1" si="97"/>
        <v>0</v>
      </c>
      <c r="AN167" s="609">
        <f t="shared" ca="1" si="98"/>
        <v>0</v>
      </c>
      <c r="AO167" s="609">
        <f t="shared" ca="1" si="99"/>
        <v>0</v>
      </c>
      <c r="AP167" s="609">
        <f t="shared" ca="1" si="100"/>
        <v>1</v>
      </c>
      <c r="AQ167" s="609">
        <f t="shared" ca="1" si="101"/>
        <v>0</v>
      </c>
      <c r="AR167" s="609">
        <f t="shared" ca="1" si="102"/>
        <v>0</v>
      </c>
      <c r="AS167" s="609">
        <f t="shared" ca="1" si="103"/>
        <v>0</v>
      </c>
      <c r="AT167" s="609">
        <f t="shared" ca="1" si="104"/>
        <v>2</v>
      </c>
      <c r="AU167" s="609">
        <f t="shared" ca="1" si="105"/>
        <v>0</v>
      </c>
      <c r="AV167" s="609">
        <f t="shared" ca="1" si="106"/>
        <v>0</v>
      </c>
      <c r="AW167" s="609">
        <f t="shared" ca="1" si="107"/>
        <v>0</v>
      </c>
      <c r="AX167" s="609">
        <f t="shared" ca="1" si="108"/>
        <v>2</v>
      </c>
    </row>
    <row r="168" spans="1:50" s="609" customFormat="1" ht="27.75" customHeight="1">
      <c r="A168" s="726">
        <v>2026</v>
      </c>
      <c r="B168" s="789" t="s">
        <v>50</v>
      </c>
      <c r="C168" s="775"/>
      <c r="D168" s="1103" t="str">
        <f>'PTEP 2026'!A24</f>
        <v>PTEP22</v>
      </c>
      <c r="E168" s="1118" t="str">
        <f>'PTEP 2026'!D24</f>
        <v xml:space="preserve">Establecer el Plan de Participación Ciudadana del Instituto, incorporando las actividades previstas para la vigencia </v>
      </c>
      <c r="F168" s="1124" t="str">
        <f>'PTEP 2026'!I24</f>
        <v xml:space="preserve">Matriz </v>
      </c>
      <c r="G168" s="809">
        <f>'PTEP 2026'!N24</f>
        <v>1</v>
      </c>
      <c r="H168" s="809">
        <f>'PTEP 2026'!O24</f>
        <v>0</v>
      </c>
      <c r="I168" s="809">
        <f>'PTEP 2026'!P24</f>
        <v>0</v>
      </c>
      <c r="J168" s="809">
        <f>'PTEP 2026'!Q24</f>
        <v>0</v>
      </c>
      <c r="K168" s="809">
        <f>'PTEP 2026'!R24</f>
        <v>0</v>
      </c>
      <c r="L168" s="809">
        <f>'PTEP 2026'!S24</f>
        <v>0</v>
      </c>
      <c r="M168" s="809">
        <f>'PTEP 2026'!T24</f>
        <v>0</v>
      </c>
      <c r="N168" s="809">
        <f>'PTEP 2026'!U24</f>
        <v>0</v>
      </c>
      <c r="O168" s="809">
        <f>'PTEP 2026'!V24</f>
        <v>0</v>
      </c>
      <c r="P168" s="809">
        <f>'PTEP 2026'!W24</f>
        <v>0</v>
      </c>
      <c r="Q168" s="809">
        <f>'PTEP 2026'!X24</f>
        <v>0</v>
      </c>
      <c r="R168" s="809">
        <f>'PTEP 2026'!Y24</f>
        <v>0</v>
      </c>
      <c r="S168" s="809">
        <f>'PTEP 2026'!Z24</f>
        <v>1</v>
      </c>
      <c r="T168" s="1122">
        <f>'PTEP 2026'!AA24</f>
        <v>1</v>
      </c>
      <c r="U168" s="817" t="str">
        <f>'PTEP 2026'!E24</f>
        <v>Subdirección de Servicios Metrológicos y Relación con el Ciudadano / OAP</v>
      </c>
      <c r="V168" s="817"/>
      <c r="W168" s="817"/>
      <c r="X168" s="817"/>
      <c r="Y168" s="1108">
        <f>'PTEP 2026'!AE24</f>
        <v>1</v>
      </c>
      <c r="Z168" s="1108">
        <f>'PTEP 2026'!AF24</f>
        <v>0</v>
      </c>
      <c r="AA168" s="1108">
        <f>'PTEP 2026'!AG24</f>
        <v>0</v>
      </c>
      <c r="AB168" s="1108">
        <f>'PTEP 2026'!AH24</f>
        <v>0</v>
      </c>
      <c r="AC168" s="1108">
        <f>'PTEP 2026'!AI24</f>
        <v>0</v>
      </c>
      <c r="AD168" s="1108">
        <f>'PTEP 2026'!AJ24</f>
        <v>0</v>
      </c>
      <c r="AE168" s="1108">
        <f>'PTEP 2026'!AK24</f>
        <v>0</v>
      </c>
      <c r="AF168" s="1108">
        <f>'PTEP 2026'!AL24</f>
        <v>0</v>
      </c>
      <c r="AG168" s="1108">
        <f>'PTEP 2026'!AM24</f>
        <v>0</v>
      </c>
      <c r="AH168" s="1108">
        <f>'PTEP 2026'!AN24</f>
        <v>0</v>
      </c>
      <c r="AI168" s="1108">
        <f>'PTEP 2026'!AO24</f>
        <v>0</v>
      </c>
      <c r="AJ168" s="1108">
        <f>'PTEP 2026'!AP24</f>
        <v>0</v>
      </c>
      <c r="AK168" s="1108">
        <f>'PTEP 2026'!AQ24</f>
        <v>1</v>
      </c>
      <c r="AL168" s="1123">
        <f>'PTEP 2026'!AR24</f>
        <v>1</v>
      </c>
      <c r="AM168" s="609">
        <f t="shared" ca="1" si="97"/>
        <v>1</v>
      </c>
      <c r="AN168" s="609">
        <f t="shared" ca="1" si="98"/>
        <v>0</v>
      </c>
      <c r="AO168" s="609">
        <f t="shared" ca="1" si="99"/>
        <v>0</v>
      </c>
      <c r="AP168" s="609">
        <f t="shared" ca="1" si="100"/>
        <v>0</v>
      </c>
      <c r="AQ168" s="609">
        <f t="shared" ca="1" si="101"/>
        <v>0</v>
      </c>
      <c r="AR168" s="609">
        <f t="shared" ca="1" si="102"/>
        <v>0</v>
      </c>
      <c r="AS168" s="609">
        <f t="shared" ca="1" si="103"/>
        <v>0</v>
      </c>
      <c r="AT168" s="609">
        <f t="shared" ca="1" si="104"/>
        <v>0</v>
      </c>
      <c r="AU168" s="609">
        <f t="shared" ca="1" si="105"/>
        <v>0</v>
      </c>
      <c r="AV168" s="609">
        <f t="shared" ca="1" si="106"/>
        <v>0</v>
      </c>
      <c r="AW168" s="609">
        <f t="shared" ca="1" si="107"/>
        <v>0</v>
      </c>
      <c r="AX168" s="609">
        <f t="shared" ca="1" si="108"/>
        <v>0</v>
      </c>
    </row>
    <row r="169" spans="1:50" s="609" customFormat="1" ht="27.75" customHeight="1">
      <c r="A169" s="726">
        <v>2026</v>
      </c>
      <c r="B169" s="789" t="s">
        <v>50</v>
      </c>
      <c r="C169" s="775"/>
      <c r="D169" s="1103" t="str">
        <f>'PTEP 2026'!A25</f>
        <v>PTEP23</v>
      </c>
      <c r="E169" s="1118" t="str">
        <f>'PTEP 2026'!D25</f>
        <v>Promover el conocimiento y acceso de los grupos de interés al Plan de Participación Ciudadana.</v>
      </c>
      <c r="F169" s="1124" t="str">
        <f>'PTEP 2026'!I25</f>
        <v>Registro de la publicación en el sitio web del INM y de la divulgación realizada mediante email marketing o redes sociales.</v>
      </c>
      <c r="G169" s="809">
        <f>'PTEP 2026'!N25</f>
        <v>0</v>
      </c>
      <c r="H169" s="809">
        <f>'PTEP 2026'!O25</f>
        <v>0</v>
      </c>
      <c r="I169" s="809">
        <f>'PTEP 2026'!P25</f>
        <v>1</v>
      </c>
      <c r="J169" s="809">
        <f>'PTEP 2026'!Q25</f>
        <v>0</v>
      </c>
      <c r="K169" s="809">
        <f>'PTEP 2026'!R25</f>
        <v>0</v>
      </c>
      <c r="L169" s="809">
        <f>'PTEP 2026'!S25</f>
        <v>1</v>
      </c>
      <c r="M169" s="809">
        <f>'PTEP 2026'!T25</f>
        <v>0</v>
      </c>
      <c r="N169" s="809">
        <f>'PTEP 2026'!U25</f>
        <v>0</v>
      </c>
      <c r="O169" s="809">
        <f>'PTEP 2026'!V25</f>
        <v>0</v>
      </c>
      <c r="P169" s="809">
        <f>'PTEP 2026'!W25</f>
        <v>0</v>
      </c>
      <c r="Q169" s="809">
        <f>'PTEP 2026'!X25</f>
        <v>0</v>
      </c>
      <c r="R169" s="809">
        <f>'PTEP 2026'!Y25</f>
        <v>0</v>
      </c>
      <c r="S169" s="809">
        <f>'PTEP 2026'!Z25</f>
        <v>2</v>
      </c>
      <c r="T169" s="1122">
        <f>'PTEP 2026'!AA25</f>
        <v>1</v>
      </c>
      <c r="U169" s="817" t="str">
        <f>'PTEP 2026'!E25</f>
        <v>Subdirección de Servicios Metrológicos y Relación con el Ciudadano 
Comunicaciones</v>
      </c>
      <c r="V169" s="817"/>
      <c r="W169" s="817"/>
      <c r="X169" s="817"/>
      <c r="Y169" s="1108">
        <f>'PTEP 2026'!AE25</f>
        <v>0</v>
      </c>
      <c r="Z169" s="1108">
        <f>'PTEP 2026'!AF25</f>
        <v>0</v>
      </c>
      <c r="AA169" s="1108">
        <f>'PTEP 2026'!AG25</f>
        <v>1</v>
      </c>
      <c r="AB169" s="1108">
        <f>'PTEP 2026'!AH25</f>
        <v>0</v>
      </c>
      <c r="AC169" s="1108">
        <f>'PTEP 2026'!AI25</f>
        <v>0</v>
      </c>
      <c r="AD169" s="1108">
        <f>'PTEP 2026'!AJ25</f>
        <v>0</v>
      </c>
      <c r="AE169" s="1108">
        <f>'PTEP 2026'!AK25</f>
        <v>0</v>
      </c>
      <c r="AF169" s="1108">
        <f>'PTEP 2026'!AL25</f>
        <v>0</v>
      </c>
      <c r="AG169" s="1108">
        <f>'PTEP 2026'!AM25</f>
        <v>0</v>
      </c>
      <c r="AH169" s="1108">
        <f>'PTEP 2026'!AN25</f>
        <v>0</v>
      </c>
      <c r="AI169" s="1108">
        <f>'PTEP 2026'!AO25</f>
        <v>0</v>
      </c>
      <c r="AJ169" s="1108">
        <f>'PTEP 2026'!AP25</f>
        <v>0</v>
      </c>
      <c r="AK169" s="1108">
        <f>'PTEP 2026'!AQ25</f>
        <v>1</v>
      </c>
      <c r="AL169" s="1123">
        <f>'PTEP 2026'!AR25</f>
        <v>0.5</v>
      </c>
      <c r="AM169" s="609">
        <f t="shared" ca="1" si="97"/>
        <v>0</v>
      </c>
      <c r="AN169" s="609">
        <f t="shared" ca="1" si="98"/>
        <v>0</v>
      </c>
      <c r="AO169" s="609">
        <f t="shared" ca="1" si="99"/>
        <v>1</v>
      </c>
      <c r="AP169" s="609">
        <f t="shared" ca="1" si="100"/>
        <v>0</v>
      </c>
      <c r="AQ169" s="609">
        <f t="shared" ca="1" si="101"/>
        <v>0</v>
      </c>
      <c r="AR169" s="609">
        <f t="shared" ca="1" si="102"/>
        <v>2</v>
      </c>
      <c r="AS169" s="609">
        <f t="shared" ca="1" si="103"/>
        <v>0</v>
      </c>
      <c r="AT169" s="609">
        <f t="shared" ca="1" si="104"/>
        <v>0</v>
      </c>
      <c r="AU169" s="609">
        <f t="shared" ca="1" si="105"/>
        <v>0</v>
      </c>
      <c r="AV169" s="609">
        <f t="shared" ca="1" si="106"/>
        <v>0</v>
      </c>
      <c r="AW169" s="609">
        <f t="shared" ca="1" si="107"/>
        <v>0</v>
      </c>
      <c r="AX169" s="609">
        <f t="shared" ca="1" si="108"/>
        <v>0</v>
      </c>
    </row>
    <row r="170" spans="1:50" s="609" customFormat="1" ht="27.75" customHeight="1">
      <c r="A170" s="726">
        <v>2026</v>
      </c>
      <c r="B170" s="789" t="s">
        <v>50</v>
      </c>
      <c r="C170" s="775"/>
      <c r="D170" s="1103" t="str">
        <f>'PTEP 2026'!A26</f>
        <v>PTEP24</v>
      </c>
      <c r="E170" s="1118" t="str">
        <f>'PTEP 2026'!D26</f>
        <v>Seguimiento semestral de la implementación de la Hoja de Ruta de Arquitectura Empresarial para la mejora del Modelo de Operación por Procesos (MOP) ante el CIGD.</v>
      </c>
      <c r="F170" s="1124" t="str">
        <f>'PTEP 2026'!I26</f>
        <v xml:space="preserve">Presentación ante el CIGD del seguimiento a la implementación de la hoja de Ruta junto con el resultado de la mejora en el MOP del INM. 
</v>
      </c>
      <c r="G170" s="809">
        <f>'PTEP 2026'!N26</f>
        <v>0</v>
      </c>
      <c r="H170" s="809">
        <f>'PTEP 2026'!O26</f>
        <v>0</v>
      </c>
      <c r="I170" s="809">
        <f>'PTEP 2026'!P26</f>
        <v>0</v>
      </c>
      <c r="J170" s="809">
        <f>'PTEP 2026'!Q26</f>
        <v>0</v>
      </c>
      <c r="K170" s="809">
        <f>'PTEP 2026'!R26</f>
        <v>0</v>
      </c>
      <c r="L170" s="809">
        <f>'PTEP 2026'!S26</f>
        <v>0</v>
      </c>
      <c r="M170" s="809">
        <f>'PTEP 2026'!T26</f>
        <v>0</v>
      </c>
      <c r="N170" s="809">
        <f>'PTEP 2026'!U26</f>
        <v>1</v>
      </c>
      <c r="O170" s="809">
        <f>'PTEP 2026'!V26</f>
        <v>0</v>
      </c>
      <c r="P170" s="809">
        <f>'PTEP 2026'!W26</f>
        <v>0</v>
      </c>
      <c r="Q170" s="809">
        <f>'PTEP 2026'!X26</f>
        <v>0</v>
      </c>
      <c r="R170" s="809">
        <f>'PTEP 2026'!Y26</f>
        <v>1</v>
      </c>
      <c r="S170" s="809">
        <f>'PTEP 2026'!Z26</f>
        <v>2</v>
      </c>
      <c r="T170" s="1122">
        <f>'PTEP 2026'!AA26</f>
        <v>1</v>
      </c>
      <c r="U170" s="817" t="str">
        <f>'PTEP 2026'!E26</f>
        <v>Oficina Asesora de Planeación</v>
      </c>
      <c r="V170" s="817"/>
      <c r="W170" s="817"/>
      <c r="X170" s="817"/>
      <c r="Y170" s="1108">
        <f>'PTEP 2026'!AE26</f>
        <v>0</v>
      </c>
      <c r="Z170" s="1108">
        <f>'PTEP 2026'!AF26</f>
        <v>0</v>
      </c>
      <c r="AA170" s="1108">
        <f>'PTEP 2026'!AG26</f>
        <v>0</v>
      </c>
      <c r="AB170" s="1108">
        <f>'PTEP 2026'!AH26</f>
        <v>0</v>
      </c>
      <c r="AC170" s="1108">
        <f>'PTEP 2026'!AI26</f>
        <v>0</v>
      </c>
      <c r="AD170" s="1108">
        <f>'PTEP 2026'!AJ26</f>
        <v>0</v>
      </c>
      <c r="AE170" s="1108">
        <f>'PTEP 2026'!AK26</f>
        <v>0</v>
      </c>
      <c r="AF170" s="1108">
        <f>'PTEP 2026'!AL26</f>
        <v>0</v>
      </c>
      <c r="AG170" s="1108">
        <f>'PTEP 2026'!AM26</f>
        <v>0</v>
      </c>
      <c r="AH170" s="1108">
        <f>'PTEP 2026'!AN26</f>
        <v>0</v>
      </c>
      <c r="AI170" s="1108">
        <f>'PTEP 2026'!AO26</f>
        <v>0</v>
      </c>
      <c r="AJ170" s="1108">
        <f>'PTEP 2026'!AP26</f>
        <v>0</v>
      </c>
      <c r="AK170" s="1108">
        <f>'PTEP 2026'!AQ26</f>
        <v>0</v>
      </c>
      <c r="AL170" s="1123">
        <f>'PTEP 2026'!AR26</f>
        <v>0</v>
      </c>
      <c r="AM170" s="609">
        <f t="shared" ca="1" si="97"/>
        <v>0</v>
      </c>
      <c r="AN170" s="609">
        <f t="shared" ca="1" si="98"/>
        <v>0</v>
      </c>
      <c r="AO170" s="609">
        <f t="shared" ca="1" si="99"/>
        <v>0</v>
      </c>
      <c r="AP170" s="609">
        <f t="shared" ca="1" si="100"/>
        <v>0</v>
      </c>
      <c r="AQ170" s="609">
        <f t="shared" ca="1" si="101"/>
        <v>0</v>
      </c>
      <c r="AR170" s="609">
        <f t="shared" ca="1" si="102"/>
        <v>0</v>
      </c>
      <c r="AS170" s="609">
        <f t="shared" ca="1" si="103"/>
        <v>0</v>
      </c>
      <c r="AT170" s="609">
        <f t="shared" ca="1" si="104"/>
        <v>2</v>
      </c>
      <c r="AU170" s="609">
        <f t="shared" ca="1" si="105"/>
        <v>0</v>
      </c>
      <c r="AV170" s="609">
        <f t="shared" ca="1" si="106"/>
        <v>0</v>
      </c>
      <c r="AW170" s="609">
        <f t="shared" ca="1" si="107"/>
        <v>0</v>
      </c>
      <c r="AX170" s="609">
        <f t="shared" ca="1" si="108"/>
        <v>2</v>
      </c>
    </row>
    <row r="171" spans="1:50" s="609" customFormat="1" ht="27.75" customHeight="1">
      <c r="A171" s="726">
        <v>2026</v>
      </c>
      <c r="B171" s="789" t="s">
        <v>50</v>
      </c>
      <c r="C171" s="775"/>
      <c r="D171" s="1103" t="str">
        <f>'PTEP 2026'!A27</f>
        <v>PTEP25</v>
      </c>
      <c r="E171" s="1118" t="str">
        <f>'PTEP 2026'!D27</f>
        <v>Realizar una socialización y aplicar una encuesta interna para medir el nivel de conocimiento y percepción de los colaboradores frente al PTEP y la Ley 1712 de 2014.</v>
      </c>
      <c r="F171" s="1124" t="str">
        <f>'PTEP 2026'!I27</f>
        <v>Aplicación de la encuesta y el análisis resultados</v>
      </c>
      <c r="G171" s="809">
        <f>'PTEP 2026'!N27</f>
        <v>0</v>
      </c>
      <c r="H171" s="809">
        <f>'PTEP 2026'!O27</f>
        <v>0</v>
      </c>
      <c r="I171" s="809">
        <f>'PTEP 2026'!P27</f>
        <v>0</v>
      </c>
      <c r="J171" s="809">
        <f>'PTEP 2026'!Q27</f>
        <v>0</v>
      </c>
      <c r="K171" s="809">
        <f>'PTEP 2026'!R27</f>
        <v>0</v>
      </c>
      <c r="L171" s="809">
        <f>'PTEP 2026'!S27</f>
        <v>0</v>
      </c>
      <c r="M171" s="809">
        <f>'PTEP 2026'!T27</f>
        <v>0</v>
      </c>
      <c r="N171" s="809">
        <f>'PTEP 2026'!U27</f>
        <v>1</v>
      </c>
      <c r="O171" s="809">
        <f>'PTEP 2026'!V27</f>
        <v>0</v>
      </c>
      <c r="P171" s="809">
        <f>'PTEP 2026'!W27</f>
        <v>0</v>
      </c>
      <c r="Q171" s="809">
        <f>'PTEP 2026'!X27</f>
        <v>1</v>
      </c>
      <c r="R171" s="809">
        <f>'PTEP 2026'!Y27</f>
        <v>0</v>
      </c>
      <c r="S171" s="809">
        <f>'PTEP 2026'!Z27</f>
        <v>2</v>
      </c>
      <c r="T171" s="1122">
        <f>'PTEP 2026'!AA27</f>
        <v>1</v>
      </c>
      <c r="U171" s="817" t="str">
        <f>'PTEP 2026'!E27</f>
        <v>Subdirección de Servicios Metrológicos y Relación con el Ciudadano / OAP</v>
      </c>
      <c r="V171" s="817"/>
      <c r="W171" s="817"/>
      <c r="X171" s="817"/>
      <c r="Y171" s="1108">
        <f>'PTEP 2026'!AE27</f>
        <v>0</v>
      </c>
      <c r="Z171" s="1108">
        <f>'PTEP 2026'!AF27</f>
        <v>0</v>
      </c>
      <c r="AA171" s="1108">
        <f>'PTEP 2026'!AG27</f>
        <v>0</v>
      </c>
      <c r="AB171" s="1108">
        <f>'PTEP 2026'!AH27</f>
        <v>0</v>
      </c>
      <c r="AC171" s="1108">
        <f>'PTEP 2026'!AI27</f>
        <v>0</v>
      </c>
      <c r="AD171" s="1108">
        <f>'PTEP 2026'!AJ27</f>
        <v>0</v>
      </c>
      <c r="AE171" s="1108">
        <f>'PTEP 2026'!AK27</f>
        <v>0</v>
      </c>
      <c r="AF171" s="1108">
        <f>'PTEP 2026'!AL27</f>
        <v>0</v>
      </c>
      <c r="AG171" s="1108">
        <f>'PTEP 2026'!AM27</f>
        <v>0</v>
      </c>
      <c r="AH171" s="1108">
        <f>'PTEP 2026'!AN27</f>
        <v>0</v>
      </c>
      <c r="AI171" s="1108">
        <f>'PTEP 2026'!AO27</f>
        <v>0</v>
      </c>
      <c r="AJ171" s="1108">
        <f>'PTEP 2026'!AP27</f>
        <v>0</v>
      </c>
      <c r="AK171" s="1108">
        <f>'PTEP 2026'!AQ27</f>
        <v>0</v>
      </c>
      <c r="AL171" s="1123">
        <f>'PTEP 2026'!AR27</f>
        <v>0</v>
      </c>
      <c r="AM171" s="609">
        <f t="shared" ca="1" si="97"/>
        <v>0</v>
      </c>
      <c r="AN171" s="609">
        <f t="shared" ca="1" si="98"/>
        <v>0</v>
      </c>
      <c r="AO171" s="609">
        <f t="shared" ca="1" si="99"/>
        <v>0</v>
      </c>
      <c r="AP171" s="609">
        <f t="shared" ca="1" si="100"/>
        <v>0</v>
      </c>
      <c r="AQ171" s="609">
        <f t="shared" ca="1" si="101"/>
        <v>0</v>
      </c>
      <c r="AR171" s="609">
        <f t="shared" ca="1" si="102"/>
        <v>0</v>
      </c>
      <c r="AS171" s="609">
        <f t="shared" ca="1" si="103"/>
        <v>0</v>
      </c>
      <c r="AT171" s="609">
        <f t="shared" ca="1" si="104"/>
        <v>2</v>
      </c>
      <c r="AU171" s="609">
        <f t="shared" ca="1" si="105"/>
        <v>0</v>
      </c>
      <c r="AV171" s="609">
        <f t="shared" ca="1" si="106"/>
        <v>0</v>
      </c>
      <c r="AW171" s="609">
        <f t="shared" ca="1" si="107"/>
        <v>2</v>
      </c>
      <c r="AX171" s="609">
        <f t="shared" ca="1" si="108"/>
        <v>0</v>
      </c>
    </row>
    <row r="172" spans="1:50" s="609" customFormat="1" ht="27.75" customHeight="1">
      <c r="A172" s="726">
        <v>2026</v>
      </c>
      <c r="B172" s="789" t="s">
        <v>50</v>
      </c>
      <c r="C172" s="775"/>
      <c r="D172" s="1103" t="str">
        <f>'PTEP 2026'!A28</f>
        <v>PTEP26</v>
      </c>
      <c r="E172" s="1118" t="str">
        <f>'PTEP 2026'!D28</f>
        <v>Seguimiento semestral de la implementación de la Hoja de Ruta de gobierno de datos e información en marco de la implementación de Arquitectura Empresarial y la política MIPG de gestión estadística</v>
      </c>
      <c r="F172" s="1124" t="str">
        <f>'PTEP 2026'!I28</f>
        <v xml:space="preserve">Presentación ante el CIGD del seguimiento a la implementación de la Hoja de Ruta de gobierno de datos e información en marco de la implementación de Arquitectura Empresarial y la política MIPG de gestión estadística
</v>
      </c>
      <c r="G172" s="809">
        <f>'PTEP 2026'!N28</f>
        <v>0</v>
      </c>
      <c r="H172" s="809">
        <f>'PTEP 2026'!O28</f>
        <v>0</v>
      </c>
      <c r="I172" s="809">
        <f>'PTEP 2026'!P28</f>
        <v>0</v>
      </c>
      <c r="J172" s="809">
        <f>'PTEP 2026'!Q28</f>
        <v>0</v>
      </c>
      <c r="K172" s="809">
        <f>'PTEP 2026'!R28</f>
        <v>0</v>
      </c>
      <c r="L172" s="809">
        <f>'PTEP 2026'!S28</f>
        <v>0</v>
      </c>
      <c r="M172" s="809">
        <f>'PTEP 2026'!T28</f>
        <v>0</v>
      </c>
      <c r="N172" s="809">
        <f>'PTEP 2026'!U28</f>
        <v>1</v>
      </c>
      <c r="O172" s="809">
        <f>'PTEP 2026'!V28</f>
        <v>0</v>
      </c>
      <c r="P172" s="809">
        <f>'PTEP 2026'!W28</f>
        <v>0</v>
      </c>
      <c r="Q172" s="809">
        <f>'PTEP 2026'!X28</f>
        <v>0</v>
      </c>
      <c r="R172" s="809">
        <f>'PTEP 2026'!Y28</f>
        <v>1</v>
      </c>
      <c r="S172" s="809">
        <f>'PTEP 2026'!Z28</f>
        <v>2</v>
      </c>
      <c r="T172" s="1122">
        <f>'PTEP 2026'!AA28</f>
        <v>1</v>
      </c>
      <c r="U172" s="817" t="str">
        <f>'PTEP 2026'!E28</f>
        <v>Oficina Asesora de Planeación</v>
      </c>
      <c r="V172" s="817"/>
      <c r="W172" s="817"/>
      <c r="X172" s="817"/>
      <c r="Y172" s="1108">
        <f>'PTEP 2026'!AE28</f>
        <v>0</v>
      </c>
      <c r="Z172" s="1108">
        <f>'PTEP 2026'!AF28</f>
        <v>0</v>
      </c>
      <c r="AA172" s="1108">
        <f>'PTEP 2026'!AG28</f>
        <v>0</v>
      </c>
      <c r="AB172" s="1108">
        <f>'PTEP 2026'!AH28</f>
        <v>0</v>
      </c>
      <c r="AC172" s="1108">
        <f>'PTEP 2026'!AI28</f>
        <v>0</v>
      </c>
      <c r="AD172" s="1108">
        <f>'PTEP 2026'!AJ28</f>
        <v>0</v>
      </c>
      <c r="AE172" s="1108">
        <f>'PTEP 2026'!AK28</f>
        <v>0</v>
      </c>
      <c r="AF172" s="1108">
        <f>'PTEP 2026'!AL28</f>
        <v>0</v>
      </c>
      <c r="AG172" s="1108">
        <f>'PTEP 2026'!AM28</f>
        <v>0</v>
      </c>
      <c r="AH172" s="1108">
        <f>'PTEP 2026'!AN28</f>
        <v>0</v>
      </c>
      <c r="AI172" s="1108">
        <f>'PTEP 2026'!AO28</f>
        <v>0</v>
      </c>
      <c r="AJ172" s="1108">
        <f>'PTEP 2026'!AP28</f>
        <v>0</v>
      </c>
      <c r="AK172" s="1108">
        <f>'PTEP 2026'!AQ28</f>
        <v>0</v>
      </c>
      <c r="AL172" s="1123">
        <f>'PTEP 2026'!AR28</f>
        <v>0</v>
      </c>
      <c r="AM172" s="609">
        <f t="shared" ca="1" si="97"/>
        <v>0</v>
      </c>
      <c r="AN172" s="609">
        <f t="shared" ca="1" si="98"/>
        <v>0</v>
      </c>
      <c r="AO172" s="609">
        <f t="shared" ca="1" si="99"/>
        <v>0</v>
      </c>
      <c r="AP172" s="609">
        <f t="shared" ca="1" si="100"/>
        <v>0</v>
      </c>
      <c r="AQ172" s="609">
        <f t="shared" ca="1" si="101"/>
        <v>0</v>
      </c>
      <c r="AR172" s="609">
        <f t="shared" ca="1" si="102"/>
        <v>0</v>
      </c>
      <c r="AS172" s="609">
        <f t="shared" ca="1" si="103"/>
        <v>0</v>
      </c>
      <c r="AT172" s="609">
        <f t="shared" ca="1" si="104"/>
        <v>2</v>
      </c>
      <c r="AU172" s="609">
        <f t="shared" ca="1" si="105"/>
        <v>0</v>
      </c>
      <c r="AV172" s="609">
        <f t="shared" ca="1" si="106"/>
        <v>0</v>
      </c>
      <c r="AW172" s="609">
        <f t="shared" ca="1" si="107"/>
        <v>0</v>
      </c>
      <c r="AX172" s="609">
        <f t="shared" ca="1" si="108"/>
        <v>2</v>
      </c>
    </row>
    <row r="173" spans="1:50" s="609" customFormat="1" ht="27.75" customHeight="1">
      <c r="A173" s="726">
        <v>2026</v>
      </c>
      <c r="B173" s="789" t="s">
        <v>50</v>
      </c>
      <c r="C173" s="775"/>
      <c r="D173" s="1103" t="str">
        <f>'PTEP 2026'!A29</f>
        <v>PTEP27</v>
      </c>
      <c r="E173" s="1118" t="str">
        <f>'PTEP 2026'!D29</f>
        <v>Desarrollar las acciones para el cierre de brechas de la política de integridad pública identicadas en FURAG 2024, y realizar seguimiento de avance.</v>
      </c>
      <c r="F173" s="1124" t="str">
        <f>'PTEP 2026'!I29</f>
        <v>Matriz y su respectivo seguimiento con sus soportes</v>
      </c>
      <c r="G173" s="809">
        <f>'PTEP 2026'!N29</f>
        <v>0</v>
      </c>
      <c r="H173" s="809">
        <f>'PTEP 2026'!O29</f>
        <v>0</v>
      </c>
      <c r="I173" s="809">
        <f>'PTEP 2026'!P29</f>
        <v>0</v>
      </c>
      <c r="J173" s="809">
        <f>'PTEP 2026'!Q29</f>
        <v>0</v>
      </c>
      <c r="K173" s="809">
        <f>'PTEP 2026'!R29</f>
        <v>0</v>
      </c>
      <c r="L173" s="809">
        <f>'PTEP 2026'!S29</f>
        <v>0</v>
      </c>
      <c r="M173" s="809">
        <f>'PTEP 2026'!T29</f>
        <v>0</v>
      </c>
      <c r="N173" s="809">
        <f>'PTEP 2026'!U29</f>
        <v>0</v>
      </c>
      <c r="O173" s="809">
        <f>'PTEP 2026'!V29</f>
        <v>0</v>
      </c>
      <c r="P173" s="809">
        <f>'PTEP 2026'!W29</f>
        <v>0</v>
      </c>
      <c r="Q173" s="809">
        <f>'PTEP 2026'!X29</f>
        <v>0</v>
      </c>
      <c r="R173" s="809">
        <f>'PTEP 2026'!Y29</f>
        <v>1</v>
      </c>
      <c r="S173" s="809">
        <f>'PTEP 2026'!Z29</f>
        <v>1</v>
      </c>
      <c r="T173" s="1122">
        <f>'PTEP 2026'!AA29</f>
        <v>1</v>
      </c>
      <c r="U173" s="817" t="str">
        <f>'PTEP 2026'!E29</f>
        <v>Secretaria General / GTH</v>
      </c>
      <c r="V173" s="817"/>
      <c r="W173" s="817"/>
      <c r="X173" s="817"/>
      <c r="Y173" s="1108">
        <f>'PTEP 2026'!AE29</f>
        <v>0</v>
      </c>
      <c r="Z173" s="1108">
        <f>'PTEP 2026'!AF29</f>
        <v>0</v>
      </c>
      <c r="AA173" s="1108">
        <f>'PTEP 2026'!AG29</f>
        <v>0</v>
      </c>
      <c r="AB173" s="1108">
        <f>'PTEP 2026'!AH29</f>
        <v>0</v>
      </c>
      <c r="AC173" s="1108">
        <f>'PTEP 2026'!AI29</f>
        <v>0</v>
      </c>
      <c r="AD173" s="1108">
        <f>'PTEP 2026'!AJ29</f>
        <v>0</v>
      </c>
      <c r="AE173" s="1108">
        <f>'PTEP 2026'!AK29</f>
        <v>0</v>
      </c>
      <c r="AF173" s="1108">
        <f>'PTEP 2026'!AL29</f>
        <v>0</v>
      </c>
      <c r="AG173" s="1108">
        <f>'PTEP 2026'!AM29</f>
        <v>0</v>
      </c>
      <c r="AH173" s="1108">
        <f>'PTEP 2026'!AN29</f>
        <v>0</v>
      </c>
      <c r="AI173" s="1108">
        <f>'PTEP 2026'!AO29</f>
        <v>0</v>
      </c>
      <c r="AJ173" s="1108">
        <f>'PTEP 2026'!AP29</f>
        <v>0</v>
      </c>
      <c r="AK173" s="1108">
        <f>'PTEP 2026'!AQ29</f>
        <v>0</v>
      </c>
      <c r="AL173" s="1123">
        <f>'PTEP 2026'!AR29</f>
        <v>0</v>
      </c>
      <c r="AM173" s="609">
        <f t="shared" ca="1" si="97"/>
        <v>0</v>
      </c>
      <c r="AN173" s="609">
        <f t="shared" ca="1" si="98"/>
        <v>0</v>
      </c>
      <c r="AO173" s="609">
        <f t="shared" ca="1" si="99"/>
        <v>0</v>
      </c>
      <c r="AP173" s="609">
        <f t="shared" ca="1" si="100"/>
        <v>0</v>
      </c>
      <c r="AQ173" s="609">
        <f t="shared" ca="1" si="101"/>
        <v>0</v>
      </c>
      <c r="AR173" s="609">
        <f t="shared" ca="1" si="102"/>
        <v>0</v>
      </c>
      <c r="AS173" s="609">
        <f t="shared" ca="1" si="103"/>
        <v>0</v>
      </c>
      <c r="AT173" s="609">
        <f t="shared" ca="1" si="104"/>
        <v>0</v>
      </c>
      <c r="AU173" s="609">
        <f t="shared" ca="1" si="105"/>
        <v>0</v>
      </c>
      <c r="AV173" s="609">
        <f t="shared" ca="1" si="106"/>
        <v>0</v>
      </c>
      <c r="AW173" s="609">
        <f t="shared" ca="1" si="107"/>
        <v>0</v>
      </c>
      <c r="AX173" s="609">
        <f t="shared" ca="1" si="108"/>
        <v>2</v>
      </c>
    </row>
    <row r="174" spans="1:50" s="609" customFormat="1" ht="27.75" customHeight="1">
      <c r="A174" s="726">
        <v>2026</v>
      </c>
      <c r="B174" s="789" t="s">
        <v>50</v>
      </c>
      <c r="C174" s="775"/>
      <c r="D174" s="1103" t="str">
        <f>'PTEP 2026'!A30</f>
        <v>PTEP28</v>
      </c>
      <c r="E174" s="1118" t="str">
        <f>'PTEP 2026'!D30</f>
        <v>Definir Politica Institucional de Integridad</v>
      </c>
      <c r="F174" s="1124" t="str">
        <f>'PTEP 2026'!I30</f>
        <v>Definir Politica Institucional de Integridad aprobada</v>
      </c>
      <c r="G174" s="809">
        <f>'PTEP 2026'!N30</f>
        <v>0</v>
      </c>
      <c r="H174" s="809">
        <f>'PTEP 2026'!O30</f>
        <v>0</v>
      </c>
      <c r="I174" s="809">
        <f>'PTEP 2026'!P30</f>
        <v>0</v>
      </c>
      <c r="J174" s="809">
        <f>'PTEP 2026'!Q30</f>
        <v>0</v>
      </c>
      <c r="K174" s="809">
        <f>'PTEP 2026'!R30</f>
        <v>0</v>
      </c>
      <c r="L174" s="809">
        <f>'PTEP 2026'!S30</f>
        <v>0</v>
      </c>
      <c r="M174" s="809">
        <f>'PTEP 2026'!T30</f>
        <v>0</v>
      </c>
      <c r="N174" s="809">
        <f>'PTEP 2026'!U30</f>
        <v>0</v>
      </c>
      <c r="O174" s="809">
        <f>'PTEP 2026'!V30</f>
        <v>1</v>
      </c>
      <c r="P174" s="809">
        <f>'PTEP 2026'!W30</f>
        <v>0</v>
      </c>
      <c r="Q174" s="809">
        <f>'PTEP 2026'!X30</f>
        <v>0</v>
      </c>
      <c r="R174" s="809">
        <f>'PTEP 2026'!Y30</f>
        <v>0</v>
      </c>
      <c r="S174" s="809">
        <f>'PTEP 2026'!Z30</f>
        <v>1</v>
      </c>
      <c r="T174" s="1122">
        <f>'PTEP 2026'!AA30</f>
        <v>1</v>
      </c>
      <c r="U174" s="817" t="str">
        <f>'PTEP 2026'!E30</f>
        <v>Secretaria General / GTH</v>
      </c>
      <c r="V174" s="817"/>
      <c r="W174" s="817"/>
      <c r="X174" s="817"/>
      <c r="Y174" s="1108">
        <f>'PTEP 2026'!AE30</f>
        <v>0</v>
      </c>
      <c r="Z174" s="1108">
        <f>'PTEP 2026'!AF30</f>
        <v>0</v>
      </c>
      <c r="AA174" s="1108">
        <f>'PTEP 2026'!AG30</f>
        <v>0</v>
      </c>
      <c r="AB174" s="1108">
        <f>'PTEP 2026'!AH30</f>
        <v>0</v>
      </c>
      <c r="AC174" s="1108">
        <f>'PTEP 2026'!AI30</f>
        <v>0</v>
      </c>
      <c r="AD174" s="1108">
        <f>'PTEP 2026'!AJ30</f>
        <v>0</v>
      </c>
      <c r="AE174" s="1108">
        <f>'PTEP 2026'!AK30</f>
        <v>0</v>
      </c>
      <c r="AF174" s="1108">
        <f>'PTEP 2026'!AL30</f>
        <v>0</v>
      </c>
      <c r="AG174" s="1108">
        <f>'PTEP 2026'!AM30</f>
        <v>0</v>
      </c>
      <c r="AH174" s="1108">
        <f>'PTEP 2026'!AN30</f>
        <v>0</v>
      </c>
      <c r="AI174" s="1108">
        <f>'PTEP 2026'!AO30</f>
        <v>0</v>
      </c>
      <c r="AJ174" s="1108">
        <f>'PTEP 2026'!AP30</f>
        <v>0</v>
      </c>
      <c r="AK174" s="1108">
        <f>'PTEP 2026'!AQ30</f>
        <v>0</v>
      </c>
      <c r="AL174" s="1123">
        <f>'PTEP 2026'!AR30</f>
        <v>0</v>
      </c>
      <c r="AM174" s="609">
        <f t="shared" ca="1" si="97"/>
        <v>0</v>
      </c>
      <c r="AN174" s="609">
        <f t="shared" ca="1" si="98"/>
        <v>0</v>
      </c>
      <c r="AO174" s="609">
        <f t="shared" ca="1" si="99"/>
        <v>0</v>
      </c>
      <c r="AP174" s="609">
        <f t="shared" ca="1" si="100"/>
        <v>0</v>
      </c>
      <c r="AQ174" s="609">
        <f t="shared" ca="1" si="101"/>
        <v>0</v>
      </c>
      <c r="AR174" s="609">
        <f t="shared" ca="1" si="102"/>
        <v>0</v>
      </c>
      <c r="AS174" s="609">
        <f t="shared" ca="1" si="103"/>
        <v>0</v>
      </c>
      <c r="AT174" s="609">
        <f t="shared" ca="1" si="104"/>
        <v>0</v>
      </c>
      <c r="AU174" s="609">
        <f t="shared" ca="1" si="105"/>
        <v>2</v>
      </c>
      <c r="AV174" s="609">
        <f t="shared" ca="1" si="106"/>
        <v>0</v>
      </c>
      <c r="AW174" s="609">
        <f t="shared" ca="1" si="107"/>
        <v>0</v>
      </c>
      <c r="AX174" s="609">
        <f t="shared" ca="1" si="108"/>
        <v>0</v>
      </c>
    </row>
    <row r="175" spans="1:50" s="609" customFormat="1" ht="27.75" customHeight="1">
      <c r="A175" s="726">
        <v>2026</v>
      </c>
      <c r="B175" s="789" t="s">
        <v>50</v>
      </c>
      <c r="C175" s="775"/>
      <c r="D175" s="1103" t="str">
        <f>'PTEP 2026'!A31</f>
        <v>PTEP29</v>
      </c>
      <c r="E175" s="1118" t="str">
        <f>'PTEP 2026'!D31</f>
        <v xml:space="preserve">Elaborar informe de evaluación de la política de integridad. </v>
      </c>
      <c r="F175" s="1124" t="str">
        <f>'PTEP 2026'!I31</f>
        <v xml:space="preserve">Informe de evaluación de la política de integridad. </v>
      </c>
      <c r="G175" s="809">
        <f>'PTEP 2026'!N31</f>
        <v>0</v>
      </c>
      <c r="H175" s="809">
        <f>'PTEP 2026'!O31</f>
        <v>0</v>
      </c>
      <c r="I175" s="809">
        <f>'PTEP 2026'!P31</f>
        <v>0</v>
      </c>
      <c r="J175" s="809">
        <f>'PTEP 2026'!Q31</f>
        <v>0</v>
      </c>
      <c r="K175" s="809">
        <f>'PTEP 2026'!R31</f>
        <v>0</v>
      </c>
      <c r="L175" s="809">
        <f>'PTEP 2026'!S31</f>
        <v>0</v>
      </c>
      <c r="M175" s="809">
        <f>'PTEP 2026'!T31</f>
        <v>0</v>
      </c>
      <c r="N175" s="809">
        <f>'PTEP 2026'!U31</f>
        <v>0</v>
      </c>
      <c r="O175" s="809">
        <f>'PTEP 2026'!V31</f>
        <v>0</v>
      </c>
      <c r="P175" s="809">
        <f>'PTEP 2026'!W31</f>
        <v>0</v>
      </c>
      <c r="Q175" s="809">
        <f>'PTEP 2026'!X31</f>
        <v>1</v>
      </c>
      <c r="R175" s="809">
        <f>'PTEP 2026'!Y31</f>
        <v>0</v>
      </c>
      <c r="S175" s="809">
        <f>'PTEP 2026'!Z31</f>
        <v>1</v>
      </c>
      <c r="T175" s="1122">
        <f>'PTEP 2026'!AA31</f>
        <v>1</v>
      </c>
      <c r="U175" s="817" t="str">
        <f>'PTEP 2026'!E31</f>
        <v>Oficina Asesora de Planeación</v>
      </c>
      <c r="V175" s="817"/>
      <c r="W175" s="817"/>
      <c r="X175" s="817"/>
      <c r="Y175" s="1108">
        <f>'PTEP 2026'!AE31</f>
        <v>0</v>
      </c>
      <c r="Z175" s="1108">
        <f>'PTEP 2026'!AF31</f>
        <v>0</v>
      </c>
      <c r="AA175" s="1108">
        <f>'PTEP 2026'!AG31</f>
        <v>0</v>
      </c>
      <c r="AB175" s="1108">
        <f>'PTEP 2026'!AH31</f>
        <v>0</v>
      </c>
      <c r="AC175" s="1108">
        <f>'PTEP 2026'!AI31</f>
        <v>0</v>
      </c>
      <c r="AD175" s="1108">
        <f>'PTEP 2026'!AJ31</f>
        <v>0</v>
      </c>
      <c r="AE175" s="1108">
        <f>'PTEP 2026'!AK31</f>
        <v>0</v>
      </c>
      <c r="AF175" s="1108">
        <f>'PTEP 2026'!AL31</f>
        <v>0</v>
      </c>
      <c r="AG175" s="1108">
        <f>'PTEP 2026'!AM31</f>
        <v>0</v>
      </c>
      <c r="AH175" s="1108">
        <f>'PTEP 2026'!AN31</f>
        <v>0</v>
      </c>
      <c r="AI175" s="1108">
        <f>'PTEP 2026'!AO31</f>
        <v>0</v>
      </c>
      <c r="AJ175" s="1108">
        <f>'PTEP 2026'!AP31</f>
        <v>0</v>
      </c>
      <c r="AK175" s="1108">
        <f>'PTEP 2026'!AQ31</f>
        <v>0</v>
      </c>
      <c r="AL175" s="1123">
        <f>'PTEP 2026'!AR31</f>
        <v>0</v>
      </c>
      <c r="AM175" s="609">
        <f t="shared" ca="1" si="97"/>
        <v>0</v>
      </c>
      <c r="AN175" s="609">
        <f t="shared" ca="1" si="98"/>
        <v>0</v>
      </c>
      <c r="AO175" s="609">
        <f t="shared" ca="1" si="99"/>
        <v>0</v>
      </c>
      <c r="AP175" s="609">
        <f t="shared" ca="1" si="100"/>
        <v>0</v>
      </c>
      <c r="AQ175" s="609">
        <f t="shared" ca="1" si="101"/>
        <v>0</v>
      </c>
      <c r="AR175" s="609">
        <f t="shared" ca="1" si="102"/>
        <v>0</v>
      </c>
      <c r="AS175" s="609">
        <f t="shared" ca="1" si="103"/>
        <v>0</v>
      </c>
      <c r="AT175" s="609">
        <f t="shared" ca="1" si="104"/>
        <v>0</v>
      </c>
      <c r="AU175" s="609">
        <f t="shared" ca="1" si="105"/>
        <v>0</v>
      </c>
      <c r="AV175" s="609">
        <f t="shared" ca="1" si="106"/>
        <v>0</v>
      </c>
      <c r="AW175" s="609">
        <f t="shared" ca="1" si="107"/>
        <v>2</v>
      </c>
      <c r="AX175" s="609">
        <f t="shared" ca="1" si="108"/>
        <v>0</v>
      </c>
    </row>
    <row r="176" spans="1:50" ht="27.75" customHeight="1">
      <c r="A176" s="726">
        <v>2026</v>
      </c>
      <c r="B176" s="789" t="s">
        <v>112</v>
      </c>
      <c r="C176" s="775"/>
      <c r="D176" s="616" t="str">
        <f>'PBLI - 2026'!B6</f>
        <v>PBIL1</v>
      </c>
      <c r="E176" s="616" t="str">
        <f>'PBLI - 2026'!C6</f>
        <v>Actividad relacionada con la implementación del Salario Emocional</v>
      </c>
      <c r="F176" s="616" t="str">
        <f>'PBLI - 2026'!D6</f>
        <v>Informe trimestral</v>
      </c>
      <c r="G176" s="616">
        <f>'PBLI - 2026'!E6</f>
        <v>1</v>
      </c>
      <c r="H176" s="616">
        <f>'PBLI - 2026'!F6</f>
        <v>1</v>
      </c>
      <c r="I176" s="616">
        <f>'PBLI - 2026'!G6</f>
        <v>1</v>
      </c>
      <c r="J176" s="616">
        <f>'PBLI - 2026'!H6</f>
        <v>1</v>
      </c>
      <c r="K176" s="616">
        <f>'PBLI - 2026'!I6</f>
        <v>1</v>
      </c>
      <c r="L176" s="616">
        <f>'PBLI - 2026'!J6</f>
        <v>1</v>
      </c>
      <c r="M176" s="616">
        <f>'PBLI - 2026'!K6</f>
        <v>1</v>
      </c>
      <c r="N176" s="616">
        <f>'PBLI - 2026'!L6</f>
        <v>1</v>
      </c>
      <c r="O176" s="616">
        <f>'PBLI - 2026'!M6</f>
        <v>1</v>
      </c>
      <c r="P176" s="616">
        <f>'PBLI - 2026'!N6</f>
        <v>1</v>
      </c>
      <c r="Q176" s="616">
        <f>'PBLI - 2026'!O6</f>
        <v>1</v>
      </c>
      <c r="R176" s="616">
        <f>'PBLI - 2026'!P6</f>
        <v>2</v>
      </c>
      <c r="S176" s="616">
        <f>'PBLI - 2026'!Q6</f>
        <v>13</v>
      </c>
      <c r="T176" s="1137">
        <f>'PBLI - 2026'!R6</f>
        <v>1</v>
      </c>
      <c r="U176" s="817" t="str">
        <f>'PBLI - 2026'!T6</f>
        <v>Secretaría General</v>
      </c>
      <c r="V176" s="817"/>
      <c r="W176" s="817"/>
      <c r="X176" s="817"/>
      <c r="Y176" s="39">
        <f>'PBLI - 2026'!V6</f>
        <v>0</v>
      </c>
      <c r="Z176" s="39">
        <f>'PBLI - 2026'!W6</f>
        <v>0</v>
      </c>
      <c r="AA176" s="39">
        <f>'PBLI - 2026'!X6</f>
        <v>0</v>
      </c>
      <c r="AB176" s="39">
        <f>'PBLI - 2026'!Y6</f>
        <v>0</v>
      </c>
      <c r="AC176" s="39">
        <f>'PBLI - 2026'!Z6</f>
        <v>0</v>
      </c>
      <c r="AD176" s="39">
        <f>'PBLI - 2026'!AA6</f>
        <v>0</v>
      </c>
      <c r="AE176" s="39">
        <f>'PBLI - 2026'!AB6</f>
        <v>0</v>
      </c>
      <c r="AF176" s="39">
        <f>'PBLI - 2026'!AC6</f>
        <v>0</v>
      </c>
      <c r="AG176" s="39">
        <f>'PBLI - 2026'!AD6</f>
        <v>0</v>
      </c>
      <c r="AH176" s="39">
        <f>'PBLI - 2026'!AE6</f>
        <v>0</v>
      </c>
      <c r="AI176" s="39">
        <f>'PBLI - 2026'!AF6</f>
        <v>0</v>
      </c>
      <c r="AJ176" s="39">
        <f>'PBLI - 2026'!AG6</f>
        <v>0</v>
      </c>
      <c r="AK176" s="39">
        <f>'PBLI - 2026'!AH6</f>
        <v>0</v>
      </c>
      <c r="AL176" s="1126">
        <f>'PBLI - 2026'!AI6</f>
        <v>0</v>
      </c>
      <c r="AM176">
        <f t="shared" ca="1" si="97"/>
        <v>2</v>
      </c>
      <c r="AN176">
        <f t="shared" ca="1" si="98"/>
        <v>2</v>
      </c>
      <c r="AO176">
        <f t="shared" ca="1" si="99"/>
        <v>2</v>
      </c>
      <c r="AP176">
        <f t="shared" ca="1" si="100"/>
        <v>2</v>
      </c>
      <c r="AQ176">
        <f t="shared" ca="1" si="101"/>
        <v>2</v>
      </c>
      <c r="AR176">
        <f t="shared" ca="1" si="102"/>
        <v>2</v>
      </c>
      <c r="AS176">
        <f t="shared" ca="1" si="103"/>
        <v>2</v>
      </c>
      <c r="AT176">
        <f t="shared" ca="1" si="104"/>
        <v>2</v>
      </c>
      <c r="AU176">
        <f t="shared" ca="1" si="105"/>
        <v>2</v>
      </c>
      <c r="AV176">
        <f t="shared" ca="1" si="106"/>
        <v>2</v>
      </c>
      <c r="AW176">
        <f t="shared" ca="1" si="107"/>
        <v>2</v>
      </c>
      <c r="AX176">
        <f t="shared" ca="1" si="108"/>
        <v>2</v>
      </c>
    </row>
    <row r="177" spans="1:50" ht="27.75" customHeight="1">
      <c r="A177" s="726">
        <v>2026</v>
      </c>
      <c r="B177" s="789" t="s">
        <v>112</v>
      </c>
      <c r="C177" s="775"/>
      <c r="D177" s="616" t="str">
        <f>'PBLI - 2026'!B7</f>
        <v>PBLI2</v>
      </c>
      <c r="E177" s="616" t="str">
        <f>'PBLI - 2026'!C7</f>
        <v>Actividades encaminadas a incentivar la actvidad fisica (individual y de grupos) y realización de eventos deportivos</v>
      </c>
      <c r="F177" s="616" t="str">
        <f>'PBLI - 2026'!D7</f>
        <v>Informe trimestral</v>
      </c>
      <c r="G177" s="616">
        <f>'PBLI - 2026'!E7</f>
        <v>0</v>
      </c>
      <c r="H177" s="616">
        <f>'PBLI - 2026'!F7</f>
        <v>0</v>
      </c>
      <c r="I177" s="616">
        <f>'PBLI - 2026'!G7</f>
        <v>0</v>
      </c>
      <c r="J177" s="616">
        <f>'PBLI - 2026'!H7</f>
        <v>1</v>
      </c>
      <c r="K177" s="616">
        <f>'PBLI - 2026'!I7</f>
        <v>1</v>
      </c>
      <c r="L177" s="616">
        <f>'PBLI - 2026'!J7</f>
        <v>1</v>
      </c>
      <c r="M177" s="616">
        <f>'PBLI - 2026'!K7</f>
        <v>0</v>
      </c>
      <c r="N177" s="616">
        <f>'PBLI - 2026'!L7</f>
        <v>0</v>
      </c>
      <c r="O177" s="616">
        <f>'PBLI - 2026'!M7</f>
        <v>0</v>
      </c>
      <c r="P177" s="616">
        <f>'PBLI - 2026'!N7</f>
        <v>0</v>
      </c>
      <c r="Q177" s="616">
        <f>'PBLI - 2026'!O7</f>
        <v>0</v>
      </c>
      <c r="R177" s="616">
        <f>'PBLI - 2026'!P7</f>
        <v>0</v>
      </c>
      <c r="S177" s="616">
        <f>'PBLI - 2026'!Q7</f>
        <v>3</v>
      </c>
      <c r="T177" s="1137">
        <f>'PBLI - 2026'!R7</f>
        <v>1</v>
      </c>
      <c r="U177" s="817" t="str">
        <f>'PBLI - 2026'!T7</f>
        <v>Secretaría General</v>
      </c>
      <c r="V177" s="817"/>
      <c r="W177" s="817"/>
      <c r="X177" s="817"/>
      <c r="Y177" s="39">
        <f>'PBLI - 2026'!V7</f>
        <v>0</v>
      </c>
      <c r="Z177" s="39">
        <f>'PBLI - 2026'!W7</f>
        <v>0</v>
      </c>
      <c r="AA177" s="39">
        <f>'PBLI - 2026'!X7</f>
        <v>0</v>
      </c>
      <c r="AB177" s="39">
        <f>'PBLI - 2026'!Y7</f>
        <v>0</v>
      </c>
      <c r="AC177" s="39">
        <f>'PBLI - 2026'!Z7</f>
        <v>0</v>
      </c>
      <c r="AD177" s="39">
        <f>'PBLI - 2026'!AA7</f>
        <v>0</v>
      </c>
      <c r="AE177" s="39">
        <f>'PBLI - 2026'!AB7</f>
        <v>0</v>
      </c>
      <c r="AF177" s="39">
        <f>'PBLI - 2026'!AC7</f>
        <v>0</v>
      </c>
      <c r="AG177" s="39">
        <f>'PBLI - 2026'!AD7</f>
        <v>0</v>
      </c>
      <c r="AH177" s="39">
        <f>'PBLI - 2026'!AE7</f>
        <v>0</v>
      </c>
      <c r="AI177" s="39">
        <f>'PBLI - 2026'!AF7</f>
        <v>0</v>
      </c>
      <c r="AJ177" s="39">
        <f>'PBLI - 2026'!AG7</f>
        <v>0</v>
      </c>
      <c r="AK177" s="39">
        <f>'PBLI - 2026'!AH7</f>
        <v>0</v>
      </c>
      <c r="AL177" s="1126">
        <f>'PBLI - 2026'!AI7</f>
        <v>0</v>
      </c>
      <c r="AM177">
        <f t="shared" ca="1" si="97"/>
        <v>0</v>
      </c>
      <c r="AN177">
        <f t="shared" ca="1" si="98"/>
        <v>0</v>
      </c>
      <c r="AO177">
        <f t="shared" ca="1" si="99"/>
        <v>0</v>
      </c>
      <c r="AP177">
        <f t="shared" ca="1" si="100"/>
        <v>2</v>
      </c>
      <c r="AQ177">
        <f t="shared" ca="1" si="101"/>
        <v>2</v>
      </c>
      <c r="AR177">
        <f t="shared" ca="1" si="102"/>
        <v>2</v>
      </c>
      <c r="AS177">
        <f t="shared" ca="1" si="103"/>
        <v>0</v>
      </c>
      <c r="AT177">
        <f t="shared" ca="1" si="104"/>
        <v>0</v>
      </c>
      <c r="AU177">
        <f t="shared" ca="1" si="105"/>
        <v>0</v>
      </c>
      <c r="AV177">
        <f t="shared" ca="1" si="106"/>
        <v>0</v>
      </c>
      <c r="AW177">
        <f t="shared" ca="1" si="107"/>
        <v>0</v>
      </c>
      <c r="AX177">
        <f t="shared" ca="1" si="108"/>
        <v>0</v>
      </c>
    </row>
    <row r="178" spans="1:50" ht="27.75" customHeight="1">
      <c r="A178" s="726">
        <v>2026</v>
      </c>
      <c r="B178" s="789" t="s">
        <v>112</v>
      </c>
      <c r="C178" s="775"/>
      <c r="D178" s="616" t="str">
        <f>'PBLI - 2026'!B8</f>
        <v>PBIL3</v>
      </c>
      <c r="E178" s="616" t="str">
        <f>'PBLI - 2026'!C8</f>
        <v>Eventos artisticos, culturales y celebraciones especiales</v>
      </c>
      <c r="F178" s="616" t="str">
        <f>'PBLI - 2026'!D8</f>
        <v>Informe trimestral</v>
      </c>
      <c r="G178" s="616">
        <f>'PBLI - 2026'!E8</f>
        <v>0</v>
      </c>
      <c r="H178" s="616">
        <f>'PBLI - 2026'!F8</f>
        <v>0</v>
      </c>
      <c r="I178" s="616">
        <f>'PBLI - 2026'!G8</f>
        <v>2</v>
      </c>
      <c r="J178" s="616">
        <f>'PBLI - 2026'!H8</f>
        <v>3</v>
      </c>
      <c r="K178" s="616">
        <f>'PBLI - 2026'!I8</f>
        <v>1</v>
      </c>
      <c r="L178" s="616">
        <f>'PBLI - 2026'!J8</f>
        <v>1</v>
      </c>
      <c r="M178" s="616">
        <f>'PBLI - 2026'!K8</f>
        <v>0</v>
      </c>
      <c r="N178" s="616">
        <f>'PBLI - 2026'!L8</f>
        <v>0</v>
      </c>
      <c r="O178" s="616">
        <f>'PBLI - 2026'!M8</f>
        <v>1</v>
      </c>
      <c r="P178" s="616">
        <f>'PBLI - 2026'!N8</f>
        <v>1</v>
      </c>
      <c r="Q178" s="616">
        <f>'PBLI - 2026'!O8</f>
        <v>0</v>
      </c>
      <c r="R178" s="616">
        <f>'PBLI - 2026'!P8</f>
        <v>1</v>
      </c>
      <c r="S178" s="616">
        <f>'PBLI - 2026'!Q8</f>
        <v>10</v>
      </c>
      <c r="T178" s="1137">
        <f>'PBLI - 2026'!R8</f>
        <v>1</v>
      </c>
      <c r="U178" s="817" t="str">
        <f>'PBLI - 2026'!T8</f>
        <v>Secretaría General</v>
      </c>
      <c r="V178" s="817"/>
      <c r="W178" s="817"/>
      <c r="X178" s="817"/>
      <c r="Y178" s="39">
        <f>'PBLI - 2026'!V8</f>
        <v>0</v>
      </c>
      <c r="Z178" s="39">
        <f>'PBLI - 2026'!W8</f>
        <v>0</v>
      </c>
      <c r="AA178" s="39">
        <f>'PBLI - 2026'!X8</f>
        <v>0</v>
      </c>
      <c r="AB178" s="39">
        <f>'PBLI - 2026'!Y8</f>
        <v>0</v>
      </c>
      <c r="AC178" s="39">
        <f>'PBLI - 2026'!Z8</f>
        <v>0</v>
      </c>
      <c r="AD178" s="39">
        <f>'PBLI - 2026'!AA8</f>
        <v>0</v>
      </c>
      <c r="AE178" s="39">
        <f>'PBLI - 2026'!AB8</f>
        <v>0</v>
      </c>
      <c r="AF178" s="39">
        <f>'PBLI - 2026'!AC8</f>
        <v>0</v>
      </c>
      <c r="AG178" s="39">
        <f>'PBLI - 2026'!AD8</f>
        <v>0</v>
      </c>
      <c r="AH178" s="39">
        <f>'PBLI - 2026'!AE8</f>
        <v>0</v>
      </c>
      <c r="AI178" s="39">
        <f>'PBLI - 2026'!AF8</f>
        <v>0</v>
      </c>
      <c r="AJ178" s="39">
        <f>'PBLI - 2026'!AG8</f>
        <v>0</v>
      </c>
      <c r="AK178" s="39">
        <f>'PBLI - 2026'!AH8</f>
        <v>0</v>
      </c>
      <c r="AL178" s="1126">
        <f>'PBLI - 2026'!AI8</f>
        <v>0</v>
      </c>
      <c r="AM178">
        <f t="shared" ca="1" si="97"/>
        <v>0</v>
      </c>
      <c r="AN178">
        <f t="shared" ca="1" si="98"/>
        <v>0</v>
      </c>
      <c r="AO178">
        <f t="shared" ca="1" si="99"/>
        <v>2</v>
      </c>
      <c r="AP178">
        <f t="shared" ca="1" si="100"/>
        <v>2</v>
      </c>
      <c r="AQ178">
        <f t="shared" ca="1" si="101"/>
        <v>2</v>
      </c>
      <c r="AR178">
        <f t="shared" ca="1" si="102"/>
        <v>2</v>
      </c>
      <c r="AS178">
        <f t="shared" ca="1" si="103"/>
        <v>0</v>
      </c>
      <c r="AT178">
        <f t="shared" ca="1" si="104"/>
        <v>0</v>
      </c>
      <c r="AU178">
        <f t="shared" ca="1" si="105"/>
        <v>2</v>
      </c>
      <c r="AV178">
        <f t="shared" ca="1" si="106"/>
        <v>2</v>
      </c>
      <c r="AW178">
        <f t="shared" ca="1" si="107"/>
        <v>0</v>
      </c>
      <c r="AX178">
        <f t="shared" ca="1" si="108"/>
        <v>2</v>
      </c>
    </row>
    <row r="179" spans="1:50" ht="27.75" customHeight="1">
      <c r="A179" s="726">
        <v>2026</v>
      </c>
      <c r="B179" s="789" t="s">
        <v>112</v>
      </c>
      <c r="C179" s="775"/>
      <c r="D179" s="616" t="str">
        <f>'PBLI - 2026'!B9</f>
        <v>PBIL4</v>
      </c>
      <c r="E179" s="616" t="str">
        <f>'PBLI - 2026'!C9</f>
        <v>Espacios de capacitación para la creatividad, artes, oficios, promoción del emprendimiento y realización de ferias de servicios</v>
      </c>
      <c r="F179" s="616" t="str">
        <f>'PBLI - 2026'!D9</f>
        <v>Informe trimestral</v>
      </c>
      <c r="G179" s="616">
        <f>'PBLI - 2026'!E9</f>
        <v>0</v>
      </c>
      <c r="H179" s="616">
        <f>'PBLI - 2026'!F9</f>
        <v>0</v>
      </c>
      <c r="I179" s="616">
        <f>'PBLI - 2026'!G9</f>
        <v>0</v>
      </c>
      <c r="J179" s="616">
        <f>'PBLI - 2026'!H9</f>
        <v>0</v>
      </c>
      <c r="K179" s="616">
        <f>'PBLI - 2026'!I9</f>
        <v>1</v>
      </c>
      <c r="L179" s="616">
        <f>'PBLI - 2026'!J9</f>
        <v>0</v>
      </c>
      <c r="M179" s="616">
        <f>'PBLI - 2026'!K9</f>
        <v>1</v>
      </c>
      <c r="N179" s="616">
        <f>'PBLI - 2026'!L9</f>
        <v>0</v>
      </c>
      <c r="O179" s="616">
        <f>'PBLI - 2026'!M9</f>
        <v>0</v>
      </c>
      <c r="P179" s="616">
        <f>'PBLI - 2026'!N9</f>
        <v>0</v>
      </c>
      <c r="Q179" s="616">
        <f>'PBLI - 2026'!O9</f>
        <v>1</v>
      </c>
      <c r="R179" s="616">
        <f>'PBLI - 2026'!P9</f>
        <v>0</v>
      </c>
      <c r="S179" s="616">
        <f>'PBLI - 2026'!Q9</f>
        <v>3</v>
      </c>
      <c r="T179" s="1137">
        <f>'PBLI - 2026'!R9</f>
        <v>1</v>
      </c>
      <c r="U179" s="817" t="str">
        <f>'PBLI - 2026'!T9</f>
        <v>Secretaría General</v>
      </c>
      <c r="V179" s="817"/>
      <c r="W179" s="817"/>
      <c r="X179" s="817"/>
      <c r="Y179" s="39">
        <f>'PBLI - 2026'!V9</f>
        <v>0</v>
      </c>
      <c r="Z179" s="39">
        <f>'PBLI - 2026'!W9</f>
        <v>0</v>
      </c>
      <c r="AA179" s="39">
        <f>'PBLI - 2026'!X9</f>
        <v>0</v>
      </c>
      <c r="AB179" s="39">
        <f>'PBLI - 2026'!Y9</f>
        <v>0</v>
      </c>
      <c r="AC179" s="39">
        <f>'PBLI - 2026'!Z9</f>
        <v>0</v>
      </c>
      <c r="AD179" s="39">
        <f>'PBLI - 2026'!AA9</f>
        <v>0</v>
      </c>
      <c r="AE179" s="39">
        <f>'PBLI - 2026'!AB9</f>
        <v>0</v>
      </c>
      <c r="AF179" s="39">
        <f>'PBLI - 2026'!AC9</f>
        <v>0</v>
      </c>
      <c r="AG179" s="39">
        <f>'PBLI - 2026'!AD9</f>
        <v>0</v>
      </c>
      <c r="AH179" s="39">
        <f>'PBLI - 2026'!AE9</f>
        <v>0</v>
      </c>
      <c r="AI179" s="39">
        <f>'PBLI - 2026'!AF9</f>
        <v>0</v>
      </c>
      <c r="AJ179" s="39">
        <f>'PBLI - 2026'!AG9</f>
        <v>0</v>
      </c>
      <c r="AK179" s="39">
        <f>'PBLI - 2026'!AH9</f>
        <v>0</v>
      </c>
      <c r="AL179" s="1126">
        <f>'PBLI - 2026'!AI9</f>
        <v>0</v>
      </c>
      <c r="AM179">
        <f t="shared" ca="1" si="97"/>
        <v>0</v>
      </c>
      <c r="AN179">
        <f t="shared" ca="1" si="98"/>
        <v>0</v>
      </c>
      <c r="AO179">
        <f t="shared" ca="1" si="99"/>
        <v>0</v>
      </c>
      <c r="AP179">
        <f t="shared" ca="1" si="100"/>
        <v>0</v>
      </c>
      <c r="AQ179">
        <f t="shared" ca="1" si="101"/>
        <v>2</v>
      </c>
      <c r="AR179">
        <f t="shared" ca="1" si="102"/>
        <v>0</v>
      </c>
      <c r="AS179">
        <f t="shared" ca="1" si="103"/>
        <v>2</v>
      </c>
      <c r="AT179">
        <f t="shared" ca="1" si="104"/>
        <v>0</v>
      </c>
      <c r="AU179">
        <f t="shared" ca="1" si="105"/>
        <v>0</v>
      </c>
      <c r="AV179">
        <f t="shared" ca="1" si="106"/>
        <v>0</v>
      </c>
      <c r="AW179">
        <f t="shared" ca="1" si="107"/>
        <v>2</v>
      </c>
      <c r="AX179">
        <f t="shared" ca="1" si="108"/>
        <v>0</v>
      </c>
    </row>
    <row r="180" spans="1:50" ht="27.75" customHeight="1">
      <c r="A180" s="726">
        <v>2026</v>
      </c>
      <c r="B180" s="789" t="s">
        <v>112</v>
      </c>
      <c r="C180" s="775"/>
      <c r="D180" s="616" t="str">
        <f>'PBLI - 2026'!B10</f>
        <v>PBIL5</v>
      </c>
      <c r="E180" s="616" t="str">
        <f>'PBLI - 2026'!C10</f>
        <v>Actividades para la implementación de la Politica Interna de Teletrabajo y Trabajo en casa</v>
      </c>
      <c r="F180" s="616" t="str">
        <f>'PBLI - 2026'!D10</f>
        <v>Informe trimestral</v>
      </c>
      <c r="G180" s="616">
        <f>'PBLI - 2026'!E10</f>
        <v>0</v>
      </c>
      <c r="H180" s="616">
        <f>'PBLI - 2026'!F10</f>
        <v>0</v>
      </c>
      <c r="I180" s="616">
        <f>'PBLI - 2026'!G10</f>
        <v>0</v>
      </c>
      <c r="J180" s="616">
        <f>'PBLI - 2026'!H10</f>
        <v>1</v>
      </c>
      <c r="K180" s="616">
        <f>'PBLI - 2026'!I10</f>
        <v>0</v>
      </c>
      <c r="L180" s="616">
        <f>'PBLI - 2026'!J10</f>
        <v>0</v>
      </c>
      <c r="M180" s="616">
        <f>'PBLI - 2026'!K10</f>
        <v>0</v>
      </c>
      <c r="N180" s="616">
        <f>'PBLI - 2026'!L10</f>
        <v>0</v>
      </c>
      <c r="O180" s="616">
        <f>'PBLI - 2026'!M10</f>
        <v>0</v>
      </c>
      <c r="P180" s="616">
        <f>'PBLI - 2026'!N10</f>
        <v>0</v>
      </c>
      <c r="Q180" s="616">
        <f>'PBLI - 2026'!O10</f>
        <v>0</v>
      </c>
      <c r="R180" s="616">
        <f>'PBLI - 2026'!P10</f>
        <v>1</v>
      </c>
      <c r="S180" s="616">
        <f>'PBLI - 2026'!Q10</f>
        <v>2</v>
      </c>
      <c r="T180" s="1137">
        <f>'PBLI - 2026'!R10</f>
        <v>1</v>
      </c>
      <c r="U180" s="817" t="str">
        <f>'PBLI - 2026'!T10</f>
        <v>Secretaría General</v>
      </c>
      <c r="V180" s="817"/>
      <c r="W180" s="817"/>
      <c r="X180" s="817"/>
      <c r="Y180" s="39">
        <f>'PBLI - 2026'!V10</f>
        <v>0</v>
      </c>
      <c r="Z180" s="39">
        <f>'PBLI - 2026'!W10</f>
        <v>0</v>
      </c>
      <c r="AA180" s="39">
        <f>'PBLI - 2026'!X10</f>
        <v>0</v>
      </c>
      <c r="AB180" s="39">
        <f>'PBLI - 2026'!Y10</f>
        <v>0</v>
      </c>
      <c r="AC180" s="39">
        <f>'PBLI - 2026'!Z10</f>
        <v>0</v>
      </c>
      <c r="AD180" s="39">
        <f>'PBLI - 2026'!AA10</f>
        <v>0</v>
      </c>
      <c r="AE180" s="39">
        <f>'PBLI - 2026'!AB10</f>
        <v>0</v>
      </c>
      <c r="AF180" s="39">
        <f>'PBLI - 2026'!AC10</f>
        <v>0</v>
      </c>
      <c r="AG180" s="39">
        <f>'PBLI - 2026'!AD10</f>
        <v>0</v>
      </c>
      <c r="AH180" s="39">
        <f>'PBLI - 2026'!AE10</f>
        <v>0</v>
      </c>
      <c r="AI180" s="39">
        <f>'PBLI - 2026'!AF10</f>
        <v>0</v>
      </c>
      <c r="AJ180" s="39">
        <f>'PBLI - 2026'!AG10</f>
        <v>0</v>
      </c>
      <c r="AK180" s="39">
        <f>'PBLI - 2026'!AH10</f>
        <v>0</v>
      </c>
      <c r="AL180" s="1126">
        <f>'PBLI - 2026'!AI10</f>
        <v>0</v>
      </c>
      <c r="AM180">
        <f t="shared" ca="1" si="97"/>
        <v>0</v>
      </c>
      <c r="AN180">
        <f t="shared" ca="1" si="98"/>
        <v>0</v>
      </c>
      <c r="AO180">
        <f t="shared" ca="1" si="99"/>
        <v>0</v>
      </c>
      <c r="AP180">
        <f t="shared" ca="1" si="100"/>
        <v>2</v>
      </c>
      <c r="AQ180">
        <f t="shared" ca="1" si="101"/>
        <v>0</v>
      </c>
      <c r="AR180">
        <f t="shared" ca="1" si="102"/>
        <v>0</v>
      </c>
      <c r="AS180">
        <f t="shared" ca="1" si="103"/>
        <v>0</v>
      </c>
      <c r="AT180">
        <f t="shared" ca="1" si="104"/>
        <v>0</v>
      </c>
      <c r="AU180">
        <f t="shared" ca="1" si="105"/>
        <v>0</v>
      </c>
      <c r="AV180">
        <f t="shared" ca="1" si="106"/>
        <v>0</v>
      </c>
      <c r="AW180">
        <f t="shared" ca="1" si="107"/>
        <v>0</v>
      </c>
      <c r="AX180">
        <f t="shared" ca="1" si="108"/>
        <v>2</v>
      </c>
    </row>
    <row r="181" spans="1:50" ht="27.75" customHeight="1">
      <c r="A181" s="726">
        <v>2026</v>
      </c>
      <c r="B181" s="789" t="s">
        <v>112</v>
      </c>
      <c r="C181" s="775"/>
      <c r="D181" s="616" t="str">
        <f>'PBLI - 2026'!B11</f>
        <v>PBIL6</v>
      </c>
      <c r="E181" s="616" t="str">
        <f>'PBLI - 2026'!C11</f>
        <v>Actividades dirigidas a la niñez y al disfrute en familia</v>
      </c>
      <c r="F181" s="616" t="str">
        <f>'PBLI - 2026'!D11</f>
        <v>Informe trimestral</v>
      </c>
      <c r="G181" s="616">
        <f>'PBLI - 2026'!E11</f>
        <v>0</v>
      </c>
      <c r="H181" s="616">
        <f>'PBLI - 2026'!F11</f>
        <v>0</v>
      </c>
      <c r="I181" s="616">
        <f>'PBLI - 2026'!G11</f>
        <v>0</v>
      </c>
      <c r="J181" s="616">
        <f>'PBLI - 2026'!H11</f>
        <v>0</v>
      </c>
      <c r="K181" s="616">
        <f>'PBLI - 2026'!I11</f>
        <v>0</v>
      </c>
      <c r="L181" s="616">
        <f>'PBLI - 2026'!J11</f>
        <v>1</v>
      </c>
      <c r="M181" s="616">
        <f>'PBLI - 2026'!K11</f>
        <v>0</v>
      </c>
      <c r="N181" s="616">
        <f>'PBLI - 2026'!L11</f>
        <v>0</v>
      </c>
      <c r="O181" s="616">
        <f>'PBLI - 2026'!M11</f>
        <v>0</v>
      </c>
      <c r="P181" s="616">
        <f>'PBLI - 2026'!N11</f>
        <v>1</v>
      </c>
      <c r="Q181" s="616">
        <f>'PBLI - 2026'!O11</f>
        <v>0</v>
      </c>
      <c r="R181" s="616">
        <f>'PBLI - 2026'!P11</f>
        <v>1</v>
      </c>
      <c r="S181" s="616">
        <f>'PBLI - 2026'!Q11</f>
        <v>3</v>
      </c>
      <c r="T181" s="1137">
        <f>'PBLI - 2026'!R11</f>
        <v>1</v>
      </c>
      <c r="U181" s="817" t="str">
        <f>'PBLI - 2026'!T11</f>
        <v>Secretaría General</v>
      </c>
      <c r="V181" s="817"/>
      <c r="W181" s="817"/>
      <c r="X181" s="817"/>
      <c r="Y181" s="39">
        <f>'PBLI - 2026'!V11</f>
        <v>0</v>
      </c>
      <c r="Z181" s="39">
        <f>'PBLI - 2026'!W11</f>
        <v>0</v>
      </c>
      <c r="AA181" s="39">
        <f>'PBLI - 2026'!X11</f>
        <v>0</v>
      </c>
      <c r="AB181" s="39">
        <f>'PBLI - 2026'!Y11</f>
        <v>0</v>
      </c>
      <c r="AC181" s="39">
        <f>'PBLI - 2026'!Z11</f>
        <v>0</v>
      </c>
      <c r="AD181" s="39">
        <f>'PBLI - 2026'!AA11</f>
        <v>0</v>
      </c>
      <c r="AE181" s="39">
        <f>'PBLI - 2026'!AB11</f>
        <v>0</v>
      </c>
      <c r="AF181" s="39">
        <f>'PBLI - 2026'!AC11</f>
        <v>0</v>
      </c>
      <c r="AG181" s="39">
        <f>'PBLI - 2026'!AD11</f>
        <v>0</v>
      </c>
      <c r="AH181" s="39">
        <f>'PBLI - 2026'!AE11</f>
        <v>0</v>
      </c>
      <c r="AI181" s="39">
        <f>'PBLI - 2026'!AF11</f>
        <v>0</v>
      </c>
      <c r="AJ181" s="39">
        <f>'PBLI - 2026'!AG11</f>
        <v>0</v>
      </c>
      <c r="AK181" s="39">
        <f>'PBLI - 2026'!AH11</f>
        <v>0</v>
      </c>
      <c r="AL181" s="1126">
        <f>'PBLI - 2026'!AI11</f>
        <v>0</v>
      </c>
      <c r="AM181">
        <f t="shared" ca="1" si="97"/>
        <v>0</v>
      </c>
      <c r="AN181">
        <f t="shared" ca="1" si="98"/>
        <v>0</v>
      </c>
      <c r="AO181">
        <f t="shared" ca="1" si="99"/>
        <v>0</v>
      </c>
      <c r="AP181">
        <f t="shared" ca="1" si="100"/>
        <v>0</v>
      </c>
      <c r="AQ181">
        <f t="shared" ca="1" si="101"/>
        <v>0</v>
      </c>
      <c r="AR181">
        <f t="shared" ca="1" si="102"/>
        <v>2</v>
      </c>
      <c r="AS181">
        <f t="shared" ca="1" si="103"/>
        <v>0</v>
      </c>
      <c r="AT181">
        <f t="shared" ca="1" si="104"/>
        <v>0</v>
      </c>
      <c r="AU181">
        <f t="shared" ca="1" si="105"/>
        <v>0</v>
      </c>
      <c r="AV181">
        <f t="shared" ca="1" si="106"/>
        <v>2</v>
      </c>
      <c r="AW181">
        <f t="shared" ca="1" si="107"/>
        <v>0</v>
      </c>
      <c r="AX181">
        <f t="shared" ca="1" si="108"/>
        <v>2</v>
      </c>
    </row>
    <row r="182" spans="1:50" ht="27.75" customHeight="1">
      <c r="A182" s="726">
        <v>2026</v>
      </c>
      <c r="B182" s="789" t="s">
        <v>112</v>
      </c>
      <c r="C182" s="775"/>
      <c r="D182" s="616" t="str">
        <f>'PBLI - 2026'!B12</f>
        <v>PBIL7</v>
      </c>
      <c r="E182" s="616" t="str">
        <f>'PBLI - 2026'!C12</f>
        <v>Celebración Día de la Metrología y Día del INM</v>
      </c>
      <c r="F182" s="616" t="str">
        <f>'PBLI - 2026'!D12</f>
        <v>Informe trimestral</v>
      </c>
      <c r="G182" s="616">
        <f>'PBLI - 2026'!E12</f>
        <v>0</v>
      </c>
      <c r="H182" s="616">
        <f>'PBLI - 2026'!F12</f>
        <v>0</v>
      </c>
      <c r="I182" s="616">
        <f>'PBLI - 2026'!G12</f>
        <v>0</v>
      </c>
      <c r="J182" s="616">
        <f>'PBLI - 2026'!H12</f>
        <v>0</v>
      </c>
      <c r="K182" s="616">
        <f>'PBLI - 2026'!I12</f>
        <v>1</v>
      </c>
      <c r="L182" s="616">
        <f>'PBLI - 2026'!J12</f>
        <v>0</v>
      </c>
      <c r="M182" s="616">
        <f>'PBLI - 2026'!K12</f>
        <v>0</v>
      </c>
      <c r="N182" s="616">
        <f>'PBLI - 2026'!L12</f>
        <v>0</v>
      </c>
      <c r="O182" s="616">
        <f>'PBLI - 2026'!M12</f>
        <v>0</v>
      </c>
      <c r="P182" s="616">
        <f>'PBLI - 2026'!N12</f>
        <v>0</v>
      </c>
      <c r="Q182" s="616">
        <f>'PBLI - 2026'!O12</f>
        <v>1</v>
      </c>
      <c r="R182" s="616">
        <f>'PBLI - 2026'!P12</f>
        <v>0</v>
      </c>
      <c r="S182" s="616">
        <f>'PBLI - 2026'!Q12</f>
        <v>2</v>
      </c>
      <c r="T182" s="1137">
        <f>'PBLI - 2026'!R12</f>
        <v>1</v>
      </c>
      <c r="U182" s="817" t="str">
        <f>'PBLI - 2026'!T12</f>
        <v>Secretaría General</v>
      </c>
      <c r="V182" s="817"/>
      <c r="W182" s="817"/>
      <c r="X182" s="817"/>
      <c r="Y182" s="39">
        <f>'PBLI - 2026'!V12</f>
        <v>0</v>
      </c>
      <c r="Z182" s="39">
        <f>'PBLI - 2026'!W12</f>
        <v>0</v>
      </c>
      <c r="AA182" s="39">
        <f>'PBLI - 2026'!X12</f>
        <v>0</v>
      </c>
      <c r="AB182" s="39">
        <f>'PBLI - 2026'!Y12</f>
        <v>0</v>
      </c>
      <c r="AC182" s="39">
        <f>'PBLI - 2026'!Z12</f>
        <v>0</v>
      </c>
      <c r="AD182" s="39">
        <f>'PBLI - 2026'!AA12</f>
        <v>0</v>
      </c>
      <c r="AE182" s="39">
        <f>'PBLI - 2026'!AB12</f>
        <v>0</v>
      </c>
      <c r="AF182" s="39">
        <f>'PBLI - 2026'!AC12</f>
        <v>0</v>
      </c>
      <c r="AG182" s="39">
        <f>'PBLI - 2026'!AD12</f>
        <v>0</v>
      </c>
      <c r="AH182" s="39">
        <f>'PBLI - 2026'!AE12</f>
        <v>0</v>
      </c>
      <c r="AI182" s="39">
        <f>'PBLI - 2026'!AF12</f>
        <v>0</v>
      </c>
      <c r="AJ182" s="39">
        <f>'PBLI - 2026'!AG12</f>
        <v>0</v>
      </c>
      <c r="AK182" s="39">
        <f>'PBLI - 2026'!AH12</f>
        <v>0</v>
      </c>
      <c r="AL182" s="1126">
        <f>'PBLI - 2026'!AI12</f>
        <v>0</v>
      </c>
      <c r="AM182">
        <f t="shared" ca="1" si="97"/>
        <v>0</v>
      </c>
      <c r="AN182">
        <f t="shared" ca="1" si="98"/>
        <v>0</v>
      </c>
      <c r="AO182">
        <f t="shared" ca="1" si="99"/>
        <v>0</v>
      </c>
      <c r="AP182">
        <f t="shared" ca="1" si="100"/>
        <v>0</v>
      </c>
      <c r="AQ182">
        <f t="shared" ca="1" si="101"/>
        <v>2</v>
      </c>
      <c r="AR182">
        <f t="shared" ca="1" si="102"/>
        <v>0</v>
      </c>
      <c r="AS182">
        <f t="shared" ca="1" si="103"/>
        <v>0</v>
      </c>
      <c r="AT182">
        <f t="shared" ca="1" si="104"/>
        <v>0</v>
      </c>
      <c r="AU182">
        <f t="shared" ca="1" si="105"/>
        <v>0</v>
      </c>
      <c r="AV182">
        <f t="shared" ca="1" si="106"/>
        <v>0</v>
      </c>
      <c r="AW182">
        <f t="shared" ca="1" si="107"/>
        <v>2</v>
      </c>
      <c r="AX182">
        <f t="shared" ca="1" si="108"/>
        <v>0</v>
      </c>
    </row>
    <row r="183" spans="1:50" ht="27.75" customHeight="1">
      <c r="A183" s="726">
        <v>2026</v>
      </c>
      <c r="B183" s="789" t="s">
        <v>112</v>
      </c>
      <c r="C183" s="775"/>
      <c r="D183" s="616" t="str">
        <f>'PBLI - 2026'!B13</f>
        <v>PBIL8</v>
      </c>
      <c r="E183" s="616" t="str">
        <f>'PBLI - 2026'!C13</f>
        <v>Celebración Día Nacional del Servidor Público</v>
      </c>
      <c r="F183" s="616" t="str">
        <f>'PBLI - 2026'!D13</f>
        <v>Informe trimestral</v>
      </c>
      <c r="G183" s="616">
        <f>'PBLI - 2026'!E13</f>
        <v>0</v>
      </c>
      <c r="H183" s="616">
        <f>'PBLI - 2026'!F13</f>
        <v>0</v>
      </c>
      <c r="I183" s="616">
        <f>'PBLI - 2026'!G13</f>
        <v>0</v>
      </c>
      <c r="J183" s="616">
        <f>'PBLI - 2026'!H13</f>
        <v>0</v>
      </c>
      <c r="K183" s="616">
        <f>'PBLI - 2026'!I13</f>
        <v>0</v>
      </c>
      <c r="L183" s="616">
        <f>'PBLI - 2026'!J13</f>
        <v>1</v>
      </c>
      <c r="M183" s="616">
        <f>'PBLI - 2026'!K13</f>
        <v>0</v>
      </c>
      <c r="N183" s="616">
        <f>'PBLI - 2026'!L13</f>
        <v>0</v>
      </c>
      <c r="O183" s="616">
        <f>'PBLI - 2026'!M13</f>
        <v>0</v>
      </c>
      <c r="P183" s="616">
        <f>'PBLI - 2026'!N13</f>
        <v>0</v>
      </c>
      <c r="Q183" s="616">
        <f>'PBLI - 2026'!O13</f>
        <v>0</v>
      </c>
      <c r="R183" s="616">
        <f>'PBLI - 2026'!P13</f>
        <v>0</v>
      </c>
      <c r="S183" s="616">
        <f>'PBLI - 2026'!Q13</f>
        <v>1</v>
      </c>
      <c r="T183" s="1137">
        <f>'PBLI - 2026'!R13</f>
        <v>1</v>
      </c>
      <c r="U183" s="817" t="str">
        <f>'PBLI - 2026'!T13</f>
        <v>Secretaría General</v>
      </c>
      <c r="V183" s="817"/>
      <c r="W183" s="817"/>
      <c r="X183" s="817"/>
      <c r="Y183" s="39">
        <f>'PBLI - 2026'!V13</f>
        <v>0</v>
      </c>
      <c r="Z183" s="39">
        <f>'PBLI - 2026'!W13</f>
        <v>0</v>
      </c>
      <c r="AA183" s="39">
        <f>'PBLI - 2026'!X13</f>
        <v>0</v>
      </c>
      <c r="AB183" s="39">
        <f>'PBLI - 2026'!Y13</f>
        <v>0</v>
      </c>
      <c r="AC183" s="39">
        <f>'PBLI - 2026'!Z13</f>
        <v>0</v>
      </c>
      <c r="AD183" s="39">
        <f>'PBLI - 2026'!AA13</f>
        <v>0</v>
      </c>
      <c r="AE183" s="39">
        <f>'PBLI - 2026'!AB13</f>
        <v>0</v>
      </c>
      <c r="AF183" s="39">
        <f>'PBLI - 2026'!AC13</f>
        <v>0</v>
      </c>
      <c r="AG183" s="39">
        <f>'PBLI - 2026'!AD13</f>
        <v>0</v>
      </c>
      <c r="AH183" s="39">
        <f>'PBLI - 2026'!AE13</f>
        <v>0</v>
      </c>
      <c r="AI183" s="39">
        <f>'PBLI - 2026'!AF13</f>
        <v>0</v>
      </c>
      <c r="AJ183" s="39">
        <f>'PBLI - 2026'!AG13</f>
        <v>0</v>
      </c>
      <c r="AK183" s="39">
        <f>'PBLI - 2026'!AH13</f>
        <v>0</v>
      </c>
      <c r="AL183" s="1126">
        <f>'PBLI - 2026'!AI13</f>
        <v>0</v>
      </c>
      <c r="AM183">
        <f t="shared" ca="1" si="97"/>
        <v>0</v>
      </c>
      <c r="AN183">
        <f t="shared" ca="1" si="98"/>
        <v>0</v>
      </c>
      <c r="AO183">
        <f t="shared" ca="1" si="99"/>
        <v>0</v>
      </c>
      <c r="AP183">
        <f t="shared" ca="1" si="100"/>
        <v>0</v>
      </c>
      <c r="AQ183">
        <f t="shared" ca="1" si="101"/>
        <v>0</v>
      </c>
      <c r="AR183">
        <f t="shared" ca="1" si="102"/>
        <v>2</v>
      </c>
      <c r="AS183">
        <f t="shared" ca="1" si="103"/>
        <v>0</v>
      </c>
      <c r="AT183">
        <f t="shared" ca="1" si="104"/>
        <v>0</v>
      </c>
      <c r="AU183">
        <f t="shared" ca="1" si="105"/>
        <v>0</v>
      </c>
      <c r="AV183">
        <f t="shared" ca="1" si="106"/>
        <v>0</v>
      </c>
      <c r="AW183">
        <f t="shared" ca="1" si="107"/>
        <v>0</v>
      </c>
      <c r="AX183">
        <f t="shared" ca="1" si="108"/>
        <v>0</v>
      </c>
    </row>
    <row r="184" spans="1:50" ht="27.75" customHeight="1">
      <c r="A184" s="726">
        <v>2026</v>
      </c>
      <c r="B184" s="789" t="s">
        <v>112</v>
      </c>
      <c r="C184" s="775"/>
      <c r="D184" s="616" t="str">
        <f>'PBLI - 2026'!B14</f>
        <v>PBIL9</v>
      </c>
      <c r="E184" s="616" t="str">
        <f>'PBLI - 2026'!C14</f>
        <v>Actividades de promoción de la lectura  y espacios de esparcimiento en familia</v>
      </c>
      <c r="F184" s="616" t="str">
        <f>'PBLI - 2026'!D14</f>
        <v>Informe trimestral</v>
      </c>
      <c r="G184" s="616">
        <f>'PBLI - 2026'!E14</f>
        <v>0</v>
      </c>
      <c r="H184" s="616">
        <f>'PBLI - 2026'!F14</f>
        <v>0</v>
      </c>
      <c r="I184" s="616">
        <f>'PBLI - 2026'!G14</f>
        <v>0</v>
      </c>
      <c r="J184" s="616">
        <f>'PBLI - 2026'!H14</f>
        <v>0</v>
      </c>
      <c r="K184" s="616">
        <f>'PBLI - 2026'!I14</f>
        <v>1</v>
      </c>
      <c r="L184" s="616">
        <f>'PBLI - 2026'!J14</f>
        <v>0</v>
      </c>
      <c r="M184" s="616">
        <f>'PBLI - 2026'!K14</f>
        <v>0</v>
      </c>
      <c r="N184" s="616">
        <f>'PBLI - 2026'!L14</f>
        <v>0</v>
      </c>
      <c r="O184" s="616">
        <f>'PBLI - 2026'!M14</f>
        <v>0</v>
      </c>
      <c r="P184" s="616">
        <f>'PBLI - 2026'!N14</f>
        <v>0</v>
      </c>
      <c r="Q184" s="616">
        <f>'PBLI - 2026'!O14</f>
        <v>0</v>
      </c>
      <c r="R184" s="616">
        <f>'PBLI - 2026'!P14</f>
        <v>0</v>
      </c>
      <c r="S184" s="616">
        <f>'PBLI - 2026'!Q14</f>
        <v>1</v>
      </c>
      <c r="T184" s="1137">
        <f>'PBLI - 2026'!R14</f>
        <v>1</v>
      </c>
      <c r="U184" s="817" t="str">
        <f>'PBLI - 2026'!T14</f>
        <v>Secretaría General</v>
      </c>
      <c r="V184" s="817"/>
      <c r="W184" s="817"/>
      <c r="X184" s="817"/>
      <c r="Y184" s="39">
        <f>'PBLI - 2026'!V14</f>
        <v>0</v>
      </c>
      <c r="Z184" s="39">
        <f>'PBLI - 2026'!W14</f>
        <v>0</v>
      </c>
      <c r="AA184" s="39">
        <f>'PBLI - 2026'!X14</f>
        <v>0</v>
      </c>
      <c r="AB184" s="39">
        <f>'PBLI - 2026'!Y14</f>
        <v>0</v>
      </c>
      <c r="AC184" s="39">
        <f>'PBLI - 2026'!Z14</f>
        <v>0</v>
      </c>
      <c r="AD184" s="39">
        <f>'PBLI - 2026'!AA14</f>
        <v>0</v>
      </c>
      <c r="AE184" s="39">
        <f>'PBLI - 2026'!AB14</f>
        <v>0</v>
      </c>
      <c r="AF184" s="39">
        <f>'PBLI - 2026'!AC14</f>
        <v>0</v>
      </c>
      <c r="AG184" s="39">
        <f>'PBLI - 2026'!AD14</f>
        <v>0</v>
      </c>
      <c r="AH184" s="39">
        <f>'PBLI - 2026'!AE14</f>
        <v>0</v>
      </c>
      <c r="AI184" s="39">
        <f>'PBLI - 2026'!AF14</f>
        <v>0</v>
      </c>
      <c r="AJ184" s="39">
        <f>'PBLI - 2026'!AG14</f>
        <v>0</v>
      </c>
      <c r="AK184" s="39">
        <f>'PBLI - 2026'!AH14</f>
        <v>0</v>
      </c>
      <c r="AL184" s="1126">
        <f>'PBLI - 2026'!AI14</f>
        <v>0</v>
      </c>
      <c r="AM184">
        <f t="shared" ca="1" si="97"/>
        <v>0</v>
      </c>
      <c r="AN184">
        <f t="shared" ca="1" si="98"/>
        <v>0</v>
      </c>
      <c r="AO184">
        <f t="shared" ca="1" si="99"/>
        <v>0</v>
      </c>
      <c r="AP184">
        <f t="shared" ca="1" si="100"/>
        <v>0</v>
      </c>
      <c r="AQ184">
        <f t="shared" ca="1" si="101"/>
        <v>2</v>
      </c>
      <c r="AR184">
        <f t="shared" ca="1" si="102"/>
        <v>0</v>
      </c>
      <c r="AS184">
        <f t="shared" ca="1" si="103"/>
        <v>0</v>
      </c>
      <c r="AT184">
        <f t="shared" ca="1" si="104"/>
        <v>0</v>
      </c>
      <c r="AU184">
        <f t="shared" ca="1" si="105"/>
        <v>0</v>
      </c>
      <c r="AV184">
        <f t="shared" ca="1" si="106"/>
        <v>0</v>
      </c>
      <c r="AW184">
        <f t="shared" ca="1" si="107"/>
        <v>0</v>
      </c>
      <c r="AX184">
        <f t="shared" ca="1" si="108"/>
        <v>0</v>
      </c>
    </row>
    <row r="185" spans="1:50" ht="27.75" customHeight="1">
      <c r="A185" s="726">
        <v>2026</v>
      </c>
      <c r="B185" s="789" t="s">
        <v>112</v>
      </c>
      <c r="C185" s="775"/>
      <c r="D185" s="616" t="str">
        <f>'PBLI - 2026'!B15</f>
        <v>PBIL10</v>
      </c>
      <c r="E185" s="616" t="str">
        <f>'PBLI - 2026'!C15</f>
        <v>Caminatas ecologicas y contacto con el medio ambiente</v>
      </c>
      <c r="F185" s="616" t="str">
        <f>'PBLI - 2026'!D15</f>
        <v>Informe trimestral</v>
      </c>
      <c r="G185" s="616">
        <f>'PBLI - 2026'!E15</f>
        <v>0</v>
      </c>
      <c r="H185" s="616">
        <f>'PBLI - 2026'!F15</f>
        <v>0</v>
      </c>
      <c r="I185" s="616">
        <f>'PBLI - 2026'!G15</f>
        <v>0</v>
      </c>
      <c r="J185" s="616">
        <f>'PBLI - 2026'!H15</f>
        <v>0</v>
      </c>
      <c r="K185" s="616">
        <f>'PBLI - 2026'!I15</f>
        <v>0</v>
      </c>
      <c r="L185" s="616">
        <f>'PBLI - 2026'!J15</f>
        <v>1</v>
      </c>
      <c r="M185" s="616">
        <f>'PBLI - 2026'!K15</f>
        <v>0</v>
      </c>
      <c r="N185" s="616">
        <f>'PBLI - 2026'!L15</f>
        <v>0</v>
      </c>
      <c r="O185" s="616">
        <f>'PBLI - 2026'!M15</f>
        <v>1</v>
      </c>
      <c r="P185" s="616">
        <f>'PBLI - 2026'!N15</f>
        <v>0</v>
      </c>
      <c r="Q185" s="616">
        <f>'PBLI - 2026'!O15</f>
        <v>0</v>
      </c>
      <c r="R185" s="616">
        <f>'PBLI - 2026'!P15</f>
        <v>0</v>
      </c>
      <c r="S185" s="616">
        <f>'PBLI - 2026'!Q15</f>
        <v>2</v>
      </c>
      <c r="T185" s="1137">
        <f>'PBLI - 2026'!R15</f>
        <v>1</v>
      </c>
      <c r="U185" s="817" t="str">
        <f>'PBLI - 2026'!T15</f>
        <v>Secretaría General</v>
      </c>
      <c r="V185" s="817"/>
      <c r="W185" s="817"/>
      <c r="X185" s="817"/>
      <c r="Y185" s="39">
        <f>'PBLI - 2026'!V15</f>
        <v>0</v>
      </c>
      <c r="Z185" s="39">
        <f>'PBLI - 2026'!W15</f>
        <v>0</v>
      </c>
      <c r="AA185" s="39">
        <f>'PBLI - 2026'!X15</f>
        <v>0</v>
      </c>
      <c r="AB185" s="39">
        <f>'PBLI - 2026'!Y15</f>
        <v>0</v>
      </c>
      <c r="AC185" s="39">
        <f>'PBLI - 2026'!Z15</f>
        <v>0</v>
      </c>
      <c r="AD185" s="39">
        <f>'PBLI - 2026'!AA15</f>
        <v>0</v>
      </c>
      <c r="AE185" s="39">
        <f>'PBLI - 2026'!AB15</f>
        <v>0</v>
      </c>
      <c r="AF185" s="39">
        <f>'PBLI - 2026'!AC15</f>
        <v>0</v>
      </c>
      <c r="AG185" s="39">
        <f>'PBLI - 2026'!AD15</f>
        <v>0</v>
      </c>
      <c r="AH185" s="39">
        <f>'PBLI - 2026'!AE15</f>
        <v>0</v>
      </c>
      <c r="AI185" s="39">
        <f>'PBLI - 2026'!AF15</f>
        <v>0</v>
      </c>
      <c r="AJ185" s="39">
        <f>'PBLI - 2026'!AG15</f>
        <v>0</v>
      </c>
      <c r="AK185" s="39">
        <f>'PBLI - 2026'!AH15</f>
        <v>0</v>
      </c>
      <c r="AL185" s="1126">
        <f>'PBLI - 2026'!AI15</f>
        <v>0</v>
      </c>
      <c r="AM185">
        <f t="shared" ca="1" si="97"/>
        <v>0</v>
      </c>
      <c r="AN185">
        <f t="shared" ca="1" si="98"/>
        <v>0</v>
      </c>
      <c r="AO185">
        <f t="shared" ca="1" si="99"/>
        <v>0</v>
      </c>
      <c r="AP185">
        <f t="shared" ca="1" si="100"/>
        <v>0</v>
      </c>
      <c r="AQ185">
        <f t="shared" ca="1" si="101"/>
        <v>0</v>
      </c>
      <c r="AR185">
        <f t="shared" ca="1" si="102"/>
        <v>2</v>
      </c>
      <c r="AS185">
        <f t="shared" ca="1" si="103"/>
        <v>0</v>
      </c>
      <c r="AT185">
        <f t="shared" ca="1" si="104"/>
        <v>0</v>
      </c>
      <c r="AU185">
        <f t="shared" ca="1" si="105"/>
        <v>2</v>
      </c>
      <c r="AV185">
        <f t="shared" ca="1" si="106"/>
        <v>0</v>
      </c>
      <c r="AW185">
        <f t="shared" ca="1" si="107"/>
        <v>0</v>
      </c>
      <c r="AX185">
        <f t="shared" ca="1" si="108"/>
        <v>0</v>
      </c>
    </row>
    <row r="186" spans="1:50" ht="27.75" customHeight="1">
      <c r="A186" s="726">
        <v>2026</v>
      </c>
      <c r="B186" s="789" t="s">
        <v>112</v>
      </c>
      <c r="C186" s="775"/>
      <c r="D186" s="616" t="str">
        <f>'PBLI - 2026'!B16</f>
        <v>PBIL11</v>
      </c>
      <c r="E186" s="616" t="str">
        <f>'PBLI - 2026'!C16</f>
        <v>Actvidades de medición y mejoramiento del clima organizacional</v>
      </c>
      <c r="F186" s="616" t="str">
        <f>'PBLI - 2026'!D16</f>
        <v>Informe trimestral</v>
      </c>
      <c r="G186" s="616">
        <f>'PBLI - 2026'!E16</f>
        <v>0</v>
      </c>
      <c r="H186" s="616">
        <f>'PBLI - 2026'!F16</f>
        <v>0</v>
      </c>
      <c r="I186" s="616">
        <f>'PBLI - 2026'!G16</f>
        <v>0</v>
      </c>
      <c r="J186" s="616">
        <f>'PBLI - 2026'!H16</f>
        <v>0</v>
      </c>
      <c r="K186" s="616">
        <f>'PBLI - 2026'!I16</f>
        <v>1</v>
      </c>
      <c r="L186" s="616">
        <f>'PBLI - 2026'!J16</f>
        <v>1</v>
      </c>
      <c r="M186" s="616">
        <f>'PBLI - 2026'!K16</f>
        <v>0</v>
      </c>
      <c r="N186" s="616">
        <f>'PBLI - 2026'!L16</f>
        <v>0</v>
      </c>
      <c r="O186" s="616">
        <f>'PBLI - 2026'!M16</f>
        <v>0</v>
      </c>
      <c r="P186" s="616">
        <f>'PBLI - 2026'!N16</f>
        <v>0</v>
      </c>
      <c r="Q186" s="616">
        <f>'PBLI - 2026'!O16</f>
        <v>0</v>
      </c>
      <c r="R186" s="616">
        <f>'PBLI - 2026'!P16</f>
        <v>0</v>
      </c>
      <c r="S186" s="616">
        <f>'PBLI - 2026'!Q16</f>
        <v>2</v>
      </c>
      <c r="T186" s="1137">
        <f>'PBLI - 2026'!R16</f>
        <v>1</v>
      </c>
      <c r="U186" s="817" t="str">
        <f>'PBLI - 2026'!T16</f>
        <v>Secretaría General</v>
      </c>
      <c r="V186" s="817"/>
      <c r="W186" s="817"/>
      <c r="X186" s="817"/>
      <c r="Y186" s="39">
        <f>'PBLI - 2026'!V16</f>
        <v>0</v>
      </c>
      <c r="Z186" s="39">
        <f>'PBLI - 2026'!W16</f>
        <v>0</v>
      </c>
      <c r="AA186" s="39">
        <f>'PBLI - 2026'!X16</f>
        <v>0</v>
      </c>
      <c r="AB186" s="39">
        <f>'PBLI - 2026'!Y16</f>
        <v>0</v>
      </c>
      <c r="AC186" s="39">
        <f>'PBLI - 2026'!Z16</f>
        <v>0</v>
      </c>
      <c r="AD186" s="39">
        <f>'PBLI - 2026'!AA16</f>
        <v>0</v>
      </c>
      <c r="AE186" s="39">
        <f>'PBLI - 2026'!AB16</f>
        <v>0</v>
      </c>
      <c r="AF186" s="39">
        <f>'PBLI - 2026'!AC16</f>
        <v>0</v>
      </c>
      <c r="AG186" s="39">
        <f>'PBLI - 2026'!AD16</f>
        <v>0</v>
      </c>
      <c r="AH186" s="39">
        <f>'PBLI - 2026'!AE16</f>
        <v>0</v>
      </c>
      <c r="AI186" s="39">
        <f>'PBLI - 2026'!AF16</f>
        <v>0</v>
      </c>
      <c r="AJ186" s="39">
        <f>'PBLI - 2026'!AG16</f>
        <v>0</v>
      </c>
      <c r="AK186" s="39">
        <f>'PBLI - 2026'!AH16</f>
        <v>0</v>
      </c>
      <c r="AL186" s="1126">
        <f>'PBLI - 2026'!AI16</f>
        <v>0</v>
      </c>
      <c r="AM186">
        <f t="shared" ca="1" si="97"/>
        <v>0</v>
      </c>
      <c r="AN186">
        <f t="shared" ca="1" si="98"/>
        <v>0</v>
      </c>
      <c r="AO186">
        <f t="shared" ca="1" si="99"/>
        <v>0</v>
      </c>
      <c r="AP186">
        <f t="shared" ca="1" si="100"/>
        <v>0</v>
      </c>
      <c r="AQ186">
        <f t="shared" ca="1" si="101"/>
        <v>2</v>
      </c>
      <c r="AR186">
        <f t="shared" ca="1" si="102"/>
        <v>2</v>
      </c>
      <c r="AS186">
        <f t="shared" ca="1" si="103"/>
        <v>0</v>
      </c>
      <c r="AT186">
        <f t="shared" ca="1" si="104"/>
        <v>0</v>
      </c>
      <c r="AU186">
        <f t="shared" ca="1" si="105"/>
        <v>0</v>
      </c>
      <c r="AV186">
        <f t="shared" ca="1" si="106"/>
        <v>0</v>
      </c>
      <c r="AW186">
        <f t="shared" ca="1" si="107"/>
        <v>0</v>
      </c>
      <c r="AX186">
        <f t="shared" ca="1" si="108"/>
        <v>0</v>
      </c>
    </row>
    <row r="187" spans="1:50" ht="27.75" customHeight="1">
      <c r="A187" s="726">
        <v>2026</v>
      </c>
      <c r="B187" s="789" t="s">
        <v>112</v>
      </c>
      <c r="C187" s="775"/>
      <c r="D187" s="616" t="str">
        <f>'PBLI - 2026'!B17</f>
        <v>PBIL12</v>
      </c>
      <c r="E187" s="616" t="str">
        <f>'PBLI - 2026'!C17</f>
        <v>Actividades orientadas a prevenir el sedentarismo, la ansiedad y la depresión</v>
      </c>
      <c r="F187" s="616" t="str">
        <f>'PBLI - 2026'!D17</f>
        <v>Informe trimestral</v>
      </c>
      <c r="G187" s="616">
        <f>'PBLI - 2026'!E17</f>
        <v>0</v>
      </c>
      <c r="H187" s="616">
        <f>'PBLI - 2026'!F17</f>
        <v>0</v>
      </c>
      <c r="I187" s="616">
        <f>'PBLI - 2026'!G17</f>
        <v>0</v>
      </c>
      <c r="J187" s="616">
        <f>'PBLI - 2026'!H17</f>
        <v>0</v>
      </c>
      <c r="K187" s="616">
        <f>'PBLI - 2026'!I17</f>
        <v>1</v>
      </c>
      <c r="L187" s="616">
        <f>'PBLI - 2026'!J17</f>
        <v>1</v>
      </c>
      <c r="M187" s="616">
        <f>'PBLI - 2026'!K17</f>
        <v>0</v>
      </c>
      <c r="N187" s="616">
        <f>'PBLI - 2026'!L17</f>
        <v>0</v>
      </c>
      <c r="O187" s="616">
        <f>'PBLI - 2026'!M17</f>
        <v>1</v>
      </c>
      <c r="P187" s="616">
        <f>'PBLI - 2026'!N17</f>
        <v>0</v>
      </c>
      <c r="Q187" s="616">
        <f>'PBLI - 2026'!O17</f>
        <v>1</v>
      </c>
      <c r="R187" s="616">
        <f>'PBLI - 2026'!P17</f>
        <v>0</v>
      </c>
      <c r="S187" s="616">
        <f>'PBLI - 2026'!Q17</f>
        <v>4</v>
      </c>
      <c r="T187" s="1137">
        <f>'PBLI - 2026'!R17</f>
        <v>1</v>
      </c>
      <c r="U187" s="817" t="str">
        <f>'PBLI - 2026'!T17</f>
        <v>Secretaría General</v>
      </c>
      <c r="V187" s="817"/>
      <c r="W187" s="817"/>
      <c r="X187" s="817"/>
      <c r="Y187" s="39">
        <f>'PBLI - 2026'!V17</f>
        <v>0</v>
      </c>
      <c r="Z187" s="39">
        <f>'PBLI - 2026'!W17</f>
        <v>0</v>
      </c>
      <c r="AA187" s="39">
        <f>'PBLI - 2026'!X17</f>
        <v>0</v>
      </c>
      <c r="AB187" s="39">
        <f>'PBLI - 2026'!Y17</f>
        <v>0</v>
      </c>
      <c r="AC187" s="39">
        <f>'PBLI - 2026'!Z17</f>
        <v>0</v>
      </c>
      <c r="AD187" s="39">
        <f>'PBLI - 2026'!AA17</f>
        <v>0</v>
      </c>
      <c r="AE187" s="39">
        <f>'PBLI - 2026'!AB17</f>
        <v>0</v>
      </c>
      <c r="AF187" s="39">
        <f>'PBLI - 2026'!AC17</f>
        <v>0</v>
      </c>
      <c r="AG187" s="39">
        <f>'PBLI - 2026'!AD17</f>
        <v>0</v>
      </c>
      <c r="AH187" s="39">
        <f>'PBLI - 2026'!AE17</f>
        <v>0</v>
      </c>
      <c r="AI187" s="39">
        <f>'PBLI - 2026'!AF17</f>
        <v>0</v>
      </c>
      <c r="AJ187" s="39">
        <f>'PBLI - 2026'!AG17</f>
        <v>0</v>
      </c>
      <c r="AK187" s="39">
        <f>'PBLI - 2026'!AH17</f>
        <v>0</v>
      </c>
      <c r="AL187" s="1126">
        <f>'PBLI - 2026'!AI17</f>
        <v>0</v>
      </c>
      <c r="AM187">
        <f t="shared" ca="1" si="97"/>
        <v>0</v>
      </c>
      <c r="AN187">
        <f t="shared" ca="1" si="98"/>
        <v>0</v>
      </c>
      <c r="AO187">
        <f t="shared" ca="1" si="99"/>
        <v>0</v>
      </c>
      <c r="AP187">
        <f t="shared" ca="1" si="100"/>
        <v>0</v>
      </c>
      <c r="AQ187">
        <f t="shared" ca="1" si="101"/>
        <v>2</v>
      </c>
      <c r="AR187">
        <f t="shared" ca="1" si="102"/>
        <v>2</v>
      </c>
      <c r="AS187">
        <f t="shared" ca="1" si="103"/>
        <v>0</v>
      </c>
      <c r="AT187">
        <f t="shared" ca="1" si="104"/>
        <v>0</v>
      </c>
      <c r="AU187">
        <f t="shared" ca="1" si="105"/>
        <v>2</v>
      </c>
      <c r="AV187">
        <f t="shared" ca="1" si="106"/>
        <v>0</v>
      </c>
      <c r="AW187">
        <f t="shared" ca="1" si="107"/>
        <v>2</v>
      </c>
      <c r="AX187">
        <f t="shared" ca="1" si="108"/>
        <v>0</v>
      </c>
    </row>
    <row r="188" spans="1:50" ht="27.75" customHeight="1">
      <c r="A188" s="726">
        <v>2026</v>
      </c>
      <c r="B188" s="789" t="s">
        <v>112</v>
      </c>
      <c r="C188" s="775"/>
      <c r="D188" s="616" t="str">
        <f>'PBLI - 2026'!B18</f>
        <v>PBIL13</v>
      </c>
      <c r="E188" s="616" t="str">
        <f>'PBLI - 2026'!C18</f>
        <v>Actividades relacionadas con la inclusión de diferentes formas de discapacidad en ambiente laboral</v>
      </c>
      <c r="F188" s="616" t="str">
        <f>'PBLI - 2026'!D18</f>
        <v>Informe trimestral</v>
      </c>
      <c r="G188" s="616">
        <f>'PBLI - 2026'!E18</f>
        <v>0</v>
      </c>
      <c r="H188" s="616">
        <f>'PBLI - 2026'!F18</f>
        <v>0</v>
      </c>
      <c r="I188" s="616">
        <f>'PBLI - 2026'!G18</f>
        <v>0</v>
      </c>
      <c r="J188" s="616">
        <f>'PBLI - 2026'!H18</f>
        <v>0</v>
      </c>
      <c r="K188" s="616">
        <f>'PBLI - 2026'!I18</f>
        <v>0</v>
      </c>
      <c r="L188" s="616">
        <f>'PBLI - 2026'!J18</f>
        <v>0</v>
      </c>
      <c r="M188" s="616">
        <f>'PBLI - 2026'!K18</f>
        <v>0</v>
      </c>
      <c r="N188" s="616">
        <f>'PBLI - 2026'!L18</f>
        <v>0</v>
      </c>
      <c r="O188" s="616">
        <f>'PBLI - 2026'!M18</f>
        <v>0</v>
      </c>
      <c r="P188" s="616">
        <f>'PBLI - 2026'!N18</f>
        <v>0</v>
      </c>
      <c r="Q188" s="616">
        <f>'PBLI - 2026'!O18</f>
        <v>0</v>
      </c>
      <c r="R188" s="616">
        <f>'PBLI - 2026'!P18</f>
        <v>1</v>
      </c>
      <c r="S188" s="616">
        <f>'PBLI - 2026'!Q18</f>
        <v>1</v>
      </c>
      <c r="T188" s="1137">
        <f>'PBLI - 2026'!R18</f>
        <v>1</v>
      </c>
      <c r="U188" s="817" t="str">
        <f>'PBLI - 2026'!T18</f>
        <v>Secretaría General</v>
      </c>
      <c r="V188" s="817"/>
      <c r="W188" s="817"/>
      <c r="X188" s="817"/>
      <c r="Y188" s="39">
        <f>'PBLI - 2026'!V18</f>
        <v>0</v>
      </c>
      <c r="Z188" s="39">
        <f>'PBLI - 2026'!W18</f>
        <v>0</v>
      </c>
      <c r="AA188" s="39">
        <f>'PBLI - 2026'!X18</f>
        <v>0</v>
      </c>
      <c r="AB188" s="39">
        <f>'PBLI - 2026'!Y18</f>
        <v>0</v>
      </c>
      <c r="AC188" s="39">
        <f>'PBLI - 2026'!Z18</f>
        <v>0</v>
      </c>
      <c r="AD188" s="39">
        <f>'PBLI - 2026'!AA18</f>
        <v>0</v>
      </c>
      <c r="AE188" s="39">
        <f>'PBLI - 2026'!AB18</f>
        <v>0</v>
      </c>
      <c r="AF188" s="39">
        <f>'PBLI - 2026'!AC18</f>
        <v>0</v>
      </c>
      <c r="AG188" s="39">
        <f>'PBLI - 2026'!AD18</f>
        <v>0</v>
      </c>
      <c r="AH188" s="39">
        <f>'PBLI - 2026'!AE18</f>
        <v>0</v>
      </c>
      <c r="AI188" s="39">
        <f>'PBLI - 2026'!AF18</f>
        <v>0</v>
      </c>
      <c r="AJ188" s="39">
        <f>'PBLI - 2026'!AG18</f>
        <v>0</v>
      </c>
      <c r="AK188" s="39">
        <f>'PBLI - 2026'!AH18</f>
        <v>0</v>
      </c>
      <c r="AL188" s="1126">
        <f>'PBLI - 2026'!AI18</f>
        <v>0</v>
      </c>
      <c r="AM188">
        <f t="shared" ca="1" si="97"/>
        <v>0</v>
      </c>
      <c r="AN188">
        <f t="shared" ca="1" si="98"/>
        <v>0</v>
      </c>
      <c r="AO188">
        <f t="shared" ca="1" si="99"/>
        <v>0</v>
      </c>
      <c r="AP188">
        <f t="shared" ca="1" si="100"/>
        <v>0</v>
      </c>
      <c r="AQ188">
        <f t="shared" ca="1" si="101"/>
        <v>0</v>
      </c>
      <c r="AR188">
        <f t="shared" ca="1" si="102"/>
        <v>0</v>
      </c>
      <c r="AS188">
        <f t="shared" ca="1" si="103"/>
        <v>0</v>
      </c>
      <c r="AT188">
        <f t="shared" ca="1" si="104"/>
        <v>0</v>
      </c>
      <c r="AU188">
        <f t="shared" ca="1" si="105"/>
        <v>0</v>
      </c>
      <c r="AV188">
        <f t="shared" ca="1" si="106"/>
        <v>0</v>
      </c>
      <c r="AW188">
        <f t="shared" ca="1" si="107"/>
        <v>0</v>
      </c>
      <c r="AX188">
        <f t="shared" ca="1" si="108"/>
        <v>2</v>
      </c>
    </row>
    <row r="189" spans="1:50" ht="27.75" customHeight="1">
      <c r="A189" s="726">
        <v>2026</v>
      </c>
      <c r="B189" s="789" t="s">
        <v>112</v>
      </c>
      <c r="C189" s="775"/>
      <c r="D189" s="616" t="str">
        <f>'PBLI - 2026'!B19</f>
        <v>PBIL14</v>
      </c>
      <c r="E189" s="616" t="str">
        <f>'PBLI - 2026'!C19</f>
        <v>Actividades para prevenir, denunciar y proteger al servidor público en actuaciones discriminatorias o de trato desigual</v>
      </c>
      <c r="F189" s="616" t="str">
        <f>'PBLI - 2026'!D19</f>
        <v>Informe trimestral</v>
      </c>
      <c r="G189" s="616">
        <f>'PBLI - 2026'!E19</f>
        <v>0</v>
      </c>
      <c r="H189" s="616">
        <f>'PBLI - 2026'!F19</f>
        <v>0</v>
      </c>
      <c r="I189" s="616">
        <f>'PBLI - 2026'!G19</f>
        <v>0</v>
      </c>
      <c r="J189" s="616">
        <f>'PBLI - 2026'!H19</f>
        <v>0</v>
      </c>
      <c r="K189" s="616">
        <f>'PBLI - 2026'!I19</f>
        <v>0</v>
      </c>
      <c r="L189" s="616">
        <f>'PBLI - 2026'!J19</f>
        <v>1</v>
      </c>
      <c r="M189" s="616">
        <f>'PBLI - 2026'!K19</f>
        <v>0</v>
      </c>
      <c r="N189" s="616">
        <f>'PBLI - 2026'!L19</f>
        <v>1</v>
      </c>
      <c r="O189" s="616">
        <f>'PBLI - 2026'!M19</f>
        <v>0</v>
      </c>
      <c r="P189" s="616">
        <f>'PBLI - 2026'!N19</f>
        <v>1</v>
      </c>
      <c r="Q189" s="616">
        <f>'PBLI - 2026'!O19</f>
        <v>0</v>
      </c>
      <c r="R189" s="616">
        <f>'PBLI - 2026'!P19</f>
        <v>0</v>
      </c>
      <c r="S189" s="616">
        <f>'PBLI - 2026'!Q19</f>
        <v>3</v>
      </c>
      <c r="T189" s="1137">
        <f>'PBLI - 2026'!R19</f>
        <v>1</v>
      </c>
      <c r="U189" s="817" t="str">
        <f>'PBLI - 2026'!T19</f>
        <v>Secretaría General</v>
      </c>
      <c r="V189" s="817"/>
      <c r="W189" s="817"/>
      <c r="X189" s="817"/>
      <c r="Y189" s="39">
        <f>'PBLI - 2026'!V19</f>
        <v>0</v>
      </c>
      <c r="Z189" s="39">
        <f>'PBLI - 2026'!W19</f>
        <v>0</v>
      </c>
      <c r="AA189" s="39">
        <f>'PBLI - 2026'!X19</f>
        <v>0</v>
      </c>
      <c r="AB189" s="39">
        <f>'PBLI - 2026'!Y19</f>
        <v>0</v>
      </c>
      <c r="AC189" s="39">
        <f>'PBLI - 2026'!Z19</f>
        <v>0</v>
      </c>
      <c r="AD189" s="39">
        <f>'PBLI - 2026'!AA19</f>
        <v>0</v>
      </c>
      <c r="AE189" s="39">
        <f>'PBLI - 2026'!AB19</f>
        <v>0</v>
      </c>
      <c r="AF189" s="39">
        <f>'PBLI - 2026'!AC19</f>
        <v>0</v>
      </c>
      <c r="AG189" s="39">
        <f>'PBLI - 2026'!AD19</f>
        <v>0</v>
      </c>
      <c r="AH189" s="39">
        <f>'PBLI - 2026'!AE19</f>
        <v>0</v>
      </c>
      <c r="AI189" s="39">
        <f>'PBLI - 2026'!AF19</f>
        <v>0</v>
      </c>
      <c r="AJ189" s="39">
        <f>'PBLI - 2026'!AG19</f>
        <v>0</v>
      </c>
      <c r="AK189" s="39">
        <f>'PBLI - 2026'!AH19</f>
        <v>0</v>
      </c>
      <c r="AL189" s="1126">
        <f>'PBLI - 2026'!AI19</f>
        <v>0</v>
      </c>
      <c r="AM189">
        <f t="shared" ca="1" si="97"/>
        <v>0</v>
      </c>
      <c r="AN189">
        <f t="shared" ca="1" si="98"/>
        <v>0</v>
      </c>
      <c r="AO189">
        <f t="shared" ca="1" si="99"/>
        <v>0</v>
      </c>
      <c r="AP189">
        <f t="shared" ca="1" si="100"/>
        <v>0</v>
      </c>
      <c r="AQ189">
        <f t="shared" ca="1" si="101"/>
        <v>0</v>
      </c>
      <c r="AR189">
        <f t="shared" ca="1" si="102"/>
        <v>2</v>
      </c>
      <c r="AS189">
        <f t="shared" ca="1" si="103"/>
        <v>0</v>
      </c>
      <c r="AT189">
        <f t="shared" ca="1" si="104"/>
        <v>2</v>
      </c>
      <c r="AU189">
        <f t="shared" ca="1" si="105"/>
        <v>0</v>
      </c>
      <c r="AV189">
        <f t="shared" ca="1" si="106"/>
        <v>2</v>
      </c>
      <c r="AW189">
        <f t="shared" ca="1" si="107"/>
        <v>0</v>
      </c>
      <c r="AX189">
        <f t="shared" ca="1" si="108"/>
        <v>0</v>
      </c>
    </row>
    <row r="190" spans="1:50" ht="27.75" customHeight="1">
      <c r="A190" s="726">
        <v>2026</v>
      </c>
      <c r="B190" s="789" t="s">
        <v>112</v>
      </c>
      <c r="C190" s="775"/>
      <c r="D190" s="616" t="str">
        <f>'PBLI - 2026'!B20</f>
        <v>PBIL15</v>
      </c>
      <c r="E190" s="616" t="str">
        <f>'PBLI - 2026'!C20</f>
        <v>Actividades relacionadas con la promoción y difusión de protocolos sobre las no violencias basadas en genero</v>
      </c>
      <c r="F190" s="616" t="str">
        <f>'PBLI - 2026'!D20</f>
        <v>Informe trimestral</v>
      </c>
      <c r="G190" s="616">
        <f>'PBLI - 2026'!E20</f>
        <v>0</v>
      </c>
      <c r="H190" s="616">
        <f>'PBLI - 2026'!F20</f>
        <v>0</v>
      </c>
      <c r="I190" s="616">
        <f>'PBLI - 2026'!G20</f>
        <v>0</v>
      </c>
      <c r="J190" s="616">
        <f>'PBLI - 2026'!H20</f>
        <v>0</v>
      </c>
      <c r="K190" s="616">
        <f>'PBLI - 2026'!I20</f>
        <v>0</v>
      </c>
      <c r="L190" s="616">
        <f>'PBLI - 2026'!J20</f>
        <v>0</v>
      </c>
      <c r="M190" s="616">
        <f>'PBLI - 2026'!K20</f>
        <v>1</v>
      </c>
      <c r="N190" s="616">
        <f>'PBLI - 2026'!L20</f>
        <v>0</v>
      </c>
      <c r="O190" s="616">
        <f>'PBLI - 2026'!M20</f>
        <v>1</v>
      </c>
      <c r="P190" s="616">
        <f>'PBLI - 2026'!N20</f>
        <v>0</v>
      </c>
      <c r="Q190" s="616">
        <f>'PBLI - 2026'!O20</f>
        <v>1</v>
      </c>
      <c r="R190" s="616">
        <f>'PBLI - 2026'!P20</f>
        <v>0</v>
      </c>
      <c r="S190" s="616">
        <f>'PBLI - 2026'!Q20</f>
        <v>3</v>
      </c>
      <c r="T190" s="1137">
        <f>'PBLI - 2026'!R20</f>
        <v>1</v>
      </c>
      <c r="U190" s="817" t="str">
        <f>'PBLI - 2026'!T20</f>
        <v>Secretaría General</v>
      </c>
      <c r="V190" s="817"/>
      <c r="W190" s="817"/>
      <c r="X190" s="817"/>
      <c r="Y190" s="39">
        <f>'PBLI - 2026'!V20</f>
        <v>0</v>
      </c>
      <c r="Z190" s="39">
        <f>'PBLI - 2026'!W20</f>
        <v>0</v>
      </c>
      <c r="AA190" s="39">
        <f>'PBLI - 2026'!X20</f>
        <v>0</v>
      </c>
      <c r="AB190" s="39">
        <f>'PBLI - 2026'!Y20</f>
        <v>0</v>
      </c>
      <c r="AC190" s="39">
        <f>'PBLI - 2026'!Z20</f>
        <v>0</v>
      </c>
      <c r="AD190" s="39">
        <f>'PBLI - 2026'!AA20</f>
        <v>0</v>
      </c>
      <c r="AE190" s="39">
        <f>'PBLI - 2026'!AB20</f>
        <v>0</v>
      </c>
      <c r="AF190" s="39">
        <f>'PBLI - 2026'!AC20</f>
        <v>0</v>
      </c>
      <c r="AG190" s="39">
        <f>'PBLI - 2026'!AD20</f>
        <v>0</v>
      </c>
      <c r="AH190" s="39">
        <f>'PBLI - 2026'!AE20</f>
        <v>0</v>
      </c>
      <c r="AI190" s="39">
        <f>'PBLI - 2026'!AF20</f>
        <v>0</v>
      </c>
      <c r="AJ190" s="39">
        <f>'PBLI - 2026'!AG20</f>
        <v>0</v>
      </c>
      <c r="AK190" s="39">
        <f>'PBLI - 2026'!AH20</f>
        <v>0</v>
      </c>
      <c r="AL190" s="1126">
        <f>'PBLI - 2026'!AI20</f>
        <v>0</v>
      </c>
      <c r="AM190">
        <f t="shared" ref="AM190:AM221" ca="1" si="109">IF($AZ$3&gt;BA$3,IF(AND(G190=0, Y190=0), 0,IF(AND(G190=0, Y190&gt;=1), 1,IF(AND(G190&gt;=1, Y190=G190), 1,IF(AND(G190&gt;=1, Y190&gt;G190), 1,IF(AND(G190&gt;=1, Y190=0), 2,IF(AND(G190&gt;=1, Y190&lt;G190), 2,"Revisa los valores")))))),100)</f>
        <v>0</v>
      </c>
      <c r="AN190">
        <f t="shared" ref="AN190:AN221" ca="1" si="110">IF($AZ$3&gt;BB$3,IF(AND(H190=0, Z190=0), 0,IF(AND(H190=0, Z190&gt;=1), 1,IF(AND(H190&gt;=1, Z190=H190), 1,IF(AND(H190&gt;=1, Z190&gt;H190), 1,IF(AND(H190&gt;=1, Z190=0), 2,IF(AND(H190&gt;=1, Z190&lt;H190), 2,"Revisa los valores")))))),100)</f>
        <v>0</v>
      </c>
      <c r="AO190">
        <f t="shared" ref="AO190:AO221" ca="1" si="111">IF($AZ$3&gt;BC$3,IF(AND(I190=0, AA190=0), 0,IF(AND(I190=0, AA190&gt;=1), 1,IF(AND(I190&gt;=1, AA190=I190), 1,IF(AND(I190&gt;=1, AA190&gt;I190), 1,IF(AND(I190&gt;=1, AA190=0), 2,IF(AND(I190&gt;=1, AA190&lt;I190), 2,"Revisa los valores")))))),100)</f>
        <v>0</v>
      </c>
      <c r="AP190">
        <f t="shared" ref="AP190:AP221" ca="1" si="112">IF($AZ$3&gt;BD$3,IF(AND(J190=0, AB190=0), 0,IF(AND(J190=0, AB190&gt;=1), 1,IF(AND(J190&gt;=1, AB190=J190), 1,IF(AND(J190&gt;=1, AB190&gt;J190), 1,IF(AND(J190&gt;=1, AB190=0), 2,IF(AND(J190&gt;=1, AB190&lt;J190), 2,"Revisa los valores")))))),100)</f>
        <v>0</v>
      </c>
      <c r="AQ190">
        <f t="shared" ref="AQ190:AQ221" ca="1" si="113">IF($AZ$3&gt;BE$3,IF(AND(K190=0, AC190=0), 0,IF(AND(K190=0, AC190&gt;=1), 1,IF(AND(K190&gt;=1, AC190=K190), 1,IF(AND(K190&gt;=1, AC190&gt;K190), 1,IF(AND(K190&gt;=1, AC190=0), 2,IF(AND(K190&gt;=1, AC190&lt;K190), 2,"Revisa los valores")))))),100)</f>
        <v>0</v>
      </c>
      <c r="AR190">
        <f t="shared" ref="AR190:AR221" ca="1" si="114">IF($AZ$3&gt;BF$3,IF(AND(L190=0, AD190=0), 0,IF(AND(L190=0, AD190&gt;=1), 1,IF(AND(L190&gt;=1, AD190=L190), 1,IF(AND(L190&gt;=1, AD190&gt;L190), 1,IF(AND(L190&gt;=1, AD190=0), 2,IF(AND(L190&gt;=1, AD190&lt;L190), 2,"Revisa los valores")))))),100)</f>
        <v>0</v>
      </c>
      <c r="AS190">
        <f t="shared" ref="AS190:AS221" ca="1" si="115">IF($AZ$3&gt;BG$3,IF(AND(M190=0, AE190=0), 0,IF(AND(M190=0, AE190&gt;=1), 1,IF(AND(M190&gt;=1, AE190=M190), 1,IF(AND(M190&gt;=1, AE190&gt;M190), 1,IF(AND(M190&gt;=1, AE190=0), 2,IF(AND(M190&gt;=1, AE190&lt;M190), 2,"Revisa los valores")))))),100)</f>
        <v>2</v>
      </c>
      <c r="AT190">
        <f t="shared" ref="AT190:AT221" ca="1" si="116">IF($AZ$3&gt;BH$3,IF(AND(N190=0, AF190=0), 0,IF(AND(N190=0, AF190&gt;=1), 1,IF(AND(N190&gt;=1, AF190=N190), 1,IF(AND(N190&gt;=1, AF190&gt;N190), 1,IF(AND(N190&gt;=1, AF190=0), 2,IF(AND(N190&gt;=1, AF190&lt;N190), 2,"Revisa los valores")))))),100)</f>
        <v>0</v>
      </c>
      <c r="AU190">
        <f t="shared" ref="AU190:AU221" ca="1" si="117">IF($AZ$3&gt;BI$3,IF(AND(O190=0, AG190=0), 0,IF(AND(O190=0, AG190&gt;=1), 1,IF(AND(O190&gt;=1, AG190=O190), 1,IF(AND(O190&gt;=1, AG190&gt;O190), 1,IF(AND(O190&gt;=1, AG190=0), 2,IF(AND(O190&gt;=1, AG190&lt;O190), 2,"Revisa los valores")))))),100)</f>
        <v>2</v>
      </c>
      <c r="AV190">
        <f t="shared" ref="AV190:AV221" ca="1" si="118">IF($AZ$3&gt;BJ$3,IF(AND(P190=0, AH190=0), 0,IF(AND(P190=0, AH190&gt;=1), 1,IF(AND(P190&gt;=1, AH190=P190), 1,IF(AND(P190&gt;=1, AH190&gt;P190), 1,IF(AND(P190&gt;=1, AH190=0), 2,IF(AND(P190&gt;=1, AH190&lt;P190), 2,"Revisa los valores")))))),100)</f>
        <v>0</v>
      </c>
      <c r="AW190">
        <f t="shared" ref="AW190:AW221" ca="1" si="119">IF($AZ$3&gt;BK$3,IF(AND(Q190=0, AI190=0), 0,IF(AND(Q190=0, AI190&gt;=1), 1,IF(AND(Q190&gt;=1, AI190=Q190), 1,IF(AND(Q190&gt;=1, AI190&gt;Q190), 1,IF(AND(Q190&gt;=1, AI190=0), 2,IF(AND(Q190&gt;=1, AI190&lt;Q190), 2,"Revisa los valores")))))),100)</f>
        <v>2</v>
      </c>
      <c r="AX190">
        <f t="shared" ref="AX190:AX221" ca="1" si="120">IF($AZ$3&gt;BL$3,IF(AND(R190=0, AJ190=0), 0,IF(AND(R190=0, AJ190&gt;=1), 1,IF(AND(R190&gt;=1, AJ190=R190), 1,IF(AND(R190&gt;=1, AJ190&gt;R190), 1,IF(AND(R190&gt;=1, AJ190=0), 2,IF(AND(R190&gt;=1, AJ190&lt;R190), 2,"Revisa los valores")))))),100)</f>
        <v>0</v>
      </c>
    </row>
    <row r="191" spans="1:50" ht="27.75" customHeight="1">
      <c r="A191" s="726">
        <v>2026</v>
      </c>
      <c r="B191" s="789" t="s">
        <v>112</v>
      </c>
      <c r="C191" s="775"/>
      <c r="D191" s="616" t="str">
        <f>'PBLI - 2026'!B21</f>
        <v>PBIL16</v>
      </c>
      <c r="E191" s="616" t="str">
        <f>'PBLI - 2026'!C21</f>
        <v>Revisión y socialización de procedimiento de atención y medidas de protección en situaciones relacionadas con el acoso laboral</v>
      </c>
      <c r="F191" s="616" t="str">
        <f>'PBLI - 2026'!D21</f>
        <v>Informe trimestral</v>
      </c>
      <c r="G191" s="616">
        <f>'PBLI - 2026'!E21</f>
        <v>0</v>
      </c>
      <c r="H191" s="616">
        <f>'PBLI - 2026'!F21</f>
        <v>0</v>
      </c>
      <c r="I191" s="616">
        <f>'PBLI - 2026'!G21</f>
        <v>0</v>
      </c>
      <c r="J191" s="616">
        <f>'PBLI - 2026'!H21</f>
        <v>0</v>
      </c>
      <c r="K191" s="616">
        <f>'PBLI - 2026'!I21</f>
        <v>1</v>
      </c>
      <c r="L191" s="616">
        <f>'PBLI - 2026'!J21</f>
        <v>0</v>
      </c>
      <c r="M191" s="616">
        <f>'PBLI - 2026'!K21</f>
        <v>0</v>
      </c>
      <c r="N191" s="616">
        <f>'PBLI - 2026'!L21</f>
        <v>0</v>
      </c>
      <c r="O191" s="616">
        <f>'PBLI - 2026'!M21</f>
        <v>0</v>
      </c>
      <c r="P191" s="616">
        <f>'PBLI - 2026'!N21</f>
        <v>0</v>
      </c>
      <c r="Q191" s="616">
        <f>'PBLI - 2026'!O21</f>
        <v>0</v>
      </c>
      <c r="R191" s="616">
        <f>'PBLI - 2026'!P21</f>
        <v>0</v>
      </c>
      <c r="S191" s="616">
        <f>'PBLI - 2026'!Q21</f>
        <v>1</v>
      </c>
      <c r="T191" s="1137">
        <f>'PBLI - 2026'!R21</f>
        <v>1</v>
      </c>
      <c r="U191" s="817" t="str">
        <f>'PBLI - 2026'!T21</f>
        <v>Secretaría General</v>
      </c>
      <c r="V191" s="817"/>
      <c r="W191" s="817"/>
      <c r="X191" s="817"/>
      <c r="Y191" s="39">
        <f>'PBLI - 2026'!V21</f>
        <v>0</v>
      </c>
      <c r="Z191" s="39">
        <f>'PBLI - 2026'!W21</f>
        <v>0</v>
      </c>
      <c r="AA191" s="39">
        <f>'PBLI - 2026'!X21</f>
        <v>0</v>
      </c>
      <c r="AB191" s="39">
        <f>'PBLI - 2026'!Y21</f>
        <v>0</v>
      </c>
      <c r="AC191" s="39">
        <f>'PBLI - 2026'!Z21</f>
        <v>0</v>
      </c>
      <c r="AD191" s="39">
        <f>'PBLI - 2026'!AA21</f>
        <v>0</v>
      </c>
      <c r="AE191" s="39">
        <f>'PBLI - 2026'!AB21</f>
        <v>0</v>
      </c>
      <c r="AF191" s="39">
        <f>'PBLI - 2026'!AC21</f>
        <v>0</v>
      </c>
      <c r="AG191" s="39">
        <f>'PBLI - 2026'!AD21</f>
        <v>0</v>
      </c>
      <c r="AH191" s="39">
        <f>'PBLI - 2026'!AE21</f>
        <v>0</v>
      </c>
      <c r="AI191" s="39">
        <f>'PBLI - 2026'!AF21</f>
        <v>0</v>
      </c>
      <c r="AJ191" s="39">
        <f>'PBLI - 2026'!AG21</f>
        <v>0</v>
      </c>
      <c r="AK191" s="39">
        <f>'PBLI - 2026'!AH21</f>
        <v>0</v>
      </c>
      <c r="AL191" s="1126">
        <f>'PBLI - 2026'!AI21</f>
        <v>0</v>
      </c>
      <c r="AM191">
        <f t="shared" ca="1" si="109"/>
        <v>0</v>
      </c>
      <c r="AN191">
        <f t="shared" ca="1" si="110"/>
        <v>0</v>
      </c>
      <c r="AO191">
        <f t="shared" ca="1" si="111"/>
        <v>0</v>
      </c>
      <c r="AP191">
        <f t="shared" ca="1" si="112"/>
        <v>0</v>
      </c>
      <c r="AQ191">
        <f t="shared" ca="1" si="113"/>
        <v>2</v>
      </c>
      <c r="AR191">
        <f t="shared" ca="1" si="114"/>
        <v>0</v>
      </c>
      <c r="AS191">
        <f t="shared" ca="1" si="115"/>
        <v>0</v>
      </c>
      <c r="AT191">
        <f t="shared" ca="1" si="116"/>
        <v>0</v>
      </c>
      <c r="AU191">
        <f t="shared" ca="1" si="117"/>
        <v>0</v>
      </c>
      <c r="AV191">
        <f t="shared" ca="1" si="118"/>
        <v>0</v>
      </c>
      <c r="AW191">
        <f t="shared" ca="1" si="119"/>
        <v>0</v>
      </c>
      <c r="AX191">
        <f t="shared" ca="1" si="120"/>
        <v>0</v>
      </c>
    </row>
    <row r="192" spans="1:50" ht="27.75" customHeight="1">
      <c r="A192" s="726">
        <v>2026</v>
      </c>
      <c r="B192" s="789" t="s">
        <v>112</v>
      </c>
      <c r="C192" s="775"/>
      <c r="D192" s="616" t="str">
        <f>'PBLI - 2026'!B22</f>
        <v>PBIL17</v>
      </c>
      <c r="E192" s="616" t="str">
        <f>'PBLI - 2026'!C22</f>
        <v>Implementación buzon de sugerencias, repositorios de información e iniciativas para el bienestar integral del servidor público</v>
      </c>
      <c r="F192" s="616" t="str">
        <f>'PBLI - 2026'!D22</f>
        <v>Informe trimestral</v>
      </c>
      <c r="G192" s="616">
        <f>'PBLI - 2026'!E22</f>
        <v>0</v>
      </c>
      <c r="H192" s="616">
        <f>'PBLI - 2026'!F22</f>
        <v>0</v>
      </c>
      <c r="I192" s="616">
        <f>'PBLI - 2026'!G22</f>
        <v>0</v>
      </c>
      <c r="J192" s="616">
        <f>'PBLI - 2026'!H22</f>
        <v>0</v>
      </c>
      <c r="K192" s="616">
        <f>'PBLI - 2026'!I22</f>
        <v>0</v>
      </c>
      <c r="L192" s="616">
        <f>'PBLI - 2026'!J22</f>
        <v>0</v>
      </c>
      <c r="M192" s="616">
        <f>'PBLI - 2026'!K22</f>
        <v>1</v>
      </c>
      <c r="N192" s="616">
        <f>'PBLI - 2026'!L22</f>
        <v>0</v>
      </c>
      <c r="O192" s="616">
        <f>'PBLI - 2026'!M22</f>
        <v>0</v>
      </c>
      <c r="P192" s="616">
        <f>'PBLI - 2026'!N22</f>
        <v>0</v>
      </c>
      <c r="Q192" s="616">
        <f>'PBLI - 2026'!O22</f>
        <v>0</v>
      </c>
      <c r="R192" s="616">
        <f>'PBLI - 2026'!P22</f>
        <v>0</v>
      </c>
      <c r="S192" s="616">
        <f>'PBLI - 2026'!Q22</f>
        <v>1</v>
      </c>
      <c r="T192" s="1137">
        <f>'PBLI - 2026'!R22</f>
        <v>1</v>
      </c>
      <c r="U192" s="817" t="str">
        <f>'PBLI - 2026'!T22</f>
        <v>Secretaría General</v>
      </c>
      <c r="V192" s="817"/>
      <c r="W192" s="817"/>
      <c r="X192" s="817"/>
      <c r="Y192" s="39">
        <f>'PBLI - 2026'!V22</f>
        <v>0</v>
      </c>
      <c r="Z192" s="39">
        <f>'PBLI - 2026'!W22</f>
        <v>0</v>
      </c>
      <c r="AA192" s="39">
        <f>'PBLI - 2026'!X22</f>
        <v>0</v>
      </c>
      <c r="AB192" s="39">
        <f>'PBLI - 2026'!Y22</f>
        <v>0</v>
      </c>
      <c r="AC192" s="39">
        <f>'PBLI - 2026'!Z22</f>
        <v>0</v>
      </c>
      <c r="AD192" s="39">
        <f>'PBLI - 2026'!AA22</f>
        <v>0</v>
      </c>
      <c r="AE192" s="39">
        <f>'PBLI - 2026'!AB22</f>
        <v>0</v>
      </c>
      <c r="AF192" s="39">
        <f>'PBLI - 2026'!AC22</f>
        <v>0</v>
      </c>
      <c r="AG192" s="39">
        <f>'PBLI - 2026'!AD22</f>
        <v>0</v>
      </c>
      <c r="AH192" s="39">
        <f>'PBLI - 2026'!AE22</f>
        <v>0</v>
      </c>
      <c r="AI192" s="39">
        <f>'PBLI - 2026'!AF22</f>
        <v>0</v>
      </c>
      <c r="AJ192" s="39">
        <f>'PBLI - 2026'!AG22</f>
        <v>0</v>
      </c>
      <c r="AK192" s="39">
        <f>'PBLI - 2026'!AH22</f>
        <v>0</v>
      </c>
      <c r="AL192" s="1126">
        <f>'PBLI - 2026'!AI22</f>
        <v>0</v>
      </c>
      <c r="AM192">
        <f t="shared" ca="1" si="109"/>
        <v>0</v>
      </c>
      <c r="AN192">
        <f t="shared" ca="1" si="110"/>
        <v>0</v>
      </c>
      <c r="AO192">
        <f t="shared" ca="1" si="111"/>
        <v>0</v>
      </c>
      <c r="AP192">
        <f t="shared" ca="1" si="112"/>
        <v>0</v>
      </c>
      <c r="AQ192">
        <f t="shared" ca="1" si="113"/>
        <v>0</v>
      </c>
      <c r="AR192">
        <f t="shared" ca="1" si="114"/>
        <v>0</v>
      </c>
      <c r="AS192">
        <f t="shared" ca="1" si="115"/>
        <v>2</v>
      </c>
      <c r="AT192">
        <f t="shared" ca="1" si="116"/>
        <v>0</v>
      </c>
      <c r="AU192">
        <f t="shared" ca="1" si="117"/>
        <v>0</v>
      </c>
      <c r="AV192">
        <f t="shared" ca="1" si="118"/>
        <v>0</v>
      </c>
      <c r="AW192">
        <f t="shared" ca="1" si="119"/>
        <v>0</v>
      </c>
      <c r="AX192">
        <f t="shared" ca="1" si="120"/>
        <v>0</v>
      </c>
    </row>
    <row r="193" spans="1:50" ht="27.75" customHeight="1">
      <c r="A193" s="726">
        <v>2026</v>
      </c>
      <c r="B193" s="789" t="s">
        <v>112</v>
      </c>
      <c r="C193" s="775"/>
      <c r="D193" s="616" t="str">
        <f>'PBLI - 2026'!B23</f>
        <v>PBIL18</v>
      </c>
      <c r="E193" s="616" t="str">
        <f>'PBLI - 2026'!C23</f>
        <v>Implementación del Modulo de Bienestar en el aplicativo Kactus</v>
      </c>
      <c r="F193" s="616" t="str">
        <f>'PBLI - 2026'!D23</f>
        <v>Informe trimestral</v>
      </c>
      <c r="G193" s="616">
        <f>'PBLI - 2026'!E23</f>
        <v>0</v>
      </c>
      <c r="H193" s="616">
        <f>'PBLI - 2026'!F23</f>
        <v>0</v>
      </c>
      <c r="I193" s="616">
        <f>'PBLI - 2026'!G23</f>
        <v>0</v>
      </c>
      <c r="J193" s="616">
        <f>'PBLI - 2026'!H23</f>
        <v>1</v>
      </c>
      <c r="K193" s="616">
        <f>'PBLI - 2026'!I23</f>
        <v>1</v>
      </c>
      <c r="L193" s="616">
        <f>'PBLI - 2026'!J23</f>
        <v>0</v>
      </c>
      <c r="M193" s="616">
        <f>'PBLI - 2026'!K23</f>
        <v>1</v>
      </c>
      <c r="N193" s="616">
        <f>'PBLI - 2026'!L23</f>
        <v>0</v>
      </c>
      <c r="O193" s="616">
        <f>'PBLI - 2026'!M23</f>
        <v>1</v>
      </c>
      <c r="P193" s="616">
        <f>'PBLI - 2026'!N23</f>
        <v>0</v>
      </c>
      <c r="Q193" s="616">
        <f>'PBLI - 2026'!O23</f>
        <v>1</v>
      </c>
      <c r="R193" s="616">
        <f>'PBLI - 2026'!P23</f>
        <v>0</v>
      </c>
      <c r="S193" s="616">
        <f>'PBLI - 2026'!Q23</f>
        <v>5</v>
      </c>
      <c r="T193" s="1137">
        <f>'PBLI - 2026'!R23</f>
        <v>1</v>
      </c>
      <c r="U193" s="817" t="str">
        <f>'PBLI - 2026'!T23</f>
        <v>Secretaría General</v>
      </c>
      <c r="V193" s="817"/>
      <c r="W193" s="817"/>
      <c r="X193" s="817"/>
      <c r="Y193" s="39">
        <f>'PBLI - 2026'!V23</f>
        <v>0</v>
      </c>
      <c r="Z193" s="39">
        <f>'PBLI - 2026'!W23</f>
        <v>0</v>
      </c>
      <c r="AA193" s="39">
        <f>'PBLI - 2026'!X23</f>
        <v>0</v>
      </c>
      <c r="AB193" s="39">
        <f>'PBLI - 2026'!Y23</f>
        <v>0</v>
      </c>
      <c r="AC193" s="39">
        <f>'PBLI - 2026'!Z23</f>
        <v>0</v>
      </c>
      <c r="AD193" s="39">
        <f>'PBLI - 2026'!AA23</f>
        <v>0</v>
      </c>
      <c r="AE193" s="39">
        <f>'PBLI - 2026'!AB23</f>
        <v>0</v>
      </c>
      <c r="AF193" s="39">
        <f>'PBLI - 2026'!AC23</f>
        <v>0</v>
      </c>
      <c r="AG193" s="39">
        <f>'PBLI - 2026'!AD23</f>
        <v>0</v>
      </c>
      <c r="AH193" s="39">
        <f>'PBLI - 2026'!AE23</f>
        <v>0</v>
      </c>
      <c r="AI193" s="39">
        <f>'PBLI - 2026'!AF23</f>
        <v>0</v>
      </c>
      <c r="AJ193" s="39">
        <f>'PBLI - 2026'!AG23</f>
        <v>0</v>
      </c>
      <c r="AK193" s="39">
        <f>'PBLI - 2026'!AH23</f>
        <v>0</v>
      </c>
      <c r="AL193" s="1126">
        <f>'PBLI - 2026'!AI23</f>
        <v>0</v>
      </c>
      <c r="AM193">
        <f t="shared" ca="1" si="109"/>
        <v>0</v>
      </c>
      <c r="AN193">
        <f t="shared" ca="1" si="110"/>
        <v>0</v>
      </c>
      <c r="AO193">
        <f t="shared" ca="1" si="111"/>
        <v>0</v>
      </c>
      <c r="AP193">
        <f t="shared" ca="1" si="112"/>
        <v>2</v>
      </c>
      <c r="AQ193">
        <f t="shared" ca="1" si="113"/>
        <v>2</v>
      </c>
      <c r="AR193">
        <f t="shared" ca="1" si="114"/>
        <v>0</v>
      </c>
      <c r="AS193">
        <f t="shared" ca="1" si="115"/>
        <v>2</v>
      </c>
      <c r="AT193">
        <f t="shared" ca="1" si="116"/>
        <v>0</v>
      </c>
      <c r="AU193">
        <f t="shared" ca="1" si="117"/>
        <v>2</v>
      </c>
      <c r="AV193">
        <f t="shared" ca="1" si="118"/>
        <v>0</v>
      </c>
      <c r="AW193">
        <f t="shared" ca="1" si="119"/>
        <v>2</v>
      </c>
      <c r="AX193">
        <f t="shared" ca="1" si="120"/>
        <v>0</v>
      </c>
    </row>
    <row r="194" spans="1:50" ht="27.75" customHeight="1">
      <c r="A194" s="726">
        <v>2026</v>
      </c>
      <c r="B194" s="789" t="s">
        <v>112</v>
      </c>
      <c r="C194" s="775"/>
      <c r="D194" s="616" t="str">
        <f>'PBLI - 2026'!B24</f>
        <v>PBIL19</v>
      </c>
      <c r="E194" s="616" t="str">
        <f>'PBLI - 2026'!C24</f>
        <v>Modificación de procedimientos asociados al bienestar de los servidores públicos</v>
      </c>
      <c r="F194" s="616" t="str">
        <f>'PBLI - 2026'!D24</f>
        <v>Informe trimestral</v>
      </c>
      <c r="G194" s="616">
        <f>'PBLI - 2026'!E24</f>
        <v>0</v>
      </c>
      <c r="H194" s="616">
        <f>'PBLI - 2026'!F24</f>
        <v>0</v>
      </c>
      <c r="I194" s="616">
        <f>'PBLI - 2026'!G24</f>
        <v>0</v>
      </c>
      <c r="J194" s="616">
        <f>'PBLI - 2026'!H24</f>
        <v>0</v>
      </c>
      <c r="K194" s="616">
        <f>'PBLI - 2026'!I24</f>
        <v>0</v>
      </c>
      <c r="L194" s="616">
        <f>'PBLI - 2026'!J24</f>
        <v>0</v>
      </c>
      <c r="M194" s="616">
        <f>'PBLI - 2026'!K24</f>
        <v>0</v>
      </c>
      <c r="N194" s="616">
        <f>'PBLI - 2026'!L24</f>
        <v>1</v>
      </c>
      <c r="O194" s="616">
        <f>'PBLI - 2026'!M24</f>
        <v>0</v>
      </c>
      <c r="P194" s="616">
        <f>'PBLI - 2026'!N24</f>
        <v>1</v>
      </c>
      <c r="Q194" s="616">
        <f>'PBLI - 2026'!O24</f>
        <v>1</v>
      </c>
      <c r="R194" s="616">
        <f>'PBLI - 2026'!P24</f>
        <v>0</v>
      </c>
      <c r="S194" s="616">
        <f>'PBLI - 2026'!Q24</f>
        <v>3</v>
      </c>
      <c r="T194" s="1137">
        <f>'PBLI - 2026'!R24</f>
        <v>1</v>
      </c>
      <c r="U194" s="817" t="str">
        <f>'PBLI - 2026'!T24</f>
        <v>Secretaría General</v>
      </c>
      <c r="V194" s="817"/>
      <c r="W194" s="817"/>
      <c r="X194" s="817"/>
      <c r="Y194" s="39">
        <f>'PBLI - 2026'!V24</f>
        <v>0</v>
      </c>
      <c r="Z194" s="39">
        <f>'PBLI - 2026'!W24</f>
        <v>0</v>
      </c>
      <c r="AA194" s="39">
        <f>'PBLI - 2026'!X24</f>
        <v>0</v>
      </c>
      <c r="AB194" s="39">
        <f>'PBLI - 2026'!Y24</f>
        <v>0</v>
      </c>
      <c r="AC194" s="39">
        <f>'PBLI - 2026'!Z24</f>
        <v>0</v>
      </c>
      <c r="AD194" s="39">
        <f>'PBLI - 2026'!AA24</f>
        <v>0</v>
      </c>
      <c r="AE194" s="39">
        <f>'PBLI - 2026'!AB24</f>
        <v>0</v>
      </c>
      <c r="AF194" s="39">
        <f>'PBLI - 2026'!AC24</f>
        <v>0</v>
      </c>
      <c r="AG194" s="39">
        <f>'PBLI - 2026'!AD24</f>
        <v>0</v>
      </c>
      <c r="AH194" s="39">
        <f>'PBLI - 2026'!AE24</f>
        <v>0</v>
      </c>
      <c r="AI194" s="39">
        <f>'PBLI - 2026'!AF24</f>
        <v>0</v>
      </c>
      <c r="AJ194" s="39">
        <f>'PBLI - 2026'!AG24</f>
        <v>0</v>
      </c>
      <c r="AK194" s="39">
        <f>'PBLI - 2026'!AH24</f>
        <v>0</v>
      </c>
      <c r="AL194" s="1126">
        <f>'PBLI - 2026'!AI24</f>
        <v>0</v>
      </c>
      <c r="AM194">
        <f t="shared" ca="1" si="109"/>
        <v>0</v>
      </c>
      <c r="AN194">
        <f t="shared" ca="1" si="110"/>
        <v>0</v>
      </c>
      <c r="AO194">
        <f t="shared" ca="1" si="111"/>
        <v>0</v>
      </c>
      <c r="AP194">
        <f t="shared" ca="1" si="112"/>
        <v>0</v>
      </c>
      <c r="AQ194">
        <f t="shared" ca="1" si="113"/>
        <v>0</v>
      </c>
      <c r="AR194">
        <f t="shared" ca="1" si="114"/>
        <v>0</v>
      </c>
      <c r="AS194">
        <f t="shared" ca="1" si="115"/>
        <v>0</v>
      </c>
      <c r="AT194">
        <f t="shared" ca="1" si="116"/>
        <v>2</v>
      </c>
      <c r="AU194">
        <f t="shared" ca="1" si="117"/>
        <v>0</v>
      </c>
      <c r="AV194">
        <f t="shared" ca="1" si="118"/>
        <v>2</v>
      </c>
      <c r="AW194">
        <f t="shared" ca="1" si="119"/>
        <v>2</v>
      </c>
      <c r="AX194">
        <f t="shared" ca="1" si="120"/>
        <v>0</v>
      </c>
    </row>
    <row r="195" spans="1:50" ht="27.75" customHeight="1">
      <c r="A195" s="726">
        <v>2026</v>
      </c>
      <c r="B195" s="789" t="s">
        <v>112</v>
      </c>
      <c r="C195" s="775"/>
      <c r="D195" s="616" t="str">
        <f>'PBLI - 2026'!B25</f>
        <v>PBIL20</v>
      </c>
      <c r="E195" s="616" t="str">
        <f>'PBLI - 2026'!C25</f>
        <v>Adopción y promocion de la Politia de Integridad, valores institucionales y objetivos estratégicos</v>
      </c>
      <c r="F195" s="616" t="str">
        <f>'PBLI - 2026'!D25</f>
        <v>Informe trimestral</v>
      </c>
      <c r="G195" s="616">
        <f>'PBLI - 2026'!E25</f>
        <v>0</v>
      </c>
      <c r="H195" s="616">
        <f>'PBLI - 2026'!F25</f>
        <v>0</v>
      </c>
      <c r="I195" s="616">
        <f>'PBLI - 2026'!G25</f>
        <v>0</v>
      </c>
      <c r="J195" s="616">
        <f>'PBLI - 2026'!H25</f>
        <v>0</v>
      </c>
      <c r="K195" s="616">
        <f>'PBLI - 2026'!I25</f>
        <v>0</v>
      </c>
      <c r="L195" s="616">
        <f>'PBLI - 2026'!J25</f>
        <v>1</v>
      </c>
      <c r="M195" s="616">
        <f>'PBLI - 2026'!K25</f>
        <v>0</v>
      </c>
      <c r="N195" s="616">
        <f>'PBLI - 2026'!L25</f>
        <v>1</v>
      </c>
      <c r="O195" s="616">
        <f>'PBLI - 2026'!M25</f>
        <v>0</v>
      </c>
      <c r="P195" s="616">
        <f>'PBLI - 2026'!N25</f>
        <v>1</v>
      </c>
      <c r="Q195" s="616">
        <f>'PBLI - 2026'!O25</f>
        <v>1</v>
      </c>
      <c r="R195" s="616">
        <f>'PBLI - 2026'!P25</f>
        <v>0</v>
      </c>
      <c r="S195" s="616">
        <f>'PBLI - 2026'!Q25</f>
        <v>4</v>
      </c>
      <c r="T195" s="1137">
        <f>'PBLI - 2026'!R25</f>
        <v>1</v>
      </c>
      <c r="U195" s="817" t="str">
        <f>'PBLI - 2026'!T25</f>
        <v>Secretaría General</v>
      </c>
      <c r="V195" s="817"/>
      <c r="W195" s="817"/>
      <c r="X195" s="817"/>
      <c r="Y195" s="39">
        <f>'PBLI - 2026'!V25</f>
        <v>0</v>
      </c>
      <c r="Z195" s="39">
        <f>'PBLI - 2026'!W25</f>
        <v>0</v>
      </c>
      <c r="AA195" s="39">
        <f>'PBLI - 2026'!X25</f>
        <v>0</v>
      </c>
      <c r="AB195" s="39">
        <f>'PBLI - 2026'!Y25</f>
        <v>0</v>
      </c>
      <c r="AC195" s="39">
        <f>'PBLI - 2026'!Z25</f>
        <v>0</v>
      </c>
      <c r="AD195" s="39">
        <f>'PBLI - 2026'!AA25</f>
        <v>0</v>
      </c>
      <c r="AE195" s="39">
        <f>'PBLI - 2026'!AB25</f>
        <v>0</v>
      </c>
      <c r="AF195" s="39">
        <f>'PBLI - 2026'!AC25</f>
        <v>0</v>
      </c>
      <c r="AG195" s="39">
        <f>'PBLI - 2026'!AD25</f>
        <v>0</v>
      </c>
      <c r="AH195" s="39">
        <f>'PBLI - 2026'!AE25</f>
        <v>0</v>
      </c>
      <c r="AI195" s="39">
        <f>'PBLI - 2026'!AF25</f>
        <v>0</v>
      </c>
      <c r="AJ195" s="39">
        <f>'PBLI - 2026'!AG25</f>
        <v>0</v>
      </c>
      <c r="AK195" s="39">
        <f>'PBLI - 2026'!AH25</f>
        <v>0</v>
      </c>
      <c r="AL195" s="1126">
        <f>'PBLI - 2026'!AI25</f>
        <v>0</v>
      </c>
      <c r="AM195">
        <f t="shared" ca="1" si="109"/>
        <v>0</v>
      </c>
      <c r="AN195">
        <f t="shared" ca="1" si="110"/>
        <v>0</v>
      </c>
      <c r="AO195">
        <f t="shared" ca="1" si="111"/>
        <v>0</v>
      </c>
      <c r="AP195">
        <f t="shared" ca="1" si="112"/>
        <v>0</v>
      </c>
      <c r="AQ195">
        <f t="shared" ca="1" si="113"/>
        <v>0</v>
      </c>
      <c r="AR195">
        <f t="shared" ca="1" si="114"/>
        <v>2</v>
      </c>
      <c r="AS195">
        <f t="shared" ca="1" si="115"/>
        <v>0</v>
      </c>
      <c r="AT195">
        <f t="shared" ca="1" si="116"/>
        <v>2</v>
      </c>
      <c r="AU195">
        <f t="shared" ca="1" si="117"/>
        <v>0</v>
      </c>
      <c r="AV195">
        <f t="shared" ca="1" si="118"/>
        <v>2</v>
      </c>
      <c r="AW195">
        <f t="shared" ca="1" si="119"/>
        <v>2</v>
      </c>
      <c r="AX195">
        <f t="shared" ca="1" si="120"/>
        <v>0</v>
      </c>
    </row>
    <row r="196" spans="1:50" ht="27.75" customHeight="1">
      <c r="A196" s="726">
        <v>2026</v>
      </c>
      <c r="B196" s="789" t="s">
        <v>112</v>
      </c>
      <c r="C196" s="775"/>
      <c r="D196" s="616" t="str">
        <f>'PBLI - 2026'!B26</f>
        <v>PBIL21</v>
      </c>
      <c r="E196" s="616" t="str">
        <f>'PBLI - 2026'!C26</f>
        <v>Actividades de voluntariado y solidaridad entre servidores, sus familias y la sociedad en general</v>
      </c>
      <c r="F196" s="616" t="str">
        <f>'PBLI - 2026'!D26</f>
        <v>Informe trimestral</v>
      </c>
      <c r="G196" s="616">
        <f>'PBLI - 2026'!E26</f>
        <v>0</v>
      </c>
      <c r="H196" s="616">
        <f>'PBLI - 2026'!F26</f>
        <v>0</v>
      </c>
      <c r="I196" s="616">
        <f>'PBLI - 2026'!G26</f>
        <v>0</v>
      </c>
      <c r="J196" s="616">
        <f>'PBLI - 2026'!H26</f>
        <v>0</v>
      </c>
      <c r="K196" s="616">
        <f>'PBLI - 2026'!I26</f>
        <v>0</v>
      </c>
      <c r="L196" s="616">
        <f>'PBLI - 2026'!J26</f>
        <v>0</v>
      </c>
      <c r="M196" s="616">
        <f>'PBLI - 2026'!K26</f>
        <v>0</v>
      </c>
      <c r="N196" s="616">
        <f>'PBLI - 2026'!L26</f>
        <v>0</v>
      </c>
      <c r="O196" s="616">
        <f>'PBLI - 2026'!M26</f>
        <v>0</v>
      </c>
      <c r="P196" s="616">
        <f>'PBLI - 2026'!N26</f>
        <v>0</v>
      </c>
      <c r="Q196" s="616">
        <f>'PBLI - 2026'!O26</f>
        <v>0</v>
      </c>
      <c r="R196" s="616">
        <f>'PBLI - 2026'!P26</f>
        <v>1</v>
      </c>
      <c r="S196" s="616">
        <f>'PBLI - 2026'!Q26</f>
        <v>1</v>
      </c>
      <c r="T196" s="1137">
        <f>'PBLI - 2026'!R26</f>
        <v>1</v>
      </c>
      <c r="U196" s="817" t="str">
        <f>'PBLI - 2026'!T26</f>
        <v>Secretaría General</v>
      </c>
      <c r="V196" s="817"/>
      <c r="W196" s="817"/>
      <c r="X196" s="817"/>
      <c r="Y196" s="39">
        <f>'PBLI - 2026'!V26</f>
        <v>0</v>
      </c>
      <c r="Z196" s="39">
        <f>'PBLI - 2026'!W26</f>
        <v>0</v>
      </c>
      <c r="AA196" s="39">
        <f>'PBLI - 2026'!X26</f>
        <v>0</v>
      </c>
      <c r="AB196" s="39">
        <f>'PBLI - 2026'!Y26</f>
        <v>0</v>
      </c>
      <c r="AC196" s="39">
        <f>'PBLI - 2026'!Z26</f>
        <v>0</v>
      </c>
      <c r="AD196" s="39">
        <f>'PBLI - 2026'!AA26</f>
        <v>0</v>
      </c>
      <c r="AE196" s="39">
        <f>'PBLI - 2026'!AB26</f>
        <v>0</v>
      </c>
      <c r="AF196" s="39">
        <f>'PBLI - 2026'!AC26</f>
        <v>0</v>
      </c>
      <c r="AG196" s="39">
        <f>'PBLI - 2026'!AD26</f>
        <v>0</v>
      </c>
      <c r="AH196" s="39">
        <f>'PBLI - 2026'!AE26</f>
        <v>0</v>
      </c>
      <c r="AI196" s="39">
        <f>'PBLI - 2026'!AF26</f>
        <v>0</v>
      </c>
      <c r="AJ196" s="39">
        <f>'PBLI - 2026'!AG26</f>
        <v>0</v>
      </c>
      <c r="AK196" s="39">
        <f>'PBLI - 2026'!AH26</f>
        <v>0</v>
      </c>
      <c r="AL196" s="1126">
        <f>'PBLI - 2026'!AI26</f>
        <v>0</v>
      </c>
      <c r="AM196">
        <f t="shared" ca="1" si="109"/>
        <v>0</v>
      </c>
      <c r="AN196">
        <f t="shared" ca="1" si="110"/>
        <v>0</v>
      </c>
      <c r="AO196">
        <f t="shared" ca="1" si="111"/>
        <v>0</v>
      </c>
      <c r="AP196">
        <f t="shared" ca="1" si="112"/>
        <v>0</v>
      </c>
      <c r="AQ196">
        <f t="shared" ca="1" si="113"/>
        <v>0</v>
      </c>
      <c r="AR196">
        <f t="shared" ca="1" si="114"/>
        <v>0</v>
      </c>
      <c r="AS196">
        <f t="shared" ca="1" si="115"/>
        <v>0</v>
      </c>
      <c r="AT196">
        <f t="shared" ca="1" si="116"/>
        <v>0</v>
      </c>
      <c r="AU196">
        <f t="shared" ca="1" si="117"/>
        <v>0</v>
      </c>
      <c r="AV196">
        <f t="shared" ca="1" si="118"/>
        <v>0</v>
      </c>
      <c r="AW196">
        <f t="shared" ca="1" si="119"/>
        <v>0</v>
      </c>
      <c r="AX196">
        <f t="shared" ca="1" si="120"/>
        <v>2</v>
      </c>
    </row>
    <row r="197" spans="1:50" ht="27.75" customHeight="1">
      <c r="A197" s="726">
        <v>2026</v>
      </c>
      <c r="B197" s="789" t="s">
        <v>113</v>
      </c>
      <c r="C197" s="775"/>
      <c r="D197" s="616" t="str">
        <f>'PIC 2026'!B8</f>
        <v>PIC1</v>
      </c>
      <c r="E197" s="1125" t="str">
        <f>'PIC 2026'!C8</f>
        <v>Participación ciudadana</v>
      </c>
      <c r="F197" s="1125" t="str">
        <f>'PIC 2026'!D8</f>
        <v>Listado de asistencia/Evaluación/Certificación/ Pieza Grafica</v>
      </c>
      <c r="G197" s="817">
        <f>'PIC 2026'!E8</f>
        <v>0</v>
      </c>
      <c r="H197" s="817">
        <f>'PIC 2026'!F8</f>
        <v>1</v>
      </c>
      <c r="I197" s="817">
        <f>'PIC 2026'!G8</f>
        <v>0</v>
      </c>
      <c r="J197" s="817">
        <f>'PIC 2026'!H8</f>
        <v>0</v>
      </c>
      <c r="K197" s="817">
        <f>'PIC 2026'!I8</f>
        <v>0</v>
      </c>
      <c r="L197" s="817">
        <f>'PIC 2026'!J8</f>
        <v>0</v>
      </c>
      <c r="M197" s="817">
        <f>'PIC 2026'!K8</f>
        <v>0</v>
      </c>
      <c r="N197" s="817">
        <f>'PIC 2026'!L8</f>
        <v>0</v>
      </c>
      <c r="O197" s="817">
        <f>'PIC 2026'!M8</f>
        <v>0</v>
      </c>
      <c r="P197" s="817">
        <f>'PIC 2026'!N8</f>
        <v>0</v>
      </c>
      <c r="Q197" s="817">
        <f>'PIC 2026'!O8</f>
        <v>0</v>
      </c>
      <c r="R197" s="817">
        <f>'PIC 2026'!P8</f>
        <v>0</v>
      </c>
      <c r="S197" s="817">
        <f>'PIC 2026'!Q8</f>
        <v>1</v>
      </c>
      <c r="T197" s="1107">
        <f>'PIC 2026'!R8</f>
        <v>1</v>
      </c>
      <c r="U197" s="817" t="str">
        <f>'PIC 2026'!T8</f>
        <v xml:space="preserve">Secretaria General </v>
      </c>
      <c r="V197" s="817"/>
      <c r="W197" s="817"/>
      <c r="X197" s="817"/>
      <c r="Y197" s="39">
        <f>'PIC 2026'!V8</f>
        <v>0</v>
      </c>
      <c r="Z197" s="39">
        <f>'PIC 2026'!W8</f>
        <v>0</v>
      </c>
      <c r="AA197" s="39">
        <f>'PIC 2026'!X8</f>
        <v>1</v>
      </c>
      <c r="AB197" s="39">
        <f>'PIC 2026'!Y8</f>
        <v>0</v>
      </c>
      <c r="AC197" s="39">
        <f>'PIC 2026'!Z8</f>
        <v>0</v>
      </c>
      <c r="AD197" s="39">
        <f>'PIC 2026'!AA8</f>
        <v>0</v>
      </c>
      <c r="AE197" s="39">
        <f>'PIC 2026'!AB8</f>
        <v>0</v>
      </c>
      <c r="AF197" s="39">
        <f>'PIC 2026'!AC8</f>
        <v>0</v>
      </c>
      <c r="AG197" s="39">
        <f>'PIC 2026'!AD8</f>
        <v>0</v>
      </c>
      <c r="AH197" s="39">
        <f>'PIC 2026'!AE8</f>
        <v>0</v>
      </c>
      <c r="AI197" s="39">
        <f>'PIC 2026'!AF8</f>
        <v>0</v>
      </c>
      <c r="AJ197" s="39">
        <f>'PIC 2026'!AG8</f>
        <v>0</v>
      </c>
      <c r="AK197" s="39">
        <f>'PIC 2026'!AH8</f>
        <v>1</v>
      </c>
      <c r="AL197" s="1126">
        <f>'PIC 2026'!AI8</f>
        <v>1</v>
      </c>
      <c r="AM197">
        <f t="shared" ca="1" si="109"/>
        <v>0</v>
      </c>
      <c r="AN197">
        <f t="shared" ca="1" si="110"/>
        <v>2</v>
      </c>
      <c r="AO197">
        <f t="shared" ca="1" si="111"/>
        <v>1</v>
      </c>
      <c r="AP197">
        <f t="shared" ca="1" si="112"/>
        <v>0</v>
      </c>
      <c r="AQ197">
        <f t="shared" ca="1" si="113"/>
        <v>0</v>
      </c>
      <c r="AR197">
        <f t="shared" ca="1" si="114"/>
        <v>0</v>
      </c>
      <c r="AS197">
        <f t="shared" ca="1" si="115"/>
        <v>0</v>
      </c>
      <c r="AT197">
        <f t="shared" ca="1" si="116"/>
        <v>0</v>
      </c>
      <c r="AU197">
        <f t="shared" ca="1" si="117"/>
        <v>0</v>
      </c>
      <c r="AV197">
        <f t="shared" ca="1" si="118"/>
        <v>0</v>
      </c>
      <c r="AW197">
        <f t="shared" ca="1" si="119"/>
        <v>0</v>
      </c>
      <c r="AX197">
        <f t="shared" ca="1" si="120"/>
        <v>0</v>
      </c>
    </row>
    <row r="198" spans="1:50" ht="27.75" customHeight="1">
      <c r="A198" s="726">
        <v>2026</v>
      </c>
      <c r="B198" s="789" t="s">
        <v>113</v>
      </c>
      <c r="C198" s="775"/>
      <c r="D198" s="616" t="str">
        <f>'PIC 2026'!B9</f>
        <v>PIC 2</v>
      </c>
      <c r="E198" s="1125" t="str">
        <f>'PIC 2026'!C9</f>
        <v>Lenguaje concordante y no discriminación</v>
      </c>
      <c r="F198" s="1125" t="str">
        <f>'PIC 2026'!D9</f>
        <v>Listado de asistencia/Evaluación/Certificación/ Pieza Grafica</v>
      </c>
      <c r="G198" s="817">
        <f>'PIC 2026'!E9</f>
        <v>0</v>
      </c>
      <c r="H198" s="817">
        <f>'PIC 2026'!F9</f>
        <v>0</v>
      </c>
      <c r="I198" s="817">
        <f>'PIC 2026'!G9</f>
        <v>0</v>
      </c>
      <c r="J198" s="817">
        <f>'PIC 2026'!H9</f>
        <v>1</v>
      </c>
      <c r="K198" s="817">
        <f>'PIC 2026'!I9</f>
        <v>0</v>
      </c>
      <c r="L198" s="817">
        <f>'PIC 2026'!J9</f>
        <v>0</v>
      </c>
      <c r="M198" s="817">
        <f>'PIC 2026'!K9</f>
        <v>0</v>
      </c>
      <c r="N198" s="817">
        <f>'PIC 2026'!L9</f>
        <v>0</v>
      </c>
      <c r="O198" s="817">
        <f>'PIC 2026'!M9</f>
        <v>0</v>
      </c>
      <c r="P198" s="817">
        <f>'PIC 2026'!N9</f>
        <v>0</v>
      </c>
      <c r="Q198" s="817">
        <f>'PIC 2026'!O9</f>
        <v>0</v>
      </c>
      <c r="R198" s="817">
        <f>'PIC 2026'!P9</f>
        <v>0</v>
      </c>
      <c r="S198" s="817">
        <f>'PIC 2026'!Q9</f>
        <v>1</v>
      </c>
      <c r="T198" s="1107">
        <f>'PIC 2026'!R9</f>
        <v>1</v>
      </c>
      <c r="U198" s="817" t="str">
        <f>'PIC 2026'!T9</f>
        <v xml:space="preserve">Secretaria General </v>
      </c>
      <c r="V198" s="817"/>
      <c r="W198" s="817"/>
      <c r="X198" s="817"/>
      <c r="Y198" s="39">
        <f>'PIC 2026'!V9</f>
        <v>0</v>
      </c>
      <c r="Z198" s="39">
        <f>'PIC 2026'!W9</f>
        <v>0</v>
      </c>
      <c r="AA198" s="39">
        <f>'PIC 2026'!X9</f>
        <v>0</v>
      </c>
      <c r="AB198" s="39">
        <f>'PIC 2026'!Y9</f>
        <v>1</v>
      </c>
      <c r="AC198" s="39">
        <f>'PIC 2026'!Z9</f>
        <v>0</v>
      </c>
      <c r="AD198" s="39">
        <f>'PIC 2026'!AA9</f>
        <v>0</v>
      </c>
      <c r="AE198" s="39">
        <f>'PIC 2026'!AB9</f>
        <v>0</v>
      </c>
      <c r="AF198" s="39">
        <f>'PIC 2026'!AC9</f>
        <v>0</v>
      </c>
      <c r="AG198" s="39">
        <f>'PIC 2026'!AD9</f>
        <v>0</v>
      </c>
      <c r="AH198" s="39">
        <f>'PIC 2026'!AE9</f>
        <v>0</v>
      </c>
      <c r="AI198" s="39">
        <f>'PIC 2026'!AF9</f>
        <v>0</v>
      </c>
      <c r="AJ198" s="39">
        <f>'PIC 2026'!AG9</f>
        <v>0</v>
      </c>
      <c r="AK198" s="39">
        <f>'PIC 2026'!AH9</f>
        <v>1</v>
      </c>
      <c r="AL198" s="1126">
        <f>'PIC 2026'!AI9</f>
        <v>1</v>
      </c>
      <c r="AM198">
        <f t="shared" ca="1" si="109"/>
        <v>0</v>
      </c>
      <c r="AN198">
        <f t="shared" ca="1" si="110"/>
        <v>0</v>
      </c>
      <c r="AO198">
        <f t="shared" ca="1" si="111"/>
        <v>0</v>
      </c>
      <c r="AP198">
        <f t="shared" ca="1" si="112"/>
        <v>1</v>
      </c>
      <c r="AQ198">
        <f t="shared" ca="1" si="113"/>
        <v>0</v>
      </c>
      <c r="AR198">
        <f t="shared" ca="1" si="114"/>
        <v>0</v>
      </c>
      <c r="AS198">
        <f t="shared" ca="1" si="115"/>
        <v>0</v>
      </c>
      <c r="AT198">
        <f t="shared" ca="1" si="116"/>
        <v>0</v>
      </c>
      <c r="AU198">
        <f t="shared" ca="1" si="117"/>
        <v>0</v>
      </c>
      <c r="AV198">
        <f t="shared" ca="1" si="118"/>
        <v>0</v>
      </c>
      <c r="AW198">
        <f t="shared" ca="1" si="119"/>
        <v>0</v>
      </c>
      <c r="AX198">
        <f t="shared" ca="1" si="120"/>
        <v>0</v>
      </c>
    </row>
    <row r="199" spans="1:50" ht="27.75" customHeight="1">
      <c r="A199" s="726">
        <v>2026</v>
      </c>
      <c r="B199" s="789" t="s">
        <v>113</v>
      </c>
      <c r="C199" s="775"/>
      <c r="D199" s="616" t="str">
        <f>'PIC 2026'!B10</f>
        <v>PIC3</v>
      </c>
      <c r="E199" s="1125" t="str">
        <f>'PIC 2026'!C10</f>
        <v>Educación ambiental, territorio y recursos naturales</v>
      </c>
      <c r="F199" s="1125" t="str">
        <f>'PIC 2026'!D10</f>
        <v>Listado de asistencia/Evaluación/Certificación/ Pieza Grafica</v>
      </c>
      <c r="G199" s="817">
        <f>'PIC 2026'!E10</f>
        <v>0</v>
      </c>
      <c r="H199" s="817">
        <f>'PIC 2026'!F10</f>
        <v>0</v>
      </c>
      <c r="I199" s="817">
        <f>'PIC 2026'!G10</f>
        <v>1</v>
      </c>
      <c r="J199" s="817">
        <f>'PIC 2026'!H10</f>
        <v>0</v>
      </c>
      <c r="K199" s="817">
        <f>'PIC 2026'!I10</f>
        <v>0</v>
      </c>
      <c r="L199" s="817">
        <f>'PIC 2026'!J10</f>
        <v>1</v>
      </c>
      <c r="M199" s="817">
        <f>'PIC 2026'!K10</f>
        <v>0</v>
      </c>
      <c r="N199" s="817">
        <f>'PIC 2026'!L10</f>
        <v>1</v>
      </c>
      <c r="O199" s="817">
        <f>'PIC 2026'!M10</f>
        <v>0</v>
      </c>
      <c r="P199" s="817">
        <f>'PIC 2026'!N10</f>
        <v>0</v>
      </c>
      <c r="Q199" s="817">
        <f>'PIC 2026'!O10</f>
        <v>0</v>
      </c>
      <c r="R199" s="817">
        <f>'PIC 2026'!P10</f>
        <v>0</v>
      </c>
      <c r="S199" s="817">
        <f>'PIC 2026'!Q10</f>
        <v>3</v>
      </c>
      <c r="T199" s="1107">
        <f>'PIC 2026'!R10</f>
        <v>1</v>
      </c>
      <c r="U199" s="817" t="str">
        <f>'PIC 2026'!T10</f>
        <v xml:space="preserve">Secretaria General </v>
      </c>
      <c r="V199" s="817"/>
      <c r="W199" s="817"/>
      <c r="X199" s="817"/>
      <c r="Y199" s="39">
        <f>'PIC 2026'!V10</f>
        <v>0</v>
      </c>
      <c r="Z199" s="39">
        <f>'PIC 2026'!W10</f>
        <v>0</v>
      </c>
      <c r="AA199" s="39">
        <f>'PIC 2026'!X10</f>
        <v>1</v>
      </c>
      <c r="AB199" s="39">
        <f>'PIC 2026'!Y10</f>
        <v>0</v>
      </c>
      <c r="AC199" s="39">
        <f>'PIC 2026'!Z10</f>
        <v>0</v>
      </c>
      <c r="AD199" s="39">
        <f>'PIC 2026'!AA10</f>
        <v>0</v>
      </c>
      <c r="AE199" s="39">
        <f>'PIC 2026'!AB10</f>
        <v>0</v>
      </c>
      <c r="AF199" s="39">
        <f>'PIC 2026'!AC10</f>
        <v>0</v>
      </c>
      <c r="AG199" s="39">
        <f>'PIC 2026'!AD10</f>
        <v>0</v>
      </c>
      <c r="AH199" s="39">
        <f>'PIC 2026'!AE10</f>
        <v>0</v>
      </c>
      <c r="AI199" s="39">
        <f>'PIC 2026'!AF10</f>
        <v>0</v>
      </c>
      <c r="AJ199" s="39">
        <f>'PIC 2026'!AG10</f>
        <v>0</v>
      </c>
      <c r="AK199" s="39">
        <f>'PIC 2026'!AH10</f>
        <v>1</v>
      </c>
      <c r="AL199" s="1126">
        <f>'PIC 2026'!AI10</f>
        <v>0.33333333333333331</v>
      </c>
      <c r="AM199">
        <f t="shared" ca="1" si="109"/>
        <v>0</v>
      </c>
      <c r="AN199">
        <f t="shared" ca="1" si="110"/>
        <v>0</v>
      </c>
      <c r="AO199">
        <f t="shared" ca="1" si="111"/>
        <v>1</v>
      </c>
      <c r="AP199">
        <f t="shared" ca="1" si="112"/>
        <v>0</v>
      </c>
      <c r="AQ199">
        <f t="shared" ca="1" si="113"/>
        <v>0</v>
      </c>
      <c r="AR199">
        <f t="shared" ca="1" si="114"/>
        <v>2</v>
      </c>
      <c r="AS199">
        <f t="shared" ca="1" si="115"/>
        <v>0</v>
      </c>
      <c r="AT199">
        <f t="shared" ca="1" si="116"/>
        <v>2</v>
      </c>
      <c r="AU199">
        <f t="shared" ca="1" si="117"/>
        <v>0</v>
      </c>
      <c r="AV199">
        <f t="shared" ca="1" si="118"/>
        <v>0</v>
      </c>
      <c r="AW199">
        <f t="shared" ca="1" si="119"/>
        <v>0</v>
      </c>
      <c r="AX199">
        <f t="shared" ca="1" si="120"/>
        <v>0</v>
      </c>
    </row>
    <row r="200" spans="1:50" ht="27.75" customHeight="1">
      <c r="A200" s="726">
        <v>2026</v>
      </c>
      <c r="B200" s="789" t="s">
        <v>113</v>
      </c>
      <c r="C200" s="775"/>
      <c r="D200" s="616" t="str">
        <f>'PIC 2026'!B11</f>
        <v>PIC4</v>
      </c>
      <c r="E200" s="1125" t="str">
        <f>'PIC 2026'!C11</f>
        <v>Cambio climático y desafíos desde la ciudadanía</v>
      </c>
      <c r="F200" s="1125" t="str">
        <f>'PIC 2026'!D11</f>
        <v>Listado de asistencia/Evaluación/Certificación/ Pieza Grafica</v>
      </c>
      <c r="G200" s="817">
        <f>'PIC 2026'!E11</f>
        <v>0</v>
      </c>
      <c r="H200" s="817">
        <f>'PIC 2026'!F11</f>
        <v>0</v>
      </c>
      <c r="I200" s="817">
        <f>'PIC 2026'!G11</f>
        <v>0</v>
      </c>
      <c r="J200" s="817">
        <f>'PIC 2026'!H11</f>
        <v>0</v>
      </c>
      <c r="K200" s="817">
        <f>'PIC 2026'!I11</f>
        <v>0</v>
      </c>
      <c r="L200" s="817">
        <f>'PIC 2026'!J11</f>
        <v>1</v>
      </c>
      <c r="M200" s="817">
        <f>'PIC 2026'!K11</f>
        <v>0</v>
      </c>
      <c r="N200" s="817">
        <f>'PIC 2026'!L11</f>
        <v>0</v>
      </c>
      <c r="O200" s="817">
        <f>'PIC 2026'!M11</f>
        <v>0</v>
      </c>
      <c r="P200" s="817">
        <f>'PIC 2026'!N11</f>
        <v>0</v>
      </c>
      <c r="Q200" s="817">
        <f>'PIC 2026'!O11</f>
        <v>1</v>
      </c>
      <c r="R200" s="817">
        <f>'PIC 2026'!P11</f>
        <v>0</v>
      </c>
      <c r="S200" s="817">
        <f>'PIC 2026'!Q11</f>
        <v>2</v>
      </c>
      <c r="T200" s="1107">
        <f>'PIC 2026'!R11</f>
        <v>1</v>
      </c>
      <c r="U200" s="817" t="str">
        <f>'PIC 2026'!T11</f>
        <v xml:space="preserve">Secretaria General </v>
      </c>
      <c r="V200" s="817"/>
      <c r="W200" s="817"/>
      <c r="X200" s="817"/>
      <c r="Y200" s="39">
        <f>'PIC 2026'!V11</f>
        <v>0</v>
      </c>
      <c r="Z200" s="39">
        <f>'PIC 2026'!W11</f>
        <v>0</v>
      </c>
      <c r="AA200" s="39">
        <f>'PIC 2026'!X11</f>
        <v>0</v>
      </c>
      <c r="AB200" s="39">
        <f>'PIC 2026'!Y11</f>
        <v>0</v>
      </c>
      <c r="AC200" s="39">
        <f>'PIC 2026'!Z11</f>
        <v>0</v>
      </c>
      <c r="AD200" s="39">
        <f>'PIC 2026'!AA11</f>
        <v>0</v>
      </c>
      <c r="AE200" s="39">
        <f>'PIC 2026'!AB11</f>
        <v>0</v>
      </c>
      <c r="AF200" s="39">
        <f>'PIC 2026'!AC11</f>
        <v>0</v>
      </c>
      <c r="AG200" s="39">
        <f>'PIC 2026'!AD11</f>
        <v>0</v>
      </c>
      <c r="AH200" s="39">
        <f>'PIC 2026'!AE11</f>
        <v>0</v>
      </c>
      <c r="AI200" s="39">
        <f>'PIC 2026'!AF11</f>
        <v>0</v>
      </c>
      <c r="AJ200" s="39">
        <f>'PIC 2026'!AG11</f>
        <v>0</v>
      </c>
      <c r="AK200" s="39">
        <f>'PIC 2026'!AH11</f>
        <v>0</v>
      </c>
      <c r="AL200" s="1126">
        <f>'PIC 2026'!AI11</f>
        <v>0</v>
      </c>
      <c r="AM200">
        <f t="shared" ca="1" si="109"/>
        <v>0</v>
      </c>
      <c r="AN200">
        <f t="shared" ca="1" si="110"/>
        <v>0</v>
      </c>
      <c r="AO200">
        <f t="shared" ca="1" si="111"/>
        <v>0</v>
      </c>
      <c r="AP200">
        <f t="shared" ca="1" si="112"/>
        <v>0</v>
      </c>
      <c r="AQ200">
        <f t="shared" ca="1" si="113"/>
        <v>0</v>
      </c>
      <c r="AR200">
        <f t="shared" ca="1" si="114"/>
        <v>2</v>
      </c>
      <c r="AS200">
        <f t="shared" ca="1" si="115"/>
        <v>0</v>
      </c>
      <c r="AT200">
        <f t="shared" ca="1" si="116"/>
        <v>0</v>
      </c>
      <c r="AU200">
        <f t="shared" ca="1" si="117"/>
        <v>0</v>
      </c>
      <c r="AV200">
        <f t="shared" ca="1" si="118"/>
        <v>0</v>
      </c>
      <c r="AW200">
        <f t="shared" ca="1" si="119"/>
        <v>2</v>
      </c>
      <c r="AX200">
        <f t="shared" ca="1" si="120"/>
        <v>0</v>
      </c>
    </row>
    <row r="201" spans="1:50" ht="27.75" customHeight="1">
      <c r="A201" s="726">
        <v>2026</v>
      </c>
      <c r="B201" s="789" t="s">
        <v>113</v>
      </c>
      <c r="C201" s="775"/>
      <c r="D201" s="616" t="str">
        <f>'PIC 2026'!B12</f>
        <v>PIC5</v>
      </c>
      <c r="E201" s="1125" t="str">
        <f>'PIC 2026'!C12</f>
        <v xml:space="preserve">Acciones afirmativas que contribuyan a escenarios incluyentes </v>
      </c>
      <c r="F201" s="1125" t="str">
        <f>'PIC 2026'!D12</f>
        <v>Listado de asistencia/Evaluación/Certificación/ Pieza Grafica</v>
      </c>
      <c r="G201" s="817">
        <f>'PIC 2026'!E12</f>
        <v>0</v>
      </c>
      <c r="H201" s="817">
        <f>'PIC 2026'!F12</f>
        <v>0</v>
      </c>
      <c r="I201" s="817">
        <f>'PIC 2026'!G12</f>
        <v>0</v>
      </c>
      <c r="J201" s="817">
        <f>'PIC 2026'!H12</f>
        <v>0</v>
      </c>
      <c r="K201" s="817">
        <f>'PIC 2026'!I12</f>
        <v>1</v>
      </c>
      <c r="L201" s="817">
        <f>'PIC 2026'!J12</f>
        <v>0</v>
      </c>
      <c r="M201" s="817">
        <f>'PIC 2026'!K12</f>
        <v>1</v>
      </c>
      <c r="N201" s="817">
        <f>'PIC 2026'!L12</f>
        <v>0</v>
      </c>
      <c r="O201" s="817">
        <f>'PIC 2026'!M12</f>
        <v>0</v>
      </c>
      <c r="P201" s="817">
        <f>'PIC 2026'!N12</f>
        <v>0</v>
      </c>
      <c r="Q201" s="817">
        <f>'PIC 2026'!O12</f>
        <v>0</v>
      </c>
      <c r="R201" s="817">
        <f>'PIC 2026'!P12</f>
        <v>0</v>
      </c>
      <c r="S201" s="817">
        <f>'PIC 2026'!Q12</f>
        <v>2</v>
      </c>
      <c r="T201" s="1107">
        <f>'PIC 2026'!R12</f>
        <v>1</v>
      </c>
      <c r="U201" s="817" t="str">
        <f>'PIC 2026'!T12</f>
        <v xml:space="preserve">Secretaria General </v>
      </c>
      <c r="V201" s="817"/>
      <c r="W201" s="817"/>
      <c r="X201" s="817"/>
      <c r="Y201" s="39">
        <f>'PIC 2026'!V12</f>
        <v>0</v>
      </c>
      <c r="Z201" s="39">
        <f>'PIC 2026'!W12</f>
        <v>0</v>
      </c>
      <c r="AA201" s="39">
        <f>'PIC 2026'!X12</f>
        <v>0</v>
      </c>
      <c r="AB201" s="39">
        <f>'PIC 2026'!Y12</f>
        <v>0</v>
      </c>
      <c r="AC201" s="39">
        <f>'PIC 2026'!Z12</f>
        <v>0</v>
      </c>
      <c r="AD201" s="39">
        <f>'PIC 2026'!AA12</f>
        <v>0</v>
      </c>
      <c r="AE201" s="39">
        <f>'PIC 2026'!AB12</f>
        <v>0</v>
      </c>
      <c r="AF201" s="39">
        <f>'PIC 2026'!AC12</f>
        <v>0</v>
      </c>
      <c r="AG201" s="39">
        <f>'PIC 2026'!AD12</f>
        <v>0</v>
      </c>
      <c r="AH201" s="39">
        <f>'PIC 2026'!AE12</f>
        <v>0</v>
      </c>
      <c r="AI201" s="39">
        <f>'PIC 2026'!AF12</f>
        <v>0</v>
      </c>
      <c r="AJ201" s="39">
        <f>'PIC 2026'!AG12</f>
        <v>0</v>
      </c>
      <c r="AK201" s="39">
        <f>'PIC 2026'!AH12</f>
        <v>0</v>
      </c>
      <c r="AL201" s="1126">
        <f>'PIC 2026'!AI12</f>
        <v>0</v>
      </c>
      <c r="AM201">
        <f t="shared" ca="1" si="109"/>
        <v>0</v>
      </c>
      <c r="AN201">
        <f t="shared" ca="1" si="110"/>
        <v>0</v>
      </c>
      <c r="AO201">
        <f t="shared" ca="1" si="111"/>
        <v>0</v>
      </c>
      <c r="AP201">
        <f t="shared" ca="1" si="112"/>
        <v>0</v>
      </c>
      <c r="AQ201">
        <f t="shared" ca="1" si="113"/>
        <v>2</v>
      </c>
      <c r="AR201">
        <f t="shared" ca="1" si="114"/>
        <v>0</v>
      </c>
      <c r="AS201">
        <f t="shared" ca="1" si="115"/>
        <v>2</v>
      </c>
      <c r="AT201">
        <f t="shared" ca="1" si="116"/>
        <v>0</v>
      </c>
      <c r="AU201">
        <f t="shared" ca="1" si="117"/>
        <v>0</v>
      </c>
      <c r="AV201">
        <f t="shared" ca="1" si="118"/>
        <v>0</v>
      </c>
      <c r="AW201">
        <f t="shared" ca="1" si="119"/>
        <v>0</v>
      </c>
      <c r="AX201">
        <f t="shared" ca="1" si="120"/>
        <v>0</v>
      </c>
    </row>
    <row r="202" spans="1:50" ht="27.75" customHeight="1">
      <c r="A202" s="726">
        <v>2026</v>
      </c>
      <c r="B202" s="789" t="s">
        <v>113</v>
      </c>
      <c r="C202" s="775"/>
      <c r="D202" s="616" t="str">
        <f>'PIC 2026'!B13</f>
        <v>PIC6</v>
      </c>
      <c r="E202" s="1125" t="str">
        <f>'PIC 2026'!C13</f>
        <v>Comunicación asertiva</v>
      </c>
      <c r="F202" s="1125" t="str">
        <f>'PIC 2026'!D13</f>
        <v>Listado de asistencia/Evaluación/Certificación/ Pieza Grafica</v>
      </c>
      <c r="G202" s="817">
        <f>'PIC 2026'!E13</f>
        <v>0</v>
      </c>
      <c r="H202" s="817">
        <f>'PIC 2026'!F13</f>
        <v>0</v>
      </c>
      <c r="I202" s="817">
        <f>'PIC 2026'!G13</f>
        <v>0</v>
      </c>
      <c r="J202" s="817">
        <f>'PIC 2026'!H13</f>
        <v>1</v>
      </c>
      <c r="K202" s="817">
        <f>'PIC 2026'!I13</f>
        <v>1</v>
      </c>
      <c r="L202" s="817">
        <f>'PIC 2026'!J13</f>
        <v>0</v>
      </c>
      <c r="M202" s="817">
        <f>'PIC 2026'!K13</f>
        <v>0</v>
      </c>
      <c r="N202" s="817">
        <f>'PIC 2026'!L13</f>
        <v>0</v>
      </c>
      <c r="O202" s="817">
        <f>'PIC 2026'!M13</f>
        <v>0</v>
      </c>
      <c r="P202" s="817">
        <f>'PIC 2026'!N13</f>
        <v>0</v>
      </c>
      <c r="Q202" s="817">
        <f>'PIC 2026'!O13</f>
        <v>0</v>
      </c>
      <c r="R202" s="817">
        <f>'PIC 2026'!P13</f>
        <v>0</v>
      </c>
      <c r="S202" s="817">
        <f>'PIC 2026'!Q13</f>
        <v>2</v>
      </c>
      <c r="T202" s="1107">
        <f>'PIC 2026'!R13</f>
        <v>1</v>
      </c>
      <c r="U202" s="817" t="str">
        <f>'PIC 2026'!T13</f>
        <v xml:space="preserve">Secretaria General </v>
      </c>
      <c r="V202" s="817"/>
      <c r="W202" s="817"/>
      <c r="X202" s="817"/>
      <c r="Y202" s="39">
        <f>'PIC 2026'!V13</f>
        <v>0</v>
      </c>
      <c r="Z202" s="39">
        <f>'PIC 2026'!W13</f>
        <v>0</v>
      </c>
      <c r="AA202" s="39">
        <f>'PIC 2026'!X13</f>
        <v>0</v>
      </c>
      <c r="AB202" s="39">
        <f>'PIC 2026'!Y13</f>
        <v>1</v>
      </c>
      <c r="AC202" s="39">
        <f>'PIC 2026'!Z13</f>
        <v>0</v>
      </c>
      <c r="AD202" s="39">
        <f>'PIC 2026'!AA13</f>
        <v>0</v>
      </c>
      <c r="AE202" s="39">
        <f>'PIC 2026'!AB13</f>
        <v>0</v>
      </c>
      <c r="AF202" s="39">
        <f>'PIC 2026'!AC13</f>
        <v>0</v>
      </c>
      <c r="AG202" s="39">
        <f>'PIC 2026'!AD13</f>
        <v>0</v>
      </c>
      <c r="AH202" s="39">
        <f>'PIC 2026'!AE13</f>
        <v>0</v>
      </c>
      <c r="AI202" s="39">
        <f>'PIC 2026'!AF13</f>
        <v>0</v>
      </c>
      <c r="AJ202" s="39">
        <f>'PIC 2026'!AG13</f>
        <v>0</v>
      </c>
      <c r="AK202" s="39">
        <f>'PIC 2026'!AH13</f>
        <v>1</v>
      </c>
      <c r="AL202" s="1126">
        <f>'PIC 2026'!AI13</f>
        <v>0.5</v>
      </c>
      <c r="AM202">
        <f t="shared" ca="1" si="109"/>
        <v>0</v>
      </c>
      <c r="AN202">
        <f t="shared" ca="1" si="110"/>
        <v>0</v>
      </c>
      <c r="AO202">
        <f t="shared" ca="1" si="111"/>
        <v>0</v>
      </c>
      <c r="AP202">
        <f t="shared" ca="1" si="112"/>
        <v>1</v>
      </c>
      <c r="AQ202">
        <f t="shared" ca="1" si="113"/>
        <v>2</v>
      </c>
      <c r="AR202">
        <f t="shared" ca="1" si="114"/>
        <v>0</v>
      </c>
      <c r="AS202">
        <f t="shared" ca="1" si="115"/>
        <v>0</v>
      </c>
      <c r="AT202">
        <f t="shared" ca="1" si="116"/>
        <v>0</v>
      </c>
      <c r="AU202">
        <f t="shared" ca="1" si="117"/>
        <v>0</v>
      </c>
      <c r="AV202">
        <f t="shared" ca="1" si="118"/>
        <v>0</v>
      </c>
      <c r="AW202">
        <f t="shared" ca="1" si="119"/>
        <v>0</v>
      </c>
      <c r="AX202">
        <f t="shared" ca="1" si="120"/>
        <v>0</v>
      </c>
    </row>
    <row r="203" spans="1:50" ht="27.75" customHeight="1">
      <c r="A203" s="726">
        <v>2026</v>
      </c>
      <c r="B203" s="789" t="s">
        <v>113</v>
      </c>
      <c r="C203" s="775"/>
      <c r="D203" s="616" t="str">
        <f>'PIC 2026'!B14</f>
        <v>PIC7</v>
      </c>
      <c r="E203" s="1125" t="str">
        <f>'PIC 2026'!C14</f>
        <v>Programación Python y R</v>
      </c>
      <c r="F203" s="1125" t="str">
        <f>'PIC 2026'!D14</f>
        <v>Listado de asistencia/Evaluación/Certificación/ Pieza Grafica</v>
      </c>
      <c r="G203" s="817">
        <f>'PIC 2026'!E14</f>
        <v>0</v>
      </c>
      <c r="H203" s="817">
        <f>'PIC 2026'!F14</f>
        <v>0</v>
      </c>
      <c r="I203" s="817">
        <f>'PIC 2026'!G14</f>
        <v>0</v>
      </c>
      <c r="J203" s="817">
        <f>'PIC 2026'!H14</f>
        <v>0</v>
      </c>
      <c r="K203" s="817">
        <f>'PIC 2026'!I14</f>
        <v>0</v>
      </c>
      <c r="L203" s="817">
        <f>'PIC 2026'!J14</f>
        <v>1</v>
      </c>
      <c r="M203" s="817">
        <f>'PIC 2026'!K14</f>
        <v>0</v>
      </c>
      <c r="N203" s="817">
        <f>'PIC 2026'!L14</f>
        <v>0</v>
      </c>
      <c r="O203" s="817">
        <f>'PIC 2026'!M14</f>
        <v>1</v>
      </c>
      <c r="P203" s="817">
        <f>'PIC 2026'!N14</f>
        <v>0</v>
      </c>
      <c r="Q203" s="817">
        <f>'PIC 2026'!O14</f>
        <v>0</v>
      </c>
      <c r="R203" s="817">
        <f>'PIC 2026'!P14</f>
        <v>0</v>
      </c>
      <c r="S203" s="817">
        <f>'PIC 2026'!Q14</f>
        <v>2</v>
      </c>
      <c r="T203" s="1107">
        <f>'PIC 2026'!R14</f>
        <v>1</v>
      </c>
      <c r="U203" s="817" t="str">
        <f>'PIC 2026'!T14</f>
        <v xml:space="preserve">Secretaria General </v>
      </c>
      <c r="V203" s="817"/>
      <c r="W203" s="817"/>
      <c r="X203" s="817"/>
      <c r="Y203" s="39">
        <f>'PIC 2026'!V14</f>
        <v>0</v>
      </c>
      <c r="Z203" s="39">
        <f>'PIC 2026'!W14</f>
        <v>0</v>
      </c>
      <c r="AA203" s="39">
        <f>'PIC 2026'!X14</f>
        <v>0</v>
      </c>
      <c r="AB203" s="39">
        <f>'PIC 2026'!Y14</f>
        <v>0</v>
      </c>
      <c r="AC203" s="39">
        <f>'PIC 2026'!Z14</f>
        <v>0</v>
      </c>
      <c r="AD203" s="39">
        <f>'PIC 2026'!AA14</f>
        <v>0</v>
      </c>
      <c r="AE203" s="39">
        <f>'PIC 2026'!AB14</f>
        <v>0</v>
      </c>
      <c r="AF203" s="39">
        <f>'PIC 2026'!AC14</f>
        <v>0</v>
      </c>
      <c r="AG203" s="39">
        <f>'PIC 2026'!AD14</f>
        <v>0</v>
      </c>
      <c r="AH203" s="39">
        <f>'PIC 2026'!AE14</f>
        <v>0</v>
      </c>
      <c r="AI203" s="39">
        <f>'PIC 2026'!AF14</f>
        <v>0</v>
      </c>
      <c r="AJ203" s="39">
        <f>'PIC 2026'!AG14</f>
        <v>0</v>
      </c>
      <c r="AK203" s="39">
        <f>'PIC 2026'!AH14</f>
        <v>0</v>
      </c>
      <c r="AL203" s="1126">
        <f>'PIC 2026'!AI14</f>
        <v>0</v>
      </c>
      <c r="AM203">
        <f t="shared" ca="1" si="109"/>
        <v>0</v>
      </c>
      <c r="AN203">
        <f t="shared" ca="1" si="110"/>
        <v>0</v>
      </c>
      <c r="AO203">
        <f t="shared" ca="1" si="111"/>
        <v>0</v>
      </c>
      <c r="AP203">
        <f t="shared" ca="1" si="112"/>
        <v>0</v>
      </c>
      <c r="AQ203">
        <f t="shared" ca="1" si="113"/>
        <v>0</v>
      </c>
      <c r="AR203">
        <f t="shared" ca="1" si="114"/>
        <v>2</v>
      </c>
      <c r="AS203">
        <f t="shared" ca="1" si="115"/>
        <v>0</v>
      </c>
      <c r="AT203">
        <f t="shared" ca="1" si="116"/>
        <v>0</v>
      </c>
      <c r="AU203">
        <f t="shared" ca="1" si="117"/>
        <v>2</v>
      </c>
      <c r="AV203">
        <f t="shared" ca="1" si="118"/>
        <v>0</v>
      </c>
      <c r="AW203">
        <f t="shared" ca="1" si="119"/>
        <v>0</v>
      </c>
      <c r="AX203">
        <f t="shared" ca="1" si="120"/>
        <v>0</v>
      </c>
    </row>
    <row r="204" spans="1:50" ht="27.75" customHeight="1">
      <c r="A204" s="726">
        <v>2026</v>
      </c>
      <c r="B204" s="789" t="s">
        <v>113</v>
      </c>
      <c r="C204" s="775"/>
      <c r="D204" s="616" t="str">
        <f>'PIC 2026'!B15</f>
        <v>PIC8</v>
      </c>
      <c r="E204" s="1125" t="str">
        <f>'PIC 2026'!C15</f>
        <v>Cibercultura</v>
      </c>
      <c r="F204" s="1125" t="str">
        <f>'PIC 2026'!D15</f>
        <v>Listado de asistencia/Evaluación/Certificación/ Pieza Grafica</v>
      </c>
      <c r="G204" s="817">
        <f>'PIC 2026'!E15</f>
        <v>0</v>
      </c>
      <c r="H204" s="817">
        <f>'PIC 2026'!F15</f>
        <v>1</v>
      </c>
      <c r="I204" s="817">
        <f>'PIC 2026'!G15</f>
        <v>0</v>
      </c>
      <c r="J204" s="817">
        <f>'PIC 2026'!H15</f>
        <v>0</v>
      </c>
      <c r="K204" s="817">
        <f>'PIC 2026'!I15</f>
        <v>1</v>
      </c>
      <c r="L204" s="817">
        <f>'PIC 2026'!J15</f>
        <v>0</v>
      </c>
      <c r="M204" s="817">
        <f>'PIC 2026'!K15</f>
        <v>0</v>
      </c>
      <c r="N204" s="817">
        <f>'PIC 2026'!L15</f>
        <v>1</v>
      </c>
      <c r="O204" s="817">
        <f>'PIC 2026'!M15</f>
        <v>0</v>
      </c>
      <c r="P204" s="817">
        <f>'PIC 2026'!N15</f>
        <v>1</v>
      </c>
      <c r="Q204" s="817">
        <f>'PIC 2026'!O15</f>
        <v>0</v>
      </c>
      <c r="R204" s="817">
        <f>'PIC 2026'!P15</f>
        <v>0</v>
      </c>
      <c r="S204" s="817">
        <f>'PIC 2026'!Q15</f>
        <v>4</v>
      </c>
      <c r="T204" s="1107">
        <f>'PIC 2026'!R15</f>
        <v>1</v>
      </c>
      <c r="U204" s="817" t="str">
        <f>'PIC 2026'!T15</f>
        <v xml:space="preserve">Secretaria General </v>
      </c>
      <c r="V204" s="817"/>
      <c r="W204" s="817"/>
      <c r="X204" s="817"/>
      <c r="Y204" s="39">
        <f>'PIC 2026'!V15</f>
        <v>0</v>
      </c>
      <c r="Z204" s="39">
        <f>'PIC 2026'!W15</f>
        <v>0</v>
      </c>
      <c r="AA204" s="39">
        <f>'PIC 2026'!X15</f>
        <v>1</v>
      </c>
      <c r="AB204" s="39">
        <f>'PIC 2026'!Y15</f>
        <v>0</v>
      </c>
      <c r="AC204" s="39">
        <f>'PIC 2026'!Z15</f>
        <v>0</v>
      </c>
      <c r="AD204" s="39">
        <f>'PIC 2026'!AA15</f>
        <v>0</v>
      </c>
      <c r="AE204" s="39">
        <f>'PIC 2026'!AB15</f>
        <v>0</v>
      </c>
      <c r="AF204" s="39">
        <f>'PIC 2026'!AC15</f>
        <v>0</v>
      </c>
      <c r="AG204" s="39">
        <f>'PIC 2026'!AD15</f>
        <v>0</v>
      </c>
      <c r="AH204" s="39">
        <f>'PIC 2026'!AE15</f>
        <v>0</v>
      </c>
      <c r="AI204" s="39">
        <f>'PIC 2026'!AF15</f>
        <v>0</v>
      </c>
      <c r="AJ204" s="39">
        <f>'PIC 2026'!AG15</f>
        <v>0</v>
      </c>
      <c r="AK204" s="39">
        <f>'PIC 2026'!AH15</f>
        <v>1</v>
      </c>
      <c r="AL204" s="1126">
        <f>'PIC 2026'!AI15</f>
        <v>0.25</v>
      </c>
      <c r="AM204">
        <f t="shared" ca="1" si="109"/>
        <v>0</v>
      </c>
      <c r="AN204">
        <f t="shared" ca="1" si="110"/>
        <v>2</v>
      </c>
      <c r="AO204">
        <f t="shared" ca="1" si="111"/>
        <v>1</v>
      </c>
      <c r="AP204">
        <f t="shared" ca="1" si="112"/>
        <v>0</v>
      </c>
      <c r="AQ204">
        <f t="shared" ca="1" si="113"/>
        <v>2</v>
      </c>
      <c r="AR204">
        <f t="shared" ca="1" si="114"/>
        <v>0</v>
      </c>
      <c r="AS204">
        <f t="shared" ca="1" si="115"/>
        <v>0</v>
      </c>
      <c r="AT204">
        <f t="shared" ca="1" si="116"/>
        <v>2</v>
      </c>
      <c r="AU204">
        <f t="shared" ca="1" si="117"/>
        <v>0</v>
      </c>
      <c r="AV204">
        <f t="shared" ca="1" si="118"/>
        <v>2</v>
      </c>
      <c r="AW204">
        <f t="shared" ca="1" si="119"/>
        <v>0</v>
      </c>
      <c r="AX204">
        <f t="shared" ca="1" si="120"/>
        <v>0</v>
      </c>
    </row>
    <row r="205" spans="1:50" ht="27.75" customHeight="1">
      <c r="A205" s="726">
        <v>2026</v>
      </c>
      <c r="B205" s="789" t="s">
        <v>113</v>
      </c>
      <c r="C205" s="775"/>
      <c r="D205" s="616" t="str">
        <f>'PIC 2026'!B16</f>
        <v>PIC9</v>
      </c>
      <c r="E205" s="1125" t="str">
        <f>'PIC 2026'!C16</f>
        <v>Analitisis de datos</v>
      </c>
      <c r="F205" s="1125" t="str">
        <f>'PIC 2026'!D16</f>
        <v>Listado de asistencia/Evaluación/Certificación/ Pieza Grafica</v>
      </c>
      <c r="G205" s="817">
        <f>'PIC 2026'!E16</f>
        <v>0</v>
      </c>
      <c r="H205" s="817">
        <f>'PIC 2026'!F16</f>
        <v>0</v>
      </c>
      <c r="I205" s="817">
        <f>'PIC 2026'!G16</f>
        <v>0</v>
      </c>
      <c r="J205" s="817">
        <f>'PIC 2026'!H16</f>
        <v>0</v>
      </c>
      <c r="K205" s="817">
        <f>'PIC 2026'!I16</f>
        <v>0</v>
      </c>
      <c r="L205" s="817">
        <f>'PIC 2026'!J16</f>
        <v>0</v>
      </c>
      <c r="M205" s="817">
        <f>'PIC 2026'!K16</f>
        <v>0</v>
      </c>
      <c r="N205" s="817">
        <f>'PIC 2026'!L16</f>
        <v>1</v>
      </c>
      <c r="O205" s="817">
        <f>'PIC 2026'!M16</f>
        <v>0</v>
      </c>
      <c r="P205" s="817">
        <f>'PIC 2026'!N16</f>
        <v>0</v>
      </c>
      <c r="Q205" s="817">
        <f>'PIC 2026'!O16</f>
        <v>1</v>
      </c>
      <c r="R205" s="817">
        <f>'PIC 2026'!P16</f>
        <v>0</v>
      </c>
      <c r="S205" s="817">
        <f>'PIC 2026'!Q16</f>
        <v>2</v>
      </c>
      <c r="T205" s="1107">
        <f>'PIC 2026'!R16</f>
        <v>1</v>
      </c>
      <c r="U205" s="817" t="str">
        <f>'PIC 2026'!T16</f>
        <v xml:space="preserve">Secretaria General </v>
      </c>
      <c r="V205" s="817"/>
      <c r="W205" s="817"/>
      <c r="X205" s="817"/>
      <c r="Y205" s="39">
        <f>'PIC 2026'!V16</f>
        <v>0</v>
      </c>
      <c r="Z205" s="39">
        <f>'PIC 2026'!W16</f>
        <v>0</v>
      </c>
      <c r="AA205" s="39">
        <f>'PIC 2026'!X16</f>
        <v>0</v>
      </c>
      <c r="AB205" s="39">
        <f>'PIC 2026'!Y16</f>
        <v>0</v>
      </c>
      <c r="AC205" s="39">
        <f>'PIC 2026'!Z16</f>
        <v>0</v>
      </c>
      <c r="AD205" s="39">
        <f>'PIC 2026'!AA16</f>
        <v>0</v>
      </c>
      <c r="AE205" s="39">
        <f>'PIC 2026'!AB16</f>
        <v>0</v>
      </c>
      <c r="AF205" s="39">
        <f>'PIC 2026'!AC16</f>
        <v>0</v>
      </c>
      <c r="AG205" s="39">
        <f>'PIC 2026'!AD16</f>
        <v>0</v>
      </c>
      <c r="AH205" s="39">
        <f>'PIC 2026'!AE16</f>
        <v>0</v>
      </c>
      <c r="AI205" s="39">
        <f>'PIC 2026'!AF16</f>
        <v>0</v>
      </c>
      <c r="AJ205" s="39">
        <f>'PIC 2026'!AG16</f>
        <v>0</v>
      </c>
      <c r="AK205" s="39">
        <f>'PIC 2026'!AH16</f>
        <v>0</v>
      </c>
      <c r="AL205" s="1126">
        <f>'PIC 2026'!AI16</f>
        <v>0</v>
      </c>
      <c r="AM205">
        <f t="shared" ca="1" si="109"/>
        <v>0</v>
      </c>
      <c r="AN205">
        <f t="shared" ca="1" si="110"/>
        <v>0</v>
      </c>
      <c r="AO205">
        <f t="shared" ca="1" si="111"/>
        <v>0</v>
      </c>
      <c r="AP205">
        <f t="shared" ca="1" si="112"/>
        <v>0</v>
      </c>
      <c r="AQ205">
        <f t="shared" ca="1" si="113"/>
        <v>0</v>
      </c>
      <c r="AR205">
        <f t="shared" ca="1" si="114"/>
        <v>0</v>
      </c>
      <c r="AS205">
        <f t="shared" ca="1" si="115"/>
        <v>0</v>
      </c>
      <c r="AT205">
        <f t="shared" ca="1" si="116"/>
        <v>2</v>
      </c>
      <c r="AU205">
        <f t="shared" ca="1" si="117"/>
        <v>0</v>
      </c>
      <c r="AV205">
        <f t="shared" ca="1" si="118"/>
        <v>0</v>
      </c>
      <c r="AW205">
        <f t="shared" ca="1" si="119"/>
        <v>2</v>
      </c>
      <c r="AX205">
        <f t="shared" ca="1" si="120"/>
        <v>0</v>
      </c>
    </row>
    <row r="206" spans="1:50" ht="27.75" customHeight="1">
      <c r="A206" s="726">
        <v>2026</v>
      </c>
      <c r="B206" s="789" t="s">
        <v>113</v>
      </c>
      <c r="C206" s="775"/>
      <c r="D206" s="616" t="str">
        <f>'PIC 2026'!B17</f>
        <v>PIC10</v>
      </c>
      <c r="E206" s="1125" t="str">
        <f>'PIC 2026'!C17</f>
        <v>Prevención de daño antijuridico</v>
      </c>
      <c r="F206" s="1125" t="str">
        <f>'PIC 2026'!D17</f>
        <v>Listado de asistencia/Evaluación/Certificación/ Pieza Grafica</v>
      </c>
      <c r="G206" s="817">
        <f>'PIC 2026'!E17</f>
        <v>0</v>
      </c>
      <c r="H206" s="817">
        <f>'PIC 2026'!F17</f>
        <v>0</v>
      </c>
      <c r="I206" s="817">
        <f>'PIC 2026'!G17</f>
        <v>0</v>
      </c>
      <c r="J206" s="817">
        <f>'PIC 2026'!H17</f>
        <v>0</v>
      </c>
      <c r="K206" s="817">
        <f>'PIC 2026'!I17</f>
        <v>0</v>
      </c>
      <c r="L206" s="817">
        <f>'PIC 2026'!J17</f>
        <v>0</v>
      </c>
      <c r="M206" s="817">
        <f>'PIC 2026'!K17</f>
        <v>1</v>
      </c>
      <c r="N206" s="817">
        <f>'PIC 2026'!L17</f>
        <v>0</v>
      </c>
      <c r="O206" s="817">
        <f>'PIC 2026'!M17</f>
        <v>1</v>
      </c>
      <c r="P206" s="817">
        <f>'PIC 2026'!N17</f>
        <v>0</v>
      </c>
      <c r="Q206" s="817">
        <f>'PIC 2026'!O17</f>
        <v>0</v>
      </c>
      <c r="R206" s="817">
        <f>'PIC 2026'!P17</f>
        <v>0</v>
      </c>
      <c r="S206" s="817">
        <f>'PIC 2026'!Q17</f>
        <v>2</v>
      </c>
      <c r="T206" s="1107">
        <f>'PIC 2026'!R17</f>
        <v>1</v>
      </c>
      <c r="U206" s="817" t="str">
        <f>'PIC 2026'!T17</f>
        <v xml:space="preserve">Secretaria General </v>
      </c>
      <c r="V206" s="817"/>
      <c r="W206" s="817"/>
      <c r="X206" s="817"/>
      <c r="Y206" s="39">
        <f>'PIC 2026'!V17</f>
        <v>0</v>
      </c>
      <c r="Z206" s="39">
        <f>'PIC 2026'!W17</f>
        <v>0</v>
      </c>
      <c r="AA206" s="39">
        <f>'PIC 2026'!X17</f>
        <v>0</v>
      </c>
      <c r="AB206" s="39">
        <f>'PIC 2026'!Y17</f>
        <v>0</v>
      </c>
      <c r="AC206" s="39">
        <f>'PIC 2026'!Z17</f>
        <v>0</v>
      </c>
      <c r="AD206" s="39">
        <f>'PIC 2026'!AA17</f>
        <v>0</v>
      </c>
      <c r="AE206" s="39">
        <f>'PIC 2026'!AB17</f>
        <v>0</v>
      </c>
      <c r="AF206" s="39">
        <f>'PIC 2026'!AC17</f>
        <v>0</v>
      </c>
      <c r="AG206" s="39">
        <f>'PIC 2026'!AD17</f>
        <v>0</v>
      </c>
      <c r="AH206" s="39">
        <f>'PIC 2026'!AE17</f>
        <v>0</v>
      </c>
      <c r="AI206" s="39">
        <f>'PIC 2026'!AF17</f>
        <v>0</v>
      </c>
      <c r="AJ206" s="39">
        <f>'PIC 2026'!AG17</f>
        <v>0</v>
      </c>
      <c r="AK206" s="39">
        <f>'PIC 2026'!AH17</f>
        <v>0</v>
      </c>
      <c r="AL206" s="1126">
        <f>'PIC 2026'!AI17</f>
        <v>0</v>
      </c>
      <c r="AM206">
        <f t="shared" ca="1" si="109"/>
        <v>0</v>
      </c>
      <c r="AN206">
        <f t="shared" ca="1" si="110"/>
        <v>0</v>
      </c>
      <c r="AO206">
        <f t="shared" ca="1" si="111"/>
        <v>0</v>
      </c>
      <c r="AP206">
        <f t="shared" ca="1" si="112"/>
        <v>0</v>
      </c>
      <c r="AQ206">
        <f t="shared" ca="1" si="113"/>
        <v>0</v>
      </c>
      <c r="AR206">
        <f t="shared" ca="1" si="114"/>
        <v>0</v>
      </c>
      <c r="AS206">
        <f t="shared" ca="1" si="115"/>
        <v>2</v>
      </c>
      <c r="AT206">
        <f t="shared" ca="1" si="116"/>
        <v>0</v>
      </c>
      <c r="AU206">
        <f t="shared" ca="1" si="117"/>
        <v>2</v>
      </c>
      <c r="AV206">
        <f t="shared" ca="1" si="118"/>
        <v>0</v>
      </c>
      <c r="AW206">
        <f t="shared" ca="1" si="119"/>
        <v>0</v>
      </c>
      <c r="AX206">
        <f t="shared" ca="1" si="120"/>
        <v>0</v>
      </c>
    </row>
    <row r="207" spans="1:50" ht="27.75" customHeight="1">
      <c r="A207" s="726">
        <v>2026</v>
      </c>
      <c r="B207" s="789" t="s">
        <v>113</v>
      </c>
      <c r="C207" s="775"/>
      <c r="D207" s="616" t="str">
        <f>'PIC 2026'!B18</f>
        <v>PIC11</v>
      </c>
      <c r="E207" s="1125" t="str">
        <f>'PIC 2026'!C18</f>
        <v>Modelo de gestión y presupuesto orientado a resultados</v>
      </c>
      <c r="F207" s="1125" t="str">
        <f>'PIC 2026'!D18</f>
        <v>Listado de asistencia/Evaluación/Certificación/ Pieza Grafica</v>
      </c>
      <c r="G207" s="817">
        <f>'PIC 2026'!E18</f>
        <v>0</v>
      </c>
      <c r="H207" s="817">
        <f>'PIC 2026'!F18</f>
        <v>1</v>
      </c>
      <c r="I207" s="817">
        <f>'PIC 2026'!G18</f>
        <v>0</v>
      </c>
      <c r="J207" s="817">
        <f>'PIC 2026'!H18</f>
        <v>0</v>
      </c>
      <c r="K207" s="817">
        <f>'PIC 2026'!I18</f>
        <v>0</v>
      </c>
      <c r="L207" s="817">
        <f>'PIC 2026'!J18</f>
        <v>1</v>
      </c>
      <c r="M207" s="817">
        <f>'PIC 2026'!K18</f>
        <v>0</v>
      </c>
      <c r="N207" s="817">
        <f>'PIC 2026'!L18</f>
        <v>0</v>
      </c>
      <c r="O207" s="817">
        <f>'PIC 2026'!M18</f>
        <v>0</v>
      </c>
      <c r="P207" s="817">
        <f>'PIC 2026'!N18</f>
        <v>0</v>
      </c>
      <c r="Q207" s="817">
        <f>'PIC 2026'!O18</f>
        <v>0</v>
      </c>
      <c r="R207" s="817">
        <f>'PIC 2026'!P18</f>
        <v>0</v>
      </c>
      <c r="S207" s="817">
        <f>'PIC 2026'!Q18</f>
        <v>2</v>
      </c>
      <c r="T207" s="1107">
        <f>'PIC 2026'!R18</f>
        <v>1</v>
      </c>
      <c r="U207" s="817" t="str">
        <f>'PIC 2026'!T18</f>
        <v xml:space="preserve">Secretaria General </v>
      </c>
      <c r="V207" s="817"/>
      <c r="W207" s="817"/>
      <c r="X207" s="817"/>
      <c r="Y207" s="39">
        <f>'PIC 2026'!V18</f>
        <v>0</v>
      </c>
      <c r="Z207" s="39">
        <f>'PIC 2026'!W18</f>
        <v>1</v>
      </c>
      <c r="AA207" s="39">
        <f>'PIC 2026'!X18</f>
        <v>0</v>
      </c>
      <c r="AB207" s="39">
        <f>'PIC 2026'!Y18</f>
        <v>0</v>
      </c>
      <c r="AC207" s="39">
        <f>'PIC 2026'!Z18</f>
        <v>0</v>
      </c>
      <c r="AD207" s="39">
        <f>'PIC 2026'!AA18</f>
        <v>0</v>
      </c>
      <c r="AE207" s="39">
        <f>'PIC 2026'!AB18</f>
        <v>0</v>
      </c>
      <c r="AF207" s="39">
        <f>'PIC 2026'!AC18</f>
        <v>0</v>
      </c>
      <c r="AG207" s="39">
        <f>'PIC 2026'!AD18</f>
        <v>0</v>
      </c>
      <c r="AH207" s="39">
        <f>'PIC 2026'!AE18</f>
        <v>0</v>
      </c>
      <c r="AI207" s="39">
        <f>'PIC 2026'!AF18</f>
        <v>0</v>
      </c>
      <c r="AJ207" s="39">
        <f>'PIC 2026'!AG18</f>
        <v>0</v>
      </c>
      <c r="AK207" s="39">
        <f>'PIC 2026'!AH18</f>
        <v>1</v>
      </c>
      <c r="AL207" s="1126">
        <f>'PIC 2026'!AI18</f>
        <v>0.5</v>
      </c>
      <c r="AM207">
        <f t="shared" ca="1" si="109"/>
        <v>0</v>
      </c>
      <c r="AN207">
        <f t="shared" ca="1" si="110"/>
        <v>1</v>
      </c>
      <c r="AO207">
        <f t="shared" ca="1" si="111"/>
        <v>0</v>
      </c>
      <c r="AP207">
        <f t="shared" ca="1" si="112"/>
        <v>0</v>
      </c>
      <c r="AQ207">
        <f t="shared" ca="1" si="113"/>
        <v>0</v>
      </c>
      <c r="AR207">
        <f t="shared" ca="1" si="114"/>
        <v>2</v>
      </c>
      <c r="AS207">
        <f t="shared" ca="1" si="115"/>
        <v>0</v>
      </c>
      <c r="AT207">
        <f t="shared" ca="1" si="116"/>
        <v>0</v>
      </c>
      <c r="AU207">
        <f t="shared" ca="1" si="117"/>
        <v>0</v>
      </c>
      <c r="AV207">
        <f t="shared" ca="1" si="118"/>
        <v>0</v>
      </c>
      <c r="AW207">
        <f t="shared" ca="1" si="119"/>
        <v>0</v>
      </c>
      <c r="AX207">
        <f t="shared" ca="1" si="120"/>
        <v>0</v>
      </c>
    </row>
    <row r="208" spans="1:50" ht="27.75" customHeight="1">
      <c r="A208" s="726">
        <v>2026</v>
      </c>
      <c r="B208" s="789" t="s">
        <v>113</v>
      </c>
      <c r="C208" s="775"/>
      <c r="D208" s="616" t="str">
        <f>'PIC 2026'!B19</f>
        <v>PIC12</v>
      </c>
      <c r="E208" s="1125" t="str">
        <f>'PIC 2026'!C19</f>
        <v>Control Interno disciplinario</v>
      </c>
      <c r="F208" s="1125" t="str">
        <f>'PIC 2026'!D19</f>
        <v>Listado de asistencia/Evaluación/Certificación/ Pieza Grafica</v>
      </c>
      <c r="G208" s="817">
        <f>'PIC 2026'!E19</f>
        <v>0</v>
      </c>
      <c r="H208" s="817">
        <f>'PIC 2026'!F19</f>
        <v>1</v>
      </c>
      <c r="I208" s="817">
        <f>'PIC 2026'!G19</f>
        <v>1</v>
      </c>
      <c r="J208" s="817">
        <f>'PIC 2026'!H19</f>
        <v>0</v>
      </c>
      <c r="K208" s="817">
        <f>'PIC 2026'!I19</f>
        <v>1</v>
      </c>
      <c r="L208" s="817">
        <f>'PIC 2026'!J19</f>
        <v>0</v>
      </c>
      <c r="M208" s="817">
        <f>'PIC 2026'!K19</f>
        <v>1</v>
      </c>
      <c r="N208" s="817">
        <f>'PIC 2026'!L19</f>
        <v>0</v>
      </c>
      <c r="O208" s="817">
        <f>'PIC 2026'!M19</f>
        <v>1</v>
      </c>
      <c r="P208" s="817">
        <f>'PIC 2026'!N19</f>
        <v>0</v>
      </c>
      <c r="Q208" s="817">
        <f>'PIC 2026'!O19</f>
        <v>1</v>
      </c>
      <c r="R208" s="817">
        <f>'PIC 2026'!P19</f>
        <v>0</v>
      </c>
      <c r="S208" s="817">
        <f>'PIC 2026'!Q19</f>
        <v>6</v>
      </c>
      <c r="T208" s="1107">
        <f>'PIC 2026'!R19</f>
        <v>1</v>
      </c>
      <c r="U208" s="817" t="str">
        <f>'PIC 2026'!T19</f>
        <v xml:space="preserve">Secretaria General </v>
      </c>
      <c r="V208" s="817"/>
      <c r="W208" s="817"/>
      <c r="X208" s="817"/>
      <c r="Y208" s="39">
        <f>'PIC 2026'!V19</f>
        <v>0</v>
      </c>
      <c r="Z208" s="39">
        <f>'PIC 2026'!W19</f>
        <v>0</v>
      </c>
      <c r="AA208" s="39">
        <f>'PIC 2026'!X19</f>
        <v>2</v>
      </c>
      <c r="AB208" s="39">
        <f>'PIC 2026'!Y19</f>
        <v>0</v>
      </c>
      <c r="AC208" s="39">
        <f>'PIC 2026'!Z19</f>
        <v>0</v>
      </c>
      <c r="AD208" s="39">
        <f>'PIC 2026'!AA19</f>
        <v>0</v>
      </c>
      <c r="AE208" s="39">
        <f>'PIC 2026'!AB19</f>
        <v>0</v>
      </c>
      <c r="AF208" s="39">
        <f>'PIC 2026'!AC19</f>
        <v>0</v>
      </c>
      <c r="AG208" s="39">
        <f>'PIC 2026'!AD19</f>
        <v>0</v>
      </c>
      <c r="AH208" s="39">
        <f>'PIC 2026'!AE19</f>
        <v>0</v>
      </c>
      <c r="AI208" s="39">
        <f>'PIC 2026'!AF19</f>
        <v>0</v>
      </c>
      <c r="AJ208" s="39">
        <f>'PIC 2026'!AG19</f>
        <v>0</v>
      </c>
      <c r="AK208" s="39">
        <f>'PIC 2026'!AH19</f>
        <v>2</v>
      </c>
      <c r="AL208" s="1126">
        <f>'PIC 2026'!AI19</f>
        <v>0.33333333333333331</v>
      </c>
      <c r="AM208">
        <f t="shared" ca="1" si="109"/>
        <v>0</v>
      </c>
      <c r="AN208">
        <f t="shared" ca="1" si="110"/>
        <v>2</v>
      </c>
      <c r="AO208">
        <f t="shared" ca="1" si="111"/>
        <v>1</v>
      </c>
      <c r="AP208">
        <f t="shared" ca="1" si="112"/>
        <v>0</v>
      </c>
      <c r="AQ208">
        <f t="shared" ca="1" si="113"/>
        <v>2</v>
      </c>
      <c r="AR208">
        <f t="shared" ca="1" si="114"/>
        <v>0</v>
      </c>
      <c r="AS208">
        <f t="shared" ca="1" si="115"/>
        <v>2</v>
      </c>
      <c r="AT208">
        <f t="shared" ca="1" si="116"/>
        <v>0</v>
      </c>
      <c r="AU208">
        <f t="shared" ca="1" si="117"/>
        <v>2</v>
      </c>
      <c r="AV208">
        <f t="shared" ca="1" si="118"/>
        <v>0</v>
      </c>
      <c r="AW208">
        <f t="shared" ca="1" si="119"/>
        <v>2</v>
      </c>
      <c r="AX208">
        <f t="shared" ca="1" si="120"/>
        <v>0</v>
      </c>
    </row>
    <row r="209" spans="1:50" ht="27.75" customHeight="1">
      <c r="A209" s="726">
        <v>2026</v>
      </c>
      <c r="B209" s="789" t="s">
        <v>113</v>
      </c>
      <c r="C209" s="775"/>
      <c r="D209" s="616" t="str">
        <f>'PIC 2026'!B20</f>
        <v>PIC13</v>
      </c>
      <c r="E209" s="1125" t="str">
        <f>'PIC 2026'!C20</f>
        <v xml:space="preserve">Transparencia </v>
      </c>
      <c r="F209" s="1125" t="str">
        <f>'PIC 2026'!D20</f>
        <v>Listado de asistencia/Evaluación/Certificación/ Pieza Grafica</v>
      </c>
      <c r="G209" s="817">
        <f>'PIC 2026'!E20</f>
        <v>0</v>
      </c>
      <c r="H209" s="817">
        <f>'PIC 2026'!F20</f>
        <v>1</v>
      </c>
      <c r="I209" s="817">
        <f>'PIC 2026'!G20</f>
        <v>2</v>
      </c>
      <c r="J209" s="817">
        <f>'PIC 2026'!H20</f>
        <v>1</v>
      </c>
      <c r="K209" s="817">
        <f>'PIC 2026'!I20</f>
        <v>1</v>
      </c>
      <c r="L209" s="817">
        <f>'PIC 2026'!J20</f>
        <v>1</v>
      </c>
      <c r="M209" s="817">
        <f>'PIC 2026'!K20</f>
        <v>1</v>
      </c>
      <c r="N209" s="817">
        <f>'PIC 2026'!L20</f>
        <v>1</v>
      </c>
      <c r="O209" s="817">
        <f>'PIC 2026'!M20</f>
        <v>1</v>
      </c>
      <c r="P209" s="817">
        <f>'PIC 2026'!N20</f>
        <v>1</v>
      </c>
      <c r="Q209" s="817">
        <f>'PIC 2026'!O20</f>
        <v>2</v>
      </c>
      <c r="R209" s="817">
        <f>'PIC 2026'!P20</f>
        <v>0</v>
      </c>
      <c r="S209" s="817">
        <f>'PIC 2026'!Q20</f>
        <v>12</v>
      </c>
      <c r="T209" s="1107">
        <f>'PIC 2026'!R20</f>
        <v>1</v>
      </c>
      <c r="U209" s="817" t="str">
        <f>'PIC 2026'!T20</f>
        <v xml:space="preserve">Secretaria General </v>
      </c>
      <c r="V209" s="817"/>
      <c r="W209" s="817"/>
      <c r="X209" s="817"/>
      <c r="Y209" s="39">
        <f>'PIC 2026'!V20</f>
        <v>0</v>
      </c>
      <c r="Z209" s="39">
        <f>'PIC 2026'!W20</f>
        <v>0</v>
      </c>
      <c r="AA209" s="39">
        <f>'PIC 2026'!X20</f>
        <v>3</v>
      </c>
      <c r="AB209" s="39">
        <f>'PIC 2026'!Y20</f>
        <v>2</v>
      </c>
      <c r="AC209" s="39">
        <f>'PIC 2026'!Z20</f>
        <v>0</v>
      </c>
      <c r="AD209" s="39">
        <f>'PIC 2026'!AA20</f>
        <v>0</v>
      </c>
      <c r="AE209" s="39">
        <f>'PIC 2026'!AB20</f>
        <v>0</v>
      </c>
      <c r="AF209" s="39">
        <f>'PIC 2026'!AC20</f>
        <v>0</v>
      </c>
      <c r="AG209" s="39">
        <f>'PIC 2026'!AD20</f>
        <v>0</v>
      </c>
      <c r="AH209" s="39">
        <f>'PIC 2026'!AE20</f>
        <v>0</v>
      </c>
      <c r="AI209" s="39">
        <f>'PIC 2026'!AF20</f>
        <v>0</v>
      </c>
      <c r="AJ209" s="39">
        <f>'PIC 2026'!AG20</f>
        <v>0</v>
      </c>
      <c r="AK209" s="39">
        <f>'PIC 2026'!AH20</f>
        <v>5</v>
      </c>
      <c r="AL209" s="1126">
        <f>'PIC 2026'!AI20</f>
        <v>0.41666666666666669</v>
      </c>
      <c r="AM209">
        <f t="shared" ca="1" si="109"/>
        <v>0</v>
      </c>
      <c r="AN209">
        <f t="shared" ca="1" si="110"/>
        <v>2</v>
      </c>
      <c r="AO209">
        <f t="shared" ca="1" si="111"/>
        <v>1</v>
      </c>
      <c r="AP209">
        <f t="shared" ca="1" si="112"/>
        <v>1</v>
      </c>
      <c r="AQ209">
        <f t="shared" ca="1" si="113"/>
        <v>2</v>
      </c>
      <c r="AR209">
        <f t="shared" ca="1" si="114"/>
        <v>2</v>
      </c>
      <c r="AS209">
        <f t="shared" ca="1" si="115"/>
        <v>2</v>
      </c>
      <c r="AT209">
        <f t="shared" ca="1" si="116"/>
        <v>2</v>
      </c>
      <c r="AU209">
        <f t="shared" ca="1" si="117"/>
        <v>2</v>
      </c>
      <c r="AV209">
        <f t="shared" ca="1" si="118"/>
        <v>2</v>
      </c>
      <c r="AW209">
        <f t="shared" ca="1" si="119"/>
        <v>2</v>
      </c>
      <c r="AX209">
        <f t="shared" ca="1" si="120"/>
        <v>0</v>
      </c>
    </row>
    <row r="210" spans="1:50" ht="27.75" customHeight="1">
      <c r="A210" s="726">
        <v>2026</v>
      </c>
      <c r="B210" s="789" t="s">
        <v>113</v>
      </c>
      <c r="C210" s="775"/>
      <c r="D210" s="616" t="str">
        <f>'PIC 2026'!B21</f>
        <v>PIC14</v>
      </c>
      <c r="E210" s="1125" t="str">
        <f>'PIC 2026'!C21</f>
        <v>Gestión documental y redacción de textos</v>
      </c>
      <c r="F210" s="1125" t="str">
        <f>'PIC 2026'!D21</f>
        <v>Listado de asistencia/Evaluación/Certificación/ Pieza Grafica</v>
      </c>
      <c r="G210" s="817">
        <f>'PIC 2026'!E21</f>
        <v>0</v>
      </c>
      <c r="H210" s="817">
        <f>'PIC 2026'!F21</f>
        <v>1</v>
      </c>
      <c r="I210" s="817">
        <f>'PIC 2026'!G21</f>
        <v>0</v>
      </c>
      <c r="J210" s="817">
        <f>'PIC 2026'!H21</f>
        <v>0</v>
      </c>
      <c r="K210" s="817">
        <f>'PIC 2026'!I21</f>
        <v>0</v>
      </c>
      <c r="L210" s="817">
        <f>'PIC 2026'!J21</f>
        <v>0</v>
      </c>
      <c r="M210" s="817">
        <f>'PIC 2026'!K21</f>
        <v>0</v>
      </c>
      <c r="N210" s="817">
        <f>'PIC 2026'!L21</f>
        <v>0</v>
      </c>
      <c r="O210" s="817">
        <f>'PIC 2026'!M21</f>
        <v>1</v>
      </c>
      <c r="P210" s="817">
        <f>'PIC 2026'!N21</f>
        <v>0</v>
      </c>
      <c r="Q210" s="817">
        <f>'PIC 2026'!O21</f>
        <v>0</v>
      </c>
      <c r="R210" s="817">
        <f>'PIC 2026'!P21</f>
        <v>0</v>
      </c>
      <c r="S210" s="817">
        <f>'PIC 2026'!Q21</f>
        <v>2</v>
      </c>
      <c r="T210" s="1107">
        <f>'PIC 2026'!R21</f>
        <v>1</v>
      </c>
      <c r="U210" s="817" t="str">
        <f>'PIC 2026'!T21</f>
        <v xml:space="preserve">Secretaria General </v>
      </c>
      <c r="V210" s="817"/>
      <c r="W210" s="817"/>
      <c r="X210" s="817"/>
      <c r="Y210" s="39">
        <f>'PIC 2026'!V21</f>
        <v>0</v>
      </c>
      <c r="Z210" s="39">
        <f>'PIC 2026'!W21</f>
        <v>1</v>
      </c>
      <c r="AA210" s="39">
        <f>'PIC 2026'!X21</f>
        <v>0</v>
      </c>
      <c r="AB210" s="39">
        <f>'PIC 2026'!Y21</f>
        <v>0</v>
      </c>
      <c r="AC210" s="39">
        <f>'PIC 2026'!Z21</f>
        <v>0</v>
      </c>
      <c r="AD210" s="39">
        <f>'PIC 2026'!AA21</f>
        <v>0</v>
      </c>
      <c r="AE210" s="39">
        <f>'PIC 2026'!AB21</f>
        <v>0</v>
      </c>
      <c r="AF210" s="39">
        <f>'PIC 2026'!AC21</f>
        <v>0</v>
      </c>
      <c r="AG210" s="39">
        <f>'PIC 2026'!AD21</f>
        <v>0</v>
      </c>
      <c r="AH210" s="39">
        <f>'PIC 2026'!AE21</f>
        <v>0</v>
      </c>
      <c r="AI210" s="39">
        <f>'PIC 2026'!AF21</f>
        <v>0</v>
      </c>
      <c r="AJ210" s="39">
        <f>'PIC 2026'!AG21</f>
        <v>0</v>
      </c>
      <c r="AK210" s="39">
        <f>'PIC 2026'!AH21</f>
        <v>1</v>
      </c>
      <c r="AL210" s="1126">
        <f>'PIC 2026'!AI21</f>
        <v>0.5</v>
      </c>
      <c r="AM210">
        <f t="shared" ca="1" si="109"/>
        <v>0</v>
      </c>
      <c r="AN210">
        <f t="shared" ca="1" si="110"/>
        <v>1</v>
      </c>
      <c r="AO210">
        <f t="shared" ca="1" si="111"/>
        <v>0</v>
      </c>
      <c r="AP210">
        <f t="shared" ca="1" si="112"/>
        <v>0</v>
      </c>
      <c r="AQ210">
        <f t="shared" ca="1" si="113"/>
        <v>0</v>
      </c>
      <c r="AR210">
        <f t="shared" ca="1" si="114"/>
        <v>0</v>
      </c>
      <c r="AS210">
        <f t="shared" ca="1" si="115"/>
        <v>0</v>
      </c>
      <c r="AT210">
        <f t="shared" ca="1" si="116"/>
        <v>0</v>
      </c>
      <c r="AU210">
        <f t="shared" ca="1" si="117"/>
        <v>2</v>
      </c>
      <c r="AV210">
        <f t="shared" ca="1" si="118"/>
        <v>0</v>
      </c>
      <c r="AW210">
        <f t="shared" ca="1" si="119"/>
        <v>0</v>
      </c>
      <c r="AX210">
        <f t="shared" ca="1" si="120"/>
        <v>0</v>
      </c>
    </row>
    <row r="211" spans="1:50" ht="27.75" customHeight="1">
      <c r="A211" s="726">
        <v>2026</v>
      </c>
      <c r="B211" s="789" t="s">
        <v>113</v>
      </c>
      <c r="C211" s="775"/>
      <c r="D211" s="616" t="str">
        <f>'PIC 2026'!B22</f>
        <v>PIC15</v>
      </c>
      <c r="E211" s="1125" t="str">
        <f>'PIC 2026'!C22</f>
        <v>Gestión Contractual</v>
      </c>
      <c r="F211" s="1125" t="str">
        <f>'PIC 2026'!D22</f>
        <v>Listado de asistencia/Evaluación/Certificación/ Pieza Grafica</v>
      </c>
      <c r="G211" s="817">
        <f>'PIC 2026'!E22</f>
        <v>0</v>
      </c>
      <c r="H211" s="817">
        <f>'PIC 2026'!F22</f>
        <v>1</v>
      </c>
      <c r="I211" s="817">
        <f>'PIC 2026'!G22</f>
        <v>0</v>
      </c>
      <c r="J211" s="817">
        <f>'PIC 2026'!H22</f>
        <v>0</v>
      </c>
      <c r="K211" s="817">
        <f>'PIC 2026'!I22</f>
        <v>0</v>
      </c>
      <c r="L211" s="817">
        <f>'PIC 2026'!J22</f>
        <v>0</v>
      </c>
      <c r="M211" s="817">
        <f>'PIC 2026'!K22</f>
        <v>0</v>
      </c>
      <c r="N211" s="817">
        <f>'PIC 2026'!L22</f>
        <v>0</v>
      </c>
      <c r="O211" s="817">
        <f>'PIC 2026'!M22</f>
        <v>0</v>
      </c>
      <c r="P211" s="817">
        <f>'PIC 2026'!N22</f>
        <v>0</v>
      </c>
      <c r="Q211" s="817">
        <f>'PIC 2026'!O22</f>
        <v>1</v>
      </c>
      <c r="R211" s="817">
        <f>'PIC 2026'!P22</f>
        <v>0</v>
      </c>
      <c r="S211" s="817">
        <f>'PIC 2026'!Q22</f>
        <v>2</v>
      </c>
      <c r="T211" s="1107">
        <f>'PIC 2026'!R22</f>
        <v>1</v>
      </c>
      <c r="U211" s="817" t="str">
        <f>'PIC 2026'!T22</f>
        <v xml:space="preserve">Secretaria General </v>
      </c>
      <c r="V211" s="817"/>
      <c r="W211" s="817"/>
      <c r="X211" s="817"/>
      <c r="Y211" s="39">
        <f>'PIC 2026'!V22</f>
        <v>0</v>
      </c>
      <c r="Z211" s="39">
        <f>'PIC 2026'!W22</f>
        <v>0</v>
      </c>
      <c r="AA211" s="39">
        <f>'PIC 2026'!X22</f>
        <v>1</v>
      </c>
      <c r="AB211" s="39">
        <f>'PIC 2026'!Y22</f>
        <v>0</v>
      </c>
      <c r="AC211" s="39">
        <f>'PIC 2026'!Z22</f>
        <v>0</v>
      </c>
      <c r="AD211" s="39">
        <f>'PIC 2026'!AA22</f>
        <v>0</v>
      </c>
      <c r="AE211" s="39">
        <f>'PIC 2026'!AB22</f>
        <v>0</v>
      </c>
      <c r="AF211" s="39">
        <f>'PIC 2026'!AC22</f>
        <v>0</v>
      </c>
      <c r="AG211" s="39">
        <f>'PIC 2026'!AD22</f>
        <v>0</v>
      </c>
      <c r="AH211" s="39">
        <f>'PIC 2026'!AE22</f>
        <v>0</v>
      </c>
      <c r="AI211" s="39">
        <f>'PIC 2026'!AF22</f>
        <v>0</v>
      </c>
      <c r="AJ211" s="39">
        <f>'PIC 2026'!AG22</f>
        <v>0</v>
      </c>
      <c r="AK211" s="39">
        <f>'PIC 2026'!AH22</f>
        <v>1</v>
      </c>
      <c r="AL211" s="1126">
        <f>'PIC 2026'!AI22</f>
        <v>0.5</v>
      </c>
      <c r="AM211">
        <f t="shared" ca="1" si="109"/>
        <v>0</v>
      </c>
      <c r="AN211">
        <f t="shared" ca="1" si="110"/>
        <v>2</v>
      </c>
      <c r="AO211">
        <f t="shared" ca="1" si="111"/>
        <v>1</v>
      </c>
      <c r="AP211">
        <f t="shared" ca="1" si="112"/>
        <v>0</v>
      </c>
      <c r="AQ211">
        <f t="shared" ca="1" si="113"/>
        <v>0</v>
      </c>
      <c r="AR211">
        <f t="shared" ca="1" si="114"/>
        <v>0</v>
      </c>
      <c r="AS211">
        <f t="shared" ca="1" si="115"/>
        <v>0</v>
      </c>
      <c r="AT211">
        <f t="shared" ca="1" si="116"/>
        <v>0</v>
      </c>
      <c r="AU211">
        <f t="shared" ca="1" si="117"/>
        <v>0</v>
      </c>
      <c r="AV211">
        <f t="shared" ca="1" si="118"/>
        <v>0</v>
      </c>
      <c r="AW211">
        <f t="shared" ca="1" si="119"/>
        <v>2</v>
      </c>
      <c r="AX211">
        <f t="shared" ca="1" si="120"/>
        <v>0</v>
      </c>
    </row>
    <row r="212" spans="1:50" ht="27.75" customHeight="1">
      <c r="A212" s="726">
        <v>2026</v>
      </c>
      <c r="B212" s="789" t="s">
        <v>113</v>
      </c>
      <c r="C212" s="775"/>
      <c r="D212" s="616" t="str">
        <f>'PIC 2026'!B23</f>
        <v>PIC16</v>
      </c>
      <c r="E212" s="1125" t="str">
        <f>'PIC 2026'!C23</f>
        <v xml:space="preserve">Habilidades Blandas (Inteligencias Multiples) </v>
      </c>
      <c r="F212" s="1125" t="str">
        <f>'PIC 2026'!D23</f>
        <v>Listado de asistencia/Evaluación/Certificación/ Pieza Grafica</v>
      </c>
      <c r="G212" s="817">
        <f>'PIC 2026'!E23</f>
        <v>0</v>
      </c>
      <c r="H212" s="817">
        <f>'PIC 2026'!F23</f>
        <v>0</v>
      </c>
      <c r="I212" s="817">
        <f>'PIC 2026'!G23</f>
        <v>0</v>
      </c>
      <c r="J212" s="817">
        <f>'PIC 2026'!H23</f>
        <v>1</v>
      </c>
      <c r="K212" s="817">
        <f>'PIC 2026'!I23</f>
        <v>0</v>
      </c>
      <c r="L212" s="817">
        <f>'PIC 2026'!J23</f>
        <v>0</v>
      </c>
      <c r="M212" s="817">
        <f>'PIC 2026'!K23</f>
        <v>1</v>
      </c>
      <c r="N212" s="817">
        <f>'PIC 2026'!L23</f>
        <v>0</v>
      </c>
      <c r="O212" s="817">
        <f>'PIC 2026'!M23</f>
        <v>0</v>
      </c>
      <c r="P212" s="817">
        <f>'PIC 2026'!N23</f>
        <v>0</v>
      </c>
      <c r="Q212" s="817">
        <f>'PIC 2026'!O23</f>
        <v>0</v>
      </c>
      <c r="R212" s="817">
        <f>'PIC 2026'!P23</f>
        <v>0</v>
      </c>
      <c r="S212" s="817">
        <f>'PIC 2026'!Q23</f>
        <v>2</v>
      </c>
      <c r="T212" s="1107">
        <f>'PIC 2026'!R23</f>
        <v>1</v>
      </c>
      <c r="U212" s="817" t="str">
        <f>'PIC 2026'!T23</f>
        <v xml:space="preserve">Secretaria General </v>
      </c>
      <c r="V212" s="817"/>
      <c r="W212" s="817"/>
      <c r="X212" s="817"/>
      <c r="Y212" s="39">
        <f>'PIC 2026'!V23</f>
        <v>0</v>
      </c>
      <c r="Z212" s="39">
        <f>'PIC 2026'!W23</f>
        <v>0</v>
      </c>
      <c r="AA212" s="39">
        <f>'PIC 2026'!X23</f>
        <v>0</v>
      </c>
      <c r="AB212" s="39">
        <f>'PIC 2026'!Y23</f>
        <v>1</v>
      </c>
      <c r="AC212" s="39">
        <f>'PIC 2026'!Z23</f>
        <v>0</v>
      </c>
      <c r="AD212" s="39">
        <f>'PIC 2026'!AA23</f>
        <v>0</v>
      </c>
      <c r="AE212" s="39">
        <f>'PIC 2026'!AB23</f>
        <v>0</v>
      </c>
      <c r="AF212" s="39">
        <f>'PIC 2026'!AC23</f>
        <v>0</v>
      </c>
      <c r="AG212" s="39">
        <f>'PIC 2026'!AD23</f>
        <v>0</v>
      </c>
      <c r="AH212" s="39">
        <f>'PIC 2026'!AE23</f>
        <v>0</v>
      </c>
      <c r="AI212" s="39">
        <f>'PIC 2026'!AF23</f>
        <v>0</v>
      </c>
      <c r="AJ212" s="39">
        <f>'PIC 2026'!AG23</f>
        <v>0</v>
      </c>
      <c r="AK212" s="39">
        <f>'PIC 2026'!AH23</f>
        <v>1</v>
      </c>
      <c r="AL212" s="1126">
        <f>'PIC 2026'!AI23</f>
        <v>0.5</v>
      </c>
      <c r="AM212">
        <f t="shared" ca="1" si="109"/>
        <v>0</v>
      </c>
      <c r="AN212">
        <f t="shared" ca="1" si="110"/>
        <v>0</v>
      </c>
      <c r="AO212">
        <f t="shared" ca="1" si="111"/>
        <v>0</v>
      </c>
      <c r="AP212">
        <f t="shared" ca="1" si="112"/>
        <v>1</v>
      </c>
      <c r="AQ212">
        <f t="shared" ca="1" si="113"/>
        <v>0</v>
      </c>
      <c r="AR212">
        <f t="shared" ca="1" si="114"/>
        <v>0</v>
      </c>
      <c r="AS212">
        <f t="shared" ca="1" si="115"/>
        <v>2</v>
      </c>
      <c r="AT212">
        <f t="shared" ca="1" si="116"/>
        <v>0</v>
      </c>
      <c r="AU212">
        <f t="shared" ca="1" si="117"/>
        <v>0</v>
      </c>
      <c r="AV212">
        <f t="shared" ca="1" si="118"/>
        <v>0</v>
      </c>
      <c r="AW212">
        <f t="shared" ca="1" si="119"/>
        <v>0</v>
      </c>
      <c r="AX212">
        <f t="shared" ca="1" si="120"/>
        <v>0</v>
      </c>
    </row>
    <row r="213" spans="1:50" ht="27.75" customHeight="1">
      <c r="A213" s="726">
        <v>2026</v>
      </c>
      <c r="B213" s="789" t="s">
        <v>113</v>
      </c>
      <c r="C213" s="775"/>
      <c r="D213" s="616" t="str">
        <f>'PIC 2026'!B24</f>
        <v>PIC17</v>
      </c>
      <c r="E213" s="1125" t="str">
        <f>'PIC 2026'!C24</f>
        <v>Módulos SIIF</v>
      </c>
      <c r="F213" s="1125" t="str">
        <f>'PIC 2026'!D24</f>
        <v>Listado de asistencia/Evaluación/Certificación/ Pieza Grafica</v>
      </c>
      <c r="G213" s="817">
        <f>'PIC 2026'!E24</f>
        <v>0</v>
      </c>
      <c r="H213" s="817">
        <f>'PIC 2026'!F24</f>
        <v>0</v>
      </c>
      <c r="I213" s="817">
        <f>'PIC 2026'!G24</f>
        <v>0</v>
      </c>
      <c r="J213" s="817">
        <f>'PIC 2026'!H24</f>
        <v>0</v>
      </c>
      <c r="K213" s="817">
        <f>'PIC 2026'!I24</f>
        <v>0</v>
      </c>
      <c r="L213" s="817">
        <f>'PIC 2026'!J24</f>
        <v>0</v>
      </c>
      <c r="M213" s="817">
        <f>'PIC 2026'!K24</f>
        <v>0</v>
      </c>
      <c r="N213" s="817">
        <f>'PIC 2026'!L24</f>
        <v>0</v>
      </c>
      <c r="O213" s="817">
        <f>'PIC 2026'!M24</f>
        <v>0</v>
      </c>
      <c r="P213" s="817">
        <f>'PIC 2026'!N24</f>
        <v>1</v>
      </c>
      <c r="Q213" s="817">
        <f>'PIC 2026'!O24</f>
        <v>0</v>
      </c>
      <c r="R213" s="817">
        <f>'PIC 2026'!P24</f>
        <v>0</v>
      </c>
      <c r="S213" s="817">
        <f>'PIC 2026'!Q24</f>
        <v>1</v>
      </c>
      <c r="T213" s="1107">
        <f>'PIC 2026'!R24</f>
        <v>1</v>
      </c>
      <c r="U213" s="817" t="str">
        <f>'PIC 2026'!T24</f>
        <v xml:space="preserve">Secretaria General </v>
      </c>
      <c r="V213" s="817"/>
      <c r="W213" s="817"/>
      <c r="X213" s="817"/>
      <c r="Y213" s="39">
        <f>'PIC 2026'!V24</f>
        <v>0</v>
      </c>
      <c r="Z213" s="39">
        <f>'PIC 2026'!W24</f>
        <v>0</v>
      </c>
      <c r="AA213" s="39">
        <f>'PIC 2026'!X24</f>
        <v>0</v>
      </c>
      <c r="AB213" s="39">
        <f>'PIC 2026'!Y24</f>
        <v>0</v>
      </c>
      <c r="AC213" s="39">
        <f>'PIC 2026'!Z24</f>
        <v>0</v>
      </c>
      <c r="AD213" s="39">
        <f>'PIC 2026'!AA24</f>
        <v>0</v>
      </c>
      <c r="AE213" s="39">
        <f>'PIC 2026'!AB24</f>
        <v>0</v>
      </c>
      <c r="AF213" s="39">
        <f>'PIC 2026'!AC24</f>
        <v>0</v>
      </c>
      <c r="AG213" s="39">
        <f>'PIC 2026'!AD24</f>
        <v>0</v>
      </c>
      <c r="AH213" s="39">
        <f>'PIC 2026'!AE24</f>
        <v>0</v>
      </c>
      <c r="AI213" s="39">
        <f>'PIC 2026'!AF24</f>
        <v>0</v>
      </c>
      <c r="AJ213" s="39">
        <f>'PIC 2026'!AG24</f>
        <v>0</v>
      </c>
      <c r="AK213" s="39">
        <f>'PIC 2026'!AH24</f>
        <v>0</v>
      </c>
      <c r="AL213" s="1126">
        <f>'PIC 2026'!AI24</f>
        <v>0</v>
      </c>
      <c r="AM213">
        <f t="shared" ca="1" si="109"/>
        <v>0</v>
      </c>
      <c r="AN213">
        <f t="shared" ca="1" si="110"/>
        <v>0</v>
      </c>
      <c r="AO213">
        <f t="shared" ca="1" si="111"/>
        <v>0</v>
      </c>
      <c r="AP213">
        <f t="shared" ca="1" si="112"/>
        <v>0</v>
      </c>
      <c r="AQ213">
        <f t="shared" ca="1" si="113"/>
        <v>0</v>
      </c>
      <c r="AR213">
        <f t="shared" ca="1" si="114"/>
        <v>0</v>
      </c>
      <c r="AS213">
        <f t="shared" ca="1" si="115"/>
        <v>0</v>
      </c>
      <c r="AT213">
        <f t="shared" ca="1" si="116"/>
        <v>0</v>
      </c>
      <c r="AU213">
        <f t="shared" ca="1" si="117"/>
        <v>0</v>
      </c>
      <c r="AV213">
        <f t="shared" ca="1" si="118"/>
        <v>2</v>
      </c>
      <c r="AW213">
        <f t="shared" ca="1" si="119"/>
        <v>0</v>
      </c>
      <c r="AX213">
        <f t="shared" ca="1" si="120"/>
        <v>0</v>
      </c>
    </row>
    <row r="214" spans="1:50" ht="27.75" customHeight="1">
      <c r="A214" s="726">
        <v>2026</v>
      </c>
      <c r="B214" s="789" t="s">
        <v>113</v>
      </c>
      <c r="C214" s="775"/>
      <c r="D214" s="616" t="str">
        <f>'PIC 2026'!B25</f>
        <v>PIC18</v>
      </c>
      <c r="E214" s="1125" t="str">
        <f>'PIC 2026'!C25</f>
        <v>Modelo Integrado de Planeación y Gestión</v>
      </c>
      <c r="F214" s="1125" t="str">
        <f>'PIC 2026'!D25</f>
        <v>Listado de asistencia/Evaluación/Certificación/ Pieza Grafica</v>
      </c>
      <c r="G214" s="817">
        <f>'PIC 2026'!E25</f>
        <v>0</v>
      </c>
      <c r="H214" s="817">
        <f>'PIC 2026'!F25</f>
        <v>1</v>
      </c>
      <c r="I214" s="817">
        <f>'PIC 2026'!G25</f>
        <v>0</v>
      </c>
      <c r="J214" s="817">
        <f>'PIC 2026'!H25</f>
        <v>0</v>
      </c>
      <c r="K214" s="817">
        <f>'PIC 2026'!I25</f>
        <v>0</v>
      </c>
      <c r="L214" s="817">
        <f>'PIC 2026'!J25</f>
        <v>0</v>
      </c>
      <c r="M214" s="817">
        <f>'PIC 2026'!K25</f>
        <v>0</v>
      </c>
      <c r="N214" s="817">
        <f>'PIC 2026'!L25</f>
        <v>0</v>
      </c>
      <c r="O214" s="817">
        <f>'PIC 2026'!M25</f>
        <v>0</v>
      </c>
      <c r="P214" s="817">
        <f>'PIC 2026'!N25</f>
        <v>0</v>
      </c>
      <c r="Q214" s="817">
        <f>'PIC 2026'!O25</f>
        <v>0</v>
      </c>
      <c r="R214" s="817">
        <f>'PIC 2026'!P25</f>
        <v>0</v>
      </c>
      <c r="S214" s="817">
        <f>'PIC 2026'!Q25</f>
        <v>1</v>
      </c>
      <c r="T214" s="1107">
        <f>'PIC 2026'!R25</f>
        <v>1</v>
      </c>
      <c r="U214" s="817" t="str">
        <f>'PIC 2026'!T25</f>
        <v xml:space="preserve">Secretaria General </v>
      </c>
      <c r="V214" s="817"/>
      <c r="W214" s="817"/>
      <c r="X214" s="817"/>
      <c r="Y214" s="39">
        <f>'PIC 2026'!V25</f>
        <v>0</v>
      </c>
      <c r="Z214" s="39">
        <f>'PIC 2026'!W25</f>
        <v>0</v>
      </c>
      <c r="AA214" s="39">
        <f>'PIC 2026'!X25</f>
        <v>1</v>
      </c>
      <c r="AB214" s="39">
        <f>'PIC 2026'!Y25</f>
        <v>0</v>
      </c>
      <c r="AC214" s="39">
        <f>'PIC 2026'!Z25</f>
        <v>0</v>
      </c>
      <c r="AD214" s="39">
        <f>'PIC 2026'!AA25</f>
        <v>0</v>
      </c>
      <c r="AE214" s="39">
        <f>'PIC 2026'!AB25</f>
        <v>0</v>
      </c>
      <c r="AF214" s="39">
        <f>'PIC 2026'!AC25</f>
        <v>0</v>
      </c>
      <c r="AG214" s="39">
        <f>'PIC 2026'!AD25</f>
        <v>0</v>
      </c>
      <c r="AH214" s="39">
        <f>'PIC 2026'!AE25</f>
        <v>0</v>
      </c>
      <c r="AI214" s="39">
        <f>'PIC 2026'!AF25</f>
        <v>0</v>
      </c>
      <c r="AJ214" s="39">
        <f>'PIC 2026'!AG25</f>
        <v>0</v>
      </c>
      <c r="AK214" s="39">
        <f>'PIC 2026'!AH25</f>
        <v>1</v>
      </c>
      <c r="AL214" s="1126">
        <f>'PIC 2026'!AI25</f>
        <v>1</v>
      </c>
      <c r="AM214">
        <f t="shared" ca="1" si="109"/>
        <v>0</v>
      </c>
      <c r="AN214">
        <f t="shared" ca="1" si="110"/>
        <v>2</v>
      </c>
      <c r="AO214">
        <f t="shared" ca="1" si="111"/>
        <v>1</v>
      </c>
      <c r="AP214">
        <f t="shared" ca="1" si="112"/>
        <v>0</v>
      </c>
      <c r="AQ214">
        <f t="shared" ca="1" si="113"/>
        <v>0</v>
      </c>
      <c r="AR214">
        <f t="shared" ca="1" si="114"/>
        <v>0</v>
      </c>
      <c r="AS214">
        <f t="shared" ca="1" si="115"/>
        <v>0</v>
      </c>
      <c r="AT214">
        <f t="shared" ca="1" si="116"/>
        <v>0</v>
      </c>
      <c r="AU214">
        <f t="shared" ca="1" si="117"/>
        <v>0</v>
      </c>
      <c r="AV214">
        <f t="shared" ca="1" si="118"/>
        <v>0</v>
      </c>
      <c r="AW214">
        <f t="shared" ca="1" si="119"/>
        <v>0</v>
      </c>
      <c r="AX214">
        <f t="shared" ca="1" si="120"/>
        <v>0</v>
      </c>
    </row>
    <row r="215" spans="1:50" ht="27.75" customHeight="1">
      <c r="A215" s="726">
        <v>2026</v>
      </c>
      <c r="B215" s="789" t="s">
        <v>113</v>
      </c>
      <c r="C215" s="775"/>
      <c r="D215" s="616" t="str">
        <f>'PIC 2026'!B26</f>
        <v>PIC19</v>
      </c>
      <c r="E215" s="1125" t="str">
        <f>'PIC 2026'!C26</f>
        <v>Sistema de Gestión de calidad</v>
      </c>
      <c r="F215" s="1125" t="str">
        <f>'PIC 2026'!D26</f>
        <v>Listado de asistencia/Evaluación/Certificación/ Pieza Grafica</v>
      </c>
      <c r="G215" s="817">
        <f>'PIC 2026'!E26</f>
        <v>0</v>
      </c>
      <c r="H215" s="817">
        <f>'PIC 2026'!F26</f>
        <v>0</v>
      </c>
      <c r="I215" s="817">
        <f>'PIC 2026'!G26</f>
        <v>1</v>
      </c>
      <c r="J215" s="817">
        <f>'PIC 2026'!H26</f>
        <v>0</v>
      </c>
      <c r="K215" s="817">
        <f>'PIC 2026'!I26</f>
        <v>0</v>
      </c>
      <c r="L215" s="817">
        <f>'PIC 2026'!J26</f>
        <v>0</v>
      </c>
      <c r="M215" s="817">
        <f>'PIC 2026'!K26</f>
        <v>0</v>
      </c>
      <c r="N215" s="817">
        <f>'PIC 2026'!L26</f>
        <v>0</v>
      </c>
      <c r="O215" s="817">
        <f>'PIC 2026'!M26</f>
        <v>1</v>
      </c>
      <c r="P215" s="817">
        <f>'PIC 2026'!N26</f>
        <v>0</v>
      </c>
      <c r="Q215" s="817">
        <f>'PIC 2026'!O26</f>
        <v>0</v>
      </c>
      <c r="R215" s="817">
        <f>'PIC 2026'!P26</f>
        <v>0</v>
      </c>
      <c r="S215" s="817">
        <f>'PIC 2026'!Q26</f>
        <v>2</v>
      </c>
      <c r="T215" s="1107">
        <f>'PIC 2026'!R26</f>
        <v>1</v>
      </c>
      <c r="U215" s="817" t="str">
        <f>'PIC 2026'!T26</f>
        <v xml:space="preserve">Secretaria General </v>
      </c>
      <c r="V215" s="817"/>
      <c r="W215" s="817"/>
      <c r="X215" s="817"/>
      <c r="Y215" s="39">
        <f>'PIC 2026'!V26</f>
        <v>0</v>
      </c>
      <c r="Z215" s="39">
        <f>'PIC 2026'!W26</f>
        <v>0</v>
      </c>
      <c r="AA215" s="39">
        <f>'PIC 2026'!X26</f>
        <v>0</v>
      </c>
      <c r="AB215" s="39">
        <f>'PIC 2026'!Y26</f>
        <v>0</v>
      </c>
      <c r="AC215" s="39">
        <f>'PIC 2026'!Z26</f>
        <v>0</v>
      </c>
      <c r="AD215" s="39">
        <f>'PIC 2026'!AA26</f>
        <v>0</v>
      </c>
      <c r="AE215" s="39">
        <f>'PIC 2026'!AB26</f>
        <v>0</v>
      </c>
      <c r="AF215" s="39">
        <f>'PIC 2026'!AC26</f>
        <v>0</v>
      </c>
      <c r="AG215" s="39">
        <f>'PIC 2026'!AD26</f>
        <v>0</v>
      </c>
      <c r="AH215" s="39">
        <f>'PIC 2026'!AE26</f>
        <v>0</v>
      </c>
      <c r="AI215" s="39">
        <f>'PIC 2026'!AF26</f>
        <v>0</v>
      </c>
      <c r="AJ215" s="39">
        <f>'PIC 2026'!AG26</f>
        <v>0</v>
      </c>
      <c r="AK215" s="39">
        <f>'PIC 2026'!AH26</f>
        <v>0</v>
      </c>
      <c r="AL215" s="1126">
        <f>'PIC 2026'!AI26</f>
        <v>0</v>
      </c>
      <c r="AM215">
        <f t="shared" ca="1" si="109"/>
        <v>0</v>
      </c>
      <c r="AN215">
        <f t="shared" ca="1" si="110"/>
        <v>0</v>
      </c>
      <c r="AO215">
        <f t="shared" ca="1" si="111"/>
        <v>2</v>
      </c>
      <c r="AP215">
        <f t="shared" ca="1" si="112"/>
        <v>0</v>
      </c>
      <c r="AQ215">
        <f t="shared" ca="1" si="113"/>
        <v>0</v>
      </c>
      <c r="AR215">
        <f t="shared" ca="1" si="114"/>
        <v>0</v>
      </c>
      <c r="AS215">
        <f t="shared" ca="1" si="115"/>
        <v>0</v>
      </c>
      <c r="AT215">
        <f t="shared" ca="1" si="116"/>
        <v>0</v>
      </c>
      <c r="AU215">
        <f t="shared" ca="1" si="117"/>
        <v>2</v>
      </c>
      <c r="AV215">
        <f t="shared" ca="1" si="118"/>
        <v>0</v>
      </c>
      <c r="AW215">
        <f t="shared" ca="1" si="119"/>
        <v>0</v>
      </c>
      <c r="AX215">
        <f t="shared" ca="1" si="120"/>
        <v>0</v>
      </c>
    </row>
    <row r="216" spans="1:50" ht="27.75" customHeight="1">
      <c r="A216" s="726">
        <v>2026</v>
      </c>
      <c r="B216" s="789" t="s">
        <v>113</v>
      </c>
      <c r="C216" s="775"/>
      <c r="D216" s="616" t="str">
        <f>'PIC 2026'!B27</f>
        <v>PIC20</v>
      </c>
      <c r="E216" s="1125" t="str">
        <f>'PIC 2026'!C27</f>
        <v xml:space="preserve">Aspectos de sensibilidad para las áreas administrativas sobre la gestión metrologíca </v>
      </c>
      <c r="F216" s="1125" t="str">
        <f>'PIC 2026'!D27</f>
        <v>Listado de asistencia/Evaluación/Certificación/ Pieza Grafica</v>
      </c>
      <c r="G216" s="817">
        <f>'PIC 2026'!E27</f>
        <v>0</v>
      </c>
      <c r="H216" s="817">
        <f>'PIC 2026'!F27</f>
        <v>0</v>
      </c>
      <c r="I216" s="817">
        <f>'PIC 2026'!G27</f>
        <v>2</v>
      </c>
      <c r="J216" s="817">
        <f>'PIC 2026'!H27</f>
        <v>0</v>
      </c>
      <c r="K216" s="817">
        <f>'PIC 2026'!I27</f>
        <v>0</v>
      </c>
      <c r="L216" s="817">
        <f>'PIC 2026'!J27</f>
        <v>0</v>
      </c>
      <c r="M216" s="817">
        <f>'PIC 2026'!K27</f>
        <v>0</v>
      </c>
      <c r="N216" s="817">
        <f>'PIC 2026'!L27</f>
        <v>1</v>
      </c>
      <c r="O216" s="817">
        <f>'PIC 2026'!M27</f>
        <v>0</v>
      </c>
      <c r="P216" s="817">
        <f>'PIC 2026'!N27</f>
        <v>2</v>
      </c>
      <c r="Q216" s="817">
        <f>'PIC 2026'!O27</f>
        <v>0</v>
      </c>
      <c r="R216" s="817">
        <f>'PIC 2026'!P27</f>
        <v>0</v>
      </c>
      <c r="S216" s="817">
        <f>'PIC 2026'!Q27</f>
        <v>5</v>
      </c>
      <c r="T216" s="1107">
        <f>'PIC 2026'!R27</f>
        <v>1</v>
      </c>
      <c r="U216" s="817" t="str">
        <f>'PIC 2026'!T27</f>
        <v xml:space="preserve">Secretaria General </v>
      </c>
      <c r="V216" s="817"/>
      <c r="W216" s="817"/>
      <c r="X216" s="817"/>
      <c r="Y216" s="39">
        <f>'PIC 2026'!V27</f>
        <v>0</v>
      </c>
      <c r="Z216" s="39">
        <f>'PIC 2026'!W27</f>
        <v>0</v>
      </c>
      <c r="AA216" s="39">
        <f>'PIC 2026'!X27</f>
        <v>0</v>
      </c>
      <c r="AB216" s="39">
        <f>'PIC 2026'!Y27</f>
        <v>0</v>
      </c>
      <c r="AC216" s="39">
        <f>'PIC 2026'!Z27</f>
        <v>0</v>
      </c>
      <c r="AD216" s="39">
        <f>'PIC 2026'!AA27</f>
        <v>0</v>
      </c>
      <c r="AE216" s="39">
        <f>'PIC 2026'!AB27</f>
        <v>0</v>
      </c>
      <c r="AF216" s="39">
        <f>'PIC 2026'!AC27</f>
        <v>0</v>
      </c>
      <c r="AG216" s="39">
        <f>'PIC 2026'!AD27</f>
        <v>0</v>
      </c>
      <c r="AH216" s="39">
        <f>'PIC 2026'!AE27</f>
        <v>0</v>
      </c>
      <c r="AI216" s="39">
        <f>'PIC 2026'!AF27</f>
        <v>0</v>
      </c>
      <c r="AJ216" s="39">
        <f>'PIC 2026'!AG27</f>
        <v>0</v>
      </c>
      <c r="AK216" s="39">
        <f>'PIC 2026'!AH27</f>
        <v>0</v>
      </c>
      <c r="AL216" s="1126">
        <f>'PIC 2026'!AI27</f>
        <v>0</v>
      </c>
      <c r="AM216">
        <f t="shared" ca="1" si="109"/>
        <v>0</v>
      </c>
      <c r="AN216">
        <f t="shared" ca="1" si="110"/>
        <v>0</v>
      </c>
      <c r="AO216">
        <f t="shared" ca="1" si="111"/>
        <v>2</v>
      </c>
      <c r="AP216">
        <f t="shared" ca="1" si="112"/>
        <v>0</v>
      </c>
      <c r="AQ216">
        <f t="shared" ca="1" si="113"/>
        <v>0</v>
      </c>
      <c r="AR216">
        <f t="shared" ca="1" si="114"/>
        <v>0</v>
      </c>
      <c r="AS216">
        <f t="shared" ca="1" si="115"/>
        <v>0</v>
      </c>
      <c r="AT216">
        <f t="shared" ca="1" si="116"/>
        <v>2</v>
      </c>
      <c r="AU216">
        <f t="shared" ca="1" si="117"/>
        <v>0</v>
      </c>
      <c r="AV216">
        <f t="shared" ca="1" si="118"/>
        <v>2</v>
      </c>
      <c r="AW216">
        <f t="shared" ca="1" si="119"/>
        <v>0</v>
      </c>
      <c r="AX216">
        <f t="shared" ca="1" si="120"/>
        <v>0</v>
      </c>
    </row>
    <row r="217" spans="1:50" ht="27.75" customHeight="1">
      <c r="A217" s="726">
        <v>2026</v>
      </c>
      <c r="B217" s="789" t="s">
        <v>113</v>
      </c>
      <c r="C217" s="775"/>
      <c r="D217" s="616" t="str">
        <f>'PIC 2026'!B28</f>
        <v>PIC21</v>
      </c>
      <c r="E217" s="1125" t="str">
        <f>'PIC 2026'!C28</f>
        <v>Normatividad vigente de Talento Humano</v>
      </c>
      <c r="F217" s="1125" t="str">
        <f>'PIC 2026'!D28</f>
        <v>Listado de asistencia/Evaluación/Certificación/ Pieza Grafica</v>
      </c>
      <c r="G217" s="817">
        <f>'PIC 2026'!E28</f>
        <v>1</v>
      </c>
      <c r="H217" s="817">
        <f>'PIC 2026'!F28</f>
        <v>0</v>
      </c>
      <c r="I217" s="817">
        <f>'PIC 2026'!G28</f>
        <v>0</v>
      </c>
      <c r="J217" s="817">
        <f>'PIC 2026'!H28</f>
        <v>0</v>
      </c>
      <c r="K217" s="817">
        <f>'PIC 2026'!I28</f>
        <v>1</v>
      </c>
      <c r="L217" s="817">
        <f>'PIC 2026'!J28</f>
        <v>0</v>
      </c>
      <c r="M217" s="817">
        <f>'PIC 2026'!K28</f>
        <v>1</v>
      </c>
      <c r="N217" s="817">
        <f>'PIC 2026'!L28</f>
        <v>1</v>
      </c>
      <c r="O217" s="817">
        <f>'PIC 2026'!M28</f>
        <v>0</v>
      </c>
      <c r="P217" s="817">
        <f>'PIC 2026'!N28</f>
        <v>1</v>
      </c>
      <c r="Q217" s="817">
        <f>'PIC 2026'!O28</f>
        <v>0</v>
      </c>
      <c r="R217" s="817">
        <f>'PIC 2026'!P28</f>
        <v>0</v>
      </c>
      <c r="S217" s="817">
        <f>'PIC 2026'!Q28</f>
        <v>5</v>
      </c>
      <c r="T217" s="1107">
        <f>'PIC 2026'!R28</f>
        <v>1</v>
      </c>
      <c r="U217" s="817" t="str">
        <f>'PIC 2026'!T28</f>
        <v xml:space="preserve">Secretaria General </v>
      </c>
      <c r="V217" s="817"/>
      <c r="W217" s="817"/>
      <c r="X217" s="817"/>
      <c r="Y217" s="39">
        <f>'PIC 2026'!V28</f>
        <v>1</v>
      </c>
      <c r="Z217" s="39">
        <f>'PIC 2026'!W28</f>
        <v>0</v>
      </c>
      <c r="AA217" s="39">
        <f>'PIC 2026'!X28</f>
        <v>0</v>
      </c>
      <c r="AB217" s="39">
        <f>'PIC 2026'!Y28</f>
        <v>0</v>
      </c>
      <c r="AC217" s="39">
        <f>'PIC 2026'!Z28</f>
        <v>0</v>
      </c>
      <c r="AD217" s="39">
        <f>'PIC 2026'!AA28</f>
        <v>0</v>
      </c>
      <c r="AE217" s="39">
        <f>'PIC 2026'!AB28</f>
        <v>0</v>
      </c>
      <c r="AF217" s="39">
        <f>'PIC 2026'!AC28</f>
        <v>0</v>
      </c>
      <c r="AG217" s="39">
        <f>'PIC 2026'!AD28</f>
        <v>0</v>
      </c>
      <c r="AH217" s="39">
        <f>'PIC 2026'!AE28</f>
        <v>0</v>
      </c>
      <c r="AI217" s="39">
        <f>'PIC 2026'!AF28</f>
        <v>0</v>
      </c>
      <c r="AJ217" s="39">
        <f>'PIC 2026'!AG28</f>
        <v>0</v>
      </c>
      <c r="AK217" s="39">
        <f>'PIC 2026'!AH28</f>
        <v>1</v>
      </c>
      <c r="AL217" s="1126">
        <f>'PIC 2026'!AI28</f>
        <v>0.2</v>
      </c>
      <c r="AM217">
        <f t="shared" ca="1" si="109"/>
        <v>1</v>
      </c>
      <c r="AN217">
        <f t="shared" ca="1" si="110"/>
        <v>0</v>
      </c>
      <c r="AO217">
        <f t="shared" ca="1" si="111"/>
        <v>0</v>
      </c>
      <c r="AP217">
        <f t="shared" ca="1" si="112"/>
        <v>0</v>
      </c>
      <c r="AQ217">
        <f t="shared" ca="1" si="113"/>
        <v>2</v>
      </c>
      <c r="AR217">
        <f t="shared" ca="1" si="114"/>
        <v>0</v>
      </c>
      <c r="AS217">
        <f t="shared" ca="1" si="115"/>
        <v>2</v>
      </c>
      <c r="AT217">
        <f t="shared" ca="1" si="116"/>
        <v>2</v>
      </c>
      <c r="AU217">
        <f t="shared" ca="1" si="117"/>
        <v>0</v>
      </c>
      <c r="AV217">
        <f t="shared" ca="1" si="118"/>
        <v>2</v>
      </c>
      <c r="AW217">
        <f t="shared" ca="1" si="119"/>
        <v>0</v>
      </c>
      <c r="AX217">
        <f t="shared" ca="1" si="120"/>
        <v>0</v>
      </c>
    </row>
    <row r="218" spans="1:50" ht="27.75" customHeight="1">
      <c r="A218" s="726">
        <v>2026</v>
      </c>
      <c r="B218" s="789" t="s">
        <v>113</v>
      </c>
      <c r="C218" s="775"/>
      <c r="D218" s="616" t="str">
        <f>'PIC 2026'!B29</f>
        <v>PIC22</v>
      </c>
      <c r="E218" s="1125" t="str">
        <f>'PIC 2026'!C29</f>
        <v>Administracion Publica</v>
      </c>
      <c r="F218" s="1125" t="str">
        <f>'PIC 2026'!D29</f>
        <v>Listado de asistencia/Evaluación/Certificación/ Pieza Grafica</v>
      </c>
      <c r="G218" s="817">
        <f>'PIC 2026'!E29</f>
        <v>0</v>
      </c>
      <c r="H218" s="817">
        <f>'PIC 2026'!F29</f>
        <v>0</v>
      </c>
      <c r="I218" s="817">
        <f>'PIC 2026'!G29</f>
        <v>0</v>
      </c>
      <c r="J218" s="817">
        <f>'PIC 2026'!H29</f>
        <v>0</v>
      </c>
      <c r="K218" s="817">
        <f>'PIC 2026'!I29</f>
        <v>0</v>
      </c>
      <c r="L218" s="817">
        <f>'PIC 2026'!J29</f>
        <v>1</v>
      </c>
      <c r="M218" s="817">
        <f>'PIC 2026'!K29</f>
        <v>1</v>
      </c>
      <c r="N218" s="817">
        <f>'PIC 2026'!L29</f>
        <v>0</v>
      </c>
      <c r="O218" s="817">
        <f>'PIC 2026'!M29</f>
        <v>1</v>
      </c>
      <c r="P218" s="817">
        <f>'PIC 2026'!N29</f>
        <v>0</v>
      </c>
      <c r="Q218" s="817">
        <f>'PIC 2026'!O29</f>
        <v>0</v>
      </c>
      <c r="R218" s="817">
        <f>'PIC 2026'!P29</f>
        <v>1</v>
      </c>
      <c r="S218" s="817">
        <f>'PIC 2026'!Q29</f>
        <v>4</v>
      </c>
      <c r="T218" s="1107">
        <f>'PIC 2026'!R29</f>
        <v>1</v>
      </c>
      <c r="U218" s="817" t="str">
        <f>'PIC 2026'!T29</f>
        <v xml:space="preserve">Secretaria General </v>
      </c>
      <c r="V218" s="817"/>
      <c r="W218" s="817"/>
      <c r="X218" s="817"/>
      <c r="Y218" s="39">
        <f>'PIC 2026'!V29</f>
        <v>0</v>
      </c>
      <c r="Z218" s="39">
        <f>'PIC 2026'!W29</f>
        <v>0</v>
      </c>
      <c r="AA218" s="39">
        <f>'PIC 2026'!X29</f>
        <v>0</v>
      </c>
      <c r="AB218" s="39">
        <f>'PIC 2026'!Y29</f>
        <v>0</v>
      </c>
      <c r="AC218" s="39">
        <f>'PIC 2026'!Z29</f>
        <v>0</v>
      </c>
      <c r="AD218" s="39">
        <f>'PIC 2026'!AA29</f>
        <v>0</v>
      </c>
      <c r="AE218" s="39">
        <f>'PIC 2026'!AB29</f>
        <v>0</v>
      </c>
      <c r="AF218" s="39">
        <f>'PIC 2026'!AC29</f>
        <v>0</v>
      </c>
      <c r="AG218" s="39">
        <f>'PIC 2026'!AD29</f>
        <v>0</v>
      </c>
      <c r="AH218" s="39">
        <f>'PIC 2026'!AE29</f>
        <v>0</v>
      </c>
      <c r="AI218" s="39">
        <f>'PIC 2026'!AF29</f>
        <v>0</v>
      </c>
      <c r="AJ218" s="39">
        <f>'PIC 2026'!AG29</f>
        <v>0</v>
      </c>
      <c r="AK218" s="39">
        <f>'PIC 2026'!AH29</f>
        <v>0</v>
      </c>
      <c r="AL218" s="1126">
        <f>'PIC 2026'!AI29</f>
        <v>0</v>
      </c>
      <c r="AM218">
        <f t="shared" ca="1" si="109"/>
        <v>0</v>
      </c>
      <c r="AN218">
        <f t="shared" ca="1" si="110"/>
        <v>0</v>
      </c>
      <c r="AO218">
        <f t="shared" ca="1" si="111"/>
        <v>0</v>
      </c>
      <c r="AP218">
        <f t="shared" ca="1" si="112"/>
        <v>0</v>
      </c>
      <c r="AQ218">
        <f t="shared" ca="1" si="113"/>
        <v>0</v>
      </c>
      <c r="AR218">
        <f t="shared" ca="1" si="114"/>
        <v>2</v>
      </c>
      <c r="AS218">
        <f t="shared" ca="1" si="115"/>
        <v>2</v>
      </c>
      <c r="AT218">
        <f t="shared" ca="1" si="116"/>
        <v>0</v>
      </c>
      <c r="AU218">
        <f t="shared" ca="1" si="117"/>
        <v>2</v>
      </c>
      <c r="AV218">
        <f t="shared" ca="1" si="118"/>
        <v>0</v>
      </c>
      <c r="AW218">
        <f t="shared" ca="1" si="119"/>
        <v>0</v>
      </c>
      <c r="AX218">
        <f t="shared" ca="1" si="120"/>
        <v>2</v>
      </c>
    </row>
    <row r="219" spans="1:50" ht="27.75" customHeight="1">
      <c r="A219" s="726">
        <v>2026</v>
      </c>
      <c r="B219" s="789" t="s">
        <v>113</v>
      </c>
      <c r="C219" s="775"/>
      <c r="D219" s="616" t="str">
        <f>'PIC 2026'!B30</f>
        <v>PIC23</v>
      </c>
      <c r="E219" s="1125" t="str">
        <f>'PIC 2026'!C30</f>
        <v>Inducción y Reinducción</v>
      </c>
      <c r="F219" s="1125" t="str">
        <f>'PIC 2026'!D30</f>
        <v>Listado de asistencia/Evaluación/Certificación/ Pieza Grafica</v>
      </c>
      <c r="G219" s="817">
        <f>'PIC 2026'!E30</f>
        <v>0</v>
      </c>
      <c r="H219" s="817">
        <f>'PIC 2026'!F30</f>
        <v>0</v>
      </c>
      <c r="I219" s="817">
        <f>'PIC 2026'!G30</f>
        <v>1</v>
      </c>
      <c r="J219" s="817">
        <f>'PIC 2026'!H30</f>
        <v>0</v>
      </c>
      <c r="K219" s="817">
        <f>'PIC 2026'!I30</f>
        <v>1</v>
      </c>
      <c r="L219" s="817">
        <f>'PIC 2026'!J30</f>
        <v>0</v>
      </c>
      <c r="M219" s="817">
        <f>'PIC 2026'!K30</f>
        <v>0</v>
      </c>
      <c r="N219" s="817">
        <f>'PIC 2026'!L30</f>
        <v>0</v>
      </c>
      <c r="O219" s="817">
        <f>'PIC 2026'!M30</f>
        <v>0</v>
      </c>
      <c r="P219" s="817">
        <f>'PIC 2026'!N30</f>
        <v>1</v>
      </c>
      <c r="Q219" s="817">
        <f>'PIC 2026'!O30</f>
        <v>0</v>
      </c>
      <c r="R219" s="817">
        <f>'PIC 2026'!P30</f>
        <v>0</v>
      </c>
      <c r="S219" s="817">
        <f>'PIC 2026'!Q30</f>
        <v>3</v>
      </c>
      <c r="T219" s="1107">
        <f>'PIC 2026'!R30</f>
        <v>1</v>
      </c>
      <c r="U219" s="817" t="str">
        <f>'PIC 2026'!T30</f>
        <v xml:space="preserve">Secretaria General </v>
      </c>
      <c r="V219" s="817"/>
      <c r="W219" s="817"/>
      <c r="X219" s="817"/>
      <c r="Y219" s="39">
        <f>'PIC 2026'!V30</f>
        <v>0</v>
      </c>
      <c r="Z219" s="39">
        <f>'PIC 2026'!W30</f>
        <v>0</v>
      </c>
      <c r="AA219" s="39">
        <f>'PIC 2026'!X30</f>
        <v>1</v>
      </c>
      <c r="AB219" s="39">
        <f>'PIC 2026'!Y30</f>
        <v>0</v>
      </c>
      <c r="AC219" s="39">
        <f>'PIC 2026'!Z30</f>
        <v>0</v>
      </c>
      <c r="AD219" s="39">
        <f>'PIC 2026'!AA30</f>
        <v>0</v>
      </c>
      <c r="AE219" s="39">
        <f>'PIC 2026'!AB30</f>
        <v>0</v>
      </c>
      <c r="AF219" s="39">
        <f>'PIC 2026'!AC30</f>
        <v>0</v>
      </c>
      <c r="AG219" s="39">
        <f>'PIC 2026'!AD30</f>
        <v>0</v>
      </c>
      <c r="AH219" s="39">
        <f>'PIC 2026'!AE30</f>
        <v>0</v>
      </c>
      <c r="AI219" s="39">
        <f>'PIC 2026'!AF30</f>
        <v>0</v>
      </c>
      <c r="AJ219" s="39">
        <f>'PIC 2026'!AG30</f>
        <v>0</v>
      </c>
      <c r="AK219" s="39">
        <f>'PIC 2026'!AH30</f>
        <v>1</v>
      </c>
      <c r="AL219" s="1126">
        <f>'PIC 2026'!AI30</f>
        <v>0.33333333333333331</v>
      </c>
      <c r="AM219">
        <f t="shared" ca="1" si="109"/>
        <v>0</v>
      </c>
      <c r="AN219">
        <f t="shared" ca="1" si="110"/>
        <v>0</v>
      </c>
      <c r="AO219">
        <f t="shared" ca="1" si="111"/>
        <v>1</v>
      </c>
      <c r="AP219">
        <f t="shared" ca="1" si="112"/>
        <v>0</v>
      </c>
      <c r="AQ219">
        <f t="shared" ca="1" si="113"/>
        <v>2</v>
      </c>
      <c r="AR219">
        <f t="shared" ca="1" si="114"/>
        <v>0</v>
      </c>
      <c r="AS219">
        <f t="shared" ca="1" si="115"/>
        <v>0</v>
      </c>
      <c r="AT219">
        <f t="shared" ca="1" si="116"/>
        <v>0</v>
      </c>
      <c r="AU219">
        <f t="shared" ca="1" si="117"/>
        <v>0</v>
      </c>
      <c r="AV219">
        <f t="shared" ca="1" si="118"/>
        <v>2</v>
      </c>
      <c r="AW219">
        <f t="shared" ca="1" si="119"/>
        <v>0</v>
      </c>
      <c r="AX219">
        <f t="shared" ca="1" si="120"/>
        <v>0</v>
      </c>
    </row>
    <row r="220" spans="1:50" ht="27.75" customHeight="1">
      <c r="A220" s="726">
        <v>2026</v>
      </c>
      <c r="B220" s="789" t="s">
        <v>113</v>
      </c>
      <c r="C220" s="775"/>
      <c r="D220" s="616" t="str">
        <f>'PIC 2026'!B31</f>
        <v>PIC24</v>
      </c>
      <c r="E220" s="1125" t="str">
        <f>'PIC 2026'!C31</f>
        <v>Entrenamiento en el puesto de trabajo</v>
      </c>
      <c r="F220" s="1125" t="str">
        <f>'PIC 2026'!D31</f>
        <v>Listado de asistencia/Evaluación/Certificación/ Pieza Grafica</v>
      </c>
      <c r="G220" s="817">
        <f>'PIC 2026'!E31</f>
        <v>0</v>
      </c>
      <c r="H220" s="817">
        <f>'PIC 2026'!F31</f>
        <v>1</v>
      </c>
      <c r="I220" s="817">
        <f>'PIC 2026'!G31</f>
        <v>0</v>
      </c>
      <c r="J220" s="817">
        <f>'PIC 2026'!H31</f>
        <v>1</v>
      </c>
      <c r="K220" s="817">
        <f>'PIC 2026'!I31</f>
        <v>0</v>
      </c>
      <c r="L220" s="817">
        <f>'PIC 2026'!J31</f>
        <v>0</v>
      </c>
      <c r="M220" s="817">
        <f>'PIC 2026'!K31</f>
        <v>0</v>
      </c>
      <c r="N220" s="817">
        <f>'PIC 2026'!L31</f>
        <v>0</v>
      </c>
      <c r="O220" s="817">
        <f>'PIC 2026'!M31</f>
        <v>0</v>
      </c>
      <c r="P220" s="817">
        <f>'PIC 2026'!N31</f>
        <v>0</v>
      </c>
      <c r="Q220" s="817">
        <f>'PIC 2026'!O31</f>
        <v>0</v>
      </c>
      <c r="R220" s="817">
        <f>'PIC 2026'!P31</f>
        <v>1</v>
      </c>
      <c r="S220" s="817">
        <f>'PIC 2026'!Q31</f>
        <v>3</v>
      </c>
      <c r="T220" s="1107">
        <f>'PIC 2026'!R31</f>
        <v>1</v>
      </c>
      <c r="U220" s="817" t="str">
        <f>'PIC 2026'!T31</f>
        <v xml:space="preserve">Secretaria General </v>
      </c>
      <c r="V220" s="817"/>
      <c r="W220" s="817"/>
      <c r="X220" s="1119"/>
      <c r="Y220" s="39">
        <f>'PIC 2026'!V31</f>
        <v>0</v>
      </c>
      <c r="Z220" s="39">
        <f>'PIC 2026'!W31</f>
        <v>1</v>
      </c>
      <c r="AA220" s="39">
        <f>'PIC 2026'!X31</f>
        <v>0</v>
      </c>
      <c r="AB220" s="39">
        <f>'PIC 2026'!Y31</f>
        <v>0</v>
      </c>
      <c r="AC220" s="39">
        <f>'PIC 2026'!Z31</f>
        <v>0</v>
      </c>
      <c r="AD220" s="39">
        <f>'PIC 2026'!AA31</f>
        <v>0</v>
      </c>
      <c r="AE220" s="39">
        <f>'PIC 2026'!AB31</f>
        <v>0</v>
      </c>
      <c r="AF220" s="39">
        <f>'PIC 2026'!AC31</f>
        <v>0</v>
      </c>
      <c r="AG220" s="39">
        <f>'PIC 2026'!AD31</f>
        <v>0</v>
      </c>
      <c r="AH220" s="39">
        <f>'PIC 2026'!AE31</f>
        <v>0</v>
      </c>
      <c r="AI220" s="39">
        <f>'PIC 2026'!AF31</f>
        <v>0</v>
      </c>
      <c r="AJ220" s="39">
        <f>'PIC 2026'!AG31</f>
        <v>0</v>
      </c>
      <c r="AK220" s="39">
        <f>'PIC 2026'!AH31</f>
        <v>1</v>
      </c>
      <c r="AL220" s="1126">
        <f>'PIC 2026'!AI31</f>
        <v>0.33333333333333331</v>
      </c>
      <c r="AM220">
        <f t="shared" ca="1" si="109"/>
        <v>0</v>
      </c>
      <c r="AN220">
        <f t="shared" ca="1" si="110"/>
        <v>1</v>
      </c>
      <c r="AO220">
        <f t="shared" ca="1" si="111"/>
        <v>0</v>
      </c>
      <c r="AP220">
        <f t="shared" ca="1" si="112"/>
        <v>2</v>
      </c>
      <c r="AQ220">
        <f t="shared" ca="1" si="113"/>
        <v>0</v>
      </c>
      <c r="AR220">
        <f t="shared" ca="1" si="114"/>
        <v>0</v>
      </c>
      <c r="AS220">
        <f t="shared" ca="1" si="115"/>
        <v>0</v>
      </c>
      <c r="AT220">
        <f t="shared" ca="1" si="116"/>
        <v>0</v>
      </c>
      <c r="AU220">
        <f t="shared" ca="1" si="117"/>
        <v>0</v>
      </c>
      <c r="AV220">
        <f t="shared" ca="1" si="118"/>
        <v>0</v>
      </c>
      <c r="AW220">
        <f t="shared" ca="1" si="119"/>
        <v>0</v>
      </c>
      <c r="AX220">
        <f t="shared" ca="1" si="120"/>
        <v>2</v>
      </c>
    </row>
    <row r="221" spans="1:50" ht="27.75" customHeight="1">
      <c r="A221" s="726">
        <v>2026</v>
      </c>
      <c r="B221" s="789" t="s">
        <v>113</v>
      </c>
      <c r="C221" s="775"/>
      <c r="D221" s="616" t="str">
        <f>'PIC 2026'!B32</f>
        <v>PIC25</v>
      </c>
      <c r="E221" s="1125" t="str">
        <f>'PIC 2026'!C32</f>
        <v>Bilingüismo</v>
      </c>
      <c r="F221" s="1125" t="str">
        <f>'PIC 2026'!D32</f>
        <v>Listado de asistencia/Evaluación/Certificación/ Pieza Grafica</v>
      </c>
      <c r="G221" s="817">
        <f>'PIC 2026'!E32</f>
        <v>0</v>
      </c>
      <c r="H221" s="817">
        <f>'PIC 2026'!F32</f>
        <v>0</v>
      </c>
      <c r="I221" s="817">
        <f>'PIC 2026'!G32</f>
        <v>0</v>
      </c>
      <c r="J221" s="817">
        <f>'PIC 2026'!H32</f>
        <v>0</v>
      </c>
      <c r="K221" s="817">
        <f>'PIC 2026'!I32</f>
        <v>0</v>
      </c>
      <c r="L221" s="817">
        <f>'PIC 2026'!J32</f>
        <v>0</v>
      </c>
      <c r="M221" s="817">
        <f>'PIC 2026'!K32</f>
        <v>0</v>
      </c>
      <c r="N221" s="817">
        <f>'PIC 2026'!L32</f>
        <v>0</v>
      </c>
      <c r="O221" s="817">
        <f>'PIC 2026'!M32</f>
        <v>0</v>
      </c>
      <c r="P221" s="817">
        <f>'PIC 2026'!N32</f>
        <v>0</v>
      </c>
      <c r="Q221" s="817">
        <f>'PIC 2026'!O32</f>
        <v>0</v>
      </c>
      <c r="R221" s="817">
        <f>'PIC 2026'!P32</f>
        <v>1</v>
      </c>
      <c r="S221" s="817">
        <f>'PIC 2026'!Q32</f>
        <v>1</v>
      </c>
      <c r="T221" s="1107">
        <f>'PIC 2026'!R32</f>
        <v>1</v>
      </c>
      <c r="U221" s="817" t="str">
        <f>'PIC 2026'!T32</f>
        <v xml:space="preserve">Secretaria General </v>
      </c>
      <c r="V221" s="817"/>
      <c r="W221" s="817"/>
      <c r="X221" s="1119"/>
      <c r="Y221" s="39">
        <f>'PIC 2026'!V32</f>
        <v>0</v>
      </c>
      <c r="Z221" s="39">
        <f>'PIC 2026'!W32</f>
        <v>0</v>
      </c>
      <c r="AA221" s="39">
        <f>'PIC 2026'!X32</f>
        <v>0</v>
      </c>
      <c r="AB221" s="39">
        <f>'PIC 2026'!Y32</f>
        <v>0</v>
      </c>
      <c r="AC221" s="39">
        <f>'PIC 2026'!Z32</f>
        <v>0</v>
      </c>
      <c r="AD221" s="39">
        <f>'PIC 2026'!AA32</f>
        <v>0</v>
      </c>
      <c r="AE221" s="39">
        <f>'PIC 2026'!AB32</f>
        <v>0</v>
      </c>
      <c r="AF221" s="39">
        <f>'PIC 2026'!AC32</f>
        <v>0</v>
      </c>
      <c r="AG221" s="39">
        <f>'PIC 2026'!AD32</f>
        <v>0</v>
      </c>
      <c r="AH221" s="39">
        <f>'PIC 2026'!AE32</f>
        <v>0</v>
      </c>
      <c r="AI221" s="39">
        <f>'PIC 2026'!AF32</f>
        <v>0</v>
      </c>
      <c r="AJ221" s="39">
        <f>'PIC 2026'!AG32</f>
        <v>0</v>
      </c>
      <c r="AK221" s="39">
        <f>'PIC 2026'!AH32</f>
        <v>0</v>
      </c>
      <c r="AL221" s="1126">
        <f>'PIC 2026'!AI32</f>
        <v>0</v>
      </c>
      <c r="AM221">
        <f t="shared" ca="1" si="109"/>
        <v>0</v>
      </c>
      <c r="AN221">
        <f t="shared" ca="1" si="110"/>
        <v>0</v>
      </c>
      <c r="AO221">
        <f t="shared" ca="1" si="111"/>
        <v>0</v>
      </c>
      <c r="AP221">
        <f t="shared" ca="1" si="112"/>
        <v>0</v>
      </c>
      <c r="AQ221">
        <f t="shared" ca="1" si="113"/>
        <v>0</v>
      </c>
      <c r="AR221">
        <f t="shared" ca="1" si="114"/>
        <v>0</v>
      </c>
      <c r="AS221">
        <f t="shared" ca="1" si="115"/>
        <v>0</v>
      </c>
      <c r="AT221">
        <f t="shared" ca="1" si="116"/>
        <v>0</v>
      </c>
      <c r="AU221">
        <f t="shared" ca="1" si="117"/>
        <v>0</v>
      </c>
      <c r="AV221">
        <f t="shared" ca="1" si="118"/>
        <v>0</v>
      </c>
      <c r="AW221">
        <f t="shared" ca="1" si="119"/>
        <v>0</v>
      </c>
      <c r="AX221">
        <f t="shared" ca="1" si="120"/>
        <v>2</v>
      </c>
    </row>
    <row r="222" spans="1:50" ht="27.75" customHeight="1">
      <c r="A222" s="726">
        <v>2026</v>
      </c>
      <c r="B222" s="789" t="s">
        <v>113</v>
      </c>
      <c r="C222" s="775"/>
      <c r="D222" s="616" t="str">
        <f>'PIC 2026'!B33</f>
        <v>PIC26</v>
      </c>
      <c r="E222" s="1125" t="str">
        <f>'PIC 2026'!C33</f>
        <v>Capacitación SG-SST y SGA</v>
      </c>
      <c r="F222" s="1125" t="str">
        <f>'PIC 2026'!D33</f>
        <v>Listado de asistencia/Evaluación/Certificación/ Pieza Grafica</v>
      </c>
      <c r="G222" s="817">
        <f>'PIC 2026'!E33</f>
        <v>0</v>
      </c>
      <c r="H222" s="817">
        <f>'PIC 2026'!F33</f>
        <v>0</v>
      </c>
      <c r="I222" s="817">
        <f>'PIC 2026'!G33</f>
        <v>3</v>
      </c>
      <c r="J222" s="817">
        <f>'PIC 2026'!H33</f>
        <v>1</v>
      </c>
      <c r="K222" s="817">
        <f>'PIC 2026'!I33</f>
        <v>0</v>
      </c>
      <c r="L222" s="817">
        <f>'PIC 2026'!J33</f>
        <v>2</v>
      </c>
      <c r="M222" s="817">
        <f>'PIC 2026'!K33</f>
        <v>3</v>
      </c>
      <c r="N222" s="817">
        <f>'PIC 2026'!L33</f>
        <v>2</v>
      </c>
      <c r="O222" s="817">
        <f>'PIC 2026'!M33</f>
        <v>2</v>
      </c>
      <c r="P222" s="817">
        <f>'PIC 2026'!N33</f>
        <v>0</v>
      </c>
      <c r="Q222" s="817">
        <f>'PIC 2026'!O33</f>
        <v>1</v>
      </c>
      <c r="R222" s="817">
        <f>'PIC 2026'!P33</f>
        <v>0</v>
      </c>
      <c r="S222" s="817">
        <f>'PIC 2026'!Q33</f>
        <v>14</v>
      </c>
      <c r="T222" s="1107">
        <f>'PIC 2026'!R33</f>
        <v>1</v>
      </c>
      <c r="U222" s="817" t="str">
        <f>'PIC 2026'!T33</f>
        <v xml:space="preserve">Secretaria General </v>
      </c>
      <c r="V222" s="817"/>
      <c r="W222" s="817"/>
      <c r="X222" s="1119"/>
      <c r="Y222" s="39">
        <f>'PIC 2026'!V33</f>
        <v>0</v>
      </c>
      <c r="Z222" s="39">
        <f>'PIC 2026'!W33</f>
        <v>0</v>
      </c>
      <c r="AA222" s="39">
        <f>'PIC 2026'!X33</f>
        <v>3</v>
      </c>
      <c r="AB222" s="39">
        <f>'PIC 2026'!Y33</f>
        <v>1</v>
      </c>
      <c r="AC222" s="39">
        <f>'PIC 2026'!Z33</f>
        <v>0</v>
      </c>
      <c r="AD222" s="39">
        <f>'PIC 2026'!AA33</f>
        <v>0</v>
      </c>
      <c r="AE222" s="39">
        <f>'PIC 2026'!AB33</f>
        <v>0</v>
      </c>
      <c r="AF222" s="39">
        <f>'PIC 2026'!AC33</f>
        <v>0</v>
      </c>
      <c r="AG222" s="39">
        <f>'PIC 2026'!AD33</f>
        <v>0</v>
      </c>
      <c r="AH222" s="39">
        <f>'PIC 2026'!AE33</f>
        <v>0</v>
      </c>
      <c r="AI222" s="39">
        <f>'PIC 2026'!AF33</f>
        <v>0</v>
      </c>
      <c r="AJ222" s="39">
        <f>'PIC 2026'!AG33</f>
        <v>0</v>
      </c>
      <c r="AK222" s="39">
        <f>'PIC 2026'!AH33</f>
        <v>4</v>
      </c>
      <c r="AL222" s="1126">
        <f>'PIC 2026'!AI33</f>
        <v>0.2857142857142857</v>
      </c>
      <c r="AM222">
        <f t="shared" ref="AM222:AM254" ca="1" si="121">IF($AZ$3&gt;BA$3,IF(AND(G222=0, Y222=0), 0,IF(AND(G222=0, Y222&gt;=1), 1,IF(AND(G222&gt;=1, Y222=G222), 1,IF(AND(G222&gt;=1, Y222&gt;G222), 1,IF(AND(G222&gt;=1, Y222=0), 2,IF(AND(G222&gt;=1, Y222&lt;G222), 2,"Revisa los valores")))))),100)</f>
        <v>0</v>
      </c>
      <c r="AN222">
        <f t="shared" ref="AN222:AN254" ca="1" si="122">IF($AZ$3&gt;BB$3,IF(AND(H222=0, Z222=0), 0,IF(AND(H222=0, Z222&gt;=1), 1,IF(AND(H222&gt;=1, Z222=H222), 1,IF(AND(H222&gt;=1, Z222&gt;H222), 1,IF(AND(H222&gt;=1, Z222=0), 2,IF(AND(H222&gt;=1, Z222&lt;H222), 2,"Revisa los valores")))))),100)</f>
        <v>0</v>
      </c>
      <c r="AO222">
        <f t="shared" ref="AO222:AO254" ca="1" si="123">IF($AZ$3&gt;BC$3,IF(AND(I222=0, AA222=0), 0,IF(AND(I222=0, AA222&gt;=1), 1,IF(AND(I222&gt;=1, AA222=I222), 1,IF(AND(I222&gt;=1, AA222&gt;I222), 1,IF(AND(I222&gt;=1, AA222=0), 2,IF(AND(I222&gt;=1, AA222&lt;I222), 2,"Revisa los valores")))))),100)</f>
        <v>1</v>
      </c>
      <c r="AP222">
        <f t="shared" ref="AP222:AP254" ca="1" si="124">IF($AZ$3&gt;BD$3,IF(AND(J222=0, AB222=0), 0,IF(AND(J222=0, AB222&gt;=1), 1,IF(AND(J222&gt;=1, AB222=J222), 1,IF(AND(J222&gt;=1, AB222&gt;J222), 1,IF(AND(J222&gt;=1, AB222=0), 2,IF(AND(J222&gt;=1, AB222&lt;J222), 2,"Revisa los valores")))))),100)</f>
        <v>1</v>
      </c>
      <c r="AQ222">
        <f t="shared" ref="AQ222:AQ254" ca="1" si="125">IF($AZ$3&gt;BE$3,IF(AND(K222=0, AC222=0), 0,IF(AND(K222=0, AC222&gt;=1), 1,IF(AND(K222&gt;=1, AC222=K222), 1,IF(AND(K222&gt;=1, AC222&gt;K222), 1,IF(AND(K222&gt;=1, AC222=0), 2,IF(AND(K222&gt;=1, AC222&lt;K222), 2,"Revisa los valores")))))),100)</f>
        <v>0</v>
      </c>
      <c r="AR222">
        <f t="shared" ref="AR222:AR254" ca="1" si="126">IF($AZ$3&gt;BF$3,IF(AND(L222=0, AD222=0), 0,IF(AND(L222=0, AD222&gt;=1), 1,IF(AND(L222&gt;=1, AD222=L222), 1,IF(AND(L222&gt;=1, AD222&gt;L222), 1,IF(AND(L222&gt;=1, AD222=0), 2,IF(AND(L222&gt;=1, AD222&lt;L222), 2,"Revisa los valores")))))),100)</f>
        <v>2</v>
      </c>
      <c r="AS222">
        <f t="shared" ref="AS222:AS254" ca="1" si="127">IF($AZ$3&gt;BG$3,IF(AND(M222=0, AE222=0), 0,IF(AND(M222=0, AE222&gt;=1), 1,IF(AND(M222&gt;=1, AE222=M222), 1,IF(AND(M222&gt;=1, AE222&gt;M222), 1,IF(AND(M222&gt;=1, AE222=0), 2,IF(AND(M222&gt;=1, AE222&lt;M222), 2,"Revisa los valores")))))),100)</f>
        <v>2</v>
      </c>
      <c r="AT222">
        <f t="shared" ref="AT222:AT254" ca="1" si="128">IF($AZ$3&gt;BH$3,IF(AND(N222=0, AF222=0), 0,IF(AND(N222=0, AF222&gt;=1), 1,IF(AND(N222&gt;=1, AF222=N222), 1,IF(AND(N222&gt;=1, AF222&gt;N222), 1,IF(AND(N222&gt;=1, AF222=0), 2,IF(AND(N222&gt;=1, AF222&lt;N222), 2,"Revisa los valores")))))),100)</f>
        <v>2</v>
      </c>
      <c r="AU222">
        <f t="shared" ref="AU222:AU254" ca="1" si="129">IF($AZ$3&gt;BI$3,IF(AND(O222=0, AG222=0), 0,IF(AND(O222=0, AG222&gt;=1), 1,IF(AND(O222&gt;=1, AG222=O222), 1,IF(AND(O222&gt;=1, AG222&gt;O222), 1,IF(AND(O222&gt;=1, AG222=0), 2,IF(AND(O222&gt;=1, AG222&lt;O222), 2,"Revisa los valores")))))),100)</f>
        <v>2</v>
      </c>
      <c r="AV222">
        <f t="shared" ref="AV222:AV254" ca="1" si="130">IF($AZ$3&gt;BJ$3,IF(AND(P222=0, AH222=0), 0,IF(AND(P222=0, AH222&gt;=1), 1,IF(AND(P222&gt;=1, AH222=P222), 1,IF(AND(P222&gt;=1, AH222&gt;P222), 1,IF(AND(P222&gt;=1, AH222=0), 2,IF(AND(P222&gt;=1, AH222&lt;P222), 2,"Revisa los valores")))))),100)</f>
        <v>0</v>
      </c>
      <c r="AW222">
        <f t="shared" ref="AW222:AW254" ca="1" si="131">IF($AZ$3&gt;BK$3,IF(AND(Q222=0, AI222=0), 0,IF(AND(Q222=0, AI222&gt;=1), 1,IF(AND(Q222&gt;=1, AI222=Q222), 1,IF(AND(Q222&gt;=1, AI222&gt;Q222), 1,IF(AND(Q222&gt;=1, AI222=0), 2,IF(AND(Q222&gt;=1, AI222&lt;Q222), 2,"Revisa los valores")))))),100)</f>
        <v>2</v>
      </c>
      <c r="AX222">
        <f t="shared" ref="AX222:AX254" ca="1" si="132">IF($AZ$3&gt;BL$3,IF(AND(R222=0, AJ222=0), 0,IF(AND(R222=0, AJ222&gt;=1), 1,IF(AND(R222&gt;=1, AJ222=R222), 1,IF(AND(R222&gt;=1, AJ222&gt;R222), 1,IF(AND(R222&gt;=1, AJ222=0), 2,IF(AND(R222&gt;=1, AJ222&lt;R222), 2,"Revisa los valores")))))),100)</f>
        <v>0</v>
      </c>
    </row>
    <row r="223" spans="1:50" ht="27.75" customHeight="1">
      <c r="A223" s="726">
        <v>2026</v>
      </c>
      <c r="B223" s="789" t="s">
        <v>114</v>
      </c>
      <c r="C223" s="775"/>
      <c r="D223" s="616" t="str">
        <f>PINAR2026!B5</f>
        <v>PINAR1</v>
      </c>
      <c r="E223" s="1125" t="str">
        <f>PINAR2026!C5</f>
        <v>Digitalizar la documentación del archivo central en su totalidad (474)</v>
      </c>
      <c r="F223" s="818" t="str">
        <f>PINAR2026!G5</f>
        <v xml:space="preserve">Digitalización de 474 unidades documetales / Cuadro de seguimiento </v>
      </c>
      <c r="G223" s="817">
        <f>PINAR2026!H5</f>
        <v>28</v>
      </c>
      <c r="H223" s="817">
        <f>PINAR2026!I5</f>
        <v>40</v>
      </c>
      <c r="I223" s="817">
        <f>PINAR2026!J5</f>
        <v>38</v>
      </c>
      <c r="J223" s="817">
        <f>PINAR2026!K5</f>
        <v>36</v>
      </c>
      <c r="K223" s="817">
        <f>PINAR2026!L5</f>
        <v>46</v>
      </c>
      <c r="L223" s="817">
        <f>PINAR2026!M5</f>
        <v>36</v>
      </c>
      <c r="M223" s="817">
        <f>PINAR2026!N5</f>
        <v>36</v>
      </c>
      <c r="N223" s="817">
        <f>PINAR2026!O5</f>
        <v>46</v>
      </c>
      <c r="O223" s="817">
        <f>PINAR2026!P5</f>
        <v>40</v>
      </c>
      <c r="P223" s="817">
        <f>PINAR2026!Q5</f>
        <v>48</v>
      </c>
      <c r="Q223" s="817">
        <f>PINAR2026!R5</f>
        <v>36</v>
      </c>
      <c r="R223" s="817">
        <f>PINAR2026!S5</f>
        <v>44</v>
      </c>
      <c r="S223" s="817">
        <f>PINAR2026!T5</f>
        <v>474</v>
      </c>
      <c r="T223" s="1107">
        <f>PINAR2026!U5</f>
        <v>1</v>
      </c>
      <c r="U223" s="817" t="str">
        <f>'[1]PINAR 2025'!V7</f>
        <v>Secretaría General</v>
      </c>
      <c r="V223" s="817"/>
      <c r="W223" s="817"/>
      <c r="X223" s="817"/>
      <c r="Y223" s="39">
        <f>PINAR2026!Y5</f>
        <v>28</v>
      </c>
      <c r="Z223" s="39">
        <f>PINAR2026!Z5</f>
        <v>40</v>
      </c>
      <c r="AA223" s="39">
        <f>PINAR2026!AA5</f>
        <v>38</v>
      </c>
      <c r="AB223" s="39">
        <f>PINAR2026!AB5</f>
        <v>36</v>
      </c>
      <c r="AC223" s="39">
        <f>PINAR2026!AC5</f>
        <v>0</v>
      </c>
      <c r="AD223" s="39">
        <f>PINAR2026!AD5</f>
        <v>0</v>
      </c>
      <c r="AE223" s="39">
        <f>PINAR2026!AE5</f>
        <v>0</v>
      </c>
      <c r="AF223" s="39">
        <f>PINAR2026!AF5</f>
        <v>0</v>
      </c>
      <c r="AG223" s="39">
        <f>PINAR2026!AG5</f>
        <v>0</v>
      </c>
      <c r="AH223" s="39">
        <f>PINAR2026!AH5</f>
        <v>0</v>
      </c>
      <c r="AI223" s="39">
        <f>PINAR2026!AI5</f>
        <v>0</v>
      </c>
      <c r="AJ223" s="39">
        <f>PINAR2026!AJ5</f>
        <v>0</v>
      </c>
      <c r="AK223" s="39">
        <f>PINAR2026!AK5</f>
        <v>142</v>
      </c>
      <c r="AL223" s="1085">
        <f>PINAR2026!AL5</f>
        <v>0.29957805907172996</v>
      </c>
      <c r="AM223">
        <f t="shared" ca="1" si="121"/>
        <v>1</v>
      </c>
      <c r="AN223">
        <f t="shared" ca="1" si="122"/>
        <v>1</v>
      </c>
      <c r="AO223">
        <f t="shared" ca="1" si="123"/>
        <v>1</v>
      </c>
      <c r="AP223">
        <f t="shared" ca="1" si="124"/>
        <v>1</v>
      </c>
      <c r="AQ223">
        <f t="shared" ca="1" si="125"/>
        <v>2</v>
      </c>
      <c r="AR223">
        <f t="shared" ca="1" si="126"/>
        <v>2</v>
      </c>
      <c r="AS223">
        <f t="shared" ca="1" si="127"/>
        <v>2</v>
      </c>
      <c r="AT223">
        <f t="shared" ca="1" si="128"/>
        <v>2</v>
      </c>
      <c r="AU223">
        <f t="shared" ca="1" si="129"/>
        <v>2</v>
      </c>
      <c r="AV223">
        <f t="shared" ca="1" si="130"/>
        <v>2</v>
      </c>
      <c r="AW223">
        <f t="shared" ca="1" si="131"/>
        <v>2</v>
      </c>
      <c r="AX223">
        <f t="shared" ca="1" si="132"/>
        <v>2</v>
      </c>
    </row>
    <row r="224" spans="1:50" ht="27.75" customHeight="1">
      <c r="A224" s="726">
        <v>2026</v>
      </c>
      <c r="B224" s="789" t="s">
        <v>114</v>
      </c>
      <c r="C224" s="775"/>
      <c r="D224" s="616" t="str">
        <f>PINAR2026!B6</f>
        <v>PINAR2</v>
      </c>
      <c r="E224" s="1125" t="str">
        <f>PINAR2026!C6</f>
        <v>Organizar los documentos electrónicos en carpetas compartidas</v>
      </c>
      <c r="F224" s="818" t="str">
        <f>PINAR2026!G6</f>
        <v xml:space="preserve">Informe sobre organización de documentos electrónicos </v>
      </c>
      <c r="G224" s="817">
        <f>PINAR2026!H6</f>
        <v>0</v>
      </c>
      <c r="H224" s="817">
        <f>PINAR2026!I6</f>
        <v>0</v>
      </c>
      <c r="I224" s="817">
        <f>PINAR2026!J6</f>
        <v>1</v>
      </c>
      <c r="J224" s="817">
        <f>PINAR2026!K6</f>
        <v>0</v>
      </c>
      <c r="K224" s="817">
        <f>PINAR2026!L6</f>
        <v>0</v>
      </c>
      <c r="L224" s="817">
        <f>PINAR2026!M6</f>
        <v>1</v>
      </c>
      <c r="M224" s="817">
        <f>PINAR2026!N6</f>
        <v>0</v>
      </c>
      <c r="N224" s="817">
        <f>PINAR2026!O6</f>
        <v>0</v>
      </c>
      <c r="O224" s="817">
        <f>PINAR2026!P6</f>
        <v>1</v>
      </c>
      <c r="P224" s="817">
        <f>PINAR2026!Q6</f>
        <v>0</v>
      </c>
      <c r="Q224" s="817">
        <f>PINAR2026!R6</f>
        <v>0</v>
      </c>
      <c r="R224" s="817">
        <f>PINAR2026!S6</f>
        <v>1</v>
      </c>
      <c r="S224" s="817">
        <f>PINAR2026!T6</f>
        <v>4</v>
      </c>
      <c r="T224" s="1107">
        <f>PINAR2026!U6</f>
        <v>1</v>
      </c>
      <c r="U224" s="817" t="str">
        <f>'[1]PINAR 2025'!V8</f>
        <v>Secretaría General</v>
      </c>
      <c r="V224" s="817"/>
      <c r="W224" s="817"/>
      <c r="X224" s="817"/>
      <c r="Y224" s="39">
        <f>PINAR2026!Y6</f>
        <v>0</v>
      </c>
      <c r="Z224" s="39">
        <f>PINAR2026!Z6</f>
        <v>0</v>
      </c>
      <c r="AA224" s="39">
        <f>PINAR2026!AA6</f>
        <v>1</v>
      </c>
      <c r="AB224" s="39">
        <f>PINAR2026!AB6</f>
        <v>0</v>
      </c>
      <c r="AC224" s="39">
        <f>PINAR2026!AC6</f>
        <v>0</v>
      </c>
      <c r="AD224" s="39">
        <f>PINAR2026!AD6</f>
        <v>0</v>
      </c>
      <c r="AE224" s="39">
        <f>PINAR2026!AE6</f>
        <v>0</v>
      </c>
      <c r="AF224" s="39">
        <f>PINAR2026!AF6</f>
        <v>0</v>
      </c>
      <c r="AG224" s="39">
        <f>PINAR2026!AG6</f>
        <v>0</v>
      </c>
      <c r="AH224" s="39">
        <f>PINAR2026!AH6</f>
        <v>0</v>
      </c>
      <c r="AI224" s="39">
        <f>PINAR2026!AI6</f>
        <v>0</v>
      </c>
      <c r="AJ224" s="39">
        <f>PINAR2026!AJ6</f>
        <v>0</v>
      </c>
      <c r="AK224" s="39">
        <f>PINAR2026!AK6</f>
        <v>1</v>
      </c>
      <c r="AL224" s="1085">
        <f>PINAR2026!AL6</f>
        <v>0.25</v>
      </c>
      <c r="AM224">
        <f t="shared" ca="1" si="121"/>
        <v>0</v>
      </c>
      <c r="AN224">
        <f t="shared" ca="1" si="122"/>
        <v>0</v>
      </c>
      <c r="AO224">
        <f t="shared" ca="1" si="123"/>
        <v>1</v>
      </c>
      <c r="AP224">
        <f t="shared" ca="1" si="124"/>
        <v>0</v>
      </c>
      <c r="AQ224">
        <f t="shared" ca="1" si="125"/>
        <v>0</v>
      </c>
      <c r="AR224">
        <f t="shared" ca="1" si="126"/>
        <v>2</v>
      </c>
      <c r="AS224">
        <f t="shared" ca="1" si="127"/>
        <v>0</v>
      </c>
      <c r="AT224">
        <f t="shared" ca="1" si="128"/>
        <v>0</v>
      </c>
      <c r="AU224">
        <f t="shared" ca="1" si="129"/>
        <v>2</v>
      </c>
      <c r="AV224">
        <f t="shared" ca="1" si="130"/>
        <v>0</v>
      </c>
      <c r="AW224">
        <f t="shared" ca="1" si="131"/>
        <v>0</v>
      </c>
      <c r="AX224">
        <f t="shared" ca="1" si="132"/>
        <v>2</v>
      </c>
    </row>
    <row r="225" spans="1:50" ht="27.75" customHeight="1">
      <c r="A225" s="726">
        <v>2026</v>
      </c>
      <c r="B225" s="789" t="s">
        <v>114</v>
      </c>
      <c r="C225" s="775"/>
      <c r="D225" s="616" t="str">
        <f>PINAR2026!B7</f>
        <v>PINAR3</v>
      </c>
      <c r="E225" s="1125" t="str">
        <f>PINAR2026!C7</f>
        <v>Seguimiento a la implementación del Plan de Preservación Digital del INM</v>
      </c>
      <c r="F225" s="818" t="str">
        <f>PINAR2026!G7</f>
        <v>Informe de seguimiento al Plan de Preservación</v>
      </c>
      <c r="G225" s="817">
        <f>PINAR2026!H7</f>
        <v>0</v>
      </c>
      <c r="H225" s="817">
        <f>PINAR2026!I7</f>
        <v>0</v>
      </c>
      <c r="I225" s="817">
        <f>PINAR2026!J7</f>
        <v>0</v>
      </c>
      <c r="J225" s="817">
        <f>PINAR2026!K7</f>
        <v>0</v>
      </c>
      <c r="K225" s="817">
        <f>PINAR2026!L7</f>
        <v>0</v>
      </c>
      <c r="L225" s="817">
        <f>PINAR2026!M7</f>
        <v>1</v>
      </c>
      <c r="M225" s="817">
        <f>PINAR2026!N7</f>
        <v>0</v>
      </c>
      <c r="N225" s="817">
        <f>PINAR2026!O7</f>
        <v>0</v>
      </c>
      <c r="O225" s="817">
        <f>PINAR2026!P7</f>
        <v>0</v>
      </c>
      <c r="P225" s="817">
        <f>PINAR2026!Q7</f>
        <v>0</v>
      </c>
      <c r="Q225" s="817">
        <f>PINAR2026!R7</f>
        <v>0</v>
      </c>
      <c r="R225" s="817">
        <f>PINAR2026!S7</f>
        <v>1</v>
      </c>
      <c r="S225" s="817">
        <f>PINAR2026!T7</f>
        <v>2</v>
      </c>
      <c r="T225" s="1107">
        <f>PINAR2026!U7</f>
        <v>1</v>
      </c>
      <c r="U225" s="817" t="str">
        <f>'[1]PINAR 2025'!V9</f>
        <v>Secretaría General</v>
      </c>
      <c r="V225" s="817"/>
      <c r="W225" s="817"/>
      <c r="X225" s="817"/>
      <c r="Y225" s="39">
        <f>PINAR2026!Y7</f>
        <v>0</v>
      </c>
      <c r="Z225" s="39">
        <f>PINAR2026!Z7</f>
        <v>0</v>
      </c>
      <c r="AA225" s="39">
        <f>PINAR2026!AA7</f>
        <v>0</v>
      </c>
      <c r="AB225" s="39">
        <f>PINAR2026!AB7</f>
        <v>0</v>
      </c>
      <c r="AC225" s="39">
        <f>PINAR2026!AC7</f>
        <v>0</v>
      </c>
      <c r="AD225" s="39">
        <f>PINAR2026!AD7</f>
        <v>0</v>
      </c>
      <c r="AE225" s="39">
        <f>PINAR2026!AE7</f>
        <v>0</v>
      </c>
      <c r="AF225" s="39">
        <f>PINAR2026!AF7</f>
        <v>0</v>
      </c>
      <c r="AG225" s="39">
        <f>PINAR2026!AG7</f>
        <v>0</v>
      </c>
      <c r="AH225" s="39">
        <f>PINAR2026!AH7</f>
        <v>0</v>
      </c>
      <c r="AI225" s="39">
        <f>PINAR2026!AI7</f>
        <v>0</v>
      </c>
      <c r="AJ225" s="39">
        <f>PINAR2026!AJ7</f>
        <v>0</v>
      </c>
      <c r="AK225" s="39">
        <f>PINAR2026!AK7</f>
        <v>0</v>
      </c>
      <c r="AL225" s="1085">
        <f>PINAR2026!AL7</f>
        <v>0</v>
      </c>
      <c r="AM225">
        <f t="shared" ca="1" si="121"/>
        <v>0</v>
      </c>
      <c r="AN225">
        <f t="shared" ca="1" si="122"/>
        <v>0</v>
      </c>
      <c r="AO225">
        <f t="shared" ca="1" si="123"/>
        <v>0</v>
      </c>
      <c r="AP225">
        <f t="shared" ca="1" si="124"/>
        <v>0</v>
      </c>
      <c r="AQ225">
        <f t="shared" ca="1" si="125"/>
        <v>0</v>
      </c>
      <c r="AR225">
        <f t="shared" ca="1" si="126"/>
        <v>2</v>
      </c>
      <c r="AS225">
        <f t="shared" ca="1" si="127"/>
        <v>0</v>
      </c>
      <c r="AT225">
        <f t="shared" ca="1" si="128"/>
        <v>0</v>
      </c>
      <c r="AU225">
        <f t="shared" ca="1" si="129"/>
        <v>0</v>
      </c>
      <c r="AV225">
        <f t="shared" ca="1" si="130"/>
        <v>0</v>
      </c>
      <c r="AW225">
        <f t="shared" ca="1" si="131"/>
        <v>0</v>
      </c>
      <c r="AX225">
        <f t="shared" ca="1" si="132"/>
        <v>2</v>
      </c>
    </row>
    <row r="226" spans="1:50" ht="27.75" customHeight="1">
      <c r="A226" s="726">
        <v>2026</v>
      </c>
      <c r="B226" s="789" t="s">
        <v>114</v>
      </c>
      <c r="C226" s="775"/>
      <c r="D226" s="616" t="str">
        <f>PINAR2026!B8</f>
        <v>PINAR4</v>
      </c>
      <c r="E226" s="1125" t="str">
        <f>PINAR2026!C8</f>
        <v>Actualizar las Tablas de Control de Acceso de acuerdo con la matriz de activos de información</v>
      </c>
      <c r="F226" s="818" t="str">
        <f>PINAR2026!G8</f>
        <v>Tablas de Control de acceso actualizadas, socializadas y publicadas en la pagina web del INM</v>
      </c>
      <c r="G226" s="817">
        <f>PINAR2026!H8</f>
        <v>0</v>
      </c>
      <c r="H226" s="817">
        <f>PINAR2026!I8</f>
        <v>0</v>
      </c>
      <c r="I226" s="817">
        <f>PINAR2026!J8</f>
        <v>0</v>
      </c>
      <c r="J226" s="817">
        <f>PINAR2026!K8</f>
        <v>0</v>
      </c>
      <c r="K226" s="817">
        <f>PINAR2026!L8</f>
        <v>1</v>
      </c>
      <c r="L226" s="817">
        <f>PINAR2026!M8</f>
        <v>0</v>
      </c>
      <c r="M226" s="817">
        <f>PINAR2026!N8</f>
        <v>0</v>
      </c>
      <c r="N226" s="817">
        <f>PINAR2026!O8</f>
        <v>0</v>
      </c>
      <c r="O226" s="817">
        <f>PINAR2026!P8</f>
        <v>0</v>
      </c>
      <c r="P226" s="817">
        <f>PINAR2026!Q8</f>
        <v>0</v>
      </c>
      <c r="Q226" s="817">
        <f>PINAR2026!R8</f>
        <v>0</v>
      </c>
      <c r="R226" s="817">
        <f>PINAR2026!S8</f>
        <v>0</v>
      </c>
      <c r="S226" s="817">
        <f>PINAR2026!T8</f>
        <v>1</v>
      </c>
      <c r="T226" s="1107">
        <f>PINAR2026!U8</f>
        <v>1</v>
      </c>
      <c r="U226" s="817" t="str">
        <f>'[1]PINAR 2025'!V10</f>
        <v>Secretaría General</v>
      </c>
      <c r="V226" s="817"/>
      <c r="W226" s="817"/>
      <c r="X226" s="817"/>
      <c r="Y226" s="39">
        <f>PINAR2026!Y8</f>
        <v>0</v>
      </c>
      <c r="Z226" s="39">
        <f>PINAR2026!Z8</f>
        <v>0</v>
      </c>
      <c r="AA226" s="39">
        <f>PINAR2026!AA8</f>
        <v>0</v>
      </c>
      <c r="AB226" s="39">
        <f>PINAR2026!AB8</f>
        <v>0</v>
      </c>
      <c r="AC226" s="39">
        <f>PINAR2026!AC8</f>
        <v>0</v>
      </c>
      <c r="AD226" s="39">
        <f>PINAR2026!AD8</f>
        <v>0</v>
      </c>
      <c r="AE226" s="39">
        <f>PINAR2026!AE8</f>
        <v>0</v>
      </c>
      <c r="AF226" s="39">
        <f>PINAR2026!AF8</f>
        <v>0</v>
      </c>
      <c r="AG226" s="39">
        <f>PINAR2026!AG8</f>
        <v>0</v>
      </c>
      <c r="AH226" s="39">
        <f>PINAR2026!AH8</f>
        <v>0</v>
      </c>
      <c r="AI226" s="39">
        <f>PINAR2026!AI8</f>
        <v>0</v>
      </c>
      <c r="AJ226" s="39">
        <f>PINAR2026!AJ8</f>
        <v>0</v>
      </c>
      <c r="AK226" s="39">
        <f>PINAR2026!AK8</f>
        <v>0</v>
      </c>
      <c r="AL226" s="1085">
        <f>PINAR2026!AL8</f>
        <v>0</v>
      </c>
      <c r="AM226">
        <f t="shared" ca="1" si="121"/>
        <v>0</v>
      </c>
      <c r="AN226">
        <f t="shared" ca="1" si="122"/>
        <v>0</v>
      </c>
      <c r="AO226">
        <f t="shared" ca="1" si="123"/>
        <v>0</v>
      </c>
      <c r="AP226">
        <f t="shared" ca="1" si="124"/>
        <v>0</v>
      </c>
      <c r="AQ226">
        <f t="shared" ca="1" si="125"/>
        <v>2</v>
      </c>
      <c r="AR226">
        <f t="shared" ca="1" si="126"/>
        <v>0</v>
      </c>
      <c r="AS226">
        <f t="shared" ca="1" si="127"/>
        <v>0</v>
      </c>
      <c r="AT226">
        <f t="shared" ca="1" si="128"/>
        <v>0</v>
      </c>
      <c r="AU226">
        <f t="shared" ca="1" si="129"/>
        <v>0</v>
      </c>
      <c r="AV226">
        <f t="shared" ca="1" si="130"/>
        <v>0</v>
      </c>
      <c r="AW226">
        <f t="shared" ca="1" si="131"/>
        <v>0</v>
      </c>
      <c r="AX226">
        <f t="shared" ca="1" si="132"/>
        <v>0</v>
      </c>
    </row>
    <row r="227" spans="1:50" ht="45" customHeight="1">
      <c r="A227" s="726">
        <v>2026</v>
      </c>
      <c r="B227" s="789" t="s">
        <v>114</v>
      </c>
      <c r="C227" s="775"/>
      <c r="D227" s="616" t="str">
        <f>PINAR2026!B9</f>
        <v>PINAR5</v>
      </c>
      <c r="E227" s="1125" t="str">
        <f>PINAR2026!C9</f>
        <v>Aplicar disposición final - Eliminación de los documentos encontrados en el archivo central</v>
      </c>
      <c r="F227" s="818" t="str">
        <f>PINAR2026!G9</f>
        <v>Inventario de los documentos que han cumplido su tiempo de retención
Acta de los documentos que han cumplido su tiempo de retención</v>
      </c>
      <c r="G227" s="817">
        <f>PINAR2026!H9</f>
        <v>0</v>
      </c>
      <c r="H227" s="817">
        <f>PINAR2026!I9</f>
        <v>0</v>
      </c>
      <c r="I227" s="817">
        <f>PINAR2026!J9</f>
        <v>0</v>
      </c>
      <c r="J227" s="817">
        <f>PINAR2026!K9</f>
        <v>0</v>
      </c>
      <c r="K227" s="817">
        <f>PINAR2026!L9</f>
        <v>0</v>
      </c>
      <c r="L227" s="817">
        <f>PINAR2026!M9</f>
        <v>0</v>
      </c>
      <c r="M227" s="817">
        <f>PINAR2026!N9</f>
        <v>0</v>
      </c>
      <c r="N227" s="817">
        <f>PINAR2026!O9</f>
        <v>0</v>
      </c>
      <c r="O227" s="817">
        <f>PINAR2026!P9</f>
        <v>0</v>
      </c>
      <c r="P227" s="817">
        <f>PINAR2026!Q9</f>
        <v>1</v>
      </c>
      <c r="Q227" s="817">
        <f>PINAR2026!R9</f>
        <v>0</v>
      </c>
      <c r="R227" s="817">
        <f>PINAR2026!S9</f>
        <v>0</v>
      </c>
      <c r="S227" s="817">
        <f>PINAR2026!T9</f>
        <v>1</v>
      </c>
      <c r="T227" s="1107">
        <f>PINAR2026!U9</f>
        <v>1</v>
      </c>
      <c r="U227" s="817" t="str">
        <f>'[1]PINAR 2025'!V11</f>
        <v>Secretaría General</v>
      </c>
      <c r="V227" s="817"/>
      <c r="W227" s="817"/>
      <c r="X227" s="817"/>
      <c r="Y227" s="39">
        <f>PINAR2026!Y9</f>
        <v>0</v>
      </c>
      <c r="Z227" s="39">
        <f>PINAR2026!Z9</f>
        <v>0</v>
      </c>
      <c r="AA227" s="39">
        <f>PINAR2026!AA9</f>
        <v>0</v>
      </c>
      <c r="AB227" s="39">
        <f>PINAR2026!AB9</f>
        <v>0</v>
      </c>
      <c r="AC227" s="39">
        <f>PINAR2026!AC9</f>
        <v>0</v>
      </c>
      <c r="AD227" s="39">
        <f>PINAR2026!AD9</f>
        <v>0</v>
      </c>
      <c r="AE227" s="39">
        <f>PINAR2026!AE9</f>
        <v>0</v>
      </c>
      <c r="AF227" s="39">
        <f>PINAR2026!AF9</f>
        <v>0</v>
      </c>
      <c r="AG227" s="39">
        <f>PINAR2026!AG9</f>
        <v>0</v>
      </c>
      <c r="AH227" s="39">
        <f>PINAR2026!AH9</f>
        <v>0</v>
      </c>
      <c r="AI227" s="39">
        <f>PINAR2026!AI9</f>
        <v>0</v>
      </c>
      <c r="AJ227" s="39">
        <f>PINAR2026!AJ9</f>
        <v>0</v>
      </c>
      <c r="AK227" s="39">
        <f>PINAR2026!AK9</f>
        <v>0</v>
      </c>
      <c r="AL227" s="1085">
        <f>PINAR2026!AL9</f>
        <v>0</v>
      </c>
      <c r="AM227">
        <f t="shared" ca="1" si="121"/>
        <v>0</v>
      </c>
      <c r="AN227">
        <f t="shared" ca="1" si="122"/>
        <v>0</v>
      </c>
      <c r="AO227">
        <f t="shared" ca="1" si="123"/>
        <v>0</v>
      </c>
      <c r="AP227">
        <f t="shared" ca="1" si="124"/>
        <v>0</v>
      </c>
      <c r="AQ227">
        <f t="shared" ca="1" si="125"/>
        <v>0</v>
      </c>
      <c r="AR227">
        <f t="shared" ca="1" si="126"/>
        <v>0</v>
      </c>
      <c r="AS227">
        <f t="shared" ca="1" si="127"/>
        <v>0</v>
      </c>
      <c r="AT227">
        <f t="shared" ca="1" si="128"/>
        <v>0</v>
      </c>
      <c r="AU227">
        <f t="shared" ca="1" si="129"/>
        <v>0</v>
      </c>
      <c r="AV227">
        <f t="shared" ca="1" si="130"/>
        <v>2</v>
      </c>
      <c r="AW227">
        <f t="shared" ca="1" si="131"/>
        <v>0</v>
      </c>
      <c r="AX227">
        <f t="shared" ca="1" si="132"/>
        <v>0</v>
      </c>
    </row>
    <row r="228" spans="1:50" ht="27.75" customHeight="1">
      <c r="A228" s="726">
        <v>2026</v>
      </c>
      <c r="B228" s="789" t="s">
        <v>114</v>
      </c>
      <c r="C228" s="775"/>
      <c r="D228" s="616" t="str">
        <f>PINAR2026!B10</f>
        <v>PINAR6</v>
      </c>
      <c r="E228" s="1125" t="str">
        <f>PINAR2026!C10</f>
        <v xml:space="preserve">Actualizar la politica de Gestión documental </v>
      </c>
      <c r="F228" s="818" t="str">
        <f>PINAR2026!G10</f>
        <v>Documento actualizado y publicado</v>
      </c>
      <c r="G228" s="817">
        <f>PINAR2026!H10</f>
        <v>0</v>
      </c>
      <c r="H228" s="817">
        <f>PINAR2026!I10</f>
        <v>0</v>
      </c>
      <c r="I228" s="817">
        <f>PINAR2026!J10</f>
        <v>0</v>
      </c>
      <c r="J228" s="817">
        <f>PINAR2026!K10</f>
        <v>0</v>
      </c>
      <c r="K228" s="817">
        <f>PINAR2026!L10</f>
        <v>0</v>
      </c>
      <c r="L228" s="817">
        <f>PINAR2026!M10</f>
        <v>0</v>
      </c>
      <c r="M228" s="817">
        <f>PINAR2026!N10</f>
        <v>1</v>
      </c>
      <c r="N228" s="817">
        <f>PINAR2026!O10</f>
        <v>0</v>
      </c>
      <c r="O228" s="817">
        <f>PINAR2026!P10</f>
        <v>0</v>
      </c>
      <c r="P228" s="817">
        <f>PINAR2026!Q10</f>
        <v>0</v>
      </c>
      <c r="Q228" s="817">
        <f>PINAR2026!R10</f>
        <v>0</v>
      </c>
      <c r="R228" s="817">
        <f>PINAR2026!S10</f>
        <v>0</v>
      </c>
      <c r="S228" s="817">
        <f>PINAR2026!T10</f>
        <v>1</v>
      </c>
      <c r="T228" s="1107">
        <f>PINAR2026!U10</f>
        <v>1</v>
      </c>
      <c r="U228" s="817" t="str">
        <f>'[1]PINAR 2025'!V12</f>
        <v>Secretaría General</v>
      </c>
      <c r="V228" s="817"/>
      <c r="W228" s="817"/>
      <c r="X228" s="817"/>
      <c r="Y228" s="39">
        <f>PINAR2026!Y10</f>
        <v>0</v>
      </c>
      <c r="Z228" s="39">
        <f>PINAR2026!Z10</f>
        <v>0</v>
      </c>
      <c r="AA228" s="39">
        <f>PINAR2026!AA10</f>
        <v>0</v>
      </c>
      <c r="AB228" s="39">
        <f>PINAR2026!AB10</f>
        <v>0</v>
      </c>
      <c r="AC228" s="39">
        <f>PINAR2026!AC10</f>
        <v>0</v>
      </c>
      <c r="AD228" s="39">
        <f>PINAR2026!AD10</f>
        <v>0</v>
      </c>
      <c r="AE228" s="39">
        <f>PINAR2026!AE10</f>
        <v>0</v>
      </c>
      <c r="AF228" s="39">
        <f>PINAR2026!AF10</f>
        <v>0</v>
      </c>
      <c r="AG228" s="39">
        <f>PINAR2026!AG10</f>
        <v>0</v>
      </c>
      <c r="AH228" s="39">
        <f>PINAR2026!AH10</f>
        <v>0</v>
      </c>
      <c r="AI228" s="39">
        <f>PINAR2026!AI10</f>
        <v>0</v>
      </c>
      <c r="AJ228" s="39">
        <f>PINAR2026!AJ10</f>
        <v>0</v>
      </c>
      <c r="AK228" s="39">
        <f>PINAR2026!AK10</f>
        <v>0</v>
      </c>
      <c r="AL228" s="1085">
        <f>PINAR2026!AL10</f>
        <v>0</v>
      </c>
      <c r="AM228">
        <f t="shared" ca="1" si="121"/>
        <v>0</v>
      </c>
      <c r="AN228">
        <f t="shared" ca="1" si="122"/>
        <v>0</v>
      </c>
      <c r="AO228">
        <f t="shared" ca="1" si="123"/>
        <v>0</v>
      </c>
      <c r="AP228">
        <f t="shared" ca="1" si="124"/>
        <v>0</v>
      </c>
      <c r="AQ228">
        <f t="shared" ca="1" si="125"/>
        <v>0</v>
      </c>
      <c r="AR228">
        <f t="shared" ca="1" si="126"/>
        <v>0</v>
      </c>
      <c r="AS228">
        <f t="shared" ca="1" si="127"/>
        <v>2</v>
      </c>
      <c r="AT228">
        <f t="shared" ca="1" si="128"/>
        <v>0</v>
      </c>
      <c r="AU228">
        <f t="shared" ca="1" si="129"/>
        <v>0</v>
      </c>
      <c r="AV228">
        <f t="shared" ca="1" si="130"/>
        <v>0</v>
      </c>
      <c r="AW228">
        <f t="shared" ca="1" si="131"/>
        <v>0</v>
      </c>
      <c r="AX228">
        <f t="shared" ca="1" si="132"/>
        <v>0</v>
      </c>
    </row>
    <row r="229" spans="1:50" ht="27.75" customHeight="1">
      <c r="A229" s="726">
        <v>2026</v>
      </c>
      <c r="B229" s="789" t="s">
        <v>114</v>
      </c>
      <c r="C229" s="775"/>
      <c r="D229" s="616" t="str">
        <f>PINAR2026!B11</f>
        <v>PINAR7</v>
      </c>
      <c r="E229" s="1125" t="str">
        <f>PINAR2026!C11</f>
        <v>Establecer lineamientos para la gestión de documentos de apoyo</v>
      </c>
      <c r="F229" s="818" t="str">
        <f>PINAR2026!G11</f>
        <v>Documento emitido y publicado</v>
      </c>
      <c r="G229" s="817">
        <f>PINAR2026!H11</f>
        <v>0</v>
      </c>
      <c r="H229" s="817">
        <f>PINAR2026!I11</f>
        <v>0</v>
      </c>
      <c r="I229" s="817">
        <f>PINAR2026!J11</f>
        <v>0</v>
      </c>
      <c r="J229" s="817">
        <f>PINAR2026!K11</f>
        <v>0</v>
      </c>
      <c r="K229" s="817">
        <f>PINAR2026!L11</f>
        <v>0</v>
      </c>
      <c r="L229" s="817">
        <f>PINAR2026!M11</f>
        <v>0</v>
      </c>
      <c r="M229" s="817">
        <f>PINAR2026!N11</f>
        <v>0</v>
      </c>
      <c r="N229" s="817">
        <f>PINAR2026!O11</f>
        <v>0</v>
      </c>
      <c r="O229" s="817">
        <f>PINAR2026!P11</f>
        <v>0</v>
      </c>
      <c r="P229" s="817">
        <f>PINAR2026!Q11</f>
        <v>0</v>
      </c>
      <c r="Q229" s="817">
        <f>PINAR2026!R11</f>
        <v>0</v>
      </c>
      <c r="R229" s="817">
        <f>PINAR2026!S11</f>
        <v>1</v>
      </c>
      <c r="S229" s="817">
        <f>PINAR2026!T11</f>
        <v>1</v>
      </c>
      <c r="T229" s="1107">
        <f>PINAR2026!U11</f>
        <v>1</v>
      </c>
      <c r="U229" s="817" t="str">
        <f>'[1]PINAR 2025'!V13</f>
        <v>Secretaría General</v>
      </c>
      <c r="V229" s="817"/>
      <c r="W229" s="817"/>
      <c r="X229" s="817"/>
      <c r="Y229" s="39">
        <f>PINAR2026!Y11</f>
        <v>0</v>
      </c>
      <c r="Z229" s="39">
        <f>PINAR2026!Z11</f>
        <v>0</v>
      </c>
      <c r="AA229" s="39">
        <f>PINAR2026!AA11</f>
        <v>0</v>
      </c>
      <c r="AB229" s="39">
        <f>PINAR2026!AB11</f>
        <v>0</v>
      </c>
      <c r="AC229" s="39">
        <f>PINAR2026!AC11</f>
        <v>0</v>
      </c>
      <c r="AD229" s="39">
        <f>PINAR2026!AD11</f>
        <v>0</v>
      </c>
      <c r="AE229" s="39">
        <f>PINAR2026!AE11</f>
        <v>0</v>
      </c>
      <c r="AF229" s="39">
        <f>PINAR2026!AF11</f>
        <v>0</v>
      </c>
      <c r="AG229" s="39">
        <f>PINAR2026!AG11</f>
        <v>0</v>
      </c>
      <c r="AH229" s="39">
        <f>PINAR2026!AH11</f>
        <v>0</v>
      </c>
      <c r="AI229" s="39">
        <f>PINAR2026!AI11</f>
        <v>0</v>
      </c>
      <c r="AJ229" s="39">
        <f>PINAR2026!AJ11</f>
        <v>0</v>
      </c>
      <c r="AK229" s="39">
        <f>PINAR2026!AK11</f>
        <v>0</v>
      </c>
      <c r="AL229" s="1085">
        <f>PINAR2026!AL11</f>
        <v>0</v>
      </c>
      <c r="AM229">
        <f t="shared" ca="1" si="121"/>
        <v>0</v>
      </c>
      <c r="AN229">
        <f t="shared" ca="1" si="122"/>
        <v>0</v>
      </c>
      <c r="AO229">
        <f t="shared" ca="1" si="123"/>
        <v>0</v>
      </c>
      <c r="AP229">
        <f t="shared" ca="1" si="124"/>
        <v>0</v>
      </c>
      <c r="AQ229">
        <f t="shared" ca="1" si="125"/>
        <v>0</v>
      </c>
      <c r="AR229">
        <f t="shared" ca="1" si="126"/>
        <v>0</v>
      </c>
      <c r="AS229">
        <f t="shared" ca="1" si="127"/>
        <v>0</v>
      </c>
      <c r="AT229">
        <f t="shared" ca="1" si="128"/>
        <v>0</v>
      </c>
      <c r="AU229">
        <f t="shared" ca="1" si="129"/>
        <v>0</v>
      </c>
      <c r="AV229">
        <f t="shared" ca="1" si="130"/>
        <v>0</v>
      </c>
      <c r="AW229">
        <f t="shared" ca="1" si="131"/>
        <v>0</v>
      </c>
      <c r="AX229">
        <f t="shared" ca="1" si="132"/>
        <v>2</v>
      </c>
    </row>
    <row r="230" spans="1:50" ht="42" customHeight="1">
      <c r="A230" s="726">
        <v>2026</v>
      </c>
      <c r="B230" s="789" t="s">
        <v>48</v>
      </c>
      <c r="C230" s="775"/>
      <c r="D230" s="616" t="str">
        <f>'PTRSPI 2026'!D8</f>
        <v>PTRSPI 1</v>
      </c>
      <c r="E230" s="1125" t="str">
        <f>'PTRSPI 2026'!E8</f>
        <v>Actualizar inventario de activos de información</v>
      </c>
      <c r="F230" s="1125" t="str">
        <f>'PTRSPI 2026'!F8</f>
        <v xml:space="preserve">Matriz validada y actualizada de activos de información </v>
      </c>
      <c r="G230" s="817">
        <f>'PTRSPI 2026'!G8</f>
        <v>0</v>
      </c>
      <c r="H230" s="817">
        <f>'PTRSPI 2026'!H8</f>
        <v>0</v>
      </c>
      <c r="I230" s="817">
        <f>'PTRSPI 2026'!I8</f>
        <v>1</v>
      </c>
      <c r="J230" s="817">
        <f>'PTRSPI 2026'!J8</f>
        <v>0</v>
      </c>
      <c r="K230" s="817">
        <f>'PTRSPI 2026'!K8</f>
        <v>0</v>
      </c>
      <c r="L230" s="817">
        <f>'PTRSPI 2026'!L8</f>
        <v>1</v>
      </c>
      <c r="M230" s="817">
        <f>'PTRSPI 2026'!M8</f>
        <v>0</v>
      </c>
      <c r="N230" s="817">
        <f>'PTRSPI 2026'!N8</f>
        <v>0</v>
      </c>
      <c r="O230" s="817">
        <f>'PTRSPI 2026'!O8</f>
        <v>1</v>
      </c>
      <c r="P230" s="817">
        <f>'PTRSPI 2026'!P8</f>
        <v>0</v>
      </c>
      <c r="Q230" s="817">
        <f>'PTRSPI 2026'!Q8</f>
        <v>0</v>
      </c>
      <c r="R230" s="817">
        <f>'PTRSPI 2026'!R8</f>
        <v>1</v>
      </c>
      <c r="S230" s="817">
        <f>'PTRSPI 2026'!S8</f>
        <v>4</v>
      </c>
      <c r="T230" s="1107">
        <f>'PTRSPI 2026'!T8</f>
        <v>1</v>
      </c>
      <c r="U230" s="817" t="str">
        <f>'[1]PTRSPI 2025'!U5</f>
        <v>Oficina de Informática y Desarrollo Tecnologíco</v>
      </c>
      <c r="V230" s="817"/>
      <c r="W230" s="817"/>
      <c r="X230" s="817"/>
      <c r="Y230" s="39">
        <f>'PTRSPI 2026'!X8</f>
        <v>0</v>
      </c>
      <c r="Z230" s="39">
        <f>'PTRSPI 2026'!Y8</f>
        <v>0</v>
      </c>
      <c r="AA230" s="39">
        <f>'PTRSPI 2026'!Z8</f>
        <v>1</v>
      </c>
      <c r="AB230" s="39">
        <f>'PTRSPI 2026'!AA8</f>
        <v>0</v>
      </c>
      <c r="AC230" s="39">
        <f>'PTRSPI 2026'!AB8</f>
        <v>0</v>
      </c>
      <c r="AD230" s="39">
        <f>'PTRSPI 2026'!AC8</f>
        <v>0</v>
      </c>
      <c r="AE230" s="39">
        <f>'PTRSPI 2026'!AD8</f>
        <v>0</v>
      </c>
      <c r="AF230" s="39">
        <f>'PTRSPI 2026'!AE8</f>
        <v>0</v>
      </c>
      <c r="AG230" s="39">
        <f>'PTRSPI 2026'!AF8</f>
        <v>0</v>
      </c>
      <c r="AH230" s="39">
        <f>'PTRSPI 2026'!AG8</f>
        <v>0</v>
      </c>
      <c r="AI230" s="39">
        <f>'PTRSPI 2026'!AH8</f>
        <v>0</v>
      </c>
      <c r="AJ230" s="39">
        <f>'PTRSPI 2026'!AI8</f>
        <v>0</v>
      </c>
      <c r="AK230" s="39">
        <f>'PTRSPI 2026'!AJ8</f>
        <v>1</v>
      </c>
      <c r="AL230" s="1128">
        <f>'PTRSPI 2026'!AK8</f>
        <v>0.25</v>
      </c>
      <c r="AM230">
        <f t="shared" ca="1" si="121"/>
        <v>0</v>
      </c>
      <c r="AN230">
        <f t="shared" ca="1" si="122"/>
        <v>0</v>
      </c>
      <c r="AO230">
        <f t="shared" ca="1" si="123"/>
        <v>1</v>
      </c>
      <c r="AP230">
        <f t="shared" ca="1" si="124"/>
        <v>0</v>
      </c>
      <c r="AQ230">
        <f t="shared" ca="1" si="125"/>
        <v>0</v>
      </c>
      <c r="AR230">
        <f t="shared" ca="1" si="126"/>
        <v>2</v>
      </c>
      <c r="AS230">
        <f t="shared" ca="1" si="127"/>
        <v>0</v>
      </c>
      <c r="AT230">
        <f t="shared" ca="1" si="128"/>
        <v>0</v>
      </c>
      <c r="AU230">
        <f t="shared" ca="1" si="129"/>
        <v>2</v>
      </c>
      <c r="AV230">
        <f t="shared" ca="1" si="130"/>
        <v>0</v>
      </c>
      <c r="AW230">
        <f t="shared" ca="1" si="131"/>
        <v>0</v>
      </c>
      <c r="AX230">
        <f t="shared" ca="1" si="132"/>
        <v>2</v>
      </c>
    </row>
    <row r="231" spans="1:50" ht="42" customHeight="1">
      <c r="A231" s="726">
        <v>2026</v>
      </c>
      <c r="B231" s="789" t="s">
        <v>48</v>
      </c>
      <c r="C231" s="775"/>
      <c r="D231" s="616" t="str">
        <f>'PTRSPI 2026'!D9</f>
        <v>PTRSPI 2</v>
      </c>
      <c r="E231" s="1125" t="str">
        <f>'PTRSPI 2026'!E9</f>
        <v xml:space="preserve">Definir la metodología de gestión de riesgos junto con OAP </v>
      </c>
      <c r="F231" s="1125" t="str">
        <f>'PTRSPI 2026'!F9</f>
        <v xml:space="preserve">Procedimiento definido formalizado en el SIG del INM. </v>
      </c>
      <c r="G231" s="817">
        <f>'PTRSPI 2026'!G9</f>
        <v>0</v>
      </c>
      <c r="H231" s="817">
        <f>'PTRSPI 2026'!H9</f>
        <v>0</v>
      </c>
      <c r="I231" s="817">
        <f>'PTRSPI 2026'!I9</f>
        <v>0</v>
      </c>
      <c r="J231" s="817">
        <f>'PTRSPI 2026'!J9</f>
        <v>0</v>
      </c>
      <c r="K231" s="817">
        <f>'PTRSPI 2026'!K9</f>
        <v>0</v>
      </c>
      <c r="L231" s="817">
        <f>'PTRSPI 2026'!L9</f>
        <v>1</v>
      </c>
      <c r="M231" s="817">
        <f>'PTRSPI 2026'!M9</f>
        <v>0</v>
      </c>
      <c r="N231" s="817">
        <f>'PTRSPI 2026'!N9</f>
        <v>0</v>
      </c>
      <c r="O231" s="817">
        <f>'PTRSPI 2026'!O9</f>
        <v>0</v>
      </c>
      <c r="P231" s="817">
        <f>'PTRSPI 2026'!P9</f>
        <v>0</v>
      </c>
      <c r="Q231" s="817">
        <f>'PTRSPI 2026'!Q9</f>
        <v>1</v>
      </c>
      <c r="R231" s="817">
        <f>'PTRSPI 2026'!R9</f>
        <v>0</v>
      </c>
      <c r="S231" s="817">
        <f>'PTRSPI 2026'!S9</f>
        <v>2</v>
      </c>
      <c r="T231" s="1107">
        <f>'PTRSPI 2026'!T9</f>
        <v>1</v>
      </c>
      <c r="U231" s="817" t="str">
        <f>'[1]PTRSPI 2025'!U6</f>
        <v>Oficina de Informática y Desarrollo Tecnologíco</v>
      </c>
      <c r="V231" s="817"/>
      <c r="W231" s="817"/>
      <c r="X231" s="817"/>
      <c r="Y231" s="39">
        <f>'PTRSPI 2026'!X9</f>
        <v>0</v>
      </c>
      <c r="Z231" s="39">
        <f>'PTRSPI 2026'!Y9</f>
        <v>0</v>
      </c>
      <c r="AA231" s="39">
        <f>'PTRSPI 2026'!Z9</f>
        <v>0</v>
      </c>
      <c r="AB231" s="39">
        <f>'PTRSPI 2026'!AA9</f>
        <v>0</v>
      </c>
      <c r="AC231" s="39">
        <f>'PTRSPI 2026'!AB9</f>
        <v>0</v>
      </c>
      <c r="AD231" s="39">
        <f>'PTRSPI 2026'!AC9</f>
        <v>0</v>
      </c>
      <c r="AE231" s="39">
        <f>'PTRSPI 2026'!AD9</f>
        <v>0</v>
      </c>
      <c r="AF231" s="39">
        <f>'PTRSPI 2026'!AE9</f>
        <v>0</v>
      </c>
      <c r="AG231" s="39">
        <f>'PTRSPI 2026'!AF9</f>
        <v>0</v>
      </c>
      <c r="AH231" s="39">
        <f>'PTRSPI 2026'!AG9</f>
        <v>0</v>
      </c>
      <c r="AI231" s="39">
        <f>'PTRSPI 2026'!AH9</f>
        <v>0</v>
      </c>
      <c r="AJ231" s="39">
        <f>'PTRSPI 2026'!AI9</f>
        <v>0</v>
      </c>
      <c r="AK231" s="39">
        <f>'PTRSPI 2026'!AJ9</f>
        <v>0</v>
      </c>
      <c r="AL231" s="1128">
        <f>'PTRSPI 2026'!AK9</f>
        <v>0</v>
      </c>
      <c r="AM231">
        <f t="shared" ca="1" si="121"/>
        <v>0</v>
      </c>
      <c r="AN231">
        <f t="shared" ca="1" si="122"/>
        <v>0</v>
      </c>
      <c r="AO231">
        <f t="shared" ca="1" si="123"/>
        <v>0</v>
      </c>
      <c r="AP231">
        <f t="shared" ca="1" si="124"/>
        <v>0</v>
      </c>
      <c r="AQ231">
        <f t="shared" ca="1" si="125"/>
        <v>0</v>
      </c>
      <c r="AR231">
        <f t="shared" ca="1" si="126"/>
        <v>2</v>
      </c>
      <c r="AS231">
        <f t="shared" ca="1" si="127"/>
        <v>0</v>
      </c>
      <c r="AT231">
        <f t="shared" ca="1" si="128"/>
        <v>0</v>
      </c>
      <c r="AU231">
        <f t="shared" ca="1" si="129"/>
        <v>0</v>
      </c>
      <c r="AV231">
        <f t="shared" ca="1" si="130"/>
        <v>0</v>
      </c>
      <c r="AW231">
        <f t="shared" ca="1" si="131"/>
        <v>2</v>
      </c>
      <c r="AX231">
        <f t="shared" ca="1" si="132"/>
        <v>0</v>
      </c>
    </row>
    <row r="232" spans="1:50" ht="42" customHeight="1">
      <c r="A232" s="726">
        <v>2026</v>
      </c>
      <c r="B232" s="789" t="s">
        <v>48</v>
      </c>
      <c r="C232" s="775"/>
      <c r="D232" s="616" t="str">
        <f>'PTRSPI 2026'!D10</f>
        <v>PTRSPI 3</v>
      </c>
      <c r="E232" s="1125" t="str">
        <f>'PTRSPI 2026'!E10</f>
        <v>Definir los riesgos en conjunto con los procesos</v>
      </c>
      <c r="F232" s="1125" t="str">
        <f>'PTRSPI 2026'!F10</f>
        <v>Matriz de definición de Riesgos</v>
      </c>
      <c r="G232" s="817">
        <f>'PTRSPI 2026'!G10</f>
        <v>0</v>
      </c>
      <c r="H232" s="817">
        <f>'PTRSPI 2026'!H10</f>
        <v>0</v>
      </c>
      <c r="I232" s="817">
        <f>'PTRSPI 2026'!I10</f>
        <v>0</v>
      </c>
      <c r="J232" s="817">
        <f>'PTRSPI 2026'!J10</f>
        <v>1</v>
      </c>
      <c r="K232" s="817">
        <f>'PTRSPI 2026'!K10</f>
        <v>0</v>
      </c>
      <c r="L232" s="817">
        <f>'PTRSPI 2026'!L10</f>
        <v>0</v>
      </c>
      <c r="M232" s="817">
        <f>'PTRSPI 2026'!M10</f>
        <v>0</v>
      </c>
      <c r="N232" s="817">
        <f>'PTRSPI 2026'!N10</f>
        <v>0</v>
      </c>
      <c r="O232" s="817">
        <f>'PTRSPI 2026'!O10</f>
        <v>0</v>
      </c>
      <c r="P232" s="817">
        <f>'PTRSPI 2026'!P10</f>
        <v>0</v>
      </c>
      <c r="Q232" s="817">
        <f>'PTRSPI 2026'!Q10</f>
        <v>0</v>
      </c>
      <c r="R232" s="817">
        <f>'PTRSPI 2026'!R10</f>
        <v>0</v>
      </c>
      <c r="S232" s="817">
        <f>'PTRSPI 2026'!S10</f>
        <v>1</v>
      </c>
      <c r="T232" s="1107">
        <f>'PTRSPI 2026'!T10</f>
        <v>1</v>
      </c>
      <c r="U232" s="817" t="str">
        <f>'PTRSPI 2026'!V8</f>
        <v>Oficina de Informática y Desarrollo Tecnológico</v>
      </c>
      <c r="V232" s="817"/>
      <c r="W232" s="817"/>
      <c r="X232" s="1119"/>
      <c r="Y232" s="39">
        <f>'PTRSPI 2026'!X10</f>
        <v>0</v>
      </c>
      <c r="Z232" s="39">
        <f>'PTRSPI 2026'!Y10</f>
        <v>0</v>
      </c>
      <c r="AA232" s="39">
        <f>'PTRSPI 2026'!Z10</f>
        <v>0</v>
      </c>
      <c r="AB232" s="39">
        <f>'PTRSPI 2026'!AA10</f>
        <v>1</v>
      </c>
      <c r="AC232" s="39">
        <f>'PTRSPI 2026'!AB10</f>
        <v>0</v>
      </c>
      <c r="AD232" s="39">
        <f>'PTRSPI 2026'!AC10</f>
        <v>0</v>
      </c>
      <c r="AE232" s="39">
        <f>'PTRSPI 2026'!AD10</f>
        <v>0</v>
      </c>
      <c r="AF232" s="39">
        <f>'PTRSPI 2026'!AE10</f>
        <v>0</v>
      </c>
      <c r="AG232" s="39">
        <f>'PTRSPI 2026'!AF10</f>
        <v>0</v>
      </c>
      <c r="AH232" s="39">
        <f>'PTRSPI 2026'!AG10</f>
        <v>0</v>
      </c>
      <c r="AI232" s="39">
        <f>'PTRSPI 2026'!AH10</f>
        <v>0</v>
      </c>
      <c r="AJ232" s="39">
        <f>'PTRSPI 2026'!AI10</f>
        <v>0</v>
      </c>
      <c r="AK232" s="39">
        <f>'PTRSPI 2026'!AJ10</f>
        <v>1</v>
      </c>
      <c r="AL232" s="1128">
        <f>'PTRSPI 2026'!AK10</f>
        <v>1</v>
      </c>
      <c r="AM232">
        <f t="shared" ca="1" si="121"/>
        <v>0</v>
      </c>
      <c r="AN232">
        <f t="shared" ca="1" si="122"/>
        <v>0</v>
      </c>
      <c r="AO232">
        <f t="shared" ca="1" si="123"/>
        <v>0</v>
      </c>
      <c r="AP232">
        <f t="shared" ca="1" si="124"/>
        <v>1</v>
      </c>
      <c r="AQ232">
        <f t="shared" ca="1" si="125"/>
        <v>0</v>
      </c>
      <c r="AR232">
        <f t="shared" ca="1" si="126"/>
        <v>0</v>
      </c>
      <c r="AS232">
        <f t="shared" ca="1" si="127"/>
        <v>0</v>
      </c>
      <c r="AT232">
        <f t="shared" ca="1" si="128"/>
        <v>0</v>
      </c>
      <c r="AU232">
        <f t="shared" ca="1" si="129"/>
        <v>0</v>
      </c>
      <c r="AV232">
        <f t="shared" ca="1" si="130"/>
        <v>0</v>
      </c>
      <c r="AW232">
        <f t="shared" ca="1" si="131"/>
        <v>0</v>
      </c>
      <c r="AX232">
        <f t="shared" ca="1" si="132"/>
        <v>0</v>
      </c>
    </row>
    <row r="233" spans="1:50" ht="42" customHeight="1">
      <c r="A233" s="726">
        <v>2026</v>
      </c>
      <c r="B233" s="789" t="s">
        <v>48</v>
      </c>
      <c r="C233" s="775"/>
      <c r="D233" s="616" t="str">
        <f>'PTRSPI 2026'!D11</f>
        <v>PTRSPI 4</v>
      </c>
      <c r="E233" s="1125" t="str">
        <f>'PTRSPI 2026'!E11</f>
        <v>Implementar el plan de tratamiento de riesgos con sus respectivos controles</v>
      </c>
      <c r="F233" s="1125" t="str">
        <f>'PTRSPI 2026'!F11</f>
        <v xml:space="preserve">Matriz de Riesgos con la definición de los controles para su respectivo tratamiento </v>
      </c>
      <c r="G233" s="817">
        <f>'PTRSPI 2026'!G11</f>
        <v>0</v>
      </c>
      <c r="H233" s="817">
        <f>'PTRSPI 2026'!H11</f>
        <v>0</v>
      </c>
      <c r="I233" s="817">
        <f>'PTRSPI 2026'!I11</f>
        <v>0</v>
      </c>
      <c r="J233" s="817">
        <f>'PTRSPI 2026'!J11</f>
        <v>1</v>
      </c>
      <c r="K233" s="817">
        <f>'PTRSPI 2026'!K11</f>
        <v>0</v>
      </c>
      <c r="L233" s="817">
        <f>'PTRSPI 2026'!L11</f>
        <v>0</v>
      </c>
      <c r="M233" s="817">
        <f>'PTRSPI 2026'!M11</f>
        <v>0</v>
      </c>
      <c r="N233" s="817">
        <f>'PTRSPI 2026'!N11</f>
        <v>0</v>
      </c>
      <c r="O233" s="817">
        <f>'PTRSPI 2026'!O11</f>
        <v>0</v>
      </c>
      <c r="P233" s="817">
        <f>'PTRSPI 2026'!P11</f>
        <v>0</v>
      </c>
      <c r="Q233" s="817">
        <f>'PTRSPI 2026'!Q11</f>
        <v>0</v>
      </c>
      <c r="R233" s="817">
        <f>'PTRSPI 2026'!R11</f>
        <v>0</v>
      </c>
      <c r="S233" s="817">
        <f>'PTRSPI 2026'!S11</f>
        <v>1</v>
      </c>
      <c r="T233" s="1107">
        <f>'PTRSPI 2026'!T11</f>
        <v>1</v>
      </c>
      <c r="U233" s="817" t="str">
        <f>'PTRSPI 2026'!V9</f>
        <v xml:space="preserve">Oficina de Informática y Desarrollo Tecnológico/Oficina Asesora de Planeación </v>
      </c>
      <c r="V233" s="817"/>
      <c r="W233" s="817"/>
      <c r="X233" s="1119"/>
      <c r="Y233" s="39">
        <f>'PTRSPI 2026'!X11</f>
        <v>0</v>
      </c>
      <c r="Z233" s="39">
        <f>'PTRSPI 2026'!Y11</f>
        <v>0</v>
      </c>
      <c r="AA233" s="39">
        <f>'PTRSPI 2026'!Z11</f>
        <v>0</v>
      </c>
      <c r="AB233" s="39">
        <f>'PTRSPI 2026'!AA11</f>
        <v>1</v>
      </c>
      <c r="AC233" s="39">
        <f>'PTRSPI 2026'!AB11</f>
        <v>0</v>
      </c>
      <c r="AD233" s="39">
        <f>'PTRSPI 2026'!AC11</f>
        <v>0</v>
      </c>
      <c r="AE233" s="39">
        <f>'PTRSPI 2026'!AD11</f>
        <v>0</v>
      </c>
      <c r="AF233" s="39">
        <f>'PTRSPI 2026'!AE11</f>
        <v>0</v>
      </c>
      <c r="AG233" s="39">
        <f>'PTRSPI 2026'!AF11</f>
        <v>0</v>
      </c>
      <c r="AH233" s="39">
        <f>'PTRSPI 2026'!AG11</f>
        <v>0</v>
      </c>
      <c r="AI233" s="39">
        <f>'PTRSPI 2026'!AH11</f>
        <v>0</v>
      </c>
      <c r="AJ233" s="39">
        <f>'PTRSPI 2026'!AI11</f>
        <v>0</v>
      </c>
      <c r="AK233" s="39">
        <f>'PTRSPI 2026'!AJ11</f>
        <v>1</v>
      </c>
      <c r="AL233" s="1128">
        <f>'PTRSPI 2026'!AK11</f>
        <v>1</v>
      </c>
      <c r="AM233">
        <f t="shared" ca="1" si="121"/>
        <v>0</v>
      </c>
      <c r="AN233">
        <f t="shared" ca="1" si="122"/>
        <v>0</v>
      </c>
      <c r="AO233">
        <f t="shared" ca="1" si="123"/>
        <v>0</v>
      </c>
      <c r="AP233">
        <f t="shared" ca="1" si="124"/>
        <v>1</v>
      </c>
      <c r="AQ233">
        <f t="shared" ca="1" si="125"/>
        <v>0</v>
      </c>
      <c r="AR233">
        <f t="shared" ca="1" si="126"/>
        <v>0</v>
      </c>
      <c r="AS233">
        <f t="shared" ca="1" si="127"/>
        <v>0</v>
      </c>
      <c r="AT233">
        <f t="shared" ca="1" si="128"/>
        <v>0</v>
      </c>
      <c r="AU233">
        <f t="shared" ca="1" si="129"/>
        <v>0</v>
      </c>
      <c r="AV233">
        <f t="shared" ca="1" si="130"/>
        <v>0</v>
      </c>
      <c r="AW233">
        <f t="shared" ca="1" si="131"/>
        <v>0</v>
      </c>
      <c r="AX233">
        <f t="shared" ca="1" si="132"/>
        <v>0</v>
      </c>
    </row>
    <row r="234" spans="1:50" ht="42" customHeight="1">
      <c r="A234" s="726">
        <v>2026</v>
      </c>
      <c r="B234" s="789" t="s">
        <v>48</v>
      </c>
      <c r="C234" s="775"/>
      <c r="D234" s="616" t="str">
        <f>'PTRSPI 2026'!D12</f>
        <v>PTRSPI 5</v>
      </c>
      <c r="E234" s="1125" t="str">
        <f>'PTRSPI 2026'!E12</f>
        <v xml:space="preserve">Seguimiento al plan de tratamiento de riesgos con sus respectivos controles						</v>
      </c>
      <c r="F234" s="1125" t="str">
        <f>'PTRSPI 2026'!F12</f>
        <v xml:space="preserve">Informe de seguimiento realizado a la matriz de riesgos y sus respectivos controles </v>
      </c>
      <c r="G234" s="817">
        <f>'PTRSPI 2026'!G12</f>
        <v>0</v>
      </c>
      <c r="H234" s="817">
        <f>'PTRSPI 2026'!H12</f>
        <v>0</v>
      </c>
      <c r="I234" s="817">
        <f>'PTRSPI 2026'!I12</f>
        <v>0</v>
      </c>
      <c r="J234" s="817">
        <f>'PTRSPI 2026'!J12</f>
        <v>1</v>
      </c>
      <c r="K234" s="817">
        <f>'PTRSPI 2026'!K12</f>
        <v>0</v>
      </c>
      <c r="L234" s="817">
        <f>'PTRSPI 2026'!L12</f>
        <v>0</v>
      </c>
      <c r="M234" s="817">
        <f>'PTRSPI 2026'!M12</f>
        <v>0</v>
      </c>
      <c r="N234" s="817">
        <f>'PTRSPI 2026'!N12</f>
        <v>1</v>
      </c>
      <c r="O234" s="817">
        <f>'PTRSPI 2026'!O12</f>
        <v>0</v>
      </c>
      <c r="P234" s="817">
        <f>'PTRSPI 2026'!P12</f>
        <v>0</v>
      </c>
      <c r="Q234" s="817">
        <f>'PTRSPI 2026'!Q12</f>
        <v>0</v>
      </c>
      <c r="R234" s="817">
        <f>'PTRSPI 2026'!R12</f>
        <v>1</v>
      </c>
      <c r="S234" s="817">
        <f>'PTRSPI 2026'!S12</f>
        <v>3</v>
      </c>
      <c r="T234" s="1107">
        <f>'PTRSPI 2026'!T12</f>
        <v>1</v>
      </c>
      <c r="U234" s="817" t="str">
        <f>'PTRSPI 2026'!V10</f>
        <v xml:space="preserve">Oficina de Informática y Desarrollo Tecnológico/Oficina Asesora de Planeación </v>
      </c>
      <c r="V234" s="817"/>
      <c r="W234" s="817"/>
      <c r="X234" s="1119"/>
      <c r="Y234" s="39">
        <f>'PTRSPI 2026'!X12</f>
        <v>0</v>
      </c>
      <c r="Z234" s="39">
        <f>'PTRSPI 2026'!Y12</f>
        <v>0</v>
      </c>
      <c r="AA234" s="39">
        <f>'PTRSPI 2026'!Z12</f>
        <v>0</v>
      </c>
      <c r="AB234" s="39">
        <f>'PTRSPI 2026'!AA12</f>
        <v>1</v>
      </c>
      <c r="AC234" s="39">
        <f>'PTRSPI 2026'!AB12</f>
        <v>0</v>
      </c>
      <c r="AD234" s="39">
        <f>'PTRSPI 2026'!AC12</f>
        <v>0</v>
      </c>
      <c r="AE234" s="39">
        <f>'PTRSPI 2026'!AD12</f>
        <v>0</v>
      </c>
      <c r="AF234" s="39">
        <f>'PTRSPI 2026'!AE12</f>
        <v>0</v>
      </c>
      <c r="AG234" s="39">
        <f>'PTRSPI 2026'!AF12</f>
        <v>0</v>
      </c>
      <c r="AH234" s="39">
        <f>'PTRSPI 2026'!AG12</f>
        <v>0</v>
      </c>
      <c r="AI234" s="39">
        <f>'PTRSPI 2026'!AH12</f>
        <v>0</v>
      </c>
      <c r="AJ234" s="39">
        <f>'PTRSPI 2026'!AI12</f>
        <v>0</v>
      </c>
      <c r="AK234" s="39">
        <f>'PTRSPI 2026'!AJ12</f>
        <v>1</v>
      </c>
      <c r="AL234" s="1128">
        <f>'PTRSPI 2026'!AK12</f>
        <v>0.33333333333333331</v>
      </c>
      <c r="AM234">
        <f t="shared" ca="1" si="121"/>
        <v>0</v>
      </c>
      <c r="AN234">
        <f t="shared" ca="1" si="122"/>
        <v>0</v>
      </c>
      <c r="AO234">
        <f t="shared" ca="1" si="123"/>
        <v>0</v>
      </c>
      <c r="AP234">
        <f t="shared" ca="1" si="124"/>
        <v>1</v>
      </c>
      <c r="AQ234">
        <f t="shared" ca="1" si="125"/>
        <v>0</v>
      </c>
      <c r="AR234">
        <f t="shared" ca="1" si="126"/>
        <v>0</v>
      </c>
      <c r="AS234">
        <f t="shared" ca="1" si="127"/>
        <v>0</v>
      </c>
      <c r="AT234">
        <f t="shared" ca="1" si="128"/>
        <v>2</v>
      </c>
      <c r="AU234">
        <f t="shared" ca="1" si="129"/>
        <v>0</v>
      </c>
      <c r="AV234">
        <f t="shared" ca="1" si="130"/>
        <v>0</v>
      </c>
      <c r="AW234">
        <f t="shared" ca="1" si="131"/>
        <v>0</v>
      </c>
      <c r="AX234">
        <f t="shared" ca="1" si="132"/>
        <v>2</v>
      </c>
    </row>
    <row r="235" spans="1:50" ht="42" customHeight="1">
      <c r="A235" s="726">
        <v>2026</v>
      </c>
      <c r="B235" s="789" t="s">
        <v>48</v>
      </c>
      <c r="C235" s="775"/>
      <c r="D235" s="616" t="str">
        <f>'PTRSPI 2026'!D13</f>
        <v>PTRSPI 6</v>
      </c>
      <c r="E235" s="1125" t="str">
        <f>'PTRSPI 2026'!E13</f>
        <v xml:space="preserve">Elaborar y actualizar la Declaración de Aplicabilidad 						</v>
      </c>
      <c r="F235" s="1125" t="str">
        <f>'PTRSPI 2026'!F13</f>
        <v>Declaración de Aplicabilidad  aprobada</v>
      </c>
      <c r="G235" s="817">
        <f>'PTRSPI 2026'!G13</f>
        <v>0</v>
      </c>
      <c r="H235" s="817">
        <f>'PTRSPI 2026'!H13</f>
        <v>0</v>
      </c>
      <c r="I235" s="817">
        <f>'PTRSPI 2026'!I13</f>
        <v>0</v>
      </c>
      <c r="J235" s="817">
        <f>'PTRSPI 2026'!J13</f>
        <v>0</v>
      </c>
      <c r="K235" s="817">
        <f>'PTRSPI 2026'!K13</f>
        <v>1</v>
      </c>
      <c r="L235" s="817">
        <f>'PTRSPI 2026'!L13</f>
        <v>0</v>
      </c>
      <c r="M235" s="817">
        <f>'PTRSPI 2026'!M13</f>
        <v>0</v>
      </c>
      <c r="N235" s="817">
        <f>'PTRSPI 2026'!N13</f>
        <v>0</v>
      </c>
      <c r="O235" s="817">
        <f>'PTRSPI 2026'!O13</f>
        <v>0</v>
      </c>
      <c r="P235" s="817">
        <f>'PTRSPI 2026'!P13</f>
        <v>0</v>
      </c>
      <c r="Q235" s="817">
        <f>'PTRSPI 2026'!Q13</f>
        <v>0</v>
      </c>
      <c r="R235" s="817">
        <f>'PTRSPI 2026'!R13</f>
        <v>0</v>
      </c>
      <c r="S235" s="817">
        <f>'PTRSPI 2026'!S13</f>
        <v>1</v>
      </c>
      <c r="T235" s="1107">
        <f>'PTRSPI 2026'!T13</f>
        <v>1</v>
      </c>
      <c r="U235" s="817" t="str">
        <f>'PTRSPI 2026'!V11</f>
        <v xml:space="preserve">Oficina de informática y Desarrollo Tecnológico/Oficina Asesora de Planeación </v>
      </c>
      <c r="V235" s="817"/>
      <c r="W235" s="817"/>
      <c r="X235" s="1119"/>
      <c r="Y235" s="39">
        <f>'PTRSPI 2026'!X13</f>
        <v>0</v>
      </c>
      <c r="Z235" s="39">
        <f>'PTRSPI 2026'!Y13</f>
        <v>0</v>
      </c>
      <c r="AA235" s="39">
        <f>'PTRSPI 2026'!Z13</f>
        <v>0</v>
      </c>
      <c r="AB235" s="39">
        <f>'PTRSPI 2026'!AA13</f>
        <v>0</v>
      </c>
      <c r="AC235" s="39">
        <f>'PTRSPI 2026'!AB13</f>
        <v>0</v>
      </c>
      <c r="AD235" s="39">
        <f>'PTRSPI 2026'!AC13</f>
        <v>0</v>
      </c>
      <c r="AE235" s="39">
        <f>'PTRSPI 2026'!AD13</f>
        <v>0</v>
      </c>
      <c r="AF235" s="39">
        <f>'PTRSPI 2026'!AE13</f>
        <v>0</v>
      </c>
      <c r="AG235" s="39">
        <f>'PTRSPI 2026'!AF13</f>
        <v>0</v>
      </c>
      <c r="AH235" s="39">
        <f>'PTRSPI 2026'!AG13</f>
        <v>0</v>
      </c>
      <c r="AI235" s="39">
        <f>'PTRSPI 2026'!AH13</f>
        <v>0</v>
      </c>
      <c r="AJ235" s="39">
        <f>'PTRSPI 2026'!AI13</f>
        <v>0</v>
      </c>
      <c r="AK235" s="39">
        <f>'PTRSPI 2026'!AJ13</f>
        <v>0</v>
      </c>
      <c r="AL235" s="1128">
        <f>'PTRSPI 2026'!AK13</f>
        <v>0</v>
      </c>
      <c r="AM235">
        <f t="shared" ca="1" si="121"/>
        <v>0</v>
      </c>
      <c r="AN235">
        <f t="shared" ca="1" si="122"/>
        <v>0</v>
      </c>
      <c r="AO235">
        <f t="shared" ca="1" si="123"/>
        <v>0</v>
      </c>
      <c r="AP235">
        <f t="shared" ca="1" si="124"/>
        <v>0</v>
      </c>
      <c r="AQ235">
        <f t="shared" ca="1" si="125"/>
        <v>2</v>
      </c>
      <c r="AR235">
        <f t="shared" ca="1" si="126"/>
        <v>0</v>
      </c>
      <c r="AS235">
        <f t="shared" ca="1" si="127"/>
        <v>0</v>
      </c>
      <c r="AT235">
        <f t="shared" ca="1" si="128"/>
        <v>0</v>
      </c>
      <c r="AU235">
        <f t="shared" ca="1" si="129"/>
        <v>0</v>
      </c>
      <c r="AV235">
        <f t="shared" ca="1" si="130"/>
        <v>0</v>
      </c>
      <c r="AW235">
        <f t="shared" ca="1" si="131"/>
        <v>0</v>
      </c>
      <c r="AX235">
        <f t="shared" ca="1" si="132"/>
        <v>0</v>
      </c>
    </row>
    <row r="236" spans="1:50" ht="42" customHeight="1">
      <c r="A236" s="726">
        <v>2026</v>
      </c>
      <c r="B236" s="789" t="s">
        <v>48</v>
      </c>
      <c r="C236" s="775"/>
      <c r="D236" s="616" t="str">
        <f>'PTRSPI 2026'!D14</f>
        <v>PTRSPI 7</v>
      </c>
      <c r="E236" s="1125" t="str">
        <f>'PTRSPI 2026'!E14</f>
        <v>Alinear controles con el Anexo A de ISO 27001:2022</v>
      </c>
      <c r="F236" s="1125" t="str">
        <f>'PTRSPI 2026'!F14</f>
        <v>Informe de controles seleccionados y justificados</v>
      </c>
      <c r="G236" s="817">
        <f>'PTRSPI 2026'!G14</f>
        <v>0</v>
      </c>
      <c r="H236" s="817">
        <f>'PTRSPI 2026'!H14</f>
        <v>0</v>
      </c>
      <c r="I236" s="817">
        <f>'PTRSPI 2026'!I14</f>
        <v>0</v>
      </c>
      <c r="J236" s="817">
        <f>'PTRSPI 2026'!J14</f>
        <v>0</v>
      </c>
      <c r="K236" s="817">
        <f>'PTRSPI 2026'!K14</f>
        <v>0</v>
      </c>
      <c r="L236" s="817">
        <f>'PTRSPI 2026'!L14</f>
        <v>0</v>
      </c>
      <c r="M236" s="817">
        <f>'PTRSPI 2026'!M14</f>
        <v>1</v>
      </c>
      <c r="N236" s="817">
        <f>'PTRSPI 2026'!N14</f>
        <v>0</v>
      </c>
      <c r="O236" s="817">
        <f>'PTRSPI 2026'!O14</f>
        <v>0</v>
      </c>
      <c r="P236" s="817">
        <f>'PTRSPI 2026'!P14</f>
        <v>0</v>
      </c>
      <c r="Q236" s="817">
        <f>'PTRSPI 2026'!Q14</f>
        <v>0</v>
      </c>
      <c r="R236" s="817">
        <f>'PTRSPI 2026'!R14</f>
        <v>1</v>
      </c>
      <c r="S236" s="817">
        <f>'PTRSPI 2026'!S14</f>
        <v>2</v>
      </c>
      <c r="T236" s="1107">
        <f>'PTRSPI 2026'!T14</f>
        <v>1</v>
      </c>
      <c r="U236" s="817" t="str">
        <f>'PTRSPI 2026'!V12</f>
        <v xml:space="preserve">Oficina de informática y Desarrollo Tecnológico/Oficina Asesora de Planeación </v>
      </c>
      <c r="V236" s="817"/>
      <c r="W236" s="817"/>
      <c r="X236" s="1119"/>
      <c r="Y236" s="39">
        <f>'PTRSPI 2026'!X14</f>
        <v>0</v>
      </c>
      <c r="Z236" s="39">
        <f>'PTRSPI 2026'!Y14</f>
        <v>0</v>
      </c>
      <c r="AA236" s="39">
        <f>'PTRSPI 2026'!Z14</f>
        <v>0</v>
      </c>
      <c r="AB236" s="39">
        <f>'PTRSPI 2026'!AA14</f>
        <v>0</v>
      </c>
      <c r="AC236" s="39">
        <f>'PTRSPI 2026'!AB14</f>
        <v>0</v>
      </c>
      <c r="AD236" s="39">
        <f>'PTRSPI 2026'!AC14</f>
        <v>0</v>
      </c>
      <c r="AE236" s="39">
        <f>'PTRSPI 2026'!AD14</f>
        <v>0</v>
      </c>
      <c r="AF236" s="39">
        <f>'PTRSPI 2026'!AE14</f>
        <v>0</v>
      </c>
      <c r="AG236" s="39">
        <f>'PTRSPI 2026'!AF14</f>
        <v>0</v>
      </c>
      <c r="AH236" s="39">
        <f>'PTRSPI 2026'!AG14</f>
        <v>0</v>
      </c>
      <c r="AI236" s="39">
        <f>'PTRSPI 2026'!AH14</f>
        <v>0</v>
      </c>
      <c r="AJ236" s="39">
        <f>'PTRSPI 2026'!AI14</f>
        <v>0</v>
      </c>
      <c r="AK236" s="39">
        <f>'PTRSPI 2026'!AJ14</f>
        <v>0</v>
      </c>
      <c r="AL236" s="1128">
        <f>'PTRSPI 2026'!AK14</f>
        <v>0</v>
      </c>
      <c r="AM236">
        <f t="shared" ca="1" si="121"/>
        <v>0</v>
      </c>
      <c r="AN236">
        <f t="shared" ca="1" si="122"/>
        <v>0</v>
      </c>
      <c r="AO236">
        <f t="shared" ca="1" si="123"/>
        <v>0</v>
      </c>
      <c r="AP236">
        <f t="shared" ca="1" si="124"/>
        <v>0</v>
      </c>
      <c r="AQ236">
        <f t="shared" ca="1" si="125"/>
        <v>0</v>
      </c>
      <c r="AR236">
        <f t="shared" ca="1" si="126"/>
        <v>0</v>
      </c>
      <c r="AS236">
        <f t="shared" ca="1" si="127"/>
        <v>2</v>
      </c>
      <c r="AT236">
        <f t="shared" ca="1" si="128"/>
        <v>0</v>
      </c>
      <c r="AU236">
        <f t="shared" ca="1" si="129"/>
        <v>0</v>
      </c>
      <c r="AV236">
        <f t="shared" ca="1" si="130"/>
        <v>0</v>
      </c>
      <c r="AW236">
        <f t="shared" ca="1" si="131"/>
        <v>0</v>
      </c>
      <c r="AX236">
        <f t="shared" ca="1" si="132"/>
        <v>2</v>
      </c>
    </row>
    <row r="237" spans="1:50" ht="42" customHeight="1">
      <c r="A237" s="726">
        <v>2026</v>
      </c>
      <c r="B237" s="789" t="s">
        <v>48</v>
      </c>
      <c r="C237" s="775"/>
      <c r="D237" s="616" t="str">
        <f>'PTRSPI 2026'!D15</f>
        <v>PTRSPI 8</v>
      </c>
      <c r="E237" s="1125" t="str">
        <f>'PTRSPI 2026'!E15</f>
        <v xml:space="preserve">Revisar y actualizar controles en caso de haberse presentado un incidente						</v>
      </c>
      <c r="F237" s="1125" t="str">
        <f>'PTRSPI 2026'!F15</f>
        <v xml:space="preserve">Informe de seguimiento realizado desde la segunda línea de defensa </v>
      </c>
      <c r="G237" s="817">
        <f>'PTRSPI 2026'!G15</f>
        <v>0</v>
      </c>
      <c r="H237" s="817">
        <f>'PTRSPI 2026'!H15</f>
        <v>0</v>
      </c>
      <c r="I237" s="817">
        <f>'PTRSPI 2026'!I15</f>
        <v>0</v>
      </c>
      <c r="J237" s="817">
        <f>'PTRSPI 2026'!J15</f>
        <v>0</v>
      </c>
      <c r="K237" s="817">
        <f>'PTRSPI 2026'!K15</f>
        <v>0</v>
      </c>
      <c r="L237" s="817">
        <f>'PTRSPI 2026'!L15</f>
        <v>0</v>
      </c>
      <c r="M237" s="817">
        <f>'PTRSPI 2026'!M15</f>
        <v>0</v>
      </c>
      <c r="N237" s="817">
        <f>'PTRSPI 2026'!N15</f>
        <v>0</v>
      </c>
      <c r="O237" s="817">
        <f>'PTRSPI 2026'!O15</f>
        <v>1</v>
      </c>
      <c r="P237" s="817">
        <f>'PTRSPI 2026'!P15</f>
        <v>0</v>
      </c>
      <c r="Q237" s="817">
        <f>'PTRSPI 2026'!Q15</f>
        <v>0</v>
      </c>
      <c r="R237" s="817">
        <f>'PTRSPI 2026'!R15</f>
        <v>0</v>
      </c>
      <c r="S237" s="817">
        <f>'PTRSPI 2026'!S15</f>
        <v>1</v>
      </c>
      <c r="T237" s="1107">
        <f>'PTRSPI 2026'!T15</f>
        <v>1</v>
      </c>
      <c r="U237" s="817" t="str">
        <f>'PTRSPI 2026'!V13</f>
        <v>Oficina de informática y Desarrollo Tecnológico</v>
      </c>
      <c r="V237" s="817"/>
      <c r="W237" s="817"/>
      <c r="X237" s="1119"/>
      <c r="Y237" s="39">
        <f>'PTRSPI 2026'!X15</f>
        <v>0</v>
      </c>
      <c r="Z237" s="39">
        <f>'PTRSPI 2026'!Y15</f>
        <v>0</v>
      </c>
      <c r="AA237" s="39">
        <f>'PTRSPI 2026'!Z15</f>
        <v>0</v>
      </c>
      <c r="AB237" s="39">
        <f>'PTRSPI 2026'!AA15</f>
        <v>0</v>
      </c>
      <c r="AC237" s="39">
        <f>'PTRSPI 2026'!AB15</f>
        <v>0</v>
      </c>
      <c r="AD237" s="39">
        <f>'PTRSPI 2026'!AC15</f>
        <v>0</v>
      </c>
      <c r="AE237" s="39">
        <f>'PTRSPI 2026'!AD15</f>
        <v>0</v>
      </c>
      <c r="AF237" s="39">
        <f>'PTRSPI 2026'!AE15</f>
        <v>0</v>
      </c>
      <c r="AG237" s="39">
        <f>'PTRSPI 2026'!AF15</f>
        <v>0</v>
      </c>
      <c r="AH237" s="39">
        <f>'PTRSPI 2026'!AG15</f>
        <v>0</v>
      </c>
      <c r="AI237" s="39">
        <f>'PTRSPI 2026'!AH15</f>
        <v>0</v>
      </c>
      <c r="AJ237" s="39">
        <f>'PTRSPI 2026'!AI15</f>
        <v>0</v>
      </c>
      <c r="AK237" s="39">
        <f>'PTRSPI 2026'!AJ15</f>
        <v>0</v>
      </c>
      <c r="AL237" s="1128">
        <f>'PTRSPI 2026'!AK15</f>
        <v>0</v>
      </c>
      <c r="AM237">
        <f t="shared" ca="1" si="121"/>
        <v>0</v>
      </c>
      <c r="AN237">
        <f t="shared" ca="1" si="122"/>
        <v>0</v>
      </c>
      <c r="AO237">
        <f t="shared" ca="1" si="123"/>
        <v>0</v>
      </c>
      <c r="AP237">
        <f t="shared" ca="1" si="124"/>
        <v>0</v>
      </c>
      <c r="AQ237">
        <f t="shared" ca="1" si="125"/>
        <v>0</v>
      </c>
      <c r="AR237">
        <f t="shared" ca="1" si="126"/>
        <v>0</v>
      </c>
      <c r="AS237">
        <f t="shared" ca="1" si="127"/>
        <v>0</v>
      </c>
      <c r="AT237">
        <f t="shared" ca="1" si="128"/>
        <v>0</v>
      </c>
      <c r="AU237">
        <f t="shared" ca="1" si="129"/>
        <v>2</v>
      </c>
      <c r="AV237">
        <f t="shared" ca="1" si="130"/>
        <v>0</v>
      </c>
      <c r="AW237">
        <f t="shared" ca="1" si="131"/>
        <v>0</v>
      </c>
      <c r="AX237">
        <f t="shared" ca="1" si="132"/>
        <v>0</v>
      </c>
    </row>
    <row r="238" spans="1:50" ht="42" customHeight="1">
      <c r="A238" s="726">
        <v>2026</v>
      </c>
      <c r="B238" s="789" t="s">
        <v>48</v>
      </c>
      <c r="C238" s="775"/>
      <c r="D238" s="616" t="str">
        <f>'PTRSPI 2026'!D16</f>
        <v>PTRSPI 9</v>
      </c>
      <c r="E238" s="1125" t="str">
        <f>'PTRSPI 2026'!E16</f>
        <v>Documentar lecciones aprendidas</v>
      </c>
      <c r="F238" s="1125" t="str">
        <f>'PTRSPI 2026'!F16</f>
        <v>Informe de mejora</v>
      </c>
      <c r="G238" s="817">
        <f>'PTRSPI 2026'!G16</f>
        <v>0</v>
      </c>
      <c r="H238" s="817">
        <f>'PTRSPI 2026'!H16</f>
        <v>0</v>
      </c>
      <c r="I238" s="817">
        <f>'PTRSPI 2026'!I16</f>
        <v>0</v>
      </c>
      <c r="J238" s="817">
        <f>'PTRSPI 2026'!J16</f>
        <v>0</v>
      </c>
      <c r="K238" s="817">
        <f>'PTRSPI 2026'!K16</f>
        <v>0</v>
      </c>
      <c r="L238" s="817">
        <f>'PTRSPI 2026'!L16</f>
        <v>1</v>
      </c>
      <c r="M238" s="817">
        <f>'PTRSPI 2026'!M16</f>
        <v>0</v>
      </c>
      <c r="N238" s="817">
        <f>'PTRSPI 2026'!N16</f>
        <v>0</v>
      </c>
      <c r="O238" s="817">
        <f>'PTRSPI 2026'!O16</f>
        <v>0</v>
      </c>
      <c r="P238" s="817">
        <f>'PTRSPI 2026'!P16</f>
        <v>0</v>
      </c>
      <c r="Q238" s="817">
        <f>'PTRSPI 2026'!Q16</f>
        <v>0</v>
      </c>
      <c r="R238" s="817">
        <f>'PTRSPI 2026'!R16</f>
        <v>1</v>
      </c>
      <c r="S238" s="817">
        <f>'PTRSPI 2026'!S16</f>
        <v>2</v>
      </c>
      <c r="T238" s="1107">
        <f>'PTRSPI 2026'!T16</f>
        <v>1</v>
      </c>
      <c r="U238" s="817" t="str">
        <f>'PTRSPI 2026'!V14</f>
        <v xml:space="preserve">Oficina de informática y Desarrollo Tecnológico/Oficina Asesora de Planeación </v>
      </c>
      <c r="V238" s="817"/>
      <c r="W238" s="817"/>
      <c r="X238" s="1119"/>
      <c r="Y238" s="39">
        <f>'PTRSPI 2026'!X16</f>
        <v>0</v>
      </c>
      <c r="Z238" s="39">
        <f>'PTRSPI 2026'!Y16</f>
        <v>0</v>
      </c>
      <c r="AA238" s="39">
        <f>'PTRSPI 2026'!Z16</f>
        <v>0</v>
      </c>
      <c r="AB238" s="39">
        <f>'PTRSPI 2026'!AA16</f>
        <v>0</v>
      </c>
      <c r="AC238" s="39">
        <f>'PTRSPI 2026'!AB16</f>
        <v>0</v>
      </c>
      <c r="AD238" s="39">
        <f>'PTRSPI 2026'!AC16</f>
        <v>0</v>
      </c>
      <c r="AE238" s="39">
        <f>'PTRSPI 2026'!AD16</f>
        <v>0</v>
      </c>
      <c r="AF238" s="39">
        <f>'PTRSPI 2026'!AE16</f>
        <v>0</v>
      </c>
      <c r="AG238" s="39">
        <f>'PTRSPI 2026'!AF16</f>
        <v>0</v>
      </c>
      <c r="AH238" s="39">
        <f>'PTRSPI 2026'!AG16</f>
        <v>0</v>
      </c>
      <c r="AI238" s="39">
        <f>'PTRSPI 2026'!AH16</f>
        <v>0</v>
      </c>
      <c r="AJ238" s="39">
        <f>'PTRSPI 2026'!AI16</f>
        <v>0</v>
      </c>
      <c r="AK238" s="39">
        <f>'PTRSPI 2026'!AJ16</f>
        <v>0</v>
      </c>
      <c r="AL238" s="1128">
        <f>'PTRSPI 2026'!AK16</f>
        <v>0</v>
      </c>
      <c r="AM238">
        <f t="shared" ca="1" si="121"/>
        <v>0</v>
      </c>
      <c r="AN238">
        <f t="shared" ca="1" si="122"/>
        <v>0</v>
      </c>
      <c r="AO238">
        <f t="shared" ca="1" si="123"/>
        <v>0</v>
      </c>
      <c r="AP238">
        <f t="shared" ca="1" si="124"/>
        <v>0</v>
      </c>
      <c r="AQ238">
        <f t="shared" ca="1" si="125"/>
        <v>0</v>
      </c>
      <c r="AR238">
        <f t="shared" ca="1" si="126"/>
        <v>2</v>
      </c>
      <c r="AS238">
        <f t="shared" ca="1" si="127"/>
        <v>0</v>
      </c>
      <c r="AT238">
        <f t="shared" ca="1" si="128"/>
        <v>0</v>
      </c>
      <c r="AU238">
        <f t="shared" ca="1" si="129"/>
        <v>0</v>
      </c>
      <c r="AV238">
        <f t="shared" ca="1" si="130"/>
        <v>0</v>
      </c>
      <c r="AW238">
        <f t="shared" ca="1" si="131"/>
        <v>0</v>
      </c>
      <c r="AX238">
        <f t="shared" ca="1" si="132"/>
        <v>2</v>
      </c>
    </row>
    <row r="239" spans="1:50" ht="56.25" customHeight="1">
      <c r="A239" s="726">
        <v>2026</v>
      </c>
      <c r="B239" s="789" t="s">
        <v>115</v>
      </c>
      <c r="C239" s="775"/>
      <c r="D239" s="616" t="str">
        <f>'PETI 2026'!E8</f>
        <v>PETI1</v>
      </c>
      <c r="E239" s="1125"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F239" s="1125" t="str">
        <f>'PETI 2026'!G8</f>
        <v>1. Cronograma de actividades
2. Informe de avance de implementación semestral.</v>
      </c>
      <c r="G239" s="817">
        <f>'PETI 2026'!H8</f>
        <v>0</v>
      </c>
      <c r="H239" s="817">
        <f>'PETI 2026'!I8</f>
        <v>0</v>
      </c>
      <c r="I239" s="817">
        <f>'PETI 2026'!J8</f>
        <v>1</v>
      </c>
      <c r="J239" s="817">
        <f>'PETI 2026'!K8</f>
        <v>0</v>
      </c>
      <c r="K239" s="817">
        <f>'PETI 2026'!L8</f>
        <v>0</v>
      </c>
      <c r="L239" s="817">
        <f>'PETI 2026'!M8</f>
        <v>0</v>
      </c>
      <c r="M239" s="817">
        <f>'PETI 2026'!N8</f>
        <v>1</v>
      </c>
      <c r="N239" s="817">
        <f>'PETI 2026'!O8</f>
        <v>0</v>
      </c>
      <c r="O239" s="817">
        <f>'PETI 2026'!P8</f>
        <v>0</v>
      </c>
      <c r="P239" s="817">
        <f>'PETI 2026'!Q8</f>
        <v>0</v>
      </c>
      <c r="Q239" s="817">
        <f>'PETI 2026'!R8</f>
        <v>1</v>
      </c>
      <c r="R239" s="817">
        <f>'PETI 2026'!S8</f>
        <v>0</v>
      </c>
      <c r="S239" s="817">
        <f>'PETI 2026'!T8</f>
        <v>3</v>
      </c>
      <c r="T239" s="1107">
        <f>'PETI 2026'!U8</f>
        <v>1</v>
      </c>
      <c r="U239" s="817" t="str">
        <f>'PETI 2026'!W8</f>
        <v>Oficina de Informática y  Desarrollo Tecnológico
Oficina Asesora de Planeación</v>
      </c>
      <c r="V239" s="817"/>
      <c r="W239" s="817"/>
      <c r="X239" s="817"/>
      <c r="Y239" s="1112">
        <f>'PETI 2026'!Y8</f>
        <v>0</v>
      </c>
      <c r="Z239" s="1112">
        <f>'PETI 2026'!Z8</f>
        <v>0</v>
      </c>
      <c r="AA239" s="1112">
        <f>'PETI 2026'!AA8</f>
        <v>1</v>
      </c>
      <c r="AB239" s="1112">
        <f>'PETI 2026'!AB8</f>
        <v>0</v>
      </c>
      <c r="AC239" s="1112">
        <f>'PETI 2026'!AC8</f>
        <v>0</v>
      </c>
      <c r="AD239" s="1112">
        <f>'PETI 2026'!AD8</f>
        <v>0</v>
      </c>
      <c r="AE239" s="1112">
        <f>'PETI 2026'!AE8</f>
        <v>0</v>
      </c>
      <c r="AF239" s="1112">
        <f>'PETI 2026'!AF8</f>
        <v>0</v>
      </c>
      <c r="AG239" s="1112">
        <f>'PETI 2026'!AG8</f>
        <v>0</v>
      </c>
      <c r="AH239" s="1112">
        <f>'PETI 2026'!AH8</f>
        <v>0</v>
      </c>
      <c r="AI239" s="1112">
        <f>'PETI 2026'!AI8</f>
        <v>0</v>
      </c>
      <c r="AJ239" s="1112">
        <f>'PETI 2026'!AJ8</f>
        <v>0</v>
      </c>
      <c r="AK239" s="1112">
        <f>'PETI 2026'!AK8</f>
        <v>1</v>
      </c>
      <c r="AL239" s="1126">
        <f>'PETI 2026'!AL8</f>
        <v>0.33333333333333331</v>
      </c>
      <c r="AM239">
        <f t="shared" ca="1" si="121"/>
        <v>0</v>
      </c>
      <c r="AN239">
        <f t="shared" ca="1" si="122"/>
        <v>0</v>
      </c>
      <c r="AO239">
        <f t="shared" ca="1" si="123"/>
        <v>1</v>
      </c>
      <c r="AP239">
        <f t="shared" ca="1" si="124"/>
        <v>0</v>
      </c>
      <c r="AQ239">
        <f t="shared" ca="1" si="125"/>
        <v>0</v>
      </c>
      <c r="AR239">
        <f t="shared" ca="1" si="126"/>
        <v>0</v>
      </c>
      <c r="AS239">
        <f t="shared" ca="1" si="127"/>
        <v>2</v>
      </c>
      <c r="AT239">
        <f t="shared" ca="1" si="128"/>
        <v>0</v>
      </c>
      <c r="AU239">
        <f t="shared" ca="1" si="129"/>
        <v>0</v>
      </c>
      <c r="AV239">
        <f t="shared" ca="1" si="130"/>
        <v>0</v>
      </c>
      <c r="AW239">
        <f t="shared" ca="1" si="131"/>
        <v>2</v>
      </c>
      <c r="AX239">
        <f t="shared" ca="1" si="132"/>
        <v>0</v>
      </c>
    </row>
    <row r="240" spans="1:50" ht="56.25" customHeight="1">
      <c r="A240" s="726">
        <v>2026</v>
      </c>
      <c r="B240" s="789" t="s">
        <v>115</v>
      </c>
      <c r="C240" s="775"/>
      <c r="D240" s="616" t="str">
        <f>'PETI 2026'!E9</f>
        <v>PETI2</v>
      </c>
      <c r="E240" s="1125" t="str">
        <f>'PETI 2026'!F9</f>
        <v>Procesos y políticas de Gobierno de datos, arquitectura de datos, Calidad de datos, analítica de datos.</v>
      </c>
      <c r="F240" s="1125" t="str">
        <f>'PETI 2026'!G9</f>
        <v>1. Cronograma de actividades 
2. Project Charter 
2. Informe de avance de implementación semestral.</v>
      </c>
      <c r="G240" s="817">
        <f>'PETI 2026'!H9</f>
        <v>0</v>
      </c>
      <c r="H240" s="817">
        <f>'PETI 2026'!I9</f>
        <v>0</v>
      </c>
      <c r="I240" s="817">
        <f>'PETI 2026'!J9</f>
        <v>0</v>
      </c>
      <c r="J240" s="817">
        <f>'PETI 2026'!K9</f>
        <v>1</v>
      </c>
      <c r="K240" s="817">
        <f>'PETI 2026'!L9</f>
        <v>1</v>
      </c>
      <c r="L240" s="817">
        <f>'PETI 2026'!M9</f>
        <v>0</v>
      </c>
      <c r="M240" s="817">
        <f>'PETI 2026'!N9</f>
        <v>1</v>
      </c>
      <c r="N240" s="817">
        <f>'PETI 2026'!O9</f>
        <v>0</v>
      </c>
      <c r="O240" s="817">
        <f>'PETI 2026'!P9</f>
        <v>0</v>
      </c>
      <c r="P240" s="817">
        <f>'PETI 2026'!Q9</f>
        <v>0</v>
      </c>
      <c r="Q240" s="817">
        <f>'PETI 2026'!R9</f>
        <v>1</v>
      </c>
      <c r="R240" s="817">
        <f>'PETI 2026'!S9</f>
        <v>0</v>
      </c>
      <c r="S240" s="817">
        <f>'PETI 2026'!T9</f>
        <v>4</v>
      </c>
      <c r="T240" s="1107">
        <f>'PETI 2026'!U9</f>
        <v>1</v>
      </c>
      <c r="U240" s="817" t="str">
        <f>'PETI 2026'!W9</f>
        <v>Oficina Asesora de Planeación</v>
      </c>
      <c r="V240" s="817"/>
      <c r="W240" s="817"/>
      <c r="X240" s="817"/>
      <c r="Y240" s="1112">
        <f>'PETI 2026'!Y9</f>
        <v>0</v>
      </c>
      <c r="Z240" s="1112">
        <f>'PETI 2026'!Z9</f>
        <v>0</v>
      </c>
      <c r="AA240" s="1112">
        <f>'PETI 2026'!AA9</f>
        <v>0</v>
      </c>
      <c r="AB240" s="1112">
        <f>'PETI 2026'!AB9</f>
        <v>1</v>
      </c>
      <c r="AC240" s="1112">
        <f>'PETI 2026'!AC9</f>
        <v>0</v>
      </c>
      <c r="AD240" s="1112">
        <f>'PETI 2026'!AD9</f>
        <v>0</v>
      </c>
      <c r="AE240" s="1112">
        <f>'PETI 2026'!AE9</f>
        <v>0</v>
      </c>
      <c r="AF240" s="1112">
        <f>'PETI 2026'!AF9</f>
        <v>0</v>
      </c>
      <c r="AG240" s="1112">
        <f>'PETI 2026'!AG9</f>
        <v>0</v>
      </c>
      <c r="AH240" s="1112">
        <f>'PETI 2026'!AH9</f>
        <v>0</v>
      </c>
      <c r="AI240" s="1112">
        <f>'PETI 2026'!AI9</f>
        <v>0</v>
      </c>
      <c r="AJ240" s="1112">
        <f>'PETI 2026'!AJ9</f>
        <v>0</v>
      </c>
      <c r="AK240" s="1112">
        <f>'PETI 2026'!AK9</f>
        <v>1</v>
      </c>
      <c r="AL240" s="1126">
        <f>'PETI 2026'!AL9</f>
        <v>0.25</v>
      </c>
      <c r="AM240">
        <f t="shared" ca="1" si="121"/>
        <v>0</v>
      </c>
      <c r="AN240">
        <f t="shared" ca="1" si="122"/>
        <v>0</v>
      </c>
      <c r="AO240">
        <f t="shared" ca="1" si="123"/>
        <v>0</v>
      </c>
      <c r="AP240">
        <f t="shared" ca="1" si="124"/>
        <v>1</v>
      </c>
      <c r="AQ240">
        <f t="shared" ca="1" si="125"/>
        <v>2</v>
      </c>
      <c r="AR240">
        <f t="shared" ca="1" si="126"/>
        <v>0</v>
      </c>
      <c r="AS240">
        <f t="shared" ca="1" si="127"/>
        <v>2</v>
      </c>
      <c r="AT240">
        <f t="shared" ca="1" si="128"/>
        <v>0</v>
      </c>
      <c r="AU240">
        <f t="shared" ca="1" si="129"/>
        <v>0</v>
      </c>
      <c r="AV240">
        <f t="shared" ca="1" si="130"/>
        <v>0</v>
      </c>
      <c r="AW240">
        <f t="shared" ca="1" si="131"/>
        <v>2</v>
      </c>
      <c r="AX240">
        <f t="shared" ca="1" si="132"/>
        <v>0</v>
      </c>
    </row>
    <row r="241" spans="1:50" ht="56.25" customHeight="1">
      <c r="A241" s="726">
        <v>2026</v>
      </c>
      <c r="B241" s="789" t="s">
        <v>115</v>
      </c>
      <c r="C241" s="775"/>
      <c r="D241" s="616" t="str">
        <f>'PETI 2026'!E10</f>
        <v>PETI3</v>
      </c>
      <c r="E241" s="1125" t="str">
        <f>'PETI 2026'!F10</f>
        <v>Implementación de los procesos y políticas de  Gobierno de datos,  calidad de datos, arquitectura de dato y analítica</v>
      </c>
      <c r="F241" s="1125" t="str">
        <f>'PETI 2026'!G10</f>
        <v>1. Project charter (mayo)
2. Hoja de ruta actualizada (noviembre
3. Informe de avance (semestral)</v>
      </c>
      <c r="G241" s="817">
        <f>'PETI 2026'!H10</f>
        <v>0</v>
      </c>
      <c r="H241" s="817">
        <f>'PETI 2026'!I10</f>
        <v>0</v>
      </c>
      <c r="I241" s="817">
        <f>'PETI 2026'!J10</f>
        <v>0</v>
      </c>
      <c r="J241" s="817">
        <f>'PETI 2026'!K10</f>
        <v>0</v>
      </c>
      <c r="K241" s="817">
        <f>'PETI 2026'!L10</f>
        <v>1</v>
      </c>
      <c r="L241" s="817">
        <f>'PETI 2026'!M10</f>
        <v>0</v>
      </c>
      <c r="M241" s="817">
        <f>'PETI 2026'!N10</f>
        <v>1</v>
      </c>
      <c r="N241" s="817">
        <f>'PETI 2026'!O10</f>
        <v>0</v>
      </c>
      <c r="O241" s="817">
        <f>'PETI 2026'!P10</f>
        <v>0</v>
      </c>
      <c r="P241" s="817">
        <f>'PETI 2026'!Q10</f>
        <v>0</v>
      </c>
      <c r="Q241" s="817">
        <f>'PETI 2026'!R10</f>
        <v>1</v>
      </c>
      <c r="R241" s="817">
        <f>'PETI 2026'!S10</f>
        <v>1</v>
      </c>
      <c r="S241" s="817">
        <f>'PETI 2026'!T10</f>
        <v>4</v>
      </c>
      <c r="T241" s="1107">
        <f>'PETI 2026'!U10</f>
        <v>1</v>
      </c>
      <c r="U241" s="817" t="str">
        <f>'PETI 2026'!W10</f>
        <v>Oficina Asesora de Planeación</v>
      </c>
      <c r="V241" s="817"/>
      <c r="W241" s="817"/>
      <c r="X241" s="817"/>
      <c r="Y241" s="1112">
        <f>'PETI 2026'!Y10</f>
        <v>0</v>
      </c>
      <c r="Z241" s="1112">
        <f>'PETI 2026'!Z10</f>
        <v>0</v>
      </c>
      <c r="AA241" s="1112">
        <f>'PETI 2026'!AA10</f>
        <v>1</v>
      </c>
      <c r="AB241" s="1112">
        <f>'PETI 2026'!AB10</f>
        <v>0</v>
      </c>
      <c r="AC241" s="1112">
        <f>'PETI 2026'!AC10</f>
        <v>0</v>
      </c>
      <c r="AD241" s="1112">
        <f>'PETI 2026'!AD10</f>
        <v>0</v>
      </c>
      <c r="AE241" s="1112">
        <f>'PETI 2026'!AE10</f>
        <v>0</v>
      </c>
      <c r="AF241" s="1112">
        <f>'PETI 2026'!AF10</f>
        <v>0</v>
      </c>
      <c r="AG241" s="1112">
        <f>'PETI 2026'!AG10</f>
        <v>0</v>
      </c>
      <c r="AH241" s="1112">
        <f>'PETI 2026'!AH10</f>
        <v>0</v>
      </c>
      <c r="AI241" s="1112">
        <f>'PETI 2026'!AI10</f>
        <v>0</v>
      </c>
      <c r="AJ241" s="1112">
        <f>'PETI 2026'!AJ10</f>
        <v>0</v>
      </c>
      <c r="AK241" s="1112">
        <f>'PETI 2026'!AK10</f>
        <v>1</v>
      </c>
      <c r="AL241" s="1126">
        <f>'PETI 2026'!AL10</f>
        <v>0.25</v>
      </c>
      <c r="AM241">
        <f t="shared" ca="1" si="121"/>
        <v>0</v>
      </c>
      <c r="AN241">
        <f t="shared" ca="1" si="122"/>
        <v>0</v>
      </c>
      <c r="AO241">
        <f t="shared" ca="1" si="123"/>
        <v>1</v>
      </c>
      <c r="AP241">
        <f t="shared" ca="1" si="124"/>
        <v>0</v>
      </c>
      <c r="AQ241">
        <f t="shared" ca="1" si="125"/>
        <v>2</v>
      </c>
      <c r="AR241">
        <f t="shared" ca="1" si="126"/>
        <v>0</v>
      </c>
      <c r="AS241">
        <f t="shared" ca="1" si="127"/>
        <v>2</v>
      </c>
      <c r="AT241">
        <f t="shared" ca="1" si="128"/>
        <v>0</v>
      </c>
      <c r="AU241">
        <f t="shared" ca="1" si="129"/>
        <v>0</v>
      </c>
      <c r="AV241">
        <f t="shared" ca="1" si="130"/>
        <v>0</v>
      </c>
      <c r="AW241">
        <f t="shared" ca="1" si="131"/>
        <v>2</v>
      </c>
      <c r="AX241">
        <f t="shared" ca="1" si="132"/>
        <v>2</v>
      </c>
    </row>
    <row r="242" spans="1:50" ht="56.25" customHeight="1">
      <c r="A242" s="726">
        <v>2026</v>
      </c>
      <c r="B242" s="789" t="s">
        <v>115</v>
      </c>
      <c r="C242" s="775"/>
      <c r="D242" s="616" t="str">
        <f>'PETI 2026'!E11</f>
        <v>PETI4</v>
      </c>
      <c r="E242" s="1125" t="str">
        <f>'PETI 2026'!F11</f>
        <v xml:space="preserve">
Realizar la identificación de los flujos de información y datos, así como la diagramación de los laboratorios piloto priorizados.</v>
      </c>
      <c r="F242" s="1125" t="str">
        <f>'PETI 2026'!G11</f>
        <v>1. Cronograma de actividades
2. Project charter (mayo)
3. Inventario de datos (mayo) 
4. Diagramación en Bizagi de los laboratorios piloto (junio)</v>
      </c>
      <c r="G242" s="817">
        <f>'PETI 2026'!H11</f>
        <v>0</v>
      </c>
      <c r="H242" s="817">
        <f>'PETI 2026'!I11</f>
        <v>0</v>
      </c>
      <c r="I242" s="817">
        <f>'PETI 2026'!J11</f>
        <v>1</v>
      </c>
      <c r="J242" s="817">
        <f>'PETI 2026'!K11</f>
        <v>0</v>
      </c>
      <c r="K242" s="817">
        <f>'PETI 2026'!L11</f>
        <v>1</v>
      </c>
      <c r="L242" s="817">
        <f>'PETI 2026'!M11</f>
        <v>1</v>
      </c>
      <c r="M242" s="817">
        <f>'PETI 2026'!N11</f>
        <v>0</v>
      </c>
      <c r="N242" s="817">
        <f>'PETI 2026'!O11</f>
        <v>1</v>
      </c>
      <c r="O242" s="817">
        <f>'PETI 2026'!P11</f>
        <v>0</v>
      </c>
      <c r="P242" s="817">
        <f>'PETI 2026'!Q11</f>
        <v>0</v>
      </c>
      <c r="Q242" s="817">
        <f>'PETI 2026'!R11</f>
        <v>0</v>
      </c>
      <c r="R242" s="817">
        <f>'PETI 2026'!S11</f>
        <v>0</v>
      </c>
      <c r="S242" s="817">
        <f>'PETI 2026'!T11</f>
        <v>4</v>
      </c>
      <c r="T242" s="1107">
        <f>'PETI 2026'!U11</f>
        <v>1</v>
      </c>
      <c r="U242" s="817" t="str">
        <f>'PETI 2026'!W11</f>
        <v>Oficina de Informática y  Desarrollo Tecnológico
Oficina Asesora de Planeación</v>
      </c>
      <c r="V242" s="817"/>
      <c r="W242" s="817"/>
      <c r="X242" s="817"/>
      <c r="Y242" s="1112">
        <f>'PETI 2026'!Y11</f>
        <v>0</v>
      </c>
      <c r="Z242" s="1112">
        <f>'PETI 2026'!Z11</f>
        <v>0</v>
      </c>
      <c r="AA242" s="1112">
        <f>'PETI 2026'!AA11</f>
        <v>1</v>
      </c>
      <c r="AB242" s="1112">
        <f>'PETI 2026'!AB11</f>
        <v>0</v>
      </c>
      <c r="AC242" s="1112">
        <f>'PETI 2026'!AC11</f>
        <v>0</v>
      </c>
      <c r="AD242" s="1112">
        <f>'PETI 2026'!AD11</f>
        <v>0</v>
      </c>
      <c r="AE242" s="1112">
        <f>'PETI 2026'!AE11</f>
        <v>0</v>
      </c>
      <c r="AF242" s="1112">
        <f>'PETI 2026'!AF11</f>
        <v>0</v>
      </c>
      <c r="AG242" s="1112">
        <f>'PETI 2026'!AG11</f>
        <v>0</v>
      </c>
      <c r="AH242" s="1112">
        <f>'PETI 2026'!AH11</f>
        <v>0</v>
      </c>
      <c r="AI242" s="1112">
        <f>'PETI 2026'!AI11</f>
        <v>0</v>
      </c>
      <c r="AJ242" s="1112">
        <f>'PETI 2026'!AJ11</f>
        <v>0</v>
      </c>
      <c r="AK242" s="1112">
        <f>'PETI 2026'!AK11</f>
        <v>1</v>
      </c>
      <c r="AL242" s="1126">
        <f>'PETI 2026'!AL11</f>
        <v>0.25</v>
      </c>
      <c r="AM242">
        <f t="shared" ca="1" si="121"/>
        <v>0</v>
      </c>
      <c r="AN242">
        <f t="shared" ca="1" si="122"/>
        <v>0</v>
      </c>
      <c r="AO242">
        <f t="shared" ca="1" si="123"/>
        <v>1</v>
      </c>
      <c r="AP242">
        <f t="shared" ca="1" si="124"/>
        <v>0</v>
      </c>
      <c r="AQ242">
        <f t="shared" ca="1" si="125"/>
        <v>2</v>
      </c>
      <c r="AR242">
        <f t="shared" ca="1" si="126"/>
        <v>2</v>
      </c>
      <c r="AS242">
        <f t="shared" ca="1" si="127"/>
        <v>0</v>
      </c>
      <c r="AT242">
        <f t="shared" ca="1" si="128"/>
        <v>2</v>
      </c>
      <c r="AU242">
        <f t="shared" ca="1" si="129"/>
        <v>0</v>
      </c>
      <c r="AV242">
        <f t="shared" ca="1" si="130"/>
        <v>0</v>
      </c>
      <c r="AW242">
        <f t="shared" ca="1" si="131"/>
        <v>0</v>
      </c>
      <c r="AX242">
        <f t="shared" ca="1" si="132"/>
        <v>0</v>
      </c>
    </row>
    <row r="243" spans="1:50" ht="56.25" customHeight="1">
      <c r="A243" s="726">
        <v>2026</v>
      </c>
      <c r="B243" s="789" t="s">
        <v>115</v>
      </c>
      <c r="C243" s="775"/>
      <c r="D243" s="616" t="str">
        <f>'PETI 2026'!E12</f>
        <v>PETI5</v>
      </c>
      <c r="E243" s="1125" t="str">
        <f>'PETI 2026'!F12</f>
        <v>Levantamiento de requerimientos, Análisis, Diseño e implementación de indicadores de negocio haciendo uso de herramientas de analítica de datos.</v>
      </c>
      <c r="F243" s="1125" t="str">
        <f>'PETI 2026'!G12</f>
        <v xml:space="preserve">1. Cronograma de actividades 
2. Project Charter 
3. Informe de avance de implementación semestral. </v>
      </c>
      <c r="G243" s="817">
        <f>'PETI 2026'!H12</f>
        <v>0</v>
      </c>
      <c r="H243" s="817">
        <f>'PETI 2026'!I12</f>
        <v>0</v>
      </c>
      <c r="I243" s="817">
        <f>'PETI 2026'!J12</f>
        <v>1</v>
      </c>
      <c r="J243" s="817">
        <f>'PETI 2026'!K12</f>
        <v>0</v>
      </c>
      <c r="K243" s="817">
        <f>'PETI 2026'!L12</f>
        <v>1</v>
      </c>
      <c r="L243" s="817">
        <f>'PETI 2026'!M12</f>
        <v>0</v>
      </c>
      <c r="M243" s="817">
        <f>'PETI 2026'!N12</f>
        <v>1</v>
      </c>
      <c r="N243" s="817">
        <f>'PETI 2026'!O12</f>
        <v>0</v>
      </c>
      <c r="O243" s="817">
        <f>'PETI 2026'!P12</f>
        <v>0</v>
      </c>
      <c r="P243" s="817">
        <f>'PETI 2026'!Q12</f>
        <v>0</v>
      </c>
      <c r="Q243" s="817">
        <f>'PETI 2026'!R12</f>
        <v>1</v>
      </c>
      <c r="R243" s="817">
        <f>'PETI 2026'!S12</f>
        <v>0</v>
      </c>
      <c r="S243" s="817">
        <f>'PETI 2026'!T12</f>
        <v>4</v>
      </c>
      <c r="T243" s="1107">
        <f>'PETI 2026'!U12</f>
        <v>1</v>
      </c>
      <c r="U243" s="817" t="str">
        <f>'PETI 2026'!W12</f>
        <v>Oficina Asesora de Planeación</v>
      </c>
      <c r="V243" s="817"/>
      <c r="W243" s="817"/>
      <c r="X243" s="817"/>
      <c r="Y243" s="1112">
        <f>'PETI 2026'!Y12</f>
        <v>0</v>
      </c>
      <c r="Z243" s="1112">
        <f>'PETI 2026'!Z12</f>
        <v>0</v>
      </c>
      <c r="AA243" s="1112">
        <f>'PETI 2026'!AA12</f>
        <v>1</v>
      </c>
      <c r="AB243" s="1112">
        <f>'PETI 2026'!AB12</f>
        <v>0</v>
      </c>
      <c r="AC243" s="1112">
        <f>'PETI 2026'!AC12</f>
        <v>0</v>
      </c>
      <c r="AD243" s="1112">
        <f>'PETI 2026'!AD12</f>
        <v>0</v>
      </c>
      <c r="AE243" s="1112">
        <f>'PETI 2026'!AE12</f>
        <v>0</v>
      </c>
      <c r="AF243" s="1112">
        <f>'PETI 2026'!AF12</f>
        <v>0</v>
      </c>
      <c r="AG243" s="1112">
        <f>'PETI 2026'!AG12</f>
        <v>0</v>
      </c>
      <c r="AH243" s="1112">
        <f>'PETI 2026'!AH12</f>
        <v>0</v>
      </c>
      <c r="AI243" s="1112">
        <f>'PETI 2026'!AI12</f>
        <v>0</v>
      </c>
      <c r="AJ243" s="1112">
        <f>'PETI 2026'!AJ12</f>
        <v>0</v>
      </c>
      <c r="AK243" s="1112">
        <f>'PETI 2026'!AK12</f>
        <v>1</v>
      </c>
      <c r="AL243" s="1126">
        <f>'PETI 2026'!AL12</f>
        <v>0.25</v>
      </c>
      <c r="AM243">
        <f t="shared" ca="1" si="121"/>
        <v>0</v>
      </c>
      <c r="AN243">
        <f t="shared" ca="1" si="122"/>
        <v>0</v>
      </c>
      <c r="AO243">
        <f t="shared" ca="1" si="123"/>
        <v>1</v>
      </c>
      <c r="AP243">
        <f t="shared" ca="1" si="124"/>
        <v>0</v>
      </c>
      <c r="AQ243">
        <f t="shared" ca="1" si="125"/>
        <v>2</v>
      </c>
      <c r="AR243">
        <f t="shared" ca="1" si="126"/>
        <v>0</v>
      </c>
      <c r="AS243">
        <f t="shared" ca="1" si="127"/>
        <v>2</v>
      </c>
      <c r="AT243">
        <f t="shared" ca="1" si="128"/>
        <v>0</v>
      </c>
      <c r="AU243">
        <f t="shared" ca="1" si="129"/>
        <v>0</v>
      </c>
      <c r="AV243">
        <f t="shared" ca="1" si="130"/>
        <v>0</v>
      </c>
      <c r="AW243">
        <f t="shared" ca="1" si="131"/>
        <v>2</v>
      </c>
      <c r="AX243">
        <f t="shared" ca="1" si="132"/>
        <v>0</v>
      </c>
    </row>
    <row r="244" spans="1:50" ht="56.25" customHeight="1">
      <c r="A244" s="726">
        <v>2026</v>
      </c>
      <c r="B244" s="789" t="s">
        <v>115</v>
      </c>
      <c r="C244" s="775"/>
      <c r="D244" s="616" t="str">
        <f>'PETI 2026'!E13</f>
        <v>PETI6</v>
      </c>
      <c r="E244" s="1125" t="str">
        <f>'PETI 2026'!F13</f>
        <v>Consolidación de la iniciativa del proceso de ensayo de actitud y estudios colaborativos.</v>
      </c>
      <c r="F244" s="1125" t="str">
        <f>'PETI 2026'!G13</f>
        <v xml:space="preserve">1. Cronograma de actividades 
2. Project Charter 
3. Informe de avance de implementación semestral. </v>
      </c>
      <c r="G244" s="817">
        <f>'PETI 2026'!H13</f>
        <v>0</v>
      </c>
      <c r="H244" s="817">
        <f>'PETI 2026'!I13</f>
        <v>0</v>
      </c>
      <c r="I244" s="817">
        <f>'PETI 2026'!J13</f>
        <v>0</v>
      </c>
      <c r="J244" s="817">
        <f>'PETI 2026'!K13</f>
        <v>0</v>
      </c>
      <c r="K244" s="817">
        <f>'PETI 2026'!L13</f>
        <v>0</v>
      </c>
      <c r="L244" s="817">
        <f>'PETI 2026'!M13</f>
        <v>0</v>
      </c>
      <c r="M244" s="817">
        <f>'PETI 2026'!N13</f>
        <v>1</v>
      </c>
      <c r="N244" s="817">
        <f>'PETI 2026'!O13</f>
        <v>0</v>
      </c>
      <c r="O244" s="817">
        <f>'PETI 2026'!P13</f>
        <v>0</v>
      </c>
      <c r="P244" s="817">
        <f>'PETI 2026'!Q13</f>
        <v>0</v>
      </c>
      <c r="Q244" s="817">
        <f>'PETI 2026'!R13</f>
        <v>1</v>
      </c>
      <c r="R244" s="817">
        <f>'PETI 2026'!S13</f>
        <v>0</v>
      </c>
      <c r="S244" s="817">
        <f>'PETI 2026'!T13</f>
        <v>2</v>
      </c>
      <c r="T244" s="1107">
        <f>'PETI 2026'!U13</f>
        <v>1</v>
      </c>
      <c r="U244" s="817" t="str">
        <f>'PETI 2026'!W13</f>
        <v>Oficina Asesora de Planeación</v>
      </c>
      <c r="V244" s="817"/>
      <c r="W244" s="817"/>
      <c r="X244" s="817"/>
      <c r="Y244" s="1112">
        <f>'PETI 2026'!Y13</f>
        <v>0</v>
      </c>
      <c r="Z244" s="1112">
        <f>'PETI 2026'!Z13</f>
        <v>0</v>
      </c>
      <c r="AA244" s="1112">
        <f>'PETI 2026'!AA13</f>
        <v>1</v>
      </c>
      <c r="AB244" s="1112">
        <f>'PETI 2026'!AB13</f>
        <v>0</v>
      </c>
      <c r="AC244" s="1112">
        <f>'PETI 2026'!AC13</f>
        <v>0</v>
      </c>
      <c r="AD244" s="1112">
        <f>'PETI 2026'!AD13</f>
        <v>0</v>
      </c>
      <c r="AE244" s="1112">
        <f>'PETI 2026'!AE13</f>
        <v>0</v>
      </c>
      <c r="AF244" s="1112">
        <f>'PETI 2026'!AF13</f>
        <v>0</v>
      </c>
      <c r="AG244" s="1112">
        <f>'PETI 2026'!AG13</f>
        <v>0</v>
      </c>
      <c r="AH244" s="1112">
        <f>'PETI 2026'!AH13</f>
        <v>0</v>
      </c>
      <c r="AI244" s="1112">
        <f>'PETI 2026'!AI13</f>
        <v>0</v>
      </c>
      <c r="AJ244" s="1112">
        <f>'PETI 2026'!AJ13</f>
        <v>0</v>
      </c>
      <c r="AK244" s="1112">
        <f>'PETI 2026'!AK13</f>
        <v>1</v>
      </c>
      <c r="AL244" s="1126">
        <f>'PETI 2026'!AL13</f>
        <v>0.5</v>
      </c>
      <c r="AM244">
        <f t="shared" ca="1" si="121"/>
        <v>0</v>
      </c>
      <c r="AN244">
        <f t="shared" ca="1" si="122"/>
        <v>0</v>
      </c>
      <c r="AO244">
        <f t="shared" ca="1" si="123"/>
        <v>1</v>
      </c>
      <c r="AP244">
        <f t="shared" ca="1" si="124"/>
        <v>0</v>
      </c>
      <c r="AQ244">
        <f t="shared" ca="1" si="125"/>
        <v>0</v>
      </c>
      <c r="AR244">
        <f t="shared" ca="1" si="126"/>
        <v>0</v>
      </c>
      <c r="AS244">
        <f t="shared" ca="1" si="127"/>
        <v>2</v>
      </c>
      <c r="AT244">
        <f t="shared" ca="1" si="128"/>
        <v>0</v>
      </c>
      <c r="AU244">
        <f t="shared" ca="1" si="129"/>
        <v>0</v>
      </c>
      <c r="AV244">
        <f t="shared" ca="1" si="130"/>
        <v>0</v>
      </c>
      <c r="AW244">
        <f t="shared" ca="1" si="131"/>
        <v>2</v>
      </c>
      <c r="AX244">
        <f t="shared" ca="1" si="132"/>
        <v>0</v>
      </c>
    </row>
    <row r="245" spans="1:50" ht="56.25" customHeight="1">
      <c r="A245" s="726">
        <v>2026</v>
      </c>
      <c r="B245" s="789" t="s">
        <v>115</v>
      </c>
      <c r="C245" s="775"/>
      <c r="D245" s="616" t="str">
        <f>'PETI 2026'!E14</f>
        <v>PETI7</v>
      </c>
      <c r="E245" s="1125" t="str">
        <f>'PETI 2026'!F14</f>
        <v>Plan nacional de la infraestructura de datos ( Vigencia 2026 ) y plan de preservación digital</v>
      </c>
      <c r="F245" s="1125" t="str">
        <f>'PETI 2026'!G14</f>
        <v xml:space="preserve">1. Cronograma de actividades 
2. Project Charter 
3. Informe de avance de implementación semestral.  </v>
      </c>
      <c r="G245" s="817">
        <f>'PETI 2026'!H14</f>
        <v>0</v>
      </c>
      <c r="H245" s="817">
        <f>'PETI 2026'!I14</f>
        <v>0</v>
      </c>
      <c r="I245" s="817">
        <f>'PETI 2026'!J14</f>
        <v>0</v>
      </c>
      <c r="J245" s="817">
        <f>'PETI 2026'!K14</f>
        <v>1</v>
      </c>
      <c r="K245" s="817">
        <f>'PETI 2026'!L14</f>
        <v>1</v>
      </c>
      <c r="L245" s="817">
        <f>'PETI 2026'!M14</f>
        <v>0</v>
      </c>
      <c r="M245" s="817">
        <f>'PETI 2026'!N14</f>
        <v>1</v>
      </c>
      <c r="N245" s="817">
        <f>'PETI 2026'!O14</f>
        <v>0</v>
      </c>
      <c r="O245" s="817">
        <f>'PETI 2026'!P14</f>
        <v>0</v>
      </c>
      <c r="P245" s="817">
        <f>'PETI 2026'!Q14</f>
        <v>0</v>
      </c>
      <c r="Q245" s="817">
        <f>'PETI 2026'!R14</f>
        <v>1</v>
      </c>
      <c r="R245" s="817">
        <f>'PETI 2026'!S14</f>
        <v>0</v>
      </c>
      <c r="S245" s="817">
        <f>'PETI 2026'!T14</f>
        <v>4</v>
      </c>
      <c r="T245" s="1107">
        <f>'PETI 2026'!U14</f>
        <v>1</v>
      </c>
      <c r="U245" s="817" t="str">
        <f>'PETI 2026'!W14</f>
        <v>Oficina Asesora de Planeación</v>
      </c>
      <c r="V245" s="817"/>
      <c r="W245" s="817"/>
      <c r="X245" s="817"/>
      <c r="Y245" s="1112">
        <f>'PETI 2026'!Y14</f>
        <v>0</v>
      </c>
      <c r="Z245" s="1112">
        <f>'PETI 2026'!Z14</f>
        <v>0</v>
      </c>
      <c r="AA245" s="1112">
        <f>'PETI 2026'!AA14</f>
        <v>0</v>
      </c>
      <c r="AB245" s="1112">
        <f>'PETI 2026'!AB14</f>
        <v>1</v>
      </c>
      <c r="AC245" s="1112">
        <f>'PETI 2026'!AC14</f>
        <v>0</v>
      </c>
      <c r="AD245" s="1112">
        <f>'PETI 2026'!AD14</f>
        <v>0</v>
      </c>
      <c r="AE245" s="1112">
        <f>'PETI 2026'!AE14</f>
        <v>0</v>
      </c>
      <c r="AF245" s="1112">
        <f>'PETI 2026'!AF14</f>
        <v>0</v>
      </c>
      <c r="AG245" s="1112">
        <f>'PETI 2026'!AG14</f>
        <v>0</v>
      </c>
      <c r="AH245" s="1112">
        <f>'PETI 2026'!AH14</f>
        <v>0</v>
      </c>
      <c r="AI245" s="1112">
        <f>'PETI 2026'!AI14</f>
        <v>0</v>
      </c>
      <c r="AJ245" s="1112">
        <f>'PETI 2026'!AJ14</f>
        <v>0</v>
      </c>
      <c r="AK245" s="1112">
        <f>'PETI 2026'!AK14</f>
        <v>1</v>
      </c>
      <c r="AL245" s="1126">
        <f>'PETI 2026'!AL14</f>
        <v>0.25</v>
      </c>
      <c r="AM245">
        <f t="shared" ca="1" si="121"/>
        <v>0</v>
      </c>
      <c r="AN245">
        <f t="shared" ca="1" si="122"/>
        <v>0</v>
      </c>
      <c r="AO245">
        <f t="shared" ca="1" si="123"/>
        <v>0</v>
      </c>
      <c r="AP245">
        <f t="shared" ca="1" si="124"/>
        <v>1</v>
      </c>
      <c r="AQ245">
        <f t="shared" ca="1" si="125"/>
        <v>2</v>
      </c>
      <c r="AR245">
        <f t="shared" ca="1" si="126"/>
        <v>0</v>
      </c>
      <c r="AS245">
        <f t="shared" ca="1" si="127"/>
        <v>2</v>
      </c>
      <c r="AT245">
        <f t="shared" ca="1" si="128"/>
        <v>0</v>
      </c>
      <c r="AU245">
        <f t="shared" ca="1" si="129"/>
        <v>0</v>
      </c>
      <c r="AV245">
        <f t="shared" ca="1" si="130"/>
        <v>0</v>
      </c>
      <c r="AW245">
        <f t="shared" ca="1" si="131"/>
        <v>2</v>
      </c>
      <c r="AX245">
        <f t="shared" ca="1" si="132"/>
        <v>0</v>
      </c>
    </row>
    <row r="246" spans="1:50" ht="56.25" customHeight="1">
      <c r="A246" s="726">
        <v>2026</v>
      </c>
      <c r="B246" s="789" t="s">
        <v>115</v>
      </c>
      <c r="C246" s="775"/>
      <c r="D246" s="616" t="str">
        <f>'PETI 2026'!E15</f>
        <v>PETI8</v>
      </c>
      <c r="E246" s="1125" t="str">
        <f>'PETI 2026'!F15</f>
        <v>Consolidar modelo de gobierno de TI ( Políticas, lineamientos y buenas prácticas en el dominio de sistema de info, servicios tecnológicos,  Arquitectura Empresarial, entre otros )</v>
      </c>
      <c r="F246" s="1125" t="str">
        <f>'PETI 2026'!G15</f>
        <v>1. Cronograma de actividades 
2. Project Charter 
3. Informe de avance de implementación semestral.</v>
      </c>
      <c r="G246" s="817">
        <f>'PETI 2026'!H15</f>
        <v>0</v>
      </c>
      <c r="H246" s="817">
        <f>'PETI 2026'!I15</f>
        <v>0</v>
      </c>
      <c r="I246" s="817">
        <f>'PETI 2026'!J15</f>
        <v>0</v>
      </c>
      <c r="J246" s="817">
        <f>'PETI 2026'!K15</f>
        <v>1</v>
      </c>
      <c r="K246" s="817">
        <f>'PETI 2026'!L15</f>
        <v>1</v>
      </c>
      <c r="L246" s="817">
        <f>'PETI 2026'!M15</f>
        <v>0</v>
      </c>
      <c r="M246" s="817">
        <f>'PETI 2026'!N15</f>
        <v>1</v>
      </c>
      <c r="N246" s="817">
        <f>'PETI 2026'!O15</f>
        <v>0</v>
      </c>
      <c r="O246" s="817">
        <f>'PETI 2026'!P15</f>
        <v>0</v>
      </c>
      <c r="P246" s="817">
        <f>'PETI 2026'!Q15</f>
        <v>0</v>
      </c>
      <c r="Q246" s="817">
        <f>'PETI 2026'!R15</f>
        <v>1</v>
      </c>
      <c r="R246" s="817">
        <f>'PETI 2026'!S15</f>
        <v>0</v>
      </c>
      <c r="S246" s="817">
        <f>'PETI 2026'!T15</f>
        <v>4</v>
      </c>
      <c r="T246" s="1107">
        <f>'PETI 2026'!U15</f>
        <v>1</v>
      </c>
      <c r="U246" s="817" t="str">
        <f>'PETI 2026'!W15</f>
        <v>Oficina de Informática y  Desarrollo Tecnológico
Oficina Asesora de Planeación</v>
      </c>
      <c r="V246" s="817"/>
      <c r="W246" s="817"/>
      <c r="X246" s="817"/>
      <c r="Y246" s="1112">
        <f>'PETI 2026'!Y15</f>
        <v>0</v>
      </c>
      <c r="Z246" s="1112">
        <f>'PETI 2026'!Z15</f>
        <v>0</v>
      </c>
      <c r="AA246" s="1112">
        <f>'PETI 2026'!AA15</f>
        <v>0</v>
      </c>
      <c r="AB246" s="1112">
        <f>'PETI 2026'!AB15</f>
        <v>1</v>
      </c>
      <c r="AC246" s="1112">
        <f>'PETI 2026'!AC15</f>
        <v>0</v>
      </c>
      <c r="AD246" s="1112">
        <f>'PETI 2026'!AD15</f>
        <v>0</v>
      </c>
      <c r="AE246" s="1112">
        <f>'PETI 2026'!AE15</f>
        <v>0</v>
      </c>
      <c r="AF246" s="1112">
        <f>'PETI 2026'!AF15</f>
        <v>0</v>
      </c>
      <c r="AG246" s="1112">
        <f>'PETI 2026'!AG15</f>
        <v>0</v>
      </c>
      <c r="AH246" s="1112">
        <f>'PETI 2026'!AH15</f>
        <v>0</v>
      </c>
      <c r="AI246" s="1112">
        <f>'PETI 2026'!AI15</f>
        <v>0</v>
      </c>
      <c r="AJ246" s="1112">
        <f>'PETI 2026'!AJ15</f>
        <v>0</v>
      </c>
      <c r="AK246" s="1112">
        <f>'PETI 2026'!AK15</f>
        <v>1</v>
      </c>
      <c r="AL246" s="1126">
        <f>'PETI 2026'!AL15</f>
        <v>0.25</v>
      </c>
      <c r="AM246">
        <f t="shared" ca="1" si="121"/>
        <v>0</v>
      </c>
      <c r="AN246">
        <f t="shared" ca="1" si="122"/>
        <v>0</v>
      </c>
      <c r="AO246">
        <f t="shared" ca="1" si="123"/>
        <v>0</v>
      </c>
      <c r="AP246">
        <f t="shared" ca="1" si="124"/>
        <v>1</v>
      </c>
      <c r="AQ246">
        <f t="shared" ca="1" si="125"/>
        <v>2</v>
      </c>
      <c r="AR246">
        <f t="shared" ca="1" si="126"/>
        <v>0</v>
      </c>
      <c r="AS246">
        <f t="shared" ca="1" si="127"/>
        <v>2</v>
      </c>
      <c r="AT246">
        <f t="shared" ca="1" si="128"/>
        <v>0</v>
      </c>
      <c r="AU246">
        <f t="shared" ca="1" si="129"/>
        <v>0</v>
      </c>
      <c r="AV246">
        <f t="shared" ca="1" si="130"/>
        <v>0</v>
      </c>
      <c r="AW246">
        <f t="shared" ca="1" si="131"/>
        <v>2</v>
      </c>
      <c r="AX246">
        <f t="shared" ca="1" si="132"/>
        <v>0</v>
      </c>
    </row>
    <row r="247" spans="1:50" ht="56.25" customHeight="1">
      <c r="A247" s="726">
        <v>2026</v>
      </c>
      <c r="B247" s="789" t="s">
        <v>115</v>
      </c>
      <c r="C247" s="775"/>
      <c r="D247" s="616" t="str">
        <f>'PETI 2026'!E16</f>
        <v>PETI9</v>
      </c>
      <c r="E247" s="1125" t="str">
        <f>'PETI 2026'!F16</f>
        <v>Procesos de gobierno de datos, calidad de datos, arquitectura de datos y analítica de datos, gestion de procesos, Arquitectura empresarial, Procedimientos Gestion de proyectos.OIDT: Construcción</v>
      </c>
      <c r="F247" s="1125" t="str">
        <f>'PETI 2026'!G16</f>
        <v>1. Cronograma de actividades 
2. Project Charter 
3. Informe de avance de implementación semestral.
4. Procesos y procedimientos formalizados en isolucion.
5. Repositorio de arquitectura Archimate, BizAgi y SharePoint actualizado.
6.Documentacion de arquitectura empresarial actualizada.</v>
      </c>
      <c r="G247" s="817">
        <f>'PETI 2026'!H16</f>
        <v>0</v>
      </c>
      <c r="H247" s="817">
        <f>'PETI 2026'!I16</f>
        <v>0</v>
      </c>
      <c r="I247" s="817">
        <f>'PETI 2026'!J16</f>
        <v>0</v>
      </c>
      <c r="J247" s="817">
        <f>'PETI 2026'!K16</f>
        <v>1</v>
      </c>
      <c r="K247" s="817">
        <f>'PETI 2026'!L16</f>
        <v>1</v>
      </c>
      <c r="L247" s="817">
        <f>'PETI 2026'!M16</f>
        <v>0</v>
      </c>
      <c r="M247" s="817">
        <f>'PETI 2026'!N16</f>
        <v>1</v>
      </c>
      <c r="N247" s="817">
        <f>'PETI 2026'!O16</f>
        <v>1</v>
      </c>
      <c r="O247" s="817">
        <f>'PETI 2026'!P16</f>
        <v>0</v>
      </c>
      <c r="P247" s="817">
        <f>'PETI 2026'!Q16</f>
        <v>0</v>
      </c>
      <c r="Q247" s="817">
        <f>'PETI 2026'!R16</f>
        <v>0</v>
      </c>
      <c r="R247" s="817">
        <f>'PETI 2026'!S16</f>
        <v>3</v>
      </c>
      <c r="S247" s="817">
        <f>'PETI 2026'!T16</f>
        <v>7</v>
      </c>
      <c r="T247" s="1107">
        <f>'PETI 2026'!U16</f>
        <v>1</v>
      </c>
      <c r="U247" s="817" t="str">
        <f>'PETI 2026'!W16</f>
        <v>Oficina de Informática y  Desarrollo Tecnológico
Oficina Asesora de Planeación</v>
      </c>
      <c r="V247" s="817"/>
      <c r="W247" s="817"/>
      <c r="X247" s="817"/>
      <c r="Y247" s="1112">
        <f>'PETI 2026'!Y16</f>
        <v>0</v>
      </c>
      <c r="Z247" s="1112">
        <f>'PETI 2026'!Z16</f>
        <v>0</v>
      </c>
      <c r="AA247" s="1112">
        <f>'PETI 2026'!AA16</f>
        <v>0</v>
      </c>
      <c r="AB247" s="1112">
        <f>'PETI 2026'!AB16</f>
        <v>1</v>
      </c>
      <c r="AC247" s="1112">
        <f>'PETI 2026'!AC16</f>
        <v>0</v>
      </c>
      <c r="AD247" s="1112">
        <f>'PETI 2026'!AD16</f>
        <v>0</v>
      </c>
      <c r="AE247" s="1112">
        <f>'PETI 2026'!AE16</f>
        <v>0</v>
      </c>
      <c r="AF247" s="1112">
        <f>'PETI 2026'!AF16</f>
        <v>0</v>
      </c>
      <c r="AG247" s="1112">
        <f>'PETI 2026'!AG16</f>
        <v>0</v>
      </c>
      <c r="AH247" s="1112">
        <f>'PETI 2026'!AH16</f>
        <v>0</v>
      </c>
      <c r="AI247" s="1112">
        <f>'PETI 2026'!AI16</f>
        <v>0</v>
      </c>
      <c r="AJ247" s="1112">
        <f>'PETI 2026'!AJ16</f>
        <v>0</v>
      </c>
      <c r="AK247" s="1112">
        <f>'PETI 2026'!AK16</f>
        <v>1</v>
      </c>
      <c r="AL247" s="1126">
        <f>'PETI 2026'!AL16</f>
        <v>0.14285714285714285</v>
      </c>
      <c r="AM247">
        <f t="shared" ca="1" si="121"/>
        <v>0</v>
      </c>
      <c r="AN247">
        <f t="shared" ca="1" si="122"/>
        <v>0</v>
      </c>
      <c r="AO247">
        <f t="shared" ca="1" si="123"/>
        <v>0</v>
      </c>
      <c r="AP247">
        <f t="shared" ca="1" si="124"/>
        <v>1</v>
      </c>
      <c r="AQ247">
        <f t="shared" ca="1" si="125"/>
        <v>2</v>
      </c>
      <c r="AR247">
        <f t="shared" ca="1" si="126"/>
        <v>0</v>
      </c>
      <c r="AS247">
        <f t="shared" ca="1" si="127"/>
        <v>2</v>
      </c>
      <c r="AT247">
        <f t="shared" ca="1" si="128"/>
        <v>2</v>
      </c>
      <c r="AU247">
        <f t="shared" ca="1" si="129"/>
        <v>0</v>
      </c>
      <c r="AV247">
        <f t="shared" ca="1" si="130"/>
        <v>0</v>
      </c>
      <c r="AW247">
        <f t="shared" ca="1" si="131"/>
        <v>0</v>
      </c>
      <c r="AX247">
        <f t="shared" ca="1" si="132"/>
        <v>2</v>
      </c>
    </row>
    <row r="248" spans="1:50" ht="56.25" customHeight="1">
      <c r="A248" s="726">
        <v>2026</v>
      </c>
      <c r="B248" s="789" t="s">
        <v>115</v>
      </c>
      <c r="C248" s="775"/>
      <c r="D248" s="616" t="str">
        <f>'PETI 2026'!E17</f>
        <v>PETI10</v>
      </c>
      <c r="E248" s="1125" t="str">
        <f>'PETI 2026'!F17</f>
        <v>Implementación del proceso de gestión de arquitectura empresarial y Operación de las instancias de Arquitectura Empresarial y gobierno de datos.</v>
      </c>
      <c r="F248" s="1125" t="str">
        <f>'PETI 2026'!G17</f>
        <v>1. Cronograma de actividades 
2. Project Charter 
3. Formalización del proceso de arquitectura empresarial / Documento oficializado en el sistema de gestión de calidad. (Agosto)
4. Actas de desarrollo de las sesiones de equipo de asesor técnico y mesa técnica de arquitectura empresarial y gobierno de datos (A demanda).
(Etapa de implementación)
5.Informe trimestral  de avance de implementación</v>
      </c>
      <c r="G248" s="817">
        <f>'PETI 2026'!H17</f>
        <v>0</v>
      </c>
      <c r="H248" s="817">
        <f>'PETI 2026'!I17</f>
        <v>0</v>
      </c>
      <c r="I248" s="817">
        <f>'PETI 2026'!J17</f>
        <v>0</v>
      </c>
      <c r="J248" s="817">
        <f>'PETI 2026'!K17</f>
        <v>1</v>
      </c>
      <c r="K248" s="817">
        <f>'PETI 2026'!L17</f>
        <v>1</v>
      </c>
      <c r="L248" s="817">
        <f>'PETI 2026'!M17</f>
        <v>1</v>
      </c>
      <c r="M248" s="817">
        <f>'PETI 2026'!N17</f>
        <v>0</v>
      </c>
      <c r="N248" s="817">
        <f>'PETI 2026'!O17</f>
        <v>1</v>
      </c>
      <c r="O248" s="817">
        <f>'PETI 2026'!P17</f>
        <v>1</v>
      </c>
      <c r="P248" s="817">
        <f>'PETI 2026'!Q17</f>
        <v>0</v>
      </c>
      <c r="Q248" s="817">
        <f>'PETI 2026'!R17</f>
        <v>0</v>
      </c>
      <c r="R248" s="817">
        <f>'PETI 2026'!S17</f>
        <v>1</v>
      </c>
      <c r="S248" s="817">
        <f>'PETI 2026'!T17</f>
        <v>6</v>
      </c>
      <c r="T248" s="1107">
        <f>'PETI 2026'!U17</f>
        <v>1</v>
      </c>
      <c r="U248" s="817" t="str">
        <f>'PETI 2026'!W17</f>
        <v>Oficina de Informática y  Desarrollo Tecnológico
Oficina Asesora de Planeación</v>
      </c>
      <c r="V248" s="817"/>
      <c r="W248" s="817"/>
      <c r="X248" s="817"/>
      <c r="Y248" s="1112">
        <f>'PETI 2026'!Y17</f>
        <v>0</v>
      </c>
      <c r="Z248" s="1112">
        <f>'PETI 2026'!Z17</f>
        <v>0</v>
      </c>
      <c r="AA248" s="1112">
        <f>'PETI 2026'!AA17</f>
        <v>0</v>
      </c>
      <c r="AB248" s="1112">
        <f>'PETI 2026'!AB17</f>
        <v>1</v>
      </c>
      <c r="AC248" s="1112">
        <f>'PETI 2026'!AC17</f>
        <v>0</v>
      </c>
      <c r="AD248" s="1112">
        <f>'PETI 2026'!AD17</f>
        <v>0</v>
      </c>
      <c r="AE248" s="1112">
        <f>'PETI 2026'!AE17</f>
        <v>0</v>
      </c>
      <c r="AF248" s="1112">
        <f>'PETI 2026'!AF17</f>
        <v>0</v>
      </c>
      <c r="AG248" s="1112">
        <f>'PETI 2026'!AG17</f>
        <v>0</v>
      </c>
      <c r="AH248" s="1112">
        <f>'PETI 2026'!AH17</f>
        <v>0</v>
      </c>
      <c r="AI248" s="1112">
        <f>'PETI 2026'!AI17</f>
        <v>0</v>
      </c>
      <c r="AJ248" s="1112">
        <f>'PETI 2026'!AJ17</f>
        <v>0</v>
      </c>
      <c r="AK248" s="1112">
        <f>'PETI 2026'!AK17</f>
        <v>1</v>
      </c>
      <c r="AL248" s="1126">
        <f>'PETI 2026'!AL17</f>
        <v>0.16666666666666666</v>
      </c>
      <c r="AM248">
        <f t="shared" ca="1" si="121"/>
        <v>0</v>
      </c>
      <c r="AN248">
        <f t="shared" ca="1" si="122"/>
        <v>0</v>
      </c>
      <c r="AO248">
        <f t="shared" ca="1" si="123"/>
        <v>0</v>
      </c>
      <c r="AP248">
        <f t="shared" ca="1" si="124"/>
        <v>1</v>
      </c>
      <c r="AQ248">
        <f t="shared" ca="1" si="125"/>
        <v>2</v>
      </c>
      <c r="AR248">
        <f t="shared" ca="1" si="126"/>
        <v>2</v>
      </c>
      <c r="AS248">
        <f t="shared" ca="1" si="127"/>
        <v>0</v>
      </c>
      <c r="AT248">
        <f t="shared" ca="1" si="128"/>
        <v>2</v>
      </c>
      <c r="AU248">
        <f t="shared" ca="1" si="129"/>
        <v>2</v>
      </c>
      <c r="AV248">
        <f t="shared" ca="1" si="130"/>
        <v>0</v>
      </c>
      <c r="AW248">
        <f t="shared" ca="1" si="131"/>
        <v>0</v>
      </c>
      <c r="AX248">
        <f t="shared" ca="1" si="132"/>
        <v>2</v>
      </c>
    </row>
    <row r="249" spans="1:50" ht="57.75" customHeight="1">
      <c r="A249" s="726">
        <v>2026</v>
      </c>
      <c r="B249" s="789" t="s">
        <v>115</v>
      </c>
      <c r="C249" s="775"/>
      <c r="D249" s="616" t="str">
        <f>'PETI 2026'!E18</f>
        <v>PETI11</v>
      </c>
      <c r="E249" s="1125" t="str">
        <f>'PETI 2026'!F18</f>
        <v>Seguimiento a la consolidación de la plataforma de interoperabilidad del INM.</v>
      </c>
      <c r="F249" s="1125" t="str">
        <f>'PETI 2026'!G18</f>
        <v>1. Cronograma de actividades 
2. Project Charter  
3. Informe de avance ( Trimestral )</v>
      </c>
      <c r="G249" s="817">
        <f>'PETI 2026'!H18</f>
        <v>0</v>
      </c>
      <c r="H249" s="817">
        <f>'PETI 2026'!I18</f>
        <v>0</v>
      </c>
      <c r="I249" s="817">
        <f>'PETI 2026'!J18</f>
        <v>1</v>
      </c>
      <c r="J249" s="817">
        <f>'PETI 2026'!K18</f>
        <v>0</v>
      </c>
      <c r="K249" s="817">
        <f>'PETI 2026'!L18</f>
        <v>1</v>
      </c>
      <c r="L249" s="817">
        <f>'PETI 2026'!M18</f>
        <v>1</v>
      </c>
      <c r="M249" s="817">
        <f>'PETI 2026'!N18</f>
        <v>0</v>
      </c>
      <c r="N249" s="817">
        <f>'PETI 2026'!O18</f>
        <v>0</v>
      </c>
      <c r="O249" s="817">
        <f>'PETI 2026'!P18</f>
        <v>1</v>
      </c>
      <c r="P249" s="817">
        <f>'PETI 2026'!Q18</f>
        <v>0</v>
      </c>
      <c r="Q249" s="817">
        <f>'PETI 2026'!R18</f>
        <v>0</v>
      </c>
      <c r="R249" s="817">
        <f>'PETI 2026'!S18</f>
        <v>1</v>
      </c>
      <c r="S249" s="817">
        <f>'PETI 2026'!T18</f>
        <v>5</v>
      </c>
      <c r="T249" s="1107">
        <f>'PETI 2026'!U18</f>
        <v>1</v>
      </c>
      <c r="U249" s="817" t="str">
        <f>'PETI 2026'!W18</f>
        <v>Oficina de Informática y  Desarrollo Tecnológico
SSMRC</v>
      </c>
      <c r="V249" s="817"/>
      <c r="W249" s="817"/>
      <c r="X249" s="817"/>
      <c r="Y249" s="1112">
        <f>'PETI 2026'!Y18</f>
        <v>0</v>
      </c>
      <c r="Z249" s="1112">
        <f>'PETI 2026'!Z18</f>
        <v>0</v>
      </c>
      <c r="AA249" s="1112">
        <f>'PETI 2026'!AA18</f>
        <v>1</v>
      </c>
      <c r="AB249" s="1112">
        <f>'PETI 2026'!AB18</f>
        <v>0</v>
      </c>
      <c r="AC249" s="1112">
        <f>'PETI 2026'!AC18</f>
        <v>0</v>
      </c>
      <c r="AD249" s="1112">
        <f>'PETI 2026'!AD18</f>
        <v>0</v>
      </c>
      <c r="AE249" s="1112">
        <f>'PETI 2026'!AE18</f>
        <v>0</v>
      </c>
      <c r="AF249" s="1112">
        <f>'PETI 2026'!AF18</f>
        <v>0</v>
      </c>
      <c r="AG249" s="1112">
        <f>'PETI 2026'!AG18</f>
        <v>0</v>
      </c>
      <c r="AH249" s="1112">
        <f>'PETI 2026'!AH18</f>
        <v>0</v>
      </c>
      <c r="AI249" s="1112">
        <f>'PETI 2026'!AI18</f>
        <v>0</v>
      </c>
      <c r="AJ249" s="1112">
        <f>'PETI 2026'!AJ18</f>
        <v>0</v>
      </c>
      <c r="AK249" s="1112">
        <f>'PETI 2026'!AK18</f>
        <v>1</v>
      </c>
      <c r="AL249" s="1126">
        <f>'PETI 2026'!AL18</f>
        <v>0.2</v>
      </c>
      <c r="AM249">
        <f t="shared" ca="1" si="121"/>
        <v>0</v>
      </c>
      <c r="AN249">
        <f t="shared" ca="1" si="122"/>
        <v>0</v>
      </c>
      <c r="AO249">
        <f t="shared" ca="1" si="123"/>
        <v>1</v>
      </c>
      <c r="AP249">
        <f t="shared" ca="1" si="124"/>
        <v>0</v>
      </c>
      <c r="AQ249">
        <f t="shared" ca="1" si="125"/>
        <v>2</v>
      </c>
      <c r="AR249">
        <f t="shared" ca="1" si="126"/>
        <v>2</v>
      </c>
      <c r="AS249">
        <f t="shared" ca="1" si="127"/>
        <v>0</v>
      </c>
      <c r="AT249">
        <f t="shared" ca="1" si="128"/>
        <v>0</v>
      </c>
      <c r="AU249">
        <f t="shared" ca="1" si="129"/>
        <v>2</v>
      </c>
      <c r="AV249">
        <f t="shared" ca="1" si="130"/>
        <v>0</v>
      </c>
      <c r="AW249">
        <f t="shared" ca="1" si="131"/>
        <v>0</v>
      </c>
      <c r="AX249">
        <f t="shared" ca="1" si="132"/>
        <v>2</v>
      </c>
    </row>
    <row r="250" spans="1:50" ht="56.25" customHeight="1">
      <c r="A250" s="726">
        <v>2026</v>
      </c>
      <c r="B250" s="789" t="s">
        <v>115</v>
      </c>
      <c r="C250" s="775"/>
      <c r="D250" s="616" t="str">
        <f>'PETI 2026'!E19</f>
        <v>PETI12</v>
      </c>
      <c r="E250" s="1125" t="str">
        <f>'PETI 2026'!F19</f>
        <v>Plan de intervención de soluciones tecnológicas y gestión de información del INM.</v>
      </c>
      <c r="F250" s="1125" t="str">
        <f>'PETI 2026'!G19</f>
        <v>1. Cronograma de actividades 
2. Project Charter  
3. Informe de avance ( Trimestral )</v>
      </c>
      <c r="G250" s="817">
        <f>'PETI 2026'!H19</f>
        <v>0</v>
      </c>
      <c r="H250" s="817">
        <f>'PETI 2026'!I19</f>
        <v>0</v>
      </c>
      <c r="I250" s="817">
        <f>'PETI 2026'!J19</f>
        <v>1</v>
      </c>
      <c r="J250" s="817">
        <f>'PETI 2026'!K19</f>
        <v>0</v>
      </c>
      <c r="K250" s="817">
        <f>'PETI 2026'!L19</f>
        <v>1</v>
      </c>
      <c r="L250" s="817">
        <f>'PETI 2026'!M19</f>
        <v>1</v>
      </c>
      <c r="M250" s="817">
        <f>'PETI 2026'!N19</f>
        <v>0</v>
      </c>
      <c r="N250" s="817">
        <f>'PETI 2026'!O19</f>
        <v>0</v>
      </c>
      <c r="O250" s="817">
        <f>'PETI 2026'!P19</f>
        <v>1</v>
      </c>
      <c r="P250" s="817">
        <f>'PETI 2026'!Q19</f>
        <v>0</v>
      </c>
      <c r="Q250" s="817">
        <f>'PETI 2026'!R19</f>
        <v>0</v>
      </c>
      <c r="R250" s="817">
        <f>'PETI 2026'!S19</f>
        <v>1</v>
      </c>
      <c r="S250" s="817">
        <f>'PETI 2026'!T19</f>
        <v>5</v>
      </c>
      <c r="T250" s="1107">
        <f>'PETI 2026'!U19</f>
        <v>1</v>
      </c>
      <c r="U250" s="817" t="str">
        <f>'PETI 2026'!W19</f>
        <v>Oficina de Informática y  Desarrollo Tecnológico
SSMRC</v>
      </c>
      <c r="V250" s="817"/>
      <c r="W250" s="817"/>
      <c r="X250" s="817"/>
      <c r="Y250" s="1112">
        <f>'PETI 2026'!Y19</f>
        <v>0</v>
      </c>
      <c r="Z250" s="1112">
        <f>'PETI 2026'!Z19</f>
        <v>0</v>
      </c>
      <c r="AA250" s="1112">
        <f>'PETI 2026'!AA19</f>
        <v>1</v>
      </c>
      <c r="AB250" s="1112">
        <f>'PETI 2026'!AB19</f>
        <v>0</v>
      </c>
      <c r="AC250" s="1112">
        <f>'PETI 2026'!AC19</f>
        <v>0</v>
      </c>
      <c r="AD250" s="1112">
        <f>'PETI 2026'!AD19</f>
        <v>0</v>
      </c>
      <c r="AE250" s="1112">
        <f>'PETI 2026'!AE19</f>
        <v>0</v>
      </c>
      <c r="AF250" s="1112">
        <f>'PETI 2026'!AF19</f>
        <v>0</v>
      </c>
      <c r="AG250" s="1112">
        <f>'PETI 2026'!AG19</f>
        <v>0</v>
      </c>
      <c r="AH250" s="1112">
        <f>'PETI 2026'!AH19</f>
        <v>0</v>
      </c>
      <c r="AI250" s="1112">
        <f>'PETI 2026'!AI19</f>
        <v>0</v>
      </c>
      <c r="AJ250" s="1112">
        <f>'PETI 2026'!AJ19</f>
        <v>0</v>
      </c>
      <c r="AK250" s="1112">
        <f>'PETI 2026'!AK19</f>
        <v>1</v>
      </c>
      <c r="AL250" s="1126">
        <f>'PETI 2026'!AL19</f>
        <v>0.2</v>
      </c>
      <c r="AM250">
        <f t="shared" ca="1" si="121"/>
        <v>0</v>
      </c>
      <c r="AN250">
        <f t="shared" ca="1" si="122"/>
        <v>0</v>
      </c>
      <c r="AO250">
        <f t="shared" ca="1" si="123"/>
        <v>1</v>
      </c>
      <c r="AP250">
        <f t="shared" ca="1" si="124"/>
        <v>0</v>
      </c>
      <c r="AQ250">
        <f t="shared" ca="1" si="125"/>
        <v>2</v>
      </c>
      <c r="AR250">
        <f t="shared" ca="1" si="126"/>
        <v>2</v>
      </c>
      <c r="AS250">
        <f t="shared" ca="1" si="127"/>
        <v>0</v>
      </c>
      <c r="AT250">
        <f t="shared" ca="1" si="128"/>
        <v>0</v>
      </c>
      <c r="AU250">
        <f t="shared" ca="1" si="129"/>
        <v>2</v>
      </c>
      <c r="AV250">
        <f t="shared" ca="1" si="130"/>
        <v>0</v>
      </c>
      <c r="AW250">
        <f t="shared" ca="1" si="131"/>
        <v>0</v>
      </c>
      <c r="AX250">
        <f t="shared" ca="1" si="132"/>
        <v>2</v>
      </c>
    </row>
    <row r="251" spans="1:50" ht="56.25" customHeight="1">
      <c r="A251" s="726">
        <v>2026</v>
      </c>
      <c r="B251" s="789" t="s">
        <v>115</v>
      </c>
      <c r="C251" s="775"/>
      <c r="D251" s="616" t="str">
        <f>'PETI 2026'!E20</f>
        <v>PETI13</v>
      </c>
      <c r="E251" s="1125" t="str">
        <f>'PETI 2026'!F20</f>
        <v>Apropiar la arquitectura de referencia de soluciones de servicios tecnológicos</v>
      </c>
      <c r="F251" s="1125" t="str">
        <f>'PETI 2026'!G20</f>
        <v>1. Cronograma de actividades 
2. Project Charter  
3. Informe de avance ( Trimestral )</v>
      </c>
      <c r="G251" s="817">
        <f>'PETI 2026'!H20</f>
        <v>0</v>
      </c>
      <c r="H251" s="817">
        <f>'PETI 2026'!I20</f>
        <v>0</v>
      </c>
      <c r="I251" s="817">
        <f>'PETI 2026'!J20</f>
        <v>1</v>
      </c>
      <c r="J251" s="817">
        <f>'PETI 2026'!K20</f>
        <v>0</v>
      </c>
      <c r="K251" s="817">
        <f>'PETI 2026'!L20</f>
        <v>1</v>
      </c>
      <c r="L251" s="817">
        <f>'PETI 2026'!M20</f>
        <v>1</v>
      </c>
      <c r="M251" s="817">
        <f>'PETI 2026'!N20</f>
        <v>0</v>
      </c>
      <c r="N251" s="817">
        <f>'PETI 2026'!O20</f>
        <v>0</v>
      </c>
      <c r="O251" s="817">
        <f>'PETI 2026'!P20</f>
        <v>1</v>
      </c>
      <c r="P251" s="817">
        <f>'PETI 2026'!Q20</f>
        <v>0</v>
      </c>
      <c r="Q251" s="817">
        <f>'PETI 2026'!R20</f>
        <v>0</v>
      </c>
      <c r="R251" s="817">
        <f>'PETI 2026'!S20</f>
        <v>1</v>
      </c>
      <c r="S251" s="817">
        <f>'PETI 2026'!T20</f>
        <v>5</v>
      </c>
      <c r="T251" s="1107">
        <f>'PETI 2026'!U20</f>
        <v>1</v>
      </c>
      <c r="U251" s="817" t="str">
        <f>'PETI 2026'!W20</f>
        <v>Oficina de Informática y  Desarrollo Tecnológico
SSMRC</v>
      </c>
      <c r="V251" s="817"/>
      <c r="W251" s="817"/>
      <c r="X251" s="817"/>
      <c r="Y251" s="1112">
        <f>'PETI 2026'!Y20</f>
        <v>0</v>
      </c>
      <c r="Z251" s="1112">
        <f>'PETI 2026'!Z20</f>
        <v>0</v>
      </c>
      <c r="AA251" s="1112">
        <f>'PETI 2026'!AA20</f>
        <v>1</v>
      </c>
      <c r="AB251" s="1112">
        <f>'PETI 2026'!AB20</f>
        <v>0</v>
      </c>
      <c r="AC251" s="1112">
        <f>'PETI 2026'!AC20</f>
        <v>0</v>
      </c>
      <c r="AD251" s="1112">
        <f>'PETI 2026'!AD20</f>
        <v>0</v>
      </c>
      <c r="AE251" s="1112">
        <f>'PETI 2026'!AE20</f>
        <v>0</v>
      </c>
      <c r="AF251" s="1112">
        <f>'PETI 2026'!AF20</f>
        <v>0</v>
      </c>
      <c r="AG251" s="1112">
        <f>'PETI 2026'!AG20</f>
        <v>0</v>
      </c>
      <c r="AH251" s="1112">
        <f>'PETI 2026'!AH20</f>
        <v>0</v>
      </c>
      <c r="AI251" s="1112">
        <f>'PETI 2026'!AI20</f>
        <v>0</v>
      </c>
      <c r="AJ251" s="1112">
        <f>'PETI 2026'!AJ20</f>
        <v>0</v>
      </c>
      <c r="AK251" s="1112">
        <f>'PETI 2026'!AK20</f>
        <v>1</v>
      </c>
      <c r="AL251" s="1126">
        <f>'PETI 2026'!AL20</f>
        <v>0.2</v>
      </c>
      <c r="AM251">
        <f t="shared" ca="1" si="121"/>
        <v>0</v>
      </c>
      <c r="AN251">
        <f t="shared" ca="1" si="122"/>
        <v>0</v>
      </c>
      <c r="AO251">
        <f t="shared" ca="1" si="123"/>
        <v>1</v>
      </c>
      <c r="AP251">
        <f t="shared" ca="1" si="124"/>
        <v>0</v>
      </c>
      <c r="AQ251">
        <f t="shared" ca="1" si="125"/>
        <v>2</v>
      </c>
      <c r="AR251">
        <f t="shared" ca="1" si="126"/>
        <v>2</v>
      </c>
      <c r="AS251">
        <f t="shared" ca="1" si="127"/>
        <v>0</v>
      </c>
      <c r="AT251">
        <f t="shared" ca="1" si="128"/>
        <v>0</v>
      </c>
      <c r="AU251">
        <f t="shared" ca="1" si="129"/>
        <v>2</v>
      </c>
      <c r="AV251">
        <f t="shared" ca="1" si="130"/>
        <v>0</v>
      </c>
      <c r="AW251">
        <f t="shared" ca="1" si="131"/>
        <v>0</v>
      </c>
      <c r="AX251">
        <f t="shared" ca="1" si="132"/>
        <v>2</v>
      </c>
    </row>
    <row r="252" spans="1:50" ht="56.25" customHeight="1">
      <c r="A252" s="726">
        <v>2026</v>
      </c>
      <c r="B252" s="789" t="s">
        <v>115</v>
      </c>
      <c r="C252" s="775"/>
      <c r="D252" s="616" t="str">
        <f>'PETI 2026'!E21</f>
        <v>PETI14</v>
      </c>
      <c r="E252" s="1125" t="str">
        <f>'PETI 2026'!F21</f>
        <v xml:space="preserve"> Implementación de soluciones con Power Platform</v>
      </c>
      <c r="F252" s="1125" t="str">
        <f>'PETI 2026'!G21</f>
        <v>1.Plan de trabajo ( Julio  )
2.Informe de avance de implementación ( Trimestral )
3. Solución tecnológica versionada ( Diciembre )
4. Documentación de usuario, técnica e interacción y de arquitectura. ( Diciembre)</v>
      </c>
      <c r="G252" s="817">
        <f>'PETI 2026'!H21</f>
        <v>0</v>
      </c>
      <c r="H252" s="817">
        <f>'PETI 2026'!I21</f>
        <v>0</v>
      </c>
      <c r="I252" s="817">
        <f>'PETI 2026'!J21</f>
        <v>0</v>
      </c>
      <c r="J252" s="817">
        <f>'PETI 2026'!K21</f>
        <v>0</v>
      </c>
      <c r="K252" s="817">
        <f>'PETI 2026'!L21</f>
        <v>0</v>
      </c>
      <c r="L252" s="817">
        <f>'PETI 2026'!M21</f>
        <v>1</v>
      </c>
      <c r="M252" s="817">
        <f>'PETI 2026'!N21</f>
        <v>0</v>
      </c>
      <c r="N252" s="817">
        <f>'PETI 2026'!O21</f>
        <v>0</v>
      </c>
      <c r="O252" s="817">
        <f>'PETI 2026'!P21</f>
        <v>1</v>
      </c>
      <c r="P252" s="817">
        <f>'PETI 2026'!Q21</f>
        <v>1</v>
      </c>
      <c r="Q252" s="817">
        <f>'PETI 2026'!R21</f>
        <v>0</v>
      </c>
      <c r="R252" s="817">
        <f>'PETI 2026'!S21</f>
        <v>1</v>
      </c>
      <c r="S252" s="817">
        <f>'PETI 2026'!T21</f>
        <v>4</v>
      </c>
      <c r="T252" s="1107">
        <f>'PETI 2026'!U21</f>
        <v>1</v>
      </c>
      <c r="U252" s="817" t="str">
        <f>'PETI 2026'!W21</f>
        <v>Oficina de Informática y  Desarrollo Tecnológico
SSMRC</v>
      </c>
      <c r="V252" s="817"/>
      <c r="W252" s="817"/>
      <c r="X252" s="1119"/>
      <c r="Y252" s="1112">
        <f>'PETI 2026'!Y21</f>
        <v>0</v>
      </c>
      <c r="Z252" s="1112">
        <f>'PETI 2026'!Z21</f>
        <v>0</v>
      </c>
      <c r="AA252" s="1112">
        <f>'PETI 2026'!AA21</f>
        <v>1</v>
      </c>
      <c r="AB252" s="1112">
        <f>'PETI 2026'!AB21</f>
        <v>0</v>
      </c>
      <c r="AC252" s="1112">
        <f>'PETI 2026'!AC21</f>
        <v>0</v>
      </c>
      <c r="AD252" s="1112">
        <f>'PETI 2026'!AD21</f>
        <v>0</v>
      </c>
      <c r="AE252" s="1112">
        <f>'PETI 2026'!AE21</f>
        <v>0</v>
      </c>
      <c r="AF252" s="1112">
        <f>'PETI 2026'!AF21</f>
        <v>0</v>
      </c>
      <c r="AG252" s="1112">
        <f>'PETI 2026'!AG21</f>
        <v>0</v>
      </c>
      <c r="AH252" s="1112">
        <f>'PETI 2026'!AH21</f>
        <v>0</v>
      </c>
      <c r="AI252" s="1112">
        <f>'PETI 2026'!AI21</f>
        <v>0</v>
      </c>
      <c r="AJ252" s="1112">
        <f>'PETI 2026'!AJ21</f>
        <v>0</v>
      </c>
      <c r="AK252" s="1112">
        <f>'PETI 2026'!AK21</f>
        <v>1</v>
      </c>
      <c r="AL252" s="1126">
        <f>'PETI 2026'!AL21</f>
        <v>0.25</v>
      </c>
      <c r="AM252">
        <f t="shared" ca="1" si="121"/>
        <v>0</v>
      </c>
      <c r="AN252">
        <f t="shared" ca="1" si="122"/>
        <v>0</v>
      </c>
      <c r="AO252">
        <f t="shared" ca="1" si="123"/>
        <v>1</v>
      </c>
      <c r="AP252">
        <f t="shared" ca="1" si="124"/>
        <v>0</v>
      </c>
      <c r="AQ252">
        <f t="shared" ca="1" si="125"/>
        <v>0</v>
      </c>
      <c r="AR252">
        <f t="shared" ca="1" si="126"/>
        <v>2</v>
      </c>
      <c r="AS252">
        <f t="shared" ca="1" si="127"/>
        <v>0</v>
      </c>
      <c r="AT252">
        <f t="shared" ca="1" si="128"/>
        <v>0</v>
      </c>
      <c r="AU252">
        <f t="shared" ca="1" si="129"/>
        <v>2</v>
      </c>
      <c r="AV252">
        <f t="shared" ca="1" si="130"/>
        <v>2</v>
      </c>
      <c r="AW252">
        <f t="shared" ca="1" si="131"/>
        <v>0</v>
      </c>
      <c r="AX252">
        <f t="shared" ca="1" si="132"/>
        <v>2</v>
      </c>
    </row>
    <row r="253" spans="1:50" ht="56.25" customHeight="1">
      <c r="A253" s="726">
        <v>2026</v>
      </c>
      <c r="B253" s="789" t="s">
        <v>115</v>
      </c>
      <c r="C253" s="775"/>
      <c r="D253" s="616" t="str">
        <f>'PETI 2026'!E22</f>
        <v>PETI15</v>
      </c>
      <c r="E253" s="1125" t="str">
        <f>'PETI 2026'!F22</f>
        <v>Diseño e implementación del MDM.</v>
      </c>
      <c r="F253" s="1125" t="str">
        <f>'PETI 2026'!G22</f>
        <v>1. Cronograma de actividades 
2. Project Charter  
3.Documento de análisis y diseño del MDM.( Junio - agosto)
4.Documento plan de implementación.(Diciembre )</v>
      </c>
      <c r="G253" s="817">
        <f>'PETI 2026'!H22</f>
        <v>0</v>
      </c>
      <c r="H253" s="817">
        <f>'PETI 2026'!I22</f>
        <v>0</v>
      </c>
      <c r="I253" s="817">
        <f>'PETI 2026'!J22</f>
        <v>0</v>
      </c>
      <c r="J253" s="817">
        <f>'PETI 2026'!K22</f>
        <v>1</v>
      </c>
      <c r="K253" s="817">
        <f>'PETI 2026'!L22</f>
        <v>1</v>
      </c>
      <c r="L253" s="817">
        <f>'PETI 2026'!M22</f>
        <v>1</v>
      </c>
      <c r="M253" s="817">
        <f>'PETI 2026'!N22</f>
        <v>0</v>
      </c>
      <c r="N253" s="817">
        <f>'PETI 2026'!O22</f>
        <v>1</v>
      </c>
      <c r="O253" s="817">
        <f>'PETI 2026'!P22</f>
        <v>0</v>
      </c>
      <c r="P253" s="817">
        <f>'PETI 2026'!Q22</f>
        <v>0</v>
      </c>
      <c r="Q253" s="817">
        <f>'PETI 2026'!R22</f>
        <v>0</v>
      </c>
      <c r="R253" s="817">
        <f>'PETI 2026'!S22</f>
        <v>1</v>
      </c>
      <c r="S253" s="817">
        <f>'PETI 2026'!T22</f>
        <v>5</v>
      </c>
      <c r="T253" s="1107">
        <f>'PETI 2026'!U22</f>
        <v>1</v>
      </c>
      <c r="U253" s="817" t="str">
        <f>'PETI 2026'!W22</f>
        <v>Oficina de Informática y  Desarrollo Tecnológico
Oficina Asesora de Planeación</v>
      </c>
      <c r="V253" s="817"/>
      <c r="W253" s="817"/>
      <c r="X253" s="1119"/>
      <c r="Y253" s="1112">
        <f>'PETI 2026'!Y22</f>
        <v>0</v>
      </c>
      <c r="Z253" s="1112">
        <f>'PETI 2026'!Z22</f>
        <v>0</v>
      </c>
      <c r="AA253" s="1112">
        <f>'PETI 2026'!AA22</f>
        <v>0</v>
      </c>
      <c r="AB253" s="1112">
        <f>'PETI 2026'!AB22</f>
        <v>1</v>
      </c>
      <c r="AC253" s="1112">
        <f>'PETI 2026'!AC22</f>
        <v>0</v>
      </c>
      <c r="AD253" s="1112">
        <f>'PETI 2026'!AD22</f>
        <v>0</v>
      </c>
      <c r="AE253" s="1112">
        <f>'PETI 2026'!AE22</f>
        <v>0</v>
      </c>
      <c r="AF253" s="1112">
        <f>'PETI 2026'!AF22</f>
        <v>0</v>
      </c>
      <c r="AG253" s="1112">
        <f>'PETI 2026'!AG22</f>
        <v>0</v>
      </c>
      <c r="AH253" s="1112">
        <f>'PETI 2026'!AH22</f>
        <v>0</v>
      </c>
      <c r="AI253" s="1112">
        <f>'PETI 2026'!AI22</f>
        <v>0</v>
      </c>
      <c r="AJ253" s="1112">
        <f>'PETI 2026'!AJ22</f>
        <v>0</v>
      </c>
      <c r="AK253" s="1112">
        <f>'PETI 2026'!AK22</f>
        <v>1</v>
      </c>
      <c r="AL253" s="1126">
        <f>'PETI 2026'!AL22</f>
        <v>0.2</v>
      </c>
      <c r="AM253">
        <f t="shared" ca="1" si="121"/>
        <v>0</v>
      </c>
      <c r="AN253">
        <f t="shared" ca="1" si="122"/>
        <v>0</v>
      </c>
      <c r="AO253">
        <f t="shared" ca="1" si="123"/>
        <v>0</v>
      </c>
      <c r="AP253">
        <f t="shared" ca="1" si="124"/>
        <v>1</v>
      </c>
      <c r="AQ253">
        <f t="shared" ca="1" si="125"/>
        <v>2</v>
      </c>
      <c r="AR253">
        <f t="shared" ca="1" si="126"/>
        <v>2</v>
      </c>
      <c r="AS253">
        <f t="shared" ca="1" si="127"/>
        <v>0</v>
      </c>
      <c r="AT253">
        <f t="shared" ca="1" si="128"/>
        <v>2</v>
      </c>
      <c r="AU253">
        <f t="shared" ca="1" si="129"/>
        <v>0</v>
      </c>
      <c r="AV253">
        <f t="shared" ca="1" si="130"/>
        <v>0</v>
      </c>
      <c r="AW253">
        <f t="shared" ca="1" si="131"/>
        <v>0</v>
      </c>
      <c r="AX253">
        <f t="shared" ca="1" si="132"/>
        <v>2</v>
      </c>
    </row>
    <row r="254" spans="1:50" ht="56.25" customHeight="1">
      <c r="A254" s="726">
        <v>2026</v>
      </c>
      <c r="B254" s="789" t="s">
        <v>115</v>
      </c>
      <c r="C254" s="775"/>
      <c r="D254" s="616" t="str">
        <f>'PETI 2026'!E23</f>
        <v>PETI16</v>
      </c>
      <c r="E254" s="1125" t="str">
        <f>'PETI 2026'!F23</f>
        <v xml:space="preserve">Implementar el Plan Estratégico de Seguridad y Privacidad de la información </v>
      </c>
      <c r="F254" s="1125" t="str">
        <f>'PETI 2026'!G23</f>
        <v>1. Cronograma de actividades 
2. Informe de avance de implementación semestral.</v>
      </c>
      <c r="G254" s="817">
        <f>'PETI 2026'!H23</f>
        <v>0</v>
      </c>
      <c r="H254" s="817">
        <f>'PETI 2026'!I23</f>
        <v>0</v>
      </c>
      <c r="I254" s="817">
        <f>'PETI 2026'!J23</f>
        <v>1</v>
      </c>
      <c r="J254" s="817">
        <f>'PETI 2026'!K23</f>
        <v>0</v>
      </c>
      <c r="K254" s="817">
        <f>'PETI 2026'!L23</f>
        <v>0</v>
      </c>
      <c r="L254" s="817">
        <f>'PETI 2026'!M23</f>
        <v>0</v>
      </c>
      <c r="M254" s="817">
        <f>'PETI 2026'!N23</f>
        <v>1</v>
      </c>
      <c r="N254" s="817">
        <f>'PETI 2026'!O23</f>
        <v>0</v>
      </c>
      <c r="O254" s="817">
        <f>'PETI 2026'!P23</f>
        <v>0</v>
      </c>
      <c r="P254" s="817">
        <f>'PETI 2026'!Q23</f>
        <v>0</v>
      </c>
      <c r="Q254" s="817">
        <f>'PETI 2026'!R23</f>
        <v>1</v>
      </c>
      <c r="R254" s="817">
        <f>'PETI 2026'!S23</f>
        <v>0</v>
      </c>
      <c r="S254" s="817">
        <f>'PETI 2026'!T23</f>
        <v>3</v>
      </c>
      <c r="T254" s="1107">
        <f>'PETI 2026'!U23</f>
        <v>1</v>
      </c>
      <c r="U254" s="817" t="str">
        <f>'PETI 2026'!W23</f>
        <v xml:space="preserve">Oficina de Informática y  Desarrollo Tecnológico
</v>
      </c>
      <c r="V254" s="817"/>
      <c r="W254" s="817"/>
      <c r="X254" s="1119"/>
      <c r="Y254" s="1112">
        <f>'PETI 2026'!Y23</f>
        <v>0</v>
      </c>
      <c r="Z254" s="1112">
        <f>'PETI 2026'!Z23</f>
        <v>0</v>
      </c>
      <c r="AA254" s="1112">
        <f>'PETI 2026'!AA23</f>
        <v>1</v>
      </c>
      <c r="AB254" s="1112">
        <f>'PETI 2026'!AB23</f>
        <v>0</v>
      </c>
      <c r="AC254" s="1112">
        <f>'PETI 2026'!AC23</f>
        <v>0</v>
      </c>
      <c r="AD254" s="1112">
        <f>'PETI 2026'!AD23</f>
        <v>0</v>
      </c>
      <c r="AE254" s="1112">
        <f>'PETI 2026'!AE23</f>
        <v>0</v>
      </c>
      <c r="AF254" s="1112">
        <f>'PETI 2026'!AF23</f>
        <v>0</v>
      </c>
      <c r="AG254" s="1112">
        <f>'PETI 2026'!AG23</f>
        <v>0</v>
      </c>
      <c r="AH254" s="1112">
        <f>'PETI 2026'!AH23</f>
        <v>0</v>
      </c>
      <c r="AI254" s="1112">
        <f>'PETI 2026'!AI23</f>
        <v>0</v>
      </c>
      <c r="AJ254" s="1112">
        <f>'PETI 2026'!AJ23</f>
        <v>0</v>
      </c>
      <c r="AK254" s="1112">
        <f>'PETI 2026'!AK23</f>
        <v>1</v>
      </c>
      <c r="AL254" s="1126">
        <f>'PETI 2026'!AL23</f>
        <v>0.33333333333333331</v>
      </c>
      <c r="AM254">
        <f t="shared" ca="1" si="121"/>
        <v>0</v>
      </c>
      <c r="AN254">
        <f t="shared" ca="1" si="122"/>
        <v>0</v>
      </c>
      <c r="AO254">
        <f t="shared" ca="1" si="123"/>
        <v>1</v>
      </c>
      <c r="AP254">
        <f t="shared" ca="1" si="124"/>
        <v>0</v>
      </c>
      <c r="AQ254">
        <f t="shared" ca="1" si="125"/>
        <v>0</v>
      </c>
      <c r="AR254">
        <f t="shared" ca="1" si="126"/>
        <v>0</v>
      </c>
      <c r="AS254">
        <f t="shared" ca="1" si="127"/>
        <v>2</v>
      </c>
      <c r="AT254">
        <f t="shared" ca="1" si="128"/>
        <v>0</v>
      </c>
      <c r="AU254">
        <f t="shared" ca="1" si="129"/>
        <v>0</v>
      </c>
      <c r="AV254">
        <f t="shared" ca="1" si="130"/>
        <v>0</v>
      </c>
      <c r="AW254">
        <f t="shared" ca="1" si="131"/>
        <v>2</v>
      </c>
      <c r="AX254">
        <f t="shared" ca="1" si="132"/>
        <v>0</v>
      </c>
    </row>
    <row r="255" spans="1:50" ht="56.25" customHeight="1">
      <c r="A255" s="726">
        <v>2026</v>
      </c>
      <c r="B255" s="789" t="s">
        <v>115</v>
      </c>
      <c r="C255" s="775"/>
      <c r="D255" s="616" t="str">
        <f>'PETI 2026'!E24</f>
        <v>PETI17</v>
      </c>
      <c r="E255" s="1125" t="str">
        <f>'PETI 2026'!F24</f>
        <v>Adopción e implementación de la arquitectura de seguridad de la información y ciberseguridad</v>
      </c>
      <c r="F255" s="1125" t="str">
        <f>'PETI 2026'!G24</f>
        <v>1. Cronograma de actividades 
2. Project Charter  
3. Informe de avance ( Trimestral )</v>
      </c>
      <c r="G255" s="817">
        <f>'PETI 2026'!H24</f>
        <v>0</v>
      </c>
      <c r="H255" s="817">
        <f>'PETI 2026'!I24</f>
        <v>0</v>
      </c>
      <c r="I255" s="817">
        <f>'PETI 2026'!J24</f>
        <v>0</v>
      </c>
      <c r="J255" s="817">
        <f>'PETI 2026'!K24</f>
        <v>1</v>
      </c>
      <c r="K255" s="817">
        <f>'PETI 2026'!L24</f>
        <v>1</v>
      </c>
      <c r="L255" s="817">
        <f>'PETI 2026'!M24</f>
        <v>0</v>
      </c>
      <c r="M255" s="817">
        <f>'PETI 2026'!N24</f>
        <v>1</v>
      </c>
      <c r="N255" s="817">
        <f>'PETI 2026'!O24</f>
        <v>0</v>
      </c>
      <c r="O255" s="817">
        <f>'PETI 2026'!P24</f>
        <v>0</v>
      </c>
      <c r="P255" s="817">
        <f>'PETI 2026'!Q24</f>
        <v>0</v>
      </c>
      <c r="Q255" s="817">
        <f>'PETI 2026'!R24</f>
        <v>1</v>
      </c>
      <c r="R255" s="817">
        <f>'PETI 2026'!S24</f>
        <v>0</v>
      </c>
      <c r="S255" s="817">
        <f>'PETI 2026'!T24</f>
        <v>4</v>
      </c>
      <c r="T255" s="1107">
        <f>'PETI 2026'!U24</f>
        <v>1</v>
      </c>
      <c r="U255" s="817" t="str">
        <f>'PETI 2026'!W24</f>
        <v>Oficina de Informática y  Desarrollo Tecnológico</v>
      </c>
      <c r="V255" s="817"/>
      <c r="W255" s="817"/>
      <c r="X255" s="1119"/>
      <c r="Y255" s="1112">
        <f>'PETI 2026'!Y24</f>
        <v>0</v>
      </c>
      <c r="Z255" s="1112">
        <f>'PETI 2026'!Z24</f>
        <v>0</v>
      </c>
      <c r="AA255" s="1112">
        <f>'PETI 2026'!AA24</f>
        <v>1</v>
      </c>
      <c r="AB255" s="1112">
        <f>'PETI 2026'!AB24</f>
        <v>0</v>
      </c>
      <c r="AC255" s="1112">
        <f>'PETI 2026'!AC24</f>
        <v>0</v>
      </c>
      <c r="AD255" s="1112">
        <f>'PETI 2026'!AD24</f>
        <v>0</v>
      </c>
      <c r="AE255" s="1112">
        <f>'PETI 2026'!AE24</f>
        <v>0</v>
      </c>
      <c r="AF255" s="1112">
        <f>'PETI 2026'!AF24</f>
        <v>0</v>
      </c>
      <c r="AG255" s="1112">
        <f>'PETI 2026'!AG24</f>
        <v>0</v>
      </c>
      <c r="AH255" s="1112">
        <f>'PETI 2026'!AH24</f>
        <v>0</v>
      </c>
      <c r="AI255" s="1112">
        <f>'PETI 2026'!AI24</f>
        <v>0</v>
      </c>
      <c r="AJ255" s="1112">
        <f>'PETI 2026'!AJ24</f>
        <v>0</v>
      </c>
      <c r="AK255" s="1112">
        <f>'PETI 2026'!AK24</f>
        <v>1</v>
      </c>
      <c r="AL255" s="1126">
        <f>'PETI 2026'!AL24</f>
        <v>0.25</v>
      </c>
      <c r="AM255">
        <f t="shared" ref="AM255:AM257" ca="1" si="133">IF($AZ$3&gt;BA$3,IF(AND(G255=0, Y255=0), 0,IF(AND(G255=0, Y255&gt;=1), 1,IF(AND(G255&gt;=1, Y255=G255), 1,IF(AND(G255&gt;=1, Y255&gt;G255), 1,IF(AND(G255&gt;=1, Y255=0), 2,IF(AND(G255&gt;=1, Y255&lt;G255), 2,"Revisa los valores")))))),100)</f>
        <v>0</v>
      </c>
      <c r="AN255">
        <f t="shared" ref="AN255:AN257" ca="1" si="134">IF($AZ$3&gt;BB$3,IF(AND(H255=0, Z255=0), 0,IF(AND(H255=0, Z255&gt;=1), 1,IF(AND(H255&gt;=1, Z255=H255), 1,IF(AND(H255&gt;=1, Z255&gt;H255), 1,IF(AND(H255&gt;=1, Z255=0), 2,IF(AND(H255&gt;=1, Z255&lt;H255), 2,"Revisa los valores")))))),100)</f>
        <v>0</v>
      </c>
      <c r="AO255">
        <f t="shared" ref="AO255:AO257" ca="1" si="135">IF($AZ$3&gt;BC$3,IF(AND(I255=0, AA255=0), 0,IF(AND(I255=0, AA255&gt;=1), 1,IF(AND(I255&gt;=1, AA255=I255), 1,IF(AND(I255&gt;=1, AA255&gt;I255), 1,IF(AND(I255&gt;=1, AA255=0), 2,IF(AND(I255&gt;=1, AA255&lt;I255), 2,"Revisa los valores")))))),100)</f>
        <v>1</v>
      </c>
      <c r="AP255">
        <f t="shared" ref="AP255:AP257" ca="1" si="136">IF($AZ$3&gt;BD$3,IF(AND(J255=0, AB255=0), 0,IF(AND(J255=0, AB255&gt;=1), 1,IF(AND(J255&gt;=1, AB255=J255), 1,IF(AND(J255&gt;=1, AB255&gt;J255), 1,IF(AND(J255&gt;=1, AB255=0), 2,IF(AND(J255&gt;=1, AB255&lt;J255), 2,"Revisa los valores")))))),100)</f>
        <v>2</v>
      </c>
      <c r="AQ255">
        <f t="shared" ref="AQ255:AQ257" ca="1" si="137">IF($AZ$3&gt;BE$3,IF(AND(K255=0, AC255=0), 0,IF(AND(K255=0, AC255&gt;=1), 1,IF(AND(K255&gt;=1, AC255=K255), 1,IF(AND(K255&gt;=1, AC255&gt;K255), 1,IF(AND(K255&gt;=1, AC255=0), 2,IF(AND(K255&gt;=1, AC255&lt;K255), 2,"Revisa los valores")))))),100)</f>
        <v>2</v>
      </c>
      <c r="AR255">
        <f t="shared" ref="AR255:AR257" ca="1" si="138">IF($AZ$3&gt;BF$3,IF(AND(L255=0, AD255=0), 0,IF(AND(L255=0, AD255&gt;=1), 1,IF(AND(L255&gt;=1, AD255=L255), 1,IF(AND(L255&gt;=1, AD255&gt;L255), 1,IF(AND(L255&gt;=1, AD255=0), 2,IF(AND(L255&gt;=1, AD255&lt;L255), 2,"Revisa los valores")))))),100)</f>
        <v>0</v>
      </c>
      <c r="AS255">
        <f t="shared" ref="AS255:AS257" ca="1" si="139">IF($AZ$3&gt;BG$3,IF(AND(M255=0, AE255=0), 0,IF(AND(M255=0, AE255&gt;=1), 1,IF(AND(M255&gt;=1, AE255=M255), 1,IF(AND(M255&gt;=1, AE255&gt;M255), 1,IF(AND(M255&gt;=1, AE255=0), 2,IF(AND(M255&gt;=1, AE255&lt;M255), 2,"Revisa los valores")))))),100)</f>
        <v>2</v>
      </c>
      <c r="AT255">
        <f t="shared" ref="AT255:AT257" ca="1" si="140">IF($AZ$3&gt;BH$3,IF(AND(N255=0, AF255=0), 0,IF(AND(N255=0, AF255&gt;=1), 1,IF(AND(N255&gt;=1, AF255=N255), 1,IF(AND(N255&gt;=1, AF255&gt;N255), 1,IF(AND(N255&gt;=1, AF255=0), 2,IF(AND(N255&gt;=1, AF255&lt;N255), 2,"Revisa los valores")))))),100)</f>
        <v>0</v>
      </c>
      <c r="AU255">
        <f t="shared" ref="AU255:AU257" ca="1" si="141">IF($AZ$3&gt;BI$3,IF(AND(O255=0, AG255=0), 0,IF(AND(O255=0, AG255&gt;=1), 1,IF(AND(O255&gt;=1, AG255=O255), 1,IF(AND(O255&gt;=1, AG255&gt;O255), 1,IF(AND(O255&gt;=1, AG255=0), 2,IF(AND(O255&gt;=1, AG255&lt;O255), 2,"Revisa los valores")))))),100)</f>
        <v>0</v>
      </c>
      <c r="AV255">
        <f t="shared" ref="AV255:AV257" ca="1" si="142">IF($AZ$3&gt;BJ$3,IF(AND(P255=0, AH255=0), 0,IF(AND(P255=0, AH255&gt;=1), 1,IF(AND(P255&gt;=1, AH255=P255), 1,IF(AND(P255&gt;=1, AH255&gt;P255), 1,IF(AND(P255&gt;=1, AH255=0), 2,IF(AND(P255&gt;=1, AH255&lt;P255), 2,"Revisa los valores")))))),100)</f>
        <v>0</v>
      </c>
      <c r="AW255">
        <f t="shared" ref="AW255:AW257" ca="1" si="143">IF($AZ$3&gt;BK$3,IF(AND(Q255=0, AI255=0), 0,IF(AND(Q255=0, AI255&gt;=1), 1,IF(AND(Q255&gt;=1, AI255=Q255), 1,IF(AND(Q255&gt;=1, AI255&gt;Q255), 1,IF(AND(Q255&gt;=1, AI255=0), 2,IF(AND(Q255&gt;=1, AI255&lt;Q255), 2,"Revisa los valores")))))),100)</f>
        <v>2</v>
      </c>
      <c r="AX255">
        <f t="shared" ref="AX255:AX257" ca="1" si="144">IF($AZ$3&gt;BL$3,IF(AND(R255=0, AJ255=0), 0,IF(AND(R255=0, AJ255&gt;=1), 1,IF(AND(R255&gt;=1, AJ255=R255), 1,IF(AND(R255&gt;=1, AJ255&gt;R255), 1,IF(AND(R255&gt;=1, AJ255=0), 2,IF(AND(R255&gt;=1, AJ255&lt;R255), 2,"Revisa los valores")))))),100)</f>
        <v>0</v>
      </c>
    </row>
    <row r="256" spans="1:50" ht="56.25" customHeight="1">
      <c r="A256" s="726">
        <v>2026</v>
      </c>
      <c r="B256" s="789" t="s">
        <v>115</v>
      </c>
      <c r="C256" s="775"/>
      <c r="D256" s="616" t="str">
        <f>'PETI 2026'!E25</f>
        <v>PETI18</v>
      </c>
      <c r="E256" s="1125" t="str">
        <f>'PETI 2026'!F25</f>
        <v>Solución de gestión de identidades</v>
      </c>
      <c r="F256" s="1125" t="str">
        <f>'PETI 2026'!G25</f>
        <v>1. Cronograma de actividades 
2. Project Charter 
2.Documento de análisis y diseño de plataforma de gestión de identidades.( Junio - agosto)
3.Documento plan de implementación.( Septiembre - Diciembre )</v>
      </c>
      <c r="G256" s="817">
        <f>'PETI 2026'!H25</f>
        <v>0</v>
      </c>
      <c r="H256" s="817">
        <f>'PETI 2026'!I25</f>
        <v>0</v>
      </c>
      <c r="I256" s="817">
        <f>'PETI 2026'!J25</f>
        <v>1</v>
      </c>
      <c r="J256" s="817">
        <f>'PETI 2026'!K25</f>
        <v>0</v>
      </c>
      <c r="K256" s="817">
        <f>'PETI 2026'!L25</f>
        <v>1</v>
      </c>
      <c r="L256" s="817">
        <f>'PETI 2026'!M25</f>
        <v>1</v>
      </c>
      <c r="M256" s="817">
        <f>'PETI 2026'!N25</f>
        <v>0</v>
      </c>
      <c r="N256" s="817">
        <f>'PETI 2026'!O25</f>
        <v>1</v>
      </c>
      <c r="O256" s="817">
        <f>'PETI 2026'!P25</f>
        <v>1</v>
      </c>
      <c r="P256" s="817">
        <f>'PETI 2026'!Q25</f>
        <v>0</v>
      </c>
      <c r="Q256" s="817">
        <f>'PETI 2026'!R25</f>
        <v>0</v>
      </c>
      <c r="R256" s="817">
        <f>'PETI 2026'!S25</f>
        <v>1</v>
      </c>
      <c r="S256" s="817">
        <f>'PETI 2026'!T25</f>
        <v>6</v>
      </c>
      <c r="T256" s="1107">
        <f>'PETI 2026'!U25</f>
        <v>1</v>
      </c>
      <c r="U256" s="817" t="str">
        <f>'PETI 2026'!W25</f>
        <v>Oficina de Informática y  Desarrollo Tecnológico</v>
      </c>
      <c r="V256" s="817"/>
      <c r="W256" s="817"/>
      <c r="X256" s="1119"/>
      <c r="Y256" s="1112">
        <f>'PETI 2026'!Y25</f>
        <v>0</v>
      </c>
      <c r="Z256" s="1112">
        <f>'PETI 2026'!Z25</f>
        <v>0</v>
      </c>
      <c r="AA256" s="1112">
        <f>'PETI 2026'!AA25</f>
        <v>1</v>
      </c>
      <c r="AB256" s="1112">
        <f>'PETI 2026'!AB25</f>
        <v>0</v>
      </c>
      <c r="AC256" s="1112">
        <f>'PETI 2026'!AC25</f>
        <v>0</v>
      </c>
      <c r="AD256" s="1112">
        <f>'PETI 2026'!AD25</f>
        <v>0</v>
      </c>
      <c r="AE256" s="1112">
        <f>'PETI 2026'!AE25</f>
        <v>0</v>
      </c>
      <c r="AF256" s="1112">
        <f>'PETI 2026'!AF25</f>
        <v>0</v>
      </c>
      <c r="AG256" s="1112">
        <f>'PETI 2026'!AG25</f>
        <v>0</v>
      </c>
      <c r="AH256" s="1112">
        <f>'PETI 2026'!AH25</f>
        <v>0</v>
      </c>
      <c r="AI256" s="1112">
        <f>'PETI 2026'!AI25</f>
        <v>0</v>
      </c>
      <c r="AJ256" s="1112">
        <f>'PETI 2026'!AJ25</f>
        <v>0</v>
      </c>
      <c r="AK256" s="1112">
        <f>'PETI 2026'!AK25</f>
        <v>1</v>
      </c>
      <c r="AL256" s="1126">
        <f>'PETI 2026'!AL25</f>
        <v>0.16666666666666666</v>
      </c>
      <c r="AM256">
        <f t="shared" ca="1" si="133"/>
        <v>0</v>
      </c>
      <c r="AN256">
        <f t="shared" ca="1" si="134"/>
        <v>0</v>
      </c>
      <c r="AO256">
        <f t="shared" ca="1" si="135"/>
        <v>1</v>
      </c>
      <c r="AP256">
        <f t="shared" ca="1" si="136"/>
        <v>0</v>
      </c>
      <c r="AQ256">
        <f t="shared" ca="1" si="137"/>
        <v>2</v>
      </c>
      <c r="AR256">
        <f t="shared" ca="1" si="138"/>
        <v>2</v>
      </c>
      <c r="AS256">
        <f t="shared" ca="1" si="139"/>
        <v>0</v>
      </c>
      <c r="AT256">
        <f t="shared" ca="1" si="140"/>
        <v>2</v>
      </c>
      <c r="AU256">
        <f t="shared" ca="1" si="141"/>
        <v>2</v>
      </c>
      <c r="AV256">
        <f t="shared" ca="1" si="142"/>
        <v>0</v>
      </c>
      <c r="AW256">
        <f t="shared" ca="1" si="143"/>
        <v>0</v>
      </c>
      <c r="AX256">
        <f t="shared" ca="1" si="144"/>
        <v>2</v>
      </c>
    </row>
    <row r="257" spans="1:50" ht="56.25" customHeight="1">
      <c r="A257" s="726">
        <v>2026</v>
      </c>
      <c r="B257" s="789" t="s">
        <v>115</v>
      </c>
      <c r="C257" s="775"/>
      <c r="D257" s="616" t="str">
        <f>'PETI 2026'!E26</f>
        <v>PETI19</v>
      </c>
      <c r="E257" s="1125" t="str">
        <f>'PETI 2026'!F26</f>
        <v xml:space="preserve">Mejoramiento herramienta de Help Desk que cubra los dominios de ITIL </v>
      </c>
      <c r="F257" s="1125" t="str">
        <f>'PETI 2026'!G26</f>
        <v>1.Cronograma de actividades ( Marzo )
2.Project charter (mayo)
3.Documento donde se refleje el diagnostico de plataforma de gestión de mesa de servicio con respecto a la adopción de ITIL V4.( Junio - agosto)
4.Elaboración de plan de implementación vigencia 2027.( Septiembre - Diciembre )</v>
      </c>
      <c r="G257" s="817">
        <f>'PETI 2026'!H26</f>
        <v>0</v>
      </c>
      <c r="H257" s="817">
        <f>'PETI 2026'!I26</f>
        <v>0</v>
      </c>
      <c r="I257" s="817">
        <f>'PETI 2026'!J26</f>
        <v>1</v>
      </c>
      <c r="J257" s="817">
        <f>'PETI 2026'!K26</f>
        <v>0</v>
      </c>
      <c r="K257" s="817">
        <f>'PETI 2026'!L26</f>
        <v>1</v>
      </c>
      <c r="L257" s="817">
        <f>'PETI 2026'!M26</f>
        <v>1</v>
      </c>
      <c r="M257" s="817">
        <f>'PETI 2026'!N26</f>
        <v>0</v>
      </c>
      <c r="N257" s="817">
        <f>'PETI 2026'!O26</f>
        <v>1</v>
      </c>
      <c r="O257" s="817">
        <f>'PETI 2026'!P26</f>
        <v>1</v>
      </c>
      <c r="P257" s="817">
        <f>'PETI 2026'!Q26</f>
        <v>0</v>
      </c>
      <c r="Q257" s="817">
        <f>'PETI 2026'!R26</f>
        <v>0</v>
      </c>
      <c r="R257" s="817">
        <f>'PETI 2026'!S26</f>
        <v>1</v>
      </c>
      <c r="S257" s="817">
        <f>'PETI 2026'!T26</f>
        <v>6</v>
      </c>
      <c r="T257" s="1107">
        <f>'PETI 2026'!U26</f>
        <v>1</v>
      </c>
      <c r="U257" s="817" t="str">
        <f>'PETI 2026'!W26</f>
        <v>Oficina de Informática y  Desarrollo Tecnológico</v>
      </c>
      <c r="V257" s="817"/>
      <c r="W257" s="817"/>
      <c r="X257" s="1119"/>
      <c r="Y257" s="1112">
        <f>'PETI 2026'!Y26</f>
        <v>0</v>
      </c>
      <c r="Z257" s="1112">
        <f>'PETI 2026'!Z26</f>
        <v>0</v>
      </c>
      <c r="AA257" s="1112">
        <f>'PETI 2026'!AA26</f>
        <v>1</v>
      </c>
      <c r="AB257" s="1112">
        <f>'PETI 2026'!AB26</f>
        <v>0</v>
      </c>
      <c r="AC257" s="1112">
        <f>'PETI 2026'!AC26</f>
        <v>0</v>
      </c>
      <c r="AD257" s="1112">
        <f>'PETI 2026'!AD26</f>
        <v>0</v>
      </c>
      <c r="AE257" s="1112">
        <f>'PETI 2026'!AE26</f>
        <v>0</v>
      </c>
      <c r="AF257" s="1112">
        <f>'PETI 2026'!AF26</f>
        <v>0</v>
      </c>
      <c r="AG257" s="1112">
        <f>'PETI 2026'!AG26</f>
        <v>0</v>
      </c>
      <c r="AH257" s="1112">
        <f>'PETI 2026'!AH26</f>
        <v>0</v>
      </c>
      <c r="AI257" s="1112">
        <f>'PETI 2026'!AI26</f>
        <v>0</v>
      </c>
      <c r="AJ257" s="1112">
        <f>'PETI 2026'!AJ26</f>
        <v>0</v>
      </c>
      <c r="AK257" s="1112">
        <f>'PETI 2026'!AK26</f>
        <v>1</v>
      </c>
      <c r="AL257" s="1126">
        <f>'PETI 2026'!AL26</f>
        <v>0.16666666666666666</v>
      </c>
      <c r="AM257">
        <f t="shared" ca="1" si="133"/>
        <v>0</v>
      </c>
      <c r="AN257">
        <f t="shared" ca="1" si="134"/>
        <v>0</v>
      </c>
      <c r="AO257">
        <f t="shared" ca="1" si="135"/>
        <v>1</v>
      </c>
      <c r="AP257">
        <f t="shared" ca="1" si="136"/>
        <v>0</v>
      </c>
      <c r="AQ257">
        <f t="shared" ca="1" si="137"/>
        <v>2</v>
      </c>
      <c r="AR257">
        <f t="shared" ca="1" si="138"/>
        <v>2</v>
      </c>
      <c r="AS257">
        <f t="shared" ca="1" si="139"/>
        <v>0</v>
      </c>
      <c r="AT257">
        <f t="shared" ca="1" si="140"/>
        <v>2</v>
      </c>
      <c r="AU257">
        <f t="shared" ca="1" si="141"/>
        <v>2</v>
      </c>
      <c r="AV257">
        <f t="shared" ca="1" si="142"/>
        <v>0</v>
      </c>
      <c r="AW257">
        <f t="shared" ca="1" si="143"/>
        <v>0</v>
      </c>
      <c r="AX257">
        <f t="shared" ca="1" si="144"/>
        <v>2</v>
      </c>
    </row>
    <row r="258" spans="1:50" ht="56.25" customHeight="1">
      <c r="A258" s="726">
        <v>2026</v>
      </c>
      <c r="B258" s="789" t="s">
        <v>115</v>
      </c>
      <c r="C258" s="775"/>
      <c r="D258" s="616" t="str">
        <f>'PETI 2026'!E27</f>
        <v>PETI20</v>
      </c>
      <c r="E258" s="1125" t="str">
        <f>'PETI 2026'!F27</f>
        <v>Implementación y puesta en producción del DEVOPS Institucional</v>
      </c>
      <c r="F258" s="1125" t="str">
        <f>'PETI 2026'!G27</f>
        <v>1. Adquisición de licenciamiento DEVOPS(Mayo)
2.Plan de trabajo (Septiembre)
3.Informes de avance (Trimestral )</v>
      </c>
      <c r="G258" s="817">
        <f>'PETI 2026'!H27</f>
        <v>0</v>
      </c>
      <c r="H258" s="817">
        <f>'PETI 2026'!I27</f>
        <v>0</v>
      </c>
      <c r="I258" s="817">
        <f>'PETI 2026'!J27</f>
        <v>1</v>
      </c>
      <c r="J258" s="817">
        <f>'PETI 2026'!K27</f>
        <v>0</v>
      </c>
      <c r="K258" s="817">
        <f>'PETI 2026'!L27</f>
        <v>1</v>
      </c>
      <c r="L258" s="817">
        <f>'PETI 2026'!M27</f>
        <v>1</v>
      </c>
      <c r="M258" s="817">
        <f>'PETI 2026'!N27</f>
        <v>0</v>
      </c>
      <c r="N258" s="817">
        <f>'PETI 2026'!O27</f>
        <v>0</v>
      </c>
      <c r="O258" s="817">
        <f>'PETI 2026'!P27</f>
        <v>2</v>
      </c>
      <c r="P258" s="817">
        <f>'PETI 2026'!Q27</f>
        <v>0</v>
      </c>
      <c r="Q258" s="817">
        <f>'PETI 2026'!R27</f>
        <v>0</v>
      </c>
      <c r="R258" s="817">
        <f>'PETI 2026'!S27</f>
        <v>1</v>
      </c>
      <c r="S258" s="817">
        <f>'PETI 2026'!T27</f>
        <v>6</v>
      </c>
      <c r="T258" s="1107">
        <f>'PETI 2026'!U27</f>
        <v>1</v>
      </c>
      <c r="U258" s="817" t="str">
        <f>'PETI 2026'!W27</f>
        <v>Oficina de Informática y  Desarrollo Tecnológico</v>
      </c>
      <c r="V258" s="817"/>
      <c r="W258" s="817"/>
      <c r="X258" s="1119"/>
      <c r="Y258" s="1112">
        <f>'PETI 2026'!Y27</f>
        <v>0</v>
      </c>
      <c r="Z258" s="1112">
        <f>'PETI 2026'!Z27</f>
        <v>0</v>
      </c>
      <c r="AA258" s="1112">
        <f>'PETI 2026'!AA27</f>
        <v>1</v>
      </c>
      <c r="AB258" s="1112">
        <f>'PETI 2026'!AB27</f>
        <v>0</v>
      </c>
      <c r="AC258" s="1112">
        <f>'PETI 2026'!AC27</f>
        <v>0</v>
      </c>
      <c r="AD258" s="1112">
        <f>'PETI 2026'!AD27</f>
        <v>0</v>
      </c>
      <c r="AE258" s="1112">
        <f>'PETI 2026'!AE27</f>
        <v>0</v>
      </c>
      <c r="AF258" s="1112">
        <f>'PETI 2026'!AF27</f>
        <v>0</v>
      </c>
      <c r="AG258" s="1112">
        <f>'PETI 2026'!AG27</f>
        <v>0</v>
      </c>
      <c r="AH258" s="1112">
        <f>'PETI 2026'!AH27</f>
        <v>0</v>
      </c>
      <c r="AI258" s="1112">
        <f>'PETI 2026'!AI27</f>
        <v>0</v>
      </c>
      <c r="AJ258" s="1112">
        <f>'PETI 2026'!AJ27</f>
        <v>0</v>
      </c>
      <c r="AK258" s="1112">
        <f>'PETI 2026'!AK27</f>
        <v>1</v>
      </c>
      <c r="AL258" s="1126">
        <f>'PETI 2026'!AL27</f>
        <v>0.16666666666666666</v>
      </c>
      <c r="AM258">
        <f t="shared" ref="AM258:AM260" ca="1" si="145">IF($AZ$3&gt;BA$3,IF(AND(G258=0, Y258=0), 0,IF(AND(G258=0, Y258&gt;=1), 1,IF(AND(G258&gt;=1, Y258=G258), 1,IF(AND(G258&gt;=1, Y258&gt;G258), 1,IF(AND(G258&gt;=1, Y258=0), 2,IF(AND(G258&gt;=1, Y258&lt;G258), 2,"Revisa los valores")))))),100)</f>
        <v>0</v>
      </c>
      <c r="AN258">
        <f t="shared" ref="AN258:AN260" ca="1" si="146">IF($AZ$3&gt;BB$3,IF(AND(H258=0, Z258=0), 0,IF(AND(H258=0, Z258&gt;=1), 1,IF(AND(H258&gt;=1, Z258=H258), 1,IF(AND(H258&gt;=1, Z258&gt;H258), 1,IF(AND(H258&gt;=1, Z258=0), 2,IF(AND(H258&gt;=1, Z258&lt;H258), 2,"Revisa los valores")))))),100)</f>
        <v>0</v>
      </c>
      <c r="AO258">
        <f t="shared" ref="AO258:AO260" ca="1" si="147">IF($AZ$3&gt;BC$3,IF(AND(I258=0, AA258=0), 0,IF(AND(I258=0, AA258&gt;=1), 1,IF(AND(I258&gt;=1, AA258=I258), 1,IF(AND(I258&gt;=1, AA258&gt;I258), 1,IF(AND(I258&gt;=1, AA258=0), 2,IF(AND(I258&gt;=1, AA258&lt;I258), 2,"Revisa los valores")))))),100)</f>
        <v>1</v>
      </c>
      <c r="AP258">
        <f t="shared" ref="AP258:AP260" ca="1" si="148">IF($AZ$3&gt;BD$3,IF(AND(J258=0, AB258=0), 0,IF(AND(J258=0, AB258&gt;=1), 1,IF(AND(J258&gt;=1, AB258=J258), 1,IF(AND(J258&gt;=1, AB258&gt;J258), 1,IF(AND(J258&gt;=1, AB258=0), 2,IF(AND(J258&gt;=1, AB258&lt;J258), 2,"Revisa los valores")))))),100)</f>
        <v>0</v>
      </c>
      <c r="AQ258">
        <f t="shared" ref="AQ258:AQ260" ca="1" si="149">IF($AZ$3&gt;BE$3,IF(AND(K258=0, AC258=0), 0,IF(AND(K258=0, AC258&gt;=1), 1,IF(AND(K258&gt;=1, AC258=K258), 1,IF(AND(K258&gt;=1, AC258&gt;K258), 1,IF(AND(K258&gt;=1, AC258=0), 2,IF(AND(K258&gt;=1, AC258&lt;K258), 2,"Revisa los valores")))))),100)</f>
        <v>2</v>
      </c>
      <c r="AR258">
        <f t="shared" ref="AR258:AR260" ca="1" si="150">IF($AZ$3&gt;BF$3,IF(AND(L258=0, AD258=0), 0,IF(AND(L258=0, AD258&gt;=1), 1,IF(AND(L258&gt;=1, AD258=L258), 1,IF(AND(L258&gt;=1, AD258&gt;L258), 1,IF(AND(L258&gt;=1, AD258=0), 2,IF(AND(L258&gt;=1, AD258&lt;L258), 2,"Revisa los valores")))))),100)</f>
        <v>2</v>
      </c>
      <c r="AS258">
        <f t="shared" ref="AS258:AS260" ca="1" si="151">IF($AZ$3&gt;BG$3,IF(AND(M258=0, AE258=0), 0,IF(AND(M258=0, AE258&gt;=1), 1,IF(AND(M258&gt;=1, AE258=M258), 1,IF(AND(M258&gt;=1, AE258&gt;M258), 1,IF(AND(M258&gt;=1, AE258=0), 2,IF(AND(M258&gt;=1, AE258&lt;M258), 2,"Revisa los valores")))))),100)</f>
        <v>0</v>
      </c>
      <c r="AT258">
        <f t="shared" ref="AT258:AT260" ca="1" si="152">IF($AZ$3&gt;BH$3,IF(AND(N258=0, AF258=0), 0,IF(AND(N258=0, AF258&gt;=1), 1,IF(AND(N258&gt;=1, AF258=N258), 1,IF(AND(N258&gt;=1, AF258&gt;N258), 1,IF(AND(N258&gt;=1, AF258=0), 2,IF(AND(N258&gt;=1, AF258&lt;N258), 2,"Revisa los valores")))))),100)</f>
        <v>0</v>
      </c>
      <c r="AU258">
        <f t="shared" ref="AU258:AU260" ca="1" si="153">IF($AZ$3&gt;BI$3,IF(AND(O258=0, AG258=0), 0,IF(AND(O258=0, AG258&gt;=1), 1,IF(AND(O258&gt;=1, AG258=O258), 1,IF(AND(O258&gt;=1, AG258&gt;O258), 1,IF(AND(O258&gt;=1, AG258=0), 2,IF(AND(O258&gt;=1, AG258&lt;O258), 2,"Revisa los valores")))))),100)</f>
        <v>2</v>
      </c>
      <c r="AV258">
        <f t="shared" ref="AV258:AV260" ca="1" si="154">IF($AZ$3&gt;BJ$3,IF(AND(P258=0, AH258=0), 0,IF(AND(P258=0, AH258&gt;=1), 1,IF(AND(P258&gt;=1, AH258=P258), 1,IF(AND(P258&gt;=1, AH258&gt;P258), 1,IF(AND(P258&gt;=1, AH258=0), 2,IF(AND(P258&gt;=1, AH258&lt;P258), 2,"Revisa los valores")))))),100)</f>
        <v>0</v>
      </c>
      <c r="AW258">
        <f t="shared" ref="AW258:AW260" ca="1" si="155">IF($AZ$3&gt;BK$3,IF(AND(Q258=0, AI258=0), 0,IF(AND(Q258=0, AI258&gt;=1), 1,IF(AND(Q258&gt;=1, AI258=Q258), 1,IF(AND(Q258&gt;=1, AI258&gt;Q258), 1,IF(AND(Q258&gt;=1, AI258=0), 2,IF(AND(Q258&gt;=1, AI258&lt;Q258), 2,"Revisa los valores")))))),100)</f>
        <v>0</v>
      </c>
      <c r="AX258">
        <f t="shared" ref="AX258:AX260" ca="1" si="156">IF($AZ$3&gt;BL$3,IF(AND(R258=0, AJ258=0), 0,IF(AND(R258=0, AJ258&gt;=1), 1,IF(AND(R258&gt;=1, AJ258=R258), 1,IF(AND(R258&gt;=1, AJ258&gt;R258), 1,IF(AND(R258&gt;=1, AJ258=0), 2,IF(AND(R258&gt;=1, AJ258&lt;R258), 2,"Revisa los valores")))))),100)</f>
        <v>2</v>
      </c>
    </row>
    <row r="259" spans="1:50" ht="56.25" customHeight="1">
      <c r="A259" s="726">
        <v>2026</v>
      </c>
      <c r="B259" s="789" t="s">
        <v>115</v>
      </c>
      <c r="C259" s="775"/>
      <c r="D259" s="616" t="str">
        <f>'PETI 2026'!E28</f>
        <v>PETI21</v>
      </c>
      <c r="E259" s="1125" t="str">
        <f>'PETI 2026'!F28</f>
        <v>Consolidación de IPV4-IPV6</v>
      </c>
      <c r="F259" s="1125" t="str">
        <f>'PETI 2026'!G28</f>
        <v>1.Cronograma de actividades ( Marzo )
2.Project charter (mayo)
3.Informes de avance (Trimestral)
4. Documentación de proceso de actualización de topología de solución IPV6( Marzo-Junio - Agosto)</v>
      </c>
      <c r="G259" s="817">
        <f>'PETI 2026'!H28</f>
        <v>0</v>
      </c>
      <c r="H259" s="817">
        <f>'PETI 2026'!I28</f>
        <v>0</v>
      </c>
      <c r="I259" s="817">
        <f>'PETI 2026'!J28</f>
        <v>3</v>
      </c>
      <c r="J259" s="817">
        <f>'PETI 2026'!K28</f>
        <v>0</v>
      </c>
      <c r="K259" s="817">
        <f>'PETI 2026'!L28</f>
        <v>1</v>
      </c>
      <c r="L259" s="817">
        <f>'PETI 2026'!M28</f>
        <v>2</v>
      </c>
      <c r="M259" s="817">
        <f>'PETI 2026'!N28</f>
        <v>0</v>
      </c>
      <c r="N259" s="817">
        <f>'PETI 2026'!O28</f>
        <v>1</v>
      </c>
      <c r="O259" s="817">
        <f>'PETI 2026'!P28</f>
        <v>1</v>
      </c>
      <c r="P259" s="817">
        <f>'PETI 2026'!Q28</f>
        <v>0</v>
      </c>
      <c r="Q259" s="817">
        <f>'PETI 2026'!R28</f>
        <v>0</v>
      </c>
      <c r="R259" s="817">
        <f>'PETI 2026'!S28</f>
        <v>1</v>
      </c>
      <c r="S259" s="817">
        <f>'PETI 2026'!T28</f>
        <v>9</v>
      </c>
      <c r="T259" s="1107">
        <f>'PETI 2026'!U28</f>
        <v>1</v>
      </c>
      <c r="U259" s="817" t="str">
        <f>'PETI 2026'!W28</f>
        <v>Oficina de Informática y  Desarrollo Tecnológico</v>
      </c>
      <c r="V259" s="817"/>
      <c r="W259" s="817"/>
      <c r="X259" s="1119"/>
      <c r="Y259" s="1112">
        <f>'PETI 2026'!Y28</f>
        <v>0</v>
      </c>
      <c r="Z259" s="1112">
        <f>'PETI 2026'!Z28</f>
        <v>0</v>
      </c>
      <c r="AA259" s="1112">
        <f>'PETI 2026'!AA28</f>
        <v>1</v>
      </c>
      <c r="AB259" s="1112">
        <f>'PETI 2026'!AB28</f>
        <v>0</v>
      </c>
      <c r="AC259" s="1112">
        <f>'PETI 2026'!AC28</f>
        <v>0</v>
      </c>
      <c r="AD259" s="1112">
        <f>'PETI 2026'!AD28</f>
        <v>0</v>
      </c>
      <c r="AE259" s="1112">
        <f>'PETI 2026'!AE28</f>
        <v>0</v>
      </c>
      <c r="AF259" s="1112">
        <f>'PETI 2026'!AF28</f>
        <v>0</v>
      </c>
      <c r="AG259" s="1112">
        <f>'PETI 2026'!AG28</f>
        <v>0</v>
      </c>
      <c r="AH259" s="1112">
        <f>'PETI 2026'!AH28</f>
        <v>0</v>
      </c>
      <c r="AI259" s="1112">
        <f>'PETI 2026'!AI28</f>
        <v>0</v>
      </c>
      <c r="AJ259" s="1112">
        <f>'PETI 2026'!AJ28</f>
        <v>0</v>
      </c>
      <c r="AK259" s="1112">
        <f>'PETI 2026'!AK28</f>
        <v>1</v>
      </c>
      <c r="AL259" s="1126">
        <f>'PETI 2026'!AL28</f>
        <v>0.1111111111111111</v>
      </c>
      <c r="AM259">
        <f t="shared" ca="1" si="145"/>
        <v>0</v>
      </c>
      <c r="AN259">
        <f t="shared" ca="1" si="146"/>
        <v>0</v>
      </c>
      <c r="AO259">
        <f t="shared" ca="1" si="147"/>
        <v>2</v>
      </c>
      <c r="AP259">
        <f t="shared" ca="1" si="148"/>
        <v>0</v>
      </c>
      <c r="AQ259">
        <f t="shared" ca="1" si="149"/>
        <v>2</v>
      </c>
      <c r="AR259">
        <f t="shared" ca="1" si="150"/>
        <v>2</v>
      </c>
      <c r="AS259">
        <f t="shared" ca="1" si="151"/>
        <v>0</v>
      </c>
      <c r="AT259">
        <f t="shared" ca="1" si="152"/>
        <v>2</v>
      </c>
      <c r="AU259">
        <f t="shared" ca="1" si="153"/>
        <v>2</v>
      </c>
      <c r="AV259">
        <f t="shared" ca="1" si="154"/>
        <v>0</v>
      </c>
      <c r="AW259">
        <f t="shared" ca="1" si="155"/>
        <v>0</v>
      </c>
      <c r="AX259">
        <f t="shared" ca="1" si="156"/>
        <v>2</v>
      </c>
    </row>
    <row r="260" spans="1:50" ht="56.25" customHeight="1">
      <c r="A260" s="726">
        <v>2026</v>
      </c>
      <c r="B260" s="789" t="s">
        <v>115</v>
      </c>
      <c r="C260" s="775"/>
      <c r="D260" s="616" t="str">
        <f>'PETI 2026'!E29</f>
        <v>PETI22</v>
      </c>
      <c r="E260" s="1125" t="str">
        <f>'PETI 2026'!F29</f>
        <v>Gestión de infraestructura de red y telecomunicaciones</v>
      </c>
      <c r="F260" s="1125" t="str">
        <f>'PETI 2026'!G29</f>
        <v>1.Cronograma de actividades ( Marzo )
2.Project charter (mayo)
3.Informes de avance ( Trimestral )
4. Documentación de entrega de instalación de puntos de red y adecuaciones de red ( Septiembre - Diciembre )
5. Documentación de revisión y certificación de reda LAN y WAN. ( Septiembre - Diciembre )</v>
      </c>
      <c r="G260" s="817">
        <f>'PETI 2026'!H29</f>
        <v>0</v>
      </c>
      <c r="H260" s="817">
        <f>'PETI 2026'!I29</f>
        <v>0</v>
      </c>
      <c r="I260" s="817">
        <f>'PETI 2026'!J29</f>
        <v>2</v>
      </c>
      <c r="J260" s="817">
        <f>'PETI 2026'!K29</f>
        <v>0</v>
      </c>
      <c r="K260" s="817">
        <f>'PETI 2026'!L29</f>
        <v>1</v>
      </c>
      <c r="L260" s="817">
        <f>'PETI 2026'!M29</f>
        <v>1</v>
      </c>
      <c r="M260" s="817">
        <f>'PETI 2026'!N29</f>
        <v>0</v>
      </c>
      <c r="N260" s="817">
        <f>'PETI 2026'!O29</f>
        <v>0</v>
      </c>
      <c r="O260" s="817">
        <f>'PETI 2026'!P29</f>
        <v>3</v>
      </c>
      <c r="P260" s="817">
        <f>'PETI 2026'!Q29</f>
        <v>0</v>
      </c>
      <c r="Q260" s="817">
        <f>'PETI 2026'!R29</f>
        <v>0</v>
      </c>
      <c r="R260" s="817">
        <f>'PETI 2026'!S29</f>
        <v>3</v>
      </c>
      <c r="S260" s="817">
        <f>'PETI 2026'!T29</f>
        <v>10</v>
      </c>
      <c r="T260" s="1107">
        <f>'PETI 2026'!U29</f>
        <v>1</v>
      </c>
      <c r="U260" s="817" t="str">
        <f>'PETI 2026'!W29</f>
        <v>Oficina de Informática y  Desarrollo Tecnológico</v>
      </c>
      <c r="V260" s="817"/>
      <c r="W260" s="817"/>
      <c r="X260" s="1119"/>
      <c r="Y260" s="1112">
        <f>'PETI 2026'!Y29</f>
        <v>0</v>
      </c>
      <c r="Z260" s="1112">
        <f>'PETI 2026'!Z29</f>
        <v>0</v>
      </c>
      <c r="AA260" s="1112">
        <f>'PETI 2026'!AA29</f>
        <v>2</v>
      </c>
      <c r="AB260" s="1112">
        <f>'PETI 2026'!AB29</f>
        <v>0</v>
      </c>
      <c r="AC260" s="1112">
        <f>'PETI 2026'!AC29</f>
        <v>0</v>
      </c>
      <c r="AD260" s="1112">
        <f>'PETI 2026'!AD29</f>
        <v>0</v>
      </c>
      <c r="AE260" s="1112">
        <f>'PETI 2026'!AE29</f>
        <v>0</v>
      </c>
      <c r="AF260" s="1112">
        <f>'PETI 2026'!AF29</f>
        <v>0</v>
      </c>
      <c r="AG260" s="1112">
        <f>'PETI 2026'!AG29</f>
        <v>0</v>
      </c>
      <c r="AH260" s="1112">
        <f>'PETI 2026'!AH29</f>
        <v>0</v>
      </c>
      <c r="AI260" s="1112">
        <f>'PETI 2026'!AI29</f>
        <v>0</v>
      </c>
      <c r="AJ260" s="1112">
        <f>'PETI 2026'!AJ29</f>
        <v>0</v>
      </c>
      <c r="AK260" s="1112">
        <f>'PETI 2026'!AK29</f>
        <v>2</v>
      </c>
      <c r="AL260" s="1126">
        <f>'PETI 2026'!AL29</f>
        <v>0.2</v>
      </c>
      <c r="AM260">
        <f t="shared" ca="1" si="145"/>
        <v>0</v>
      </c>
      <c r="AN260">
        <f t="shared" ca="1" si="146"/>
        <v>0</v>
      </c>
      <c r="AO260">
        <f t="shared" ca="1" si="147"/>
        <v>1</v>
      </c>
      <c r="AP260">
        <f t="shared" ca="1" si="148"/>
        <v>0</v>
      </c>
      <c r="AQ260">
        <f t="shared" ca="1" si="149"/>
        <v>2</v>
      </c>
      <c r="AR260">
        <f t="shared" ca="1" si="150"/>
        <v>2</v>
      </c>
      <c r="AS260">
        <f t="shared" ca="1" si="151"/>
        <v>0</v>
      </c>
      <c r="AT260">
        <f t="shared" ca="1" si="152"/>
        <v>0</v>
      </c>
      <c r="AU260">
        <f t="shared" ca="1" si="153"/>
        <v>2</v>
      </c>
      <c r="AV260">
        <f t="shared" ca="1" si="154"/>
        <v>0</v>
      </c>
      <c r="AW260">
        <f t="shared" ca="1" si="155"/>
        <v>0</v>
      </c>
      <c r="AX260">
        <f t="shared" ca="1" si="156"/>
        <v>2</v>
      </c>
    </row>
    <row r="261" spans="1:50" ht="56.25" customHeight="1">
      <c r="A261" s="726">
        <v>2026</v>
      </c>
      <c r="B261" s="789" t="s">
        <v>115</v>
      </c>
      <c r="C261" s="775"/>
      <c r="D261" s="616" t="str">
        <f>'PETI 2026'!E30</f>
        <v>PETI23</v>
      </c>
      <c r="E261" s="1125" t="str">
        <f>'PETI 2026'!F30</f>
        <v xml:space="preserve"> Plan de intervención de servicios tecnológicos</v>
      </c>
      <c r="F261" s="1125" t="str">
        <f>'PETI 2026'!G30</f>
        <v>1.Plan de intervención de servicios tecnológicos del INM. ( Marzo )
2.Informes de avance ( Trimestral )</v>
      </c>
      <c r="G261" s="817">
        <f>'PETI 2026'!H30</f>
        <v>0</v>
      </c>
      <c r="H261" s="817">
        <f>'PETI 2026'!I30</f>
        <v>0</v>
      </c>
      <c r="I261" s="817">
        <f>'PETI 2026'!J30</f>
        <v>2</v>
      </c>
      <c r="J261" s="817">
        <f>'PETI 2026'!K30</f>
        <v>0</v>
      </c>
      <c r="K261" s="817">
        <f>'PETI 2026'!L30</f>
        <v>0</v>
      </c>
      <c r="L261" s="817">
        <f>'PETI 2026'!M30</f>
        <v>1</v>
      </c>
      <c r="M261" s="817">
        <f>'PETI 2026'!N30</f>
        <v>0</v>
      </c>
      <c r="N261" s="817">
        <f>'PETI 2026'!O30</f>
        <v>0</v>
      </c>
      <c r="O261" s="817">
        <f>'PETI 2026'!P30</f>
        <v>1</v>
      </c>
      <c r="P261" s="817">
        <f>'PETI 2026'!Q30</f>
        <v>0</v>
      </c>
      <c r="Q261" s="817">
        <f>'PETI 2026'!R30</f>
        <v>0</v>
      </c>
      <c r="R261" s="817">
        <f>'PETI 2026'!S30</f>
        <v>1</v>
      </c>
      <c r="S261" s="817">
        <f>'PETI 2026'!T30</f>
        <v>5</v>
      </c>
      <c r="T261" s="1107">
        <f>'PETI 2026'!U30</f>
        <v>1</v>
      </c>
      <c r="U261" s="817" t="str">
        <f>'PETI 2026'!W30</f>
        <v>Oficina de Informática y  Desarrollo Tecnológico</v>
      </c>
      <c r="V261" s="817"/>
      <c r="W261" s="817"/>
      <c r="X261" s="1119"/>
      <c r="Y261" s="1112">
        <f>'PETI 2026'!Y30</f>
        <v>0</v>
      </c>
      <c r="Z261" s="1112">
        <f>'PETI 2026'!Z30</f>
        <v>0</v>
      </c>
      <c r="AA261" s="1112">
        <f>'PETI 2026'!AA30</f>
        <v>2</v>
      </c>
      <c r="AB261" s="1112">
        <f>'PETI 2026'!AB30</f>
        <v>0</v>
      </c>
      <c r="AC261" s="1112">
        <f>'PETI 2026'!AC30</f>
        <v>0</v>
      </c>
      <c r="AD261" s="1112">
        <f>'PETI 2026'!AD30</f>
        <v>0</v>
      </c>
      <c r="AE261" s="1112">
        <f>'PETI 2026'!AE30</f>
        <v>0</v>
      </c>
      <c r="AF261" s="1112">
        <f>'PETI 2026'!AF30</f>
        <v>0</v>
      </c>
      <c r="AG261" s="1112">
        <f>'PETI 2026'!AG30</f>
        <v>0</v>
      </c>
      <c r="AH261" s="1112">
        <f>'PETI 2026'!AH30</f>
        <v>0</v>
      </c>
      <c r="AI261" s="1112">
        <f>'PETI 2026'!AI30</f>
        <v>0</v>
      </c>
      <c r="AJ261" s="1112">
        <f>'PETI 2026'!AJ30</f>
        <v>0</v>
      </c>
      <c r="AK261" s="1112">
        <f>'PETI 2026'!AK30</f>
        <v>2</v>
      </c>
      <c r="AL261" s="1126">
        <f>'PETI 2026'!AL30</f>
        <v>0.4</v>
      </c>
      <c r="AM261">
        <f t="shared" ref="AM261:AM271" ca="1" si="157">IF($AZ$3&gt;BA$3,IF(AND(G261=0, Y261=0), 0,IF(AND(G261=0, Y261&gt;=1), 1,IF(AND(G261&gt;=1, Y261=G261), 1,IF(AND(G261&gt;=1, Y261&gt;G261), 1,IF(AND(G261&gt;=1, Y261=0), 2,IF(AND(G261&gt;=1, Y261&lt;G261), 2,"Revisa los valores")))))),100)</f>
        <v>0</v>
      </c>
      <c r="AN261">
        <f t="shared" ref="AN261:AN271" ca="1" si="158">IF($AZ$3&gt;BB$3,IF(AND(H261=0, Z261=0), 0,IF(AND(H261=0, Z261&gt;=1), 1,IF(AND(H261&gt;=1, Z261=H261), 1,IF(AND(H261&gt;=1, Z261&gt;H261), 1,IF(AND(H261&gt;=1, Z261=0), 2,IF(AND(H261&gt;=1, Z261&lt;H261), 2,"Revisa los valores")))))),100)</f>
        <v>0</v>
      </c>
      <c r="AO261">
        <f t="shared" ref="AO261:AO271" ca="1" si="159">IF($AZ$3&gt;BC$3,IF(AND(I261=0, AA261=0), 0,IF(AND(I261=0, AA261&gt;=1), 1,IF(AND(I261&gt;=1, AA261=I261), 1,IF(AND(I261&gt;=1, AA261&gt;I261), 1,IF(AND(I261&gt;=1, AA261=0), 2,IF(AND(I261&gt;=1, AA261&lt;I261), 2,"Revisa los valores")))))),100)</f>
        <v>1</v>
      </c>
      <c r="AP261">
        <f t="shared" ref="AP261:AP271" ca="1" si="160">IF($AZ$3&gt;BD$3,IF(AND(J261=0, AB261=0), 0,IF(AND(J261=0, AB261&gt;=1), 1,IF(AND(J261&gt;=1, AB261=J261), 1,IF(AND(J261&gt;=1, AB261&gt;J261), 1,IF(AND(J261&gt;=1, AB261=0), 2,IF(AND(J261&gt;=1, AB261&lt;J261), 2,"Revisa los valores")))))),100)</f>
        <v>0</v>
      </c>
      <c r="AQ261">
        <f t="shared" ref="AQ261:AQ271" ca="1" si="161">IF($AZ$3&gt;BE$3,IF(AND(K261=0, AC261=0), 0,IF(AND(K261=0, AC261&gt;=1), 1,IF(AND(K261&gt;=1, AC261=K261), 1,IF(AND(K261&gt;=1, AC261&gt;K261), 1,IF(AND(K261&gt;=1, AC261=0), 2,IF(AND(K261&gt;=1, AC261&lt;K261), 2,"Revisa los valores")))))),100)</f>
        <v>0</v>
      </c>
      <c r="AR261">
        <f t="shared" ref="AR261:AR271" ca="1" si="162">IF($AZ$3&gt;BF$3,IF(AND(L261=0, AD261=0), 0,IF(AND(L261=0, AD261&gt;=1), 1,IF(AND(L261&gt;=1, AD261=L261), 1,IF(AND(L261&gt;=1, AD261&gt;L261), 1,IF(AND(L261&gt;=1, AD261=0), 2,IF(AND(L261&gt;=1, AD261&lt;L261), 2,"Revisa los valores")))))),100)</f>
        <v>2</v>
      </c>
      <c r="AS261">
        <f t="shared" ref="AS261:AS271" ca="1" si="163">IF($AZ$3&gt;BG$3,IF(AND(M261=0, AE261=0), 0,IF(AND(M261=0, AE261&gt;=1), 1,IF(AND(M261&gt;=1, AE261=M261), 1,IF(AND(M261&gt;=1, AE261&gt;M261), 1,IF(AND(M261&gt;=1, AE261=0), 2,IF(AND(M261&gt;=1, AE261&lt;M261), 2,"Revisa los valores")))))),100)</f>
        <v>0</v>
      </c>
      <c r="AT261">
        <f t="shared" ref="AT261:AT271" ca="1" si="164">IF($AZ$3&gt;BH$3,IF(AND(N261=0, AF261=0), 0,IF(AND(N261=0, AF261&gt;=1), 1,IF(AND(N261&gt;=1, AF261=N261), 1,IF(AND(N261&gt;=1, AF261&gt;N261), 1,IF(AND(N261&gt;=1, AF261=0), 2,IF(AND(N261&gt;=1, AF261&lt;N261), 2,"Revisa los valores")))))),100)</f>
        <v>0</v>
      </c>
      <c r="AU261">
        <f t="shared" ref="AU261:AU271" ca="1" si="165">IF($AZ$3&gt;BI$3,IF(AND(O261=0, AG261=0), 0,IF(AND(O261=0, AG261&gt;=1), 1,IF(AND(O261&gt;=1, AG261=O261), 1,IF(AND(O261&gt;=1, AG261&gt;O261), 1,IF(AND(O261&gt;=1, AG261=0), 2,IF(AND(O261&gt;=1, AG261&lt;O261), 2,"Revisa los valores")))))),100)</f>
        <v>2</v>
      </c>
      <c r="AV261">
        <f t="shared" ref="AV261:AV271" ca="1" si="166">IF($AZ$3&gt;BJ$3,IF(AND(P261=0, AH261=0), 0,IF(AND(P261=0, AH261&gt;=1), 1,IF(AND(P261&gt;=1, AH261=P261), 1,IF(AND(P261&gt;=1, AH261&gt;P261), 1,IF(AND(P261&gt;=1, AH261=0), 2,IF(AND(P261&gt;=1, AH261&lt;P261), 2,"Revisa los valores")))))),100)</f>
        <v>0</v>
      </c>
      <c r="AW261">
        <f t="shared" ref="AW261:AW271" ca="1" si="167">IF($AZ$3&gt;BK$3,IF(AND(Q261=0, AI261=0), 0,IF(AND(Q261=0, AI261&gt;=1), 1,IF(AND(Q261&gt;=1, AI261=Q261), 1,IF(AND(Q261&gt;=1, AI261&gt;Q261), 1,IF(AND(Q261&gt;=1, AI261=0), 2,IF(AND(Q261&gt;=1, AI261&lt;Q261), 2,"Revisa los valores")))))),100)</f>
        <v>0</v>
      </c>
      <c r="AX261">
        <f t="shared" ref="AX261:AX271" ca="1" si="168">IF($AZ$3&gt;BL$3,IF(AND(R261=0, AJ261=0), 0,IF(AND(R261=0, AJ261&gt;=1), 1,IF(AND(R261&gt;=1, AJ261=R261), 1,IF(AND(R261&gt;=1, AJ261&gt;R261), 1,IF(AND(R261&gt;=1, AJ261=0), 2,IF(AND(R261&gt;=1, AJ261&lt;R261), 2,"Revisa los valores")))))),100)</f>
        <v>2</v>
      </c>
    </row>
    <row r="262" spans="1:50" ht="56.25" customHeight="1">
      <c r="A262" s="726">
        <v>2026</v>
      </c>
      <c r="B262" s="789" t="s">
        <v>115</v>
      </c>
      <c r="C262" s="775"/>
      <c r="D262" s="616" t="str">
        <f>'PETI 2026'!E31</f>
        <v>PETI24</v>
      </c>
      <c r="E262" s="1125"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F262" s="1125" t="str">
        <f>'PETI 2026'!G31</f>
        <v>1.Definicion del plan de comunicaciones.(Marzo)
2.Informe de avance ( Semestral )</v>
      </c>
      <c r="G262" s="817">
        <f>'PETI 2026'!H31</f>
        <v>0</v>
      </c>
      <c r="H262" s="817">
        <f>'PETI 2026'!I31</f>
        <v>0</v>
      </c>
      <c r="I262" s="817">
        <f>'PETI 2026'!J31</f>
        <v>1</v>
      </c>
      <c r="J262" s="817">
        <f>'PETI 2026'!K31</f>
        <v>0</v>
      </c>
      <c r="K262" s="817">
        <f>'PETI 2026'!L31</f>
        <v>0</v>
      </c>
      <c r="L262" s="817">
        <f>'PETI 2026'!M31</f>
        <v>1</v>
      </c>
      <c r="M262" s="817">
        <f>'PETI 2026'!N31</f>
        <v>0</v>
      </c>
      <c r="N262" s="817">
        <f>'PETI 2026'!O31</f>
        <v>0</v>
      </c>
      <c r="O262" s="817">
        <f>'PETI 2026'!P31</f>
        <v>0</v>
      </c>
      <c r="P262" s="817">
        <f>'PETI 2026'!Q31</f>
        <v>0</v>
      </c>
      <c r="Q262" s="817">
        <f>'PETI 2026'!R31</f>
        <v>0</v>
      </c>
      <c r="R262" s="817">
        <f>'PETI 2026'!S31</f>
        <v>1</v>
      </c>
      <c r="S262" s="817">
        <f>'PETI 2026'!T31</f>
        <v>3</v>
      </c>
      <c r="T262" s="1107">
        <f>'PETI 2026'!U31</f>
        <v>1</v>
      </c>
      <c r="U262" s="817" t="str">
        <f>'PETI 2026'!W31</f>
        <v>Oficina de Informática y  Desarrollo Tecnológico</v>
      </c>
      <c r="V262" s="817"/>
      <c r="W262" s="817"/>
      <c r="X262" s="1119"/>
      <c r="Y262" s="1112">
        <f>'PETI 2026'!Y31</f>
        <v>0</v>
      </c>
      <c r="Z262" s="1112">
        <f>'PETI 2026'!Z31</f>
        <v>0</v>
      </c>
      <c r="AA262" s="1112">
        <f>'PETI 2026'!AA31</f>
        <v>1</v>
      </c>
      <c r="AB262" s="1112">
        <f>'PETI 2026'!AB31</f>
        <v>0</v>
      </c>
      <c r="AC262" s="1112">
        <f>'PETI 2026'!AC31</f>
        <v>0</v>
      </c>
      <c r="AD262" s="1112">
        <f>'PETI 2026'!AD31</f>
        <v>0</v>
      </c>
      <c r="AE262" s="1112">
        <f>'PETI 2026'!AE31</f>
        <v>0</v>
      </c>
      <c r="AF262" s="1112">
        <f>'PETI 2026'!AF31</f>
        <v>0</v>
      </c>
      <c r="AG262" s="1112">
        <f>'PETI 2026'!AG31</f>
        <v>0</v>
      </c>
      <c r="AH262" s="1112">
        <f>'PETI 2026'!AH31</f>
        <v>0</v>
      </c>
      <c r="AI262" s="1112">
        <f>'PETI 2026'!AI31</f>
        <v>0</v>
      </c>
      <c r="AJ262" s="1112">
        <f>'PETI 2026'!AJ31</f>
        <v>0</v>
      </c>
      <c r="AK262" s="1112">
        <f>'PETI 2026'!AK31</f>
        <v>1</v>
      </c>
      <c r="AL262" s="1126">
        <f>'PETI 2026'!AL31</f>
        <v>0.33333333333333331</v>
      </c>
      <c r="AM262">
        <f t="shared" ca="1" si="157"/>
        <v>0</v>
      </c>
      <c r="AN262">
        <f t="shared" ca="1" si="158"/>
        <v>0</v>
      </c>
      <c r="AO262">
        <f t="shared" ca="1" si="159"/>
        <v>1</v>
      </c>
      <c r="AP262">
        <f t="shared" ca="1" si="160"/>
        <v>0</v>
      </c>
      <c r="AQ262">
        <f t="shared" ca="1" si="161"/>
        <v>0</v>
      </c>
      <c r="AR262">
        <f t="shared" ca="1" si="162"/>
        <v>2</v>
      </c>
      <c r="AS262">
        <f t="shared" ca="1" si="163"/>
        <v>0</v>
      </c>
      <c r="AT262">
        <f t="shared" ca="1" si="164"/>
        <v>0</v>
      </c>
      <c r="AU262">
        <f t="shared" ca="1" si="165"/>
        <v>0</v>
      </c>
      <c r="AV262">
        <f t="shared" ca="1" si="166"/>
        <v>0</v>
      </c>
      <c r="AW262">
        <f t="shared" ca="1" si="167"/>
        <v>0</v>
      </c>
      <c r="AX262">
        <f t="shared" ca="1" si="168"/>
        <v>2</v>
      </c>
    </row>
    <row r="263" spans="1:50" ht="56.25" customHeight="1">
      <c r="A263" s="726">
        <v>2026</v>
      </c>
      <c r="B263" s="789" t="s">
        <v>116</v>
      </c>
      <c r="C263" s="775"/>
      <c r="D263" s="616" t="str">
        <f>'PESI 2026'!D8</f>
        <v xml:space="preserve">PESI 1 </v>
      </c>
      <c r="E263" s="1125" t="str">
        <f>'PESI 2026'!E8</f>
        <v xml:space="preserve">Revisión trimestral del estado de los controles acorde al Anexo A						
						</v>
      </c>
      <c r="F263" s="1125" t="str">
        <f>'PESI 2026'!F8</f>
        <v>Informe de seguimiento realizado a los controles de acuerdo con los indicadores del SGSI</v>
      </c>
      <c r="G263" s="817">
        <f>'PESI 2026'!G8</f>
        <v>0</v>
      </c>
      <c r="H263" s="817">
        <f>'PESI 2026'!H8</f>
        <v>0</v>
      </c>
      <c r="I263" s="817">
        <f>'PESI 2026'!I8</f>
        <v>1</v>
      </c>
      <c r="J263" s="817">
        <f>'PESI 2026'!J8</f>
        <v>0</v>
      </c>
      <c r="K263" s="817">
        <f>'PESI 2026'!K8</f>
        <v>0</v>
      </c>
      <c r="L263" s="817">
        <f>'PESI 2026'!L8</f>
        <v>1</v>
      </c>
      <c r="M263" s="817">
        <f>'PESI 2026'!M8</f>
        <v>0</v>
      </c>
      <c r="N263" s="817">
        <f>'PESI 2026'!N8</f>
        <v>0</v>
      </c>
      <c r="O263" s="817">
        <f>'PESI 2026'!O8</f>
        <v>1</v>
      </c>
      <c r="P263" s="817">
        <f>'PESI 2026'!P8</f>
        <v>0</v>
      </c>
      <c r="Q263" s="817">
        <f>'PESI 2026'!Q8</f>
        <v>0</v>
      </c>
      <c r="R263" s="817">
        <f>'PESI 2026'!R8</f>
        <v>1</v>
      </c>
      <c r="S263" s="817">
        <f>'PESI 2026'!S8</f>
        <v>4</v>
      </c>
      <c r="T263" s="1107">
        <f>'PESI 2026'!T8</f>
        <v>1</v>
      </c>
      <c r="U263" s="817" t="str">
        <f>'PESI 2026'!V8</f>
        <v xml:space="preserve">Oficina de Informática y Desarrollo Tecnológico </v>
      </c>
      <c r="V263" s="817"/>
      <c r="W263" s="817"/>
      <c r="X263" s="817"/>
      <c r="Y263" s="1112">
        <f>'PESI 2026'!X8</f>
        <v>0</v>
      </c>
      <c r="Z263" s="1112">
        <f>'PESI 2026'!Y8</f>
        <v>0</v>
      </c>
      <c r="AA263" s="1112">
        <f>'PESI 2026'!Z8</f>
        <v>1</v>
      </c>
      <c r="AB263" s="1112">
        <f>'PESI 2026'!AA8</f>
        <v>0</v>
      </c>
      <c r="AC263" s="1112">
        <f>'PESI 2026'!AB8</f>
        <v>0</v>
      </c>
      <c r="AD263" s="1112">
        <f>'PESI 2026'!AC8</f>
        <v>0</v>
      </c>
      <c r="AE263" s="1112">
        <f>'PESI 2026'!AD8</f>
        <v>0</v>
      </c>
      <c r="AF263" s="1112">
        <f>'PESI 2026'!AE8</f>
        <v>0</v>
      </c>
      <c r="AG263" s="1112">
        <f>'PESI 2026'!AF8</f>
        <v>0</v>
      </c>
      <c r="AH263" s="1112">
        <f>'PESI 2026'!AG8</f>
        <v>0</v>
      </c>
      <c r="AI263" s="1112">
        <f>'PESI 2026'!AH8</f>
        <v>0</v>
      </c>
      <c r="AJ263" s="1112">
        <f>'PESI 2026'!AI8</f>
        <v>0</v>
      </c>
      <c r="AK263" s="1112">
        <f>'PESI 2026'!AJ8</f>
        <v>1</v>
      </c>
      <c r="AL263" s="1126">
        <f>'PESI 2026'!AK8</f>
        <v>0.25</v>
      </c>
      <c r="AM263">
        <f t="shared" ca="1" si="157"/>
        <v>0</v>
      </c>
      <c r="AN263">
        <f t="shared" ca="1" si="158"/>
        <v>0</v>
      </c>
      <c r="AO263">
        <f t="shared" ca="1" si="159"/>
        <v>1</v>
      </c>
      <c r="AP263">
        <f t="shared" ca="1" si="160"/>
        <v>0</v>
      </c>
      <c r="AQ263">
        <f t="shared" ca="1" si="161"/>
        <v>0</v>
      </c>
      <c r="AR263">
        <f t="shared" ca="1" si="162"/>
        <v>2</v>
      </c>
      <c r="AS263">
        <f t="shared" ca="1" si="163"/>
        <v>0</v>
      </c>
      <c r="AT263">
        <f t="shared" ca="1" si="164"/>
        <v>0</v>
      </c>
      <c r="AU263">
        <f t="shared" ca="1" si="165"/>
        <v>2</v>
      </c>
      <c r="AV263">
        <f t="shared" ca="1" si="166"/>
        <v>0</v>
      </c>
      <c r="AW263">
        <f t="shared" ca="1" si="167"/>
        <v>0</v>
      </c>
      <c r="AX263">
        <f t="shared" ca="1" si="168"/>
        <v>2</v>
      </c>
    </row>
    <row r="264" spans="1:50" ht="56.25" customHeight="1">
      <c r="A264" s="726">
        <v>2026</v>
      </c>
      <c r="B264" s="789" t="s">
        <v>116</v>
      </c>
      <c r="C264" s="775"/>
      <c r="D264" s="616" t="str">
        <f>'PESI 2026'!D9</f>
        <v>PESI 2</v>
      </c>
      <c r="E264" s="1125" t="str">
        <f>'PESI 2026'!E9</f>
        <v xml:space="preserve">Definir matriz de roles y responsabilidades del SGSI						
						</v>
      </c>
      <c r="F264" s="1125" t="str">
        <f>'PESI 2026'!F9</f>
        <v xml:space="preserve">Matriz de Roles y responsabilidades del SGSI
</v>
      </c>
      <c r="G264" s="817">
        <f>'PESI 2026'!G9</f>
        <v>0</v>
      </c>
      <c r="H264" s="817">
        <f>'PESI 2026'!H9</f>
        <v>0</v>
      </c>
      <c r="I264" s="817">
        <f>'PESI 2026'!I9</f>
        <v>1</v>
      </c>
      <c r="J264" s="817">
        <f>'PESI 2026'!J9</f>
        <v>0</v>
      </c>
      <c r="K264" s="817">
        <f>'PESI 2026'!K9</f>
        <v>0</v>
      </c>
      <c r="L264" s="817">
        <f>'PESI 2026'!L9</f>
        <v>0</v>
      </c>
      <c r="M264" s="817">
        <f>'PESI 2026'!M9</f>
        <v>0</v>
      </c>
      <c r="N264" s="817">
        <f>'PESI 2026'!N9</f>
        <v>0</v>
      </c>
      <c r="O264" s="817">
        <f>'PESI 2026'!O9</f>
        <v>0</v>
      </c>
      <c r="P264" s="817">
        <f>'PESI 2026'!P9</f>
        <v>0</v>
      </c>
      <c r="Q264" s="817">
        <f>'PESI 2026'!Q9</f>
        <v>0</v>
      </c>
      <c r="R264" s="817">
        <f>'PESI 2026'!R9</f>
        <v>0</v>
      </c>
      <c r="S264" s="817">
        <f>'PESI 2026'!S9</f>
        <v>1</v>
      </c>
      <c r="T264" s="1107">
        <f>'PESI 2026'!T9</f>
        <v>1</v>
      </c>
      <c r="U264" s="817" t="str">
        <f>'PESI 2026'!V9</f>
        <v xml:space="preserve">Oficina de Informática y Desarrollo Tecnológico </v>
      </c>
      <c r="V264" s="817"/>
      <c r="W264" s="817"/>
      <c r="X264" s="817"/>
      <c r="Y264" s="1112">
        <f>'PESI 2026'!X9</f>
        <v>0</v>
      </c>
      <c r="Z264" s="1112">
        <f>'PESI 2026'!Y9</f>
        <v>0</v>
      </c>
      <c r="AA264" s="1112">
        <f>'PESI 2026'!Z9</f>
        <v>1</v>
      </c>
      <c r="AB264" s="1112">
        <f>'PESI 2026'!AA9</f>
        <v>0</v>
      </c>
      <c r="AC264" s="1112">
        <f>'PESI 2026'!AB9</f>
        <v>0</v>
      </c>
      <c r="AD264" s="1112">
        <f>'PESI 2026'!AC9</f>
        <v>0</v>
      </c>
      <c r="AE264" s="1112">
        <f>'PESI 2026'!AD9</f>
        <v>0</v>
      </c>
      <c r="AF264" s="1112">
        <f>'PESI 2026'!AE9</f>
        <v>0</v>
      </c>
      <c r="AG264" s="1112">
        <f>'PESI 2026'!AF9</f>
        <v>0</v>
      </c>
      <c r="AH264" s="1112">
        <f>'PESI 2026'!AG9</f>
        <v>0</v>
      </c>
      <c r="AI264" s="1112">
        <f>'PESI 2026'!AH9</f>
        <v>0</v>
      </c>
      <c r="AJ264" s="1112">
        <f>'PESI 2026'!AI9</f>
        <v>0</v>
      </c>
      <c r="AK264" s="1112">
        <f>'PESI 2026'!AJ9</f>
        <v>1</v>
      </c>
      <c r="AL264" s="1126">
        <f>'PESI 2026'!AK9</f>
        <v>1</v>
      </c>
      <c r="AM264">
        <f t="shared" ca="1" si="157"/>
        <v>0</v>
      </c>
      <c r="AN264">
        <f t="shared" ca="1" si="158"/>
        <v>0</v>
      </c>
      <c r="AO264">
        <f t="shared" ca="1" si="159"/>
        <v>1</v>
      </c>
      <c r="AP264">
        <f t="shared" ca="1" si="160"/>
        <v>0</v>
      </c>
      <c r="AQ264">
        <f t="shared" ca="1" si="161"/>
        <v>0</v>
      </c>
      <c r="AR264">
        <f t="shared" ca="1" si="162"/>
        <v>0</v>
      </c>
      <c r="AS264">
        <f t="shared" ca="1" si="163"/>
        <v>0</v>
      </c>
      <c r="AT264">
        <f t="shared" ca="1" si="164"/>
        <v>0</v>
      </c>
      <c r="AU264">
        <f t="shared" ca="1" si="165"/>
        <v>0</v>
      </c>
      <c r="AV264">
        <f t="shared" ca="1" si="166"/>
        <v>0</v>
      </c>
      <c r="AW264">
        <f t="shared" ca="1" si="167"/>
        <v>0</v>
      </c>
      <c r="AX264">
        <f t="shared" ca="1" si="168"/>
        <v>0</v>
      </c>
    </row>
    <row r="265" spans="1:50" ht="56.25" customHeight="1">
      <c r="A265" s="726">
        <v>2026</v>
      </c>
      <c r="B265" s="789" t="s">
        <v>116</v>
      </c>
      <c r="C265" s="775"/>
      <c r="D265" s="616" t="str">
        <f>'PESI 2026'!D10</f>
        <v xml:space="preserve">PESI 3 </v>
      </c>
      <c r="E265" s="1125" t="str">
        <f>'PESI 2026'!E10</f>
        <v>Definición de cláusulas de seguridad de la información para las partes interesadas</v>
      </c>
      <c r="F265" s="1125" t="str">
        <f>'PESI 2026'!F10</f>
        <v xml:space="preserve">Cláusulas definidas y aprobadas </v>
      </c>
      <c r="G265" s="817">
        <f>'PESI 2026'!G10</f>
        <v>0</v>
      </c>
      <c r="H265" s="817">
        <f>'PESI 2026'!H10</f>
        <v>0</v>
      </c>
      <c r="I265" s="817">
        <f>'PESI 2026'!I10</f>
        <v>1</v>
      </c>
      <c r="J265" s="817">
        <f>'PESI 2026'!J10</f>
        <v>0</v>
      </c>
      <c r="K265" s="817">
        <f>'PESI 2026'!K10</f>
        <v>0</v>
      </c>
      <c r="L265" s="817">
        <f>'PESI 2026'!L10</f>
        <v>0</v>
      </c>
      <c r="M265" s="817">
        <f>'PESI 2026'!M10</f>
        <v>0</v>
      </c>
      <c r="N265" s="817">
        <f>'PESI 2026'!N10</f>
        <v>0</v>
      </c>
      <c r="O265" s="817">
        <f>'PESI 2026'!O10</f>
        <v>0</v>
      </c>
      <c r="P265" s="817">
        <f>'PESI 2026'!P10</f>
        <v>0</v>
      </c>
      <c r="Q265" s="817">
        <f>'PESI 2026'!Q10</f>
        <v>0</v>
      </c>
      <c r="R265" s="817">
        <f>'PESI 2026'!R10</f>
        <v>0</v>
      </c>
      <c r="S265" s="817">
        <f>'PESI 2026'!S10</f>
        <v>1</v>
      </c>
      <c r="T265" s="1107">
        <f>'PESI 2026'!T10</f>
        <v>1</v>
      </c>
      <c r="U265" s="817" t="str">
        <f>'PESI 2026'!V10</f>
        <v xml:space="preserve">Oficina de Informática y Desarrollo Tecnológico </v>
      </c>
      <c r="V265" s="817"/>
      <c r="W265" s="817"/>
      <c r="X265" s="817"/>
      <c r="Y265" s="1112">
        <f>'PESI 2026'!X10</f>
        <v>0</v>
      </c>
      <c r="Z265" s="1112">
        <f>'PESI 2026'!Y10</f>
        <v>0</v>
      </c>
      <c r="AA265" s="1112">
        <f>'PESI 2026'!Z10</f>
        <v>1</v>
      </c>
      <c r="AB265" s="1112">
        <f>'PESI 2026'!AA10</f>
        <v>0</v>
      </c>
      <c r="AC265" s="1112">
        <f>'PESI 2026'!AB10</f>
        <v>0</v>
      </c>
      <c r="AD265" s="1112">
        <f>'PESI 2026'!AC10</f>
        <v>0</v>
      </c>
      <c r="AE265" s="1112">
        <f>'PESI 2026'!AD10</f>
        <v>0</v>
      </c>
      <c r="AF265" s="1112">
        <f>'PESI 2026'!AE10</f>
        <v>0</v>
      </c>
      <c r="AG265" s="1112">
        <f>'PESI 2026'!AF10</f>
        <v>0</v>
      </c>
      <c r="AH265" s="1112">
        <f>'PESI 2026'!AG10</f>
        <v>0</v>
      </c>
      <c r="AI265" s="1112">
        <f>'PESI 2026'!AH10</f>
        <v>0</v>
      </c>
      <c r="AJ265" s="1112">
        <f>'PESI 2026'!AI10</f>
        <v>0</v>
      </c>
      <c r="AK265" s="1112">
        <f>'PESI 2026'!AJ10</f>
        <v>1</v>
      </c>
      <c r="AL265" s="1126">
        <f>'PESI 2026'!AK10</f>
        <v>1</v>
      </c>
      <c r="AM265">
        <f t="shared" ca="1" si="157"/>
        <v>0</v>
      </c>
      <c r="AN265">
        <f t="shared" ca="1" si="158"/>
        <v>0</v>
      </c>
      <c r="AO265">
        <f t="shared" ca="1" si="159"/>
        <v>1</v>
      </c>
      <c r="AP265">
        <f t="shared" ca="1" si="160"/>
        <v>0</v>
      </c>
      <c r="AQ265">
        <f t="shared" ca="1" si="161"/>
        <v>0</v>
      </c>
      <c r="AR265">
        <f t="shared" ca="1" si="162"/>
        <v>0</v>
      </c>
      <c r="AS265">
        <f t="shared" ca="1" si="163"/>
        <v>0</v>
      </c>
      <c r="AT265">
        <f t="shared" ca="1" si="164"/>
        <v>0</v>
      </c>
      <c r="AU265">
        <f t="shared" ca="1" si="165"/>
        <v>0</v>
      </c>
      <c r="AV265">
        <f t="shared" ca="1" si="166"/>
        <v>0</v>
      </c>
      <c r="AW265">
        <f t="shared" ca="1" si="167"/>
        <v>0</v>
      </c>
      <c r="AX265">
        <f t="shared" ca="1" si="168"/>
        <v>0</v>
      </c>
    </row>
    <row r="266" spans="1:50" ht="56.25" customHeight="1">
      <c r="A266" s="726">
        <v>2026</v>
      </c>
      <c r="B266" s="789" t="s">
        <v>116</v>
      </c>
      <c r="C266" s="775"/>
      <c r="D266" s="616" t="str">
        <f>'PESI 2026'!D11</f>
        <v>PESI 4</v>
      </c>
      <c r="E266" s="1125" t="str">
        <f>'PESI 2026'!E11</f>
        <v xml:space="preserve">Actualizar procedimientos y lineamientos del SGSI						</v>
      </c>
      <c r="F266" s="1125" t="str">
        <f>'PESI 2026'!F11</f>
        <v>Documentos actualizados e incluídos en el SIG del INM</v>
      </c>
      <c r="G266" s="817">
        <f>'PESI 2026'!G11</f>
        <v>0</v>
      </c>
      <c r="H266" s="817">
        <f>'PESI 2026'!H11</f>
        <v>0</v>
      </c>
      <c r="I266" s="817">
        <f>'PESI 2026'!I11</f>
        <v>0</v>
      </c>
      <c r="J266" s="817">
        <f>'PESI 2026'!J11</f>
        <v>0</v>
      </c>
      <c r="K266" s="817">
        <f>'PESI 2026'!K11</f>
        <v>0</v>
      </c>
      <c r="L266" s="817">
        <f>'PESI 2026'!L11</f>
        <v>1</v>
      </c>
      <c r="M266" s="817">
        <f>'PESI 2026'!M11</f>
        <v>0</v>
      </c>
      <c r="N266" s="817">
        <f>'PESI 2026'!N11</f>
        <v>0</v>
      </c>
      <c r="O266" s="817">
        <f>'PESI 2026'!O11</f>
        <v>0</v>
      </c>
      <c r="P266" s="817">
        <f>'PESI 2026'!P11</f>
        <v>0</v>
      </c>
      <c r="Q266" s="817">
        <f>'PESI 2026'!Q11</f>
        <v>0</v>
      </c>
      <c r="R266" s="817">
        <f>'PESI 2026'!R11</f>
        <v>1</v>
      </c>
      <c r="S266" s="817">
        <f>'PESI 2026'!S11</f>
        <v>2</v>
      </c>
      <c r="T266" s="1107">
        <f>'PESI 2026'!T11</f>
        <v>1</v>
      </c>
      <c r="U266" s="817" t="str">
        <f>'PESI 2026'!V11</f>
        <v>Oficina de Informática y Desarrollo Tecnológico 
Oficina Asesora de Planeación</v>
      </c>
      <c r="V266" s="817"/>
      <c r="W266" s="817"/>
      <c r="X266" s="817"/>
      <c r="Y266" s="1112">
        <f>'PESI 2026'!X11</f>
        <v>0</v>
      </c>
      <c r="Z266" s="1112">
        <f>'PESI 2026'!Y11</f>
        <v>0</v>
      </c>
      <c r="AA266" s="1112">
        <f>'PESI 2026'!Z11</f>
        <v>0</v>
      </c>
      <c r="AB266" s="1112">
        <f>'PESI 2026'!AA11</f>
        <v>0</v>
      </c>
      <c r="AC266" s="1112">
        <f>'PESI 2026'!AB11</f>
        <v>0</v>
      </c>
      <c r="AD266" s="1112">
        <f>'PESI 2026'!AC11</f>
        <v>0</v>
      </c>
      <c r="AE266" s="1112">
        <f>'PESI 2026'!AD11</f>
        <v>0</v>
      </c>
      <c r="AF266" s="1112">
        <f>'PESI 2026'!AE11</f>
        <v>0</v>
      </c>
      <c r="AG266" s="1112">
        <f>'PESI 2026'!AF11</f>
        <v>0</v>
      </c>
      <c r="AH266" s="1112">
        <f>'PESI 2026'!AG11</f>
        <v>0</v>
      </c>
      <c r="AI266" s="1112">
        <f>'PESI 2026'!AH11</f>
        <v>0</v>
      </c>
      <c r="AJ266" s="1112">
        <f>'PESI 2026'!AI11</f>
        <v>0</v>
      </c>
      <c r="AK266" s="1112">
        <f>'PESI 2026'!AJ11</f>
        <v>0</v>
      </c>
      <c r="AL266" s="1126">
        <f>'PESI 2026'!AK11</f>
        <v>0</v>
      </c>
      <c r="AM266">
        <f t="shared" ca="1" si="157"/>
        <v>0</v>
      </c>
      <c r="AN266">
        <f t="shared" ca="1" si="158"/>
        <v>0</v>
      </c>
      <c r="AO266">
        <f t="shared" ca="1" si="159"/>
        <v>0</v>
      </c>
      <c r="AP266">
        <f t="shared" ca="1" si="160"/>
        <v>0</v>
      </c>
      <c r="AQ266">
        <f t="shared" ca="1" si="161"/>
        <v>0</v>
      </c>
      <c r="AR266">
        <f t="shared" ca="1" si="162"/>
        <v>2</v>
      </c>
      <c r="AS266">
        <f t="shared" ca="1" si="163"/>
        <v>0</v>
      </c>
      <c r="AT266">
        <f t="shared" ca="1" si="164"/>
        <v>0</v>
      </c>
      <c r="AU266">
        <f t="shared" ca="1" si="165"/>
        <v>0</v>
      </c>
      <c r="AV266">
        <f t="shared" ca="1" si="166"/>
        <v>0</v>
      </c>
      <c r="AW266">
        <f t="shared" ca="1" si="167"/>
        <v>0</v>
      </c>
      <c r="AX266">
        <f t="shared" ca="1" si="168"/>
        <v>2</v>
      </c>
    </row>
    <row r="267" spans="1:50" ht="56.25" customHeight="1">
      <c r="A267" s="726">
        <v>2026</v>
      </c>
      <c r="B267" s="789" t="s">
        <v>116</v>
      </c>
      <c r="C267" s="775"/>
      <c r="D267" s="616" t="str">
        <f>'PESI 2026'!D12</f>
        <v>PESI 5</v>
      </c>
      <c r="E267" s="1125" t="str">
        <f>'PESI 2026'!E12</f>
        <v>Registrar, analizar y gestionar incidentes</v>
      </c>
      <c r="F267" s="1125" t="str">
        <f>'PESI 2026'!F12</f>
        <v>Informe de Registros de incidentes</v>
      </c>
      <c r="G267" s="817">
        <f>'PESI 2026'!G12</f>
        <v>0</v>
      </c>
      <c r="H267" s="817">
        <f>'PESI 2026'!H12</f>
        <v>0</v>
      </c>
      <c r="I267" s="817">
        <f>'PESI 2026'!I12</f>
        <v>0</v>
      </c>
      <c r="J267" s="817">
        <f>'PESI 2026'!J12</f>
        <v>0</v>
      </c>
      <c r="K267" s="817">
        <f>'PESI 2026'!K12</f>
        <v>0</v>
      </c>
      <c r="L267" s="817">
        <f>'PESI 2026'!L12</f>
        <v>1</v>
      </c>
      <c r="M267" s="817">
        <f>'PESI 2026'!M12</f>
        <v>0</v>
      </c>
      <c r="N267" s="817">
        <f>'PESI 2026'!N12</f>
        <v>0</v>
      </c>
      <c r="O267" s="817">
        <f>'PESI 2026'!O12</f>
        <v>0</v>
      </c>
      <c r="P267" s="817">
        <f>'PESI 2026'!P12</f>
        <v>0</v>
      </c>
      <c r="Q267" s="817">
        <f>'PESI 2026'!Q12</f>
        <v>0</v>
      </c>
      <c r="R267" s="817">
        <f>'PESI 2026'!R12</f>
        <v>1</v>
      </c>
      <c r="S267" s="817">
        <f>'PESI 2026'!S12</f>
        <v>2</v>
      </c>
      <c r="T267" s="1107">
        <f>'PESI 2026'!T12</f>
        <v>1</v>
      </c>
      <c r="U267" s="817" t="str">
        <f>'PESI 2026'!V12</f>
        <v xml:space="preserve">Oficina de Informática y Desarrollo Tecnológico </v>
      </c>
      <c r="V267" s="817"/>
      <c r="W267" s="817"/>
      <c r="X267" s="817"/>
      <c r="Y267" s="1112">
        <f>'PESI 2026'!X12</f>
        <v>0</v>
      </c>
      <c r="Z267" s="1112">
        <f>'PESI 2026'!Y12</f>
        <v>0</v>
      </c>
      <c r="AA267" s="1112">
        <f>'PESI 2026'!Z12</f>
        <v>0</v>
      </c>
      <c r="AB267" s="1112">
        <f>'PESI 2026'!AA12</f>
        <v>0</v>
      </c>
      <c r="AC267" s="1112">
        <f>'PESI 2026'!AB12</f>
        <v>0</v>
      </c>
      <c r="AD267" s="1112">
        <f>'PESI 2026'!AC12</f>
        <v>0</v>
      </c>
      <c r="AE267" s="1112">
        <f>'PESI 2026'!AD12</f>
        <v>0</v>
      </c>
      <c r="AF267" s="1112">
        <f>'PESI 2026'!AE12</f>
        <v>0</v>
      </c>
      <c r="AG267" s="1112">
        <f>'PESI 2026'!AF12</f>
        <v>0</v>
      </c>
      <c r="AH267" s="1112">
        <f>'PESI 2026'!AG12</f>
        <v>0</v>
      </c>
      <c r="AI267" s="1112">
        <f>'PESI 2026'!AH12</f>
        <v>0</v>
      </c>
      <c r="AJ267" s="1112">
        <f>'PESI 2026'!AI12</f>
        <v>0</v>
      </c>
      <c r="AK267" s="1112">
        <f>'PESI 2026'!AJ12</f>
        <v>0</v>
      </c>
      <c r="AL267" s="1126">
        <f>'PESI 2026'!AK12</f>
        <v>0</v>
      </c>
      <c r="AM267">
        <f t="shared" ca="1" si="157"/>
        <v>0</v>
      </c>
      <c r="AN267">
        <f t="shared" ca="1" si="158"/>
        <v>0</v>
      </c>
      <c r="AO267">
        <f t="shared" ca="1" si="159"/>
        <v>0</v>
      </c>
      <c r="AP267">
        <f t="shared" ca="1" si="160"/>
        <v>0</v>
      </c>
      <c r="AQ267">
        <f t="shared" ca="1" si="161"/>
        <v>0</v>
      </c>
      <c r="AR267">
        <f t="shared" ca="1" si="162"/>
        <v>2</v>
      </c>
      <c r="AS267">
        <f t="shared" ca="1" si="163"/>
        <v>0</v>
      </c>
      <c r="AT267">
        <f t="shared" ca="1" si="164"/>
        <v>0</v>
      </c>
      <c r="AU267">
        <f t="shared" ca="1" si="165"/>
        <v>0</v>
      </c>
      <c r="AV267">
        <f t="shared" ca="1" si="166"/>
        <v>0</v>
      </c>
      <c r="AW267">
        <f t="shared" ca="1" si="167"/>
        <v>0</v>
      </c>
      <c r="AX267">
        <f t="shared" ca="1" si="168"/>
        <v>2</v>
      </c>
    </row>
    <row r="268" spans="1:50" ht="56.25" customHeight="1">
      <c r="A268" s="726">
        <v>2026</v>
      </c>
      <c r="B268" s="789" t="s">
        <v>116</v>
      </c>
      <c r="C268" s="775"/>
      <c r="D268" s="616" t="str">
        <f>'PESI 2026'!D13</f>
        <v>PESI 6</v>
      </c>
      <c r="E268" s="1125" t="str">
        <f>'PESI 2026'!E13</f>
        <v>Ejecutar campañas de sensibilización diferenciadas por rol (directivos, misionales, administrativos, TIC)</v>
      </c>
      <c r="F268" s="1125" t="str">
        <f>'PESI 2026'!F13</f>
        <v>Evidencias de las campañas de sensibilización realizadas durante la vigencia</v>
      </c>
      <c r="G268" s="817">
        <f>'PESI 2026'!G13</f>
        <v>0</v>
      </c>
      <c r="H268" s="817">
        <f>'PESI 2026'!H13</f>
        <v>0</v>
      </c>
      <c r="I268" s="817">
        <f>'PESI 2026'!I13</f>
        <v>1</v>
      </c>
      <c r="J268" s="817">
        <f>'PESI 2026'!J13</f>
        <v>1</v>
      </c>
      <c r="K268" s="817">
        <f>'PESI 2026'!K13</f>
        <v>1</v>
      </c>
      <c r="L268" s="817">
        <f>'PESI 2026'!L13</f>
        <v>1</v>
      </c>
      <c r="M268" s="817">
        <f>'PESI 2026'!M13</f>
        <v>1</v>
      </c>
      <c r="N268" s="817">
        <f>'PESI 2026'!N13</f>
        <v>1</v>
      </c>
      <c r="O268" s="817">
        <f>'PESI 2026'!O13</f>
        <v>1</v>
      </c>
      <c r="P268" s="817">
        <f>'PESI 2026'!P13</f>
        <v>1</v>
      </c>
      <c r="Q268" s="817">
        <f>'PESI 2026'!Q13</f>
        <v>1</v>
      </c>
      <c r="R268" s="817">
        <f>'PESI 2026'!R13</f>
        <v>1</v>
      </c>
      <c r="S268" s="817">
        <f>'PESI 2026'!S13</f>
        <v>10</v>
      </c>
      <c r="T268" s="1107">
        <f>'PESI 2026'!T13</f>
        <v>1</v>
      </c>
      <c r="U268" s="817" t="str">
        <f>'PESI 2026'!V13</f>
        <v xml:space="preserve">Oficina de Informática y Desarrollo Tecnológico </v>
      </c>
      <c r="V268" s="817"/>
      <c r="W268" s="817"/>
      <c r="X268" s="817"/>
      <c r="Y268" s="1112">
        <f>'PESI 2026'!X13</f>
        <v>0</v>
      </c>
      <c r="Z268" s="1112">
        <f>'PESI 2026'!Y13</f>
        <v>0</v>
      </c>
      <c r="AA268" s="1112">
        <f>'PESI 2026'!Z13</f>
        <v>1</v>
      </c>
      <c r="AB268" s="1112">
        <f>'PESI 2026'!AA13</f>
        <v>1</v>
      </c>
      <c r="AC268" s="1112">
        <f>'PESI 2026'!AB13</f>
        <v>0</v>
      </c>
      <c r="AD268" s="1112">
        <f>'PESI 2026'!AC13</f>
        <v>0</v>
      </c>
      <c r="AE268" s="1112">
        <f>'PESI 2026'!AD13</f>
        <v>0</v>
      </c>
      <c r="AF268" s="1112">
        <f>'PESI 2026'!AE13</f>
        <v>0</v>
      </c>
      <c r="AG268" s="1112">
        <f>'PESI 2026'!AF13</f>
        <v>0</v>
      </c>
      <c r="AH268" s="1112">
        <f>'PESI 2026'!AG13</f>
        <v>0</v>
      </c>
      <c r="AI268" s="1112">
        <f>'PESI 2026'!AH13</f>
        <v>0</v>
      </c>
      <c r="AJ268" s="1112">
        <f>'PESI 2026'!AI13</f>
        <v>0</v>
      </c>
      <c r="AK268" s="1112">
        <f>'PESI 2026'!AJ13</f>
        <v>2</v>
      </c>
      <c r="AL268" s="1126">
        <f>'PESI 2026'!AK13</f>
        <v>0.2</v>
      </c>
      <c r="AM268">
        <f t="shared" ca="1" si="157"/>
        <v>0</v>
      </c>
      <c r="AN268">
        <f t="shared" ca="1" si="158"/>
        <v>0</v>
      </c>
      <c r="AO268">
        <f t="shared" ca="1" si="159"/>
        <v>1</v>
      </c>
      <c r="AP268">
        <f t="shared" ca="1" si="160"/>
        <v>1</v>
      </c>
      <c r="AQ268">
        <f t="shared" ca="1" si="161"/>
        <v>2</v>
      </c>
      <c r="AR268">
        <f t="shared" ca="1" si="162"/>
        <v>2</v>
      </c>
      <c r="AS268">
        <f t="shared" ca="1" si="163"/>
        <v>2</v>
      </c>
      <c r="AT268">
        <f t="shared" ca="1" si="164"/>
        <v>2</v>
      </c>
      <c r="AU268">
        <f t="shared" ca="1" si="165"/>
        <v>2</v>
      </c>
      <c r="AV268">
        <f t="shared" ca="1" si="166"/>
        <v>2</v>
      </c>
      <c r="AW268">
        <f t="shared" ca="1" si="167"/>
        <v>2</v>
      </c>
      <c r="AX268">
        <f t="shared" ca="1" si="168"/>
        <v>2</v>
      </c>
    </row>
    <row r="269" spans="1:50" ht="56.25" customHeight="1">
      <c r="A269" s="726">
        <v>2026</v>
      </c>
      <c r="B269" s="789" t="s">
        <v>116</v>
      </c>
      <c r="C269" s="775"/>
      <c r="D269" s="616" t="str">
        <f>'PESI 2026'!D14</f>
        <v>PESI 7</v>
      </c>
      <c r="E269" s="1125" t="str">
        <f>'PESI 2026'!E14</f>
        <v>Realizar autoevaluación del MSPI</v>
      </c>
      <c r="F269" s="1125" t="str">
        <f>'PESI 2026'!F14</f>
        <v>Informe de resultados del autoevaluación realizada al MSPI</v>
      </c>
      <c r="G269" s="817">
        <f>'PESI 2026'!G14</f>
        <v>0</v>
      </c>
      <c r="H269" s="817">
        <f>'PESI 2026'!H14</f>
        <v>1</v>
      </c>
      <c r="I269" s="817">
        <f>'PESI 2026'!I14</f>
        <v>0</v>
      </c>
      <c r="J269" s="817">
        <f>'PESI 2026'!J14</f>
        <v>0</v>
      </c>
      <c r="K269" s="817">
        <f>'PESI 2026'!K14</f>
        <v>0</v>
      </c>
      <c r="L269" s="817">
        <f>'PESI 2026'!L14</f>
        <v>0</v>
      </c>
      <c r="M269" s="817">
        <f>'PESI 2026'!M14</f>
        <v>0</v>
      </c>
      <c r="N269" s="817">
        <f>'PESI 2026'!N14</f>
        <v>0</v>
      </c>
      <c r="O269" s="817">
        <f>'PESI 2026'!O14</f>
        <v>0</v>
      </c>
      <c r="P269" s="817">
        <f>'PESI 2026'!P14</f>
        <v>0</v>
      </c>
      <c r="Q269" s="817">
        <f>'PESI 2026'!Q14</f>
        <v>0</v>
      </c>
      <c r="R269" s="817">
        <f>'PESI 2026'!R14</f>
        <v>0</v>
      </c>
      <c r="S269" s="817">
        <f>'PESI 2026'!S14</f>
        <v>1</v>
      </c>
      <c r="T269" s="1107">
        <f>'PESI 2026'!T14</f>
        <v>1</v>
      </c>
      <c r="U269" s="817" t="str">
        <f>'PESI 2026'!V14</f>
        <v xml:space="preserve">Oficina de Informática y Desarrollo Tecnológico </v>
      </c>
      <c r="V269" s="817"/>
      <c r="W269" s="817"/>
      <c r="X269" s="817"/>
      <c r="Y269" s="1112">
        <f>'PESI 2026'!X14</f>
        <v>0</v>
      </c>
      <c r="Z269" s="1112">
        <f>'PESI 2026'!Y14</f>
        <v>1</v>
      </c>
      <c r="AA269" s="1112">
        <f>'PESI 2026'!Z14</f>
        <v>0</v>
      </c>
      <c r="AB269" s="1112">
        <f>'PESI 2026'!AA14</f>
        <v>0</v>
      </c>
      <c r="AC269" s="1112">
        <f>'PESI 2026'!AB14</f>
        <v>0</v>
      </c>
      <c r="AD269" s="1112">
        <f>'PESI 2026'!AC14</f>
        <v>0</v>
      </c>
      <c r="AE269" s="1112">
        <f>'PESI 2026'!AD14</f>
        <v>0</v>
      </c>
      <c r="AF269" s="1112">
        <f>'PESI 2026'!AE14</f>
        <v>0</v>
      </c>
      <c r="AG269" s="1112">
        <f>'PESI 2026'!AF14</f>
        <v>0</v>
      </c>
      <c r="AH269" s="1112">
        <f>'PESI 2026'!AG14</f>
        <v>0</v>
      </c>
      <c r="AI269" s="1112">
        <f>'PESI 2026'!AH14</f>
        <v>0</v>
      </c>
      <c r="AJ269" s="1112">
        <f>'PESI 2026'!AI14</f>
        <v>0</v>
      </c>
      <c r="AK269" s="1112">
        <f>'PESI 2026'!AJ14</f>
        <v>1</v>
      </c>
      <c r="AL269" s="1126">
        <f>'PESI 2026'!AK14</f>
        <v>1</v>
      </c>
      <c r="AM269">
        <f t="shared" ca="1" si="157"/>
        <v>0</v>
      </c>
      <c r="AN269">
        <f t="shared" ca="1" si="158"/>
        <v>1</v>
      </c>
      <c r="AO269">
        <f t="shared" ca="1" si="159"/>
        <v>0</v>
      </c>
      <c r="AP269">
        <f t="shared" ca="1" si="160"/>
        <v>0</v>
      </c>
      <c r="AQ269">
        <f t="shared" ca="1" si="161"/>
        <v>0</v>
      </c>
      <c r="AR269">
        <f t="shared" ca="1" si="162"/>
        <v>0</v>
      </c>
      <c r="AS269">
        <f t="shared" ca="1" si="163"/>
        <v>0</v>
      </c>
      <c r="AT269">
        <f t="shared" ca="1" si="164"/>
        <v>0</v>
      </c>
      <c r="AU269">
        <f t="shared" ca="1" si="165"/>
        <v>0</v>
      </c>
      <c r="AV269">
        <f t="shared" ca="1" si="166"/>
        <v>0</v>
      </c>
      <c r="AW269">
        <f t="shared" ca="1" si="167"/>
        <v>0</v>
      </c>
      <c r="AX269">
        <f t="shared" ca="1" si="168"/>
        <v>0</v>
      </c>
    </row>
    <row r="270" spans="1:50" ht="56.25" customHeight="1">
      <c r="A270" s="726">
        <v>2026</v>
      </c>
      <c r="B270" s="789"/>
      <c r="C270" s="775"/>
      <c r="D270" s="616" t="str">
        <f>'PESI 2026'!D15</f>
        <v>PESI 8</v>
      </c>
      <c r="E270" s="1125" t="str">
        <f>'PESI 2026'!E15</f>
        <v>Ejecutar auditoría interna del SGSI</v>
      </c>
      <c r="F270" s="1125" t="str">
        <f>'PESI 2026'!F15</f>
        <v xml:space="preserve">Informe de auditoría </v>
      </c>
      <c r="G270" s="817">
        <f>'PESI 2026'!G15</f>
        <v>0</v>
      </c>
      <c r="H270" s="817">
        <f>'PESI 2026'!H15</f>
        <v>0</v>
      </c>
      <c r="I270" s="817">
        <f>'PESI 2026'!I15</f>
        <v>0</v>
      </c>
      <c r="J270" s="817">
        <f>'PESI 2026'!J15</f>
        <v>0</v>
      </c>
      <c r="K270" s="817">
        <f>'PESI 2026'!K15</f>
        <v>0</v>
      </c>
      <c r="L270" s="817">
        <f>'PESI 2026'!L15</f>
        <v>0</v>
      </c>
      <c r="M270" s="817">
        <f>'PESI 2026'!M15</f>
        <v>0</v>
      </c>
      <c r="N270" s="817">
        <f>'PESI 2026'!N15</f>
        <v>0</v>
      </c>
      <c r="O270" s="817">
        <f>'PESI 2026'!O15</f>
        <v>0</v>
      </c>
      <c r="P270" s="817">
        <f>'PESI 2026'!P15</f>
        <v>1</v>
      </c>
      <c r="Q270" s="817">
        <f>'PESI 2026'!Q15</f>
        <v>0</v>
      </c>
      <c r="R270" s="817">
        <f>'PESI 2026'!R15</f>
        <v>0</v>
      </c>
      <c r="S270" s="817">
        <f>'PESI 2026'!S15</f>
        <v>1</v>
      </c>
      <c r="T270" s="1107">
        <f>'PESI 2026'!T15</f>
        <v>1</v>
      </c>
      <c r="U270" s="817" t="str">
        <f>'PESI 2026'!V15</f>
        <v xml:space="preserve">Oficina de Informática y Desarrollo Tecnológico </v>
      </c>
      <c r="V270" s="817"/>
      <c r="W270" s="817"/>
      <c r="X270" s="1119"/>
      <c r="Y270" s="1112">
        <f>'PESI 2026'!X15</f>
        <v>0</v>
      </c>
      <c r="Z270" s="1112">
        <f>'PESI 2026'!Y15</f>
        <v>0</v>
      </c>
      <c r="AA270" s="1112">
        <f>'PESI 2026'!Z15</f>
        <v>0</v>
      </c>
      <c r="AB270" s="1112">
        <f>'PESI 2026'!AA15</f>
        <v>0</v>
      </c>
      <c r="AC270" s="1112">
        <f>'PESI 2026'!AB15</f>
        <v>0</v>
      </c>
      <c r="AD270" s="1112">
        <f>'PESI 2026'!AC15</f>
        <v>0</v>
      </c>
      <c r="AE270" s="1112">
        <f>'PESI 2026'!AD15</f>
        <v>0</v>
      </c>
      <c r="AF270" s="1112">
        <f>'PESI 2026'!AE15</f>
        <v>0</v>
      </c>
      <c r="AG270" s="1112">
        <f>'PESI 2026'!AF15</f>
        <v>0</v>
      </c>
      <c r="AH270" s="1112">
        <f>'PESI 2026'!AG15</f>
        <v>0</v>
      </c>
      <c r="AI270" s="1112">
        <f>'PESI 2026'!AH15</f>
        <v>0</v>
      </c>
      <c r="AJ270" s="1112">
        <f>'PESI 2026'!AI15</f>
        <v>0</v>
      </c>
      <c r="AK270" s="1112">
        <f>'PESI 2026'!AJ15</f>
        <v>0</v>
      </c>
      <c r="AL270" s="1126">
        <f>'PESI 2026'!AK15</f>
        <v>0</v>
      </c>
      <c r="AM270">
        <f t="shared" ca="1" si="157"/>
        <v>0</v>
      </c>
      <c r="AN270">
        <f t="shared" ca="1" si="158"/>
        <v>0</v>
      </c>
      <c r="AO270">
        <f t="shared" ca="1" si="159"/>
        <v>0</v>
      </c>
      <c r="AP270">
        <f t="shared" ca="1" si="160"/>
        <v>0</v>
      </c>
      <c r="AQ270">
        <f t="shared" ca="1" si="161"/>
        <v>0</v>
      </c>
      <c r="AR270">
        <f t="shared" ca="1" si="162"/>
        <v>0</v>
      </c>
      <c r="AS270">
        <f t="shared" ca="1" si="163"/>
        <v>0</v>
      </c>
      <c r="AT270">
        <f t="shared" ca="1" si="164"/>
        <v>0</v>
      </c>
      <c r="AU270">
        <f t="shared" ca="1" si="165"/>
        <v>0</v>
      </c>
      <c r="AV270">
        <f t="shared" ca="1" si="166"/>
        <v>2</v>
      </c>
      <c r="AW270">
        <f t="shared" ca="1" si="167"/>
        <v>0</v>
      </c>
      <c r="AX270">
        <f t="shared" ca="1" si="168"/>
        <v>0</v>
      </c>
    </row>
    <row r="271" spans="1:50" ht="56.25" customHeight="1">
      <c r="A271" s="726">
        <v>2026</v>
      </c>
      <c r="B271" s="789" t="s">
        <v>116</v>
      </c>
      <c r="C271" s="775"/>
      <c r="D271" s="616" t="str">
        <f>'PESI 2026'!D16</f>
        <v>PESI 9</v>
      </c>
      <c r="E271" s="1125" t="str">
        <f>'PESI 2026'!E16</f>
        <v xml:space="preserve">Informes trimestrales de seguimiento al avance de implementación de PDP						
						</v>
      </c>
      <c r="F271" s="1125" t="str">
        <f>'PESI 2026'!F16</f>
        <v xml:space="preserve">Informes de seguimiento </v>
      </c>
      <c r="G271" s="817">
        <f>'PESI 2026'!G16</f>
        <v>0</v>
      </c>
      <c r="H271" s="817">
        <f>'PESI 2026'!H16</f>
        <v>0</v>
      </c>
      <c r="I271" s="817">
        <f>'PESI 2026'!I16</f>
        <v>1</v>
      </c>
      <c r="J271" s="817">
        <f>'PESI 2026'!J16</f>
        <v>0</v>
      </c>
      <c r="K271" s="817">
        <f>'PESI 2026'!K16</f>
        <v>0</v>
      </c>
      <c r="L271" s="817">
        <f>'PESI 2026'!L16</f>
        <v>1</v>
      </c>
      <c r="M271" s="817">
        <f>'PESI 2026'!M16</f>
        <v>0</v>
      </c>
      <c r="N271" s="817">
        <f>'PESI 2026'!N16</f>
        <v>0</v>
      </c>
      <c r="O271" s="817">
        <f>'PESI 2026'!O16</f>
        <v>1</v>
      </c>
      <c r="P271" s="817">
        <f>'PESI 2026'!P16</f>
        <v>0</v>
      </c>
      <c r="Q271" s="817">
        <f>'PESI 2026'!Q16</f>
        <v>0</v>
      </c>
      <c r="R271" s="817">
        <f>'PESI 2026'!R16</f>
        <v>1</v>
      </c>
      <c r="S271" s="817">
        <f>'PESI 2026'!S16</f>
        <v>4</v>
      </c>
      <c r="T271" s="1107">
        <f>'PESI 2026'!T16</f>
        <v>1</v>
      </c>
      <c r="U271" s="817" t="str">
        <f>'PESI 2026'!V16</f>
        <v xml:space="preserve">Oficina de Informática y Desarrollo Tecnológico </v>
      </c>
      <c r="V271" s="817"/>
      <c r="W271" s="817"/>
      <c r="X271" s="817"/>
      <c r="Y271" s="1112">
        <f>'PESI 2026'!X16</f>
        <v>0</v>
      </c>
      <c r="Z271" s="1112">
        <f>'PESI 2026'!Y16</f>
        <v>0</v>
      </c>
      <c r="AA271" s="1112">
        <f>'PESI 2026'!Z16</f>
        <v>1</v>
      </c>
      <c r="AB271" s="1112">
        <f>'PESI 2026'!AA16</f>
        <v>0</v>
      </c>
      <c r="AC271" s="1112">
        <f>'PESI 2026'!AB16</f>
        <v>0</v>
      </c>
      <c r="AD271" s="1112">
        <f>'PESI 2026'!AC16</f>
        <v>0</v>
      </c>
      <c r="AE271" s="1112">
        <f>'PESI 2026'!AD16</f>
        <v>0</v>
      </c>
      <c r="AF271" s="1112">
        <f>'PESI 2026'!AE16</f>
        <v>0</v>
      </c>
      <c r="AG271" s="1112">
        <f>'PESI 2026'!AF16</f>
        <v>0</v>
      </c>
      <c r="AH271" s="1112">
        <f>'PESI 2026'!AG16</f>
        <v>0</v>
      </c>
      <c r="AI271" s="1112">
        <f>'PESI 2026'!AH16</f>
        <v>0</v>
      </c>
      <c r="AJ271" s="1112">
        <f>'PESI 2026'!AI16</f>
        <v>0</v>
      </c>
      <c r="AK271" s="1112">
        <f>'PESI 2026'!AJ16</f>
        <v>1</v>
      </c>
      <c r="AL271" s="1126">
        <f>'PESI 2026'!AK16</f>
        <v>0.25</v>
      </c>
      <c r="AM271">
        <f t="shared" ca="1" si="157"/>
        <v>0</v>
      </c>
      <c r="AN271">
        <f t="shared" ca="1" si="158"/>
        <v>0</v>
      </c>
      <c r="AO271">
        <f t="shared" ca="1" si="159"/>
        <v>1</v>
      </c>
      <c r="AP271">
        <f t="shared" ca="1" si="160"/>
        <v>0</v>
      </c>
      <c r="AQ271">
        <f t="shared" ca="1" si="161"/>
        <v>0</v>
      </c>
      <c r="AR271">
        <f t="shared" ca="1" si="162"/>
        <v>2</v>
      </c>
      <c r="AS271">
        <f t="shared" ca="1" si="163"/>
        <v>0</v>
      </c>
      <c r="AT271">
        <f t="shared" ca="1" si="164"/>
        <v>0</v>
      </c>
      <c r="AU271">
        <f t="shared" ca="1" si="165"/>
        <v>2</v>
      </c>
      <c r="AV271">
        <f t="shared" ca="1" si="166"/>
        <v>0</v>
      </c>
      <c r="AW271">
        <f t="shared" ca="1" si="167"/>
        <v>0</v>
      </c>
      <c r="AX271">
        <f t="shared" ca="1" si="168"/>
        <v>2</v>
      </c>
    </row>
    <row r="272" spans="1:50" ht="27.75" customHeight="1">
      <c r="D272" s="2"/>
      <c r="E272" s="1113"/>
      <c r="F272" s="1113"/>
      <c r="G272" s="944"/>
      <c r="H272" s="944"/>
      <c r="I272" s="944"/>
      <c r="J272" s="2"/>
      <c r="K272" s="944"/>
      <c r="L272" s="944"/>
      <c r="M272" s="944"/>
      <c r="N272" s="944"/>
      <c r="O272" s="944"/>
      <c r="P272" s="944"/>
      <c r="Q272" s="944"/>
      <c r="R272" s="944"/>
      <c r="S272" s="944"/>
      <c r="T272" s="1114"/>
      <c r="U272" s="944"/>
      <c r="V272" s="944"/>
      <c r="W272" s="944"/>
      <c r="X272" s="944"/>
      <c r="Y272" s="1115"/>
      <c r="Z272" s="1115"/>
      <c r="AA272" s="1115"/>
      <c r="AB272" s="1115"/>
      <c r="AC272" s="1115"/>
      <c r="AD272" s="1115"/>
      <c r="AE272" s="1115"/>
      <c r="AF272" s="1115"/>
      <c r="AG272" s="1115"/>
      <c r="AH272" s="1115"/>
      <c r="AI272" s="1115"/>
      <c r="AJ272" s="1115"/>
      <c r="AK272" s="1115"/>
      <c r="AL272" s="1116"/>
    </row>
  </sheetData>
  <mergeCells count="2">
    <mergeCell ref="G2:R2"/>
    <mergeCell ref="Y2:AJ2"/>
  </mergeCells>
  <conditionalFormatting sqref="AM4:AX272">
    <cfRule type="cellIs" dxfId="34" priority="1" operator="equal">
      <formula>1</formula>
    </cfRule>
    <cfRule type="cellIs" dxfId="33" priority="2" operator="equal">
      <formula>2</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C16B7-7916-4211-B807-C3328B1BDF35}">
  <dimension ref="A1:AE3252"/>
  <sheetViews>
    <sheetView workbookViewId="0">
      <pane ySplit="1" topLeftCell="A3142" activePane="bottomLeft" state="frozen"/>
      <selection pane="bottomLeft" activeCell="F3170" sqref="F3170"/>
    </sheetView>
  </sheetViews>
  <sheetFormatPr baseColWidth="10" defaultColWidth="9.140625" defaultRowHeight="12.75"/>
  <cols>
    <col min="1" max="1" width="7.7109375" customWidth="1"/>
    <col min="2" max="2" width="11.140625" style="1024" customWidth="1"/>
    <col min="3" max="3" width="13.42578125" customWidth="1"/>
    <col min="4" max="4" width="24" customWidth="1"/>
    <col min="5" max="5" width="23.85546875" customWidth="1"/>
    <col min="6" max="6" width="84" customWidth="1"/>
    <col min="7" max="7" width="10.5703125" customWidth="1"/>
    <col min="8" max="8" width="15.42578125" customWidth="1"/>
    <col min="9" max="9" width="23.42578125" customWidth="1"/>
    <col min="10" max="16" width="24" customWidth="1"/>
    <col min="17" max="17" width="14.5703125" customWidth="1"/>
    <col min="18" max="18" width="18" customWidth="1"/>
    <col min="19" max="19" width="17.85546875" customWidth="1"/>
  </cols>
  <sheetData>
    <row r="1" spans="1:31" s="726" customFormat="1" ht="38.25" customHeight="1">
      <c r="A1" s="1019" t="s">
        <v>117</v>
      </c>
      <c r="B1" s="1059" t="s">
        <v>110</v>
      </c>
      <c r="C1" s="1019" t="s">
        <v>55</v>
      </c>
      <c r="D1" s="1019" t="s">
        <v>118</v>
      </c>
      <c r="E1" s="1019" t="s">
        <v>119</v>
      </c>
      <c r="F1" s="1019" t="s">
        <v>120</v>
      </c>
      <c r="G1" s="1019" t="s">
        <v>121</v>
      </c>
      <c r="H1" s="1019" t="s">
        <v>122</v>
      </c>
      <c r="I1" s="1019" t="s">
        <v>123</v>
      </c>
      <c r="J1" s="1020" t="s">
        <v>124</v>
      </c>
      <c r="K1" s="1019" t="s">
        <v>125</v>
      </c>
      <c r="L1" s="1019" t="s">
        <v>126</v>
      </c>
      <c r="M1" s="1019" t="s">
        <v>127</v>
      </c>
      <c r="N1" s="1019" t="s">
        <v>128</v>
      </c>
      <c r="O1" s="1019" t="s">
        <v>129</v>
      </c>
      <c r="P1" s="1021" t="s">
        <v>130</v>
      </c>
      <c r="Q1" s="1021" t="s">
        <v>56</v>
      </c>
      <c r="R1" s="1019" t="s">
        <v>131</v>
      </c>
      <c r="S1" s="1019" t="s">
        <v>132</v>
      </c>
      <c r="U1" s="1017">
        <v>45735</v>
      </c>
      <c r="V1" s="1017">
        <v>45762</v>
      </c>
      <c r="W1" s="1017">
        <v>45792</v>
      </c>
      <c r="X1" s="1017">
        <v>45823</v>
      </c>
      <c r="Y1" s="1017">
        <v>45853</v>
      </c>
      <c r="Z1" s="1017">
        <v>45884</v>
      </c>
      <c r="AA1" s="1017">
        <v>45915</v>
      </c>
      <c r="AB1" s="1017">
        <v>45945</v>
      </c>
      <c r="AC1" s="1017">
        <v>45976</v>
      </c>
      <c r="AD1" s="1017">
        <v>46006</v>
      </c>
      <c r="AE1" s="1017">
        <v>46037</v>
      </c>
    </row>
    <row r="2" spans="1:31" ht="14.25">
      <c r="A2" s="1041">
        <v>1</v>
      </c>
      <c r="B2" s="1060" t="str">
        <f>'PLAN DE ACCIÓN 2026'!G4</f>
        <v>PEI1</v>
      </c>
      <c r="C2" s="1041" t="s">
        <v>133</v>
      </c>
      <c r="D2" s="1041" t="s">
        <v>104</v>
      </c>
      <c r="E2" s="1042" t="str">
        <f xml:space="preserve"> 'PLAN DE ACCIÓN 2026'!X4</f>
        <v>Subdirección de Metrología Física</v>
      </c>
      <c r="F2" s="1043" t="str">
        <f>'PLAN DE ACCIÓN 2026'!H4</f>
        <v>Optimizar las CMC propias y/o reconocidas vigentes (SMF)</v>
      </c>
      <c r="G2" s="1041">
        <v>1</v>
      </c>
      <c r="H2" s="1041" t="s">
        <v>134</v>
      </c>
      <c r="I2" s="1044">
        <f>'PLAN DE ACCIÓN 2026'!V4</f>
        <v>2</v>
      </c>
      <c r="J2" s="1044">
        <f>'PLAN DE ACCIÓN 2026'!J4</f>
        <v>0</v>
      </c>
      <c r="K2" s="1044">
        <f>'PLAN DE ACCIÓN 2026'!AB4</f>
        <v>0</v>
      </c>
      <c r="L2" s="1045">
        <f>INM_2025[[#This Row],[Proyec Ejec Acumul]]/INM_2025[[#This Row],[Program Entreg Anual]]</f>
        <v>0</v>
      </c>
      <c r="M2" s="1045">
        <f>INM_2025[[#This Row],[Ejec Real Acumu]]/INM_2025[[#This Row],[Program Entreg Anual]]</f>
        <v>0</v>
      </c>
      <c r="N2" s="1044">
        <f>'PLAN DE ACCIÓN 2026'!J4</f>
        <v>0</v>
      </c>
      <c r="O2" s="1044">
        <f>'PLAN DE ACCIÓN 2026'!AB4</f>
        <v>0</v>
      </c>
      <c r="P2" s="1046" t="e">
        <f>O2/N2</f>
        <v>#DIV/0!</v>
      </c>
      <c r="Q2" s="1046" t="s">
        <v>105</v>
      </c>
      <c r="R2" s="1044">
        <f>K2-J2</f>
        <v>0</v>
      </c>
      <c r="S2" s="1044">
        <f>O2-N2</f>
        <v>0</v>
      </c>
    </row>
    <row r="3" spans="1:31" ht="14.25" customHeight="1">
      <c r="A3" s="1041">
        <v>2</v>
      </c>
      <c r="B3" s="1060" t="str">
        <f>'PLAN DE ACCIÓN 2026'!G5</f>
        <v>PEI1</v>
      </c>
      <c r="C3" s="1047" t="s">
        <v>133</v>
      </c>
      <c r="D3" s="1047" t="s">
        <v>104</v>
      </c>
      <c r="E3" s="1042" t="str">
        <f xml:space="preserve"> 'PLAN DE ACCIÓN 2026'!X5</f>
        <v>Subdirección de Metrología Química y Biología</v>
      </c>
      <c r="F3" s="1043" t="str">
        <f>'PLAN DE ACCIÓN 2026'!H5</f>
        <v>Optimizar las CMC propias y/o reconocidas vigentes (SMBQ)</v>
      </c>
      <c r="G3" s="1047">
        <v>1</v>
      </c>
      <c r="H3" s="1047" t="s">
        <v>134</v>
      </c>
      <c r="I3" s="1044">
        <f>'PLAN DE ACCIÓN 2026'!V5</f>
        <v>1</v>
      </c>
      <c r="J3" s="1044">
        <f>'PLAN DE ACCIÓN 2026'!J5</f>
        <v>0</v>
      </c>
      <c r="K3" s="1044">
        <f>'PLAN DE ACCIÓN 2026'!AB5</f>
        <v>0</v>
      </c>
      <c r="L3" s="1045">
        <f>INM_2025[[#This Row],[Proyec Ejec Acumul]]/INM_2025[[#This Row],[Program Entreg Anual]]</f>
        <v>0</v>
      </c>
      <c r="M3" s="1045">
        <f>INM_2025[[#This Row],[Ejec Real Acumu]]/INM_2025[[#This Row],[Program Entreg Anual]]</f>
        <v>0</v>
      </c>
      <c r="N3" s="1044">
        <f>'PLAN DE ACCIÓN 2026'!J5</f>
        <v>0</v>
      </c>
      <c r="O3" s="1044">
        <f>'PLAN DE ACCIÓN 2026'!AB5</f>
        <v>0</v>
      </c>
      <c r="P3" s="1046" t="e">
        <f t="shared" ref="P3:P66" si="0">O3/N3</f>
        <v>#DIV/0!</v>
      </c>
      <c r="Q3" s="1046" t="s">
        <v>105</v>
      </c>
      <c r="R3" s="1044">
        <f t="shared" ref="R3:R66" si="1">K3-J3</f>
        <v>0</v>
      </c>
      <c r="S3" s="1044">
        <f t="shared" ref="S3:S66" si="2">O3-N3</f>
        <v>0</v>
      </c>
    </row>
    <row r="4" spans="1:31" ht="15.75" customHeight="1">
      <c r="A4" s="1041">
        <v>3</v>
      </c>
      <c r="B4" s="1060" t="str">
        <f>'PLAN DE ACCIÓN 2026'!G6</f>
        <v>PEI2</v>
      </c>
      <c r="C4" s="1047" t="s">
        <v>133</v>
      </c>
      <c r="D4" s="1047" t="s">
        <v>104</v>
      </c>
      <c r="E4" s="1042" t="str">
        <f xml:space="preserve"> 'PLAN DE ACCIÓN 2026'!X6</f>
        <v>Subdirección de Metrología Química y Biología</v>
      </c>
      <c r="F4" s="1043" t="str">
        <f>'PLAN DE ACCIÓN 2026'!H6</f>
        <v>Someter a reconocimiento vigentes o nuevas CMC asociadas a nuevas magnitudes o mensurandos o método de medición (SMQB)</v>
      </c>
      <c r="G4" s="1047">
        <v>1</v>
      </c>
      <c r="H4" s="1047" t="s">
        <v>134</v>
      </c>
      <c r="I4" s="1044">
        <f>'PLAN DE ACCIÓN 2026'!V6</f>
        <v>2</v>
      </c>
      <c r="J4" s="1044">
        <f>'PLAN DE ACCIÓN 2026'!J6</f>
        <v>0</v>
      </c>
      <c r="K4" s="1044">
        <f>'PLAN DE ACCIÓN 2026'!AB6</f>
        <v>0</v>
      </c>
      <c r="L4" s="1045">
        <f>INM_2025[[#This Row],[Proyec Ejec Acumul]]/INM_2025[[#This Row],[Program Entreg Anual]]</f>
        <v>0</v>
      </c>
      <c r="M4" s="1045">
        <f>INM_2025[[#This Row],[Ejec Real Acumu]]/INM_2025[[#This Row],[Program Entreg Anual]]</f>
        <v>0</v>
      </c>
      <c r="N4" s="1044">
        <f>'PLAN DE ACCIÓN 2026'!J6</f>
        <v>0</v>
      </c>
      <c r="O4" s="1044">
        <f>'PLAN DE ACCIÓN 2026'!AB6</f>
        <v>0</v>
      </c>
      <c r="P4" s="1046" t="e">
        <f t="shared" si="0"/>
        <v>#DIV/0!</v>
      </c>
      <c r="Q4" s="1046" t="s">
        <v>105</v>
      </c>
      <c r="R4" s="1044">
        <f t="shared" si="1"/>
        <v>0</v>
      </c>
      <c r="S4" s="1044">
        <f t="shared" si="2"/>
        <v>0</v>
      </c>
    </row>
    <row r="5" spans="1:31" ht="16.5" customHeight="1">
      <c r="A5" s="1041">
        <v>4</v>
      </c>
      <c r="B5" s="1060" t="str">
        <f>'PLAN DE ACCIÓN 2026'!G7</f>
        <v>PEI3</v>
      </c>
      <c r="C5" s="1047" t="s">
        <v>133</v>
      </c>
      <c r="D5" s="1047" t="s">
        <v>104</v>
      </c>
      <c r="E5" s="1042" t="str">
        <f xml:space="preserve"> 'PLAN DE ACCIÓN 2026'!X7</f>
        <v>Subdirección de Metrología Química y Biología</v>
      </c>
      <c r="F5" s="1043" t="str">
        <f>'PLAN DE ACCIÓN 2026'!H7</f>
        <v>Fortalecer la participacion y liderazgo en escenarios internacionales (SMQB)</v>
      </c>
      <c r="G5" s="1047">
        <v>1</v>
      </c>
      <c r="H5" s="1047" t="s">
        <v>134</v>
      </c>
      <c r="I5" s="1044">
        <f>'PLAN DE ACCIÓN 2026'!V7</f>
        <v>2</v>
      </c>
      <c r="J5" s="1044">
        <f>'PLAN DE ACCIÓN 2026'!J7</f>
        <v>0</v>
      </c>
      <c r="K5" s="1044">
        <f>'PLAN DE ACCIÓN 2026'!AB7</f>
        <v>0</v>
      </c>
      <c r="L5" s="1045">
        <f>INM_2025[[#This Row],[Proyec Ejec Acumul]]/INM_2025[[#This Row],[Program Entreg Anual]]</f>
        <v>0</v>
      </c>
      <c r="M5" s="1045">
        <f>INM_2025[[#This Row],[Ejec Real Acumu]]/INM_2025[[#This Row],[Program Entreg Anual]]</f>
        <v>0</v>
      </c>
      <c r="N5" s="1044">
        <f>'PLAN DE ACCIÓN 2026'!J7</f>
        <v>0</v>
      </c>
      <c r="O5" s="1044">
        <f>'PLAN DE ACCIÓN 2026'!AB7</f>
        <v>0</v>
      </c>
      <c r="P5" s="1046" t="e">
        <f t="shared" si="0"/>
        <v>#DIV/0!</v>
      </c>
      <c r="Q5" s="1046" t="s">
        <v>105</v>
      </c>
      <c r="R5" s="1044">
        <f t="shared" si="1"/>
        <v>0</v>
      </c>
      <c r="S5" s="1044">
        <f t="shared" si="2"/>
        <v>0</v>
      </c>
    </row>
    <row r="6" spans="1:31" ht="16.5" customHeight="1">
      <c r="A6" s="1041">
        <v>5</v>
      </c>
      <c r="B6" s="1060" t="str">
        <f>'PLAN DE ACCIÓN 2026'!G8</f>
        <v>PEI3</v>
      </c>
      <c r="C6" s="1047" t="s">
        <v>133</v>
      </c>
      <c r="D6" s="1047" t="s">
        <v>104</v>
      </c>
      <c r="E6" s="1042" t="str">
        <f xml:space="preserve"> 'PLAN DE ACCIÓN 2026'!X8</f>
        <v>Subdirección de Metrología Física</v>
      </c>
      <c r="F6" s="1043" t="str">
        <f>'PLAN DE ACCIÓN 2026'!H8</f>
        <v>Fortalecer la participacion y liderazgo en escenarios internacionales (SMF)</v>
      </c>
      <c r="G6" s="1047">
        <v>1</v>
      </c>
      <c r="H6" s="1047" t="s">
        <v>134</v>
      </c>
      <c r="I6" s="1044">
        <f>'PLAN DE ACCIÓN 2026'!V8</f>
        <v>2</v>
      </c>
      <c r="J6" s="1044">
        <f>'PLAN DE ACCIÓN 2026'!J8</f>
        <v>0</v>
      </c>
      <c r="K6" s="1044">
        <f>'PLAN DE ACCIÓN 2026'!AB8</f>
        <v>0</v>
      </c>
      <c r="L6" s="1045">
        <f>INM_2025[[#This Row],[Proyec Ejec Acumul]]/INM_2025[[#This Row],[Program Entreg Anual]]</f>
        <v>0</v>
      </c>
      <c r="M6" s="1045">
        <f>INM_2025[[#This Row],[Ejec Real Acumu]]/INM_2025[[#This Row],[Program Entreg Anual]]</f>
        <v>0</v>
      </c>
      <c r="N6" s="1044">
        <f>'PLAN DE ACCIÓN 2026'!J8</f>
        <v>0</v>
      </c>
      <c r="O6" s="1044">
        <f>'PLAN DE ACCIÓN 2026'!AB8</f>
        <v>0</v>
      </c>
      <c r="P6" s="1046" t="e">
        <f t="shared" si="0"/>
        <v>#DIV/0!</v>
      </c>
      <c r="Q6" s="1046" t="s">
        <v>105</v>
      </c>
      <c r="R6" s="1044">
        <f t="shared" si="1"/>
        <v>0</v>
      </c>
      <c r="S6" s="1044">
        <f t="shared" si="2"/>
        <v>0</v>
      </c>
    </row>
    <row r="7" spans="1:31" ht="13.5" customHeight="1">
      <c r="A7" s="1041">
        <v>6</v>
      </c>
      <c r="B7" s="1060" t="str">
        <f>'PLAN DE ACCIÓN 2026'!G9</f>
        <v>PEI4</v>
      </c>
      <c r="C7" s="1047" t="s">
        <v>133</v>
      </c>
      <c r="D7" s="1047" t="s">
        <v>104</v>
      </c>
      <c r="E7" s="1042" t="str">
        <f xml:space="preserve"> 'PLAN DE ACCIÓN 2026'!X9</f>
        <v>Subdirección de Metrología Química y Biología</v>
      </c>
      <c r="F7" s="1043" t="str">
        <f>'PLAN DE ACCIÓN 2026'!H9</f>
        <v>Participación en comparaciones clave, suplementarias, pilotos o bilaterales, que apoyen mediciones en un sector productivo. (SMQB)</v>
      </c>
      <c r="G7" s="1047">
        <v>1</v>
      </c>
      <c r="H7" s="1047" t="s">
        <v>134</v>
      </c>
      <c r="I7" s="1044">
        <f>'PLAN DE ACCIÓN 2026'!V9</f>
        <v>6</v>
      </c>
      <c r="J7" s="1044">
        <f>'PLAN DE ACCIÓN 2026'!J9</f>
        <v>0</v>
      </c>
      <c r="K7" s="1044">
        <f>'PLAN DE ACCIÓN 2026'!AB9</f>
        <v>0</v>
      </c>
      <c r="L7" s="1045">
        <f>INM_2025[[#This Row],[Proyec Ejec Acumul]]/INM_2025[[#This Row],[Program Entreg Anual]]</f>
        <v>0</v>
      </c>
      <c r="M7" s="1045">
        <f>INM_2025[[#This Row],[Ejec Real Acumu]]/INM_2025[[#This Row],[Program Entreg Anual]]</f>
        <v>0</v>
      </c>
      <c r="N7" s="1044">
        <f>'PLAN DE ACCIÓN 2026'!J9</f>
        <v>0</v>
      </c>
      <c r="O7" s="1044">
        <f>'PLAN DE ACCIÓN 2026'!AB9</f>
        <v>0</v>
      </c>
      <c r="P7" s="1046" t="e">
        <f t="shared" si="0"/>
        <v>#DIV/0!</v>
      </c>
      <c r="Q7" s="1046" t="s">
        <v>105</v>
      </c>
      <c r="R7" s="1044">
        <f t="shared" si="1"/>
        <v>0</v>
      </c>
      <c r="S7" s="1044">
        <f t="shared" si="2"/>
        <v>0</v>
      </c>
    </row>
    <row r="8" spans="1:31" ht="14.25">
      <c r="A8" s="1041">
        <v>7</v>
      </c>
      <c r="B8" s="1060" t="str">
        <f>'PLAN DE ACCIÓN 2026'!G10</f>
        <v>PEI4</v>
      </c>
      <c r="C8" s="1047" t="s">
        <v>133</v>
      </c>
      <c r="D8" s="1047" t="s">
        <v>104</v>
      </c>
      <c r="E8" s="1042" t="str">
        <f xml:space="preserve"> 'PLAN DE ACCIÓN 2026'!X10</f>
        <v>Subdirección de Metrología Física</v>
      </c>
      <c r="F8" s="1043" t="str">
        <f>'PLAN DE ACCIÓN 2026'!H10</f>
        <v>Participación en comparaciones clave, suplementarias, pilotos o bilaterales, que apoyen mediciones en un sector productivo. (SMF)</v>
      </c>
      <c r="G8" s="1047">
        <v>1</v>
      </c>
      <c r="H8" s="1047" t="s">
        <v>134</v>
      </c>
      <c r="I8" s="1044">
        <f>'PLAN DE ACCIÓN 2026'!V10</f>
        <v>1</v>
      </c>
      <c r="J8" s="1044">
        <f>'PLAN DE ACCIÓN 2026'!J10</f>
        <v>0</v>
      </c>
      <c r="K8" s="1044">
        <f>'PLAN DE ACCIÓN 2026'!AB10</f>
        <v>0</v>
      </c>
      <c r="L8" s="1045">
        <f>INM_2025[[#This Row],[Proyec Ejec Acumul]]/INM_2025[[#This Row],[Program Entreg Anual]]</f>
        <v>0</v>
      </c>
      <c r="M8" s="1045">
        <f>INM_2025[[#This Row],[Ejec Real Acumu]]/INM_2025[[#This Row],[Program Entreg Anual]]</f>
        <v>0</v>
      </c>
      <c r="N8" s="1044">
        <f>'PLAN DE ACCIÓN 2026'!J10</f>
        <v>0</v>
      </c>
      <c r="O8" s="1044">
        <f>'PLAN DE ACCIÓN 2026'!AB10</f>
        <v>0</v>
      </c>
      <c r="P8" s="1046" t="e">
        <f t="shared" si="0"/>
        <v>#DIV/0!</v>
      </c>
      <c r="Q8" s="1046" t="s">
        <v>105</v>
      </c>
      <c r="R8" s="1044">
        <f t="shared" si="1"/>
        <v>0</v>
      </c>
      <c r="S8" s="1044">
        <f t="shared" si="2"/>
        <v>0</v>
      </c>
    </row>
    <row r="9" spans="1:31" ht="14.25">
      <c r="A9" s="1041">
        <v>8</v>
      </c>
      <c r="B9" s="1060" t="str">
        <f>'PLAN DE ACCIÓN 2026'!G11</f>
        <v>PES1</v>
      </c>
      <c r="C9" s="1047" t="s">
        <v>133</v>
      </c>
      <c r="D9" s="1047" t="s">
        <v>104</v>
      </c>
      <c r="E9" s="1042" t="str">
        <f xml:space="preserve"> 'PLAN DE ACCIÓN 2026'!X11</f>
        <v>Subdirección de Servicios Metrológicos y Relación con el Ciudadano</v>
      </c>
      <c r="F9" s="1043" t="str">
        <f>'PLAN DE ACCIÓN 2026'!H11</f>
        <v>Implementar instrumentos que promuevan la adopción y modernización de estándares de calidad para dar mayor valor agregado en la industria</v>
      </c>
      <c r="G9" s="1047">
        <v>1</v>
      </c>
      <c r="H9" s="1047" t="s">
        <v>134</v>
      </c>
      <c r="I9" s="1044">
        <f>'PLAN DE ACCIÓN 2026'!V11</f>
        <v>2</v>
      </c>
      <c r="J9" s="1044">
        <f>'PLAN DE ACCIÓN 2026'!J11</f>
        <v>0</v>
      </c>
      <c r="K9" s="1044">
        <f>'PLAN DE ACCIÓN 2026'!AB11</f>
        <v>0</v>
      </c>
      <c r="L9" s="1045">
        <f>INM_2025[[#This Row],[Proyec Ejec Acumul]]/INM_2025[[#This Row],[Program Entreg Anual]]</f>
        <v>0</v>
      </c>
      <c r="M9" s="1045">
        <f>INM_2025[[#This Row],[Ejec Real Acumu]]/INM_2025[[#This Row],[Program Entreg Anual]]</f>
        <v>0</v>
      </c>
      <c r="N9" s="1044">
        <f>'PLAN DE ACCIÓN 2026'!J11</f>
        <v>0</v>
      </c>
      <c r="O9" s="1044">
        <f>'PLAN DE ACCIÓN 2026'!AB11</f>
        <v>0</v>
      </c>
      <c r="P9" s="1046" t="e">
        <f t="shared" si="0"/>
        <v>#DIV/0!</v>
      </c>
      <c r="Q9" s="1046" t="s">
        <v>107</v>
      </c>
      <c r="R9" s="1044">
        <f t="shared" si="1"/>
        <v>0</v>
      </c>
      <c r="S9" s="1044">
        <f t="shared" si="2"/>
        <v>0</v>
      </c>
    </row>
    <row r="10" spans="1:31" ht="12" customHeight="1">
      <c r="A10" s="1041">
        <v>9</v>
      </c>
      <c r="B10" s="1060" t="str">
        <f>'PLAN DE ACCIÓN 2026'!G12</f>
        <v>CONPES 3957-1,10</v>
      </c>
      <c r="C10" s="1047" t="s">
        <v>133</v>
      </c>
      <c r="D10" s="1047" t="s">
        <v>104</v>
      </c>
      <c r="E10" s="1042" t="str">
        <f xml:space="preserve"> 'PLAN DE ACCIÓN 2026'!X12</f>
        <v>Subdirección de Metrología Física</v>
      </c>
      <c r="F10" s="1043" t="str">
        <f>'PLAN DE ACCIÓN 2026'!H12</f>
        <v>1.10. Implementar las herramientas de hardware y software del Laboratorio de Tiempo y Frecuencia</v>
      </c>
      <c r="G10" s="1047">
        <v>1</v>
      </c>
      <c r="H10" s="1047" t="s">
        <v>134</v>
      </c>
      <c r="I10" s="1044">
        <f>'PLAN DE ACCIÓN 2026'!V12</f>
        <v>1</v>
      </c>
      <c r="J10" s="1044">
        <f>'PLAN DE ACCIÓN 2026'!J12</f>
        <v>0</v>
      </c>
      <c r="K10" s="1044">
        <f>'PLAN DE ACCIÓN 2026'!AB12</f>
        <v>0</v>
      </c>
      <c r="L10" s="1045">
        <f>INM_2025[[#This Row],[Proyec Ejec Acumul]]/INM_2025[[#This Row],[Program Entreg Anual]]</f>
        <v>0</v>
      </c>
      <c r="M10" s="1045">
        <f>INM_2025[[#This Row],[Ejec Real Acumu]]/INM_2025[[#This Row],[Program Entreg Anual]]</f>
        <v>0</v>
      </c>
      <c r="N10" s="1044">
        <f>'PLAN DE ACCIÓN 2026'!J12</f>
        <v>0</v>
      </c>
      <c r="O10" s="1044">
        <f>'PLAN DE ACCIÓN 2026'!AB12</f>
        <v>0</v>
      </c>
      <c r="P10" s="1046" t="e">
        <f t="shared" si="0"/>
        <v>#DIV/0!</v>
      </c>
      <c r="Q10" s="1046" t="s">
        <v>108</v>
      </c>
      <c r="R10" s="1044">
        <f t="shared" si="1"/>
        <v>0</v>
      </c>
      <c r="S10" s="1044">
        <f t="shared" si="2"/>
        <v>0</v>
      </c>
    </row>
    <row r="11" spans="1:31" ht="17.25" customHeight="1">
      <c r="A11" s="1041">
        <v>10</v>
      </c>
      <c r="B11" s="1060" t="str">
        <f>'PLAN DE ACCIÓN 2026'!G13</f>
        <v>CONPES 3957 1.4</v>
      </c>
      <c r="C11" s="1047" t="s">
        <v>133</v>
      </c>
      <c r="D11" s="1047" t="s">
        <v>104</v>
      </c>
      <c r="E11" s="1042" t="str">
        <f xml:space="preserve"> 'PLAN DE ACCIÓN 2026'!X13</f>
        <v xml:space="preserve">Oficina Asesora de Planeación </v>
      </c>
      <c r="F11" s="1043" t="str">
        <f>'PLAN DE ACCIÓN 2026'!H13</f>
        <v xml:space="preserve">1.4. Diseñar y realizar una evaluación del programa  nacional de asistencia técnica y transferencia de conocimiento.
</v>
      </c>
      <c r="G11" s="1047">
        <v>1</v>
      </c>
      <c r="H11" s="1047" t="s">
        <v>134</v>
      </c>
      <c r="I11" s="1044">
        <f>'PLAN DE ACCIÓN 2026'!V13</f>
        <v>1</v>
      </c>
      <c r="J11" s="1044">
        <f>'PLAN DE ACCIÓN 2026'!J13</f>
        <v>0</v>
      </c>
      <c r="K11" s="1044">
        <f>'PLAN DE ACCIÓN 2026'!AB13</f>
        <v>0</v>
      </c>
      <c r="L11" s="1045">
        <f>INM_2025[[#This Row],[Proyec Ejec Acumul]]/INM_2025[[#This Row],[Program Entreg Anual]]</f>
        <v>0</v>
      </c>
      <c r="M11" s="1045">
        <f>INM_2025[[#This Row],[Ejec Real Acumu]]/INM_2025[[#This Row],[Program Entreg Anual]]</f>
        <v>0</v>
      </c>
      <c r="N11" s="1044">
        <f>'PLAN DE ACCIÓN 2026'!J13</f>
        <v>0</v>
      </c>
      <c r="O11" s="1044">
        <f>'PLAN DE ACCIÓN 2026'!AB13</f>
        <v>0</v>
      </c>
      <c r="P11" s="1046" t="e">
        <f t="shared" si="0"/>
        <v>#DIV/0!</v>
      </c>
      <c r="Q11" s="1046" t="s">
        <v>108</v>
      </c>
      <c r="R11" s="1044">
        <f t="shared" si="1"/>
        <v>0</v>
      </c>
      <c r="S11" s="1044">
        <f t="shared" si="2"/>
        <v>0</v>
      </c>
    </row>
    <row r="12" spans="1:31" ht="14.25">
      <c r="A12" s="1041">
        <v>11</v>
      </c>
      <c r="B12" s="1060" t="str">
        <f>'PLAN DE ACCIÓN 2026'!G14</f>
        <v>CONPES 3957 2,6</v>
      </c>
      <c r="C12" s="1047" t="s">
        <v>133</v>
      </c>
      <c r="D12" s="1047" t="s">
        <v>104</v>
      </c>
      <c r="E12" s="1042" t="str">
        <f xml:space="preserve"> 'PLAN DE ACCIÓN 2026'!X14</f>
        <v>Dirección General</v>
      </c>
      <c r="F12" s="1043"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12" s="1047">
        <v>1</v>
      </c>
      <c r="H12" s="1047" t="s">
        <v>134</v>
      </c>
      <c r="I12" s="1044">
        <f>'PLAN DE ACCIÓN 2026'!V14</f>
        <v>1</v>
      </c>
      <c r="J12" s="1044">
        <f>'PLAN DE ACCIÓN 2026'!J14</f>
        <v>0</v>
      </c>
      <c r="K12" s="1044">
        <f>'PLAN DE ACCIÓN 2026'!AB14</f>
        <v>0</v>
      </c>
      <c r="L12" s="1045">
        <f>INM_2025[[#This Row],[Proyec Ejec Acumul]]/INM_2025[[#This Row],[Program Entreg Anual]]</f>
        <v>0</v>
      </c>
      <c r="M12" s="1045">
        <f>INM_2025[[#This Row],[Ejec Real Acumu]]/INM_2025[[#This Row],[Program Entreg Anual]]</f>
        <v>0</v>
      </c>
      <c r="N12" s="1044">
        <f>'PLAN DE ACCIÓN 2026'!J14</f>
        <v>0</v>
      </c>
      <c r="O12" s="1044">
        <f>'PLAN DE ACCIÓN 2026'!AB14</f>
        <v>0</v>
      </c>
      <c r="P12" s="1046" t="e">
        <f t="shared" si="0"/>
        <v>#DIV/0!</v>
      </c>
      <c r="Q12" s="1046" t="s">
        <v>108</v>
      </c>
      <c r="R12" s="1044">
        <f t="shared" si="1"/>
        <v>0</v>
      </c>
      <c r="S12" s="1044">
        <f t="shared" si="2"/>
        <v>0</v>
      </c>
    </row>
    <row r="13" spans="1:31" ht="11.25" customHeight="1">
      <c r="A13" s="1041">
        <v>12</v>
      </c>
      <c r="B13" s="1060" t="str">
        <f>'PLAN DE ACCIÓN 2026'!G15</f>
        <v>CONPES 3866 1,52</v>
      </c>
      <c r="C13" s="1047" t="s">
        <v>133</v>
      </c>
      <c r="D13" s="1047" t="s">
        <v>104</v>
      </c>
      <c r="E13" s="1042" t="str">
        <f xml:space="preserve"> 'PLAN DE ACCIÓN 2026'!X15</f>
        <v>Subdirección de Servicios Metrológicos y Relación con el Ciudadano</v>
      </c>
      <c r="F13" s="1043" t="str">
        <f>'PLAN DE ACCIÓN 2026'!H15</f>
        <v>1.52 Implementar un programa para identificar y suplir las principales necesidades de ensayos y mediciones</v>
      </c>
      <c r="G13" s="1047">
        <v>1</v>
      </c>
      <c r="H13" s="1047" t="s">
        <v>134</v>
      </c>
      <c r="I13" s="1044">
        <f>'PLAN DE ACCIÓN 2026'!V15</f>
        <v>1</v>
      </c>
      <c r="J13" s="1044">
        <f>'PLAN DE ACCIÓN 2026'!J15</f>
        <v>0</v>
      </c>
      <c r="K13" s="1044">
        <f>'PLAN DE ACCIÓN 2026'!AB15</f>
        <v>0</v>
      </c>
      <c r="L13" s="1045">
        <f>INM_2025[[#This Row],[Proyec Ejec Acumul]]/INM_2025[[#This Row],[Program Entreg Anual]]</f>
        <v>0</v>
      </c>
      <c r="M13" s="1045">
        <f>INM_2025[[#This Row],[Ejec Real Acumu]]/INM_2025[[#This Row],[Program Entreg Anual]]</f>
        <v>0</v>
      </c>
      <c r="N13" s="1044">
        <f>'PLAN DE ACCIÓN 2026'!J15</f>
        <v>0</v>
      </c>
      <c r="O13" s="1044">
        <f>'PLAN DE ACCIÓN 2026'!AB15</f>
        <v>0</v>
      </c>
      <c r="P13" s="1046" t="e">
        <f t="shared" si="0"/>
        <v>#DIV/0!</v>
      </c>
      <c r="Q13" s="1046" t="s">
        <v>108</v>
      </c>
      <c r="R13" s="1044">
        <f t="shared" si="1"/>
        <v>0</v>
      </c>
      <c r="S13" s="1044">
        <f t="shared" si="2"/>
        <v>0</v>
      </c>
    </row>
    <row r="14" spans="1:31" ht="14.25" customHeight="1">
      <c r="A14" s="1041">
        <v>13</v>
      </c>
      <c r="B14" s="1060" t="str">
        <f>'PLAN DE ACCIÓN 2026'!G16</f>
        <v>CONPES 4052 3.6.</v>
      </c>
      <c r="C14" s="1047" t="s">
        <v>133</v>
      </c>
      <c r="D14" s="1047" t="s">
        <v>104</v>
      </c>
      <c r="E14" s="1042" t="str">
        <f xml:space="preserve"> 'PLAN DE ACCIÓN 2026'!X16</f>
        <v>Subdirección de Metrología Química y Biología</v>
      </c>
      <c r="F14" s="1043" t="str">
        <f>'PLAN DE ACCIÓN 2026'!H16</f>
        <v>3.6. Fortalecer la red de laboratorios nacionales especializados en el análisis de contaminantes orgánicos.</v>
      </c>
      <c r="G14" s="1047">
        <v>1</v>
      </c>
      <c r="H14" s="1047" t="s">
        <v>134</v>
      </c>
      <c r="I14" s="1044">
        <f>'PLAN DE ACCIÓN 2026'!V16</f>
        <v>2</v>
      </c>
      <c r="J14" s="1044">
        <f>'PLAN DE ACCIÓN 2026'!J16</f>
        <v>0</v>
      </c>
      <c r="K14" s="1044">
        <f>'PLAN DE ACCIÓN 2026'!AB16</f>
        <v>0</v>
      </c>
      <c r="L14" s="1045">
        <f>INM_2025[[#This Row],[Proyec Ejec Acumul]]/INM_2025[[#This Row],[Program Entreg Anual]]</f>
        <v>0</v>
      </c>
      <c r="M14" s="1045">
        <f>INM_2025[[#This Row],[Ejec Real Acumu]]/INM_2025[[#This Row],[Program Entreg Anual]]</f>
        <v>0</v>
      </c>
      <c r="N14" s="1044">
        <f>'PLAN DE ACCIÓN 2026'!J16</f>
        <v>0</v>
      </c>
      <c r="O14" s="1044">
        <f>'PLAN DE ACCIÓN 2026'!AB16</f>
        <v>0</v>
      </c>
      <c r="P14" s="1046" t="e">
        <f t="shared" si="0"/>
        <v>#DIV/0!</v>
      </c>
      <c r="Q14" s="1046" t="s">
        <v>108</v>
      </c>
      <c r="R14" s="1044">
        <f t="shared" si="1"/>
        <v>0</v>
      </c>
      <c r="S14" s="1044">
        <f t="shared" si="2"/>
        <v>0</v>
      </c>
    </row>
    <row r="15" spans="1:31" ht="12.75" customHeight="1">
      <c r="A15" s="1041">
        <v>14</v>
      </c>
      <c r="B15" s="1060" t="str">
        <f>'PLAN DE ACCIÓN 2026'!G17</f>
        <v>CONPES 4085 2.3</v>
      </c>
      <c r="C15" s="1047" t="s">
        <v>133</v>
      </c>
      <c r="D15" s="1047" t="s">
        <v>104</v>
      </c>
      <c r="E15" s="1042" t="str">
        <f xml:space="preserve"> 'PLAN DE ACCIÓN 2026'!X17</f>
        <v>Subdirección de Servicios Metrológicos y Relación con el Ciudadano</v>
      </c>
      <c r="F15" s="1043"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15" s="1047">
        <v>1</v>
      </c>
      <c r="H15" s="1047" t="s">
        <v>134</v>
      </c>
      <c r="I15" s="1044">
        <f>'PLAN DE ACCIÓN 2026'!V17</f>
        <v>1</v>
      </c>
      <c r="J15" s="1044">
        <f>'PLAN DE ACCIÓN 2026'!J17</f>
        <v>0</v>
      </c>
      <c r="K15" s="1044">
        <f>'PLAN DE ACCIÓN 2026'!AB17</f>
        <v>0</v>
      </c>
      <c r="L15" s="1045">
        <f>INM_2025[[#This Row],[Proyec Ejec Acumul]]/INM_2025[[#This Row],[Program Entreg Anual]]</f>
        <v>0</v>
      </c>
      <c r="M15" s="1045">
        <f>INM_2025[[#This Row],[Ejec Real Acumu]]/INM_2025[[#This Row],[Program Entreg Anual]]</f>
        <v>0</v>
      </c>
      <c r="N15" s="1044">
        <f>'PLAN DE ACCIÓN 2026'!J17</f>
        <v>0</v>
      </c>
      <c r="O15" s="1044">
        <f>'PLAN DE ACCIÓN 2026'!AB17</f>
        <v>0</v>
      </c>
      <c r="P15" s="1046" t="e">
        <f t="shared" si="0"/>
        <v>#DIV/0!</v>
      </c>
      <c r="Q15" s="1046" t="s">
        <v>108</v>
      </c>
      <c r="R15" s="1044">
        <f t="shared" si="1"/>
        <v>0</v>
      </c>
      <c r="S15" s="1044">
        <f t="shared" si="2"/>
        <v>0</v>
      </c>
    </row>
    <row r="16" spans="1:31" ht="14.25">
      <c r="A16" s="1041">
        <v>15</v>
      </c>
      <c r="B16" s="1060" t="str">
        <f>'PLAN DE ACCIÓN 2026'!G18</f>
        <v>PES2</v>
      </c>
      <c r="C16" s="1047" t="s">
        <v>133</v>
      </c>
      <c r="D16" s="1047" t="s">
        <v>104</v>
      </c>
      <c r="E16" s="1042" t="str">
        <f xml:space="preserve"> 'PLAN DE ACCIÓN 2026'!X18</f>
        <v>Subdirección de Servicios Metrológicos y Relación con el Ciudadano</v>
      </c>
      <c r="F16" s="1043" t="str">
        <f>'PLAN DE ACCIÓN 2026'!H18</f>
        <v>Brindar asistencia técnica para contribuir en la competitividad de la industria y/o la exportación de productos y servicios</v>
      </c>
      <c r="G16" s="1047">
        <v>1</v>
      </c>
      <c r="H16" s="1047" t="s">
        <v>134</v>
      </c>
      <c r="I16" s="1044">
        <f>'PLAN DE ACCIÓN 2026'!V18</f>
        <v>4</v>
      </c>
      <c r="J16" s="1044">
        <f>'PLAN DE ACCIÓN 2026'!J18</f>
        <v>0</v>
      </c>
      <c r="K16" s="1044">
        <f>'PLAN DE ACCIÓN 2026'!AB18</f>
        <v>0</v>
      </c>
      <c r="L16" s="1045">
        <f>INM_2025[[#This Row],[Proyec Ejec Acumul]]/INM_2025[[#This Row],[Program Entreg Anual]]</f>
        <v>0</v>
      </c>
      <c r="M16" s="1045">
        <f>INM_2025[[#This Row],[Ejec Real Acumu]]/INM_2025[[#This Row],[Program Entreg Anual]]</f>
        <v>0</v>
      </c>
      <c r="N16" s="1044">
        <f>'PLAN DE ACCIÓN 2026'!J18</f>
        <v>0</v>
      </c>
      <c r="O16" s="1044">
        <f>'PLAN DE ACCIÓN 2026'!AB18</f>
        <v>0</v>
      </c>
      <c r="P16" s="1046" t="e">
        <f t="shared" si="0"/>
        <v>#DIV/0!</v>
      </c>
      <c r="Q16" s="1046" t="s">
        <v>107</v>
      </c>
      <c r="R16" s="1044">
        <f t="shared" si="1"/>
        <v>0</v>
      </c>
      <c r="S16" s="1044">
        <f t="shared" si="2"/>
        <v>0</v>
      </c>
    </row>
    <row r="17" spans="1:19" ht="14.25">
      <c r="A17" s="1041">
        <v>16</v>
      </c>
      <c r="B17" s="1060" t="str">
        <f>'PLAN DE ACCIÓN 2026'!G19</f>
        <v>CONPES 4129 2.28</v>
      </c>
      <c r="C17" s="1047" t="s">
        <v>133</v>
      </c>
      <c r="D17" s="1047" t="s">
        <v>104</v>
      </c>
      <c r="E17" s="1042" t="str">
        <f xml:space="preserve"> 'PLAN DE ACCIÓN 2026'!X19</f>
        <v>Subdirección de Servicios Metrológicos y Relación con el Ciudadano</v>
      </c>
      <c r="F17" s="1043"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17" s="1047">
        <v>1</v>
      </c>
      <c r="H17" s="1047" t="s">
        <v>134</v>
      </c>
      <c r="I17" s="1044">
        <f>'PLAN DE ACCIÓN 2026'!V19</f>
        <v>1</v>
      </c>
      <c r="J17" s="1044">
        <f>'PLAN DE ACCIÓN 2026'!J19</f>
        <v>0</v>
      </c>
      <c r="K17" s="1044">
        <f>'PLAN DE ACCIÓN 2026'!AB19</f>
        <v>0</v>
      </c>
      <c r="L17" s="1045">
        <f>INM_2025[[#This Row],[Proyec Ejec Acumul]]/INM_2025[[#This Row],[Program Entreg Anual]]</f>
        <v>0</v>
      </c>
      <c r="M17" s="1045">
        <f>INM_2025[[#This Row],[Ejec Real Acumu]]/INM_2025[[#This Row],[Program Entreg Anual]]</f>
        <v>0</v>
      </c>
      <c r="N17" s="1044">
        <f>'PLAN DE ACCIÓN 2026'!J19</f>
        <v>0</v>
      </c>
      <c r="O17" s="1044">
        <f>'PLAN DE ACCIÓN 2026'!AB19</f>
        <v>0</v>
      </c>
      <c r="P17" s="1046" t="e">
        <f t="shared" si="0"/>
        <v>#DIV/0!</v>
      </c>
      <c r="Q17" s="1046" t="s">
        <v>108</v>
      </c>
      <c r="R17" s="1044">
        <f t="shared" si="1"/>
        <v>0</v>
      </c>
      <c r="S17" s="1044">
        <f t="shared" si="2"/>
        <v>0</v>
      </c>
    </row>
    <row r="18" spans="1:19" ht="14.25">
      <c r="A18" s="1041">
        <v>17</v>
      </c>
      <c r="B18" s="1060" t="str">
        <f>'PLAN DE ACCIÓN 2026'!G20</f>
        <v>PES3</v>
      </c>
      <c r="C18" s="1047" t="s">
        <v>133</v>
      </c>
      <c r="D18" s="1047" t="s">
        <v>104</v>
      </c>
      <c r="E18" s="1042" t="str">
        <f xml:space="preserve"> 'PLAN DE ACCIÓN 2026'!X20</f>
        <v>Subdirección de Servicios Metrológicos y Relación con el Ciudadano</v>
      </c>
      <c r="F18" s="1043" t="str">
        <f>'PLAN DE ACCIÓN 2026'!H20</f>
        <v>Realizar gestión de conocimiento a través de la prestación de servicios capacitación en metrología</v>
      </c>
      <c r="G18" s="1047">
        <v>1</v>
      </c>
      <c r="H18" s="1047" t="s">
        <v>134</v>
      </c>
      <c r="I18" s="1044">
        <f>'PLAN DE ACCIÓN 2026'!V20</f>
        <v>2</v>
      </c>
      <c r="J18" s="1044">
        <f>'PLAN DE ACCIÓN 2026'!J20</f>
        <v>0</v>
      </c>
      <c r="K18" s="1044">
        <f>'PLAN DE ACCIÓN 2026'!AB20</f>
        <v>0</v>
      </c>
      <c r="L18" s="1045">
        <f>INM_2025[[#This Row],[Proyec Ejec Acumul]]/INM_2025[[#This Row],[Program Entreg Anual]]</f>
        <v>0</v>
      </c>
      <c r="M18" s="1045">
        <f>INM_2025[[#This Row],[Ejec Real Acumu]]/INM_2025[[#This Row],[Program Entreg Anual]]</f>
        <v>0</v>
      </c>
      <c r="N18" s="1044">
        <f>'PLAN DE ACCIÓN 2026'!J20</f>
        <v>0</v>
      </c>
      <c r="O18" s="1044">
        <f>'PLAN DE ACCIÓN 2026'!AB20</f>
        <v>0</v>
      </c>
      <c r="P18" s="1046" t="e">
        <f t="shared" si="0"/>
        <v>#DIV/0!</v>
      </c>
      <c r="Q18" s="1046" t="s">
        <v>107</v>
      </c>
      <c r="R18" s="1044">
        <f t="shared" si="1"/>
        <v>0</v>
      </c>
      <c r="S18" s="1044">
        <f t="shared" si="2"/>
        <v>0</v>
      </c>
    </row>
    <row r="19" spans="1:19" ht="15.75" customHeight="1">
      <c r="A19" s="1041">
        <v>18</v>
      </c>
      <c r="B19" s="1060" t="str">
        <f>'PLAN DE ACCIÓN 2026'!G21</f>
        <v>CONPES 4129 2.29</v>
      </c>
      <c r="C19" s="1047" t="s">
        <v>133</v>
      </c>
      <c r="D19" s="1047" t="s">
        <v>104</v>
      </c>
      <c r="E19" s="1042" t="str">
        <f xml:space="preserve"> 'PLAN DE ACCIÓN 2026'!X21</f>
        <v>Subdirección de Metrología Física</v>
      </c>
      <c r="F19" s="1043"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19" s="1047">
        <v>1</v>
      </c>
      <c r="H19" s="1047" t="s">
        <v>134</v>
      </c>
      <c r="I19" s="1044">
        <f>'PLAN DE ACCIÓN 2026'!V21</f>
        <v>2</v>
      </c>
      <c r="J19" s="1044">
        <f>'PLAN DE ACCIÓN 2026'!J21</f>
        <v>0</v>
      </c>
      <c r="K19" s="1044">
        <f>'PLAN DE ACCIÓN 2026'!AB21</f>
        <v>0</v>
      </c>
      <c r="L19" s="1045">
        <f>INM_2025[[#This Row],[Proyec Ejec Acumul]]/INM_2025[[#This Row],[Program Entreg Anual]]</f>
        <v>0</v>
      </c>
      <c r="M19" s="1045">
        <f>INM_2025[[#This Row],[Ejec Real Acumu]]/INM_2025[[#This Row],[Program Entreg Anual]]</f>
        <v>0</v>
      </c>
      <c r="N19" s="1044">
        <f>'PLAN DE ACCIÓN 2026'!J21</f>
        <v>0</v>
      </c>
      <c r="O19" s="1044">
        <f>'PLAN DE ACCIÓN 2026'!AB21</f>
        <v>0</v>
      </c>
      <c r="P19" s="1046" t="e">
        <f t="shared" si="0"/>
        <v>#DIV/0!</v>
      </c>
      <c r="Q19" s="1046" t="s">
        <v>108</v>
      </c>
      <c r="R19" s="1044">
        <f t="shared" si="1"/>
        <v>0</v>
      </c>
      <c r="S19" s="1044">
        <f t="shared" si="2"/>
        <v>0</v>
      </c>
    </row>
    <row r="20" spans="1:19" ht="17.25" customHeight="1">
      <c r="A20" s="1041">
        <v>19</v>
      </c>
      <c r="B20" s="1060" t="str">
        <f>'PLAN DE ACCIÓN 2026'!G22</f>
        <v>CONPES 4129 2.30</v>
      </c>
      <c r="C20" s="1047" t="s">
        <v>133</v>
      </c>
      <c r="D20" s="1047" t="s">
        <v>104</v>
      </c>
      <c r="E20" s="1042" t="str">
        <f xml:space="preserve"> 'PLAN DE ACCIÓN 2026'!X22</f>
        <v>Subdirección de Servicios Metrológicos y Relación con el Ciudadano</v>
      </c>
      <c r="F20" s="1043"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20" s="1047">
        <v>1</v>
      </c>
      <c r="H20" s="1047" t="s">
        <v>134</v>
      </c>
      <c r="I20" s="1044">
        <f>'PLAN DE ACCIÓN 2026'!V22</f>
        <v>1</v>
      </c>
      <c r="J20" s="1044">
        <f>'PLAN DE ACCIÓN 2026'!J22</f>
        <v>0</v>
      </c>
      <c r="K20" s="1044">
        <f>'PLAN DE ACCIÓN 2026'!AB22</f>
        <v>0</v>
      </c>
      <c r="L20" s="1045">
        <f>INM_2025[[#This Row],[Proyec Ejec Acumul]]/INM_2025[[#This Row],[Program Entreg Anual]]</f>
        <v>0</v>
      </c>
      <c r="M20" s="1045">
        <f>INM_2025[[#This Row],[Ejec Real Acumu]]/INM_2025[[#This Row],[Program Entreg Anual]]</f>
        <v>0</v>
      </c>
      <c r="N20" s="1044">
        <f>'PLAN DE ACCIÓN 2026'!J22</f>
        <v>0</v>
      </c>
      <c r="O20" s="1044">
        <f>'PLAN DE ACCIÓN 2026'!AB22</f>
        <v>0</v>
      </c>
      <c r="P20" s="1046" t="e">
        <f t="shared" si="0"/>
        <v>#DIV/0!</v>
      </c>
      <c r="Q20" s="1046" t="s">
        <v>108</v>
      </c>
      <c r="R20" s="1044">
        <f t="shared" si="1"/>
        <v>0</v>
      </c>
      <c r="S20" s="1044">
        <f t="shared" si="2"/>
        <v>0</v>
      </c>
    </row>
    <row r="21" spans="1:19" ht="14.25">
      <c r="A21" s="1041">
        <v>20</v>
      </c>
      <c r="B21" s="1060" t="str">
        <f>'PLAN DE ACCIÓN 2026'!G23</f>
        <v>PES4</v>
      </c>
      <c r="C21" s="1047" t="s">
        <v>133</v>
      </c>
      <c r="D21" s="1047" t="s">
        <v>104</v>
      </c>
      <c r="E21" s="1042" t="str">
        <f xml:space="preserve"> 'PLAN DE ACCIÓN 2026'!X23</f>
        <v>Subdirección de Servicios Metrológicos y Relación con el Ciudadano</v>
      </c>
      <c r="F21" s="1043" t="str">
        <f>'PLAN DE ACCIÓN 2026'!H23</f>
        <v>Identificar oportunidades metrologícas para atender condiciones favorables del comercio exterior</v>
      </c>
      <c r="G21" s="1047">
        <v>1</v>
      </c>
      <c r="H21" s="1047" t="s">
        <v>134</v>
      </c>
      <c r="I21" s="1044">
        <f>'PLAN DE ACCIÓN 2026'!V23</f>
        <v>1</v>
      </c>
      <c r="J21" s="1044">
        <f>'PLAN DE ACCIÓN 2026'!J23</f>
        <v>0</v>
      </c>
      <c r="K21" s="1044">
        <f>'PLAN DE ACCIÓN 2026'!AB23</f>
        <v>0</v>
      </c>
      <c r="L21" s="1045">
        <f>INM_2025[[#This Row],[Proyec Ejec Acumul]]/INM_2025[[#This Row],[Program Entreg Anual]]</f>
        <v>0</v>
      </c>
      <c r="M21" s="1045">
        <f>INM_2025[[#This Row],[Ejec Real Acumu]]/INM_2025[[#This Row],[Program Entreg Anual]]</f>
        <v>0</v>
      </c>
      <c r="N21" s="1044">
        <f>'PLAN DE ACCIÓN 2026'!J23</f>
        <v>0</v>
      </c>
      <c r="O21" s="1044">
        <f>'PLAN DE ACCIÓN 2026'!AB23</f>
        <v>0</v>
      </c>
      <c r="P21" s="1046" t="e">
        <f t="shared" si="0"/>
        <v>#DIV/0!</v>
      </c>
      <c r="Q21" s="1046" t="s">
        <v>107</v>
      </c>
      <c r="R21" s="1044">
        <f t="shared" si="1"/>
        <v>0</v>
      </c>
      <c r="S21" s="1044">
        <f t="shared" si="2"/>
        <v>0</v>
      </c>
    </row>
    <row r="22" spans="1:19" ht="14.25">
      <c r="A22" s="1041">
        <v>21</v>
      </c>
      <c r="B22" s="1060" t="str">
        <f>'PLAN DE ACCIÓN 2026'!G24</f>
        <v>PES5</v>
      </c>
      <c r="C22" s="1047" t="s">
        <v>133</v>
      </c>
      <c r="D22" s="1047" t="s">
        <v>104</v>
      </c>
      <c r="E22" s="1042" t="str">
        <f xml:space="preserve"> 'PLAN DE ACCIÓN 2026'!X24</f>
        <v>Subdirección de Servicios Metrológicos y Relación con el Ciudadano</v>
      </c>
      <c r="F22" s="1043" t="str">
        <f>'PLAN DE ACCIÓN 2026'!H24</f>
        <v>Contribuir desde la oferta de servicios metrológicos la acreditación de los laboratorios nacionales para la reducción de costos de los empresarios para certificarse en calidad</v>
      </c>
      <c r="G22" s="1047">
        <v>1</v>
      </c>
      <c r="H22" s="1047" t="s">
        <v>134</v>
      </c>
      <c r="I22" s="1044">
        <f>'PLAN DE ACCIÓN 2026'!V24</f>
        <v>2</v>
      </c>
      <c r="J22" s="1044">
        <f>'PLAN DE ACCIÓN 2026'!J24</f>
        <v>0</v>
      </c>
      <c r="K22" s="1044">
        <f>'PLAN DE ACCIÓN 2026'!AB24</f>
        <v>0</v>
      </c>
      <c r="L22" s="1045">
        <f>INM_2025[[#This Row],[Proyec Ejec Acumul]]/INM_2025[[#This Row],[Program Entreg Anual]]</f>
        <v>0</v>
      </c>
      <c r="M22" s="1045">
        <f>INM_2025[[#This Row],[Ejec Real Acumu]]/INM_2025[[#This Row],[Program Entreg Anual]]</f>
        <v>0</v>
      </c>
      <c r="N22" s="1044">
        <f>'PLAN DE ACCIÓN 2026'!J24</f>
        <v>0</v>
      </c>
      <c r="O22" s="1044">
        <f>'PLAN DE ACCIÓN 2026'!AB24</f>
        <v>0</v>
      </c>
      <c r="P22" s="1046" t="e">
        <f t="shared" si="0"/>
        <v>#DIV/0!</v>
      </c>
      <c r="Q22" s="1046" t="s">
        <v>107</v>
      </c>
      <c r="R22" s="1044">
        <f t="shared" si="1"/>
        <v>0</v>
      </c>
      <c r="S22" s="1044">
        <f t="shared" si="2"/>
        <v>0</v>
      </c>
    </row>
    <row r="23" spans="1:19" ht="14.25">
      <c r="A23" s="1041">
        <v>22</v>
      </c>
      <c r="B23" s="1060" t="str">
        <f>'PLAN DE ACCIÓN 2026'!G25</f>
        <v>PES6</v>
      </c>
      <c r="C23" s="1047" t="s">
        <v>133</v>
      </c>
      <c r="D23" s="1047" t="s">
        <v>104</v>
      </c>
      <c r="E23" s="1042" t="str">
        <f xml:space="preserve"> 'PLAN DE ACCIÓN 2026'!X25</f>
        <v>Subdirección de Servicios Metrológicos y Relación con el Ciudadano</v>
      </c>
      <c r="F23" s="1043" t="str">
        <f>'PLAN DE ACCIÓN 2026'!H25</f>
        <v>Realizar estudios de identificación de brechas metrológicas que contribuya a las apuestas productivas estratégicas</v>
      </c>
      <c r="G23" s="1047">
        <v>1</v>
      </c>
      <c r="H23" s="1047" t="s">
        <v>134</v>
      </c>
      <c r="I23" s="1044">
        <f>'PLAN DE ACCIÓN 2026'!V25</f>
        <v>2</v>
      </c>
      <c r="J23" s="1044">
        <f>'PLAN DE ACCIÓN 2026'!J25</f>
        <v>0</v>
      </c>
      <c r="K23" s="1044">
        <f>'PLAN DE ACCIÓN 2026'!AB25</f>
        <v>0</v>
      </c>
      <c r="L23" s="1045">
        <f>INM_2025[[#This Row],[Proyec Ejec Acumul]]/INM_2025[[#This Row],[Program Entreg Anual]]</f>
        <v>0</v>
      </c>
      <c r="M23" s="1045">
        <f>INM_2025[[#This Row],[Ejec Real Acumu]]/INM_2025[[#This Row],[Program Entreg Anual]]</f>
        <v>0</v>
      </c>
      <c r="N23" s="1044">
        <f>'PLAN DE ACCIÓN 2026'!J25</f>
        <v>0</v>
      </c>
      <c r="O23" s="1044">
        <f>'PLAN DE ACCIÓN 2026'!AB25</f>
        <v>0</v>
      </c>
      <c r="P23" s="1046" t="e">
        <f t="shared" si="0"/>
        <v>#DIV/0!</v>
      </c>
      <c r="Q23" s="1046" t="s">
        <v>107</v>
      </c>
      <c r="R23" s="1044">
        <f t="shared" si="1"/>
        <v>0</v>
      </c>
      <c r="S23" s="1044">
        <f t="shared" si="2"/>
        <v>0</v>
      </c>
    </row>
    <row r="24" spans="1:19" ht="14.25">
      <c r="A24" s="1041">
        <v>23</v>
      </c>
      <c r="B24" s="1060" t="str">
        <f>'PLAN DE ACCIÓN 2026'!G26</f>
        <v>PES7</v>
      </c>
      <c r="C24" s="1047" t="s">
        <v>133</v>
      </c>
      <c r="D24" s="1047" t="s">
        <v>104</v>
      </c>
      <c r="E24" s="1042" t="str">
        <f xml:space="preserve"> 'PLAN DE ACCIÓN 2026'!X26</f>
        <v>Dirección General</v>
      </c>
      <c r="F24" s="1043" t="str">
        <f>'PLAN DE ACCIÓN 2026'!H26</f>
        <v>Participar en eventos y canales de comunicación del SICAL</v>
      </c>
      <c r="G24" s="1047">
        <v>1</v>
      </c>
      <c r="H24" s="1047" t="s">
        <v>134</v>
      </c>
      <c r="I24" s="1044">
        <f>'PLAN DE ACCIÓN 2026'!V26</f>
        <v>2</v>
      </c>
      <c r="J24" s="1044">
        <f>'PLAN DE ACCIÓN 2026'!J26</f>
        <v>0</v>
      </c>
      <c r="K24" s="1044">
        <f>'PLAN DE ACCIÓN 2026'!AB26</f>
        <v>0</v>
      </c>
      <c r="L24" s="1045">
        <f>INM_2025[[#This Row],[Proyec Ejec Acumul]]/INM_2025[[#This Row],[Program Entreg Anual]]</f>
        <v>0</v>
      </c>
      <c r="M24" s="1045">
        <f>INM_2025[[#This Row],[Ejec Real Acumu]]/INM_2025[[#This Row],[Program Entreg Anual]]</f>
        <v>0</v>
      </c>
      <c r="N24" s="1044">
        <f>'PLAN DE ACCIÓN 2026'!J26</f>
        <v>0</v>
      </c>
      <c r="O24" s="1044">
        <f>'PLAN DE ACCIÓN 2026'!AB26</f>
        <v>0</v>
      </c>
      <c r="P24" s="1046" t="e">
        <f t="shared" si="0"/>
        <v>#DIV/0!</v>
      </c>
      <c r="Q24" s="1046" t="s">
        <v>107</v>
      </c>
      <c r="R24" s="1044">
        <f t="shared" si="1"/>
        <v>0</v>
      </c>
      <c r="S24" s="1044">
        <f t="shared" si="2"/>
        <v>0</v>
      </c>
    </row>
    <row r="25" spans="1:19" ht="14.25">
      <c r="A25" s="1041">
        <v>24</v>
      </c>
      <c r="B25" s="1060" t="str">
        <f>'PLAN DE ACCIÓN 2026'!G27</f>
        <v>PES8</v>
      </c>
      <c r="C25" s="1047" t="s">
        <v>133</v>
      </c>
      <c r="D25" s="1047" t="s">
        <v>104</v>
      </c>
      <c r="E25" s="1042" t="str">
        <f xml:space="preserve"> 'PLAN DE ACCIÓN 2026'!X27</f>
        <v>Subdirección de Servicios Metrológicos y Relación con el Ciudadano</v>
      </c>
      <c r="F25" s="1043" t="str">
        <f>'PLAN DE ACCIÓN 2026'!H27</f>
        <v>Fortalecer la estrategia nacional del turismo responsable sus ejes temáticos y componentes</v>
      </c>
      <c r="G25" s="1047">
        <v>1</v>
      </c>
      <c r="H25" s="1047" t="s">
        <v>134</v>
      </c>
      <c r="I25" s="1044">
        <f>'PLAN DE ACCIÓN 2026'!V27</f>
        <v>1</v>
      </c>
      <c r="J25" s="1044">
        <f>'PLAN DE ACCIÓN 2026'!J27</f>
        <v>0</v>
      </c>
      <c r="K25" s="1044">
        <f>'PLAN DE ACCIÓN 2026'!AB27</f>
        <v>0</v>
      </c>
      <c r="L25" s="1045">
        <f>INM_2025[[#This Row],[Proyec Ejec Acumul]]/INM_2025[[#This Row],[Program Entreg Anual]]</f>
        <v>0</v>
      </c>
      <c r="M25" s="1045">
        <f>INM_2025[[#This Row],[Ejec Real Acumu]]/INM_2025[[#This Row],[Program Entreg Anual]]</f>
        <v>0</v>
      </c>
      <c r="N25" s="1044">
        <f>'PLAN DE ACCIÓN 2026'!J27</f>
        <v>0</v>
      </c>
      <c r="O25" s="1044">
        <f>'PLAN DE ACCIÓN 2026'!AB27</f>
        <v>0</v>
      </c>
      <c r="P25" s="1046" t="e">
        <f t="shared" si="0"/>
        <v>#DIV/0!</v>
      </c>
      <c r="Q25" s="1046" t="s">
        <v>107</v>
      </c>
      <c r="R25" s="1044">
        <f t="shared" si="1"/>
        <v>0</v>
      </c>
      <c r="S25" s="1044">
        <f t="shared" si="2"/>
        <v>0</v>
      </c>
    </row>
    <row r="26" spans="1:19" ht="18.75" customHeight="1">
      <c r="A26" s="1041">
        <v>25</v>
      </c>
      <c r="B26" s="1060" t="str">
        <f>'PLAN DE ACCIÓN 2026'!G28</f>
        <v>PES9</v>
      </c>
      <c r="C26" s="1047" t="s">
        <v>133</v>
      </c>
      <c r="D26" s="1047" t="s">
        <v>104</v>
      </c>
      <c r="E26" s="1042" t="str">
        <f xml:space="preserve"> 'PLAN DE ACCIÓN 2026'!X28</f>
        <v>Subdirección de Servicios Metrológicos y Relación con el Ciudadano</v>
      </c>
      <c r="F26" s="1043" t="str">
        <f>'PLAN DE ACCIÓN 2026'!H28</f>
        <v>Participación en definición de regulación</v>
      </c>
      <c r="G26" s="1047">
        <v>1</v>
      </c>
      <c r="H26" s="1047" t="s">
        <v>134</v>
      </c>
      <c r="I26" s="1044">
        <f>'PLAN DE ACCIÓN 2026'!V28</f>
        <v>1</v>
      </c>
      <c r="J26" s="1044">
        <f>'PLAN DE ACCIÓN 2026'!J28</f>
        <v>0</v>
      </c>
      <c r="K26" s="1044">
        <f>'PLAN DE ACCIÓN 2026'!AB28</f>
        <v>0</v>
      </c>
      <c r="L26" s="1045">
        <f>INM_2025[[#This Row],[Proyec Ejec Acumul]]/INM_2025[[#This Row],[Program Entreg Anual]]</f>
        <v>0</v>
      </c>
      <c r="M26" s="1045">
        <f>INM_2025[[#This Row],[Ejec Real Acumu]]/INM_2025[[#This Row],[Program Entreg Anual]]</f>
        <v>0</v>
      </c>
      <c r="N26" s="1044">
        <f>'PLAN DE ACCIÓN 2026'!J28</f>
        <v>0</v>
      </c>
      <c r="O26" s="1044">
        <f>'PLAN DE ACCIÓN 2026'!AB28</f>
        <v>0</v>
      </c>
      <c r="P26" s="1046" t="e">
        <f t="shared" si="0"/>
        <v>#DIV/0!</v>
      </c>
      <c r="Q26" s="1046" t="s">
        <v>107</v>
      </c>
      <c r="R26" s="1044">
        <f t="shared" si="1"/>
        <v>0</v>
      </c>
      <c r="S26" s="1044">
        <f t="shared" si="2"/>
        <v>0</v>
      </c>
    </row>
    <row r="27" spans="1:19" ht="19.5" customHeight="1">
      <c r="A27" s="1041">
        <v>26</v>
      </c>
      <c r="B27" s="1060" t="str">
        <f>'PLAN DE ACCIÓN 2026'!G29</f>
        <v>PEI5</v>
      </c>
      <c r="C27" s="1047" t="s">
        <v>133</v>
      </c>
      <c r="D27" s="1047" t="s">
        <v>104</v>
      </c>
      <c r="E27" s="1042" t="str">
        <f xml:space="preserve"> 'PLAN DE ACCIÓN 2026'!X29</f>
        <v>Subdirección de Servicios Metrológicos y Relación con el Ciudadano</v>
      </c>
      <c r="F27" s="1043" t="str">
        <f>'PLAN DE ACCIÓN 2026'!H29</f>
        <v>Fortalecer el relacionamiento con el sector productivo a través de la RCM</v>
      </c>
      <c r="G27" s="1047">
        <v>1</v>
      </c>
      <c r="H27" s="1047" t="s">
        <v>134</v>
      </c>
      <c r="I27" s="1044">
        <f>'PLAN DE ACCIÓN 2026'!V29</f>
        <v>3</v>
      </c>
      <c r="J27" s="1044">
        <f>'PLAN DE ACCIÓN 2026'!J29</f>
        <v>0</v>
      </c>
      <c r="K27" s="1044">
        <f>'PLAN DE ACCIÓN 2026'!AB29</f>
        <v>0</v>
      </c>
      <c r="L27" s="1045">
        <f>INM_2025[[#This Row],[Proyec Ejec Acumul]]/INM_2025[[#This Row],[Program Entreg Anual]]</f>
        <v>0</v>
      </c>
      <c r="M27" s="1045">
        <f>INM_2025[[#This Row],[Ejec Real Acumu]]/INM_2025[[#This Row],[Program Entreg Anual]]</f>
        <v>0</v>
      </c>
      <c r="N27" s="1044">
        <f>'PLAN DE ACCIÓN 2026'!J29</f>
        <v>0</v>
      </c>
      <c r="O27" s="1044">
        <f>'PLAN DE ACCIÓN 2026'!AB29</f>
        <v>0</v>
      </c>
      <c r="P27" s="1046" t="e">
        <f t="shared" si="0"/>
        <v>#DIV/0!</v>
      </c>
      <c r="Q27" s="1046" t="s">
        <v>105</v>
      </c>
      <c r="R27" s="1044">
        <f t="shared" si="1"/>
        <v>0</v>
      </c>
      <c r="S27" s="1044">
        <f t="shared" si="2"/>
        <v>0</v>
      </c>
    </row>
    <row r="28" spans="1:19" ht="14.25">
      <c r="A28" s="1041">
        <v>27</v>
      </c>
      <c r="B28" s="1060" t="str">
        <f>'PLAN DE ACCIÓN 2026'!G30</f>
        <v>PES10</v>
      </c>
      <c r="C28" s="1047" t="s">
        <v>133</v>
      </c>
      <c r="D28" s="1047" t="s">
        <v>104</v>
      </c>
      <c r="E28" s="1042" t="str">
        <f xml:space="preserve"> 'PLAN DE ACCIÓN 2026'!X30</f>
        <v>Subdirección de Servicios Metrológicos y Relación con el Ciudadano</v>
      </c>
      <c r="F28" s="1043" t="str">
        <f>'PLAN DE ACCIÓN 2026'!H30</f>
        <v>Desarrollar planes de trabajos para disminución de brechas de capacidades de medición y calibración desarrollados</v>
      </c>
      <c r="G28" s="1047">
        <v>1</v>
      </c>
      <c r="H28" s="1047" t="s">
        <v>134</v>
      </c>
      <c r="I28" s="1044">
        <f>'PLAN DE ACCIÓN 2026'!V30</f>
        <v>1</v>
      </c>
      <c r="J28" s="1044">
        <f>'PLAN DE ACCIÓN 2026'!J30</f>
        <v>0</v>
      </c>
      <c r="K28" s="1044">
        <f>'PLAN DE ACCIÓN 2026'!AB30</f>
        <v>0</v>
      </c>
      <c r="L28" s="1045">
        <f>INM_2025[[#This Row],[Proyec Ejec Acumul]]/INM_2025[[#This Row],[Program Entreg Anual]]</f>
        <v>0</v>
      </c>
      <c r="M28" s="1045">
        <f>INM_2025[[#This Row],[Ejec Real Acumu]]/INM_2025[[#This Row],[Program Entreg Anual]]</f>
        <v>0</v>
      </c>
      <c r="N28" s="1044">
        <f>'PLAN DE ACCIÓN 2026'!J30</f>
        <v>0</v>
      </c>
      <c r="O28" s="1044">
        <f>'PLAN DE ACCIÓN 2026'!AB30</f>
        <v>0</v>
      </c>
      <c r="P28" s="1046" t="e">
        <f t="shared" si="0"/>
        <v>#DIV/0!</v>
      </c>
      <c r="Q28" s="1046" t="s">
        <v>107</v>
      </c>
      <c r="R28" s="1044">
        <f t="shared" si="1"/>
        <v>0</v>
      </c>
      <c r="S28" s="1044">
        <f t="shared" si="2"/>
        <v>0</v>
      </c>
    </row>
    <row r="29" spans="1:19" ht="14.25">
      <c r="A29" s="1041">
        <v>28</v>
      </c>
      <c r="B29" s="1060" t="str">
        <f>'PLAN DE ACCIÓN 2026'!G31</f>
        <v>PES11</v>
      </c>
      <c r="C29" s="1047" t="s">
        <v>133</v>
      </c>
      <c r="D29" s="1047" t="s">
        <v>104</v>
      </c>
      <c r="E29" s="1042" t="str">
        <f xml:space="preserve"> 'PLAN DE ACCIÓN 2026'!X31</f>
        <v>Subdirección de Servicios Metrológicos y Relación con el Ciudadano</v>
      </c>
      <c r="F29" s="1043" t="str">
        <f>'PLAN DE ACCIÓN 2026'!H31</f>
        <v>Desarrollar programas de fortalecimiento de habilidades duras y blandas en sectores de las regiones con identificación de brechas de capacidades metrológicas</v>
      </c>
      <c r="G29" s="1047">
        <v>1</v>
      </c>
      <c r="H29" s="1047" t="s">
        <v>134</v>
      </c>
      <c r="I29" s="1044">
        <f>'PLAN DE ACCIÓN 2026'!V31</f>
        <v>2</v>
      </c>
      <c r="J29" s="1044">
        <f>'PLAN DE ACCIÓN 2026'!J31</f>
        <v>0</v>
      </c>
      <c r="K29" s="1044">
        <f>'PLAN DE ACCIÓN 2026'!AB31</f>
        <v>0</v>
      </c>
      <c r="L29" s="1045">
        <f>INM_2025[[#This Row],[Proyec Ejec Acumul]]/INM_2025[[#This Row],[Program Entreg Anual]]</f>
        <v>0</v>
      </c>
      <c r="M29" s="1045">
        <f>INM_2025[[#This Row],[Ejec Real Acumu]]/INM_2025[[#This Row],[Program Entreg Anual]]</f>
        <v>0</v>
      </c>
      <c r="N29" s="1044">
        <f>'PLAN DE ACCIÓN 2026'!J31</f>
        <v>0</v>
      </c>
      <c r="O29" s="1044">
        <f>'PLAN DE ACCIÓN 2026'!AB31</f>
        <v>0</v>
      </c>
      <c r="P29" s="1046" t="e">
        <f t="shared" si="0"/>
        <v>#DIV/0!</v>
      </c>
      <c r="Q29" s="1046" t="s">
        <v>107</v>
      </c>
      <c r="R29" s="1044">
        <f t="shared" si="1"/>
        <v>0</v>
      </c>
      <c r="S29" s="1044">
        <f t="shared" si="2"/>
        <v>0</v>
      </c>
    </row>
    <row r="30" spans="1:19" ht="14.25">
      <c r="A30" s="1041">
        <v>29</v>
      </c>
      <c r="B30" s="1060" t="str">
        <f>'PLAN DE ACCIÓN 2026'!G32</f>
        <v>PEI6</v>
      </c>
      <c r="C30" s="1047" t="s">
        <v>133</v>
      </c>
      <c r="D30" s="1047" t="s">
        <v>104</v>
      </c>
      <c r="E30" s="1042" t="str">
        <f xml:space="preserve"> 'PLAN DE ACCIÓN 2026'!X32</f>
        <v>Subdirección de Servicios Metrológicos y Relación con el Ciudadano</v>
      </c>
      <c r="F30" s="1043" t="str">
        <f>'PLAN DE ACCIÓN 2026'!H32</f>
        <v>Generar charlas técnicas enfocadas en las regiónes, acciones en marco de proyectos de coorperación, servicios / formaciones metrológicos en las regiones.</v>
      </c>
      <c r="G30" s="1047">
        <v>1</v>
      </c>
      <c r="H30" s="1047" t="s">
        <v>134</v>
      </c>
      <c r="I30" s="1044">
        <f>'PLAN DE ACCIÓN 2026'!V32</f>
        <v>1</v>
      </c>
      <c r="J30" s="1044">
        <f>'PLAN DE ACCIÓN 2026'!J32</f>
        <v>0</v>
      </c>
      <c r="K30" s="1044">
        <f>'PLAN DE ACCIÓN 2026'!AB32</f>
        <v>0</v>
      </c>
      <c r="L30" s="1045">
        <f>INM_2025[[#This Row],[Proyec Ejec Acumul]]/INM_2025[[#This Row],[Program Entreg Anual]]</f>
        <v>0</v>
      </c>
      <c r="M30" s="1045">
        <f>INM_2025[[#This Row],[Ejec Real Acumu]]/INM_2025[[#This Row],[Program Entreg Anual]]</f>
        <v>0</v>
      </c>
      <c r="N30" s="1044">
        <f>'PLAN DE ACCIÓN 2026'!J32</f>
        <v>0</v>
      </c>
      <c r="O30" s="1044">
        <f>'PLAN DE ACCIÓN 2026'!AB32</f>
        <v>0</v>
      </c>
      <c r="P30" s="1046" t="e">
        <f t="shared" si="0"/>
        <v>#DIV/0!</v>
      </c>
      <c r="Q30" s="1046" t="s">
        <v>105</v>
      </c>
      <c r="R30" s="1044">
        <f t="shared" si="1"/>
        <v>0</v>
      </c>
      <c r="S30" s="1044">
        <f t="shared" si="2"/>
        <v>0</v>
      </c>
    </row>
    <row r="31" spans="1:19" ht="14.25">
      <c r="A31" s="1041">
        <v>30</v>
      </c>
      <c r="B31" s="1060" t="str">
        <f>'PLAN DE ACCIÓN 2026'!G33</f>
        <v>PEI7</v>
      </c>
      <c r="C31" s="1047" t="s">
        <v>133</v>
      </c>
      <c r="D31" s="1047" t="s">
        <v>104</v>
      </c>
      <c r="E31" s="1042" t="str">
        <f xml:space="preserve"> 'PLAN DE ACCIÓN 2026'!X33</f>
        <v>Subdirección de Servicios Metrológicos y Relación con el Ciudadano</v>
      </c>
      <c r="F31" s="1043" t="str">
        <f>'PLAN DE ACCIÓN 2026'!H33</f>
        <v>Realizar seguimiento a las actividades ACTI donde el instituto participe con otros centros de investigacion, universidades entre otros.</v>
      </c>
      <c r="G31" s="1047">
        <v>1</v>
      </c>
      <c r="H31" s="1047" t="s">
        <v>134</v>
      </c>
      <c r="I31" s="1044">
        <f>'PLAN DE ACCIÓN 2026'!V33</f>
        <v>2</v>
      </c>
      <c r="J31" s="1044">
        <f>'PLAN DE ACCIÓN 2026'!J33</f>
        <v>0</v>
      </c>
      <c r="K31" s="1044">
        <f>'PLAN DE ACCIÓN 2026'!AB33</f>
        <v>0</v>
      </c>
      <c r="L31" s="1045">
        <f>INM_2025[[#This Row],[Proyec Ejec Acumul]]/INM_2025[[#This Row],[Program Entreg Anual]]</f>
        <v>0</v>
      </c>
      <c r="M31" s="1045">
        <f>INM_2025[[#This Row],[Ejec Real Acumu]]/INM_2025[[#This Row],[Program Entreg Anual]]</f>
        <v>0</v>
      </c>
      <c r="N31" s="1044">
        <f>'PLAN DE ACCIÓN 2026'!J33</f>
        <v>0</v>
      </c>
      <c r="O31" s="1044">
        <f>'PLAN DE ACCIÓN 2026'!AB33</f>
        <v>0</v>
      </c>
      <c r="P31" s="1046" t="e">
        <f t="shared" si="0"/>
        <v>#DIV/0!</v>
      </c>
      <c r="Q31" s="1046" t="s">
        <v>105</v>
      </c>
      <c r="R31" s="1044">
        <f t="shared" si="1"/>
        <v>0</v>
      </c>
      <c r="S31" s="1044">
        <f t="shared" si="2"/>
        <v>0</v>
      </c>
    </row>
    <row r="32" spans="1:19" ht="14.25">
      <c r="A32" s="1041">
        <v>31</v>
      </c>
      <c r="B32" s="1060" t="str">
        <f>'PLAN DE ACCIÓN 2026'!G34</f>
        <v>PES12</v>
      </c>
      <c r="C32" s="1047" t="s">
        <v>133</v>
      </c>
      <c r="D32" s="1047" t="s">
        <v>104</v>
      </c>
      <c r="E32" s="1042" t="str">
        <f xml:space="preserve"> 'PLAN DE ACCIÓN 2026'!X34</f>
        <v>Subdirección de Servicios Metrológicos y Relación con el Ciudadano</v>
      </c>
      <c r="F32" s="1043" t="str">
        <f>'PLAN DE ACCIÓN 2026'!H34</f>
        <v>Identificar actividades en el sector CIT que articulen las necesidades de la industria con las capacidades de CTI y academia</v>
      </c>
      <c r="G32" s="1047">
        <v>1</v>
      </c>
      <c r="H32" s="1047" t="s">
        <v>134</v>
      </c>
      <c r="I32" s="1044">
        <f>'PLAN DE ACCIÓN 2026'!V34</f>
        <v>13</v>
      </c>
      <c r="J32" s="1044">
        <f>'PLAN DE ACCIÓN 2026'!J34</f>
        <v>0</v>
      </c>
      <c r="K32" s="1044">
        <f>'PLAN DE ACCIÓN 2026'!AB34</f>
        <v>0</v>
      </c>
      <c r="L32" s="1045">
        <f>INM_2025[[#This Row],[Proyec Ejec Acumul]]/INM_2025[[#This Row],[Program Entreg Anual]]</f>
        <v>0</v>
      </c>
      <c r="M32" s="1045">
        <f>INM_2025[[#This Row],[Ejec Real Acumu]]/INM_2025[[#This Row],[Program Entreg Anual]]</f>
        <v>0</v>
      </c>
      <c r="N32" s="1044">
        <f>'PLAN DE ACCIÓN 2026'!J34</f>
        <v>0</v>
      </c>
      <c r="O32" s="1044">
        <f>'PLAN DE ACCIÓN 2026'!AB34</f>
        <v>0</v>
      </c>
      <c r="P32" s="1046" t="e">
        <f t="shared" si="0"/>
        <v>#DIV/0!</v>
      </c>
      <c r="Q32" s="1046" t="s">
        <v>107</v>
      </c>
      <c r="R32" s="1044">
        <f t="shared" si="1"/>
        <v>0</v>
      </c>
      <c r="S32" s="1044">
        <f t="shared" si="2"/>
        <v>0</v>
      </c>
    </row>
    <row r="33" spans="1:19" ht="14.25">
      <c r="A33" s="1041">
        <v>32</v>
      </c>
      <c r="B33" s="1060" t="str">
        <f>'PLAN DE ACCIÓN 2026'!G35</f>
        <v>PEI8</v>
      </c>
      <c r="C33" s="1047" t="s">
        <v>133</v>
      </c>
      <c r="D33" s="1047" t="s">
        <v>104</v>
      </c>
      <c r="E33" s="1042" t="str">
        <f xml:space="preserve"> 'PLAN DE ACCIÓN 2026'!X35</f>
        <v>Subdirección de Metrología Química y Biología</v>
      </c>
      <c r="F33" s="1043"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33" s="1047">
        <v>1</v>
      </c>
      <c r="H33" s="1047" t="s">
        <v>134</v>
      </c>
      <c r="I33" s="1044">
        <f>'PLAN DE ACCIÓN 2026'!V35</f>
        <v>1</v>
      </c>
      <c r="J33" s="1044">
        <f>'PLAN DE ACCIÓN 2026'!J35</f>
        <v>0</v>
      </c>
      <c r="K33" s="1044">
        <f>'PLAN DE ACCIÓN 2026'!AB35</f>
        <v>0</v>
      </c>
      <c r="L33" s="1045">
        <f>INM_2025[[#This Row],[Proyec Ejec Acumul]]/INM_2025[[#This Row],[Program Entreg Anual]]</f>
        <v>0</v>
      </c>
      <c r="M33" s="1045">
        <f>INM_2025[[#This Row],[Ejec Real Acumu]]/INM_2025[[#This Row],[Program Entreg Anual]]</f>
        <v>0</v>
      </c>
      <c r="N33" s="1044">
        <f>'PLAN DE ACCIÓN 2026'!J35</f>
        <v>0</v>
      </c>
      <c r="O33" s="1044">
        <f>'PLAN DE ACCIÓN 2026'!AB35</f>
        <v>0</v>
      </c>
      <c r="P33" s="1046" t="e">
        <f t="shared" si="0"/>
        <v>#DIV/0!</v>
      </c>
      <c r="Q33" s="1046" t="s">
        <v>105</v>
      </c>
      <c r="R33" s="1044">
        <f t="shared" si="1"/>
        <v>0</v>
      </c>
      <c r="S33" s="1044">
        <f t="shared" si="2"/>
        <v>0</v>
      </c>
    </row>
    <row r="34" spans="1:19" ht="17.25" customHeight="1">
      <c r="A34" s="1041">
        <v>33</v>
      </c>
      <c r="B34" s="1060" t="str">
        <f>'PLAN DE ACCIÓN 2026'!G36</f>
        <v>PEI9</v>
      </c>
      <c r="C34" s="1047" t="s">
        <v>133</v>
      </c>
      <c r="D34" s="1047" t="s">
        <v>104</v>
      </c>
      <c r="E34" s="1042" t="str">
        <f xml:space="preserve"> 'PLAN DE ACCIÓN 2026'!X36</f>
        <v>Subdirección de Metrología Física</v>
      </c>
      <c r="F34" s="1043"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34" s="1047">
        <v>1</v>
      </c>
      <c r="H34" s="1047" t="s">
        <v>134</v>
      </c>
      <c r="I34" s="1044">
        <f>'PLAN DE ACCIÓN 2026'!V36</f>
        <v>8</v>
      </c>
      <c r="J34" s="1044">
        <f>'PLAN DE ACCIÓN 2026'!J36</f>
        <v>0</v>
      </c>
      <c r="K34" s="1044">
        <f>'PLAN DE ACCIÓN 2026'!AB36</f>
        <v>0</v>
      </c>
      <c r="L34" s="1045">
        <f>INM_2025[[#This Row],[Proyec Ejec Acumul]]/INM_2025[[#This Row],[Program Entreg Anual]]</f>
        <v>0</v>
      </c>
      <c r="M34" s="1045">
        <f>INM_2025[[#This Row],[Ejec Real Acumu]]/INM_2025[[#This Row],[Program Entreg Anual]]</f>
        <v>0</v>
      </c>
      <c r="N34" s="1044">
        <f>'PLAN DE ACCIÓN 2026'!J36</f>
        <v>0</v>
      </c>
      <c r="O34" s="1044">
        <f>'PLAN DE ACCIÓN 2026'!AB36</f>
        <v>0</v>
      </c>
      <c r="P34" s="1046" t="e">
        <f t="shared" si="0"/>
        <v>#DIV/0!</v>
      </c>
      <c r="Q34" s="1046" t="s">
        <v>105</v>
      </c>
      <c r="R34" s="1044">
        <f t="shared" si="1"/>
        <v>0</v>
      </c>
      <c r="S34" s="1044">
        <f t="shared" si="2"/>
        <v>0</v>
      </c>
    </row>
    <row r="35" spans="1:19" ht="15" customHeight="1">
      <c r="A35" s="1041">
        <v>34</v>
      </c>
      <c r="B35" s="1060" t="str">
        <f>'PLAN DE ACCIÓN 2026'!G37</f>
        <v>PEI10</v>
      </c>
      <c r="C35" s="1047" t="s">
        <v>133</v>
      </c>
      <c r="D35" s="1047" t="s">
        <v>104</v>
      </c>
      <c r="E35" s="1042" t="str">
        <f xml:space="preserve"> 'PLAN DE ACCIÓN 2026'!X37</f>
        <v>Subdirección de Servicios Metrológicos y Relación con el Ciudadano</v>
      </c>
      <c r="F35" s="1043" t="str">
        <f>'PLAN DE ACCIÓN 2026'!H37</f>
        <v>Mantener el reconocimiento como centro de investigación</v>
      </c>
      <c r="G35" s="1047">
        <v>1</v>
      </c>
      <c r="H35" s="1047" t="s">
        <v>134</v>
      </c>
      <c r="I35" s="1044">
        <f>'PLAN DE ACCIÓN 2026'!V37</f>
        <v>1</v>
      </c>
      <c r="J35" s="1044">
        <f>'PLAN DE ACCIÓN 2026'!J37</f>
        <v>0</v>
      </c>
      <c r="K35" s="1044">
        <f>'PLAN DE ACCIÓN 2026'!AB37</f>
        <v>0</v>
      </c>
      <c r="L35" s="1045">
        <f>INM_2025[[#This Row],[Proyec Ejec Acumul]]/INM_2025[[#This Row],[Program Entreg Anual]]</f>
        <v>0</v>
      </c>
      <c r="M35" s="1045">
        <f>INM_2025[[#This Row],[Ejec Real Acumu]]/INM_2025[[#This Row],[Program Entreg Anual]]</f>
        <v>0</v>
      </c>
      <c r="N35" s="1044">
        <f>'PLAN DE ACCIÓN 2026'!J37</f>
        <v>0</v>
      </c>
      <c r="O35" s="1044">
        <f>'PLAN DE ACCIÓN 2026'!AB37</f>
        <v>0</v>
      </c>
      <c r="P35" s="1046" t="e">
        <f t="shared" si="0"/>
        <v>#DIV/0!</v>
      </c>
      <c r="Q35" s="1046" t="s">
        <v>105</v>
      </c>
      <c r="R35" s="1044">
        <f t="shared" si="1"/>
        <v>0</v>
      </c>
      <c r="S35" s="1044">
        <f t="shared" si="2"/>
        <v>0</v>
      </c>
    </row>
    <row r="36" spans="1:19" ht="19.5" customHeight="1">
      <c r="A36" s="1041">
        <v>35</v>
      </c>
      <c r="B36" s="1060" t="str">
        <f>'PLAN DE ACCIÓN 2026'!G38</f>
        <v>PEI11</v>
      </c>
      <c r="C36" s="1047" t="s">
        <v>133</v>
      </c>
      <c r="D36" s="1047" t="s">
        <v>104</v>
      </c>
      <c r="E36" s="1042" t="str">
        <f xml:space="preserve"> 'PLAN DE ACCIÓN 2026'!X38</f>
        <v>Secretaría General</v>
      </c>
      <c r="F36" s="1043" t="str">
        <f>'PLAN DE ACCIÓN 2026'!H38</f>
        <v>Fortalecer la participación de los colaboradores de las áreas de apoyo en actividades ACTI</v>
      </c>
      <c r="G36" s="1047">
        <v>1</v>
      </c>
      <c r="H36" s="1047" t="s">
        <v>134</v>
      </c>
      <c r="I36" s="1044">
        <f>'PLAN DE ACCIÓN 2026'!V38</f>
        <v>4</v>
      </c>
      <c r="J36" s="1044">
        <f>'PLAN DE ACCIÓN 2026'!J38</f>
        <v>0</v>
      </c>
      <c r="K36" s="1044">
        <f>'PLAN DE ACCIÓN 2026'!AB38</f>
        <v>0</v>
      </c>
      <c r="L36" s="1045">
        <f>INM_2025[[#This Row],[Proyec Ejec Acumul]]/INM_2025[[#This Row],[Program Entreg Anual]]</f>
        <v>0</v>
      </c>
      <c r="M36" s="1045">
        <f>INM_2025[[#This Row],[Ejec Real Acumu]]/INM_2025[[#This Row],[Program Entreg Anual]]</f>
        <v>0</v>
      </c>
      <c r="N36" s="1044">
        <f>'PLAN DE ACCIÓN 2026'!J38</f>
        <v>0</v>
      </c>
      <c r="O36" s="1044">
        <f>'PLAN DE ACCIÓN 2026'!AB38</f>
        <v>0</v>
      </c>
      <c r="P36" s="1046" t="e">
        <f t="shared" si="0"/>
        <v>#DIV/0!</v>
      </c>
      <c r="Q36" s="1046" t="s">
        <v>105</v>
      </c>
      <c r="R36" s="1044">
        <f t="shared" si="1"/>
        <v>0</v>
      </c>
      <c r="S36" s="1044">
        <f t="shared" si="2"/>
        <v>0</v>
      </c>
    </row>
    <row r="37" spans="1:19" ht="14.25">
      <c r="A37" s="1041">
        <v>36</v>
      </c>
      <c r="B37" s="1060" t="str">
        <f>'PLAN DE ACCIÓN 2026'!G39</f>
        <v>PEI12</v>
      </c>
      <c r="C37" s="1047" t="s">
        <v>133</v>
      </c>
      <c r="D37" s="1047" t="s">
        <v>104</v>
      </c>
      <c r="E37" s="1042" t="str">
        <f xml:space="preserve"> 'PLAN DE ACCIÓN 2026'!X39</f>
        <v>Secretaría General</v>
      </c>
      <c r="F37" s="1043" t="str">
        <f>'PLAN DE ACCIÓN 2026'!H39</f>
        <v>Participar en el reconocimiento de la Secretaría Distrital de Ambiente PREAD.</v>
      </c>
      <c r="G37" s="1047">
        <v>1</v>
      </c>
      <c r="H37" s="1047" t="s">
        <v>134</v>
      </c>
      <c r="I37" s="1044">
        <f>'PLAN DE ACCIÓN 2026'!V39</f>
        <v>1</v>
      </c>
      <c r="J37" s="1044">
        <f>'PLAN DE ACCIÓN 2026'!J39</f>
        <v>0</v>
      </c>
      <c r="K37" s="1044">
        <f>'PLAN DE ACCIÓN 2026'!AB39</f>
        <v>0</v>
      </c>
      <c r="L37" s="1045">
        <f>INM_2025[[#This Row],[Proyec Ejec Acumul]]/INM_2025[[#This Row],[Program Entreg Anual]]</f>
        <v>0</v>
      </c>
      <c r="M37" s="1045">
        <f>INM_2025[[#This Row],[Ejec Real Acumu]]/INM_2025[[#This Row],[Program Entreg Anual]]</f>
        <v>0</v>
      </c>
      <c r="N37" s="1044">
        <f>'PLAN DE ACCIÓN 2026'!J39</f>
        <v>0</v>
      </c>
      <c r="O37" s="1044">
        <f>'PLAN DE ACCIÓN 2026'!AB39</f>
        <v>0</v>
      </c>
      <c r="P37" s="1046" t="e">
        <f t="shared" si="0"/>
        <v>#DIV/0!</v>
      </c>
      <c r="Q37" s="1046" t="s">
        <v>105</v>
      </c>
      <c r="R37" s="1044">
        <f t="shared" si="1"/>
        <v>0</v>
      </c>
      <c r="S37" s="1044">
        <f t="shared" si="2"/>
        <v>0</v>
      </c>
    </row>
    <row r="38" spans="1:19" ht="21.75" customHeight="1">
      <c r="A38" s="1041">
        <v>37</v>
      </c>
      <c r="B38" s="1060" t="str">
        <f>'PLAN DE ACCIÓN 2026'!G40</f>
        <v>PEI13</v>
      </c>
      <c r="C38" s="1047" t="s">
        <v>133</v>
      </c>
      <c r="D38" s="1047" t="s">
        <v>104</v>
      </c>
      <c r="E38" s="1042" t="str">
        <f xml:space="preserve"> 'PLAN DE ACCIÓN 2026'!X40</f>
        <v>Secretaría General</v>
      </c>
      <c r="F38" s="1043" t="str">
        <f>'PLAN DE ACCIÓN 2026'!H40</f>
        <v>Ejecutar actividades en pro de la generación de cultura de la gestión del cambio en el instituto</v>
      </c>
      <c r="G38" s="1047">
        <v>1</v>
      </c>
      <c r="H38" s="1047" t="s">
        <v>134</v>
      </c>
      <c r="I38" s="1044">
        <f>'PLAN DE ACCIÓN 2026'!V40</f>
        <v>2</v>
      </c>
      <c r="J38" s="1044">
        <f>'PLAN DE ACCIÓN 2026'!J40</f>
        <v>0</v>
      </c>
      <c r="K38" s="1044">
        <f>'PLAN DE ACCIÓN 2026'!AB40</f>
        <v>0</v>
      </c>
      <c r="L38" s="1045">
        <f>INM_2025[[#This Row],[Proyec Ejec Acumul]]/INM_2025[[#This Row],[Program Entreg Anual]]</f>
        <v>0</v>
      </c>
      <c r="M38" s="1045">
        <f>INM_2025[[#This Row],[Ejec Real Acumu]]/INM_2025[[#This Row],[Program Entreg Anual]]</f>
        <v>0</v>
      </c>
      <c r="N38" s="1044">
        <f>'PLAN DE ACCIÓN 2026'!J40</f>
        <v>0</v>
      </c>
      <c r="O38" s="1044">
        <f>'PLAN DE ACCIÓN 2026'!AB40</f>
        <v>0</v>
      </c>
      <c r="P38" s="1046" t="e">
        <f t="shared" si="0"/>
        <v>#DIV/0!</v>
      </c>
      <c r="Q38" s="1046" t="s">
        <v>105</v>
      </c>
      <c r="R38" s="1044">
        <f t="shared" si="1"/>
        <v>0</v>
      </c>
      <c r="S38" s="1044">
        <f t="shared" si="2"/>
        <v>0</v>
      </c>
    </row>
    <row r="39" spans="1:19" ht="14.25">
      <c r="A39" s="1041">
        <v>38</v>
      </c>
      <c r="B39" s="1060" t="str">
        <f>'PLAN DE ACCIÓN 2026'!G41</f>
        <v>PEI14</v>
      </c>
      <c r="C39" s="1047" t="s">
        <v>133</v>
      </c>
      <c r="D39" s="1047" t="s">
        <v>104</v>
      </c>
      <c r="E39" s="1042" t="str">
        <f xml:space="preserve"> 'PLAN DE ACCIÓN 2026'!X41</f>
        <v>Secretaría General</v>
      </c>
      <c r="F39" s="1043" t="str">
        <f>'PLAN DE ACCIÓN 2026'!H41</f>
        <v>Implementar la política de gestión del conocimiento</v>
      </c>
      <c r="G39" s="1047">
        <v>1</v>
      </c>
      <c r="H39" s="1047" t="s">
        <v>134</v>
      </c>
      <c r="I39" s="1044">
        <f>'PLAN DE ACCIÓN 2026'!V41</f>
        <v>1</v>
      </c>
      <c r="J39" s="1044">
        <f>'PLAN DE ACCIÓN 2026'!J41</f>
        <v>0</v>
      </c>
      <c r="K39" s="1044">
        <f>'PLAN DE ACCIÓN 2026'!AB41</f>
        <v>0</v>
      </c>
      <c r="L39" s="1045">
        <f>INM_2025[[#This Row],[Proyec Ejec Acumul]]/INM_2025[[#This Row],[Program Entreg Anual]]</f>
        <v>0</v>
      </c>
      <c r="M39" s="1045">
        <f>INM_2025[[#This Row],[Ejec Real Acumu]]/INM_2025[[#This Row],[Program Entreg Anual]]</f>
        <v>0</v>
      </c>
      <c r="N39" s="1044">
        <f>'PLAN DE ACCIÓN 2026'!J41</f>
        <v>0</v>
      </c>
      <c r="O39" s="1044">
        <f>'PLAN DE ACCIÓN 2026'!AB41</f>
        <v>0</v>
      </c>
      <c r="P39" s="1046" t="e">
        <f t="shared" si="0"/>
        <v>#DIV/0!</v>
      </c>
      <c r="Q39" s="1046" t="s">
        <v>105</v>
      </c>
      <c r="R39" s="1044">
        <f t="shared" si="1"/>
        <v>0</v>
      </c>
      <c r="S39" s="1044">
        <f t="shared" si="2"/>
        <v>0</v>
      </c>
    </row>
    <row r="40" spans="1:19" ht="17.25" customHeight="1">
      <c r="A40" s="1041">
        <v>39</v>
      </c>
      <c r="B40" s="1060" t="str">
        <f>'PLAN DE ACCIÓN 2026'!G42</f>
        <v>PEI15</v>
      </c>
      <c r="C40" s="1047" t="s">
        <v>133</v>
      </c>
      <c r="D40" s="1047" t="s">
        <v>104</v>
      </c>
      <c r="E40" s="1042" t="str">
        <f xml:space="preserve"> 'PLAN DE ACCIÓN 2026'!X42</f>
        <v>Dirección General</v>
      </c>
      <c r="F40" s="1043" t="str">
        <f>'PLAN DE ACCIÓN 2026'!H42</f>
        <v xml:space="preserve">Definir e implimentar la estrategia de comunicacion para el pocisionamiento institutcional en los grupos de valor </v>
      </c>
      <c r="G40" s="1047">
        <v>1</v>
      </c>
      <c r="H40" s="1047" t="s">
        <v>134</v>
      </c>
      <c r="I40" s="1044">
        <f>'PLAN DE ACCIÓN 2026'!V42</f>
        <v>1</v>
      </c>
      <c r="J40" s="1044">
        <f>'PLAN DE ACCIÓN 2026'!J42</f>
        <v>0</v>
      </c>
      <c r="K40" s="1044">
        <f>'PLAN DE ACCIÓN 2026'!AB42</f>
        <v>0</v>
      </c>
      <c r="L40" s="1045">
        <f>INM_2025[[#This Row],[Proyec Ejec Acumul]]/INM_2025[[#This Row],[Program Entreg Anual]]</f>
        <v>0</v>
      </c>
      <c r="M40" s="1045">
        <f>INM_2025[[#This Row],[Ejec Real Acumu]]/INM_2025[[#This Row],[Program Entreg Anual]]</f>
        <v>0</v>
      </c>
      <c r="N40" s="1044">
        <f>'PLAN DE ACCIÓN 2026'!J42</f>
        <v>0</v>
      </c>
      <c r="O40" s="1044">
        <f>'PLAN DE ACCIÓN 2026'!AB42</f>
        <v>0</v>
      </c>
      <c r="P40" s="1046" t="e">
        <f t="shared" si="0"/>
        <v>#DIV/0!</v>
      </c>
      <c r="Q40" s="1046" t="s">
        <v>105</v>
      </c>
      <c r="R40" s="1044">
        <f t="shared" si="1"/>
        <v>0</v>
      </c>
      <c r="S40" s="1044">
        <f t="shared" si="2"/>
        <v>0</v>
      </c>
    </row>
    <row r="41" spans="1:19" ht="17.25" customHeight="1">
      <c r="A41" s="1041">
        <v>40</v>
      </c>
      <c r="B41" s="1060" t="str">
        <f>'PLAN DE ACCIÓN 2026'!G43</f>
        <v>PEI16</v>
      </c>
      <c r="C41" s="1047" t="s">
        <v>133</v>
      </c>
      <c r="D41" s="1047" t="s">
        <v>104</v>
      </c>
      <c r="E41" s="1042" t="str">
        <f xml:space="preserve"> 'PLAN DE ACCIÓN 2026'!X43</f>
        <v>Oficina de Informática y Desarrollo Tecnológico</v>
      </c>
      <c r="F41" s="1043" t="str">
        <f>'PLAN DE ACCIÓN 2026'!H43</f>
        <v>Implementar iniciativas para adoptar nuevas tecnologías en los procesos del instituto</v>
      </c>
      <c r="G41" s="1047">
        <v>1</v>
      </c>
      <c r="H41" s="1047" t="s">
        <v>134</v>
      </c>
      <c r="I41" s="1044">
        <f>'PLAN DE ACCIÓN 2026'!V43</f>
        <v>2</v>
      </c>
      <c r="J41" s="1044">
        <f>'PLAN DE ACCIÓN 2026'!J43</f>
        <v>0</v>
      </c>
      <c r="K41" s="1044">
        <f>'PLAN DE ACCIÓN 2026'!AB43</f>
        <v>0</v>
      </c>
      <c r="L41" s="1045">
        <f>INM_2025[[#This Row],[Proyec Ejec Acumul]]/INM_2025[[#This Row],[Program Entreg Anual]]</f>
        <v>0</v>
      </c>
      <c r="M41" s="1045">
        <f>INM_2025[[#This Row],[Ejec Real Acumu]]/INM_2025[[#This Row],[Program Entreg Anual]]</f>
        <v>0</v>
      </c>
      <c r="N41" s="1044">
        <f>'PLAN DE ACCIÓN 2026'!J43</f>
        <v>0</v>
      </c>
      <c r="O41" s="1044">
        <f>'PLAN DE ACCIÓN 2026'!AB43</f>
        <v>0</v>
      </c>
      <c r="P41" s="1046" t="e">
        <f t="shared" si="0"/>
        <v>#DIV/0!</v>
      </c>
      <c r="Q41" s="1046" t="s">
        <v>105</v>
      </c>
      <c r="R41" s="1044">
        <f t="shared" si="1"/>
        <v>0</v>
      </c>
      <c r="S41" s="1044">
        <f t="shared" si="2"/>
        <v>0</v>
      </c>
    </row>
    <row r="42" spans="1:19" ht="18" customHeight="1">
      <c r="A42" s="1041">
        <v>41</v>
      </c>
      <c r="B42" s="1060" t="str">
        <f>'PLAN DE ACCIÓN 2026'!G44</f>
        <v>PES14</v>
      </c>
      <c r="C42" s="1047" t="s">
        <v>133</v>
      </c>
      <c r="D42" s="1047" t="s">
        <v>104</v>
      </c>
      <c r="E42" s="1042" t="str">
        <f xml:space="preserve"> 'PLAN DE ACCIÓN 2026'!X44</f>
        <v>Subdirección de Servicios Metrológicos y Relación con el Ciudadano</v>
      </c>
      <c r="F42" s="1043" t="str">
        <f>'PLAN DE ACCIÓN 2026'!H44</f>
        <v>Implementar o ejecutar actividades enmarcadas a la Estrategia de Participación Ciudadana Sectorial</v>
      </c>
      <c r="G42" s="1047">
        <v>1</v>
      </c>
      <c r="H42" s="1047" t="s">
        <v>134</v>
      </c>
      <c r="I42" s="1044">
        <f>'PLAN DE ACCIÓN 2026'!V44</f>
        <v>1</v>
      </c>
      <c r="J42" s="1044">
        <f>'PLAN DE ACCIÓN 2026'!J44</f>
        <v>0</v>
      </c>
      <c r="K42" s="1044">
        <f>'PLAN DE ACCIÓN 2026'!AB44</f>
        <v>0</v>
      </c>
      <c r="L42" s="1045">
        <f>INM_2025[[#This Row],[Proyec Ejec Acumul]]/INM_2025[[#This Row],[Program Entreg Anual]]</f>
        <v>0</v>
      </c>
      <c r="M42" s="1045">
        <f>INM_2025[[#This Row],[Ejec Real Acumu]]/INM_2025[[#This Row],[Program Entreg Anual]]</f>
        <v>0</v>
      </c>
      <c r="N42" s="1044">
        <f>'PLAN DE ACCIÓN 2026'!J44</f>
        <v>0</v>
      </c>
      <c r="O42" s="1044">
        <f>'PLAN DE ACCIÓN 2026'!AB44</f>
        <v>0</v>
      </c>
      <c r="P42" s="1046" t="e">
        <f t="shared" si="0"/>
        <v>#DIV/0!</v>
      </c>
      <c r="Q42" s="1046" t="s">
        <v>107</v>
      </c>
      <c r="R42" s="1044">
        <f t="shared" si="1"/>
        <v>0</v>
      </c>
      <c r="S42" s="1044">
        <f t="shared" si="2"/>
        <v>0</v>
      </c>
    </row>
    <row r="43" spans="1:19" ht="14.25">
      <c r="A43" s="1041">
        <v>42</v>
      </c>
      <c r="B43" s="1060" t="str">
        <f>'PLAN DE ACCIÓN 2026'!G45</f>
        <v>PES15</v>
      </c>
      <c r="C43" s="1047" t="s">
        <v>133</v>
      </c>
      <c r="D43" s="1047" t="s">
        <v>104</v>
      </c>
      <c r="E43" s="1042" t="str">
        <f xml:space="preserve"> 'PLAN DE ACCIÓN 2026'!X45</f>
        <v>Secretaría General</v>
      </c>
      <c r="F43" s="1043" t="str">
        <f>'PLAN DE ACCIÓN 2026'!H45</f>
        <v>Servicio Público con Valores como Garante del Logro de los Objetivos Institucionales y la Materialización de la Planeación Estratégica</v>
      </c>
      <c r="G43" s="1047">
        <v>1</v>
      </c>
      <c r="H43" s="1047" t="s">
        <v>134</v>
      </c>
      <c r="I43" s="1044">
        <f>'PLAN DE ACCIÓN 2026'!V45</f>
        <v>2</v>
      </c>
      <c r="J43" s="1044">
        <f>'PLAN DE ACCIÓN 2026'!J45</f>
        <v>0</v>
      </c>
      <c r="K43" s="1044">
        <f>'PLAN DE ACCIÓN 2026'!AB45</f>
        <v>1</v>
      </c>
      <c r="L43" s="1045">
        <f>INM_2025[[#This Row],[Proyec Ejec Acumul]]/INM_2025[[#This Row],[Program Entreg Anual]]</f>
        <v>0</v>
      </c>
      <c r="M43" s="1045">
        <f>INM_2025[[#This Row],[Ejec Real Acumu]]/INM_2025[[#This Row],[Program Entreg Anual]]</f>
        <v>0.5</v>
      </c>
      <c r="N43" s="1044">
        <f>'PLAN DE ACCIÓN 2026'!J45</f>
        <v>0</v>
      </c>
      <c r="O43" s="1044">
        <f>'PLAN DE ACCIÓN 2026'!AB45</f>
        <v>1</v>
      </c>
      <c r="P43" s="1046" t="e">
        <f t="shared" si="0"/>
        <v>#DIV/0!</v>
      </c>
      <c r="Q43" s="1046" t="s">
        <v>107</v>
      </c>
      <c r="R43" s="1044">
        <f t="shared" si="1"/>
        <v>1</v>
      </c>
      <c r="S43" s="1044">
        <f t="shared" si="2"/>
        <v>1</v>
      </c>
    </row>
    <row r="44" spans="1:19" ht="14.25">
      <c r="A44" s="1041">
        <v>43</v>
      </c>
      <c r="B44" s="1060" t="str">
        <f>'PLAN DE ACCIÓN 2026'!G46</f>
        <v>PES16</v>
      </c>
      <c r="C44" s="1047" t="s">
        <v>133</v>
      </c>
      <c r="D44" s="1047" t="s">
        <v>104</v>
      </c>
      <c r="E44" s="1042" t="str">
        <f xml:space="preserve"> 'PLAN DE ACCIÓN 2026'!X46</f>
        <v>Secretaría General</v>
      </c>
      <c r="F44" s="1043" t="str">
        <f>'PLAN DE ACCIÓN 2026'!H46</f>
        <v xml:space="preserve">Ejecución de las actividades propuestas en los cinco planes de acción dipuestos para la Política de Prevención del Daño Antijurídico para la vigencia. (cinco capacitaciones, un memorando interno) 
</v>
      </c>
      <c r="G44" s="1047">
        <v>1</v>
      </c>
      <c r="H44" s="1047" t="s">
        <v>134</v>
      </c>
      <c r="I44" s="1044">
        <f>'PLAN DE ACCIÓN 2026'!V46</f>
        <v>2</v>
      </c>
      <c r="J44" s="1044">
        <f>'PLAN DE ACCIÓN 2026'!J46</f>
        <v>0</v>
      </c>
      <c r="K44" s="1044">
        <f>'PLAN DE ACCIÓN 2026'!AB46</f>
        <v>0</v>
      </c>
      <c r="L44" s="1045">
        <f>INM_2025[[#This Row],[Proyec Ejec Acumul]]/INM_2025[[#This Row],[Program Entreg Anual]]</f>
        <v>0</v>
      </c>
      <c r="M44" s="1045">
        <f>INM_2025[[#This Row],[Ejec Real Acumu]]/INM_2025[[#This Row],[Program Entreg Anual]]</f>
        <v>0</v>
      </c>
      <c r="N44" s="1044">
        <f>'PLAN DE ACCIÓN 2026'!J46</f>
        <v>0</v>
      </c>
      <c r="O44" s="1044">
        <f>'PLAN DE ACCIÓN 2026'!AB46</f>
        <v>0</v>
      </c>
      <c r="P44" s="1046" t="e">
        <f t="shared" si="0"/>
        <v>#DIV/0!</v>
      </c>
      <c r="Q44" s="1046" t="s">
        <v>107</v>
      </c>
      <c r="R44" s="1044">
        <f t="shared" si="1"/>
        <v>0</v>
      </c>
      <c r="S44" s="1044">
        <f t="shared" si="2"/>
        <v>0</v>
      </c>
    </row>
    <row r="45" spans="1:19" ht="14.25">
      <c r="A45" s="1041">
        <v>44</v>
      </c>
      <c r="B45" s="1060" t="str">
        <f>'PLAN DE ACCIÓN 2026'!G47</f>
        <v>PES17</v>
      </c>
      <c r="C45" s="1047" t="s">
        <v>133</v>
      </c>
      <c r="D45" s="1047" t="s">
        <v>104</v>
      </c>
      <c r="E45" s="1042" t="str">
        <f xml:space="preserve"> 'PLAN DE ACCIÓN 2026'!X47</f>
        <v>Secretaría General</v>
      </c>
      <c r="F45" s="1043" t="str">
        <f>'PLAN DE ACCIÓN 2026'!H47</f>
        <v>Reportar ante el MinCIT las actividades programadas en el plan de conservación, preservación y difusión del patrimonio documental del sector.</v>
      </c>
      <c r="G45" s="1047">
        <v>1</v>
      </c>
      <c r="H45" s="1047" t="s">
        <v>134</v>
      </c>
      <c r="I45" s="1044">
        <f>'PLAN DE ACCIÓN 2026'!V47</f>
        <v>1</v>
      </c>
      <c r="J45" s="1044">
        <f>'PLAN DE ACCIÓN 2026'!J47</f>
        <v>0</v>
      </c>
      <c r="K45" s="1044">
        <f>'PLAN DE ACCIÓN 2026'!AB47</f>
        <v>0</v>
      </c>
      <c r="L45" s="1045">
        <f>INM_2025[[#This Row],[Proyec Ejec Acumul]]/INM_2025[[#This Row],[Program Entreg Anual]]</f>
        <v>0</v>
      </c>
      <c r="M45" s="1045">
        <f>INM_2025[[#This Row],[Ejec Real Acumu]]/INM_2025[[#This Row],[Program Entreg Anual]]</f>
        <v>0</v>
      </c>
      <c r="N45" s="1044">
        <f>'PLAN DE ACCIÓN 2026'!J47</f>
        <v>0</v>
      </c>
      <c r="O45" s="1044">
        <f>'PLAN DE ACCIÓN 2026'!AB47</f>
        <v>0</v>
      </c>
      <c r="P45" s="1046" t="e">
        <f t="shared" si="0"/>
        <v>#DIV/0!</v>
      </c>
      <c r="Q45" s="1046" t="s">
        <v>107</v>
      </c>
      <c r="R45" s="1044">
        <f t="shared" si="1"/>
        <v>0</v>
      </c>
      <c r="S45" s="1044">
        <f t="shared" si="2"/>
        <v>0</v>
      </c>
    </row>
    <row r="46" spans="1:19" ht="14.25">
      <c r="A46" s="1041">
        <v>45</v>
      </c>
      <c r="B46" s="1060" t="str">
        <f>'PLAN DE ACCIÓN 2026'!G48</f>
        <v>PES19</v>
      </c>
      <c r="C46" s="1047" t="s">
        <v>133</v>
      </c>
      <c r="D46" s="1047" t="s">
        <v>104</v>
      </c>
      <c r="E46" s="1042" t="str">
        <f xml:space="preserve"> 'PLAN DE ACCIÓN 2026'!X48</f>
        <v>Dirección General</v>
      </c>
      <c r="F46" s="1043" t="str">
        <f>'PLAN DE ACCIÓN 2026'!H48</f>
        <v>Estructura de Control de la Gestión Eficiente para el Establecimiento de Acciones, Políticas, Métodos, Procedimientos, Mecanismos de Prevención, Verificación y Evaluación en Procura de su Mejoramiento Continuo</v>
      </c>
      <c r="G46" s="1047">
        <v>1</v>
      </c>
      <c r="H46" s="1047" t="s">
        <v>134</v>
      </c>
      <c r="I46" s="1044">
        <f>'PLAN DE ACCIÓN 2026'!V48</f>
        <v>1</v>
      </c>
      <c r="J46" s="1044">
        <f>'PLAN DE ACCIÓN 2026'!J48</f>
        <v>0</v>
      </c>
      <c r="K46" s="1044">
        <f>'PLAN DE ACCIÓN 2026'!AB48</f>
        <v>0</v>
      </c>
      <c r="L46" s="1045">
        <f>INM_2025[[#This Row],[Proyec Ejec Acumul]]/INM_2025[[#This Row],[Program Entreg Anual]]</f>
        <v>0</v>
      </c>
      <c r="M46" s="1045">
        <f>INM_2025[[#This Row],[Ejec Real Acumu]]/INM_2025[[#This Row],[Program Entreg Anual]]</f>
        <v>0</v>
      </c>
      <c r="N46" s="1044">
        <f>'PLAN DE ACCIÓN 2026'!J48</f>
        <v>0</v>
      </c>
      <c r="O46" s="1044">
        <f>'PLAN DE ACCIÓN 2026'!AB48</f>
        <v>0</v>
      </c>
      <c r="P46" s="1046" t="e">
        <f t="shared" si="0"/>
        <v>#DIV/0!</v>
      </c>
      <c r="Q46" s="1046" t="s">
        <v>107</v>
      </c>
      <c r="R46" s="1044">
        <f t="shared" si="1"/>
        <v>0</v>
      </c>
      <c r="S46" s="1044">
        <f t="shared" si="2"/>
        <v>0</v>
      </c>
    </row>
    <row r="47" spans="1:19" ht="14.25">
      <c r="A47" s="1041">
        <v>46</v>
      </c>
      <c r="B47" s="1060" t="str">
        <f>'PLAN DE ACCIÓN 2026'!G49</f>
        <v>PES20</v>
      </c>
      <c r="C47" s="1047" t="s">
        <v>133</v>
      </c>
      <c r="D47" s="1047" t="s">
        <v>104</v>
      </c>
      <c r="E47" s="1042" t="str">
        <f xml:space="preserve"> 'PLAN DE ACCIÓN 2026'!X49</f>
        <v>Oficina de Informática y Desarrollo Tecnológico</v>
      </c>
      <c r="F47" s="1043" t="str">
        <f>'PLAN DE ACCIÓN 2026'!H49</f>
        <v>Plan de acción implementado para el intercambio de información</v>
      </c>
      <c r="G47" s="1047">
        <v>1</v>
      </c>
      <c r="H47" s="1047" t="s">
        <v>134</v>
      </c>
      <c r="I47" s="1044">
        <f>'PLAN DE ACCIÓN 2026'!V49</f>
        <v>2</v>
      </c>
      <c r="J47" s="1044">
        <f>'PLAN DE ACCIÓN 2026'!J49</f>
        <v>0</v>
      </c>
      <c r="K47" s="1044">
        <f>'PLAN DE ACCIÓN 2026'!AB49</f>
        <v>0</v>
      </c>
      <c r="L47" s="1045">
        <f>INM_2025[[#This Row],[Proyec Ejec Acumul]]/INM_2025[[#This Row],[Program Entreg Anual]]</f>
        <v>0</v>
      </c>
      <c r="M47" s="1045">
        <f>INM_2025[[#This Row],[Ejec Real Acumu]]/INM_2025[[#This Row],[Program Entreg Anual]]</f>
        <v>0</v>
      </c>
      <c r="N47" s="1044">
        <f>'PLAN DE ACCIÓN 2026'!J49</f>
        <v>0</v>
      </c>
      <c r="O47" s="1044">
        <f>'PLAN DE ACCIÓN 2026'!AB49</f>
        <v>0</v>
      </c>
      <c r="P47" s="1046" t="e">
        <f t="shared" si="0"/>
        <v>#DIV/0!</v>
      </c>
      <c r="Q47" s="1046" t="s">
        <v>107</v>
      </c>
      <c r="R47" s="1044">
        <f t="shared" si="1"/>
        <v>0</v>
      </c>
      <c r="S47" s="1044">
        <f t="shared" si="2"/>
        <v>0</v>
      </c>
    </row>
    <row r="48" spans="1:19" ht="14.25">
      <c r="A48" s="1041">
        <v>47</v>
      </c>
      <c r="B48" s="1060" t="str">
        <f>'PLAN DE ACCIÓN 2026'!G50</f>
        <v>PES21</v>
      </c>
      <c r="C48" s="1047" t="s">
        <v>133</v>
      </c>
      <c r="D48" s="1047" t="s">
        <v>104</v>
      </c>
      <c r="E48" s="1042" t="str">
        <f xml:space="preserve"> 'PLAN DE ACCIÓN 2026'!X50</f>
        <v>Oficina de Informática y Desarrollo Tecnológico</v>
      </c>
      <c r="F48" s="1043" t="str">
        <f>'PLAN DE ACCIÓN 2026'!H50</f>
        <v>Implementar  el Plan de recuperación ante Desastres  (DRP)  Implementado en los servicios de TI críticos</v>
      </c>
      <c r="G48" s="1047">
        <v>1</v>
      </c>
      <c r="H48" s="1047" t="s">
        <v>134</v>
      </c>
      <c r="I48" s="1044">
        <f>'PLAN DE ACCIÓN 2026'!V50</f>
        <v>1</v>
      </c>
      <c r="J48" s="1044">
        <f>'PLAN DE ACCIÓN 2026'!J50</f>
        <v>0</v>
      </c>
      <c r="K48" s="1044">
        <f>'PLAN DE ACCIÓN 2026'!AB50</f>
        <v>0</v>
      </c>
      <c r="L48" s="1045">
        <f>INM_2025[[#This Row],[Proyec Ejec Acumul]]/INM_2025[[#This Row],[Program Entreg Anual]]</f>
        <v>0</v>
      </c>
      <c r="M48" s="1045">
        <f>INM_2025[[#This Row],[Ejec Real Acumu]]/INM_2025[[#This Row],[Program Entreg Anual]]</f>
        <v>0</v>
      </c>
      <c r="N48" s="1044">
        <f>'PLAN DE ACCIÓN 2026'!J50</f>
        <v>0</v>
      </c>
      <c r="O48" s="1044">
        <f>'PLAN DE ACCIÓN 2026'!AB50</f>
        <v>0</v>
      </c>
      <c r="P48" s="1046" t="e">
        <f t="shared" si="0"/>
        <v>#DIV/0!</v>
      </c>
      <c r="Q48" s="1046" t="s">
        <v>107</v>
      </c>
      <c r="R48" s="1044">
        <f t="shared" si="1"/>
        <v>0</v>
      </c>
      <c r="S48" s="1044">
        <f t="shared" si="2"/>
        <v>0</v>
      </c>
    </row>
    <row r="49" spans="1:19" ht="14.25">
      <c r="A49" s="1041">
        <v>48</v>
      </c>
      <c r="B49" s="1060" t="str">
        <f>'PLAN DE ACCIÓN 2026'!G51</f>
        <v>PES22</v>
      </c>
      <c r="C49" s="1047" t="s">
        <v>133</v>
      </c>
      <c r="D49" s="1047" t="s">
        <v>104</v>
      </c>
      <c r="E49" s="1042" t="str">
        <f xml:space="preserve"> 'PLAN DE ACCIÓN 2026'!X51</f>
        <v>Oficina de Informática y Desarrollo Tecnológico</v>
      </c>
      <c r="F49" s="1043" t="str">
        <f>'PLAN DE ACCIÓN 2026'!H51</f>
        <v>Establecer una Estructura de Control de la Gestión Eficiente para el Establecimiento de Acciones, Políticas, Métodos, Procedimientos, Mecanismos de Prevención, Verificación y Evaluación en Procura de su Mejoramiento Continuo</v>
      </c>
      <c r="G49" s="1047">
        <v>1</v>
      </c>
      <c r="H49" s="1047" t="s">
        <v>134</v>
      </c>
      <c r="I49" s="1044">
        <f>'PLAN DE ACCIÓN 2026'!V51</f>
        <v>2</v>
      </c>
      <c r="J49" s="1044">
        <f>'PLAN DE ACCIÓN 2026'!J51</f>
        <v>0</v>
      </c>
      <c r="K49" s="1044">
        <f>'PLAN DE ACCIÓN 2026'!AB51</f>
        <v>0</v>
      </c>
      <c r="L49" s="1045">
        <f>INM_2025[[#This Row],[Proyec Ejec Acumul]]/INM_2025[[#This Row],[Program Entreg Anual]]</f>
        <v>0</v>
      </c>
      <c r="M49" s="1045">
        <f>INM_2025[[#This Row],[Ejec Real Acumu]]/INM_2025[[#This Row],[Program Entreg Anual]]</f>
        <v>0</v>
      </c>
      <c r="N49" s="1044">
        <f>'PLAN DE ACCIÓN 2026'!J51</f>
        <v>0</v>
      </c>
      <c r="O49" s="1044">
        <f>'PLAN DE ACCIÓN 2026'!AB51</f>
        <v>0</v>
      </c>
      <c r="P49" s="1046" t="e">
        <f t="shared" si="0"/>
        <v>#DIV/0!</v>
      </c>
      <c r="Q49" s="1046" t="s">
        <v>107</v>
      </c>
      <c r="R49" s="1044">
        <f t="shared" si="1"/>
        <v>0</v>
      </c>
      <c r="S49" s="1044">
        <f t="shared" si="2"/>
        <v>0</v>
      </c>
    </row>
    <row r="50" spans="1:19" ht="14.25">
      <c r="A50" s="1041">
        <v>49</v>
      </c>
      <c r="B50" s="1060" t="str">
        <f>'PLAN DE ACCIÓN 2026'!G52</f>
        <v>PES23</v>
      </c>
      <c r="C50" s="1047" t="s">
        <v>133</v>
      </c>
      <c r="D50" s="1047" t="s">
        <v>104</v>
      </c>
      <c r="E50" s="1042" t="str">
        <f xml:space="preserve"> 'PLAN DE ACCIÓN 2026'!X52</f>
        <v>Secretaría General</v>
      </c>
      <c r="F50" s="1043"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50" s="1047">
        <v>1</v>
      </c>
      <c r="H50" s="1047" t="s">
        <v>134</v>
      </c>
      <c r="I50" s="1044">
        <f>'PLAN DE ACCIÓN 2026'!V52</f>
        <v>4</v>
      </c>
      <c r="J50" s="1044">
        <f>'PLAN DE ACCIÓN 2026'!J52</f>
        <v>0</v>
      </c>
      <c r="K50" s="1044">
        <f>'PLAN DE ACCIÓN 2026'!AB52</f>
        <v>0</v>
      </c>
      <c r="L50" s="1045">
        <f>INM_2025[[#This Row],[Proyec Ejec Acumul]]/INM_2025[[#This Row],[Program Entreg Anual]]</f>
        <v>0</v>
      </c>
      <c r="M50" s="1045">
        <f>INM_2025[[#This Row],[Ejec Real Acumu]]/INM_2025[[#This Row],[Program Entreg Anual]]</f>
        <v>0</v>
      </c>
      <c r="N50" s="1044">
        <f>'PLAN DE ACCIÓN 2026'!J52</f>
        <v>0</v>
      </c>
      <c r="O50" s="1044">
        <f>'PLAN DE ACCIÓN 2026'!AB52</f>
        <v>0</v>
      </c>
      <c r="P50" s="1046" t="e">
        <f t="shared" si="0"/>
        <v>#DIV/0!</v>
      </c>
      <c r="Q50" s="1046" t="s">
        <v>107</v>
      </c>
      <c r="R50" s="1044">
        <f t="shared" si="1"/>
        <v>0</v>
      </c>
      <c r="S50" s="1044">
        <f t="shared" si="2"/>
        <v>0</v>
      </c>
    </row>
    <row r="51" spans="1:19" ht="14.25">
      <c r="A51" s="1041">
        <v>50</v>
      </c>
      <c r="B51" s="1060" t="str">
        <f>'PLAN DE ACCIÓN 2026'!G53</f>
        <v>PI8</v>
      </c>
      <c r="C51" s="1047" t="s">
        <v>133</v>
      </c>
      <c r="D51" s="1047" t="s">
        <v>104</v>
      </c>
      <c r="E51" s="1042" t="str">
        <f xml:space="preserve"> 'PLAN DE ACCIÓN 2026'!X53</f>
        <v>Secretaría General</v>
      </c>
      <c r="F51" s="1043" t="str">
        <f>'PLAN DE ACCIÓN 2026'!H53</f>
        <v>Ejecutar las actividades del Plan de Acción Ambiental</v>
      </c>
      <c r="G51" s="1047">
        <v>1</v>
      </c>
      <c r="H51" s="1047" t="s">
        <v>134</v>
      </c>
      <c r="I51" s="1044">
        <f>'PLAN DE ACCIÓN 2026'!V53</f>
        <v>4</v>
      </c>
      <c r="J51" s="1044">
        <f>'PLAN DE ACCIÓN 2026'!J53</f>
        <v>0</v>
      </c>
      <c r="K51" s="1044">
        <f>'PLAN DE ACCIÓN 2026'!AB53</f>
        <v>0</v>
      </c>
      <c r="L51" s="1045">
        <f>INM_2025[[#This Row],[Proyec Ejec Acumul]]/INM_2025[[#This Row],[Program Entreg Anual]]</f>
        <v>0</v>
      </c>
      <c r="M51" s="1045">
        <f>INM_2025[[#This Row],[Ejec Real Acumu]]/INM_2025[[#This Row],[Program Entreg Anual]]</f>
        <v>0</v>
      </c>
      <c r="N51" s="1044">
        <f>'PLAN DE ACCIÓN 2026'!J53</f>
        <v>0</v>
      </c>
      <c r="O51" s="1044">
        <f>'PLAN DE ACCIÓN 2026'!AB53</f>
        <v>0</v>
      </c>
      <c r="P51" s="1046" t="e">
        <f t="shared" si="0"/>
        <v>#DIV/0!</v>
      </c>
      <c r="Q51" s="1046" t="s">
        <v>109</v>
      </c>
      <c r="R51" s="1044">
        <f t="shared" si="1"/>
        <v>0</v>
      </c>
      <c r="S51" s="1044">
        <f t="shared" si="2"/>
        <v>0</v>
      </c>
    </row>
    <row r="52" spans="1:19" ht="12.75" customHeight="1">
      <c r="A52" s="1041">
        <v>51</v>
      </c>
      <c r="B52" s="1060" t="str">
        <f>'PLAN DE ACCIÓN 2026'!G54</f>
        <v>PI5</v>
      </c>
      <c r="C52" s="1047" t="s">
        <v>133</v>
      </c>
      <c r="D52" s="1047" t="s">
        <v>104</v>
      </c>
      <c r="E52" s="1042" t="str">
        <f xml:space="preserve"> 'PLAN DE ACCIÓN 2026'!X54</f>
        <v>Oficina de Informática y Desarrollo Tecnológico</v>
      </c>
      <c r="F52" s="1043" t="str">
        <f>'PLAN DE ACCIÓN 2026'!H54</f>
        <v>Ejecutar el Plan Estratégico de Tecnologías de la Información - PETI 2024 - 2026</v>
      </c>
      <c r="G52" s="1047">
        <v>1</v>
      </c>
      <c r="H52" s="1047" t="s">
        <v>134</v>
      </c>
      <c r="I52" s="1044">
        <f>'PLAN DE ACCIÓN 2026'!V54</f>
        <v>4</v>
      </c>
      <c r="J52" s="1044">
        <f>'PLAN DE ACCIÓN 2026'!J54</f>
        <v>0</v>
      </c>
      <c r="K52" s="1044">
        <f>'PLAN DE ACCIÓN 2026'!AB54</f>
        <v>0</v>
      </c>
      <c r="L52" s="1045">
        <f>INM_2025[[#This Row],[Proyec Ejec Acumul]]/INM_2025[[#This Row],[Program Entreg Anual]]</f>
        <v>0</v>
      </c>
      <c r="M52" s="1045">
        <f>INM_2025[[#This Row],[Ejec Real Acumu]]/INM_2025[[#This Row],[Program Entreg Anual]]</f>
        <v>0</v>
      </c>
      <c r="N52" s="1044">
        <f>'PLAN DE ACCIÓN 2026'!J54</f>
        <v>0</v>
      </c>
      <c r="O52" s="1044">
        <f>'PLAN DE ACCIÓN 2026'!AB54</f>
        <v>0</v>
      </c>
      <c r="P52" s="1046" t="e">
        <f t="shared" si="0"/>
        <v>#DIV/0!</v>
      </c>
      <c r="Q52" s="1046" t="s">
        <v>109</v>
      </c>
      <c r="R52" s="1044">
        <f t="shared" si="1"/>
        <v>0</v>
      </c>
      <c r="S52" s="1044">
        <f t="shared" si="2"/>
        <v>0</v>
      </c>
    </row>
    <row r="53" spans="1:19" ht="14.25">
      <c r="A53" s="1041">
        <v>52</v>
      </c>
      <c r="B53" s="1060" t="str">
        <f>'PLAN DE ACCIÓN 2026'!G55</f>
        <v>PI2</v>
      </c>
      <c r="C53" s="1047" t="s">
        <v>133</v>
      </c>
      <c r="D53" s="1047" t="s">
        <v>104</v>
      </c>
      <c r="E53" s="1042" t="str">
        <f xml:space="preserve"> 'PLAN DE ACCIÓN 2026'!X55</f>
        <v>Secretaría General</v>
      </c>
      <c r="F53" s="1043" t="str">
        <f>'PLAN DE ACCIÓN 2026'!H55</f>
        <v>Realizar seguimiento al Plan Anual de Adquisiciones</v>
      </c>
      <c r="G53" s="1047">
        <v>1</v>
      </c>
      <c r="H53" s="1047" t="s">
        <v>134</v>
      </c>
      <c r="I53" s="1044">
        <f>'PLAN DE ACCIÓN 2026'!V55</f>
        <v>12</v>
      </c>
      <c r="J53" s="1044">
        <f>'PLAN DE ACCIÓN 2026'!J55</f>
        <v>1</v>
      </c>
      <c r="K53" s="1044">
        <f>'PLAN DE ACCIÓN 2026'!AB55</f>
        <v>1</v>
      </c>
      <c r="L53" s="1045">
        <f>INM_2025[[#This Row],[Proyec Ejec Acumul]]/INM_2025[[#This Row],[Program Entreg Anual]]</f>
        <v>8.3333333333333329E-2</v>
      </c>
      <c r="M53" s="1045">
        <f>INM_2025[[#This Row],[Ejec Real Acumu]]/INM_2025[[#This Row],[Program Entreg Anual]]</f>
        <v>8.3333333333333329E-2</v>
      </c>
      <c r="N53" s="1044">
        <f>'PLAN DE ACCIÓN 2026'!J55</f>
        <v>1</v>
      </c>
      <c r="O53" s="1044">
        <f>'PLAN DE ACCIÓN 2026'!AB55</f>
        <v>1</v>
      </c>
      <c r="P53" s="1046">
        <f t="shared" si="0"/>
        <v>1</v>
      </c>
      <c r="Q53" s="1046" t="s">
        <v>109</v>
      </c>
      <c r="R53" s="1044">
        <f t="shared" si="1"/>
        <v>0</v>
      </c>
      <c r="S53" s="1044">
        <f t="shared" si="2"/>
        <v>0</v>
      </c>
    </row>
    <row r="54" spans="1:19" ht="16.5" customHeight="1">
      <c r="A54" s="1041">
        <v>53</v>
      </c>
      <c r="B54" s="1060" t="str">
        <f>'PLAN DE ACCIÓN 2026'!G56</f>
        <v>PI9</v>
      </c>
      <c r="C54" s="1047" t="s">
        <v>133</v>
      </c>
      <c r="D54" s="1047" t="s">
        <v>104</v>
      </c>
      <c r="E54" s="1042" t="str">
        <f xml:space="preserve"> 'PLAN DE ACCIÓN 2026'!X56</f>
        <v>Secretaría General</v>
      </c>
      <c r="F54" s="1043" t="str">
        <f>'PLAN DE ACCIÓN 2026'!H56</f>
        <v>Realizar seguimiento a los rubros de Austeridad del Gasto</v>
      </c>
      <c r="G54" s="1047">
        <v>1</v>
      </c>
      <c r="H54" s="1047" t="s">
        <v>134</v>
      </c>
      <c r="I54" s="1044">
        <f>'PLAN DE ACCIÓN 2026'!V56</f>
        <v>2</v>
      </c>
      <c r="J54" s="1044">
        <f>'PLAN DE ACCIÓN 2026'!J56</f>
        <v>0</v>
      </c>
      <c r="K54" s="1044">
        <f>'PLAN DE ACCIÓN 2026'!AB56</f>
        <v>0</v>
      </c>
      <c r="L54" s="1045">
        <f>INM_2025[[#This Row],[Proyec Ejec Acumul]]/INM_2025[[#This Row],[Program Entreg Anual]]</f>
        <v>0</v>
      </c>
      <c r="M54" s="1045">
        <f>INM_2025[[#This Row],[Ejec Real Acumu]]/INM_2025[[#This Row],[Program Entreg Anual]]</f>
        <v>0</v>
      </c>
      <c r="N54" s="1044">
        <f>'PLAN DE ACCIÓN 2026'!J56</f>
        <v>0</v>
      </c>
      <c r="O54" s="1044">
        <f>'PLAN DE ACCIÓN 2026'!AB56</f>
        <v>0</v>
      </c>
      <c r="P54" s="1046" t="e">
        <f t="shared" si="0"/>
        <v>#DIV/0!</v>
      </c>
      <c r="Q54" s="1046" t="s">
        <v>109</v>
      </c>
      <c r="R54" s="1044">
        <f t="shared" si="1"/>
        <v>0</v>
      </c>
      <c r="S54" s="1044">
        <f t="shared" si="2"/>
        <v>0</v>
      </c>
    </row>
    <row r="55" spans="1:19" ht="13.5" customHeight="1">
      <c r="A55" s="1041">
        <v>54</v>
      </c>
      <c r="B55" s="1060" t="str">
        <f>'PLAN DE ACCIÓN 2026'!G57</f>
        <v>PI3</v>
      </c>
      <c r="C55" s="1047" t="s">
        <v>133</v>
      </c>
      <c r="D55" s="1047" t="s">
        <v>104</v>
      </c>
      <c r="E55" s="1042" t="str">
        <f xml:space="preserve"> 'PLAN DE ACCIÓN 2026'!X57</f>
        <v>Secretaría General</v>
      </c>
      <c r="F55" s="1043"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55" s="1047">
        <v>1</v>
      </c>
      <c r="H55" s="1047" t="s">
        <v>134</v>
      </c>
      <c r="I55" s="1044">
        <f>'PLAN DE ACCIÓN 2026'!V57</f>
        <v>4</v>
      </c>
      <c r="J55" s="1044">
        <f>'PLAN DE ACCIÓN 2026'!J57</f>
        <v>0</v>
      </c>
      <c r="K55" s="1044">
        <f>'PLAN DE ACCIÓN 2026'!AB57</f>
        <v>0</v>
      </c>
      <c r="L55" s="1045">
        <f>INM_2025[[#This Row],[Proyec Ejec Acumul]]/INM_2025[[#This Row],[Program Entreg Anual]]</f>
        <v>0</v>
      </c>
      <c r="M55" s="1045">
        <f>INM_2025[[#This Row],[Ejec Real Acumu]]/INM_2025[[#This Row],[Program Entreg Anual]]</f>
        <v>0</v>
      </c>
      <c r="N55" s="1044">
        <f>'PLAN DE ACCIÓN 2026'!J57</f>
        <v>0</v>
      </c>
      <c r="O55" s="1044">
        <f>'PLAN DE ACCIÓN 2026'!AB57</f>
        <v>0</v>
      </c>
      <c r="P55" s="1046" t="e">
        <f t="shared" si="0"/>
        <v>#DIV/0!</v>
      </c>
      <c r="Q55" s="1046" t="s">
        <v>109</v>
      </c>
      <c r="R55" s="1044">
        <f t="shared" si="1"/>
        <v>0</v>
      </c>
      <c r="S55" s="1044">
        <f t="shared" si="2"/>
        <v>0</v>
      </c>
    </row>
    <row r="56" spans="1:19" ht="14.25">
      <c r="A56" s="1041">
        <v>55</v>
      </c>
      <c r="B56" s="1060" t="str">
        <f>'PLAN DE ACCIÓN 2026'!G58</f>
        <v>PI4</v>
      </c>
      <c r="C56" s="1047" t="s">
        <v>133</v>
      </c>
      <c r="D56" s="1047" t="s">
        <v>104</v>
      </c>
      <c r="E56" s="1042" t="str">
        <f xml:space="preserve"> 'PLAN DE ACCIÓN 2026'!X58</f>
        <v xml:space="preserve">Oficina Asesora de Planeación </v>
      </c>
      <c r="F56" s="1043" t="str">
        <f>'PLAN DE ACCIÓN 2026'!H58</f>
        <v>Ejecutar el Programa de Transparencia y Ética Pública</v>
      </c>
      <c r="G56" s="1047">
        <v>1</v>
      </c>
      <c r="H56" s="1047" t="s">
        <v>134</v>
      </c>
      <c r="I56" s="1044">
        <f>'PLAN DE ACCIÓN 2026'!V58</f>
        <v>4</v>
      </c>
      <c r="J56" s="1044">
        <f>'PLAN DE ACCIÓN 2026'!J58</f>
        <v>0</v>
      </c>
      <c r="K56" s="1044">
        <f>'PLAN DE ACCIÓN 2026'!AB58</f>
        <v>0</v>
      </c>
      <c r="L56" s="1045">
        <f>INM_2025[[#This Row],[Proyec Ejec Acumul]]/INM_2025[[#This Row],[Program Entreg Anual]]</f>
        <v>0</v>
      </c>
      <c r="M56" s="1045">
        <f>INM_2025[[#This Row],[Ejec Real Acumu]]/INM_2025[[#This Row],[Program Entreg Anual]]</f>
        <v>0</v>
      </c>
      <c r="N56" s="1044">
        <f>'PLAN DE ACCIÓN 2026'!J58</f>
        <v>0</v>
      </c>
      <c r="O56" s="1044">
        <f>'PLAN DE ACCIÓN 2026'!AB58</f>
        <v>0</v>
      </c>
      <c r="P56" s="1046" t="e">
        <f t="shared" si="0"/>
        <v>#DIV/0!</v>
      </c>
      <c r="Q56" s="1046" t="s">
        <v>109</v>
      </c>
      <c r="R56" s="1044">
        <f t="shared" si="1"/>
        <v>0</v>
      </c>
      <c r="S56" s="1044">
        <f t="shared" si="2"/>
        <v>0</v>
      </c>
    </row>
    <row r="57" spans="1:19" ht="13.5" customHeight="1">
      <c r="A57" s="1041">
        <v>56</v>
      </c>
      <c r="B57" s="1060" t="str">
        <f>'PLAN DE ACCIÓN 2026'!G59</f>
        <v>PI1</v>
      </c>
      <c r="C57" s="1047" t="s">
        <v>133</v>
      </c>
      <c r="D57" s="1047" t="s">
        <v>104</v>
      </c>
      <c r="E57" s="1042" t="str">
        <f xml:space="preserve"> 'PLAN DE ACCIÓN 2026'!X59</f>
        <v>Secretaría General</v>
      </c>
      <c r="F57" s="1043" t="str">
        <f>'PLAN DE ACCIÓN 2026'!H59</f>
        <v>Ejecutar las actividades del Plan Institucional de Archivo</v>
      </c>
      <c r="G57" s="1047">
        <v>1</v>
      </c>
      <c r="H57" s="1047" t="s">
        <v>134</v>
      </c>
      <c r="I57" s="1044">
        <f>'PLAN DE ACCIÓN 2026'!V59</f>
        <v>4</v>
      </c>
      <c r="J57" s="1044">
        <f>'PLAN DE ACCIÓN 2026'!J59</f>
        <v>0</v>
      </c>
      <c r="K57" s="1044">
        <f>'PLAN DE ACCIÓN 2026'!AB59</f>
        <v>0</v>
      </c>
      <c r="L57" s="1045">
        <f>INM_2025[[#This Row],[Proyec Ejec Acumul]]/INM_2025[[#This Row],[Program Entreg Anual]]</f>
        <v>0</v>
      </c>
      <c r="M57" s="1045">
        <f>INM_2025[[#This Row],[Ejec Real Acumu]]/INM_2025[[#This Row],[Program Entreg Anual]]</f>
        <v>0</v>
      </c>
      <c r="N57" s="1044">
        <f>'PLAN DE ACCIÓN 2026'!J59</f>
        <v>0</v>
      </c>
      <c r="O57" s="1044">
        <f>'PLAN DE ACCIÓN 2026'!AB59</f>
        <v>0</v>
      </c>
      <c r="P57" s="1046" t="e">
        <f t="shared" si="0"/>
        <v>#DIV/0!</v>
      </c>
      <c r="Q57" s="1046" t="s">
        <v>109</v>
      </c>
      <c r="R57" s="1044">
        <f t="shared" si="1"/>
        <v>0</v>
      </c>
      <c r="S57" s="1044">
        <f t="shared" si="2"/>
        <v>0</v>
      </c>
    </row>
    <row r="58" spans="1:19" ht="17.25" customHeight="1">
      <c r="A58" s="1041">
        <v>57</v>
      </c>
      <c r="B58" s="1060" t="str">
        <f>'PLAN DE ACCIÓN 2026'!G60</f>
        <v>PI6</v>
      </c>
      <c r="C58" s="1047" t="s">
        <v>133</v>
      </c>
      <c r="D58" s="1047" t="s">
        <v>104</v>
      </c>
      <c r="E58" s="1042" t="str">
        <f xml:space="preserve"> 'PLAN DE ACCIÓN 2026'!X60</f>
        <v>Oficina de Informática y Desarrollo Tecnológico</v>
      </c>
      <c r="F58" s="1043" t="str">
        <f>'PLAN DE ACCIÓN 2026'!H60</f>
        <v>Ejecutar el Plan de Tratamiento de Riesgos de Seguridad y Privacidad de la Información vigencia 2026</v>
      </c>
      <c r="G58" s="1047">
        <v>1</v>
      </c>
      <c r="H58" s="1047" t="s">
        <v>134</v>
      </c>
      <c r="I58" s="1044">
        <f>'PLAN DE ACCIÓN 2026'!V60</f>
        <v>4</v>
      </c>
      <c r="J58" s="1044">
        <f>'PLAN DE ACCIÓN 2026'!J60</f>
        <v>0</v>
      </c>
      <c r="K58" s="1044">
        <f>'PLAN DE ACCIÓN 2026'!AB60</f>
        <v>0</v>
      </c>
      <c r="L58" s="1045">
        <f>INM_2025[[#This Row],[Proyec Ejec Acumul]]/INM_2025[[#This Row],[Program Entreg Anual]]</f>
        <v>0</v>
      </c>
      <c r="M58" s="1045">
        <f>INM_2025[[#This Row],[Ejec Real Acumu]]/INM_2025[[#This Row],[Program Entreg Anual]]</f>
        <v>0</v>
      </c>
      <c r="N58" s="1044">
        <f>'PLAN DE ACCIÓN 2026'!J60</f>
        <v>0</v>
      </c>
      <c r="O58" s="1044">
        <f>'PLAN DE ACCIÓN 2026'!AB60</f>
        <v>0</v>
      </c>
      <c r="P58" s="1046" t="e">
        <f t="shared" si="0"/>
        <v>#DIV/0!</v>
      </c>
      <c r="Q58" s="1046" t="s">
        <v>109</v>
      </c>
      <c r="R58" s="1044">
        <f t="shared" si="1"/>
        <v>0</v>
      </c>
      <c r="S58" s="1044">
        <f t="shared" si="2"/>
        <v>0</v>
      </c>
    </row>
    <row r="59" spans="1:19" ht="12" customHeight="1">
      <c r="A59" s="1041">
        <v>58</v>
      </c>
      <c r="B59" s="1060" t="str">
        <f>'PLAN DE ACCIÓN 2026'!G61</f>
        <v>PI7</v>
      </c>
      <c r="C59" s="1047" t="s">
        <v>133</v>
      </c>
      <c r="D59" s="1047" t="s">
        <v>104</v>
      </c>
      <c r="E59" s="1042" t="str">
        <f xml:space="preserve"> 'PLAN DE ACCIÓN 2026'!X61</f>
        <v>Oficina de Informática y Desarrollo Tecnológico</v>
      </c>
      <c r="F59" s="1043" t="str">
        <f>'PLAN DE ACCIÓN 2026'!H61</f>
        <v>Ejecutar Plan de Seguridad y Privacidad de la Información 2026</v>
      </c>
      <c r="G59" s="1047">
        <v>1</v>
      </c>
      <c r="H59" s="1047" t="s">
        <v>134</v>
      </c>
      <c r="I59" s="1044">
        <f>'PLAN DE ACCIÓN 2026'!V61</f>
        <v>4</v>
      </c>
      <c r="J59" s="1044">
        <f>'PLAN DE ACCIÓN 2026'!J61</f>
        <v>0</v>
      </c>
      <c r="K59" s="1044">
        <f>'PLAN DE ACCIÓN 2026'!AB61</f>
        <v>0</v>
      </c>
      <c r="L59" s="1045">
        <f>INM_2025[[#This Row],[Proyec Ejec Acumul]]/INM_2025[[#This Row],[Program Entreg Anual]]</f>
        <v>0</v>
      </c>
      <c r="M59" s="1045">
        <f>INM_2025[[#This Row],[Ejec Real Acumu]]/INM_2025[[#This Row],[Program Entreg Anual]]</f>
        <v>0</v>
      </c>
      <c r="N59" s="1044">
        <f>'PLAN DE ACCIÓN 2026'!J61</f>
        <v>0</v>
      </c>
      <c r="O59" s="1044">
        <f>'PLAN DE ACCIÓN 2026'!AB61</f>
        <v>0</v>
      </c>
      <c r="P59" s="1046" t="e">
        <f t="shared" si="0"/>
        <v>#DIV/0!</v>
      </c>
      <c r="Q59" s="1046" t="s">
        <v>109</v>
      </c>
      <c r="R59" s="1044">
        <f t="shared" si="1"/>
        <v>0</v>
      </c>
      <c r="S59" s="1044">
        <f t="shared" si="2"/>
        <v>0</v>
      </c>
    </row>
    <row r="60" spans="1:19" ht="15" customHeight="1">
      <c r="A60" s="1041">
        <v>59</v>
      </c>
      <c r="B60" s="1060" t="str">
        <f>'PLAN DE ACCIÓN 2026'!G62</f>
        <v>PI10</v>
      </c>
      <c r="C60" s="1047" t="s">
        <v>133</v>
      </c>
      <c r="D60" s="1047" t="s">
        <v>104</v>
      </c>
      <c r="E60" s="1042" t="str">
        <f xml:space="preserve"> 'PLAN DE ACCIÓN 2026'!X62</f>
        <v>Secretaría General</v>
      </c>
      <c r="F60" s="1043" t="str">
        <f>'PLAN DE ACCIÓN 2026'!H62</f>
        <v>Realizar seguimiento al Cronograma de Mantenimientos</v>
      </c>
      <c r="G60" s="1047">
        <v>1</v>
      </c>
      <c r="H60" s="1047" t="s">
        <v>134</v>
      </c>
      <c r="I60" s="1044">
        <f>'PLAN DE ACCIÓN 2026'!V62</f>
        <v>2</v>
      </c>
      <c r="J60" s="1044">
        <f>'PLAN DE ACCIÓN 2026'!J62</f>
        <v>0</v>
      </c>
      <c r="K60" s="1044">
        <f>'PLAN DE ACCIÓN 2026'!AB62</f>
        <v>0</v>
      </c>
      <c r="L60" s="1045">
        <f>INM_2025[[#This Row],[Proyec Ejec Acumul]]/INM_2025[[#This Row],[Program Entreg Anual]]</f>
        <v>0</v>
      </c>
      <c r="M60" s="1045">
        <f>INM_2025[[#This Row],[Ejec Real Acumu]]/INM_2025[[#This Row],[Program Entreg Anual]]</f>
        <v>0</v>
      </c>
      <c r="N60" s="1044">
        <f>'PLAN DE ACCIÓN 2026'!J62</f>
        <v>0</v>
      </c>
      <c r="O60" s="1044">
        <f>'PLAN DE ACCIÓN 2026'!AB62</f>
        <v>0</v>
      </c>
      <c r="P60" s="1046" t="e">
        <f t="shared" si="0"/>
        <v>#DIV/0!</v>
      </c>
      <c r="Q60" s="1046" t="s">
        <v>109</v>
      </c>
      <c r="R60" s="1044">
        <f t="shared" si="1"/>
        <v>0</v>
      </c>
      <c r="S60" s="1044">
        <f t="shared" si="2"/>
        <v>0</v>
      </c>
    </row>
    <row r="61" spans="1:19" ht="15.75" customHeight="1">
      <c r="A61" s="1041">
        <v>60</v>
      </c>
      <c r="B61" s="1060" t="str">
        <f>'PLAN DE ACCIÓN 2026'!G63</f>
        <v>PI11</v>
      </c>
      <c r="C61" s="1047" t="s">
        <v>133</v>
      </c>
      <c r="D61" s="1047" t="s">
        <v>104</v>
      </c>
      <c r="E61" s="1042" t="str">
        <f xml:space="preserve"> 'PLAN DE ACCIÓN 2026'!X63</f>
        <v>Oficina de Informática y Desarrollo Tecnológico</v>
      </c>
      <c r="F61" s="1043" t="str">
        <f>'PLAN DE ACCIÓN 2026'!H63</f>
        <v>Ejecutar Plan de Transformación Digital vigencia 2026</v>
      </c>
      <c r="G61" s="1047">
        <v>1</v>
      </c>
      <c r="H61" s="1047" t="s">
        <v>134</v>
      </c>
      <c r="I61" s="1044">
        <f>'PLAN DE ACCIÓN 2026'!V63</f>
        <v>4</v>
      </c>
      <c r="J61" s="1044">
        <f>'PLAN DE ACCIÓN 2026'!J63</f>
        <v>0</v>
      </c>
      <c r="K61" s="1044">
        <f>'PLAN DE ACCIÓN 2026'!AB63</f>
        <v>0</v>
      </c>
      <c r="L61" s="1045">
        <f>INM_2025[[#This Row],[Proyec Ejec Acumul]]/INM_2025[[#This Row],[Program Entreg Anual]]</f>
        <v>0</v>
      </c>
      <c r="M61" s="1045">
        <f>INM_2025[[#This Row],[Ejec Real Acumu]]/INM_2025[[#This Row],[Program Entreg Anual]]</f>
        <v>0</v>
      </c>
      <c r="N61" s="1044">
        <f>'PLAN DE ACCIÓN 2026'!J63</f>
        <v>0</v>
      </c>
      <c r="O61" s="1044">
        <f>'PLAN DE ACCIÓN 2026'!AB63</f>
        <v>0</v>
      </c>
      <c r="P61" s="1046" t="e">
        <f t="shared" si="0"/>
        <v>#DIV/0!</v>
      </c>
      <c r="Q61" s="1046" t="s">
        <v>109</v>
      </c>
      <c r="R61" s="1044">
        <f t="shared" si="1"/>
        <v>0</v>
      </c>
      <c r="S61" s="1044">
        <f t="shared" si="2"/>
        <v>0</v>
      </c>
    </row>
    <row r="62" spans="1:19" ht="13.5" customHeight="1">
      <c r="A62" s="1041">
        <v>61</v>
      </c>
      <c r="B62" s="1060" t="str">
        <f>'PLAN DE ACCIÓN 2026'!G64</f>
        <v>PI12</v>
      </c>
      <c r="C62" s="1047" t="s">
        <v>133</v>
      </c>
      <c r="D62" s="1047" t="s">
        <v>104</v>
      </c>
      <c r="E62" s="1042" t="str">
        <f xml:space="preserve"> 'PLAN DE ACCIÓN 2026'!X64</f>
        <v xml:space="preserve">Oficina Asesora de Planeación </v>
      </c>
      <c r="F62" s="1043" t="str">
        <f>'PLAN DE ACCIÓN 2026'!H64</f>
        <v>Ejecutar el Plan Nacional de Infraestructura de Datos (PNID) y la hoja de ruta asociada, en articulación con las diferentes áreas involucradas para su adecuada implementación.</v>
      </c>
      <c r="G62" s="1047">
        <v>1</v>
      </c>
      <c r="H62" s="1047" t="s">
        <v>134</v>
      </c>
      <c r="I62" s="1044">
        <f>'PLAN DE ACCIÓN 2026'!V64</f>
        <v>4</v>
      </c>
      <c r="J62" s="1044">
        <f>'PLAN DE ACCIÓN 2026'!J64</f>
        <v>0</v>
      </c>
      <c r="K62" s="1044">
        <f>'PLAN DE ACCIÓN 2026'!AB64</f>
        <v>0</v>
      </c>
      <c r="L62" s="1045">
        <f>INM_2025[[#This Row],[Proyec Ejec Acumul]]/INM_2025[[#This Row],[Program Entreg Anual]]</f>
        <v>0</v>
      </c>
      <c r="M62" s="1045">
        <f>INM_2025[[#This Row],[Ejec Real Acumu]]/INM_2025[[#This Row],[Program Entreg Anual]]</f>
        <v>0</v>
      </c>
      <c r="N62" s="1044">
        <f>'PLAN DE ACCIÓN 2026'!J64</f>
        <v>0</v>
      </c>
      <c r="O62" s="1044">
        <f>'PLAN DE ACCIÓN 2026'!AB64</f>
        <v>0</v>
      </c>
      <c r="P62" s="1046" t="e">
        <f t="shared" si="0"/>
        <v>#DIV/0!</v>
      </c>
      <c r="Q62" s="1046" t="s">
        <v>109</v>
      </c>
      <c r="R62" s="1044">
        <f t="shared" si="1"/>
        <v>0</v>
      </c>
      <c r="S62" s="1044">
        <f t="shared" si="2"/>
        <v>0</v>
      </c>
    </row>
    <row r="63" spans="1:19" ht="14.25">
      <c r="A63" s="1041">
        <v>62</v>
      </c>
      <c r="B63" s="1060" t="str">
        <f>'PLAN DE ACCIÓN 2026'!G65</f>
        <v>PI13</v>
      </c>
      <c r="C63" s="1047" t="s">
        <v>133</v>
      </c>
      <c r="D63" s="1047" t="s">
        <v>104</v>
      </c>
      <c r="E63" s="1042" t="str">
        <f xml:space="preserve"> 'PLAN DE ACCIÓN 2026'!X65</f>
        <v>Secretaría General</v>
      </c>
      <c r="F63" s="1043" t="str">
        <f>'PLAN DE ACCIÓN 2026'!H65</f>
        <v>Ejecutar el Plan de Preservación Digital.</v>
      </c>
      <c r="G63" s="1047">
        <v>1</v>
      </c>
      <c r="H63" s="1047" t="s">
        <v>134</v>
      </c>
      <c r="I63" s="1044">
        <f>'PLAN DE ACCIÓN 2026'!V65</f>
        <v>4</v>
      </c>
      <c r="J63" s="1044">
        <f>'PLAN DE ACCIÓN 2026'!J65</f>
        <v>0</v>
      </c>
      <c r="K63" s="1044">
        <f>'PLAN DE ACCIÓN 2026'!AB65</f>
        <v>0</v>
      </c>
      <c r="L63" s="1045">
        <f>INM_2025[[#This Row],[Proyec Ejec Acumul]]/INM_2025[[#This Row],[Program Entreg Anual]]</f>
        <v>0</v>
      </c>
      <c r="M63" s="1045">
        <f>INM_2025[[#This Row],[Ejec Real Acumu]]/INM_2025[[#This Row],[Program Entreg Anual]]</f>
        <v>0</v>
      </c>
      <c r="N63" s="1044">
        <f>'PLAN DE ACCIÓN 2026'!J65</f>
        <v>0</v>
      </c>
      <c r="O63" s="1044">
        <f>'PLAN DE ACCIÓN 2026'!AB65</f>
        <v>0</v>
      </c>
      <c r="P63" s="1046" t="e">
        <f t="shared" si="0"/>
        <v>#DIV/0!</v>
      </c>
      <c r="Q63" s="1046" t="s">
        <v>109</v>
      </c>
      <c r="R63" s="1044">
        <f t="shared" si="1"/>
        <v>0</v>
      </c>
      <c r="S63" s="1044">
        <f t="shared" si="2"/>
        <v>0</v>
      </c>
    </row>
    <row r="64" spans="1:19" ht="14.25">
      <c r="A64" s="1041">
        <v>63</v>
      </c>
      <c r="B64" s="1060" t="str">
        <f>'PLAN DE ACCIÓN 2026'!G66</f>
        <v>ID1</v>
      </c>
      <c r="C64" s="1047" t="s">
        <v>133</v>
      </c>
      <c r="D64" s="1047" t="s">
        <v>104</v>
      </c>
      <c r="E64" s="1042" t="str">
        <f xml:space="preserve"> 'PLAN DE ACCIÓN 2026'!X66</f>
        <v>Secretaría General</v>
      </c>
      <c r="F64" s="1043" t="str">
        <f>'PLAN DE ACCIÓN 2026'!H66</f>
        <v>Realizar los cierres de los contratos de vigencia 2019 a 2025 en SECOP II y realizar las liquidaciones de los contratos de vigencia 2022 a 2025 SECOP II</v>
      </c>
      <c r="G64" s="1047">
        <v>1</v>
      </c>
      <c r="H64" s="1047" t="s">
        <v>134</v>
      </c>
      <c r="I64" s="1044">
        <f>'PLAN DE ACCIÓN 2026'!V66</f>
        <v>2</v>
      </c>
      <c r="J64" s="1044">
        <f>'PLAN DE ACCIÓN 2026'!J66</f>
        <v>0</v>
      </c>
      <c r="K64" s="1044">
        <f>'PLAN DE ACCIÓN 2026'!AB66</f>
        <v>0</v>
      </c>
      <c r="L64" s="1045">
        <f>INM_2025[[#This Row],[Proyec Ejec Acumul]]/INM_2025[[#This Row],[Program Entreg Anual]]</f>
        <v>0</v>
      </c>
      <c r="M64" s="1045">
        <f>INM_2025[[#This Row],[Ejec Real Acumu]]/INM_2025[[#This Row],[Program Entreg Anual]]</f>
        <v>0</v>
      </c>
      <c r="N64" s="1044">
        <f>'PLAN DE ACCIÓN 2026'!J66</f>
        <v>0</v>
      </c>
      <c r="O64" s="1044">
        <f>'PLAN DE ACCIÓN 2026'!AB66</f>
        <v>0</v>
      </c>
      <c r="P64" s="1046" t="e">
        <f t="shared" si="0"/>
        <v>#DIV/0!</v>
      </c>
      <c r="Q64" s="1046" t="s">
        <v>110</v>
      </c>
      <c r="R64" s="1044">
        <f t="shared" si="1"/>
        <v>0</v>
      </c>
      <c r="S64" s="1044">
        <f t="shared" si="2"/>
        <v>0</v>
      </c>
    </row>
    <row r="65" spans="1:19" ht="14.25">
      <c r="A65" s="1041">
        <v>64</v>
      </c>
      <c r="B65" s="1060" t="str">
        <f>'PLAN DE ACCIÓN 2026'!G67</f>
        <v>ID2</v>
      </c>
      <c r="C65" s="1047" t="s">
        <v>133</v>
      </c>
      <c r="D65" s="1047" t="s">
        <v>104</v>
      </c>
      <c r="E65" s="1042" t="str">
        <f xml:space="preserve"> 'PLAN DE ACCIÓN 2026'!X67</f>
        <v>Subdirección de Metrología Química y Biología</v>
      </c>
      <c r="F65" s="1043" t="str">
        <f>'PLAN DE ACCIÓN 2026'!H67</f>
        <v>Atender servicio de medición de materiales de referencia</v>
      </c>
      <c r="G65" s="1047">
        <v>1</v>
      </c>
      <c r="H65" s="1047" t="s">
        <v>134</v>
      </c>
      <c r="I65" s="1044">
        <f>'PLAN DE ACCIÓN 2026'!V67</f>
        <v>1</v>
      </c>
      <c r="J65" s="1044">
        <f>'PLAN DE ACCIÓN 2026'!J67</f>
        <v>0</v>
      </c>
      <c r="K65" s="1044">
        <f>'PLAN DE ACCIÓN 2026'!AB67</f>
        <v>0</v>
      </c>
      <c r="L65" s="1045">
        <f>INM_2025[[#This Row],[Proyec Ejec Acumul]]/INM_2025[[#This Row],[Program Entreg Anual]]</f>
        <v>0</v>
      </c>
      <c r="M65" s="1045">
        <f>INM_2025[[#This Row],[Ejec Real Acumu]]/INM_2025[[#This Row],[Program Entreg Anual]]</f>
        <v>0</v>
      </c>
      <c r="N65" s="1044">
        <f>'PLAN DE ACCIÓN 2026'!J67</f>
        <v>0</v>
      </c>
      <c r="O65" s="1044">
        <f>'PLAN DE ACCIÓN 2026'!AB67</f>
        <v>0</v>
      </c>
      <c r="P65" s="1046" t="e">
        <f t="shared" si="0"/>
        <v>#DIV/0!</v>
      </c>
      <c r="Q65" s="1046" t="s">
        <v>110</v>
      </c>
      <c r="R65" s="1044">
        <f t="shared" si="1"/>
        <v>0</v>
      </c>
      <c r="S65" s="1044">
        <f t="shared" si="2"/>
        <v>0</v>
      </c>
    </row>
    <row r="66" spans="1:19" ht="14.25">
      <c r="A66" s="1041">
        <v>65</v>
      </c>
      <c r="B66" s="1060" t="str">
        <f>'PLAN DE ACCIÓN 2026'!G68</f>
        <v>ID3</v>
      </c>
      <c r="C66" s="1047" t="s">
        <v>133</v>
      </c>
      <c r="D66" s="1047" t="s">
        <v>104</v>
      </c>
      <c r="E66" s="1042" t="str">
        <f xml:space="preserve"> 'PLAN DE ACCIÓN 2026'!X68</f>
        <v>Subdirección de Metrología Química y Biología</v>
      </c>
      <c r="F66" s="1043" t="str">
        <f>'PLAN DE ACCIÓN 2026'!H68</f>
        <v xml:space="preserve">Producción, Recertificación o ampliación de vigencia de Materiales de Referencia </v>
      </c>
      <c r="G66" s="1047">
        <v>1</v>
      </c>
      <c r="H66" s="1047" t="s">
        <v>134</v>
      </c>
      <c r="I66" s="1044">
        <f>'PLAN DE ACCIÓN 2026'!V68</f>
        <v>7</v>
      </c>
      <c r="J66" s="1044">
        <f>'PLAN DE ACCIÓN 2026'!J68</f>
        <v>0</v>
      </c>
      <c r="K66" s="1044">
        <f>'PLAN DE ACCIÓN 2026'!AB68</f>
        <v>0</v>
      </c>
      <c r="L66" s="1045">
        <f>INM_2025[[#This Row],[Proyec Ejec Acumul]]/INM_2025[[#This Row],[Program Entreg Anual]]</f>
        <v>0</v>
      </c>
      <c r="M66" s="1045">
        <f>INM_2025[[#This Row],[Ejec Real Acumu]]/INM_2025[[#This Row],[Program Entreg Anual]]</f>
        <v>0</v>
      </c>
      <c r="N66" s="1044">
        <f>'PLAN DE ACCIÓN 2026'!J68</f>
        <v>0</v>
      </c>
      <c r="O66" s="1044">
        <f>'PLAN DE ACCIÓN 2026'!AB68</f>
        <v>0</v>
      </c>
      <c r="P66" s="1046" t="e">
        <f t="shared" si="0"/>
        <v>#DIV/0!</v>
      </c>
      <c r="Q66" s="1046" t="s">
        <v>110</v>
      </c>
      <c r="R66" s="1044">
        <f t="shared" si="1"/>
        <v>0</v>
      </c>
      <c r="S66" s="1044">
        <f t="shared" si="2"/>
        <v>0</v>
      </c>
    </row>
    <row r="67" spans="1:19" ht="14.25">
      <c r="A67" s="1041">
        <v>66</v>
      </c>
      <c r="B67" s="1060" t="str">
        <f>'PLAN DE ACCIÓN 2026'!G69</f>
        <v>ID4</v>
      </c>
      <c r="C67" s="1047" t="s">
        <v>133</v>
      </c>
      <c r="D67" s="1047" t="s">
        <v>104</v>
      </c>
      <c r="E67" s="1042" t="str">
        <f xml:space="preserve"> 'PLAN DE ACCIÓN 2026'!X69</f>
        <v>Subdirección de Metrología Química y Biología</v>
      </c>
      <c r="F67" s="1043" t="str">
        <f>'PLAN DE ACCIÓN 2026'!H69</f>
        <v>Producción de Materiales de Referencia Nuevos</v>
      </c>
      <c r="G67" s="1047">
        <v>1</v>
      </c>
      <c r="H67" s="1047" t="s">
        <v>134</v>
      </c>
      <c r="I67" s="1044">
        <f>'PLAN DE ACCIÓN 2026'!V69</f>
        <v>1</v>
      </c>
      <c r="J67" s="1044">
        <f>'PLAN DE ACCIÓN 2026'!J69</f>
        <v>0</v>
      </c>
      <c r="K67" s="1044">
        <f>'PLAN DE ACCIÓN 2026'!AB69</f>
        <v>0</v>
      </c>
      <c r="L67" s="1045">
        <f>INM_2025[[#This Row],[Proyec Ejec Acumul]]/INM_2025[[#This Row],[Program Entreg Anual]]</f>
        <v>0</v>
      </c>
      <c r="M67" s="1045">
        <f>INM_2025[[#This Row],[Ejec Real Acumu]]/INM_2025[[#This Row],[Program Entreg Anual]]</f>
        <v>0</v>
      </c>
      <c r="N67" s="1044">
        <f>'PLAN DE ACCIÓN 2026'!J69</f>
        <v>0</v>
      </c>
      <c r="O67" s="1044">
        <f>'PLAN DE ACCIÓN 2026'!AB69</f>
        <v>0</v>
      </c>
      <c r="P67" s="1046" t="e">
        <f t="shared" ref="P67:P93" si="3">O67/N67</f>
        <v>#DIV/0!</v>
      </c>
      <c r="Q67" s="1046" t="s">
        <v>110</v>
      </c>
      <c r="R67" s="1044">
        <f t="shared" ref="R67:R101" si="4">K67-J67</f>
        <v>0</v>
      </c>
      <c r="S67" s="1044">
        <f t="shared" ref="S67:S101" si="5">O67-N67</f>
        <v>0</v>
      </c>
    </row>
    <row r="68" spans="1:19" ht="14.25">
      <c r="A68" s="1041">
        <v>67</v>
      </c>
      <c r="B68" s="1060" t="str">
        <f>'PLAN DE ACCIÓN 2026'!G70</f>
        <v>ID5</v>
      </c>
      <c r="C68" s="1047" t="s">
        <v>133</v>
      </c>
      <c r="D68" s="1047" t="s">
        <v>104</v>
      </c>
      <c r="E68" s="1042" t="str">
        <f xml:space="preserve"> 'PLAN DE ACCIÓN 2026'!X70</f>
        <v>Subdirección de Metrología Química y Biología</v>
      </c>
      <c r="F68" s="1043" t="str">
        <f>'PLAN DE ACCIÓN 2026'!H70</f>
        <v>Producir Materiales de Referencia piloto / ítems de comparación</v>
      </c>
      <c r="G68" s="1047">
        <v>1</v>
      </c>
      <c r="H68" s="1047" t="s">
        <v>134</v>
      </c>
      <c r="I68" s="1044">
        <f>'PLAN DE ACCIÓN 2026'!V70</f>
        <v>8</v>
      </c>
      <c r="J68" s="1044">
        <f>'PLAN DE ACCIÓN 2026'!J70</f>
        <v>0</v>
      </c>
      <c r="K68" s="1044">
        <f>'PLAN DE ACCIÓN 2026'!AB70</f>
        <v>0</v>
      </c>
      <c r="L68" s="1045">
        <f>INM_2025[[#This Row],[Proyec Ejec Acumul]]/INM_2025[[#This Row],[Program Entreg Anual]]</f>
        <v>0</v>
      </c>
      <c r="M68" s="1045">
        <f>INM_2025[[#This Row],[Ejec Real Acumu]]/INM_2025[[#This Row],[Program Entreg Anual]]</f>
        <v>0</v>
      </c>
      <c r="N68" s="1044">
        <f>'PLAN DE ACCIÓN 2026'!J70</f>
        <v>0</v>
      </c>
      <c r="O68" s="1044">
        <f>'PLAN DE ACCIÓN 2026'!AB70</f>
        <v>0</v>
      </c>
      <c r="P68" s="1046" t="e">
        <f t="shared" si="3"/>
        <v>#DIV/0!</v>
      </c>
      <c r="Q68" s="1046" t="s">
        <v>110</v>
      </c>
      <c r="R68" s="1044">
        <f t="shared" si="4"/>
        <v>0</v>
      </c>
      <c r="S68" s="1044">
        <f t="shared" si="5"/>
        <v>0</v>
      </c>
    </row>
    <row r="69" spans="1:19" ht="14.25">
      <c r="A69" s="1041">
        <v>68</v>
      </c>
      <c r="B69" s="1060" t="str">
        <f>'PLAN DE ACCIÓN 2026'!G71</f>
        <v>ID6</v>
      </c>
      <c r="C69" s="1047" t="s">
        <v>133</v>
      </c>
      <c r="D69" s="1047" t="s">
        <v>104</v>
      </c>
      <c r="E69" s="1042" t="str">
        <f xml:space="preserve"> 'PLAN DE ACCIÓN 2026'!X71</f>
        <v>Subdirección de Metrología Química y Biología</v>
      </c>
      <c r="F69" s="1043" t="str">
        <f>'PLAN DE ACCIÓN 2026'!H71</f>
        <v>Desarrollar la capacidad técnica para la certificación de materiales de referencia</v>
      </c>
      <c r="G69" s="1047">
        <v>1</v>
      </c>
      <c r="H69" s="1047" t="s">
        <v>134</v>
      </c>
      <c r="I69" s="1044">
        <f>'PLAN DE ACCIÓN 2026'!V71</f>
        <v>28</v>
      </c>
      <c r="J69" s="1044">
        <f>'PLAN DE ACCIÓN 2026'!J71</f>
        <v>0</v>
      </c>
      <c r="K69" s="1044">
        <f>'PLAN DE ACCIÓN 2026'!AB71</f>
        <v>0</v>
      </c>
      <c r="L69" s="1045">
        <f>INM_2025[[#This Row],[Proyec Ejec Acumul]]/INM_2025[[#This Row],[Program Entreg Anual]]</f>
        <v>0</v>
      </c>
      <c r="M69" s="1045">
        <f>INM_2025[[#This Row],[Ejec Real Acumu]]/INM_2025[[#This Row],[Program Entreg Anual]]</f>
        <v>0</v>
      </c>
      <c r="N69" s="1044">
        <f>'PLAN DE ACCIÓN 2026'!J71</f>
        <v>0</v>
      </c>
      <c r="O69" s="1044">
        <f>'PLAN DE ACCIÓN 2026'!AB71</f>
        <v>0</v>
      </c>
      <c r="P69" s="1046" t="e">
        <f t="shared" si="3"/>
        <v>#DIV/0!</v>
      </c>
      <c r="Q69" s="1046" t="s">
        <v>110</v>
      </c>
      <c r="R69" s="1044">
        <f t="shared" si="4"/>
        <v>0</v>
      </c>
      <c r="S69" s="1044">
        <f t="shared" si="5"/>
        <v>0</v>
      </c>
    </row>
    <row r="70" spans="1:19" ht="14.25">
      <c r="A70" s="1041">
        <v>69</v>
      </c>
      <c r="B70" s="1060" t="str">
        <f>'PLAN DE ACCIÓN 2026'!G72</f>
        <v>ID7</v>
      </c>
      <c r="C70" s="1047" t="s">
        <v>133</v>
      </c>
      <c r="D70" s="1047" t="s">
        <v>104</v>
      </c>
      <c r="E70" s="1042" t="str">
        <f xml:space="preserve"> 'PLAN DE ACCIÓN 2026'!X72</f>
        <v>Subdirección de Metrología Química y Biología</v>
      </c>
      <c r="F70" s="1043" t="str">
        <f>'PLAN DE ACCIÓN 2026'!H72</f>
        <v>Diseñar nuevos cursos en metrología Química y Biología (Versión Piloto)</v>
      </c>
      <c r="G70" s="1047">
        <v>1</v>
      </c>
      <c r="H70" s="1047" t="s">
        <v>134</v>
      </c>
      <c r="I70" s="1044">
        <f>'PLAN DE ACCIÓN 2026'!V72</f>
        <v>1</v>
      </c>
      <c r="J70" s="1044">
        <f>'PLAN DE ACCIÓN 2026'!J72</f>
        <v>0</v>
      </c>
      <c r="K70" s="1044">
        <f>'PLAN DE ACCIÓN 2026'!AB72</f>
        <v>0</v>
      </c>
      <c r="L70" s="1045">
        <f>INM_2025[[#This Row],[Proyec Ejec Acumul]]/INM_2025[[#This Row],[Program Entreg Anual]]</f>
        <v>0</v>
      </c>
      <c r="M70" s="1045">
        <f>INM_2025[[#This Row],[Ejec Real Acumu]]/INM_2025[[#This Row],[Program Entreg Anual]]</f>
        <v>0</v>
      </c>
      <c r="N70" s="1044">
        <f>'PLAN DE ACCIÓN 2026'!J72</f>
        <v>0</v>
      </c>
      <c r="O70" s="1044">
        <f>'PLAN DE ACCIÓN 2026'!AB72</f>
        <v>0</v>
      </c>
      <c r="P70" s="1046" t="e">
        <f t="shared" si="3"/>
        <v>#DIV/0!</v>
      </c>
      <c r="Q70" s="1046" t="s">
        <v>110</v>
      </c>
      <c r="R70" s="1044">
        <f t="shared" si="4"/>
        <v>0</v>
      </c>
      <c r="S70" s="1044">
        <f t="shared" si="5"/>
        <v>0</v>
      </c>
    </row>
    <row r="71" spans="1:19" ht="14.25">
      <c r="A71" s="1041">
        <v>70</v>
      </c>
      <c r="B71" s="1060" t="str">
        <f>'PLAN DE ACCIÓN 2026'!G73</f>
        <v>ID8</v>
      </c>
      <c r="C71" s="1047" t="s">
        <v>133</v>
      </c>
      <c r="D71" s="1047" t="s">
        <v>104</v>
      </c>
      <c r="E71" s="1042" t="str">
        <f xml:space="preserve"> 'PLAN DE ACCIÓN 2026'!X73</f>
        <v>Subdirección de Metrología Química y Biología</v>
      </c>
      <c r="F71" s="1043" t="str">
        <f>'PLAN DE ACCIÓN 2026'!H73</f>
        <v>Apoyar técnicamente la elaboración de protocolos de los ensayos de aptitud programadas por SSMRC</v>
      </c>
      <c r="G71" s="1047">
        <v>1</v>
      </c>
      <c r="H71" s="1047" t="s">
        <v>134</v>
      </c>
      <c r="I71" s="1044">
        <f>'PLAN DE ACCIÓN 2026'!V73</f>
        <v>3</v>
      </c>
      <c r="J71" s="1044">
        <f>'PLAN DE ACCIÓN 2026'!J73</f>
        <v>0</v>
      </c>
      <c r="K71" s="1044">
        <f>'PLAN DE ACCIÓN 2026'!AB73</f>
        <v>0</v>
      </c>
      <c r="L71" s="1045">
        <f>INM_2025[[#This Row],[Proyec Ejec Acumul]]/INM_2025[[#This Row],[Program Entreg Anual]]</f>
        <v>0</v>
      </c>
      <c r="M71" s="1045">
        <f>INM_2025[[#This Row],[Ejec Real Acumu]]/INM_2025[[#This Row],[Program Entreg Anual]]</f>
        <v>0</v>
      </c>
      <c r="N71" s="1044">
        <f>'PLAN DE ACCIÓN 2026'!J73</f>
        <v>0</v>
      </c>
      <c r="O71" s="1044">
        <f>'PLAN DE ACCIÓN 2026'!AB73</f>
        <v>0</v>
      </c>
      <c r="P71" s="1046" t="e">
        <f t="shared" si="3"/>
        <v>#DIV/0!</v>
      </c>
      <c r="Q71" s="1046" t="s">
        <v>110</v>
      </c>
      <c r="R71" s="1044">
        <f t="shared" si="4"/>
        <v>0</v>
      </c>
      <c r="S71" s="1044">
        <f t="shared" si="5"/>
        <v>0</v>
      </c>
    </row>
    <row r="72" spans="1:19" ht="14.25">
      <c r="A72" s="1041">
        <v>71</v>
      </c>
      <c r="B72" s="1060" t="str">
        <f>'PLAN DE ACCIÓN 2026'!G74</f>
        <v>ID9</v>
      </c>
      <c r="C72" s="1047" t="s">
        <v>133</v>
      </c>
      <c r="D72" s="1047" t="s">
        <v>104</v>
      </c>
      <c r="E72" s="1042" t="str">
        <f xml:space="preserve"> 'PLAN DE ACCIÓN 2026'!X74</f>
        <v>Subdirección de Metrología Química y Biología</v>
      </c>
      <c r="F72" s="1043" t="str">
        <f>'PLAN DE ACCIÓN 2026'!H74</f>
        <v>Apoyar técnicamente la elaboración del informe final de ensayos de aptitud programadas por SSMRC, las recomendaciones y presentación de cierre del EA</v>
      </c>
      <c r="G72" s="1047">
        <v>1</v>
      </c>
      <c r="H72" s="1047" t="s">
        <v>134</v>
      </c>
      <c r="I72" s="1044">
        <f>'PLAN DE ACCIÓN 2026'!V74</f>
        <v>4</v>
      </c>
      <c r="J72" s="1044">
        <f>'PLAN DE ACCIÓN 2026'!J74</f>
        <v>0</v>
      </c>
      <c r="K72" s="1044">
        <f>'PLAN DE ACCIÓN 2026'!AB74</f>
        <v>0</v>
      </c>
      <c r="L72" s="1045">
        <f>INM_2025[[#This Row],[Proyec Ejec Acumul]]/INM_2025[[#This Row],[Program Entreg Anual]]</f>
        <v>0</v>
      </c>
      <c r="M72" s="1045">
        <f>INM_2025[[#This Row],[Ejec Real Acumu]]/INM_2025[[#This Row],[Program Entreg Anual]]</f>
        <v>0</v>
      </c>
      <c r="N72" s="1044">
        <f>'PLAN DE ACCIÓN 2026'!J74</f>
        <v>0</v>
      </c>
      <c r="O72" s="1044">
        <f>'PLAN DE ACCIÓN 2026'!AB74</f>
        <v>0</v>
      </c>
      <c r="P72" s="1046" t="e">
        <f t="shared" si="3"/>
        <v>#DIV/0!</v>
      </c>
      <c r="Q72" s="1046" t="s">
        <v>110</v>
      </c>
      <c r="R72" s="1044">
        <f t="shared" si="4"/>
        <v>0</v>
      </c>
      <c r="S72" s="1044">
        <f t="shared" si="5"/>
        <v>0</v>
      </c>
    </row>
    <row r="73" spans="1:19" ht="14.25">
      <c r="A73" s="1041">
        <v>72</v>
      </c>
      <c r="B73" s="1060" t="str">
        <f>'PLAN DE ACCIÓN 2026'!G75</f>
        <v>ID10</v>
      </c>
      <c r="C73" s="1047" t="s">
        <v>133</v>
      </c>
      <c r="D73" s="1047" t="s">
        <v>104</v>
      </c>
      <c r="E73" s="1042" t="str">
        <f xml:space="preserve"> 'PLAN DE ACCIÓN 2026'!X75</f>
        <v>Subdirección de Metrología Química y Biología</v>
      </c>
      <c r="F73" s="1043" t="str">
        <f>'PLAN DE ACCIÓN 2026'!H75</f>
        <v>Desarrollar componente técnico del estudio colaborativo</v>
      </c>
      <c r="G73" s="1047">
        <v>1</v>
      </c>
      <c r="H73" s="1047" t="s">
        <v>134</v>
      </c>
      <c r="I73" s="1044">
        <f>'PLAN DE ACCIÓN 2026'!V75</f>
        <v>1</v>
      </c>
      <c r="J73" s="1044">
        <f>'PLAN DE ACCIÓN 2026'!J75</f>
        <v>0</v>
      </c>
      <c r="K73" s="1044">
        <f>'PLAN DE ACCIÓN 2026'!AB75</f>
        <v>0</v>
      </c>
      <c r="L73" s="1045">
        <f>INM_2025[[#This Row],[Proyec Ejec Acumul]]/INM_2025[[#This Row],[Program Entreg Anual]]</f>
        <v>0</v>
      </c>
      <c r="M73" s="1045">
        <f>INM_2025[[#This Row],[Ejec Real Acumu]]/INM_2025[[#This Row],[Program Entreg Anual]]</f>
        <v>0</v>
      </c>
      <c r="N73" s="1044">
        <f>'PLAN DE ACCIÓN 2026'!J75</f>
        <v>0</v>
      </c>
      <c r="O73" s="1044">
        <f>'PLAN DE ACCIÓN 2026'!AB75</f>
        <v>0</v>
      </c>
      <c r="P73" s="1046" t="e">
        <f t="shared" si="3"/>
        <v>#DIV/0!</v>
      </c>
      <c r="Q73" s="1046" t="s">
        <v>110</v>
      </c>
      <c r="R73" s="1044">
        <f t="shared" si="4"/>
        <v>0</v>
      </c>
      <c r="S73" s="1044">
        <f t="shared" si="5"/>
        <v>0</v>
      </c>
    </row>
    <row r="74" spans="1:19" ht="14.25">
      <c r="A74" s="1041">
        <v>73</v>
      </c>
      <c r="B74" s="1060" t="str">
        <f>'PLAN DE ACCIÓN 2026'!G76</f>
        <v>ID11</v>
      </c>
      <c r="C74" s="1047" t="s">
        <v>133</v>
      </c>
      <c r="D74" s="1047" t="s">
        <v>104</v>
      </c>
      <c r="E74" s="1042" t="str">
        <f xml:space="preserve"> 'PLAN DE ACCIÓN 2026'!X76</f>
        <v>Subdirección de Metrología Química y Biología</v>
      </c>
      <c r="F74" s="1043" t="str">
        <f>'PLAN DE ACCIÓN 2026'!H76</f>
        <v>Apoyar técnicamente la elaboración del informe final del Estudio Colaborativo por SSMRC, las recomendaciones y presentación de cierre.</v>
      </c>
      <c r="G74" s="1047">
        <v>1</v>
      </c>
      <c r="H74" s="1047" t="s">
        <v>134</v>
      </c>
      <c r="I74" s="1044">
        <f>'PLAN DE ACCIÓN 2026'!V76</f>
        <v>1</v>
      </c>
      <c r="J74" s="1044">
        <f>'PLAN DE ACCIÓN 2026'!J76</f>
        <v>0</v>
      </c>
      <c r="K74" s="1044">
        <f>'PLAN DE ACCIÓN 2026'!AB76</f>
        <v>0</v>
      </c>
      <c r="L74" s="1045">
        <f>INM_2025[[#This Row],[Proyec Ejec Acumul]]/INM_2025[[#This Row],[Program Entreg Anual]]</f>
        <v>0</v>
      </c>
      <c r="M74" s="1045">
        <f>INM_2025[[#This Row],[Ejec Real Acumu]]/INM_2025[[#This Row],[Program Entreg Anual]]</f>
        <v>0</v>
      </c>
      <c r="N74" s="1044">
        <f>'PLAN DE ACCIÓN 2026'!J76</f>
        <v>0</v>
      </c>
      <c r="O74" s="1044">
        <f>'PLAN DE ACCIÓN 2026'!AB76</f>
        <v>0</v>
      </c>
      <c r="P74" s="1046" t="e">
        <f t="shared" si="3"/>
        <v>#DIV/0!</v>
      </c>
      <c r="Q74" s="1046" t="s">
        <v>110</v>
      </c>
      <c r="R74" s="1044">
        <f t="shared" si="4"/>
        <v>0</v>
      </c>
      <c r="S74" s="1044">
        <f t="shared" si="5"/>
        <v>0</v>
      </c>
    </row>
    <row r="75" spans="1:19" ht="14.25">
      <c r="A75" s="1041">
        <v>74</v>
      </c>
      <c r="B75" s="1060" t="str">
        <f>'PLAN DE ACCIÓN 2026'!G77</f>
        <v>ID12</v>
      </c>
      <c r="C75" s="1047" t="s">
        <v>133</v>
      </c>
      <c r="D75" s="1047" t="s">
        <v>104</v>
      </c>
      <c r="E75" s="1042" t="str">
        <f xml:space="preserve"> 'PLAN DE ACCIÓN 2026'!X77</f>
        <v>Subdirección de Metrología Química y Biología</v>
      </c>
      <c r="F75" s="1043" t="str">
        <f>'PLAN DE ACCIÓN 2026'!H77</f>
        <v xml:space="preserve">Divulgar los avances en metrología química y bioanálisis por parte  del Grupo de Investigación en Metrología Química y Bioanálisis - GIMQB </v>
      </c>
      <c r="G75" s="1047">
        <v>1</v>
      </c>
      <c r="H75" s="1047" t="s">
        <v>134</v>
      </c>
      <c r="I75" s="1044">
        <f>'PLAN DE ACCIÓN 2026'!V77</f>
        <v>8</v>
      </c>
      <c r="J75" s="1044">
        <f>'PLAN DE ACCIÓN 2026'!J77</f>
        <v>0</v>
      </c>
      <c r="K75" s="1044">
        <f>'PLAN DE ACCIÓN 2026'!AB77</f>
        <v>1</v>
      </c>
      <c r="L75" s="1045">
        <f>INM_2025[[#This Row],[Proyec Ejec Acumul]]/INM_2025[[#This Row],[Program Entreg Anual]]</f>
        <v>0</v>
      </c>
      <c r="M75" s="1045">
        <f>INM_2025[[#This Row],[Ejec Real Acumu]]/INM_2025[[#This Row],[Program Entreg Anual]]</f>
        <v>0.125</v>
      </c>
      <c r="N75" s="1044">
        <f>'PLAN DE ACCIÓN 2026'!J77</f>
        <v>0</v>
      </c>
      <c r="O75" s="1044">
        <f>'PLAN DE ACCIÓN 2026'!AB77</f>
        <v>1</v>
      </c>
      <c r="P75" s="1046" t="e">
        <f t="shared" si="3"/>
        <v>#DIV/0!</v>
      </c>
      <c r="Q75" s="1046" t="s">
        <v>110</v>
      </c>
      <c r="R75" s="1044">
        <f t="shared" si="4"/>
        <v>1</v>
      </c>
      <c r="S75" s="1044">
        <f t="shared" si="5"/>
        <v>1</v>
      </c>
    </row>
    <row r="76" spans="1:19" ht="14.25">
      <c r="A76" s="1041">
        <v>75</v>
      </c>
      <c r="B76" s="1060" t="str">
        <f>'PLAN DE ACCIÓN 2026'!G78</f>
        <v>ID13</v>
      </c>
      <c r="C76" s="1047" t="s">
        <v>133</v>
      </c>
      <c r="D76" s="1047" t="s">
        <v>104</v>
      </c>
      <c r="E76" s="1042" t="str">
        <f xml:space="preserve"> 'PLAN DE ACCIÓN 2026'!X78</f>
        <v>Subdirección de Metrología Química y Biología</v>
      </c>
      <c r="F76" s="1043" t="str">
        <f>'PLAN DE ACCIÓN 2026'!H78</f>
        <v>Participación en convocatorias y/o ejecución de proyectos de cooperación nacional o internacional</v>
      </c>
      <c r="G76" s="1047">
        <v>1</v>
      </c>
      <c r="H76" s="1047" t="s">
        <v>134</v>
      </c>
      <c r="I76" s="1044">
        <f>'PLAN DE ACCIÓN 2026'!V78</f>
        <v>2</v>
      </c>
      <c r="J76" s="1044">
        <f>'PLAN DE ACCIÓN 2026'!J78</f>
        <v>0</v>
      </c>
      <c r="K76" s="1044">
        <f>'PLAN DE ACCIÓN 2026'!AB78</f>
        <v>0</v>
      </c>
      <c r="L76" s="1045">
        <f>INM_2025[[#This Row],[Proyec Ejec Acumul]]/INM_2025[[#This Row],[Program Entreg Anual]]</f>
        <v>0</v>
      </c>
      <c r="M76" s="1045">
        <f>INM_2025[[#This Row],[Ejec Real Acumu]]/INM_2025[[#This Row],[Program Entreg Anual]]</f>
        <v>0</v>
      </c>
      <c r="N76" s="1044">
        <f>'PLAN DE ACCIÓN 2026'!J78</f>
        <v>0</v>
      </c>
      <c r="O76" s="1044">
        <f>'PLAN DE ACCIÓN 2026'!AB78</f>
        <v>0</v>
      </c>
      <c r="P76" s="1046" t="e">
        <f t="shared" si="3"/>
        <v>#DIV/0!</v>
      </c>
      <c r="Q76" s="1046" t="s">
        <v>110</v>
      </c>
      <c r="R76" s="1044">
        <f t="shared" si="4"/>
        <v>0</v>
      </c>
      <c r="S76" s="1044">
        <f t="shared" si="5"/>
        <v>0</v>
      </c>
    </row>
    <row r="77" spans="1:19" ht="14.25">
      <c r="A77" s="1041">
        <v>76</v>
      </c>
      <c r="B77" s="1060" t="str">
        <f>'PLAN DE ACCIÓN 2026'!G79</f>
        <v>ID14</v>
      </c>
      <c r="C77" s="1047" t="s">
        <v>133</v>
      </c>
      <c r="D77" s="1047" t="s">
        <v>104</v>
      </c>
      <c r="E77" s="1042" t="str">
        <f xml:space="preserve"> 'PLAN DE ACCIÓN 2026'!X79</f>
        <v xml:space="preserve">Oficina Asesora de Planeación </v>
      </c>
      <c r="F77" s="1043" t="str">
        <f>'PLAN DE ACCIÓN 2026'!H79</f>
        <v>Definir e implementar los lineamientos institucionales de diplomacia científica en el INM</v>
      </c>
      <c r="G77" s="1047">
        <v>1</v>
      </c>
      <c r="H77" s="1047" t="s">
        <v>134</v>
      </c>
      <c r="I77" s="1044">
        <f>'PLAN DE ACCIÓN 2026'!V79</f>
        <v>2</v>
      </c>
      <c r="J77" s="1044">
        <f>'PLAN DE ACCIÓN 2026'!J79</f>
        <v>0</v>
      </c>
      <c r="K77" s="1044">
        <f>'PLAN DE ACCIÓN 2026'!AB79</f>
        <v>0</v>
      </c>
      <c r="L77" s="1045">
        <f>INM_2025[[#This Row],[Proyec Ejec Acumul]]/INM_2025[[#This Row],[Program Entreg Anual]]</f>
        <v>0</v>
      </c>
      <c r="M77" s="1045">
        <f>INM_2025[[#This Row],[Ejec Real Acumu]]/INM_2025[[#This Row],[Program Entreg Anual]]</f>
        <v>0</v>
      </c>
      <c r="N77" s="1044">
        <f>'PLAN DE ACCIÓN 2026'!J79</f>
        <v>0</v>
      </c>
      <c r="O77" s="1044">
        <f>'PLAN DE ACCIÓN 2026'!AB79</f>
        <v>0</v>
      </c>
      <c r="P77" s="1046" t="e">
        <f t="shared" si="3"/>
        <v>#DIV/0!</v>
      </c>
      <c r="Q77" s="1046" t="s">
        <v>110</v>
      </c>
      <c r="R77" s="1044">
        <f t="shared" si="4"/>
        <v>0</v>
      </c>
      <c r="S77" s="1044">
        <f t="shared" si="5"/>
        <v>0</v>
      </c>
    </row>
    <row r="78" spans="1:19" ht="14.25">
      <c r="A78" s="1041">
        <v>77</v>
      </c>
      <c r="B78" s="1060" t="str">
        <f>'PLAN DE ACCIÓN 2026'!G80</f>
        <v>ID15</v>
      </c>
      <c r="C78" s="1047" t="s">
        <v>133</v>
      </c>
      <c r="D78" s="1047" t="s">
        <v>104</v>
      </c>
      <c r="E78" s="1042" t="str">
        <f xml:space="preserve"> 'PLAN DE ACCIÓN 2026'!X80</f>
        <v xml:space="preserve">Oficina Asesora de Planeación </v>
      </c>
      <c r="F78" s="1043" t="str">
        <f>'PLAN DE ACCIÓN 2026'!H80</f>
        <v>Apoyar la gestión de cierre y terminación de los proyectos de inversión los cuales finalizaron su alcance temporal</v>
      </c>
      <c r="G78" s="1047">
        <v>1</v>
      </c>
      <c r="H78" s="1047" t="s">
        <v>134</v>
      </c>
      <c r="I78" s="1044">
        <f>'PLAN DE ACCIÓN 2026'!V80</f>
        <v>10</v>
      </c>
      <c r="J78" s="1044">
        <f>'PLAN DE ACCIÓN 2026'!J80</f>
        <v>0</v>
      </c>
      <c r="K78" s="1044">
        <f>'PLAN DE ACCIÓN 2026'!AB80</f>
        <v>0</v>
      </c>
      <c r="L78" s="1045">
        <f>INM_2025[[#This Row],[Proyec Ejec Acumul]]/INM_2025[[#This Row],[Program Entreg Anual]]</f>
        <v>0</v>
      </c>
      <c r="M78" s="1045">
        <f>INM_2025[[#This Row],[Ejec Real Acumu]]/INM_2025[[#This Row],[Program Entreg Anual]]</f>
        <v>0</v>
      </c>
      <c r="N78" s="1044">
        <f>'PLAN DE ACCIÓN 2026'!J80</f>
        <v>0</v>
      </c>
      <c r="O78" s="1044">
        <f>'PLAN DE ACCIÓN 2026'!AB80</f>
        <v>0</v>
      </c>
      <c r="P78" s="1046" t="e">
        <f t="shared" si="3"/>
        <v>#DIV/0!</v>
      </c>
      <c r="Q78" s="1046" t="s">
        <v>110</v>
      </c>
      <c r="R78" s="1044">
        <f t="shared" si="4"/>
        <v>0</v>
      </c>
      <c r="S78" s="1044">
        <f t="shared" si="5"/>
        <v>0</v>
      </c>
    </row>
    <row r="79" spans="1:19" ht="14.25">
      <c r="A79" s="1041">
        <v>78</v>
      </c>
      <c r="B79" s="1060" t="str">
        <f>'PLAN DE ACCIÓN 2026'!G81</f>
        <v>ID16</v>
      </c>
      <c r="C79" s="1047" t="s">
        <v>133</v>
      </c>
      <c r="D79" s="1047" t="s">
        <v>104</v>
      </c>
      <c r="E79" s="1042" t="str">
        <f xml:space="preserve"> 'PLAN DE ACCIÓN 2026'!X81</f>
        <v xml:space="preserve">Oficina Asesora de Planeación </v>
      </c>
      <c r="F79" s="1043" t="str">
        <f>'PLAN DE ACCIÓN 2026'!H81</f>
        <v>Definir e implementar los lineamientos institucionales de analítica de datos del INM</v>
      </c>
      <c r="G79" s="1047">
        <v>1</v>
      </c>
      <c r="H79" s="1047" t="s">
        <v>134</v>
      </c>
      <c r="I79" s="1044">
        <f>'PLAN DE ACCIÓN 2026'!V81</f>
        <v>2</v>
      </c>
      <c r="J79" s="1044">
        <f>'PLAN DE ACCIÓN 2026'!J81</f>
        <v>0</v>
      </c>
      <c r="K79" s="1044">
        <f>'PLAN DE ACCIÓN 2026'!AB81</f>
        <v>0</v>
      </c>
      <c r="L79" s="1045">
        <f>INM_2025[[#This Row],[Proyec Ejec Acumul]]/INM_2025[[#This Row],[Program Entreg Anual]]</f>
        <v>0</v>
      </c>
      <c r="M79" s="1045">
        <f>INM_2025[[#This Row],[Ejec Real Acumu]]/INM_2025[[#This Row],[Program Entreg Anual]]</f>
        <v>0</v>
      </c>
      <c r="N79" s="1044">
        <f>'PLAN DE ACCIÓN 2026'!J81</f>
        <v>0</v>
      </c>
      <c r="O79" s="1044">
        <f>'PLAN DE ACCIÓN 2026'!AB81</f>
        <v>0</v>
      </c>
      <c r="P79" s="1046" t="e">
        <f t="shared" si="3"/>
        <v>#DIV/0!</v>
      </c>
      <c r="Q79" s="1046" t="s">
        <v>110</v>
      </c>
      <c r="R79" s="1044">
        <f t="shared" si="4"/>
        <v>0</v>
      </c>
      <c r="S79" s="1044">
        <f t="shared" si="5"/>
        <v>0</v>
      </c>
    </row>
    <row r="80" spans="1:19" ht="14.25">
      <c r="A80" s="1041">
        <v>79</v>
      </c>
      <c r="B80" s="1060" t="str">
        <f>'PLAN DE ACCIÓN 2026'!G82</f>
        <v>ID17</v>
      </c>
      <c r="C80" s="1047" t="s">
        <v>133</v>
      </c>
      <c r="D80" s="1047" t="s">
        <v>104</v>
      </c>
      <c r="E80" s="1042" t="str">
        <f xml:space="preserve"> 'PLAN DE ACCIÓN 2026'!X82</f>
        <v xml:space="preserve">Oficina Asesora de Planeación </v>
      </c>
      <c r="F80" s="1043" t="str">
        <f>'PLAN DE ACCIÓN 2026'!H82</f>
        <v>Realizar seguimiento a la implementación de la iniciativa pilito de estructuración de datos en laboratorios de la SMF y la SMQB aprobada por el EAT-AEGD</v>
      </c>
      <c r="G80" s="1047">
        <v>1</v>
      </c>
      <c r="H80" s="1047" t="s">
        <v>134</v>
      </c>
      <c r="I80" s="1044">
        <f>'PLAN DE ACCIÓN 2026'!V82</f>
        <v>1</v>
      </c>
      <c r="J80" s="1044">
        <f>'PLAN DE ACCIÓN 2026'!J82</f>
        <v>0</v>
      </c>
      <c r="K80" s="1044">
        <f>'PLAN DE ACCIÓN 2026'!AB82</f>
        <v>0</v>
      </c>
      <c r="L80" s="1045">
        <f>INM_2025[[#This Row],[Proyec Ejec Acumul]]/INM_2025[[#This Row],[Program Entreg Anual]]</f>
        <v>0</v>
      </c>
      <c r="M80" s="1045">
        <f>INM_2025[[#This Row],[Ejec Real Acumu]]/INM_2025[[#This Row],[Program Entreg Anual]]</f>
        <v>0</v>
      </c>
      <c r="N80" s="1044">
        <f>'PLAN DE ACCIÓN 2026'!J82</f>
        <v>0</v>
      </c>
      <c r="O80" s="1044">
        <f>'PLAN DE ACCIÓN 2026'!AB82</f>
        <v>0</v>
      </c>
      <c r="P80" s="1046" t="e">
        <f t="shared" si="3"/>
        <v>#DIV/0!</v>
      </c>
      <c r="Q80" s="1046" t="s">
        <v>110</v>
      </c>
      <c r="R80" s="1044">
        <f t="shared" si="4"/>
        <v>0</v>
      </c>
      <c r="S80" s="1044">
        <f t="shared" si="5"/>
        <v>0</v>
      </c>
    </row>
    <row r="81" spans="1:19" ht="14.25">
      <c r="A81" s="1041">
        <v>80</v>
      </c>
      <c r="B81" s="1060" t="str">
        <f>'PLAN DE ACCIÓN 2026'!G83</f>
        <v>ID18</v>
      </c>
      <c r="C81" s="1047" t="s">
        <v>133</v>
      </c>
      <c r="D81" s="1047" t="s">
        <v>104</v>
      </c>
      <c r="E81" s="1042" t="str">
        <f xml:space="preserve"> 'PLAN DE ACCIÓN 2026'!X83</f>
        <v xml:space="preserve">Oficina Asesora de Planeación </v>
      </c>
      <c r="F81" s="1043" t="str">
        <f>'PLAN DE ACCIÓN 2026'!H83</f>
        <v>Realizar el seguimiento semestral de la implementación de la Hoja de Ruta de Arquitectura Empresarial para la mejora del Modelo de Operación por Procesos (MOP)</v>
      </c>
      <c r="G81" s="1047">
        <v>1</v>
      </c>
      <c r="H81" s="1047" t="s">
        <v>134</v>
      </c>
      <c r="I81" s="1044">
        <f>'PLAN DE ACCIÓN 2026'!V83</f>
        <v>2</v>
      </c>
      <c r="J81" s="1044">
        <f>'PLAN DE ACCIÓN 2026'!J83</f>
        <v>0</v>
      </c>
      <c r="K81" s="1044">
        <f>'PLAN DE ACCIÓN 2026'!AB83</f>
        <v>0</v>
      </c>
      <c r="L81" s="1045">
        <f>INM_2025[[#This Row],[Proyec Ejec Acumul]]/INM_2025[[#This Row],[Program Entreg Anual]]</f>
        <v>0</v>
      </c>
      <c r="M81" s="1045">
        <f>INM_2025[[#This Row],[Ejec Real Acumu]]/INM_2025[[#This Row],[Program Entreg Anual]]</f>
        <v>0</v>
      </c>
      <c r="N81" s="1044">
        <f>'PLAN DE ACCIÓN 2026'!J83</f>
        <v>0</v>
      </c>
      <c r="O81" s="1044">
        <f>'PLAN DE ACCIÓN 2026'!AB83</f>
        <v>0</v>
      </c>
      <c r="P81" s="1046" t="e">
        <f t="shared" si="3"/>
        <v>#DIV/0!</v>
      </c>
      <c r="Q81" s="1046" t="s">
        <v>110</v>
      </c>
      <c r="R81" s="1044">
        <f t="shared" si="4"/>
        <v>0</v>
      </c>
      <c r="S81" s="1044">
        <f t="shared" si="5"/>
        <v>0</v>
      </c>
    </row>
    <row r="82" spans="1:19" ht="14.25">
      <c r="A82" s="1041">
        <v>81</v>
      </c>
      <c r="B82" s="1060" t="str">
        <f>'PLAN DE ACCIÓN 2026'!G84</f>
        <v>ID19</v>
      </c>
      <c r="C82" s="1047" t="s">
        <v>133</v>
      </c>
      <c r="D82" s="1047" t="s">
        <v>104</v>
      </c>
      <c r="E82" s="1042" t="str">
        <f xml:space="preserve"> 'PLAN DE ACCIÓN 2026'!X84</f>
        <v xml:space="preserve">Oficina Asesora de Planeación </v>
      </c>
      <c r="F82" s="1043" t="str">
        <f>'PLAN DE ACCIÓN 2026'!H84</f>
        <v xml:space="preserve">Realizar el seguimiento semestral de la implementación de la Hoja de Ruta de gobierno de datos e información en marco de la implementación de Arquitectura Empresarial y la política MIPG de gestión estadística </v>
      </c>
      <c r="G82" s="1047">
        <v>1</v>
      </c>
      <c r="H82" s="1047" t="s">
        <v>134</v>
      </c>
      <c r="I82" s="1044">
        <f>'PLAN DE ACCIÓN 2026'!V84</f>
        <v>2</v>
      </c>
      <c r="J82" s="1044">
        <f>'PLAN DE ACCIÓN 2026'!J84</f>
        <v>0</v>
      </c>
      <c r="K82" s="1044">
        <f>'PLAN DE ACCIÓN 2026'!AB84</f>
        <v>0</v>
      </c>
      <c r="L82" s="1045">
        <f>INM_2025[[#This Row],[Proyec Ejec Acumul]]/INM_2025[[#This Row],[Program Entreg Anual]]</f>
        <v>0</v>
      </c>
      <c r="M82" s="1045">
        <f>INM_2025[[#This Row],[Ejec Real Acumu]]/INM_2025[[#This Row],[Program Entreg Anual]]</f>
        <v>0</v>
      </c>
      <c r="N82" s="1044">
        <f>'PLAN DE ACCIÓN 2026'!J84</f>
        <v>0</v>
      </c>
      <c r="O82" s="1044">
        <f>'PLAN DE ACCIÓN 2026'!AB84</f>
        <v>0</v>
      </c>
      <c r="P82" s="1046" t="e">
        <f t="shared" si="3"/>
        <v>#DIV/0!</v>
      </c>
      <c r="Q82" s="1046" t="s">
        <v>110</v>
      </c>
      <c r="R82" s="1044">
        <f t="shared" si="4"/>
        <v>0</v>
      </c>
      <c r="S82" s="1044">
        <f t="shared" si="5"/>
        <v>0</v>
      </c>
    </row>
    <row r="83" spans="1:19" ht="14.25">
      <c r="A83" s="1041">
        <v>82</v>
      </c>
      <c r="B83" s="1060" t="str">
        <f>'PLAN DE ACCIÓN 2026'!G85</f>
        <v>ID20</v>
      </c>
      <c r="C83" s="1047" t="s">
        <v>133</v>
      </c>
      <c r="D83" s="1047" t="s">
        <v>104</v>
      </c>
      <c r="E83" s="1042" t="str">
        <f xml:space="preserve"> 'PLAN DE ACCIÓN 2026'!X85</f>
        <v xml:space="preserve">Oficina Asesora de Planeación </v>
      </c>
      <c r="F83" s="1043" t="str">
        <f>'PLAN DE ACCIÓN 2026'!H85</f>
        <v>Realizar seguimiento a la ejecución de las actividades SIG institucionales incluidas en el plan de trabajo de la OAP</v>
      </c>
      <c r="G83" s="1047">
        <v>1</v>
      </c>
      <c r="H83" s="1047" t="s">
        <v>134</v>
      </c>
      <c r="I83" s="1044">
        <f>'PLAN DE ACCIÓN 2026'!V85</f>
        <v>2</v>
      </c>
      <c r="J83" s="1044">
        <f>'PLAN DE ACCIÓN 2026'!J85</f>
        <v>0</v>
      </c>
      <c r="K83" s="1044">
        <f>'PLAN DE ACCIÓN 2026'!AB85</f>
        <v>0</v>
      </c>
      <c r="L83" s="1045">
        <f>INM_2025[[#This Row],[Proyec Ejec Acumul]]/INM_2025[[#This Row],[Program Entreg Anual]]</f>
        <v>0</v>
      </c>
      <c r="M83" s="1045">
        <f>INM_2025[[#This Row],[Ejec Real Acumu]]/INM_2025[[#This Row],[Program Entreg Anual]]</f>
        <v>0</v>
      </c>
      <c r="N83" s="1044">
        <f>'PLAN DE ACCIÓN 2026'!J85</f>
        <v>0</v>
      </c>
      <c r="O83" s="1044">
        <f>'PLAN DE ACCIÓN 2026'!AB85</f>
        <v>0</v>
      </c>
      <c r="P83" s="1046" t="e">
        <f t="shared" si="3"/>
        <v>#DIV/0!</v>
      </c>
      <c r="Q83" s="1046" t="s">
        <v>110</v>
      </c>
      <c r="R83" s="1044">
        <f t="shared" si="4"/>
        <v>0</v>
      </c>
      <c r="S83" s="1044">
        <f t="shared" si="5"/>
        <v>0</v>
      </c>
    </row>
    <row r="84" spans="1:19" ht="14.25">
      <c r="A84" s="1041">
        <v>83</v>
      </c>
      <c r="B84" s="1060" t="str">
        <f>'PLAN DE ACCIÓN 2026'!G86</f>
        <v>ID21</v>
      </c>
      <c r="C84" s="1047" t="s">
        <v>133</v>
      </c>
      <c r="D84" s="1047" t="s">
        <v>104</v>
      </c>
      <c r="E84" s="1042" t="str">
        <f xml:space="preserve"> 'PLAN DE ACCIÓN 2026'!X86</f>
        <v xml:space="preserve">Oficina Asesora de Planeación </v>
      </c>
      <c r="F84" s="1043" t="str">
        <f>'PLAN DE ACCIÓN 2026'!H86</f>
        <v>Realizar la identificación y seguimiento a las fuentes de financiación externas para proyectos y actividades de cooperación internacional e intercambio cientifico.</v>
      </c>
      <c r="G84" s="1047">
        <v>1</v>
      </c>
      <c r="H84" s="1047" t="s">
        <v>134</v>
      </c>
      <c r="I84" s="1044">
        <f>'PLAN DE ACCIÓN 2026'!V86</f>
        <v>2</v>
      </c>
      <c r="J84" s="1044">
        <f>'PLAN DE ACCIÓN 2026'!J86</f>
        <v>0</v>
      </c>
      <c r="K84" s="1044">
        <f>'PLAN DE ACCIÓN 2026'!AB86</f>
        <v>0</v>
      </c>
      <c r="L84" s="1045">
        <f>INM_2025[[#This Row],[Proyec Ejec Acumul]]/INM_2025[[#This Row],[Program Entreg Anual]]</f>
        <v>0</v>
      </c>
      <c r="M84" s="1045">
        <f>INM_2025[[#This Row],[Ejec Real Acumu]]/INM_2025[[#This Row],[Program Entreg Anual]]</f>
        <v>0</v>
      </c>
      <c r="N84" s="1044">
        <f>'PLAN DE ACCIÓN 2026'!J86</f>
        <v>0</v>
      </c>
      <c r="O84" s="1044">
        <f>'PLAN DE ACCIÓN 2026'!AB86</f>
        <v>0</v>
      </c>
      <c r="P84" s="1046" t="e">
        <f t="shared" si="3"/>
        <v>#DIV/0!</v>
      </c>
      <c r="Q84" s="1046" t="s">
        <v>110</v>
      </c>
      <c r="R84" s="1044">
        <f t="shared" si="4"/>
        <v>0</v>
      </c>
      <c r="S84" s="1044">
        <f t="shared" si="5"/>
        <v>0</v>
      </c>
    </row>
    <row r="85" spans="1:19" ht="14.25">
      <c r="A85" s="1041">
        <v>84</v>
      </c>
      <c r="B85" s="1060" t="str">
        <f>'PLAN DE ACCIÓN 2026'!G87</f>
        <v>ID22</v>
      </c>
      <c r="C85" s="1047" t="s">
        <v>133</v>
      </c>
      <c r="D85" s="1047" t="s">
        <v>104</v>
      </c>
      <c r="E85" s="1042" t="str">
        <f xml:space="preserve"> 'PLAN DE ACCIÓN 2026'!X87</f>
        <v xml:space="preserve">Oficina Asesora de Planeación </v>
      </c>
      <c r="F85" s="1043" t="str">
        <f>'PLAN DE ACCIÓN 2026'!H87</f>
        <v>Realizar seguimiento de temáticas institucionales transversales (estrategia, presupuesto, SIG) consolidadas por OAP, para reporte a la alta dirección en marco del CIGD.</v>
      </c>
      <c r="G85" s="1047">
        <v>1</v>
      </c>
      <c r="H85" s="1047" t="s">
        <v>134</v>
      </c>
      <c r="I85" s="1044">
        <f>'PLAN DE ACCIÓN 2026'!V87</f>
        <v>3</v>
      </c>
      <c r="J85" s="1044">
        <f>'PLAN DE ACCIÓN 2026'!J87</f>
        <v>0</v>
      </c>
      <c r="K85" s="1044">
        <f>'PLAN DE ACCIÓN 2026'!AB87</f>
        <v>0</v>
      </c>
      <c r="L85" s="1045">
        <f>INM_2025[[#This Row],[Proyec Ejec Acumul]]/INM_2025[[#This Row],[Program Entreg Anual]]</f>
        <v>0</v>
      </c>
      <c r="M85" s="1045">
        <f>INM_2025[[#This Row],[Ejec Real Acumu]]/INM_2025[[#This Row],[Program Entreg Anual]]</f>
        <v>0</v>
      </c>
      <c r="N85" s="1044">
        <f>'PLAN DE ACCIÓN 2026'!J87</f>
        <v>0</v>
      </c>
      <c r="O85" s="1044">
        <f>'PLAN DE ACCIÓN 2026'!AB87</f>
        <v>0</v>
      </c>
      <c r="P85" s="1046" t="e">
        <f t="shared" si="3"/>
        <v>#DIV/0!</v>
      </c>
      <c r="Q85" s="1046" t="s">
        <v>110</v>
      </c>
      <c r="R85" s="1044">
        <f t="shared" si="4"/>
        <v>0</v>
      </c>
      <c r="S85" s="1044">
        <f t="shared" si="5"/>
        <v>0</v>
      </c>
    </row>
    <row r="86" spans="1:19" ht="18" customHeight="1">
      <c r="A86" s="1041">
        <v>85</v>
      </c>
      <c r="B86" s="1060" t="str">
        <f>'PLAN DE ACCIÓN 2026'!G88</f>
        <v>ID23</v>
      </c>
      <c r="C86" s="1047" t="s">
        <v>133</v>
      </c>
      <c r="D86" s="1047" t="s">
        <v>104</v>
      </c>
      <c r="E86" s="1042" t="str">
        <f xml:space="preserve"> 'PLAN DE ACCIÓN 2026'!X88</f>
        <v xml:space="preserve">Oficina Asesora de Planeación </v>
      </c>
      <c r="F86" s="1043" t="str">
        <f>'PLAN DE ACCIÓN 2026'!H88</f>
        <v xml:space="preserve">Formular el nuevo proyecto de inversión de la OAP. </v>
      </c>
      <c r="G86" s="1047">
        <v>1</v>
      </c>
      <c r="H86" s="1047" t="s">
        <v>134</v>
      </c>
      <c r="I86" s="1044">
        <f>'PLAN DE ACCIÓN 2026'!V88</f>
        <v>1</v>
      </c>
      <c r="J86" s="1044">
        <f>'PLAN DE ACCIÓN 2026'!J88</f>
        <v>0</v>
      </c>
      <c r="K86" s="1044">
        <f>'PLAN DE ACCIÓN 2026'!AB88</f>
        <v>0</v>
      </c>
      <c r="L86" s="1045">
        <f>INM_2025[[#This Row],[Proyec Ejec Acumul]]/INM_2025[[#This Row],[Program Entreg Anual]]</f>
        <v>0</v>
      </c>
      <c r="M86" s="1045">
        <f>INM_2025[[#This Row],[Ejec Real Acumu]]/INM_2025[[#This Row],[Program Entreg Anual]]</f>
        <v>0</v>
      </c>
      <c r="N86" s="1044">
        <f>'PLAN DE ACCIÓN 2026'!J88</f>
        <v>0</v>
      </c>
      <c r="O86" s="1044">
        <f>'PLAN DE ACCIÓN 2026'!AB88</f>
        <v>0</v>
      </c>
      <c r="P86" s="1046" t="e">
        <f t="shared" si="3"/>
        <v>#DIV/0!</v>
      </c>
      <c r="Q86" s="1046" t="s">
        <v>110</v>
      </c>
      <c r="R86" s="1044">
        <f t="shared" si="4"/>
        <v>0</v>
      </c>
      <c r="S86" s="1044">
        <f t="shared" si="5"/>
        <v>0</v>
      </c>
    </row>
    <row r="87" spans="1:19" ht="14.25" customHeight="1">
      <c r="A87" s="1041">
        <v>86</v>
      </c>
      <c r="B87" s="1060" t="str">
        <f>'PLAN DE ACCIÓN 2026'!G89</f>
        <v>ID24</v>
      </c>
      <c r="C87" s="1047" t="s">
        <v>133</v>
      </c>
      <c r="D87" s="1047" t="s">
        <v>104</v>
      </c>
      <c r="E87" s="1042" t="str">
        <f xml:space="preserve"> 'PLAN DE ACCIÓN 2026'!X89</f>
        <v xml:space="preserve">Oficina Asesora de Planeación </v>
      </c>
      <c r="F87" s="1043" t="str">
        <f>'PLAN DE ACCIÓN 2026'!H89</f>
        <v>Definir y hacer seguimiento de la implementación de la gestión de proyectos del INM</v>
      </c>
      <c r="G87" s="1047">
        <v>1</v>
      </c>
      <c r="H87" s="1047" t="s">
        <v>134</v>
      </c>
      <c r="I87" s="1044">
        <f>'PLAN DE ACCIÓN 2026'!V89</f>
        <v>2</v>
      </c>
      <c r="J87" s="1044">
        <f>'PLAN DE ACCIÓN 2026'!J89</f>
        <v>0</v>
      </c>
      <c r="K87" s="1044">
        <f>'PLAN DE ACCIÓN 2026'!AB89</f>
        <v>0</v>
      </c>
      <c r="L87" s="1045">
        <f>INM_2025[[#This Row],[Proyec Ejec Acumul]]/INM_2025[[#This Row],[Program Entreg Anual]]</f>
        <v>0</v>
      </c>
      <c r="M87" s="1045">
        <f>INM_2025[[#This Row],[Ejec Real Acumu]]/INM_2025[[#This Row],[Program Entreg Anual]]</f>
        <v>0</v>
      </c>
      <c r="N87" s="1044">
        <f>'PLAN DE ACCIÓN 2026'!J89</f>
        <v>0</v>
      </c>
      <c r="O87" s="1044">
        <f>'PLAN DE ACCIÓN 2026'!AB89</f>
        <v>0</v>
      </c>
      <c r="P87" s="1046" t="e">
        <f t="shared" si="3"/>
        <v>#DIV/0!</v>
      </c>
      <c r="Q87" s="1046" t="s">
        <v>110</v>
      </c>
      <c r="R87" s="1044">
        <f t="shared" si="4"/>
        <v>0</v>
      </c>
      <c r="S87" s="1044">
        <f t="shared" si="5"/>
        <v>0</v>
      </c>
    </row>
    <row r="88" spans="1:19" ht="14.25">
      <c r="A88" s="1041">
        <v>87</v>
      </c>
      <c r="B88" s="1060" t="str">
        <f>'PLAN DE ACCIÓN 2026'!G90</f>
        <v>ID25</v>
      </c>
      <c r="C88" s="1047" t="s">
        <v>133</v>
      </c>
      <c r="D88" s="1047" t="s">
        <v>104</v>
      </c>
      <c r="E88" s="1042" t="str">
        <f xml:space="preserve"> 'PLAN DE ACCIÓN 2026'!X90</f>
        <v xml:space="preserve">Oficina Asesora de Planeación </v>
      </c>
      <c r="F88" s="1043" t="str">
        <f>'PLAN DE ACCIÓN 2026'!H90</f>
        <v>Actualizar los lineamientos de cooperacción internacional del INM ampliando su alcance y estratégias.</v>
      </c>
      <c r="G88" s="1047">
        <v>1</v>
      </c>
      <c r="H88" s="1047" t="s">
        <v>134</v>
      </c>
      <c r="I88" s="1044">
        <f>'PLAN DE ACCIÓN 2026'!V90</f>
        <v>1</v>
      </c>
      <c r="J88" s="1044">
        <f>'PLAN DE ACCIÓN 2026'!J90</f>
        <v>0</v>
      </c>
      <c r="K88" s="1044">
        <f>'PLAN DE ACCIÓN 2026'!AB90</f>
        <v>0</v>
      </c>
      <c r="L88" s="1045">
        <f>INM_2025[[#This Row],[Proyec Ejec Acumul]]/INM_2025[[#This Row],[Program Entreg Anual]]</f>
        <v>0</v>
      </c>
      <c r="M88" s="1045">
        <f>INM_2025[[#This Row],[Ejec Real Acumu]]/INM_2025[[#This Row],[Program Entreg Anual]]</f>
        <v>0</v>
      </c>
      <c r="N88" s="1044">
        <f>'PLAN DE ACCIÓN 2026'!J90</f>
        <v>0</v>
      </c>
      <c r="O88" s="1044">
        <f>'PLAN DE ACCIÓN 2026'!AB90</f>
        <v>0</v>
      </c>
      <c r="P88" s="1046" t="e">
        <f t="shared" si="3"/>
        <v>#DIV/0!</v>
      </c>
      <c r="Q88" s="1046" t="s">
        <v>110</v>
      </c>
      <c r="R88" s="1044">
        <f t="shared" si="4"/>
        <v>0</v>
      </c>
      <c r="S88" s="1044">
        <f t="shared" si="5"/>
        <v>0</v>
      </c>
    </row>
    <row r="89" spans="1:19" ht="14.25">
      <c r="A89" s="1041">
        <v>88</v>
      </c>
      <c r="B89" s="1060" t="str">
        <f>'PLAN DE ACCIÓN 2026'!G91</f>
        <v>ID26</v>
      </c>
      <c r="C89" s="1047" t="s">
        <v>133</v>
      </c>
      <c r="D89" s="1047" t="s">
        <v>104</v>
      </c>
      <c r="E89" s="1042" t="str">
        <f xml:space="preserve"> 'PLAN DE ACCIÓN 2026'!X91</f>
        <v xml:space="preserve">Oficina Asesora de Planeación </v>
      </c>
      <c r="F89" s="1043" t="str">
        <f>'PLAN DE ACCIÓN 2026'!H91</f>
        <v>Definir e implementar el programa de mentoria de equidad de genero en la línea de acción del proyecto de cooperacción internacional de  Artical III.</v>
      </c>
      <c r="G89" s="1047">
        <v>1</v>
      </c>
      <c r="H89" s="1047" t="s">
        <v>134</v>
      </c>
      <c r="I89" s="1044">
        <f>'PLAN DE ACCIÓN 2026'!V91</f>
        <v>2</v>
      </c>
      <c r="J89" s="1044">
        <f>'PLAN DE ACCIÓN 2026'!J91</f>
        <v>0</v>
      </c>
      <c r="K89" s="1044">
        <f>'PLAN DE ACCIÓN 2026'!AB91</f>
        <v>0</v>
      </c>
      <c r="L89" s="1045">
        <f>INM_2025[[#This Row],[Proyec Ejec Acumul]]/INM_2025[[#This Row],[Program Entreg Anual]]</f>
        <v>0</v>
      </c>
      <c r="M89" s="1045">
        <f>INM_2025[[#This Row],[Ejec Real Acumu]]/INM_2025[[#This Row],[Program Entreg Anual]]</f>
        <v>0</v>
      </c>
      <c r="N89" s="1044">
        <f>'PLAN DE ACCIÓN 2026'!J91</f>
        <v>0</v>
      </c>
      <c r="O89" s="1044">
        <f>'PLAN DE ACCIÓN 2026'!AB91</f>
        <v>0</v>
      </c>
      <c r="P89" s="1046" t="e">
        <f t="shared" si="3"/>
        <v>#DIV/0!</v>
      </c>
      <c r="Q89" s="1046" t="s">
        <v>110</v>
      </c>
      <c r="R89" s="1044">
        <f t="shared" si="4"/>
        <v>0</v>
      </c>
      <c r="S89" s="1044">
        <f t="shared" si="5"/>
        <v>0</v>
      </c>
    </row>
    <row r="90" spans="1:19" ht="18" customHeight="1">
      <c r="A90" s="1041">
        <v>89</v>
      </c>
      <c r="B90" s="1060" t="str">
        <f>'PLAN DE ACCIÓN 2026'!G92</f>
        <v>ID27</v>
      </c>
      <c r="C90" s="1047" t="s">
        <v>133</v>
      </c>
      <c r="D90" s="1047" t="s">
        <v>104</v>
      </c>
      <c r="E90" s="1042" t="str">
        <f xml:space="preserve"> 'PLAN DE ACCIÓN 2026'!X92</f>
        <v>Subdirección de Metrología Física</v>
      </c>
      <c r="F90" s="1043" t="str">
        <f>'PLAN DE ACCIÓN 2026'!H92</f>
        <v>Seguimiento a la actualización de documentos y cierre de hallazgos a cargo de los laboratorios de la SMF</v>
      </c>
      <c r="G90" s="1047">
        <v>1</v>
      </c>
      <c r="H90" s="1047" t="s">
        <v>134</v>
      </c>
      <c r="I90" s="1044">
        <f>'PLAN DE ACCIÓN 2026'!V92</f>
        <v>2</v>
      </c>
      <c r="J90" s="1044">
        <f>'PLAN DE ACCIÓN 2026'!J92</f>
        <v>0</v>
      </c>
      <c r="K90" s="1044">
        <f>'PLAN DE ACCIÓN 2026'!AB92</f>
        <v>0</v>
      </c>
      <c r="L90" s="1045">
        <f>INM_2025[[#This Row],[Proyec Ejec Acumul]]/INM_2025[[#This Row],[Program Entreg Anual]]</f>
        <v>0</v>
      </c>
      <c r="M90" s="1045">
        <f>INM_2025[[#This Row],[Ejec Real Acumu]]/INM_2025[[#This Row],[Program Entreg Anual]]</f>
        <v>0</v>
      </c>
      <c r="N90" s="1044">
        <f>'PLAN DE ACCIÓN 2026'!J92</f>
        <v>0</v>
      </c>
      <c r="O90" s="1044">
        <f>'PLAN DE ACCIÓN 2026'!AB92</f>
        <v>0</v>
      </c>
      <c r="P90" s="1046" t="e">
        <f t="shared" si="3"/>
        <v>#DIV/0!</v>
      </c>
      <c r="Q90" s="1046" t="s">
        <v>110</v>
      </c>
      <c r="R90" s="1044">
        <f t="shared" si="4"/>
        <v>0</v>
      </c>
      <c r="S90" s="1044">
        <f t="shared" si="5"/>
        <v>0</v>
      </c>
    </row>
    <row r="91" spans="1:19" ht="18" customHeight="1">
      <c r="A91" s="1041">
        <v>90</v>
      </c>
      <c r="B91" s="1060" t="str">
        <f>'PLAN DE ACCIÓN 2026'!G93</f>
        <v>ID28</v>
      </c>
      <c r="C91" s="1047" t="s">
        <v>133</v>
      </c>
      <c r="D91" s="1047" t="s">
        <v>104</v>
      </c>
      <c r="E91" s="1042" t="str">
        <f xml:space="preserve"> 'PLAN DE ACCIÓN 2026'!X93</f>
        <v>Subdirección de Metrología Física</v>
      </c>
      <c r="F91" s="1043" t="str">
        <f>'PLAN DE ACCIÓN 2026'!H93</f>
        <v>Soporte de documentación cargada a OAP para la presentación al QSTF</v>
      </c>
      <c r="G91" s="1047">
        <v>1</v>
      </c>
      <c r="H91" s="1047" t="s">
        <v>134</v>
      </c>
      <c r="I91" s="1044">
        <f>'PLAN DE ACCIÓN 2026'!V93</f>
        <v>4</v>
      </c>
      <c r="J91" s="1044">
        <f>'PLAN DE ACCIÓN 2026'!J93</f>
        <v>0</v>
      </c>
      <c r="K91" s="1044">
        <f>'PLAN DE ACCIÓN 2026'!AB93</f>
        <v>0</v>
      </c>
      <c r="L91" s="1045">
        <f>INM_2025[[#This Row],[Proyec Ejec Acumul]]/INM_2025[[#This Row],[Program Entreg Anual]]</f>
        <v>0</v>
      </c>
      <c r="M91" s="1045">
        <f>INM_2025[[#This Row],[Ejec Real Acumu]]/INM_2025[[#This Row],[Program Entreg Anual]]</f>
        <v>0</v>
      </c>
      <c r="N91" s="1044">
        <f>'PLAN DE ACCIÓN 2026'!J93</f>
        <v>0</v>
      </c>
      <c r="O91" s="1044">
        <f>'PLAN DE ACCIÓN 2026'!AB93</f>
        <v>0</v>
      </c>
      <c r="P91" s="1046" t="e">
        <f t="shared" si="3"/>
        <v>#DIV/0!</v>
      </c>
      <c r="Q91" s="1046" t="s">
        <v>110</v>
      </c>
      <c r="R91" s="1044">
        <f t="shared" si="4"/>
        <v>0</v>
      </c>
      <c r="S91" s="1044">
        <f t="shared" si="5"/>
        <v>0</v>
      </c>
    </row>
    <row r="92" spans="1:19" ht="18" customHeight="1">
      <c r="A92" s="1041">
        <v>91</v>
      </c>
      <c r="B92" s="1060" t="str">
        <f>'PLAN DE ACCIÓN 2026'!G94</f>
        <v>ID29</v>
      </c>
      <c r="C92" s="1047" t="s">
        <v>133</v>
      </c>
      <c r="D92" s="1047" t="s">
        <v>104</v>
      </c>
      <c r="E92" s="1042" t="str">
        <f xml:space="preserve"> 'PLAN DE ACCIÓN 2026'!X94</f>
        <v>Subdirección de Metrología Física</v>
      </c>
      <c r="F92" s="1043" t="str">
        <f>'PLAN DE ACCIÓN 2026'!H94</f>
        <v xml:space="preserve">Seguimiento a iniciativas de Transformación digital en el laboratorio de SMF </v>
      </c>
      <c r="G92" s="1047">
        <v>1</v>
      </c>
      <c r="H92" s="1047" t="s">
        <v>134</v>
      </c>
      <c r="I92" s="1044">
        <f>'PLAN DE ACCIÓN 2026'!V94</f>
        <v>2</v>
      </c>
      <c r="J92" s="1044">
        <f>'PLAN DE ACCIÓN 2026'!J94</f>
        <v>0</v>
      </c>
      <c r="K92" s="1044">
        <f>'PLAN DE ACCIÓN 2026'!AB94</f>
        <v>0</v>
      </c>
      <c r="L92" s="1045">
        <f>INM_2025[[#This Row],[Proyec Ejec Acumul]]/INM_2025[[#This Row],[Program Entreg Anual]]</f>
        <v>0</v>
      </c>
      <c r="M92" s="1045">
        <f>INM_2025[[#This Row],[Ejec Real Acumu]]/INM_2025[[#This Row],[Program Entreg Anual]]</f>
        <v>0</v>
      </c>
      <c r="N92" s="1044">
        <f>'PLAN DE ACCIÓN 2026'!J94</f>
        <v>0</v>
      </c>
      <c r="O92" s="1044">
        <f>'PLAN DE ACCIÓN 2026'!AB94</f>
        <v>0</v>
      </c>
      <c r="P92" s="1046" t="e">
        <f t="shared" si="3"/>
        <v>#DIV/0!</v>
      </c>
      <c r="Q92" s="1046" t="s">
        <v>110</v>
      </c>
      <c r="R92" s="1044">
        <f t="shared" si="4"/>
        <v>0</v>
      </c>
      <c r="S92" s="1044">
        <f t="shared" si="5"/>
        <v>0</v>
      </c>
    </row>
    <row r="93" spans="1:19" ht="18" customHeight="1">
      <c r="A93" s="1041">
        <v>92</v>
      </c>
      <c r="B93" s="1060" t="str">
        <f>'PLAN DE ACCIÓN 2026'!G95</f>
        <v>ID30</v>
      </c>
      <c r="C93" s="1047" t="s">
        <v>133</v>
      </c>
      <c r="D93" s="1047" t="s">
        <v>104</v>
      </c>
      <c r="E93" s="1042" t="str">
        <f xml:space="preserve"> 'PLAN DE ACCIÓN 2026'!X95</f>
        <v>Subdirección de Metrología Física</v>
      </c>
      <c r="F93" s="1043" t="str">
        <f>'PLAN DE ACCIÓN 2026'!H95</f>
        <v>Participar en reuniones de Grupos de Trabajo, subcomités y/o Comités Consultivos ante el BIPM o el SIM</v>
      </c>
      <c r="G93" s="1047">
        <v>1</v>
      </c>
      <c r="H93" s="1047" t="s">
        <v>134</v>
      </c>
      <c r="I93" s="1044">
        <f>'PLAN DE ACCIÓN 2026'!V95</f>
        <v>3</v>
      </c>
      <c r="J93" s="1044">
        <f>'PLAN DE ACCIÓN 2026'!J95</f>
        <v>0</v>
      </c>
      <c r="K93" s="1044">
        <f>'PLAN DE ACCIÓN 2026'!AB95</f>
        <v>0</v>
      </c>
      <c r="L93" s="1045">
        <f>INM_2025[[#This Row],[Proyec Ejec Acumul]]/INM_2025[[#This Row],[Program Entreg Anual]]</f>
        <v>0</v>
      </c>
      <c r="M93" s="1045">
        <f>INM_2025[[#This Row],[Ejec Real Acumu]]/INM_2025[[#This Row],[Program Entreg Anual]]</f>
        <v>0</v>
      </c>
      <c r="N93" s="1044">
        <f>'PLAN DE ACCIÓN 2026'!J95</f>
        <v>0</v>
      </c>
      <c r="O93" s="1044">
        <f>'PLAN DE ACCIÓN 2026'!AB95</f>
        <v>0</v>
      </c>
      <c r="P93" s="1046" t="e">
        <f t="shared" si="3"/>
        <v>#DIV/0!</v>
      </c>
      <c r="Q93" s="1046" t="s">
        <v>110</v>
      </c>
      <c r="R93" s="1044">
        <f t="shared" si="4"/>
        <v>0</v>
      </c>
      <c r="S93" s="1044">
        <f t="shared" si="5"/>
        <v>0</v>
      </c>
    </row>
    <row r="94" spans="1:19" ht="18.75" customHeight="1">
      <c r="A94" s="1041">
        <v>93</v>
      </c>
      <c r="B94" s="1060" t="str">
        <f>'PLAN DE ACCIÓN 2026'!G96</f>
        <v>ID31</v>
      </c>
      <c r="C94" s="1047" t="s">
        <v>133</v>
      </c>
      <c r="D94" s="1047" t="s">
        <v>104</v>
      </c>
      <c r="E94" s="1042" t="str">
        <f xml:space="preserve"> 'PLAN DE ACCIÓN 2026'!X96</f>
        <v>Subdirección de Metrología Física</v>
      </c>
      <c r="F94" s="1043" t="str">
        <f>'PLAN DE ACCIÓN 2026'!H96</f>
        <v xml:space="preserve">Rediseñar o diseñar cursos en metrología física </v>
      </c>
      <c r="G94" s="1047">
        <v>1</v>
      </c>
      <c r="H94" s="1047" t="s">
        <v>134</v>
      </c>
      <c r="I94" s="1044">
        <f>'PLAN DE ACCIÓN 2026'!V96</f>
        <v>2</v>
      </c>
      <c r="J94" s="1044">
        <f>'PLAN DE ACCIÓN 2026'!J96</f>
        <v>0</v>
      </c>
      <c r="K94" s="1044">
        <f>'PLAN DE ACCIÓN 2026'!AB96</f>
        <v>0</v>
      </c>
      <c r="L94" s="1045">
        <f>INM_2025[[#This Row],[Proyec Ejec Acumul]]/INM_2025[[#This Row],[Program Entreg Anual]]</f>
        <v>0</v>
      </c>
      <c r="M94" s="1045">
        <f>INM_2025[[#This Row],[Ejec Real Acumu]]/INM_2025[[#This Row],[Program Entreg Anual]]</f>
        <v>0</v>
      </c>
      <c r="N94" s="1044">
        <f>'PLAN DE ACCIÓN 2026'!J96</f>
        <v>0</v>
      </c>
      <c r="O94" s="1044">
        <f>'PLAN DE ACCIÓN 2026'!AB96</f>
        <v>0</v>
      </c>
      <c r="P94" s="1046" t="e">
        <f>O94/N94</f>
        <v>#DIV/0!</v>
      </c>
      <c r="Q94" s="1046" t="s">
        <v>110</v>
      </c>
      <c r="R94" s="1044">
        <f t="shared" si="4"/>
        <v>0</v>
      </c>
      <c r="S94" s="1044">
        <f t="shared" si="5"/>
        <v>0</v>
      </c>
    </row>
    <row r="95" spans="1:19" ht="15" customHeight="1">
      <c r="A95" s="1041">
        <v>94</v>
      </c>
      <c r="B95" s="1060" t="str">
        <f>'PLAN DE ACCIÓN 2026'!G97</f>
        <v>ID32</v>
      </c>
      <c r="C95" s="1047" t="s">
        <v>133</v>
      </c>
      <c r="D95" s="1047" t="s">
        <v>104</v>
      </c>
      <c r="E95" s="1042" t="str">
        <f xml:space="preserve"> 'PLAN DE ACCIÓN 2026'!X97</f>
        <v>Subdirección de Metrología Física</v>
      </c>
      <c r="F95" s="1043" t="str">
        <f>'PLAN DE ACCIÓN 2026'!H97</f>
        <v>Servicios metrologicos prestados por los laboratorios de la SMF</v>
      </c>
      <c r="G95" s="1047">
        <v>1</v>
      </c>
      <c r="H95" s="1047" t="s">
        <v>134</v>
      </c>
      <c r="I95" s="1044">
        <f>'PLAN DE ACCIÓN 2026'!V97</f>
        <v>3</v>
      </c>
      <c r="J95" s="1044">
        <f>'PLAN DE ACCIÓN 2026'!J97</f>
        <v>0</v>
      </c>
      <c r="K95" s="1044">
        <f>'PLAN DE ACCIÓN 2026'!AB97</f>
        <v>0</v>
      </c>
      <c r="L95" s="1045">
        <f>INM_2025[[#This Row],[Proyec Ejec Acumul]]/INM_2025[[#This Row],[Program Entreg Anual]]</f>
        <v>0</v>
      </c>
      <c r="M95" s="1045">
        <f>INM_2025[[#This Row],[Ejec Real Acumu]]/INM_2025[[#This Row],[Program Entreg Anual]]</f>
        <v>0</v>
      </c>
      <c r="N95" s="1044">
        <f>'PLAN DE ACCIÓN 2026'!J97</f>
        <v>0</v>
      </c>
      <c r="O95" s="1044">
        <f>'PLAN DE ACCIÓN 2026'!AB97</f>
        <v>0</v>
      </c>
      <c r="P95" s="1046" t="e">
        <f t="shared" ref="P95:P101" si="6">O95/N95</f>
        <v>#DIV/0!</v>
      </c>
      <c r="Q95" s="1046" t="s">
        <v>110</v>
      </c>
      <c r="R95" s="1044">
        <f t="shared" si="4"/>
        <v>0</v>
      </c>
      <c r="S95" s="1044">
        <f t="shared" si="5"/>
        <v>0</v>
      </c>
    </row>
    <row r="96" spans="1:19" ht="14.25">
      <c r="A96" s="1041">
        <v>95</v>
      </c>
      <c r="B96" s="1060" t="str">
        <f>'PLAN DE ACCIÓN 2026'!G98</f>
        <v>ID33</v>
      </c>
      <c r="C96" s="1048" t="s">
        <v>133</v>
      </c>
      <c r="D96" s="1048" t="s">
        <v>104</v>
      </c>
      <c r="E96" s="1042" t="str">
        <f xml:space="preserve"> 'PLAN DE ACCIÓN 2026'!X98</f>
        <v>Subdirección de Metrología Física</v>
      </c>
      <c r="F96" s="1043" t="str">
        <f>'PLAN DE ACCIÓN 2026'!H98</f>
        <v xml:space="preserve">Realizar informes de seguimiento a Trazabilidad externa de la SMF </v>
      </c>
      <c r="G96" s="1047">
        <v>1</v>
      </c>
      <c r="H96" s="1047" t="s">
        <v>134</v>
      </c>
      <c r="I96" s="1044">
        <f>'PLAN DE ACCIÓN 2026'!V98</f>
        <v>2</v>
      </c>
      <c r="J96" s="1044">
        <f>'PLAN DE ACCIÓN 2026'!J98</f>
        <v>0</v>
      </c>
      <c r="K96" s="1044">
        <f>'PLAN DE ACCIÓN 2026'!AB98</f>
        <v>0</v>
      </c>
      <c r="L96" s="1045">
        <f>INM_2025[[#This Row],[Proyec Ejec Acumul]]/INM_2025[[#This Row],[Program Entreg Anual]]</f>
        <v>0</v>
      </c>
      <c r="M96" s="1045">
        <f>INM_2025[[#This Row],[Ejec Real Acumu]]/INM_2025[[#This Row],[Program Entreg Anual]]</f>
        <v>0</v>
      </c>
      <c r="N96" s="1044">
        <f>'PLAN DE ACCIÓN 2026'!J98</f>
        <v>0</v>
      </c>
      <c r="O96" s="1044">
        <f>'PLAN DE ACCIÓN 2026'!AB98</f>
        <v>0</v>
      </c>
      <c r="P96" s="1046" t="e">
        <f t="shared" si="6"/>
        <v>#DIV/0!</v>
      </c>
      <c r="Q96" s="1046" t="s">
        <v>110</v>
      </c>
      <c r="R96" s="1044">
        <f t="shared" si="4"/>
        <v>0</v>
      </c>
      <c r="S96" s="1044">
        <f t="shared" si="5"/>
        <v>0</v>
      </c>
    </row>
    <row r="97" spans="1:19" ht="14.25">
      <c r="A97" s="1041">
        <v>96</v>
      </c>
      <c r="B97" s="1060" t="str">
        <f>'PLAN DE ACCIÓN 2026'!G99</f>
        <v>ID34</v>
      </c>
      <c r="C97" s="1047" t="s">
        <v>133</v>
      </c>
      <c r="D97" s="1047" t="s">
        <v>104</v>
      </c>
      <c r="E97" s="1042" t="str">
        <f xml:space="preserve"> 'PLAN DE ACCIÓN 2026'!X99</f>
        <v>Subdirección de Metrología Física</v>
      </c>
      <c r="F97" s="1043" t="str">
        <f>'PLAN DE ACCIÓN 2026'!H99</f>
        <v>Participa en convocatorias y/o ejecutar proyectos de cooperación nacional o internacional</v>
      </c>
      <c r="G97" s="1047">
        <v>1</v>
      </c>
      <c r="H97" s="1047" t="s">
        <v>134</v>
      </c>
      <c r="I97" s="1044">
        <f>'PLAN DE ACCIÓN 2026'!V99</f>
        <v>2</v>
      </c>
      <c r="J97" s="1044">
        <f>'PLAN DE ACCIÓN 2026'!J99</f>
        <v>0</v>
      </c>
      <c r="K97" s="1044">
        <f>'PLAN DE ACCIÓN 2026'!AB99</f>
        <v>0</v>
      </c>
      <c r="L97" s="1045">
        <f>INM_2025[[#This Row],[Proyec Ejec Acumul]]/INM_2025[[#This Row],[Program Entreg Anual]]</f>
        <v>0</v>
      </c>
      <c r="M97" s="1045">
        <f>INM_2025[[#This Row],[Ejec Real Acumu]]/INM_2025[[#This Row],[Program Entreg Anual]]</f>
        <v>0</v>
      </c>
      <c r="N97" s="1044">
        <f>'PLAN DE ACCIÓN 2026'!J99</f>
        <v>0</v>
      </c>
      <c r="O97" s="1044">
        <f>'PLAN DE ACCIÓN 2026'!AB99</f>
        <v>0</v>
      </c>
      <c r="P97" s="1046" t="e">
        <f t="shared" si="6"/>
        <v>#DIV/0!</v>
      </c>
      <c r="Q97" s="1046" t="s">
        <v>110</v>
      </c>
      <c r="R97" s="1044">
        <f t="shared" si="4"/>
        <v>0</v>
      </c>
      <c r="S97" s="1044">
        <f t="shared" si="5"/>
        <v>0</v>
      </c>
    </row>
    <row r="98" spans="1:19" ht="14.25">
      <c r="A98" s="1041">
        <v>97</v>
      </c>
      <c r="B98" s="1060" t="str">
        <f>'PLAN DE ACCIÓN 2026'!G100</f>
        <v>ID35</v>
      </c>
      <c r="C98" s="1047" t="s">
        <v>133</v>
      </c>
      <c r="D98" s="1047" t="s">
        <v>104</v>
      </c>
      <c r="E98" s="1042" t="str">
        <f xml:space="preserve"> 'PLAN DE ACCIÓN 2026'!X100</f>
        <v>Subdirección de Metrología Física</v>
      </c>
      <c r="F98" s="1043" t="str">
        <f>'PLAN DE ACCIÓN 2026'!H100</f>
        <v>Realizar las evaluaciones pares y auditorias internas para el mantenimiento de CMC de acuerdo al programa anual de auditorias del SIG</v>
      </c>
      <c r="G98" s="1047">
        <v>1</v>
      </c>
      <c r="H98" s="1047" t="s">
        <v>134</v>
      </c>
      <c r="I98" s="1044">
        <f>'PLAN DE ACCIÓN 2026'!V100</f>
        <v>2</v>
      </c>
      <c r="J98" s="1044">
        <f>'PLAN DE ACCIÓN 2026'!J100</f>
        <v>0</v>
      </c>
      <c r="K98" s="1044">
        <f>'PLAN DE ACCIÓN 2026'!AB100</f>
        <v>0</v>
      </c>
      <c r="L98" s="1045">
        <f>INM_2025[[#This Row],[Proyec Ejec Acumul]]/INM_2025[[#This Row],[Program Entreg Anual]]</f>
        <v>0</v>
      </c>
      <c r="M98" s="1045">
        <f>INM_2025[[#This Row],[Ejec Real Acumu]]/INM_2025[[#This Row],[Program Entreg Anual]]</f>
        <v>0</v>
      </c>
      <c r="N98" s="1044">
        <f>'PLAN DE ACCIÓN 2026'!J100</f>
        <v>0</v>
      </c>
      <c r="O98" s="1044">
        <f>'PLAN DE ACCIÓN 2026'!AB100</f>
        <v>0</v>
      </c>
      <c r="P98" s="1046" t="e">
        <f t="shared" si="6"/>
        <v>#DIV/0!</v>
      </c>
      <c r="Q98" s="1046" t="s">
        <v>110</v>
      </c>
      <c r="R98" s="1044">
        <f t="shared" si="4"/>
        <v>0</v>
      </c>
      <c r="S98" s="1044">
        <f t="shared" si="5"/>
        <v>0</v>
      </c>
    </row>
    <row r="99" spans="1:19" ht="14.25">
      <c r="A99" s="1041">
        <v>98</v>
      </c>
      <c r="B99" s="1060" t="str">
        <f>'PLAN DE ACCIÓN 2026'!G101</f>
        <v>ID36</v>
      </c>
      <c r="C99" s="1047" t="s">
        <v>133</v>
      </c>
      <c r="D99" s="1047" t="s">
        <v>104</v>
      </c>
      <c r="E99" s="1042" t="str">
        <f xml:space="preserve"> 'PLAN DE ACCIÓN 2026'!X101</f>
        <v>Subdirección de Metrología Química y Biología</v>
      </c>
      <c r="F99" s="1043" t="str">
        <f>'PLAN DE ACCIÓN 2026'!H101</f>
        <v>Atender servicios de calibración en espectrofotometría UV - Vis</v>
      </c>
      <c r="G99" s="1047">
        <v>1</v>
      </c>
      <c r="H99" s="1047" t="s">
        <v>134</v>
      </c>
      <c r="I99" s="1044">
        <f>'PLAN DE ACCIÓN 2026'!V101</f>
        <v>1</v>
      </c>
      <c r="J99" s="1044">
        <f>'PLAN DE ACCIÓN 2026'!J101</f>
        <v>0</v>
      </c>
      <c r="K99" s="1044">
        <f>'PLAN DE ACCIÓN 2026'!AB101</f>
        <v>0</v>
      </c>
      <c r="L99" s="1045">
        <f>INM_2025[[#This Row],[Proyec Ejec Acumul]]/INM_2025[[#This Row],[Program Entreg Anual]]</f>
        <v>0</v>
      </c>
      <c r="M99" s="1045">
        <f>INM_2025[[#This Row],[Ejec Real Acumu]]/INM_2025[[#This Row],[Program Entreg Anual]]</f>
        <v>0</v>
      </c>
      <c r="N99" s="1044">
        <f>'PLAN DE ACCIÓN 2026'!J101</f>
        <v>0</v>
      </c>
      <c r="O99" s="1044">
        <f>'PLAN DE ACCIÓN 2026'!AB101</f>
        <v>0</v>
      </c>
      <c r="P99" s="1046" t="e">
        <f t="shared" si="6"/>
        <v>#DIV/0!</v>
      </c>
      <c r="Q99" s="1046" t="s">
        <v>110</v>
      </c>
      <c r="R99" s="1044">
        <f t="shared" si="4"/>
        <v>0</v>
      </c>
      <c r="S99" s="1044">
        <f t="shared" si="5"/>
        <v>0</v>
      </c>
    </row>
    <row r="100" spans="1:19" ht="14.25">
      <c r="A100" s="1041">
        <v>99</v>
      </c>
      <c r="B100" s="1060" t="str">
        <f>'PLAN DE ACCIÓN 2026'!G102</f>
        <v>ID37</v>
      </c>
      <c r="C100" s="1048" t="s">
        <v>133</v>
      </c>
      <c r="D100" s="1048" t="s">
        <v>104</v>
      </c>
      <c r="E100" s="1042" t="str">
        <f xml:space="preserve"> 'PLAN DE ACCIÓN 2026'!X102</f>
        <v>Subdirección de Servicios Metrológicos y Relación con el Ciudadano</v>
      </c>
      <c r="F100" s="1043" t="str">
        <f>'PLAN DE ACCIÓN 2026'!H102</f>
        <v>Avanzar en la implementación del modelo de gobernanza de I+D+i</v>
      </c>
      <c r="G100" s="1047">
        <v>1</v>
      </c>
      <c r="H100" s="1047" t="s">
        <v>134</v>
      </c>
      <c r="I100" s="1044">
        <f>'PLAN DE ACCIÓN 2026'!V102</f>
        <v>6</v>
      </c>
      <c r="J100" s="1044">
        <f>'PLAN DE ACCIÓN 2026'!J102</f>
        <v>0</v>
      </c>
      <c r="K100" s="1044">
        <f>'PLAN DE ACCIÓN 2026'!AB102</f>
        <v>0</v>
      </c>
      <c r="L100" s="1045">
        <f>INM_2025[[#This Row],[Proyec Ejec Acumul]]/INM_2025[[#This Row],[Program Entreg Anual]]</f>
        <v>0</v>
      </c>
      <c r="M100" s="1045">
        <f>INM_2025[[#This Row],[Ejec Real Acumu]]/INM_2025[[#This Row],[Program Entreg Anual]]</f>
        <v>0</v>
      </c>
      <c r="N100" s="1044">
        <f>'PLAN DE ACCIÓN 2026'!J102</f>
        <v>0</v>
      </c>
      <c r="O100" s="1044">
        <f>'PLAN DE ACCIÓN 2026'!AB102</f>
        <v>0</v>
      </c>
      <c r="P100" s="1046" t="e">
        <f t="shared" si="6"/>
        <v>#DIV/0!</v>
      </c>
      <c r="Q100" s="1046" t="s">
        <v>110</v>
      </c>
      <c r="R100" s="1044">
        <f t="shared" si="4"/>
        <v>0</v>
      </c>
      <c r="S100" s="1044">
        <f t="shared" si="5"/>
        <v>0</v>
      </c>
    </row>
    <row r="101" spans="1:19" ht="14.25">
      <c r="A101" s="1041">
        <v>100</v>
      </c>
      <c r="B101" s="1060" t="str">
        <f>'PLAN DE ACCIÓN 2026'!G103</f>
        <v>ID38</v>
      </c>
      <c r="C101" s="1047" t="s">
        <v>133</v>
      </c>
      <c r="D101" s="1047" t="s">
        <v>104</v>
      </c>
      <c r="E101" s="1042" t="str">
        <f xml:space="preserve"> 'PLAN DE ACCIÓN 2026'!X103</f>
        <v>Subdirección de Servicios Metrológicos y Relación con el Ciudadano</v>
      </c>
      <c r="F101" s="1043" t="str">
        <f>'PLAN DE ACCIÓN 2026'!H103</f>
        <v>Generar el modelo predictivo (Fase I) para la gestión de la demanda de servicios metrológicos</v>
      </c>
      <c r="G101" s="1047">
        <v>1</v>
      </c>
      <c r="H101" s="1047" t="s">
        <v>134</v>
      </c>
      <c r="I101" s="1044">
        <f>'PLAN DE ACCIÓN 2026'!V103</f>
        <v>2</v>
      </c>
      <c r="J101" s="1044">
        <f>'PLAN DE ACCIÓN 2026'!J103</f>
        <v>0</v>
      </c>
      <c r="K101" s="1044">
        <f>'PLAN DE ACCIÓN 2026'!AB103</f>
        <v>0</v>
      </c>
      <c r="L101" s="1045">
        <f>INM_2025[[#This Row],[Proyec Ejec Acumul]]/INM_2025[[#This Row],[Program Entreg Anual]]</f>
        <v>0</v>
      </c>
      <c r="M101" s="1045">
        <f>INM_2025[[#This Row],[Ejec Real Acumu]]/INM_2025[[#This Row],[Program Entreg Anual]]</f>
        <v>0</v>
      </c>
      <c r="N101" s="1044">
        <f>'PLAN DE ACCIÓN 2026'!J103</f>
        <v>0</v>
      </c>
      <c r="O101" s="1044">
        <f>'PLAN DE ACCIÓN 2026'!AB103</f>
        <v>0</v>
      </c>
      <c r="P101" s="1046" t="e">
        <f t="shared" si="6"/>
        <v>#DIV/0!</v>
      </c>
      <c r="Q101" s="1046" t="s">
        <v>110</v>
      </c>
      <c r="R101" s="1044">
        <f t="shared" si="4"/>
        <v>0</v>
      </c>
      <c r="S101" s="1044">
        <f t="shared" si="5"/>
        <v>0</v>
      </c>
    </row>
    <row r="102" spans="1:19" ht="14.25">
      <c r="A102" s="1041">
        <v>1</v>
      </c>
      <c r="B102" s="1060" t="str">
        <f>'PLAN DE ACCIÓN 2026'!G4</f>
        <v>PEI1</v>
      </c>
      <c r="C102" s="1047" t="s">
        <v>133</v>
      </c>
      <c r="D102" s="1047" t="s">
        <v>104</v>
      </c>
      <c r="E102" s="1042" t="str">
        <f>'PLAN DE ACCIÓN 2026'!X4</f>
        <v>Subdirección de Metrología Física</v>
      </c>
      <c r="F102" s="1043" t="str">
        <f>'PLAN DE ACCIÓN 2026'!H4</f>
        <v>Optimizar las CMC propias y/o reconocidas vigentes (SMF)</v>
      </c>
      <c r="G102" s="1022">
        <v>2</v>
      </c>
      <c r="H102" s="1048" t="s">
        <v>135</v>
      </c>
      <c r="I102" s="1044">
        <f>'PLAN DE ACCIÓN 2026'!V4</f>
        <v>2</v>
      </c>
      <c r="J102" s="1044">
        <f>'PLAN DE ACCIÓN 2026'!AB4+'PLAN DE ACCIÓN 2026'!AC4</f>
        <v>0</v>
      </c>
      <c r="K102" s="1044">
        <f>'PLAN DE ACCIÓN 2026'!AB4+'PLAN DE ACCIÓN 2026'!AC4</f>
        <v>0</v>
      </c>
      <c r="L102" s="1045">
        <f>J102/I102</f>
        <v>0</v>
      </c>
      <c r="M102" s="1045">
        <f t="shared" ref="M102" si="7">K102/I102</f>
        <v>0</v>
      </c>
      <c r="N102" s="1044">
        <f>'PLAN DE ACCIÓN 2026'!K4</f>
        <v>0</v>
      </c>
      <c r="O102" s="1041">
        <f>'PLAN DE ACCIÓN 2026'!AC4</f>
        <v>0</v>
      </c>
      <c r="P102" s="1046" t="e">
        <f>O102/N102</f>
        <v>#DIV/0!</v>
      </c>
      <c r="Q102" s="1046" t="s">
        <v>105</v>
      </c>
      <c r="R102" s="1044">
        <f>K102-J102</f>
        <v>0</v>
      </c>
      <c r="S102" s="1044">
        <f>O102-N102</f>
        <v>0</v>
      </c>
    </row>
    <row r="103" spans="1:19" ht="14.25">
      <c r="A103" s="1041">
        <v>2</v>
      </c>
      <c r="B103" s="1060" t="str">
        <f>'PLAN DE ACCIÓN 2026'!G5</f>
        <v>PEI1</v>
      </c>
      <c r="C103" s="1047" t="s">
        <v>133</v>
      </c>
      <c r="D103" s="1047" t="s">
        <v>104</v>
      </c>
      <c r="E103" s="1042" t="str">
        <f>'PLAN DE ACCIÓN 2026'!X5</f>
        <v>Subdirección de Metrología Química y Biología</v>
      </c>
      <c r="F103" s="1043" t="str">
        <f>'PLAN DE ACCIÓN 2026'!H5</f>
        <v>Optimizar las CMC propias y/o reconocidas vigentes (SMBQ)</v>
      </c>
      <c r="G103" s="1041">
        <v>2</v>
      </c>
      <c r="H103" s="1047" t="s">
        <v>135</v>
      </c>
      <c r="I103" s="1044">
        <f>'PLAN DE ACCIÓN 2026'!V5</f>
        <v>1</v>
      </c>
      <c r="J103" s="1044">
        <f>'PLAN DE ACCIÓN 2026'!AB5+'PLAN DE ACCIÓN 2026'!AC5</f>
        <v>0</v>
      </c>
      <c r="K103" s="1044">
        <f>'PLAN DE ACCIÓN 2026'!AB5+'PLAN DE ACCIÓN 2026'!AC5</f>
        <v>0</v>
      </c>
      <c r="L103" s="1045">
        <f t="shared" ref="L103:L166" si="8">J103/I103</f>
        <v>0</v>
      </c>
      <c r="M103" s="1045">
        <f t="shared" ref="M103:M166" si="9">K103/I103</f>
        <v>0</v>
      </c>
      <c r="N103" s="1044">
        <f>'PLAN DE ACCIÓN 2026'!K5</f>
        <v>0</v>
      </c>
      <c r="O103" s="1041">
        <f>'PLAN DE ACCIÓN 2026'!AC5</f>
        <v>0</v>
      </c>
      <c r="P103" s="1046" t="e">
        <f t="shared" ref="P103:P166" si="10">O103/N103</f>
        <v>#DIV/0!</v>
      </c>
      <c r="Q103" s="1046" t="s">
        <v>105</v>
      </c>
      <c r="R103" s="1044">
        <f t="shared" ref="R103:R166" si="11">K103-J103</f>
        <v>0</v>
      </c>
      <c r="S103" s="1044">
        <f t="shared" ref="S103:S166" si="12">O103-N103</f>
        <v>0</v>
      </c>
    </row>
    <row r="104" spans="1:19" ht="14.25">
      <c r="A104" s="1041">
        <v>3</v>
      </c>
      <c r="B104" s="1060" t="str">
        <f>'PLAN DE ACCIÓN 2026'!G6</f>
        <v>PEI2</v>
      </c>
      <c r="C104" s="1048" t="s">
        <v>133</v>
      </c>
      <c r="D104" s="1048" t="s">
        <v>104</v>
      </c>
      <c r="E104" s="1042" t="str">
        <f>'PLAN DE ACCIÓN 2026'!X6</f>
        <v>Subdirección de Metrología Química y Biología</v>
      </c>
      <c r="F104" s="1043" t="str">
        <f>'PLAN DE ACCIÓN 2026'!H6</f>
        <v>Someter a reconocimiento vigentes o nuevas CMC asociadas a nuevas magnitudes o mensurandos o método de medición (SMQB)</v>
      </c>
      <c r="G104" s="1022">
        <v>2</v>
      </c>
      <c r="H104" s="1048" t="s">
        <v>135</v>
      </c>
      <c r="I104" s="1044">
        <f>'PLAN DE ACCIÓN 2026'!V6</f>
        <v>2</v>
      </c>
      <c r="J104" s="1044">
        <f>'PLAN DE ACCIÓN 2026'!AB6+'PLAN DE ACCIÓN 2026'!AC6</f>
        <v>0</v>
      </c>
      <c r="K104" s="1044">
        <f>'PLAN DE ACCIÓN 2026'!AB6+'PLAN DE ACCIÓN 2026'!AC6</f>
        <v>0</v>
      </c>
      <c r="L104" s="1045">
        <f t="shared" si="8"/>
        <v>0</v>
      </c>
      <c r="M104" s="1045">
        <f t="shared" si="9"/>
        <v>0</v>
      </c>
      <c r="N104" s="1044">
        <f>'PLAN DE ACCIÓN 2026'!K6</f>
        <v>0</v>
      </c>
      <c r="O104" s="1041">
        <f>'PLAN DE ACCIÓN 2026'!AC6</f>
        <v>0</v>
      </c>
      <c r="P104" s="1046" t="e">
        <f t="shared" si="10"/>
        <v>#DIV/0!</v>
      </c>
      <c r="Q104" s="1046" t="s">
        <v>105</v>
      </c>
      <c r="R104" s="1044">
        <f t="shared" si="11"/>
        <v>0</v>
      </c>
      <c r="S104" s="1044">
        <f t="shared" si="12"/>
        <v>0</v>
      </c>
    </row>
    <row r="105" spans="1:19" ht="14.25">
      <c r="A105" s="1041">
        <v>4</v>
      </c>
      <c r="B105" s="1060" t="str">
        <f>'PLAN DE ACCIÓN 2026'!G7</f>
        <v>PEI3</v>
      </c>
      <c r="C105" s="1047" t="s">
        <v>133</v>
      </c>
      <c r="D105" s="1047" t="s">
        <v>104</v>
      </c>
      <c r="E105" s="1042" t="str">
        <f>'PLAN DE ACCIÓN 2026'!X7</f>
        <v>Subdirección de Metrología Química y Biología</v>
      </c>
      <c r="F105" s="1043" t="str">
        <f>'PLAN DE ACCIÓN 2026'!H7</f>
        <v>Fortalecer la participacion y liderazgo en escenarios internacionales (SMQB)</v>
      </c>
      <c r="G105" s="1041">
        <v>2</v>
      </c>
      <c r="H105" s="1047" t="s">
        <v>135</v>
      </c>
      <c r="I105" s="1044">
        <f>'PLAN DE ACCIÓN 2026'!V7</f>
        <v>2</v>
      </c>
      <c r="J105" s="1044">
        <f>'PLAN DE ACCIÓN 2026'!AB7+'PLAN DE ACCIÓN 2026'!AC7</f>
        <v>0</v>
      </c>
      <c r="K105" s="1044">
        <f>'PLAN DE ACCIÓN 2026'!AB7+'PLAN DE ACCIÓN 2026'!AC7</f>
        <v>0</v>
      </c>
      <c r="L105" s="1045">
        <f t="shared" si="8"/>
        <v>0</v>
      </c>
      <c r="M105" s="1045">
        <f t="shared" si="9"/>
        <v>0</v>
      </c>
      <c r="N105" s="1044">
        <f>'PLAN DE ACCIÓN 2026'!K7</f>
        <v>0</v>
      </c>
      <c r="O105" s="1041">
        <f>'PLAN DE ACCIÓN 2026'!AC7</f>
        <v>0</v>
      </c>
      <c r="P105" s="1046" t="e">
        <f t="shared" si="10"/>
        <v>#DIV/0!</v>
      </c>
      <c r="Q105" s="1046" t="s">
        <v>105</v>
      </c>
      <c r="R105" s="1044">
        <f t="shared" si="11"/>
        <v>0</v>
      </c>
      <c r="S105" s="1044">
        <f t="shared" si="12"/>
        <v>0</v>
      </c>
    </row>
    <row r="106" spans="1:19" ht="14.25">
      <c r="A106" s="1041">
        <v>5</v>
      </c>
      <c r="B106" s="1060" t="str">
        <f>'PLAN DE ACCIÓN 2026'!G8</f>
        <v>PEI3</v>
      </c>
      <c r="C106" s="1047" t="s">
        <v>133</v>
      </c>
      <c r="D106" s="1047" t="s">
        <v>104</v>
      </c>
      <c r="E106" s="1042" t="str">
        <f>'PLAN DE ACCIÓN 2026'!X8</f>
        <v>Subdirección de Metrología Física</v>
      </c>
      <c r="F106" s="1043" t="str">
        <f>'PLAN DE ACCIÓN 2026'!H8</f>
        <v>Fortalecer la participacion y liderazgo en escenarios internacionales (SMF)</v>
      </c>
      <c r="G106" s="1022">
        <v>2</v>
      </c>
      <c r="H106" s="1048" t="s">
        <v>135</v>
      </c>
      <c r="I106" s="1044">
        <f>'PLAN DE ACCIÓN 2026'!V8</f>
        <v>2</v>
      </c>
      <c r="J106" s="1044">
        <f>'PLAN DE ACCIÓN 2026'!AB8+'PLAN DE ACCIÓN 2026'!AC8</f>
        <v>0</v>
      </c>
      <c r="K106" s="1044">
        <f>'PLAN DE ACCIÓN 2026'!AB8+'PLAN DE ACCIÓN 2026'!AC8</f>
        <v>0</v>
      </c>
      <c r="L106" s="1045">
        <f t="shared" si="8"/>
        <v>0</v>
      </c>
      <c r="M106" s="1045">
        <f t="shared" si="9"/>
        <v>0</v>
      </c>
      <c r="N106" s="1044">
        <f>'PLAN DE ACCIÓN 2026'!K8</f>
        <v>0</v>
      </c>
      <c r="O106" s="1041">
        <f>'PLAN DE ACCIÓN 2026'!AC8</f>
        <v>0</v>
      </c>
      <c r="P106" s="1046" t="e">
        <f t="shared" si="10"/>
        <v>#DIV/0!</v>
      </c>
      <c r="Q106" s="1046" t="s">
        <v>105</v>
      </c>
      <c r="R106" s="1044">
        <f t="shared" si="11"/>
        <v>0</v>
      </c>
      <c r="S106" s="1044">
        <f t="shared" si="12"/>
        <v>0</v>
      </c>
    </row>
    <row r="107" spans="1:19" ht="14.25">
      <c r="A107" s="1041">
        <v>6</v>
      </c>
      <c r="B107" s="1060" t="str">
        <f>'PLAN DE ACCIÓN 2026'!G9</f>
        <v>PEI4</v>
      </c>
      <c r="C107" s="1048" t="s">
        <v>133</v>
      </c>
      <c r="D107" s="1048" t="s">
        <v>104</v>
      </c>
      <c r="E107" s="1042" t="str">
        <f>'PLAN DE ACCIÓN 2026'!X9</f>
        <v>Subdirección de Metrología Química y Biología</v>
      </c>
      <c r="F107" s="1043" t="str">
        <f>'PLAN DE ACCIÓN 2026'!H9</f>
        <v>Participación en comparaciones clave, suplementarias, pilotos o bilaterales, que apoyen mediciones en un sector productivo. (SMQB)</v>
      </c>
      <c r="G107" s="1022">
        <v>2</v>
      </c>
      <c r="H107" s="1048" t="s">
        <v>135</v>
      </c>
      <c r="I107" s="1044">
        <f>'PLAN DE ACCIÓN 2026'!V9</f>
        <v>6</v>
      </c>
      <c r="J107" s="1044">
        <f>'PLAN DE ACCIÓN 2026'!AB9+'PLAN DE ACCIÓN 2026'!AC9</f>
        <v>0</v>
      </c>
      <c r="K107" s="1044">
        <f>'PLAN DE ACCIÓN 2026'!AB9+'PLAN DE ACCIÓN 2026'!AC9</f>
        <v>0</v>
      </c>
      <c r="L107" s="1045">
        <f t="shared" si="8"/>
        <v>0</v>
      </c>
      <c r="M107" s="1045">
        <f t="shared" si="9"/>
        <v>0</v>
      </c>
      <c r="N107" s="1044">
        <f>'PLAN DE ACCIÓN 2026'!K9</f>
        <v>0</v>
      </c>
      <c r="O107" s="1041">
        <f>'PLAN DE ACCIÓN 2026'!AC9</f>
        <v>0</v>
      </c>
      <c r="P107" s="1046" t="e">
        <f t="shared" si="10"/>
        <v>#DIV/0!</v>
      </c>
      <c r="Q107" s="1046" t="s">
        <v>105</v>
      </c>
      <c r="R107" s="1044">
        <f t="shared" si="11"/>
        <v>0</v>
      </c>
      <c r="S107" s="1044">
        <f t="shared" si="12"/>
        <v>0</v>
      </c>
    </row>
    <row r="108" spans="1:19" ht="14.25">
      <c r="A108" s="1041">
        <v>7</v>
      </c>
      <c r="B108" s="1060" t="str">
        <f>'PLAN DE ACCIÓN 2026'!G10</f>
        <v>PEI4</v>
      </c>
      <c r="C108" s="1047" t="s">
        <v>133</v>
      </c>
      <c r="D108" s="1047" t="s">
        <v>104</v>
      </c>
      <c r="E108" s="1042" t="str">
        <f>'PLAN DE ACCIÓN 2026'!X10</f>
        <v>Subdirección de Metrología Física</v>
      </c>
      <c r="F108" s="1043" t="str">
        <f>'PLAN DE ACCIÓN 2026'!H10</f>
        <v>Participación en comparaciones clave, suplementarias, pilotos o bilaterales, que apoyen mediciones en un sector productivo. (SMF)</v>
      </c>
      <c r="G108" s="1041">
        <v>2</v>
      </c>
      <c r="H108" s="1047" t="s">
        <v>135</v>
      </c>
      <c r="I108" s="1044">
        <f>'PLAN DE ACCIÓN 2026'!V10</f>
        <v>1</v>
      </c>
      <c r="J108" s="1044">
        <f>'PLAN DE ACCIÓN 2026'!AB10+'PLAN DE ACCIÓN 2026'!AC10</f>
        <v>0</v>
      </c>
      <c r="K108" s="1044">
        <f>'PLAN DE ACCIÓN 2026'!AB10+'PLAN DE ACCIÓN 2026'!AC10</f>
        <v>0</v>
      </c>
      <c r="L108" s="1045">
        <f t="shared" si="8"/>
        <v>0</v>
      </c>
      <c r="M108" s="1045">
        <f t="shared" si="9"/>
        <v>0</v>
      </c>
      <c r="N108" s="1044">
        <f>'PLAN DE ACCIÓN 2026'!K10</f>
        <v>0</v>
      </c>
      <c r="O108" s="1041">
        <f>'PLAN DE ACCIÓN 2026'!AC10</f>
        <v>0</v>
      </c>
      <c r="P108" s="1046" t="e">
        <f t="shared" si="10"/>
        <v>#DIV/0!</v>
      </c>
      <c r="Q108" s="1046" t="s">
        <v>105</v>
      </c>
      <c r="R108" s="1044">
        <f t="shared" si="11"/>
        <v>0</v>
      </c>
      <c r="S108" s="1044">
        <f t="shared" si="12"/>
        <v>0</v>
      </c>
    </row>
    <row r="109" spans="1:19" ht="14.25">
      <c r="A109" s="1041">
        <v>8</v>
      </c>
      <c r="B109" s="1060" t="str">
        <f>'PLAN DE ACCIÓN 2026'!G11</f>
        <v>PES1</v>
      </c>
      <c r="C109" s="1047" t="s">
        <v>133</v>
      </c>
      <c r="D109" s="1047" t="s">
        <v>104</v>
      </c>
      <c r="E109" s="1042" t="str">
        <f>'PLAN DE ACCIÓN 2026'!X11</f>
        <v>Subdirección de Servicios Metrológicos y Relación con el Ciudadano</v>
      </c>
      <c r="F109" s="1043" t="str">
        <f>'PLAN DE ACCIÓN 2026'!H11</f>
        <v>Implementar instrumentos que promuevan la adopción y modernización de estándares de calidad para dar mayor valor agregado en la industria</v>
      </c>
      <c r="G109" s="1022">
        <v>2</v>
      </c>
      <c r="H109" s="1048" t="s">
        <v>135</v>
      </c>
      <c r="I109" s="1044">
        <f>'PLAN DE ACCIÓN 2026'!V11</f>
        <v>2</v>
      </c>
      <c r="J109" s="1044">
        <f>'PLAN DE ACCIÓN 2026'!AB11+'PLAN DE ACCIÓN 2026'!AC11</f>
        <v>0</v>
      </c>
      <c r="K109" s="1044">
        <f>'PLAN DE ACCIÓN 2026'!AB11+'PLAN DE ACCIÓN 2026'!AC11</f>
        <v>0</v>
      </c>
      <c r="L109" s="1045">
        <f t="shared" si="8"/>
        <v>0</v>
      </c>
      <c r="M109" s="1045">
        <f t="shared" si="9"/>
        <v>0</v>
      </c>
      <c r="N109" s="1044">
        <f>'PLAN DE ACCIÓN 2026'!K11</f>
        <v>0</v>
      </c>
      <c r="O109" s="1041">
        <f>'PLAN DE ACCIÓN 2026'!AC11</f>
        <v>0</v>
      </c>
      <c r="P109" s="1046" t="e">
        <f t="shared" si="10"/>
        <v>#DIV/0!</v>
      </c>
      <c r="Q109" s="1046" t="s">
        <v>107</v>
      </c>
      <c r="R109" s="1044">
        <f t="shared" si="11"/>
        <v>0</v>
      </c>
      <c r="S109" s="1044">
        <f t="shared" si="12"/>
        <v>0</v>
      </c>
    </row>
    <row r="110" spans="1:19" ht="14.25">
      <c r="A110" s="1041">
        <v>9</v>
      </c>
      <c r="B110" s="1060" t="str">
        <f>'PLAN DE ACCIÓN 2026'!G12</f>
        <v>CONPES 3957-1,10</v>
      </c>
      <c r="C110" s="1048" t="s">
        <v>133</v>
      </c>
      <c r="D110" s="1048" t="s">
        <v>104</v>
      </c>
      <c r="E110" s="1042" t="str">
        <f>'PLAN DE ACCIÓN 2026'!X12</f>
        <v>Subdirección de Metrología Física</v>
      </c>
      <c r="F110" s="1043" t="str">
        <f>'PLAN DE ACCIÓN 2026'!H12</f>
        <v>1.10. Implementar las herramientas de hardware y software del Laboratorio de Tiempo y Frecuencia</v>
      </c>
      <c r="G110" s="1041">
        <v>2</v>
      </c>
      <c r="H110" s="1047" t="s">
        <v>135</v>
      </c>
      <c r="I110" s="1044">
        <f>'PLAN DE ACCIÓN 2026'!V12</f>
        <v>1</v>
      </c>
      <c r="J110" s="1044">
        <f>'PLAN DE ACCIÓN 2026'!AB12+'PLAN DE ACCIÓN 2026'!AC12</f>
        <v>0</v>
      </c>
      <c r="K110" s="1044">
        <f>'PLAN DE ACCIÓN 2026'!AB12+'PLAN DE ACCIÓN 2026'!AC12</f>
        <v>0</v>
      </c>
      <c r="L110" s="1045">
        <f t="shared" si="8"/>
        <v>0</v>
      </c>
      <c r="M110" s="1045">
        <f t="shared" si="9"/>
        <v>0</v>
      </c>
      <c r="N110" s="1044">
        <f>'PLAN DE ACCIÓN 2026'!K12</f>
        <v>0</v>
      </c>
      <c r="O110" s="1041">
        <f>'PLAN DE ACCIÓN 2026'!AC12</f>
        <v>0</v>
      </c>
      <c r="P110" s="1046" t="e">
        <f t="shared" si="10"/>
        <v>#DIV/0!</v>
      </c>
      <c r="Q110" s="1046" t="s">
        <v>108</v>
      </c>
      <c r="R110" s="1044">
        <f t="shared" si="11"/>
        <v>0</v>
      </c>
      <c r="S110" s="1044">
        <f t="shared" si="12"/>
        <v>0</v>
      </c>
    </row>
    <row r="111" spans="1:19" ht="14.25">
      <c r="A111" s="1041">
        <v>10</v>
      </c>
      <c r="B111" s="1060" t="str">
        <f>'PLAN DE ACCIÓN 2026'!G13</f>
        <v>CONPES 3957 1.4</v>
      </c>
      <c r="C111" s="1047" t="s">
        <v>133</v>
      </c>
      <c r="D111" s="1047" t="s">
        <v>104</v>
      </c>
      <c r="E111" s="1042" t="str">
        <f>'PLAN DE ACCIÓN 2026'!X13</f>
        <v xml:space="preserve">Oficina Asesora de Planeación </v>
      </c>
      <c r="F111" s="1043" t="str">
        <f>'PLAN DE ACCIÓN 2026'!H13</f>
        <v xml:space="preserve">1.4. Diseñar y realizar una evaluación del programa  nacional de asistencia técnica y transferencia de conocimiento.
</v>
      </c>
      <c r="G111" s="1022">
        <v>2</v>
      </c>
      <c r="H111" s="1048" t="s">
        <v>135</v>
      </c>
      <c r="I111" s="1044">
        <f>'PLAN DE ACCIÓN 2026'!V13</f>
        <v>1</v>
      </c>
      <c r="J111" s="1044">
        <f>'PLAN DE ACCIÓN 2026'!AB13+'PLAN DE ACCIÓN 2026'!AC13</f>
        <v>0</v>
      </c>
      <c r="K111" s="1044">
        <f>'PLAN DE ACCIÓN 2026'!AB13+'PLAN DE ACCIÓN 2026'!AC13</f>
        <v>0</v>
      </c>
      <c r="L111" s="1045">
        <f t="shared" si="8"/>
        <v>0</v>
      </c>
      <c r="M111" s="1045">
        <f t="shared" si="9"/>
        <v>0</v>
      </c>
      <c r="N111" s="1044">
        <f>'PLAN DE ACCIÓN 2026'!K13</f>
        <v>0</v>
      </c>
      <c r="O111" s="1041">
        <f>'PLAN DE ACCIÓN 2026'!AC13</f>
        <v>0</v>
      </c>
      <c r="P111" s="1046" t="e">
        <f t="shared" si="10"/>
        <v>#DIV/0!</v>
      </c>
      <c r="Q111" s="1046" t="s">
        <v>108</v>
      </c>
      <c r="R111" s="1044">
        <f t="shared" si="11"/>
        <v>0</v>
      </c>
      <c r="S111" s="1044">
        <f t="shared" si="12"/>
        <v>0</v>
      </c>
    </row>
    <row r="112" spans="1:19" ht="14.25">
      <c r="A112" s="1041">
        <v>11</v>
      </c>
      <c r="B112" s="1060" t="str">
        <f>'PLAN DE ACCIÓN 2026'!G14</f>
        <v>CONPES 3957 2,6</v>
      </c>
      <c r="C112" s="1047" t="s">
        <v>133</v>
      </c>
      <c r="D112" s="1047" t="s">
        <v>104</v>
      </c>
      <c r="E112" s="1042" t="str">
        <f>'PLAN DE ACCIÓN 2026'!X14</f>
        <v>Dirección General</v>
      </c>
      <c r="F112" s="1043"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112" s="1022">
        <v>2</v>
      </c>
      <c r="H112" s="1048" t="s">
        <v>135</v>
      </c>
      <c r="I112" s="1044">
        <f>'PLAN DE ACCIÓN 2026'!V14</f>
        <v>1</v>
      </c>
      <c r="J112" s="1044">
        <f>'PLAN DE ACCIÓN 2026'!AB14+'PLAN DE ACCIÓN 2026'!AC14</f>
        <v>0</v>
      </c>
      <c r="K112" s="1044">
        <f>'PLAN DE ACCIÓN 2026'!AB14+'PLAN DE ACCIÓN 2026'!AC14</f>
        <v>0</v>
      </c>
      <c r="L112" s="1045">
        <f t="shared" si="8"/>
        <v>0</v>
      </c>
      <c r="M112" s="1045">
        <f t="shared" si="9"/>
        <v>0</v>
      </c>
      <c r="N112" s="1044">
        <f>'PLAN DE ACCIÓN 2026'!K14</f>
        <v>0</v>
      </c>
      <c r="O112" s="1041">
        <f>'PLAN DE ACCIÓN 2026'!AC14</f>
        <v>0</v>
      </c>
      <c r="P112" s="1046" t="e">
        <f t="shared" si="10"/>
        <v>#DIV/0!</v>
      </c>
      <c r="Q112" s="1046" t="s">
        <v>108</v>
      </c>
      <c r="R112" s="1044">
        <f t="shared" si="11"/>
        <v>0</v>
      </c>
      <c r="S112" s="1044">
        <f t="shared" si="12"/>
        <v>0</v>
      </c>
    </row>
    <row r="113" spans="1:19" ht="14.25">
      <c r="A113" s="1041">
        <v>12</v>
      </c>
      <c r="B113" s="1060" t="str">
        <f>'PLAN DE ACCIÓN 2026'!G15</f>
        <v>CONPES 3866 1,52</v>
      </c>
      <c r="C113" s="1047" t="s">
        <v>133</v>
      </c>
      <c r="D113" s="1047" t="s">
        <v>104</v>
      </c>
      <c r="E113" s="1042" t="str">
        <f>'PLAN DE ACCIÓN 2026'!X15</f>
        <v>Subdirección de Servicios Metrológicos y Relación con el Ciudadano</v>
      </c>
      <c r="F113" s="1043" t="str">
        <f>'PLAN DE ACCIÓN 2026'!H15</f>
        <v>1.52 Implementar un programa para identificar y suplir las principales necesidades de ensayos y mediciones</v>
      </c>
      <c r="G113" s="1041">
        <v>2</v>
      </c>
      <c r="H113" s="1047" t="s">
        <v>135</v>
      </c>
      <c r="I113" s="1044">
        <f>'PLAN DE ACCIÓN 2026'!V15</f>
        <v>1</v>
      </c>
      <c r="J113" s="1044">
        <f>'PLAN DE ACCIÓN 2026'!AB15+'PLAN DE ACCIÓN 2026'!AC15</f>
        <v>0</v>
      </c>
      <c r="K113" s="1044">
        <f>'PLAN DE ACCIÓN 2026'!AB15+'PLAN DE ACCIÓN 2026'!AC15</f>
        <v>0</v>
      </c>
      <c r="L113" s="1045">
        <f t="shared" si="8"/>
        <v>0</v>
      </c>
      <c r="M113" s="1045">
        <f t="shared" si="9"/>
        <v>0</v>
      </c>
      <c r="N113" s="1044">
        <f>'PLAN DE ACCIÓN 2026'!K15</f>
        <v>0</v>
      </c>
      <c r="O113" s="1041">
        <f>'PLAN DE ACCIÓN 2026'!AC15</f>
        <v>0</v>
      </c>
      <c r="P113" s="1046" t="e">
        <f t="shared" si="10"/>
        <v>#DIV/0!</v>
      </c>
      <c r="Q113" s="1046" t="s">
        <v>108</v>
      </c>
      <c r="R113" s="1044">
        <f t="shared" si="11"/>
        <v>0</v>
      </c>
      <c r="S113" s="1044">
        <f t="shared" si="12"/>
        <v>0</v>
      </c>
    </row>
    <row r="114" spans="1:19" ht="14.25">
      <c r="A114" s="1041">
        <v>13</v>
      </c>
      <c r="B114" s="1060" t="str">
        <f>'PLAN DE ACCIÓN 2026'!G16</f>
        <v>CONPES 4052 3.6.</v>
      </c>
      <c r="C114" s="1048" t="s">
        <v>133</v>
      </c>
      <c r="D114" s="1048" t="s">
        <v>104</v>
      </c>
      <c r="E114" s="1042" t="str">
        <f>'PLAN DE ACCIÓN 2026'!X16</f>
        <v>Subdirección de Metrología Química y Biología</v>
      </c>
      <c r="F114" s="1043" t="str">
        <f>'PLAN DE ACCIÓN 2026'!H16</f>
        <v>3.6. Fortalecer la red de laboratorios nacionales especializados en el análisis de contaminantes orgánicos.</v>
      </c>
      <c r="G114" s="1022">
        <v>2</v>
      </c>
      <c r="H114" s="1048" t="s">
        <v>135</v>
      </c>
      <c r="I114" s="1044">
        <f>'PLAN DE ACCIÓN 2026'!V16</f>
        <v>2</v>
      </c>
      <c r="J114" s="1044">
        <f>'PLAN DE ACCIÓN 2026'!AB16+'PLAN DE ACCIÓN 2026'!AC16</f>
        <v>0</v>
      </c>
      <c r="K114" s="1044">
        <f>'PLAN DE ACCIÓN 2026'!AB16+'PLAN DE ACCIÓN 2026'!AC16</f>
        <v>0</v>
      </c>
      <c r="L114" s="1045">
        <f t="shared" si="8"/>
        <v>0</v>
      </c>
      <c r="M114" s="1045">
        <f t="shared" si="9"/>
        <v>0</v>
      </c>
      <c r="N114" s="1044">
        <f>'PLAN DE ACCIÓN 2026'!K16</f>
        <v>0</v>
      </c>
      <c r="O114" s="1041">
        <f>'PLAN DE ACCIÓN 2026'!AC16</f>
        <v>0</v>
      </c>
      <c r="P114" s="1046" t="e">
        <f t="shared" si="10"/>
        <v>#DIV/0!</v>
      </c>
      <c r="Q114" s="1046" t="s">
        <v>108</v>
      </c>
      <c r="R114" s="1044">
        <f t="shared" si="11"/>
        <v>0</v>
      </c>
      <c r="S114" s="1044">
        <f t="shared" si="12"/>
        <v>0</v>
      </c>
    </row>
    <row r="115" spans="1:19" ht="14.25">
      <c r="A115" s="1041">
        <v>14</v>
      </c>
      <c r="B115" s="1060" t="str">
        <f>'PLAN DE ACCIÓN 2026'!G17</f>
        <v>CONPES 4085 2.3</v>
      </c>
      <c r="C115" s="1047" t="s">
        <v>133</v>
      </c>
      <c r="D115" s="1047" t="s">
        <v>104</v>
      </c>
      <c r="E115" s="1042" t="str">
        <f>'PLAN DE ACCIÓN 2026'!X17</f>
        <v>Subdirección de Servicios Metrológicos y Relación con el Ciudadano</v>
      </c>
      <c r="F115" s="1043"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115" s="1041">
        <v>2</v>
      </c>
      <c r="H115" s="1047" t="s">
        <v>135</v>
      </c>
      <c r="I115" s="1044">
        <f>'PLAN DE ACCIÓN 2026'!V17</f>
        <v>1</v>
      </c>
      <c r="J115" s="1044">
        <f>'PLAN DE ACCIÓN 2026'!AB17+'PLAN DE ACCIÓN 2026'!AC17</f>
        <v>0</v>
      </c>
      <c r="K115" s="1044">
        <f>'PLAN DE ACCIÓN 2026'!AB17+'PLAN DE ACCIÓN 2026'!AC17</f>
        <v>0</v>
      </c>
      <c r="L115" s="1045">
        <f t="shared" si="8"/>
        <v>0</v>
      </c>
      <c r="M115" s="1045">
        <f t="shared" si="9"/>
        <v>0</v>
      </c>
      <c r="N115" s="1044">
        <f>'PLAN DE ACCIÓN 2026'!K17</f>
        <v>0</v>
      </c>
      <c r="O115" s="1041">
        <f>'PLAN DE ACCIÓN 2026'!AC17</f>
        <v>0</v>
      </c>
      <c r="P115" s="1046" t="e">
        <f t="shared" si="10"/>
        <v>#DIV/0!</v>
      </c>
      <c r="Q115" s="1046" t="s">
        <v>108</v>
      </c>
      <c r="R115" s="1044">
        <f t="shared" si="11"/>
        <v>0</v>
      </c>
      <c r="S115" s="1044">
        <f t="shared" si="12"/>
        <v>0</v>
      </c>
    </row>
    <row r="116" spans="1:19" ht="14.25">
      <c r="A116" s="1041">
        <v>15</v>
      </c>
      <c r="B116" s="1060" t="str">
        <f>'PLAN DE ACCIÓN 2026'!G18</f>
        <v>PES2</v>
      </c>
      <c r="C116" s="1047" t="s">
        <v>133</v>
      </c>
      <c r="D116" s="1047" t="s">
        <v>104</v>
      </c>
      <c r="E116" s="1042" t="str">
        <f>'PLAN DE ACCIÓN 2026'!X18</f>
        <v>Subdirección de Servicios Metrológicos y Relación con el Ciudadano</v>
      </c>
      <c r="F116" s="1043" t="str">
        <f>'PLAN DE ACCIÓN 2026'!H18</f>
        <v>Brindar asistencia técnica para contribuir en la competitividad de la industria y/o la exportación de productos y servicios</v>
      </c>
      <c r="G116" s="1022">
        <v>2</v>
      </c>
      <c r="H116" s="1048" t="s">
        <v>135</v>
      </c>
      <c r="I116" s="1044">
        <f>'PLAN DE ACCIÓN 2026'!V18</f>
        <v>4</v>
      </c>
      <c r="J116" s="1044">
        <f>'PLAN DE ACCIÓN 2026'!AB18+'PLAN DE ACCIÓN 2026'!AC18</f>
        <v>0</v>
      </c>
      <c r="K116" s="1044">
        <f>'PLAN DE ACCIÓN 2026'!AB18+'PLAN DE ACCIÓN 2026'!AC18</f>
        <v>0</v>
      </c>
      <c r="L116" s="1045">
        <f t="shared" si="8"/>
        <v>0</v>
      </c>
      <c r="M116" s="1045">
        <f t="shared" si="9"/>
        <v>0</v>
      </c>
      <c r="N116" s="1044">
        <f>'PLAN DE ACCIÓN 2026'!K18</f>
        <v>0</v>
      </c>
      <c r="O116" s="1041">
        <f>'PLAN DE ACCIÓN 2026'!AC18</f>
        <v>0</v>
      </c>
      <c r="P116" s="1046" t="e">
        <f t="shared" si="10"/>
        <v>#DIV/0!</v>
      </c>
      <c r="Q116" s="1046" t="s">
        <v>107</v>
      </c>
      <c r="R116" s="1044">
        <f t="shared" si="11"/>
        <v>0</v>
      </c>
      <c r="S116" s="1044">
        <f t="shared" si="12"/>
        <v>0</v>
      </c>
    </row>
    <row r="117" spans="1:19" ht="14.25">
      <c r="A117" s="1041">
        <v>16</v>
      </c>
      <c r="B117" s="1060" t="str">
        <f>'PLAN DE ACCIÓN 2026'!G19</f>
        <v>CONPES 4129 2.28</v>
      </c>
      <c r="C117" s="1047" t="s">
        <v>133</v>
      </c>
      <c r="D117" s="1047" t="s">
        <v>104</v>
      </c>
      <c r="E117" s="1042" t="str">
        <f>'PLAN DE ACCIÓN 2026'!X19</f>
        <v>Subdirección de Servicios Metrológicos y Relación con el Ciudadano</v>
      </c>
      <c r="F117" s="1043"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117" s="1022">
        <v>2</v>
      </c>
      <c r="H117" s="1048" t="s">
        <v>135</v>
      </c>
      <c r="I117" s="1044">
        <f>'PLAN DE ACCIÓN 2026'!V19</f>
        <v>1</v>
      </c>
      <c r="J117" s="1044">
        <f>'PLAN DE ACCIÓN 2026'!AB19+'PLAN DE ACCIÓN 2026'!AC19</f>
        <v>0</v>
      </c>
      <c r="K117" s="1044">
        <f>'PLAN DE ACCIÓN 2026'!AB19+'PLAN DE ACCIÓN 2026'!AC19</f>
        <v>0</v>
      </c>
      <c r="L117" s="1045">
        <f t="shared" si="8"/>
        <v>0</v>
      </c>
      <c r="M117" s="1045">
        <f t="shared" si="9"/>
        <v>0</v>
      </c>
      <c r="N117" s="1044">
        <f>'PLAN DE ACCIÓN 2026'!K19</f>
        <v>0</v>
      </c>
      <c r="O117" s="1041">
        <f>'PLAN DE ACCIÓN 2026'!AC19</f>
        <v>0</v>
      </c>
      <c r="P117" s="1046" t="e">
        <f t="shared" si="10"/>
        <v>#DIV/0!</v>
      </c>
      <c r="Q117" s="1046" t="s">
        <v>108</v>
      </c>
      <c r="R117" s="1044">
        <f t="shared" si="11"/>
        <v>0</v>
      </c>
      <c r="S117" s="1044">
        <f t="shared" si="12"/>
        <v>0</v>
      </c>
    </row>
    <row r="118" spans="1:19" ht="14.25">
      <c r="A118" s="1041">
        <v>17</v>
      </c>
      <c r="B118" s="1060" t="str">
        <f>'PLAN DE ACCIÓN 2026'!G20</f>
        <v>PES3</v>
      </c>
      <c r="C118" s="1048" t="s">
        <v>133</v>
      </c>
      <c r="D118" s="1048" t="s">
        <v>104</v>
      </c>
      <c r="E118" s="1042" t="str">
        <f>'PLAN DE ACCIÓN 2026'!X20</f>
        <v>Subdirección de Servicios Metrológicos y Relación con el Ciudadano</v>
      </c>
      <c r="F118" s="1043" t="str">
        <f>'PLAN DE ACCIÓN 2026'!H20</f>
        <v>Realizar gestión de conocimiento a través de la prestación de servicios capacitación en metrología</v>
      </c>
      <c r="G118" s="1041">
        <v>2</v>
      </c>
      <c r="H118" s="1047" t="s">
        <v>135</v>
      </c>
      <c r="I118" s="1044">
        <f>'PLAN DE ACCIÓN 2026'!V20</f>
        <v>2</v>
      </c>
      <c r="J118" s="1044">
        <f>'PLAN DE ACCIÓN 2026'!AB20+'PLAN DE ACCIÓN 2026'!AC20</f>
        <v>0</v>
      </c>
      <c r="K118" s="1044">
        <f>'PLAN DE ACCIÓN 2026'!AB20+'PLAN DE ACCIÓN 2026'!AC20</f>
        <v>0</v>
      </c>
      <c r="L118" s="1045">
        <f t="shared" si="8"/>
        <v>0</v>
      </c>
      <c r="M118" s="1045">
        <f t="shared" si="9"/>
        <v>0</v>
      </c>
      <c r="N118" s="1044">
        <f>'PLAN DE ACCIÓN 2026'!K20</f>
        <v>0</v>
      </c>
      <c r="O118" s="1041">
        <f>'PLAN DE ACCIÓN 2026'!AC20</f>
        <v>0</v>
      </c>
      <c r="P118" s="1046" t="e">
        <f t="shared" si="10"/>
        <v>#DIV/0!</v>
      </c>
      <c r="Q118" s="1046" t="s">
        <v>107</v>
      </c>
      <c r="R118" s="1044">
        <f t="shared" si="11"/>
        <v>0</v>
      </c>
      <c r="S118" s="1044">
        <f t="shared" si="12"/>
        <v>0</v>
      </c>
    </row>
    <row r="119" spans="1:19" ht="14.25">
      <c r="A119" s="1041">
        <v>18</v>
      </c>
      <c r="B119" s="1060" t="str">
        <f>'PLAN DE ACCIÓN 2026'!G21</f>
        <v>CONPES 4129 2.29</v>
      </c>
      <c r="C119" s="1047" t="s">
        <v>133</v>
      </c>
      <c r="D119" s="1047" t="s">
        <v>104</v>
      </c>
      <c r="E119" s="1042" t="str">
        <f>'PLAN DE ACCIÓN 2026'!X21</f>
        <v>Subdirección de Metrología Física</v>
      </c>
      <c r="F119" s="1043"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119" s="1022">
        <v>2</v>
      </c>
      <c r="H119" s="1048" t="s">
        <v>135</v>
      </c>
      <c r="I119" s="1044">
        <f>'PLAN DE ACCIÓN 2026'!V21</f>
        <v>2</v>
      </c>
      <c r="J119" s="1044">
        <f>'PLAN DE ACCIÓN 2026'!AB21+'PLAN DE ACCIÓN 2026'!AC21</f>
        <v>0</v>
      </c>
      <c r="K119" s="1044">
        <f>'PLAN DE ACCIÓN 2026'!AB21+'PLAN DE ACCIÓN 2026'!AC21</f>
        <v>0</v>
      </c>
      <c r="L119" s="1045">
        <f t="shared" si="8"/>
        <v>0</v>
      </c>
      <c r="M119" s="1045">
        <f t="shared" si="9"/>
        <v>0</v>
      </c>
      <c r="N119" s="1044">
        <f>'PLAN DE ACCIÓN 2026'!K21</f>
        <v>0</v>
      </c>
      <c r="O119" s="1041">
        <f>'PLAN DE ACCIÓN 2026'!AC21</f>
        <v>0</v>
      </c>
      <c r="P119" s="1046" t="e">
        <f t="shared" si="10"/>
        <v>#DIV/0!</v>
      </c>
      <c r="Q119" s="1046" t="s">
        <v>108</v>
      </c>
      <c r="R119" s="1044">
        <f t="shared" si="11"/>
        <v>0</v>
      </c>
      <c r="S119" s="1044">
        <f t="shared" si="12"/>
        <v>0</v>
      </c>
    </row>
    <row r="120" spans="1:19" ht="14.25">
      <c r="A120" s="1041">
        <v>19</v>
      </c>
      <c r="B120" s="1060" t="str">
        <f>'PLAN DE ACCIÓN 2026'!G22</f>
        <v>CONPES 4129 2.30</v>
      </c>
      <c r="C120" s="1047" t="s">
        <v>133</v>
      </c>
      <c r="D120" s="1047" t="s">
        <v>104</v>
      </c>
      <c r="E120" s="1042" t="str">
        <f>'PLAN DE ACCIÓN 2026'!X22</f>
        <v>Subdirección de Servicios Metrológicos y Relación con el Ciudadano</v>
      </c>
      <c r="F120" s="1043"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120" s="1041">
        <v>2</v>
      </c>
      <c r="H120" s="1047" t="s">
        <v>135</v>
      </c>
      <c r="I120" s="1044">
        <f>'PLAN DE ACCIÓN 2026'!V22</f>
        <v>1</v>
      </c>
      <c r="J120" s="1044">
        <f>'PLAN DE ACCIÓN 2026'!AB22+'PLAN DE ACCIÓN 2026'!AC22</f>
        <v>0</v>
      </c>
      <c r="K120" s="1044">
        <f>'PLAN DE ACCIÓN 2026'!AB22+'PLAN DE ACCIÓN 2026'!AC22</f>
        <v>0</v>
      </c>
      <c r="L120" s="1045">
        <f t="shared" si="8"/>
        <v>0</v>
      </c>
      <c r="M120" s="1045">
        <f t="shared" si="9"/>
        <v>0</v>
      </c>
      <c r="N120" s="1044">
        <f>'PLAN DE ACCIÓN 2026'!K22</f>
        <v>0</v>
      </c>
      <c r="O120" s="1041">
        <f>'PLAN DE ACCIÓN 2026'!AC22</f>
        <v>0</v>
      </c>
      <c r="P120" s="1046" t="e">
        <f t="shared" si="10"/>
        <v>#DIV/0!</v>
      </c>
      <c r="Q120" s="1046" t="s">
        <v>108</v>
      </c>
      <c r="R120" s="1044">
        <f t="shared" si="11"/>
        <v>0</v>
      </c>
      <c r="S120" s="1044">
        <f t="shared" si="12"/>
        <v>0</v>
      </c>
    </row>
    <row r="121" spans="1:19" ht="14.25">
      <c r="A121" s="1041">
        <v>20</v>
      </c>
      <c r="B121" s="1060" t="str">
        <f>'PLAN DE ACCIÓN 2026'!G23</f>
        <v>PES4</v>
      </c>
      <c r="C121" s="1048" t="s">
        <v>133</v>
      </c>
      <c r="D121" s="1048" t="s">
        <v>104</v>
      </c>
      <c r="E121" s="1042" t="str">
        <f>'PLAN DE ACCIÓN 2026'!X23</f>
        <v>Subdirección de Servicios Metrológicos y Relación con el Ciudadano</v>
      </c>
      <c r="F121" s="1043" t="str">
        <f>'PLAN DE ACCIÓN 2026'!H23</f>
        <v>Identificar oportunidades metrologícas para atender condiciones favorables del comercio exterior</v>
      </c>
      <c r="G121" s="1022">
        <v>2</v>
      </c>
      <c r="H121" s="1048" t="s">
        <v>135</v>
      </c>
      <c r="I121" s="1044">
        <f>'PLAN DE ACCIÓN 2026'!V23</f>
        <v>1</v>
      </c>
      <c r="J121" s="1044">
        <f>'PLAN DE ACCIÓN 2026'!AB23+'PLAN DE ACCIÓN 2026'!AC23</f>
        <v>0</v>
      </c>
      <c r="K121" s="1044">
        <f>'PLAN DE ACCIÓN 2026'!AB23+'PLAN DE ACCIÓN 2026'!AC23</f>
        <v>0</v>
      </c>
      <c r="L121" s="1045">
        <f t="shared" si="8"/>
        <v>0</v>
      </c>
      <c r="M121" s="1045">
        <f t="shared" si="9"/>
        <v>0</v>
      </c>
      <c r="N121" s="1044">
        <f>'PLAN DE ACCIÓN 2026'!K23</f>
        <v>0</v>
      </c>
      <c r="O121" s="1041">
        <f>'PLAN DE ACCIÓN 2026'!AC23</f>
        <v>0</v>
      </c>
      <c r="P121" s="1046" t="e">
        <f t="shared" si="10"/>
        <v>#DIV/0!</v>
      </c>
      <c r="Q121" s="1046" t="s">
        <v>107</v>
      </c>
      <c r="R121" s="1044">
        <f t="shared" si="11"/>
        <v>0</v>
      </c>
      <c r="S121" s="1044">
        <f t="shared" si="12"/>
        <v>0</v>
      </c>
    </row>
    <row r="122" spans="1:19" ht="14.25">
      <c r="A122" s="1041">
        <v>21</v>
      </c>
      <c r="B122" s="1060" t="str">
        <f>'PLAN DE ACCIÓN 2026'!G24</f>
        <v>PES5</v>
      </c>
      <c r="C122" s="1047" t="s">
        <v>133</v>
      </c>
      <c r="D122" s="1047" t="s">
        <v>104</v>
      </c>
      <c r="E122" s="1042" t="str">
        <f>'PLAN DE ACCIÓN 2026'!X24</f>
        <v>Subdirección de Servicios Metrológicos y Relación con el Ciudadano</v>
      </c>
      <c r="F122" s="1043" t="str">
        <f>'PLAN DE ACCIÓN 2026'!H24</f>
        <v>Contribuir desde la oferta de servicios metrológicos la acreditación de los laboratorios nacionales para la reducción de costos de los empresarios para certificarse en calidad</v>
      </c>
      <c r="G122" s="1022">
        <v>2</v>
      </c>
      <c r="H122" s="1048" t="s">
        <v>135</v>
      </c>
      <c r="I122" s="1044">
        <f>'PLAN DE ACCIÓN 2026'!V24</f>
        <v>2</v>
      </c>
      <c r="J122" s="1044">
        <f>'PLAN DE ACCIÓN 2026'!AB24+'PLAN DE ACCIÓN 2026'!AC24</f>
        <v>0</v>
      </c>
      <c r="K122" s="1044">
        <f>'PLAN DE ACCIÓN 2026'!AB24+'PLAN DE ACCIÓN 2026'!AC24</f>
        <v>0</v>
      </c>
      <c r="L122" s="1045">
        <f t="shared" si="8"/>
        <v>0</v>
      </c>
      <c r="M122" s="1045">
        <f t="shared" si="9"/>
        <v>0</v>
      </c>
      <c r="N122" s="1044">
        <f>'PLAN DE ACCIÓN 2026'!K24</f>
        <v>0</v>
      </c>
      <c r="O122" s="1041">
        <f>'PLAN DE ACCIÓN 2026'!AC24</f>
        <v>0</v>
      </c>
      <c r="P122" s="1046" t="e">
        <f t="shared" si="10"/>
        <v>#DIV/0!</v>
      </c>
      <c r="Q122" s="1046" t="s">
        <v>107</v>
      </c>
      <c r="R122" s="1044">
        <f t="shared" si="11"/>
        <v>0</v>
      </c>
      <c r="S122" s="1044">
        <f t="shared" si="12"/>
        <v>0</v>
      </c>
    </row>
    <row r="123" spans="1:19" ht="14.25">
      <c r="A123" s="1041">
        <v>22</v>
      </c>
      <c r="B123" s="1060" t="str">
        <f>'PLAN DE ACCIÓN 2026'!G25</f>
        <v>PES6</v>
      </c>
      <c r="C123" s="1047" t="s">
        <v>133</v>
      </c>
      <c r="D123" s="1047" t="s">
        <v>104</v>
      </c>
      <c r="E123" s="1042" t="str">
        <f>'PLAN DE ACCIÓN 2026'!X25</f>
        <v>Subdirección de Servicios Metrológicos y Relación con el Ciudadano</v>
      </c>
      <c r="F123" s="1043" t="str">
        <f>'PLAN DE ACCIÓN 2026'!H25</f>
        <v>Realizar estudios de identificación de brechas metrológicas que contribuya a las apuestas productivas estratégicas</v>
      </c>
      <c r="G123" s="1041">
        <v>2</v>
      </c>
      <c r="H123" s="1047" t="s">
        <v>135</v>
      </c>
      <c r="I123" s="1044">
        <f>'PLAN DE ACCIÓN 2026'!V25</f>
        <v>2</v>
      </c>
      <c r="J123" s="1044">
        <f>'PLAN DE ACCIÓN 2026'!AB25+'PLAN DE ACCIÓN 2026'!AC25</f>
        <v>0</v>
      </c>
      <c r="K123" s="1044">
        <f>'PLAN DE ACCIÓN 2026'!AB25+'PLAN DE ACCIÓN 2026'!AC25</f>
        <v>0</v>
      </c>
      <c r="L123" s="1045">
        <f t="shared" si="8"/>
        <v>0</v>
      </c>
      <c r="M123" s="1045">
        <f t="shared" si="9"/>
        <v>0</v>
      </c>
      <c r="N123" s="1044">
        <f>'PLAN DE ACCIÓN 2026'!K25</f>
        <v>0</v>
      </c>
      <c r="O123" s="1041">
        <f>'PLAN DE ACCIÓN 2026'!AC25</f>
        <v>0</v>
      </c>
      <c r="P123" s="1046" t="e">
        <f t="shared" si="10"/>
        <v>#DIV/0!</v>
      </c>
      <c r="Q123" s="1046" t="s">
        <v>107</v>
      </c>
      <c r="R123" s="1044">
        <f t="shared" si="11"/>
        <v>0</v>
      </c>
      <c r="S123" s="1044">
        <f t="shared" si="12"/>
        <v>0</v>
      </c>
    </row>
    <row r="124" spans="1:19" ht="14.25">
      <c r="A124" s="1041">
        <v>23</v>
      </c>
      <c r="B124" s="1060" t="str">
        <f>'PLAN DE ACCIÓN 2026'!G26</f>
        <v>PES7</v>
      </c>
      <c r="C124" s="1047" t="s">
        <v>133</v>
      </c>
      <c r="D124" s="1047" t="s">
        <v>104</v>
      </c>
      <c r="E124" s="1042" t="str">
        <f>'PLAN DE ACCIÓN 2026'!X26</f>
        <v>Dirección General</v>
      </c>
      <c r="F124" s="1043" t="str">
        <f>'PLAN DE ACCIÓN 2026'!H26</f>
        <v>Participar en eventos y canales de comunicación del SICAL</v>
      </c>
      <c r="G124" s="1022">
        <v>2</v>
      </c>
      <c r="H124" s="1048" t="s">
        <v>135</v>
      </c>
      <c r="I124" s="1044">
        <f>'PLAN DE ACCIÓN 2026'!V26</f>
        <v>2</v>
      </c>
      <c r="J124" s="1044">
        <f>'PLAN DE ACCIÓN 2026'!AB26+'PLAN DE ACCIÓN 2026'!AC26</f>
        <v>0</v>
      </c>
      <c r="K124" s="1044">
        <f>'PLAN DE ACCIÓN 2026'!AB26+'PLAN DE ACCIÓN 2026'!AC26</f>
        <v>0</v>
      </c>
      <c r="L124" s="1045">
        <f t="shared" si="8"/>
        <v>0</v>
      </c>
      <c r="M124" s="1045">
        <f t="shared" si="9"/>
        <v>0</v>
      </c>
      <c r="N124" s="1044">
        <f>'PLAN DE ACCIÓN 2026'!K26</f>
        <v>0</v>
      </c>
      <c r="O124" s="1041">
        <f>'PLAN DE ACCIÓN 2026'!AC26</f>
        <v>0</v>
      </c>
      <c r="P124" s="1046" t="e">
        <f t="shared" si="10"/>
        <v>#DIV/0!</v>
      </c>
      <c r="Q124" s="1046" t="s">
        <v>107</v>
      </c>
      <c r="R124" s="1044">
        <f t="shared" si="11"/>
        <v>0</v>
      </c>
      <c r="S124" s="1044">
        <f t="shared" si="12"/>
        <v>0</v>
      </c>
    </row>
    <row r="125" spans="1:19" ht="14.25">
      <c r="A125" s="1041">
        <v>24</v>
      </c>
      <c r="B125" s="1060" t="str">
        <f>'PLAN DE ACCIÓN 2026'!G27</f>
        <v>PES8</v>
      </c>
      <c r="C125" s="1048" t="s">
        <v>133</v>
      </c>
      <c r="D125" s="1048" t="s">
        <v>104</v>
      </c>
      <c r="E125" s="1042" t="str">
        <f>'PLAN DE ACCIÓN 2026'!X27</f>
        <v>Subdirección de Servicios Metrológicos y Relación con el Ciudadano</v>
      </c>
      <c r="F125" s="1043" t="str">
        <f>'PLAN DE ACCIÓN 2026'!H27</f>
        <v>Fortalecer la estrategia nacional del turismo responsable sus ejes temáticos y componentes</v>
      </c>
      <c r="G125" s="1041">
        <v>2</v>
      </c>
      <c r="H125" s="1047" t="s">
        <v>135</v>
      </c>
      <c r="I125" s="1044">
        <f>'PLAN DE ACCIÓN 2026'!V27</f>
        <v>1</v>
      </c>
      <c r="J125" s="1044">
        <f>'PLAN DE ACCIÓN 2026'!AB27+'PLAN DE ACCIÓN 2026'!AC27</f>
        <v>0</v>
      </c>
      <c r="K125" s="1044">
        <f>'PLAN DE ACCIÓN 2026'!AB27+'PLAN DE ACCIÓN 2026'!AC27</f>
        <v>0</v>
      </c>
      <c r="L125" s="1045">
        <f t="shared" si="8"/>
        <v>0</v>
      </c>
      <c r="M125" s="1045">
        <f t="shared" si="9"/>
        <v>0</v>
      </c>
      <c r="N125" s="1044">
        <f>'PLAN DE ACCIÓN 2026'!K27</f>
        <v>0</v>
      </c>
      <c r="O125" s="1041">
        <f>'PLAN DE ACCIÓN 2026'!AC27</f>
        <v>0</v>
      </c>
      <c r="P125" s="1046" t="e">
        <f t="shared" si="10"/>
        <v>#DIV/0!</v>
      </c>
      <c r="Q125" s="1046" t="s">
        <v>107</v>
      </c>
      <c r="R125" s="1044">
        <f t="shared" si="11"/>
        <v>0</v>
      </c>
      <c r="S125" s="1044">
        <f t="shared" si="12"/>
        <v>0</v>
      </c>
    </row>
    <row r="126" spans="1:19" ht="14.25">
      <c r="A126" s="1041">
        <v>25</v>
      </c>
      <c r="B126" s="1060" t="str">
        <f>'PLAN DE ACCIÓN 2026'!G28</f>
        <v>PES9</v>
      </c>
      <c r="C126" s="1047" t="s">
        <v>133</v>
      </c>
      <c r="D126" s="1047" t="s">
        <v>104</v>
      </c>
      <c r="E126" s="1042" t="str">
        <f>'PLAN DE ACCIÓN 2026'!X28</f>
        <v>Subdirección de Servicios Metrológicos y Relación con el Ciudadano</v>
      </c>
      <c r="F126" s="1043" t="str">
        <f>'PLAN DE ACCIÓN 2026'!H28</f>
        <v>Participación en definición de regulación</v>
      </c>
      <c r="G126" s="1022">
        <v>2</v>
      </c>
      <c r="H126" s="1048" t="s">
        <v>135</v>
      </c>
      <c r="I126" s="1044">
        <f>'PLAN DE ACCIÓN 2026'!V28</f>
        <v>1</v>
      </c>
      <c r="J126" s="1044">
        <f>'PLAN DE ACCIÓN 2026'!AB28+'PLAN DE ACCIÓN 2026'!AC28</f>
        <v>0</v>
      </c>
      <c r="K126" s="1044">
        <f>'PLAN DE ACCIÓN 2026'!AB28+'PLAN DE ACCIÓN 2026'!AC28</f>
        <v>0</v>
      </c>
      <c r="L126" s="1045">
        <f t="shared" si="8"/>
        <v>0</v>
      </c>
      <c r="M126" s="1045">
        <f t="shared" si="9"/>
        <v>0</v>
      </c>
      <c r="N126" s="1044">
        <f>'PLAN DE ACCIÓN 2026'!K28</f>
        <v>0</v>
      </c>
      <c r="O126" s="1041">
        <f>'PLAN DE ACCIÓN 2026'!AC28</f>
        <v>0</v>
      </c>
      <c r="P126" s="1046" t="e">
        <f t="shared" si="10"/>
        <v>#DIV/0!</v>
      </c>
      <c r="Q126" s="1046" t="s">
        <v>107</v>
      </c>
      <c r="R126" s="1044">
        <f t="shared" si="11"/>
        <v>0</v>
      </c>
      <c r="S126" s="1044">
        <f t="shared" si="12"/>
        <v>0</v>
      </c>
    </row>
    <row r="127" spans="1:19" ht="14.25">
      <c r="A127" s="1041">
        <v>26</v>
      </c>
      <c r="B127" s="1060" t="str">
        <f>'PLAN DE ACCIÓN 2026'!G29</f>
        <v>PEI5</v>
      </c>
      <c r="C127" s="1047" t="s">
        <v>133</v>
      </c>
      <c r="D127" s="1047" t="s">
        <v>104</v>
      </c>
      <c r="E127" s="1042" t="str">
        <f>'PLAN DE ACCIÓN 2026'!X29</f>
        <v>Subdirección de Servicios Metrológicos y Relación con el Ciudadano</v>
      </c>
      <c r="F127" s="1043" t="str">
        <f>'PLAN DE ACCIÓN 2026'!H29</f>
        <v>Fortalecer el relacionamiento con el sector productivo a través de la RCM</v>
      </c>
      <c r="G127" s="1022">
        <v>2</v>
      </c>
      <c r="H127" s="1048" t="s">
        <v>135</v>
      </c>
      <c r="I127" s="1044">
        <f>'PLAN DE ACCIÓN 2026'!V29</f>
        <v>3</v>
      </c>
      <c r="J127" s="1044">
        <f>'PLAN DE ACCIÓN 2026'!AB29+'PLAN DE ACCIÓN 2026'!AC29</f>
        <v>0</v>
      </c>
      <c r="K127" s="1044">
        <f>'PLAN DE ACCIÓN 2026'!AB29+'PLAN DE ACCIÓN 2026'!AC29</f>
        <v>0</v>
      </c>
      <c r="L127" s="1045">
        <f t="shared" si="8"/>
        <v>0</v>
      </c>
      <c r="M127" s="1045">
        <f t="shared" si="9"/>
        <v>0</v>
      </c>
      <c r="N127" s="1044">
        <f>'PLAN DE ACCIÓN 2026'!K29</f>
        <v>0</v>
      </c>
      <c r="O127" s="1041">
        <f>'PLAN DE ACCIÓN 2026'!AC29</f>
        <v>0</v>
      </c>
      <c r="P127" s="1046" t="e">
        <f t="shared" si="10"/>
        <v>#DIV/0!</v>
      </c>
      <c r="Q127" s="1046" t="s">
        <v>105</v>
      </c>
      <c r="R127" s="1044">
        <f t="shared" si="11"/>
        <v>0</v>
      </c>
      <c r="S127" s="1044">
        <f t="shared" si="12"/>
        <v>0</v>
      </c>
    </row>
    <row r="128" spans="1:19" ht="14.25">
      <c r="A128" s="1041">
        <v>27</v>
      </c>
      <c r="B128" s="1060" t="str">
        <f>'PLAN DE ACCIÓN 2026'!G30</f>
        <v>PES10</v>
      </c>
      <c r="C128" s="1047" t="s">
        <v>133</v>
      </c>
      <c r="D128" s="1047" t="s">
        <v>104</v>
      </c>
      <c r="E128" s="1042" t="str">
        <f>'PLAN DE ACCIÓN 2026'!X30</f>
        <v>Subdirección de Servicios Metrológicos y Relación con el Ciudadano</v>
      </c>
      <c r="F128" s="1043" t="str">
        <f>'PLAN DE ACCIÓN 2026'!H30</f>
        <v>Desarrollar planes de trabajos para disminución de brechas de capacidades de medición y calibración desarrollados</v>
      </c>
      <c r="G128" s="1041">
        <v>2</v>
      </c>
      <c r="H128" s="1047" t="s">
        <v>135</v>
      </c>
      <c r="I128" s="1044">
        <f>'PLAN DE ACCIÓN 2026'!V30</f>
        <v>1</v>
      </c>
      <c r="J128" s="1044">
        <f>'PLAN DE ACCIÓN 2026'!AB30+'PLAN DE ACCIÓN 2026'!AC30</f>
        <v>0</v>
      </c>
      <c r="K128" s="1044">
        <f>'PLAN DE ACCIÓN 2026'!AB30+'PLAN DE ACCIÓN 2026'!AC30</f>
        <v>0</v>
      </c>
      <c r="L128" s="1045">
        <f t="shared" si="8"/>
        <v>0</v>
      </c>
      <c r="M128" s="1045">
        <f t="shared" si="9"/>
        <v>0</v>
      </c>
      <c r="N128" s="1044">
        <f>'PLAN DE ACCIÓN 2026'!K30</f>
        <v>0</v>
      </c>
      <c r="O128" s="1041">
        <f>'PLAN DE ACCIÓN 2026'!AC30</f>
        <v>0</v>
      </c>
      <c r="P128" s="1046" t="e">
        <f t="shared" si="10"/>
        <v>#DIV/0!</v>
      </c>
      <c r="Q128" s="1046" t="s">
        <v>107</v>
      </c>
      <c r="R128" s="1044">
        <f t="shared" si="11"/>
        <v>0</v>
      </c>
      <c r="S128" s="1044">
        <f t="shared" si="12"/>
        <v>0</v>
      </c>
    </row>
    <row r="129" spans="1:19" ht="14.25">
      <c r="A129" s="1041">
        <v>28</v>
      </c>
      <c r="B129" s="1060" t="str">
        <f>'PLAN DE ACCIÓN 2026'!G31</f>
        <v>PES11</v>
      </c>
      <c r="C129" s="1048" t="s">
        <v>133</v>
      </c>
      <c r="D129" s="1048" t="s">
        <v>104</v>
      </c>
      <c r="E129" s="1042" t="str">
        <f>'PLAN DE ACCIÓN 2026'!X31</f>
        <v>Subdirección de Servicios Metrológicos y Relación con el Ciudadano</v>
      </c>
      <c r="F129" s="1043" t="str">
        <f>'PLAN DE ACCIÓN 2026'!H31</f>
        <v>Desarrollar programas de fortalecimiento de habilidades duras y blandas en sectores de las regiones con identificación de brechas de capacidades metrológicas</v>
      </c>
      <c r="G129" s="1022">
        <v>2</v>
      </c>
      <c r="H129" s="1048" t="s">
        <v>135</v>
      </c>
      <c r="I129" s="1044">
        <f>'PLAN DE ACCIÓN 2026'!V31</f>
        <v>2</v>
      </c>
      <c r="J129" s="1044">
        <f>'PLAN DE ACCIÓN 2026'!AB31+'PLAN DE ACCIÓN 2026'!AC31</f>
        <v>0</v>
      </c>
      <c r="K129" s="1044">
        <f>'PLAN DE ACCIÓN 2026'!AB31+'PLAN DE ACCIÓN 2026'!AC31</f>
        <v>0</v>
      </c>
      <c r="L129" s="1045">
        <f t="shared" si="8"/>
        <v>0</v>
      </c>
      <c r="M129" s="1045">
        <f t="shared" si="9"/>
        <v>0</v>
      </c>
      <c r="N129" s="1044">
        <f>'PLAN DE ACCIÓN 2026'!K31</f>
        <v>0</v>
      </c>
      <c r="O129" s="1041">
        <f>'PLAN DE ACCIÓN 2026'!AC31</f>
        <v>0</v>
      </c>
      <c r="P129" s="1046" t="e">
        <f t="shared" si="10"/>
        <v>#DIV/0!</v>
      </c>
      <c r="Q129" s="1046" t="s">
        <v>107</v>
      </c>
      <c r="R129" s="1044">
        <f t="shared" si="11"/>
        <v>0</v>
      </c>
      <c r="S129" s="1044">
        <f t="shared" si="12"/>
        <v>0</v>
      </c>
    </row>
    <row r="130" spans="1:19" ht="14.25">
      <c r="A130" s="1041">
        <v>29</v>
      </c>
      <c r="B130" s="1060" t="str">
        <f>'PLAN DE ACCIÓN 2026'!G32</f>
        <v>PEI6</v>
      </c>
      <c r="C130" s="1047" t="s">
        <v>133</v>
      </c>
      <c r="D130" s="1047" t="s">
        <v>104</v>
      </c>
      <c r="E130" s="1042" t="str">
        <f>'PLAN DE ACCIÓN 2026'!X32</f>
        <v>Subdirección de Servicios Metrológicos y Relación con el Ciudadano</v>
      </c>
      <c r="F130" s="1043" t="str">
        <f>'PLAN DE ACCIÓN 2026'!H32</f>
        <v>Generar charlas técnicas enfocadas en las regiónes, acciones en marco de proyectos de coorperación, servicios / formaciones metrológicos en las regiones.</v>
      </c>
      <c r="G130" s="1041">
        <v>2</v>
      </c>
      <c r="H130" s="1047" t="s">
        <v>135</v>
      </c>
      <c r="I130" s="1044">
        <f>'PLAN DE ACCIÓN 2026'!V32</f>
        <v>1</v>
      </c>
      <c r="J130" s="1044">
        <f>'PLAN DE ACCIÓN 2026'!AB32+'PLAN DE ACCIÓN 2026'!AC32</f>
        <v>0</v>
      </c>
      <c r="K130" s="1044">
        <f>'PLAN DE ACCIÓN 2026'!AB32+'PLAN DE ACCIÓN 2026'!AC32</f>
        <v>0</v>
      </c>
      <c r="L130" s="1045">
        <f t="shared" si="8"/>
        <v>0</v>
      </c>
      <c r="M130" s="1045">
        <f t="shared" si="9"/>
        <v>0</v>
      </c>
      <c r="N130" s="1044">
        <f>'PLAN DE ACCIÓN 2026'!K32</f>
        <v>0</v>
      </c>
      <c r="O130" s="1041">
        <f>'PLAN DE ACCIÓN 2026'!AC32</f>
        <v>0</v>
      </c>
      <c r="P130" s="1046" t="e">
        <f t="shared" si="10"/>
        <v>#DIV/0!</v>
      </c>
      <c r="Q130" s="1046" t="s">
        <v>105</v>
      </c>
      <c r="R130" s="1044">
        <f t="shared" si="11"/>
        <v>0</v>
      </c>
      <c r="S130" s="1044">
        <f t="shared" si="12"/>
        <v>0</v>
      </c>
    </row>
    <row r="131" spans="1:19" ht="14.25">
      <c r="A131" s="1041">
        <v>30</v>
      </c>
      <c r="B131" s="1060" t="str">
        <f>'PLAN DE ACCIÓN 2026'!G33</f>
        <v>PEI7</v>
      </c>
      <c r="C131" s="1047" t="s">
        <v>133</v>
      </c>
      <c r="D131" s="1047" t="s">
        <v>104</v>
      </c>
      <c r="E131" s="1042" t="str">
        <f>'PLAN DE ACCIÓN 2026'!X33</f>
        <v>Subdirección de Servicios Metrológicos y Relación con el Ciudadano</v>
      </c>
      <c r="F131" s="1043" t="str">
        <f>'PLAN DE ACCIÓN 2026'!H33</f>
        <v>Realizar seguimiento a las actividades ACTI donde el instituto participe con otros centros de investigacion, universidades entre otros.</v>
      </c>
      <c r="G131" s="1022">
        <v>2</v>
      </c>
      <c r="H131" s="1048" t="s">
        <v>135</v>
      </c>
      <c r="I131" s="1044">
        <f>'PLAN DE ACCIÓN 2026'!V33</f>
        <v>2</v>
      </c>
      <c r="J131" s="1044">
        <f>'PLAN DE ACCIÓN 2026'!AB33+'PLAN DE ACCIÓN 2026'!AC33</f>
        <v>0</v>
      </c>
      <c r="K131" s="1044">
        <f>'PLAN DE ACCIÓN 2026'!AB33+'PLAN DE ACCIÓN 2026'!AC33</f>
        <v>0</v>
      </c>
      <c r="L131" s="1045">
        <f t="shared" si="8"/>
        <v>0</v>
      </c>
      <c r="M131" s="1045">
        <f t="shared" si="9"/>
        <v>0</v>
      </c>
      <c r="N131" s="1044">
        <f>'PLAN DE ACCIÓN 2026'!K33</f>
        <v>0</v>
      </c>
      <c r="O131" s="1041">
        <f>'PLAN DE ACCIÓN 2026'!AC33</f>
        <v>0</v>
      </c>
      <c r="P131" s="1046" t="e">
        <f t="shared" si="10"/>
        <v>#DIV/0!</v>
      </c>
      <c r="Q131" s="1046" t="s">
        <v>105</v>
      </c>
      <c r="R131" s="1044">
        <f t="shared" si="11"/>
        <v>0</v>
      </c>
      <c r="S131" s="1044">
        <f t="shared" si="12"/>
        <v>0</v>
      </c>
    </row>
    <row r="132" spans="1:19" ht="14.25">
      <c r="A132" s="1041">
        <v>31</v>
      </c>
      <c r="B132" s="1060" t="str">
        <f>'PLAN DE ACCIÓN 2026'!G34</f>
        <v>PES12</v>
      </c>
      <c r="C132" s="1047" t="s">
        <v>133</v>
      </c>
      <c r="D132" s="1047" t="s">
        <v>104</v>
      </c>
      <c r="E132" s="1042" t="str">
        <f>'PLAN DE ACCIÓN 2026'!X34</f>
        <v>Subdirección de Servicios Metrológicos y Relación con el Ciudadano</v>
      </c>
      <c r="F132" s="1043" t="str">
        <f>'PLAN DE ACCIÓN 2026'!H34</f>
        <v>Identificar actividades en el sector CIT que articulen las necesidades de la industria con las capacidades de CTI y academia</v>
      </c>
      <c r="G132" s="1022">
        <v>2</v>
      </c>
      <c r="H132" s="1048" t="s">
        <v>135</v>
      </c>
      <c r="I132" s="1044">
        <f>'PLAN DE ACCIÓN 2026'!V34</f>
        <v>13</v>
      </c>
      <c r="J132" s="1044">
        <f>'PLAN DE ACCIÓN 2026'!AB34+'PLAN DE ACCIÓN 2026'!AC34</f>
        <v>0</v>
      </c>
      <c r="K132" s="1044">
        <f>'PLAN DE ACCIÓN 2026'!AB34+'PLAN DE ACCIÓN 2026'!AC34</f>
        <v>0</v>
      </c>
      <c r="L132" s="1045">
        <f t="shared" si="8"/>
        <v>0</v>
      </c>
      <c r="M132" s="1045">
        <f t="shared" si="9"/>
        <v>0</v>
      </c>
      <c r="N132" s="1044">
        <f>'PLAN DE ACCIÓN 2026'!K34</f>
        <v>0</v>
      </c>
      <c r="O132" s="1041">
        <f>'PLAN DE ACCIÓN 2026'!AC34</f>
        <v>0</v>
      </c>
      <c r="P132" s="1046" t="e">
        <f t="shared" si="10"/>
        <v>#DIV/0!</v>
      </c>
      <c r="Q132" s="1046" t="s">
        <v>107</v>
      </c>
      <c r="R132" s="1044">
        <f t="shared" si="11"/>
        <v>0</v>
      </c>
      <c r="S132" s="1044">
        <f t="shared" si="12"/>
        <v>0</v>
      </c>
    </row>
    <row r="133" spans="1:19" ht="14.25">
      <c r="A133" s="1041">
        <v>32</v>
      </c>
      <c r="B133" s="1060" t="str">
        <f>'PLAN DE ACCIÓN 2026'!G35</f>
        <v>PEI8</v>
      </c>
      <c r="C133" s="1048" t="s">
        <v>133</v>
      </c>
      <c r="D133" s="1048" t="s">
        <v>104</v>
      </c>
      <c r="E133" s="1042" t="str">
        <f>'PLAN DE ACCIÓN 2026'!X35</f>
        <v>Subdirección de Metrología Química y Biología</v>
      </c>
      <c r="F133" s="1043"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133" s="1041">
        <v>2</v>
      </c>
      <c r="H133" s="1047" t="s">
        <v>135</v>
      </c>
      <c r="I133" s="1044">
        <f>'PLAN DE ACCIÓN 2026'!V35</f>
        <v>1</v>
      </c>
      <c r="J133" s="1044">
        <f>'PLAN DE ACCIÓN 2026'!AB35+'PLAN DE ACCIÓN 2026'!AC35</f>
        <v>0</v>
      </c>
      <c r="K133" s="1044">
        <f>'PLAN DE ACCIÓN 2026'!AB35+'PLAN DE ACCIÓN 2026'!AC35</f>
        <v>0</v>
      </c>
      <c r="L133" s="1045">
        <f t="shared" si="8"/>
        <v>0</v>
      </c>
      <c r="M133" s="1045">
        <f t="shared" si="9"/>
        <v>0</v>
      </c>
      <c r="N133" s="1044">
        <f>'PLAN DE ACCIÓN 2026'!K35</f>
        <v>0</v>
      </c>
      <c r="O133" s="1041">
        <f>'PLAN DE ACCIÓN 2026'!AC35</f>
        <v>0</v>
      </c>
      <c r="P133" s="1046" t="e">
        <f t="shared" si="10"/>
        <v>#DIV/0!</v>
      </c>
      <c r="Q133" s="1046" t="s">
        <v>105</v>
      </c>
      <c r="R133" s="1044">
        <f t="shared" si="11"/>
        <v>0</v>
      </c>
      <c r="S133" s="1044">
        <f t="shared" si="12"/>
        <v>0</v>
      </c>
    </row>
    <row r="134" spans="1:19" ht="14.25">
      <c r="A134" s="1041">
        <v>33</v>
      </c>
      <c r="B134" s="1060" t="str">
        <f>'PLAN DE ACCIÓN 2026'!G36</f>
        <v>PEI9</v>
      </c>
      <c r="C134" s="1047" t="s">
        <v>133</v>
      </c>
      <c r="D134" s="1047" t="s">
        <v>104</v>
      </c>
      <c r="E134" s="1042" t="str">
        <f>'PLAN DE ACCIÓN 2026'!X36</f>
        <v>Subdirección de Metrología Física</v>
      </c>
      <c r="F134" s="1043"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134" s="1022">
        <v>2</v>
      </c>
      <c r="H134" s="1048" t="s">
        <v>135</v>
      </c>
      <c r="I134" s="1044">
        <f>'PLAN DE ACCIÓN 2026'!V36</f>
        <v>8</v>
      </c>
      <c r="J134" s="1044">
        <f>'PLAN DE ACCIÓN 2026'!AB36+'PLAN DE ACCIÓN 2026'!AC36</f>
        <v>0</v>
      </c>
      <c r="K134" s="1044">
        <f>'PLAN DE ACCIÓN 2026'!AB36+'PLAN DE ACCIÓN 2026'!AC36</f>
        <v>0</v>
      </c>
      <c r="L134" s="1045">
        <f t="shared" si="8"/>
        <v>0</v>
      </c>
      <c r="M134" s="1045">
        <f t="shared" si="9"/>
        <v>0</v>
      </c>
      <c r="N134" s="1044">
        <f>'PLAN DE ACCIÓN 2026'!K36</f>
        <v>0</v>
      </c>
      <c r="O134" s="1041">
        <f>'PLAN DE ACCIÓN 2026'!AC36</f>
        <v>0</v>
      </c>
      <c r="P134" s="1046" t="e">
        <f t="shared" si="10"/>
        <v>#DIV/0!</v>
      </c>
      <c r="Q134" s="1046" t="s">
        <v>105</v>
      </c>
      <c r="R134" s="1044">
        <f t="shared" si="11"/>
        <v>0</v>
      </c>
      <c r="S134" s="1044">
        <f t="shared" si="12"/>
        <v>0</v>
      </c>
    </row>
    <row r="135" spans="1:19" ht="14.25">
      <c r="A135" s="1041">
        <v>34</v>
      </c>
      <c r="B135" s="1060" t="str">
        <f>'PLAN DE ACCIÓN 2026'!G37</f>
        <v>PEI10</v>
      </c>
      <c r="C135" s="1047" t="s">
        <v>133</v>
      </c>
      <c r="D135" s="1047" t="s">
        <v>104</v>
      </c>
      <c r="E135" s="1042" t="str">
        <f>'PLAN DE ACCIÓN 2026'!X37</f>
        <v>Subdirección de Servicios Metrológicos y Relación con el Ciudadano</v>
      </c>
      <c r="F135" s="1043" t="str">
        <f>'PLAN DE ACCIÓN 2026'!H37</f>
        <v>Mantener el reconocimiento como centro de investigación</v>
      </c>
      <c r="G135" s="1041">
        <v>2</v>
      </c>
      <c r="H135" s="1047" t="s">
        <v>135</v>
      </c>
      <c r="I135" s="1044">
        <f>'PLAN DE ACCIÓN 2026'!V37</f>
        <v>1</v>
      </c>
      <c r="J135" s="1044">
        <f>'PLAN DE ACCIÓN 2026'!AB37+'PLAN DE ACCIÓN 2026'!AC37</f>
        <v>0</v>
      </c>
      <c r="K135" s="1044">
        <f>'PLAN DE ACCIÓN 2026'!AB37+'PLAN DE ACCIÓN 2026'!AC37</f>
        <v>0</v>
      </c>
      <c r="L135" s="1045">
        <f t="shared" si="8"/>
        <v>0</v>
      </c>
      <c r="M135" s="1045">
        <f t="shared" si="9"/>
        <v>0</v>
      </c>
      <c r="N135" s="1044">
        <f>'PLAN DE ACCIÓN 2026'!K37</f>
        <v>0</v>
      </c>
      <c r="O135" s="1041">
        <f>'PLAN DE ACCIÓN 2026'!AC37</f>
        <v>0</v>
      </c>
      <c r="P135" s="1046" t="e">
        <f t="shared" si="10"/>
        <v>#DIV/0!</v>
      </c>
      <c r="Q135" s="1046" t="s">
        <v>105</v>
      </c>
      <c r="R135" s="1044">
        <f t="shared" si="11"/>
        <v>0</v>
      </c>
      <c r="S135" s="1044">
        <f t="shared" si="12"/>
        <v>0</v>
      </c>
    </row>
    <row r="136" spans="1:19" ht="14.25">
      <c r="A136" s="1041">
        <v>35</v>
      </c>
      <c r="B136" s="1060" t="str">
        <f>'PLAN DE ACCIÓN 2026'!G38</f>
        <v>PEI11</v>
      </c>
      <c r="C136" s="1047" t="s">
        <v>133</v>
      </c>
      <c r="D136" s="1047" t="s">
        <v>104</v>
      </c>
      <c r="E136" s="1042" t="str">
        <f>'PLAN DE ACCIÓN 2026'!X38</f>
        <v>Secretaría General</v>
      </c>
      <c r="F136" s="1043" t="str">
        <f>'PLAN DE ACCIÓN 2026'!H38</f>
        <v>Fortalecer la participación de los colaboradores de las áreas de apoyo en actividades ACTI</v>
      </c>
      <c r="G136" s="1022">
        <v>2</v>
      </c>
      <c r="H136" s="1048" t="s">
        <v>135</v>
      </c>
      <c r="I136" s="1044">
        <f>'PLAN DE ACCIÓN 2026'!V38</f>
        <v>4</v>
      </c>
      <c r="J136" s="1044">
        <f>'PLAN DE ACCIÓN 2026'!AB38+'PLAN DE ACCIÓN 2026'!AC38</f>
        <v>0</v>
      </c>
      <c r="K136" s="1044">
        <f>'PLAN DE ACCIÓN 2026'!AB38+'PLAN DE ACCIÓN 2026'!AC38</f>
        <v>0</v>
      </c>
      <c r="L136" s="1045">
        <f t="shared" si="8"/>
        <v>0</v>
      </c>
      <c r="M136" s="1045">
        <f t="shared" si="9"/>
        <v>0</v>
      </c>
      <c r="N136" s="1044">
        <f>'PLAN DE ACCIÓN 2026'!K38</f>
        <v>0</v>
      </c>
      <c r="O136" s="1041">
        <f>'PLAN DE ACCIÓN 2026'!AC38</f>
        <v>0</v>
      </c>
      <c r="P136" s="1046" t="e">
        <f t="shared" si="10"/>
        <v>#DIV/0!</v>
      </c>
      <c r="Q136" s="1046" t="s">
        <v>105</v>
      </c>
      <c r="R136" s="1044">
        <f t="shared" si="11"/>
        <v>0</v>
      </c>
      <c r="S136" s="1044">
        <f t="shared" si="12"/>
        <v>0</v>
      </c>
    </row>
    <row r="137" spans="1:19" ht="14.25">
      <c r="A137" s="1041">
        <v>36</v>
      </c>
      <c r="B137" s="1060" t="str">
        <f>'PLAN DE ACCIÓN 2026'!G39</f>
        <v>PEI12</v>
      </c>
      <c r="C137" s="1048" t="s">
        <v>133</v>
      </c>
      <c r="D137" s="1048" t="s">
        <v>104</v>
      </c>
      <c r="E137" s="1042" t="str">
        <f>'PLAN DE ACCIÓN 2026'!X39</f>
        <v>Secretaría General</v>
      </c>
      <c r="F137" s="1043" t="str">
        <f>'PLAN DE ACCIÓN 2026'!H39</f>
        <v>Participar en el reconocimiento de la Secretaría Distrital de Ambiente PREAD.</v>
      </c>
      <c r="G137" s="1022">
        <v>2</v>
      </c>
      <c r="H137" s="1048" t="s">
        <v>135</v>
      </c>
      <c r="I137" s="1044">
        <f>'PLAN DE ACCIÓN 2026'!V39</f>
        <v>1</v>
      </c>
      <c r="J137" s="1044">
        <f>'PLAN DE ACCIÓN 2026'!AB39+'PLAN DE ACCIÓN 2026'!AC39</f>
        <v>0</v>
      </c>
      <c r="K137" s="1044">
        <f>'PLAN DE ACCIÓN 2026'!AB39+'PLAN DE ACCIÓN 2026'!AC39</f>
        <v>0</v>
      </c>
      <c r="L137" s="1045">
        <f t="shared" si="8"/>
        <v>0</v>
      </c>
      <c r="M137" s="1045">
        <f t="shared" si="9"/>
        <v>0</v>
      </c>
      <c r="N137" s="1044">
        <f>'PLAN DE ACCIÓN 2026'!K39</f>
        <v>0</v>
      </c>
      <c r="O137" s="1041">
        <f>'PLAN DE ACCIÓN 2026'!AC39</f>
        <v>0</v>
      </c>
      <c r="P137" s="1046" t="e">
        <f t="shared" si="10"/>
        <v>#DIV/0!</v>
      </c>
      <c r="Q137" s="1046" t="s">
        <v>105</v>
      </c>
      <c r="R137" s="1044">
        <f t="shared" si="11"/>
        <v>0</v>
      </c>
      <c r="S137" s="1044">
        <f t="shared" si="12"/>
        <v>0</v>
      </c>
    </row>
    <row r="138" spans="1:19" ht="14.25">
      <c r="A138" s="1041">
        <v>37</v>
      </c>
      <c r="B138" s="1060" t="str">
        <f>'PLAN DE ACCIÓN 2026'!G40</f>
        <v>PEI13</v>
      </c>
      <c r="C138" s="1047" t="s">
        <v>133</v>
      </c>
      <c r="D138" s="1047" t="s">
        <v>104</v>
      </c>
      <c r="E138" s="1042" t="str">
        <f>'PLAN DE ACCIÓN 2026'!X40</f>
        <v>Secretaría General</v>
      </c>
      <c r="F138" s="1043" t="str">
        <f>'PLAN DE ACCIÓN 2026'!H40</f>
        <v>Ejecutar actividades en pro de la generación de cultura de la gestión del cambio en el instituto</v>
      </c>
      <c r="G138" s="1041">
        <v>2</v>
      </c>
      <c r="H138" s="1047" t="s">
        <v>135</v>
      </c>
      <c r="I138" s="1044">
        <f>'PLAN DE ACCIÓN 2026'!V40</f>
        <v>2</v>
      </c>
      <c r="J138" s="1044">
        <f>'PLAN DE ACCIÓN 2026'!AB40+'PLAN DE ACCIÓN 2026'!AC40</f>
        <v>0</v>
      </c>
      <c r="K138" s="1044">
        <f>'PLAN DE ACCIÓN 2026'!AB40+'PLAN DE ACCIÓN 2026'!AC40</f>
        <v>0</v>
      </c>
      <c r="L138" s="1045">
        <f t="shared" si="8"/>
        <v>0</v>
      </c>
      <c r="M138" s="1045">
        <f t="shared" si="9"/>
        <v>0</v>
      </c>
      <c r="N138" s="1044">
        <f>'PLAN DE ACCIÓN 2026'!K40</f>
        <v>0</v>
      </c>
      <c r="O138" s="1041">
        <f>'PLAN DE ACCIÓN 2026'!AC40</f>
        <v>0</v>
      </c>
      <c r="P138" s="1046" t="e">
        <f t="shared" si="10"/>
        <v>#DIV/0!</v>
      </c>
      <c r="Q138" s="1046" t="s">
        <v>105</v>
      </c>
      <c r="R138" s="1044">
        <f t="shared" si="11"/>
        <v>0</v>
      </c>
      <c r="S138" s="1044">
        <f t="shared" si="12"/>
        <v>0</v>
      </c>
    </row>
    <row r="139" spans="1:19" ht="14.25">
      <c r="A139" s="1041">
        <v>38</v>
      </c>
      <c r="B139" s="1060" t="str">
        <f>'PLAN DE ACCIÓN 2026'!G41</f>
        <v>PEI14</v>
      </c>
      <c r="C139" s="1047" t="s">
        <v>133</v>
      </c>
      <c r="D139" s="1047" t="s">
        <v>104</v>
      </c>
      <c r="E139" s="1042" t="str">
        <f>'PLAN DE ACCIÓN 2026'!X41</f>
        <v>Secretaría General</v>
      </c>
      <c r="F139" s="1043" t="str">
        <f>'PLAN DE ACCIÓN 2026'!H41</f>
        <v>Implementar la política de gestión del conocimiento</v>
      </c>
      <c r="G139" s="1022">
        <v>2</v>
      </c>
      <c r="H139" s="1048" t="s">
        <v>135</v>
      </c>
      <c r="I139" s="1044">
        <f>'PLAN DE ACCIÓN 2026'!V41</f>
        <v>1</v>
      </c>
      <c r="J139" s="1044">
        <f>'PLAN DE ACCIÓN 2026'!AB41+'PLAN DE ACCIÓN 2026'!AC41</f>
        <v>0</v>
      </c>
      <c r="K139" s="1044">
        <f>'PLAN DE ACCIÓN 2026'!AB41+'PLAN DE ACCIÓN 2026'!AC41</f>
        <v>0</v>
      </c>
      <c r="L139" s="1045">
        <f t="shared" si="8"/>
        <v>0</v>
      </c>
      <c r="M139" s="1045">
        <f t="shared" si="9"/>
        <v>0</v>
      </c>
      <c r="N139" s="1044">
        <f>'PLAN DE ACCIÓN 2026'!K41</f>
        <v>0</v>
      </c>
      <c r="O139" s="1041">
        <f>'PLAN DE ACCIÓN 2026'!AC41</f>
        <v>0</v>
      </c>
      <c r="P139" s="1046" t="e">
        <f t="shared" si="10"/>
        <v>#DIV/0!</v>
      </c>
      <c r="Q139" s="1046" t="s">
        <v>105</v>
      </c>
      <c r="R139" s="1044">
        <f t="shared" si="11"/>
        <v>0</v>
      </c>
      <c r="S139" s="1044">
        <f t="shared" si="12"/>
        <v>0</v>
      </c>
    </row>
    <row r="140" spans="1:19" ht="14.25">
      <c r="A140" s="1041">
        <v>39</v>
      </c>
      <c r="B140" s="1060" t="str">
        <f>'PLAN DE ACCIÓN 2026'!G42</f>
        <v>PEI15</v>
      </c>
      <c r="C140" s="1047" t="s">
        <v>133</v>
      </c>
      <c r="D140" s="1047" t="s">
        <v>104</v>
      </c>
      <c r="E140" s="1042" t="str">
        <f>'PLAN DE ACCIÓN 2026'!X42</f>
        <v>Dirección General</v>
      </c>
      <c r="F140" s="1043" t="str">
        <f>'PLAN DE ACCIÓN 2026'!H42</f>
        <v xml:space="preserve">Definir e implimentar la estrategia de comunicacion para el pocisionamiento institutcional en los grupos de valor </v>
      </c>
      <c r="G140" s="1041">
        <v>2</v>
      </c>
      <c r="H140" s="1047" t="s">
        <v>135</v>
      </c>
      <c r="I140" s="1044">
        <f>'PLAN DE ACCIÓN 2026'!V42</f>
        <v>1</v>
      </c>
      <c r="J140" s="1044">
        <f>'PLAN DE ACCIÓN 2026'!AB42+'PLAN DE ACCIÓN 2026'!AC42</f>
        <v>0</v>
      </c>
      <c r="K140" s="1044">
        <f>'PLAN DE ACCIÓN 2026'!AB42+'PLAN DE ACCIÓN 2026'!AC42</f>
        <v>0</v>
      </c>
      <c r="L140" s="1045">
        <f t="shared" si="8"/>
        <v>0</v>
      </c>
      <c r="M140" s="1045">
        <f t="shared" si="9"/>
        <v>0</v>
      </c>
      <c r="N140" s="1044">
        <f>'PLAN DE ACCIÓN 2026'!K42</f>
        <v>0</v>
      </c>
      <c r="O140" s="1041">
        <f>'PLAN DE ACCIÓN 2026'!AC42</f>
        <v>0</v>
      </c>
      <c r="P140" s="1046" t="e">
        <f t="shared" si="10"/>
        <v>#DIV/0!</v>
      </c>
      <c r="Q140" s="1046" t="s">
        <v>105</v>
      </c>
      <c r="R140" s="1044">
        <f t="shared" si="11"/>
        <v>0</v>
      </c>
      <c r="S140" s="1044">
        <f t="shared" si="12"/>
        <v>0</v>
      </c>
    </row>
    <row r="141" spans="1:19" ht="14.25">
      <c r="A141" s="1041">
        <v>40</v>
      </c>
      <c r="B141" s="1060" t="str">
        <f>'PLAN DE ACCIÓN 2026'!G43</f>
        <v>PEI16</v>
      </c>
      <c r="C141" s="1048" t="s">
        <v>133</v>
      </c>
      <c r="D141" s="1048" t="s">
        <v>104</v>
      </c>
      <c r="E141" s="1042" t="str">
        <f>'PLAN DE ACCIÓN 2026'!X43</f>
        <v>Oficina de Informática y Desarrollo Tecnológico</v>
      </c>
      <c r="F141" s="1043" t="str">
        <f>'PLAN DE ACCIÓN 2026'!H43</f>
        <v>Implementar iniciativas para adoptar nuevas tecnologías en los procesos del instituto</v>
      </c>
      <c r="G141" s="1022">
        <v>2</v>
      </c>
      <c r="H141" s="1048" t="s">
        <v>135</v>
      </c>
      <c r="I141" s="1044">
        <f>'PLAN DE ACCIÓN 2026'!V43</f>
        <v>2</v>
      </c>
      <c r="J141" s="1044">
        <f>'PLAN DE ACCIÓN 2026'!AB43+'PLAN DE ACCIÓN 2026'!AC43</f>
        <v>0</v>
      </c>
      <c r="K141" s="1044">
        <f>'PLAN DE ACCIÓN 2026'!AB43+'PLAN DE ACCIÓN 2026'!AC43</f>
        <v>0</v>
      </c>
      <c r="L141" s="1045">
        <f t="shared" si="8"/>
        <v>0</v>
      </c>
      <c r="M141" s="1045">
        <f t="shared" si="9"/>
        <v>0</v>
      </c>
      <c r="N141" s="1044">
        <f>'PLAN DE ACCIÓN 2026'!K43</f>
        <v>0</v>
      </c>
      <c r="O141" s="1041">
        <f>'PLAN DE ACCIÓN 2026'!AC43</f>
        <v>0</v>
      </c>
      <c r="P141" s="1046" t="e">
        <f t="shared" si="10"/>
        <v>#DIV/0!</v>
      </c>
      <c r="Q141" s="1046" t="s">
        <v>105</v>
      </c>
      <c r="R141" s="1044">
        <f t="shared" si="11"/>
        <v>0</v>
      </c>
      <c r="S141" s="1044">
        <f t="shared" si="12"/>
        <v>0</v>
      </c>
    </row>
    <row r="142" spans="1:19" ht="14.25">
      <c r="A142" s="1041">
        <v>41</v>
      </c>
      <c r="B142" s="1060" t="str">
        <f>'PLAN DE ACCIÓN 2026'!G44</f>
        <v>PES14</v>
      </c>
      <c r="C142" s="1047" t="s">
        <v>133</v>
      </c>
      <c r="D142" s="1047" t="s">
        <v>104</v>
      </c>
      <c r="E142" s="1042" t="str">
        <f>'PLAN DE ACCIÓN 2026'!X44</f>
        <v>Subdirección de Servicios Metrológicos y Relación con el Ciudadano</v>
      </c>
      <c r="F142" s="1043" t="str">
        <f>'PLAN DE ACCIÓN 2026'!H44</f>
        <v>Implementar o ejecutar actividades enmarcadas a la Estrategia de Participación Ciudadana Sectorial</v>
      </c>
      <c r="G142" s="1022">
        <v>2</v>
      </c>
      <c r="H142" s="1048" t="s">
        <v>135</v>
      </c>
      <c r="I142" s="1044">
        <f>'PLAN DE ACCIÓN 2026'!V44</f>
        <v>1</v>
      </c>
      <c r="J142" s="1044">
        <f>'PLAN DE ACCIÓN 2026'!AB44+'PLAN DE ACCIÓN 2026'!AC44</f>
        <v>0</v>
      </c>
      <c r="K142" s="1044">
        <f>'PLAN DE ACCIÓN 2026'!AB44+'PLAN DE ACCIÓN 2026'!AC44</f>
        <v>0</v>
      </c>
      <c r="L142" s="1045">
        <f t="shared" si="8"/>
        <v>0</v>
      </c>
      <c r="M142" s="1045">
        <f t="shared" si="9"/>
        <v>0</v>
      </c>
      <c r="N142" s="1044">
        <f>'PLAN DE ACCIÓN 2026'!K44</f>
        <v>0</v>
      </c>
      <c r="O142" s="1041">
        <f>'PLAN DE ACCIÓN 2026'!AC44</f>
        <v>0</v>
      </c>
      <c r="P142" s="1046" t="e">
        <f t="shared" si="10"/>
        <v>#DIV/0!</v>
      </c>
      <c r="Q142" s="1046" t="s">
        <v>107</v>
      </c>
      <c r="R142" s="1044">
        <f t="shared" si="11"/>
        <v>0</v>
      </c>
      <c r="S142" s="1044">
        <f t="shared" si="12"/>
        <v>0</v>
      </c>
    </row>
    <row r="143" spans="1:19" ht="14.25">
      <c r="A143" s="1041">
        <v>42</v>
      </c>
      <c r="B143" s="1060" t="str">
        <f>'PLAN DE ACCIÓN 2026'!G45</f>
        <v>PES15</v>
      </c>
      <c r="C143" s="1047" t="s">
        <v>133</v>
      </c>
      <c r="D143" s="1047" t="s">
        <v>104</v>
      </c>
      <c r="E143" s="1042" t="str">
        <f>'PLAN DE ACCIÓN 2026'!X45</f>
        <v>Secretaría General</v>
      </c>
      <c r="F143" s="1043" t="str">
        <f>'PLAN DE ACCIÓN 2026'!H45</f>
        <v>Servicio Público con Valores como Garante del Logro de los Objetivos Institucionales y la Materialización de la Planeación Estratégica</v>
      </c>
      <c r="G143" s="1041">
        <v>2</v>
      </c>
      <c r="H143" s="1047" t="s">
        <v>135</v>
      </c>
      <c r="I143" s="1044">
        <f>'PLAN DE ACCIÓN 2026'!V45</f>
        <v>2</v>
      </c>
      <c r="J143" s="1044">
        <f>'PLAN DE ACCIÓN 2026'!AB45+'PLAN DE ACCIÓN 2026'!AC45</f>
        <v>1</v>
      </c>
      <c r="K143" s="1044">
        <f>'PLAN DE ACCIÓN 2026'!AB45+'PLAN DE ACCIÓN 2026'!AC45</f>
        <v>1</v>
      </c>
      <c r="L143" s="1045">
        <f t="shared" si="8"/>
        <v>0.5</v>
      </c>
      <c r="M143" s="1045">
        <f t="shared" si="9"/>
        <v>0.5</v>
      </c>
      <c r="N143" s="1044">
        <f>'PLAN DE ACCIÓN 2026'!K45</f>
        <v>0</v>
      </c>
      <c r="O143" s="1041">
        <f>'PLAN DE ACCIÓN 2026'!AC45</f>
        <v>0</v>
      </c>
      <c r="P143" s="1046" t="e">
        <f t="shared" si="10"/>
        <v>#DIV/0!</v>
      </c>
      <c r="Q143" s="1046" t="s">
        <v>107</v>
      </c>
      <c r="R143" s="1044">
        <f t="shared" si="11"/>
        <v>0</v>
      </c>
      <c r="S143" s="1044">
        <f t="shared" si="12"/>
        <v>0</v>
      </c>
    </row>
    <row r="144" spans="1:19" ht="14.25">
      <c r="A144" s="1041">
        <v>43</v>
      </c>
      <c r="B144" s="1060" t="str">
        <f>'PLAN DE ACCIÓN 2026'!G46</f>
        <v>PES16</v>
      </c>
      <c r="C144" s="1047" t="s">
        <v>133</v>
      </c>
      <c r="D144" s="1047" t="s">
        <v>104</v>
      </c>
      <c r="E144" s="1042" t="str">
        <f>'PLAN DE ACCIÓN 2026'!X46</f>
        <v>Secretaría General</v>
      </c>
      <c r="F144" s="1043" t="str">
        <f>'PLAN DE ACCIÓN 2026'!H46</f>
        <v xml:space="preserve">Ejecución de las actividades propuestas en los cinco planes de acción dipuestos para la Política de Prevención del Daño Antijurídico para la vigencia. (cinco capacitaciones, un memorando interno) 
</v>
      </c>
      <c r="G144" s="1022">
        <v>2</v>
      </c>
      <c r="H144" s="1048" t="s">
        <v>135</v>
      </c>
      <c r="I144" s="1044">
        <f>'PLAN DE ACCIÓN 2026'!V46</f>
        <v>2</v>
      </c>
      <c r="J144" s="1044">
        <f>'PLAN DE ACCIÓN 2026'!AB46+'PLAN DE ACCIÓN 2026'!AC46</f>
        <v>0</v>
      </c>
      <c r="K144" s="1044">
        <f>'PLAN DE ACCIÓN 2026'!AB46+'PLAN DE ACCIÓN 2026'!AC46</f>
        <v>0</v>
      </c>
      <c r="L144" s="1045">
        <f t="shared" si="8"/>
        <v>0</v>
      </c>
      <c r="M144" s="1045">
        <f t="shared" si="9"/>
        <v>0</v>
      </c>
      <c r="N144" s="1044">
        <f>'PLAN DE ACCIÓN 2026'!K46</f>
        <v>0</v>
      </c>
      <c r="O144" s="1041">
        <f>'PLAN DE ACCIÓN 2026'!AC46</f>
        <v>0</v>
      </c>
      <c r="P144" s="1046" t="e">
        <f t="shared" si="10"/>
        <v>#DIV/0!</v>
      </c>
      <c r="Q144" s="1046" t="s">
        <v>107</v>
      </c>
      <c r="R144" s="1044">
        <f t="shared" si="11"/>
        <v>0</v>
      </c>
      <c r="S144" s="1044">
        <f t="shared" si="12"/>
        <v>0</v>
      </c>
    </row>
    <row r="145" spans="1:19" ht="14.25">
      <c r="A145" s="1041">
        <v>44</v>
      </c>
      <c r="B145" s="1060" t="str">
        <f>'PLAN DE ACCIÓN 2026'!G47</f>
        <v>PES17</v>
      </c>
      <c r="C145" s="1048" t="s">
        <v>133</v>
      </c>
      <c r="D145" s="1048" t="s">
        <v>104</v>
      </c>
      <c r="E145" s="1042" t="str">
        <f>'PLAN DE ACCIÓN 2026'!X47</f>
        <v>Secretaría General</v>
      </c>
      <c r="F145" s="1043" t="str">
        <f>'PLAN DE ACCIÓN 2026'!H47</f>
        <v>Reportar ante el MinCIT las actividades programadas en el plan de conservación, preservación y difusión del patrimonio documental del sector.</v>
      </c>
      <c r="G145" s="1041">
        <v>2</v>
      </c>
      <c r="H145" s="1047" t="s">
        <v>135</v>
      </c>
      <c r="I145" s="1044">
        <f>'PLAN DE ACCIÓN 2026'!V47</f>
        <v>1</v>
      </c>
      <c r="J145" s="1044">
        <f>'PLAN DE ACCIÓN 2026'!AB47+'PLAN DE ACCIÓN 2026'!AC47</f>
        <v>0</v>
      </c>
      <c r="K145" s="1044">
        <f>'PLAN DE ACCIÓN 2026'!AB47+'PLAN DE ACCIÓN 2026'!AC47</f>
        <v>0</v>
      </c>
      <c r="L145" s="1045">
        <f t="shared" si="8"/>
        <v>0</v>
      </c>
      <c r="M145" s="1045">
        <f t="shared" si="9"/>
        <v>0</v>
      </c>
      <c r="N145" s="1044">
        <f>'PLAN DE ACCIÓN 2026'!K47</f>
        <v>0</v>
      </c>
      <c r="O145" s="1041">
        <f>'PLAN DE ACCIÓN 2026'!AC47</f>
        <v>0</v>
      </c>
      <c r="P145" s="1046" t="e">
        <f t="shared" si="10"/>
        <v>#DIV/0!</v>
      </c>
      <c r="Q145" s="1046" t="s">
        <v>107</v>
      </c>
      <c r="R145" s="1044">
        <f t="shared" si="11"/>
        <v>0</v>
      </c>
      <c r="S145" s="1044">
        <f t="shared" si="12"/>
        <v>0</v>
      </c>
    </row>
    <row r="146" spans="1:19" ht="14.25">
      <c r="A146" s="1041">
        <v>45</v>
      </c>
      <c r="B146" s="1060" t="str">
        <f>'PLAN DE ACCIÓN 2026'!G48</f>
        <v>PES19</v>
      </c>
      <c r="C146" s="1047" t="s">
        <v>133</v>
      </c>
      <c r="D146" s="1047" t="s">
        <v>104</v>
      </c>
      <c r="E146" s="1042" t="str">
        <f>'PLAN DE ACCIÓN 2026'!X48</f>
        <v>Dirección General</v>
      </c>
      <c r="F146" s="1043" t="str">
        <f>'PLAN DE ACCIÓN 2026'!H48</f>
        <v>Estructura de Control de la Gestión Eficiente para el Establecimiento de Acciones, Políticas, Métodos, Procedimientos, Mecanismos de Prevención, Verificación y Evaluación en Procura de su Mejoramiento Continuo</v>
      </c>
      <c r="G146" s="1022">
        <v>2</v>
      </c>
      <c r="H146" s="1048" t="s">
        <v>135</v>
      </c>
      <c r="I146" s="1044">
        <f>'PLAN DE ACCIÓN 2026'!V48</f>
        <v>1</v>
      </c>
      <c r="J146" s="1044">
        <f>'PLAN DE ACCIÓN 2026'!AB48+'PLAN DE ACCIÓN 2026'!AC48</f>
        <v>0</v>
      </c>
      <c r="K146" s="1044">
        <f>'PLAN DE ACCIÓN 2026'!AB48+'PLAN DE ACCIÓN 2026'!AC48</f>
        <v>0</v>
      </c>
      <c r="L146" s="1045">
        <f t="shared" si="8"/>
        <v>0</v>
      </c>
      <c r="M146" s="1045">
        <f t="shared" si="9"/>
        <v>0</v>
      </c>
      <c r="N146" s="1044">
        <f>'PLAN DE ACCIÓN 2026'!K48</f>
        <v>0</v>
      </c>
      <c r="O146" s="1041">
        <f>'PLAN DE ACCIÓN 2026'!AC48</f>
        <v>0</v>
      </c>
      <c r="P146" s="1046" t="e">
        <f t="shared" si="10"/>
        <v>#DIV/0!</v>
      </c>
      <c r="Q146" s="1046" t="s">
        <v>107</v>
      </c>
      <c r="R146" s="1044">
        <f t="shared" si="11"/>
        <v>0</v>
      </c>
      <c r="S146" s="1044">
        <f t="shared" si="12"/>
        <v>0</v>
      </c>
    </row>
    <row r="147" spans="1:19" ht="14.25">
      <c r="A147" s="1041">
        <v>46</v>
      </c>
      <c r="B147" s="1060" t="str">
        <f>'PLAN DE ACCIÓN 2026'!G49</f>
        <v>PES20</v>
      </c>
      <c r="C147" s="1047" t="s">
        <v>133</v>
      </c>
      <c r="D147" s="1047" t="s">
        <v>104</v>
      </c>
      <c r="E147" s="1042" t="str">
        <f>'PLAN DE ACCIÓN 2026'!X49</f>
        <v>Oficina de Informática y Desarrollo Tecnológico</v>
      </c>
      <c r="F147" s="1043" t="str">
        <f>'PLAN DE ACCIÓN 2026'!H49</f>
        <v>Plan de acción implementado para el intercambio de información</v>
      </c>
      <c r="G147" s="1022">
        <v>2</v>
      </c>
      <c r="H147" s="1048" t="s">
        <v>135</v>
      </c>
      <c r="I147" s="1044">
        <f>'PLAN DE ACCIÓN 2026'!V49</f>
        <v>2</v>
      </c>
      <c r="J147" s="1044">
        <f>'PLAN DE ACCIÓN 2026'!AB49+'PLAN DE ACCIÓN 2026'!AC49</f>
        <v>0</v>
      </c>
      <c r="K147" s="1044">
        <f>'PLAN DE ACCIÓN 2026'!AB49+'PLAN DE ACCIÓN 2026'!AC49</f>
        <v>0</v>
      </c>
      <c r="L147" s="1045">
        <f t="shared" si="8"/>
        <v>0</v>
      </c>
      <c r="M147" s="1045">
        <f t="shared" si="9"/>
        <v>0</v>
      </c>
      <c r="N147" s="1044">
        <f>'PLAN DE ACCIÓN 2026'!K49</f>
        <v>0</v>
      </c>
      <c r="O147" s="1041">
        <f>'PLAN DE ACCIÓN 2026'!AC49</f>
        <v>0</v>
      </c>
      <c r="P147" s="1046" t="e">
        <f t="shared" si="10"/>
        <v>#DIV/0!</v>
      </c>
      <c r="Q147" s="1046" t="s">
        <v>107</v>
      </c>
      <c r="R147" s="1044">
        <f t="shared" si="11"/>
        <v>0</v>
      </c>
      <c r="S147" s="1044">
        <f t="shared" si="12"/>
        <v>0</v>
      </c>
    </row>
    <row r="148" spans="1:19" ht="14.25">
      <c r="A148" s="1041">
        <v>47</v>
      </c>
      <c r="B148" s="1060" t="str">
        <f>'PLAN DE ACCIÓN 2026'!G50</f>
        <v>PES21</v>
      </c>
      <c r="C148" s="1047" t="s">
        <v>133</v>
      </c>
      <c r="D148" s="1047" t="s">
        <v>104</v>
      </c>
      <c r="E148" s="1042" t="str">
        <f>'PLAN DE ACCIÓN 2026'!X50</f>
        <v>Oficina de Informática y Desarrollo Tecnológico</v>
      </c>
      <c r="F148" s="1043" t="str">
        <f>'PLAN DE ACCIÓN 2026'!H50</f>
        <v>Implementar  el Plan de recuperación ante Desastres  (DRP)  Implementado en los servicios de TI críticos</v>
      </c>
      <c r="G148" s="1041">
        <v>2</v>
      </c>
      <c r="H148" s="1047" t="s">
        <v>135</v>
      </c>
      <c r="I148" s="1044">
        <f>'PLAN DE ACCIÓN 2026'!V50</f>
        <v>1</v>
      </c>
      <c r="J148" s="1044">
        <f>'PLAN DE ACCIÓN 2026'!AB50+'PLAN DE ACCIÓN 2026'!AC50</f>
        <v>0</v>
      </c>
      <c r="K148" s="1044">
        <f>'PLAN DE ACCIÓN 2026'!AB50+'PLAN DE ACCIÓN 2026'!AC50</f>
        <v>0</v>
      </c>
      <c r="L148" s="1045">
        <f t="shared" si="8"/>
        <v>0</v>
      </c>
      <c r="M148" s="1045">
        <f t="shared" si="9"/>
        <v>0</v>
      </c>
      <c r="N148" s="1044">
        <f>'PLAN DE ACCIÓN 2026'!K50</f>
        <v>0</v>
      </c>
      <c r="O148" s="1041">
        <f>'PLAN DE ACCIÓN 2026'!AC50</f>
        <v>0</v>
      </c>
      <c r="P148" s="1046" t="e">
        <f t="shared" si="10"/>
        <v>#DIV/0!</v>
      </c>
      <c r="Q148" s="1046" t="s">
        <v>107</v>
      </c>
      <c r="R148" s="1044">
        <f t="shared" si="11"/>
        <v>0</v>
      </c>
      <c r="S148" s="1044">
        <f t="shared" si="12"/>
        <v>0</v>
      </c>
    </row>
    <row r="149" spans="1:19" ht="14.25">
      <c r="A149" s="1041">
        <v>48</v>
      </c>
      <c r="B149" s="1060" t="str">
        <f>'PLAN DE ACCIÓN 2026'!G51</f>
        <v>PES22</v>
      </c>
      <c r="C149" s="1048" t="s">
        <v>133</v>
      </c>
      <c r="D149" s="1048" t="s">
        <v>104</v>
      </c>
      <c r="E149" s="1042" t="str">
        <f>'PLAN DE ACCIÓN 2026'!X51</f>
        <v>Oficina de Informática y Desarrollo Tecnológico</v>
      </c>
      <c r="F149" s="1043" t="str">
        <f>'PLAN DE ACCIÓN 2026'!H51</f>
        <v>Establecer una Estructura de Control de la Gestión Eficiente para el Establecimiento de Acciones, Políticas, Métodos, Procedimientos, Mecanismos de Prevención, Verificación y Evaluación en Procura de su Mejoramiento Continuo</v>
      </c>
      <c r="G149" s="1022">
        <v>2</v>
      </c>
      <c r="H149" s="1048" t="s">
        <v>135</v>
      </c>
      <c r="I149" s="1044">
        <f>'PLAN DE ACCIÓN 2026'!V51</f>
        <v>2</v>
      </c>
      <c r="J149" s="1044">
        <f>'PLAN DE ACCIÓN 2026'!AB51+'PLAN DE ACCIÓN 2026'!AC51</f>
        <v>0</v>
      </c>
      <c r="K149" s="1044">
        <f>'PLAN DE ACCIÓN 2026'!AB51+'PLAN DE ACCIÓN 2026'!AC51</f>
        <v>0</v>
      </c>
      <c r="L149" s="1045">
        <f t="shared" si="8"/>
        <v>0</v>
      </c>
      <c r="M149" s="1045">
        <f t="shared" si="9"/>
        <v>0</v>
      </c>
      <c r="N149" s="1044">
        <f>'PLAN DE ACCIÓN 2026'!K51</f>
        <v>0</v>
      </c>
      <c r="O149" s="1041">
        <f>'PLAN DE ACCIÓN 2026'!AC51</f>
        <v>0</v>
      </c>
      <c r="P149" s="1046" t="e">
        <f t="shared" si="10"/>
        <v>#DIV/0!</v>
      </c>
      <c r="Q149" s="1046" t="s">
        <v>107</v>
      </c>
      <c r="R149" s="1044">
        <f t="shared" si="11"/>
        <v>0</v>
      </c>
      <c r="S149" s="1044">
        <f t="shared" si="12"/>
        <v>0</v>
      </c>
    </row>
    <row r="150" spans="1:19" ht="14.25">
      <c r="A150" s="1041">
        <v>49</v>
      </c>
      <c r="B150" s="1060" t="str">
        <f>'PLAN DE ACCIÓN 2026'!G52</f>
        <v>PES23</v>
      </c>
      <c r="C150" s="1047" t="s">
        <v>133</v>
      </c>
      <c r="D150" s="1047" t="s">
        <v>104</v>
      </c>
      <c r="E150" s="1042" t="str">
        <f>'PLAN DE ACCIÓN 2026'!X52</f>
        <v>Secretaría General</v>
      </c>
      <c r="F150" s="1043"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150" s="1041">
        <v>2</v>
      </c>
      <c r="H150" s="1047" t="s">
        <v>135</v>
      </c>
      <c r="I150" s="1044">
        <f>'PLAN DE ACCIÓN 2026'!V52</f>
        <v>4</v>
      </c>
      <c r="J150" s="1044">
        <f>'PLAN DE ACCIÓN 2026'!AB52+'PLAN DE ACCIÓN 2026'!AC52</f>
        <v>0</v>
      </c>
      <c r="K150" s="1044">
        <f>'PLAN DE ACCIÓN 2026'!AB52+'PLAN DE ACCIÓN 2026'!AC52</f>
        <v>0</v>
      </c>
      <c r="L150" s="1045">
        <f t="shared" si="8"/>
        <v>0</v>
      </c>
      <c r="M150" s="1045">
        <f t="shared" si="9"/>
        <v>0</v>
      </c>
      <c r="N150" s="1044">
        <f>'PLAN DE ACCIÓN 2026'!K52</f>
        <v>0</v>
      </c>
      <c r="O150" s="1041">
        <f>'PLAN DE ACCIÓN 2026'!AC52</f>
        <v>0</v>
      </c>
      <c r="P150" s="1046" t="e">
        <f t="shared" si="10"/>
        <v>#DIV/0!</v>
      </c>
      <c r="Q150" s="1046" t="s">
        <v>107</v>
      </c>
      <c r="R150" s="1044">
        <f t="shared" si="11"/>
        <v>0</v>
      </c>
      <c r="S150" s="1044">
        <f t="shared" si="12"/>
        <v>0</v>
      </c>
    </row>
    <row r="151" spans="1:19" ht="14.25">
      <c r="A151" s="1041">
        <v>50</v>
      </c>
      <c r="B151" s="1060" t="str">
        <f>'PLAN DE ACCIÓN 2026'!G53</f>
        <v>PI8</v>
      </c>
      <c r="C151" s="1047" t="s">
        <v>133</v>
      </c>
      <c r="D151" s="1047" t="s">
        <v>104</v>
      </c>
      <c r="E151" s="1042" t="str">
        <f>'PLAN DE ACCIÓN 2026'!X53</f>
        <v>Secretaría General</v>
      </c>
      <c r="F151" s="1043" t="str">
        <f>'PLAN DE ACCIÓN 2026'!H53</f>
        <v>Ejecutar las actividades del Plan de Acción Ambiental</v>
      </c>
      <c r="G151" s="1022">
        <v>2</v>
      </c>
      <c r="H151" s="1048" t="s">
        <v>135</v>
      </c>
      <c r="I151" s="1044">
        <f>'PLAN DE ACCIÓN 2026'!V53</f>
        <v>4</v>
      </c>
      <c r="J151" s="1044">
        <f>'PLAN DE ACCIÓN 2026'!AB53+'PLAN DE ACCIÓN 2026'!AC53</f>
        <v>0</v>
      </c>
      <c r="K151" s="1044">
        <f>'PLAN DE ACCIÓN 2026'!AB53+'PLAN DE ACCIÓN 2026'!AC53</f>
        <v>0</v>
      </c>
      <c r="L151" s="1045">
        <f t="shared" si="8"/>
        <v>0</v>
      </c>
      <c r="M151" s="1045">
        <f t="shared" si="9"/>
        <v>0</v>
      </c>
      <c r="N151" s="1044">
        <f>'PLAN DE ACCIÓN 2026'!K53</f>
        <v>0</v>
      </c>
      <c r="O151" s="1041">
        <f>'PLAN DE ACCIÓN 2026'!AC53</f>
        <v>0</v>
      </c>
      <c r="P151" s="1046" t="e">
        <f t="shared" si="10"/>
        <v>#DIV/0!</v>
      </c>
      <c r="Q151" s="1046" t="s">
        <v>109</v>
      </c>
      <c r="R151" s="1044">
        <f t="shared" si="11"/>
        <v>0</v>
      </c>
      <c r="S151" s="1044">
        <f t="shared" si="12"/>
        <v>0</v>
      </c>
    </row>
    <row r="152" spans="1:19" ht="14.25">
      <c r="A152" s="1041">
        <v>51</v>
      </c>
      <c r="B152" s="1060" t="str">
        <f>'PLAN DE ACCIÓN 2026'!G54</f>
        <v>PI5</v>
      </c>
      <c r="C152" s="1047" t="s">
        <v>133</v>
      </c>
      <c r="D152" s="1047" t="s">
        <v>104</v>
      </c>
      <c r="E152" s="1042" t="str">
        <f>'PLAN DE ACCIÓN 2026'!X54</f>
        <v>Oficina de Informática y Desarrollo Tecnológico</v>
      </c>
      <c r="F152" s="1043" t="str">
        <f>'PLAN DE ACCIÓN 2026'!H54</f>
        <v>Ejecutar el Plan Estratégico de Tecnologías de la Información - PETI 2024 - 2026</v>
      </c>
      <c r="G152" s="1022">
        <v>2</v>
      </c>
      <c r="H152" s="1048" t="s">
        <v>135</v>
      </c>
      <c r="I152" s="1044">
        <f>'PLAN DE ACCIÓN 2026'!V54</f>
        <v>4</v>
      </c>
      <c r="J152" s="1044">
        <f>'PLAN DE ACCIÓN 2026'!AB54+'PLAN DE ACCIÓN 2026'!AC54</f>
        <v>0</v>
      </c>
      <c r="K152" s="1044">
        <f>'PLAN DE ACCIÓN 2026'!AB54+'PLAN DE ACCIÓN 2026'!AC54</f>
        <v>0</v>
      </c>
      <c r="L152" s="1045">
        <f t="shared" si="8"/>
        <v>0</v>
      </c>
      <c r="M152" s="1045">
        <f t="shared" si="9"/>
        <v>0</v>
      </c>
      <c r="N152" s="1044">
        <f>'PLAN DE ACCIÓN 2026'!K54</f>
        <v>0</v>
      </c>
      <c r="O152" s="1041">
        <f>'PLAN DE ACCIÓN 2026'!AC54</f>
        <v>0</v>
      </c>
      <c r="P152" s="1046" t="e">
        <f t="shared" si="10"/>
        <v>#DIV/0!</v>
      </c>
      <c r="Q152" s="1046" t="s">
        <v>109</v>
      </c>
      <c r="R152" s="1044">
        <f t="shared" si="11"/>
        <v>0</v>
      </c>
      <c r="S152" s="1044">
        <f t="shared" si="12"/>
        <v>0</v>
      </c>
    </row>
    <row r="153" spans="1:19" ht="14.25">
      <c r="A153" s="1041">
        <v>52</v>
      </c>
      <c r="B153" s="1060" t="str">
        <f>'PLAN DE ACCIÓN 2026'!G55</f>
        <v>PI2</v>
      </c>
      <c r="C153" s="1048" t="s">
        <v>133</v>
      </c>
      <c r="D153" s="1048" t="s">
        <v>104</v>
      </c>
      <c r="E153" s="1042" t="str">
        <f>'PLAN DE ACCIÓN 2026'!X55</f>
        <v>Secretaría General</v>
      </c>
      <c r="F153" s="1043" t="str">
        <f>'PLAN DE ACCIÓN 2026'!H55</f>
        <v>Realizar seguimiento al Plan Anual de Adquisiciones</v>
      </c>
      <c r="G153" s="1041">
        <v>2</v>
      </c>
      <c r="H153" s="1047" t="s">
        <v>135</v>
      </c>
      <c r="I153" s="1044">
        <f>'PLAN DE ACCIÓN 2026'!V55</f>
        <v>12</v>
      </c>
      <c r="J153" s="1044">
        <f>'PLAN DE ACCIÓN 2026'!AB55+'PLAN DE ACCIÓN 2026'!AC55</f>
        <v>2</v>
      </c>
      <c r="K153" s="1044">
        <f>'PLAN DE ACCIÓN 2026'!AB55+'PLAN DE ACCIÓN 2026'!AC55</f>
        <v>2</v>
      </c>
      <c r="L153" s="1045">
        <f t="shared" si="8"/>
        <v>0.16666666666666666</v>
      </c>
      <c r="M153" s="1045">
        <f t="shared" si="9"/>
        <v>0.16666666666666666</v>
      </c>
      <c r="N153" s="1044">
        <f>'PLAN DE ACCIÓN 2026'!K55</f>
        <v>1</v>
      </c>
      <c r="O153" s="1041">
        <f>'PLAN DE ACCIÓN 2026'!AC55</f>
        <v>1</v>
      </c>
      <c r="P153" s="1046">
        <f t="shared" si="10"/>
        <v>1</v>
      </c>
      <c r="Q153" s="1046" t="s">
        <v>109</v>
      </c>
      <c r="R153" s="1044">
        <f t="shared" si="11"/>
        <v>0</v>
      </c>
      <c r="S153" s="1044">
        <f t="shared" si="12"/>
        <v>0</v>
      </c>
    </row>
    <row r="154" spans="1:19" ht="14.25">
      <c r="A154" s="1041">
        <v>53</v>
      </c>
      <c r="B154" s="1060" t="str">
        <f>'PLAN DE ACCIÓN 2026'!G56</f>
        <v>PI9</v>
      </c>
      <c r="C154" s="1047" t="s">
        <v>133</v>
      </c>
      <c r="D154" s="1047" t="s">
        <v>104</v>
      </c>
      <c r="E154" s="1042" t="str">
        <f>'PLAN DE ACCIÓN 2026'!X56</f>
        <v>Secretaría General</v>
      </c>
      <c r="F154" s="1043" t="str">
        <f>'PLAN DE ACCIÓN 2026'!H56</f>
        <v>Realizar seguimiento a los rubros de Austeridad del Gasto</v>
      </c>
      <c r="G154" s="1022">
        <v>2</v>
      </c>
      <c r="H154" s="1048" t="s">
        <v>135</v>
      </c>
      <c r="I154" s="1044">
        <f>'PLAN DE ACCIÓN 2026'!V56</f>
        <v>2</v>
      </c>
      <c r="J154" s="1044">
        <f>'PLAN DE ACCIÓN 2026'!AB56+'PLAN DE ACCIÓN 2026'!AC56</f>
        <v>0</v>
      </c>
      <c r="K154" s="1044">
        <f>'PLAN DE ACCIÓN 2026'!AB56+'PLAN DE ACCIÓN 2026'!AC56</f>
        <v>0</v>
      </c>
      <c r="L154" s="1045">
        <f t="shared" si="8"/>
        <v>0</v>
      </c>
      <c r="M154" s="1045">
        <f t="shared" si="9"/>
        <v>0</v>
      </c>
      <c r="N154" s="1044">
        <f>'PLAN DE ACCIÓN 2026'!K56</f>
        <v>0</v>
      </c>
      <c r="O154" s="1041">
        <f>'PLAN DE ACCIÓN 2026'!AC56</f>
        <v>0</v>
      </c>
      <c r="P154" s="1046" t="e">
        <f t="shared" si="10"/>
        <v>#DIV/0!</v>
      </c>
      <c r="Q154" s="1046" t="s">
        <v>109</v>
      </c>
      <c r="R154" s="1044">
        <f t="shared" si="11"/>
        <v>0</v>
      </c>
      <c r="S154" s="1044">
        <f t="shared" si="12"/>
        <v>0</v>
      </c>
    </row>
    <row r="155" spans="1:19" ht="14.25">
      <c r="A155" s="1041">
        <v>54</v>
      </c>
      <c r="B155" s="1060" t="str">
        <f>'PLAN DE ACCIÓN 2026'!G57</f>
        <v>PI3</v>
      </c>
      <c r="C155" s="1047" t="s">
        <v>133</v>
      </c>
      <c r="D155" s="1047" t="s">
        <v>104</v>
      </c>
      <c r="E155" s="1042" t="str">
        <f>'PLAN DE ACCIÓN 2026'!X57</f>
        <v>Secretaría General</v>
      </c>
      <c r="F155" s="1043"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155" s="1041">
        <v>2</v>
      </c>
      <c r="H155" s="1047" t="s">
        <v>135</v>
      </c>
      <c r="I155" s="1044">
        <f>'PLAN DE ACCIÓN 2026'!V57</f>
        <v>4</v>
      </c>
      <c r="J155" s="1044">
        <f>'PLAN DE ACCIÓN 2026'!AB57+'PLAN DE ACCIÓN 2026'!AC57</f>
        <v>0</v>
      </c>
      <c r="K155" s="1044">
        <f>'PLAN DE ACCIÓN 2026'!AB57+'PLAN DE ACCIÓN 2026'!AC57</f>
        <v>0</v>
      </c>
      <c r="L155" s="1045">
        <f t="shared" si="8"/>
        <v>0</v>
      </c>
      <c r="M155" s="1045">
        <f t="shared" si="9"/>
        <v>0</v>
      </c>
      <c r="N155" s="1044">
        <f>'PLAN DE ACCIÓN 2026'!K57</f>
        <v>0</v>
      </c>
      <c r="O155" s="1041">
        <f>'PLAN DE ACCIÓN 2026'!AC57</f>
        <v>0</v>
      </c>
      <c r="P155" s="1046" t="e">
        <f t="shared" si="10"/>
        <v>#DIV/0!</v>
      </c>
      <c r="Q155" s="1046" t="s">
        <v>109</v>
      </c>
      <c r="R155" s="1044">
        <f t="shared" si="11"/>
        <v>0</v>
      </c>
      <c r="S155" s="1044">
        <f t="shared" si="12"/>
        <v>0</v>
      </c>
    </row>
    <row r="156" spans="1:19" ht="14.25">
      <c r="A156" s="1041">
        <v>55</v>
      </c>
      <c r="B156" s="1060" t="str">
        <f>'PLAN DE ACCIÓN 2026'!G58</f>
        <v>PI4</v>
      </c>
      <c r="C156" s="1047" t="s">
        <v>133</v>
      </c>
      <c r="D156" s="1047" t="s">
        <v>104</v>
      </c>
      <c r="E156" s="1042" t="str">
        <f>'PLAN DE ACCIÓN 2026'!X58</f>
        <v xml:space="preserve">Oficina Asesora de Planeación </v>
      </c>
      <c r="F156" s="1043" t="str">
        <f>'PLAN DE ACCIÓN 2026'!H58</f>
        <v>Ejecutar el Programa de Transparencia y Ética Pública</v>
      </c>
      <c r="G156" s="1022">
        <v>2</v>
      </c>
      <c r="H156" s="1048" t="s">
        <v>135</v>
      </c>
      <c r="I156" s="1044">
        <f>'PLAN DE ACCIÓN 2026'!V58</f>
        <v>4</v>
      </c>
      <c r="J156" s="1044">
        <f>'PLAN DE ACCIÓN 2026'!AB58+'PLAN DE ACCIÓN 2026'!AC58</f>
        <v>0</v>
      </c>
      <c r="K156" s="1044">
        <f>'PLAN DE ACCIÓN 2026'!AB58+'PLAN DE ACCIÓN 2026'!AC58</f>
        <v>0</v>
      </c>
      <c r="L156" s="1045">
        <f t="shared" si="8"/>
        <v>0</v>
      </c>
      <c r="M156" s="1045">
        <f t="shared" si="9"/>
        <v>0</v>
      </c>
      <c r="N156" s="1044">
        <f>'PLAN DE ACCIÓN 2026'!K58</f>
        <v>0</v>
      </c>
      <c r="O156" s="1041">
        <f>'PLAN DE ACCIÓN 2026'!AC58</f>
        <v>0</v>
      </c>
      <c r="P156" s="1046" t="e">
        <f t="shared" si="10"/>
        <v>#DIV/0!</v>
      </c>
      <c r="Q156" s="1046" t="s">
        <v>109</v>
      </c>
      <c r="R156" s="1044">
        <f t="shared" si="11"/>
        <v>0</v>
      </c>
      <c r="S156" s="1044">
        <f t="shared" si="12"/>
        <v>0</v>
      </c>
    </row>
    <row r="157" spans="1:19" ht="14.25">
      <c r="A157" s="1041">
        <v>56</v>
      </c>
      <c r="B157" s="1060" t="str">
        <f>'PLAN DE ACCIÓN 2026'!G59</f>
        <v>PI1</v>
      </c>
      <c r="C157" s="1048" t="s">
        <v>133</v>
      </c>
      <c r="D157" s="1048" t="s">
        <v>104</v>
      </c>
      <c r="E157" s="1042" t="str">
        <f>'PLAN DE ACCIÓN 2026'!X59</f>
        <v>Secretaría General</v>
      </c>
      <c r="F157" s="1043" t="str">
        <f>'PLAN DE ACCIÓN 2026'!H59</f>
        <v>Ejecutar las actividades del Plan Institucional de Archivo</v>
      </c>
      <c r="G157" s="1022">
        <v>2</v>
      </c>
      <c r="H157" s="1048" t="s">
        <v>135</v>
      </c>
      <c r="I157" s="1044">
        <f>'PLAN DE ACCIÓN 2026'!V59</f>
        <v>4</v>
      </c>
      <c r="J157" s="1044">
        <f>'PLAN DE ACCIÓN 2026'!AB59+'PLAN DE ACCIÓN 2026'!AC59</f>
        <v>0</v>
      </c>
      <c r="K157" s="1044">
        <f>'PLAN DE ACCIÓN 2026'!AB59+'PLAN DE ACCIÓN 2026'!AC59</f>
        <v>0</v>
      </c>
      <c r="L157" s="1045">
        <f t="shared" si="8"/>
        <v>0</v>
      </c>
      <c r="M157" s="1045">
        <f t="shared" si="9"/>
        <v>0</v>
      </c>
      <c r="N157" s="1044">
        <f>'PLAN DE ACCIÓN 2026'!K59</f>
        <v>0</v>
      </c>
      <c r="O157" s="1041">
        <f>'PLAN DE ACCIÓN 2026'!AC59</f>
        <v>0</v>
      </c>
      <c r="P157" s="1046" t="e">
        <f t="shared" si="10"/>
        <v>#DIV/0!</v>
      </c>
      <c r="Q157" s="1046" t="s">
        <v>109</v>
      </c>
      <c r="R157" s="1044">
        <f t="shared" si="11"/>
        <v>0</v>
      </c>
      <c r="S157" s="1044">
        <f t="shared" si="12"/>
        <v>0</v>
      </c>
    </row>
    <row r="158" spans="1:19" ht="14.25">
      <c r="A158" s="1041">
        <v>57</v>
      </c>
      <c r="B158" s="1060" t="str">
        <f>'PLAN DE ACCIÓN 2026'!G60</f>
        <v>PI6</v>
      </c>
      <c r="C158" s="1047" t="s">
        <v>133</v>
      </c>
      <c r="D158" s="1047" t="s">
        <v>104</v>
      </c>
      <c r="E158" s="1042" t="str">
        <f>'PLAN DE ACCIÓN 2026'!X60</f>
        <v>Oficina de Informática y Desarrollo Tecnológico</v>
      </c>
      <c r="F158" s="1043" t="str">
        <f>'PLAN DE ACCIÓN 2026'!H60</f>
        <v>Ejecutar el Plan de Tratamiento de Riesgos de Seguridad y Privacidad de la Información vigencia 2026</v>
      </c>
      <c r="G158" s="1041">
        <v>2</v>
      </c>
      <c r="H158" s="1047" t="s">
        <v>135</v>
      </c>
      <c r="I158" s="1044">
        <f>'PLAN DE ACCIÓN 2026'!V60</f>
        <v>4</v>
      </c>
      <c r="J158" s="1044">
        <f>'PLAN DE ACCIÓN 2026'!AB60+'PLAN DE ACCIÓN 2026'!AC60</f>
        <v>0</v>
      </c>
      <c r="K158" s="1044">
        <f>'PLAN DE ACCIÓN 2026'!AB60+'PLAN DE ACCIÓN 2026'!AC60</f>
        <v>0</v>
      </c>
      <c r="L158" s="1045">
        <f t="shared" si="8"/>
        <v>0</v>
      </c>
      <c r="M158" s="1045">
        <f t="shared" si="9"/>
        <v>0</v>
      </c>
      <c r="N158" s="1044">
        <f>'PLAN DE ACCIÓN 2026'!K60</f>
        <v>0</v>
      </c>
      <c r="O158" s="1041">
        <f>'PLAN DE ACCIÓN 2026'!AC60</f>
        <v>0</v>
      </c>
      <c r="P158" s="1046" t="e">
        <f t="shared" si="10"/>
        <v>#DIV/0!</v>
      </c>
      <c r="Q158" s="1046" t="s">
        <v>109</v>
      </c>
      <c r="R158" s="1044">
        <f t="shared" si="11"/>
        <v>0</v>
      </c>
      <c r="S158" s="1044">
        <f t="shared" si="12"/>
        <v>0</v>
      </c>
    </row>
    <row r="159" spans="1:19" ht="14.25">
      <c r="A159" s="1041">
        <v>58</v>
      </c>
      <c r="B159" s="1060" t="str">
        <f>'PLAN DE ACCIÓN 2026'!G61</f>
        <v>PI7</v>
      </c>
      <c r="C159" s="1047" t="s">
        <v>133</v>
      </c>
      <c r="D159" s="1047" t="s">
        <v>104</v>
      </c>
      <c r="E159" s="1042" t="str">
        <f>'PLAN DE ACCIÓN 2026'!X61</f>
        <v>Oficina de Informática y Desarrollo Tecnológico</v>
      </c>
      <c r="F159" s="1043" t="str">
        <f>'PLAN DE ACCIÓN 2026'!H61</f>
        <v>Ejecutar Plan de Seguridad y Privacidad de la Información 2026</v>
      </c>
      <c r="G159" s="1022">
        <v>2</v>
      </c>
      <c r="H159" s="1048" t="s">
        <v>135</v>
      </c>
      <c r="I159" s="1044">
        <f>'PLAN DE ACCIÓN 2026'!V61</f>
        <v>4</v>
      </c>
      <c r="J159" s="1044">
        <f>'PLAN DE ACCIÓN 2026'!AB61+'PLAN DE ACCIÓN 2026'!AC61</f>
        <v>0</v>
      </c>
      <c r="K159" s="1044">
        <f>'PLAN DE ACCIÓN 2026'!AB61+'PLAN DE ACCIÓN 2026'!AC61</f>
        <v>0</v>
      </c>
      <c r="L159" s="1045">
        <f t="shared" si="8"/>
        <v>0</v>
      </c>
      <c r="M159" s="1045">
        <f t="shared" si="9"/>
        <v>0</v>
      </c>
      <c r="N159" s="1044">
        <f>'PLAN DE ACCIÓN 2026'!K61</f>
        <v>0</v>
      </c>
      <c r="O159" s="1041">
        <f>'PLAN DE ACCIÓN 2026'!AC61</f>
        <v>0</v>
      </c>
      <c r="P159" s="1046" t="e">
        <f t="shared" si="10"/>
        <v>#DIV/0!</v>
      </c>
      <c r="Q159" s="1046" t="s">
        <v>109</v>
      </c>
      <c r="R159" s="1044">
        <f t="shared" si="11"/>
        <v>0</v>
      </c>
      <c r="S159" s="1044">
        <f t="shared" si="12"/>
        <v>0</v>
      </c>
    </row>
    <row r="160" spans="1:19" ht="14.25">
      <c r="A160" s="1041">
        <v>59</v>
      </c>
      <c r="B160" s="1060" t="str">
        <f>'PLAN DE ACCIÓN 2026'!G62</f>
        <v>PI10</v>
      </c>
      <c r="C160" s="1047" t="s">
        <v>133</v>
      </c>
      <c r="D160" s="1047" t="s">
        <v>104</v>
      </c>
      <c r="E160" s="1042" t="str">
        <f>'PLAN DE ACCIÓN 2026'!X62</f>
        <v>Secretaría General</v>
      </c>
      <c r="F160" s="1043" t="str">
        <f>'PLAN DE ACCIÓN 2026'!H62</f>
        <v>Realizar seguimiento al Cronograma de Mantenimientos</v>
      </c>
      <c r="G160" s="1041">
        <v>2</v>
      </c>
      <c r="H160" s="1047" t="s">
        <v>135</v>
      </c>
      <c r="I160" s="1044">
        <f>'PLAN DE ACCIÓN 2026'!V62</f>
        <v>2</v>
      </c>
      <c r="J160" s="1044">
        <f>'PLAN DE ACCIÓN 2026'!AB62+'PLAN DE ACCIÓN 2026'!AC62</f>
        <v>0</v>
      </c>
      <c r="K160" s="1044">
        <f>'PLAN DE ACCIÓN 2026'!AB62+'PLAN DE ACCIÓN 2026'!AC62</f>
        <v>0</v>
      </c>
      <c r="L160" s="1045">
        <f t="shared" si="8"/>
        <v>0</v>
      </c>
      <c r="M160" s="1045">
        <f t="shared" si="9"/>
        <v>0</v>
      </c>
      <c r="N160" s="1044">
        <f>'PLAN DE ACCIÓN 2026'!K62</f>
        <v>0</v>
      </c>
      <c r="O160" s="1041">
        <f>'PLAN DE ACCIÓN 2026'!AC62</f>
        <v>0</v>
      </c>
      <c r="P160" s="1046" t="e">
        <f t="shared" si="10"/>
        <v>#DIV/0!</v>
      </c>
      <c r="Q160" s="1046" t="s">
        <v>109</v>
      </c>
      <c r="R160" s="1044">
        <f t="shared" si="11"/>
        <v>0</v>
      </c>
      <c r="S160" s="1044">
        <f t="shared" si="12"/>
        <v>0</v>
      </c>
    </row>
    <row r="161" spans="1:19" ht="14.25">
      <c r="A161" s="1041">
        <v>60</v>
      </c>
      <c r="B161" s="1060" t="str">
        <f>'PLAN DE ACCIÓN 2026'!G63</f>
        <v>PI11</v>
      </c>
      <c r="C161" s="1047" t="s">
        <v>133</v>
      </c>
      <c r="D161" s="1047" t="s">
        <v>104</v>
      </c>
      <c r="E161" s="1042" t="str">
        <f>'PLAN DE ACCIÓN 2026'!X63</f>
        <v>Oficina de Informática y Desarrollo Tecnológico</v>
      </c>
      <c r="F161" s="1043" t="str">
        <f>'PLAN DE ACCIÓN 2026'!H63</f>
        <v>Ejecutar Plan de Transformación Digital vigencia 2026</v>
      </c>
      <c r="G161" s="1022">
        <v>2</v>
      </c>
      <c r="H161" s="1048" t="s">
        <v>135</v>
      </c>
      <c r="I161" s="1044">
        <f>'PLAN DE ACCIÓN 2026'!V63</f>
        <v>4</v>
      </c>
      <c r="J161" s="1044">
        <f>'PLAN DE ACCIÓN 2026'!AB63+'PLAN DE ACCIÓN 2026'!AC63</f>
        <v>0</v>
      </c>
      <c r="K161" s="1044">
        <f>'PLAN DE ACCIÓN 2026'!AB63+'PLAN DE ACCIÓN 2026'!AC63</f>
        <v>0</v>
      </c>
      <c r="L161" s="1045">
        <f t="shared" si="8"/>
        <v>0</v>
      </c>
      <c r="M161" s="1045">
        <f t="shared" si="9"/>
        <v>0</v>
      </c>
      <c r="N161" s="1044">
        <f>'PLAN DE ACCIÓN 2026'!K63</f>
        <v>0</v>
      </c>
      <c r="O161" s="1041">
        <f>'PLAN DE ACCIÓN 2026'!AC63</f>
        <v>0</v>
      </c>
      <c r="P161" s="1046" t="e">
        <f t="shared" si="10"/>
        <v>#DIV/0!</v>
      </c>
      <c r="Q161" s="1046" t="s">
        <v>109</v>
      </c>
      <c r="R161" s="1044">
        <f t="shared" si="11"/>
        <v>0</v>
      </c>
      <c r="S161" s="1044">
        <f t="shared" si="12"/>
        <v>0</v>
      </c>
    </row>
    <row r="162" spans="1:19" ht="14.25">
      <c r="A162" s="1041">
        <v>61</v>
      </c>
      <c r="B162" s="1060" t="str">
        <f>'PLAN DE ACCIÓN 2026'!G64</f>
        <v>PI12</v>
      </c>
      <c r="C162" s="1047" t="s">
        <v>133</v>
      </c>
      <c r="D162" s="1047" t="s">
        <v>104</v>
      </c>
      <c r="E162" s="1042" t="str">
        <f>'PLAN DE ACCIÓN 2026'!X64</f>
        <v xml:space="preserve">Oficina Asesora de Planeación </v>
      </c>
      <c r="F162" s="1043" t="str">
        <f>'PLAN DE ACCIÓN 2026'!H64</f>
        <v>Ejecutar el Plan Nacional de Infraestructura de Datos (PNID) y la hoja de ruta asociada, en articulación con las diferentes áreas involucradas para su adecuada implementación.</v>
      </c>
      <c r="G162" s="1022">
        <v>2</v>
      </c>
      <c r="H162" s="1048" t="s">
        <v>135</v>
      </c>
      <c r="I162" s="1044">
        <f>'PLAN DE ACCIÓN 2026'!V64</f>
        <v>4</v>
      </c>
      <c r="J162" s="1044">
        <f>'PLAN DE ACCIÓN 2026'!AB64+'PLAN DE ACCIÓN 2026'!AC64</f>
        <v>0</v>
      </c>
      <c r="K162" s="1044">
        <f>'PLAN DE ACCIÓN 2026'!AB64+'PLAN DE ACCIÓN 2026'!AC64</f>
        <v>0</v>
      </c>
      <c r="L162" s="1045">
        <f t="shared" si="8"/>
        <v>0</v>
      </c>
      <c r="M162" s="1045">
        <f t="shared" si="9"/>
        <v>0</v>
      </c>
      <c r="N162" s="1044">
        <f>'PLAN DE ACCIÓN 2026'!K64</f>
        <v>0</v>
      </c>
      <c r="O162" s="1041">
        <f>'PLAN DE ACCIÓN 2026'!AC64</f>
        <v>0</v>
      </c>
      <c r="P162" s="1046" t="e">
        <f t="shared" si="10"/>
        <v>#DIV/0!</v>
      </c>
      <c r="Q162" s="1046" t="s">
        <v>109</v>
      </c>
      <c r="R162" s="1044">
        <f t="shared" si="11"/>
        <v>0</v>
      </c>
      <c r="S162" s="1044">
        <f t="shared" si="12"/>
        <v>0</v>
      </c>
    </row>
    <row r="163" spans="1:19" ht="14.25">
      <c r="A163" s="1041">
        <v>62</v>
      </c>
      <c r="B163" s="1060" t="str">
        <f>'PLAN DE ACCIÓN 2026'!G65</f>
        <v>PI13</v>
      </c>
      <c r="C163" s="1047" t="s">
        <v>133</v>
      </c>
      <c r="D163" s="1047" t="s">
        <v>104</v>
      </c>
      <c r="E163" s="1042" t="str">
        <f>'PLAN DE ACCIÓN 2026'!X65</f>
        <v>Secretaría General</v>
      </c>
      <c r="F163" s="1043" t="str">
        <f>'PLAN DE ACCIÓN 2026'!H65</f>
        <v>Ejecutar el Plan de Preservación Digital.</v>
      </c>
      <c r="G163" s="1041">
        <v>2</v>
      </c>
      <c r="H163" s="1047" t="s">
        <v>135</v>
      </c>
      <c r="I163" s="1044">
        <f>'PLAN DE ACCIÓN 2026'!V65</f>
        <v>4</v>
      </c>
      <c r="J163" s="1044">
        <f>'PLAN DE ACCIÓN 2026'!AB65+'PLAN DE ACCIÓN 2026'!AC65</f>
        <v>0</v>
      </c>
      <c r="K163" s="1044">
        <f>'PLAN DE ACCIÓN 2026'!AB65+'PLAN DE ACCIÓN 2026'!AC65</f>
        <v>0</v>
      </c>
      <c r="L163" s="1045">
        <f t="shared" si="8"/>
        <v>0</v>
      </c>
      <c r="M163" s="1045">
        <f t="shared" si="9"/>
        <v>0</v>
      </c>
      <c r="N163" s="1044">
        <f>'PLAN DE ACCIÓN 2026'!K65</f>
        <v>0</v>
      </c>
      <c r="O163" s="1041">
        <f>'PLAN DE ACCIÓN 2026'!AC65</f>
        <v>0</v>
      </c>
      <c r="P163" s="1046" t="e">
        <f t="shared" si="10"/>
        <v>#DIV/0!</v>
      </c>
      <c r="Q163" s="1046" t="s">
        <v>109</v>
      </c>
      <c r="R163" s="1044">
        <f t="shared" si="11"/>
        <v>0</v>
      </c>
      <c r="S163" s="1044">
        <f t="shared" si="12"/>
        <v>0</v>
      </c>
    </row>
    <row r="164" spans="1:19" ht="14.25">
      <c r="A164" s="1041">
        <v>63</v>
      </c>
      <c r="B164" s="1060" t="str">
        <f>'PLAN DE ACCIÓN 2026'!G66</f>
        <v>ID1</v>
      </c>
      <c r="C164" s="1048" t="s">
        <v>133</v>
      </c>
      <c r="D164" s="1048" t="s">
        <v>104</v>
      </c>
      <c r="E164" s="1042" t="str">
        <f>'PLAN DE ACCIÓN 2026'!X66</f>
        <v>Secretaría General</v>
      </c>
      <c r="F164" s="1043" t="str">
        <f>'PLAN DE ACCIÓN 2026'!H66</f>
        <v>Realizar los cierres de los contratos de vigencia 2019 a 2025 en SECOP II y realizar las liquidaciones de los contratos de vigencia 2022 a 2025 SECOP II</v>
      </c>
      <c r="G164" s="1022">
        <v>2</v>
      </c>
      <c r="H164" s="1048" t="s">
        <v>135</v>
      </c>
      <c r="I164" s="1044">
        <f>'PLAN DE ACCIÓN 2026'!V66</f>
        <v>2</v>
      </c>
      <c r="J164" s="1044">
        <f>'PLAN DE ACCIÓN 2026'!AB66+'PLAN DE ACCIÓN 2026'!AC66</f>
        <v>0</v>
      </c>
      <c r="K164" s="1044">
        <f>'PLAN DE ACCIÓN 2026'!AB66+'PLAN DE ACCIÓN 2026'!AC66</f>
        <v>0</v>
      </c>
      <c r="L164" s="1045">
        <f t="shared" si="8"/>
        <v>0</v>
      </c>
      <c r="M164" s="1045">
        <f t="shared" si="9"/>
        <v>0</v>
      </c>
      <c r="N164" s="1044">
        <f>'PLAN DE ACCIÓN 2026'!K66</f>
        <v>0</v>
      </c>
      <c r="O164" s="1041">
        <f>'PLAN DE ACCIÓN 2026'!AC66</f>
        <v>0</v>
      </c>
      <c r="P164" s="1046" t="e">
        <f t="shared" si="10"/>
        <v>#DIV/0!</v>
      </c>
      <c r="Q164" s="1046" t="s">
        <v>110</v>
      </c>
      <c r="R164" s="1044">
        <f t="shared" si="11"/>
        <v>0</v>
      </c>
      <c r="S164" s="1044">
        <f t="shared" si="12"/>
        <v>0</v>
      </c>
    </row>
    <row r="165" spans="1:19" ht="14.25">
      <c r="A165" s="1041">
        <v>64</v>
      </c>
      <c r="B165" s="1060" t="str">
        <f>'PLAN DE ACCIÓN 2026'!G67</f>
        <v>ID2</v>
      </c>
      <c r="C165" s="1047" t="s">
        <v>133</v>
      </c>
      <c r="D165" s="1047" t="s">
        <v>104</v>
      </c>
      <c r="E165" s="1042" t="str">
        <f>'PLAN DE ACCIÓN 2026'!X67</f>
        <v>Subdirección de Metrología Química y Biología</v>
      </c>
      <c r="F165" s="1043" t="str">
        <f>'PLAN DE ACCIÓN 2026'!H67</f>
        <v>Atender servicio de medición de materiales de referencia</v>
      </c>
      <c r="G165" s="1041">
        <v>2</v>
      </c>
      <c r="H165" s="1047" t="s">
        <v>135</v>
      </c>
      <c r="I165" s="1044">
        <f>'PLAN DE ACCIÓN 2026'!V67</f>
        <v>1</v>
      </c>
      <c r="J165" s="1044">
        <f>'PLAN DE ACCIÓN 2026'!AB67+'PLAN DE ACCIÓN 2026'!AC67</f>
        <v>0</v>
      </c>
      <c r="K165" s="1044">
        <f>'PLAN DE ACCIÓN 2026'!AB67+'PLAN DE ACCIÓN 2026'!AC67</f>
        <v>0</v>
      </c>
      <c r="L165" s="1045">
        <f t="shared" si="8"/>
        <v>0</v>
      </c>
      <c r="M165" s="1045">
        <f t="shared" si="9"/>
        <v>0</v>
      </c>
      <c r="N165" s="1044">
        <f>'PLAN DE ACCIÓN 2026'!K67</f>
        <v>0</v>
      </c>
      <c r="O165" s="1041">
        <f>'PLAN DE ACCIÓN 2026'!AC67</f>
        <v>0</v>
      </c>
      <c r="P165" s="1046" t="e">
        <f t="shared" si="10"/>
        <v>#DIV/0!</v>
      </c>
      <c r="Q165" s="1046" t="s">
        <v>110</v>
      </c>
      <c r="R165" s="1044">
        <f t="shared" si="11"/>
        <v>0</v>
      </c>
      <c r="S165" s="1044">
        <f t="shared" si="12"/>
        <v>0</v>
      </c>
    </row>
    <row r="166" spans="1:19" ht="14.25">
      <c r="A166" s="1041">
        <v>65</v>
      </c>
      <c r="B166" s="1060" t="str">
        <f>'PLAN DE ACCIÓN 2026'!G68</f>
        <v>ID3</v>
      </c>
      <c r="C166" s="1047" t="s">
        <v>133</v>
      </c>
      <c r="D166" s="1047" t="s">
        <v>104</v>
      </c>
      <c r="E166" s="1042" t="str">
        <f>'PLAN DE ACCIÓN 2026'!X68</f>
        <v>Subdirección de Metrología Química y Biología</v>
      </c>
      <c r="F166" s="1043" t="str">
        <f>'PLAN DE ACCIÓN 2026'!H68</f>
        <v xml:space="preserve">Producción, Recertificación o ampliación de vigencia de Materiales de Referencia </v>
      </c>
      <c r="G166" s="1022">
        <v>2</v>
      </c>
      <c r="H166" s="1048" t="s">
        <v>135</v>
      </c>
      <c r="I166" s="1044">
        <f>'PLAN DE ACCIÓN 2026'!V68</f>
        <v>7</v>
      </c>
      <c r="J166" s="1044">
        <f>'PLAN DE ACCIÓN 2026'!AB68+'PLAN DE ACCIÓN 2026'!AC68</f>
        <v>0</v>
      </c>
      <c r="K166" s="1044">
        <f>'PLAN DE ACCIÓN 2026'!AB68+'PLAN DE ACCIÓN 2026'!AC68</f>
        <v>0</v>
      </c>
      <c r="L166" s="1045">
        <f t="shared" si="8"/>
        <v>0</v>
      </c>
      <c r="M166" s="1045">
        <f t="shared" si="9"/>
        <v>0</v>
      </c>
      <c r="N166" s="1044">
        <f>'PLAN DE ACCIÓN 2026'!K68</f>
        <v>0</v>
      </c>
      <c r="O166" s="1041">
        <f>'PLAN DE ACCIÓN 2026'!AC68</f>
        <v>0</v>
      </c>
      <c r="P166" s="1046" t="e">
        <f t="shared" si="10"/>
        <v>#DIV/0!</v>
      </c>
      <c r="Q166" s="1046" t="s">
        <v>110</v>
      </c>
      <c r="R166" s="1044">
        <f t="shared" si="11"/>
        <v>0</v>
      </c>
      <c r="S166" s="1044">
        <f t="shared" si="12"/>
        <v>0</v>
      </c>
    </row>
    <row r="167" spans="1:19" ht="14.25">
      <c r="A167" s="1041">
        <v>66</v>
      </c>
      <c r="B167" s="1060" t="str">
        <f>'PLAN DE ACCIÓN 2026'!G69</f>
        <v>ID4</v>
      </c>
      <c r="C167" s="1047" t="s">
        <v>133</v>
      </c>
      <c r="D167" s="1047" t="s">
        <v>104</v>
      </c>
      <c r="E167" s="1042" t="str">
        <f>'PLAN DE ACCIÓN 2026'!X69</f>
        <v>Subdirección de Metrología Química y Biología</v>
      </c>
      <c r="F167" s="1043" t="str">
        <f>'PLAN DE ACCIÓN 2026'!H69</f>
        <v>Producción de Materiales de Referencia Nuevos</v>
      </c>
      <c r="G167" s="1022">
        <v>2</v>
      </c>
      <c r="H167" s="1048" t="s">
        <v>135</v>
      </c>
      <c r="I167" s="1044">
        <f>'PLAN DE ACCIÓN 2026'!V69</f>
        <v>1</v>
      </c>
      <c r="J167" s="1044">
        <f>'PLAN DE ACCIÓN 2026'!AB69+'PLAN DE ACCIÓN 2026'!AC69</f>
        <v>0</v>
      </c>
      <c r="K167" s="1044">
        <f>'PLAN DE ACCIÓN 2026'!AB69+'PLAN DE ACCIÓN 2026'!AC69</f>
        <v>0</v>
      </c>
      <c r="L167" s="1045">
        <f t="shared" ref="L167:L201" si="13">J167/I167</f>
        <v>0</v>
      </c>
      <c r="M167" s="1045">
        <f t="shared" ref="M167:M201" si="14">K167/I167</f>
        <v>0</v>
      </c>
      <c r="N167" s="1044">
        <f>'PLAN DE ACCIÓN 2026'!K69</f>
        <v>0</v>
      </c>
      <c r="O167" s="1041">
        <f>'PLAN DE ACCIÓN 2026'!AC69</f>
        <v>0</v>
      </c>
      <c r="P167" s="1046" t="e">
        <f t="shared" ref="P167:P201" si="15">O167/N167</f>
        <v>#DIV/0!</v>
      </c>
      <c r="Q167" s="1046" t="s">
        <v>110</v>
      </c>
      <c r="R167" s="1044">
        <f t="shared" ref="R167:R201" si="16">K167-J167</f>
        <v>0</v>
      </c>
      <c r="S167" s="1044">
        <f t="shared" ref="S167:S201" si="17">O167-N167</f>
        <v>0</v>
      </c>
    </row>
    <row r="168" spans="1:19" ht="14.25">
      <c r="A168" s="1041">
        <v>67</v>
      </c>
      <c r="B168" s="1060" t="str">
        <f>'PLAN DE ACCIÓN 2026'!G70</f>
        <v>ID5</v>
      </c>
      <c r="C168" s="1048" t="s">
        <v>133</v>
      </c>
      <c r="D168" s="1048" t="s">
        <v>104</v>
      </c>
      <c r="E168" s="1042" t="str">
        <f>'PLAN DE ACCIÓN 2026'!X70</f>
        <v>Subdirección de Metrología Química y Biología</v>
      </c>
      <c r="F168" s="1043" t="str">
        <f>'PLAN DE ACCIÓN 2026'!H70</f>
        <v>Producir Materiales de Referencia piloto / ítems de comparación</v>
      </c>
      <c r="G168" s="1041">
        <v>2</v>
      </c>
      <c r="H168" s="1047" t="s">
        <v>135</v>
      </c>
      <c r="I168" s="1044">
        <f>'PLAN DE ACCIÓN 2026'!V70</f>
        <v>8</v>
      </c>
      <c r="J168" s="1044">
        <f>'PLAN DE ACCIÓN 2026'!AB70+'PLAN DE ACCIÓN 2026'!AC70</f>
        <v>0</v>
      </c>
      <c r="K168" s="1044">
        <f>'PLAN DE ACCIÓN 2026'!AB70+'PLAN DE ACCIÓN 2026'!AC70</f>
        <v>0</v>
      </c>
      <c r="L168" s="1045">
        <f t="shared" si="13"/>
        <v>0</v>
      </c>
      <c r="M168" s="1045">
        <f t="shared" si="14"/>
        <v>0</v>
      </c>
      <c r="N168" s="1044">
        <f>'PLAN DE ACCIÓN 2026'!K70</f>
        <v>0</v>
      </c>
      <c r="O168" s="1041">
        <f>'PLAN DE ACCIÓN 2026'!AC70</f>
        <v>0</v>
      </c>
      <c r="P168" s="1046" t="e">
        <f t="shared" si="15"/>
        <v>#DIV/0!</v>
      </c>
      <c r="Q168" s="1046" t="s">
        <v>110</v>
      </c>
      <c r="R168" s="1044">
        <f t="shared" si="16"/>
        <v>0</v>
      </c>
      <c r="S168" s="1044">
        <f t="shared" si="17"/>
        <v>0</v>
      </c>
    </row>
    <row r="169" spans="1:19" ht="14.25">
      <c r="A169" s="1041">
        <v>68</v>
      </c>
      <c r="B169" s="1060" t="str">
        <f>'PLAN DE ACCIÓN 2026'!G71</f>
        <v>ID6</v>
      </c>
      <c r="C169" s="1047" t="s">
        <v>133</v>
      </c>
      <c r="D169" s="1047" t="s">
        <v>104</v>
      </c>
      <c r="E169" s="1042" t="str">
        <f>'PLAN DE ACCIÓN 2026'!X71</f>
        <v>Subdirección de Metrología Química y Biología</v>
      </c>
      <c r="F169" s="1043" t="str">
        <f>'PLAN DE ACCIÓN 2026'!H71</f>
        <v>Desarrollar la capacidad técnica para la certificación de materiales de referencia</v>
      </c>
      <c r="G169" s="1022">
        <v>2</v>
      </c>
      <c r="H169" s="1048" t="s">
        <v>135</v>
      </c>
      <c r="I169" s="1044">
        <f>'PLAN DE ACCIÓN 2026'!V71</f>
        <v>28</v>
      </c>
      <c r="J169" s="1044">
        <f>'PLAN DE ACCIÓN 2026'!AB71+'PLAN DE ACCIÓN 2026'!AC71</f>
        <v>0</v>
      </c>
      <c r="K169" s="1044">
        <f>'PLAN DE ACCIÓN 2026'!AB71+'PLAN DE ACCIÓN 2026'!AC71</f>
        <v>0</v>
      </c>
      <c r="L169" s="1045">
        <f t="shared" si="13"/>
        <v>0</v>
      </c>
      <c r="M169" s="1045">
        <f t="shared" si="14"/>
        <v>0</v>
      </c>
      <c r="N169" s="1044">
        <f>'PLAN DE ACCIÓN 2026'!K71</f>
        <v>0</v>
      </c>
      <c r="O169" s="1041">
        <f>'PLAN DE ACCIÓN 2026'!AC71</f>
        <v>0</v>
      </c>
      <c r="P169" s="1046" t="e">
        <f t="shared" si="15"/>
        <v>#DIV/0!</v>
      </c>
      <c r="Q169" s="1046" t="s">
        <v>110</v>
      </c>
      <c r="R169" s="1044">
        <f t="shared" si="16"/>
        <v>0</v>
      </c>
      <c r="S169" s="1044">
        <f t="shared" si="17"/>
        <v>0</v>
      </c>
    </row>
    <row r="170" spans="1:19" ht="14.25">
      <c r="A170" s="1041">
        <v>69</v>
      </c>
      <c r="B170" s="1060" t="str">
        <f>'PLAN DE ACCIÓN 2026'!G72</f>
        <v>ID7</v>
      </c>
      <c r="C170" s="1047" t="s">
        <v>133</v>
      </c>
      <c r="D170" s="1047" t="s">
        <v>104</v>
      </c>
      <c r="E170" s="1042" t="str">
        <f>'PLAN DE ACCIÓN 2026'!X72</f>
        <v>Subdirección de Metrología Química y Biología</v>
      </c>
      <c r="F170" s="1043" t="str">
        <f>'PLAN DE ACCIÓN 2026'!H72</f>
        <v>Diseñar nuevos cursos en metrología Química y Biología (Versión Piloto)</v>
      </c>
      <c r="G170" s="1041">
        <v>2</v>
      </c>
      <c r="H170" s="1047" t="s">
        <v>135</v>
      </c>
      <c r="I170" s="1044">
        <f>'PLAN DE ACCIÓN 2026'!V72</f>
        <v>1</v>
      </c>
      <c r="J170" s="1044">
        <f>'PLAN DE ACCIÓN 2026'!AB72+'PLAN DE ACCIÓN 2026'!AC72</f>
        <v>0</v>
      </c>
      <c r="K170" s="1044">
        <f>'PLAN DE ACCIÓN 2026'!AB72+'PLAN DE ACCIÓN 2026'!AC72</f>
        <v>0</v>
      </c>
      <c r="L170" s="1045">
        <f t="shared" si="13"/>
        <v>0</v>
      </c>
      <c r="M170" s="1045">
        <f t="shared" si="14"/>
        <v>0</v>
      </c>
      <c r="N170" s="1044">
        <f>'PLAN DE ACCIÓN 2026'!K72</f>
        <v>0</v>
      </c>
      <c r="O170" s="1041">
        <f>'PLAN DE ACCIÓN 2026'!AC72</f>
        <v>0</v>
      </c>
      <c r="P170" s="1046" t="e">
        <f t="shared" si="15"/>
        <v>#DIV/0!</v>
      </c>
      <c r="Q170" s="1046" t="s">
        <v>110</v>
      </c>
      <c r="R170" s="1044">
        <f t="shared" si="16"/>
        <v>0</v>
      </c>
      <c r="S170" s="1044">
        <f t="shared" si="17"/>
        <v>0</v>
      </c>
    </row>
    <row r="171" spans="1:19" ht="14.25">
      <c r="A171" s="1041">
        <v>70</v>
      </c>
      <c r="B171" s="1060" t="str">
        <f>'PLAN DE ACCIÓN 2026'!G73</f>
        <v>ID8</v>
      </c>
      <c r="C171" s="1047" t="s">
        <v>133</v>
      </c>
      <c r="D171" s="1047" t="s">
        <v>104</v>
      </c>
      <c r="E171" s="1042" t="str">
        <f>'PLAN DE ACCIÓN 2026'!X73</f>
        <v>Subdirección de Metrología Química y Biología</v>
      </c>
      <c r="F171" s="1043" t="str">
        <f>'PLAN DE ACCIÓN 2026'!H73</f>
        <v>Apoyar técnicamente la elaboración de protocolos de los ensayos de aptitud programadas por SSMRC</v>
      </c>
      <c r="G171" s="1022">
        <v>2</v>
      </c>
      <c r="H171" s="1048" t="s">
        <v>135</v>
      </c>
      <c r="I171" s="1044">
        <f>'PLAN DE ACCIÓN 2026'!V73</f>
        <v>3</v>
      </c>
      <c r="J171" s="1044">
        <f>'PLAN DE ACCIÓN 2026'!AB73+'PLAN DE ACCIÓN 2026'!AC73</f>
        <v>0</v>
      </c>
      <c r="K171" s="1044">
        <f>'PLAN DE ACCIÓN 2026'!AB73+'PLAN DE ACCIÓN 2026'!AC73</f>
        <v>0</v>
      </c>
      <c r="L171" s="1045">
        <f t="shared" si="13"/>
        <v>0</v>
      </c>
      <c r="M171" s="1045">
        <f t="shared" si="14"/>
        <v>0</v>
      </c>
      <c r="N171" s="1044">
        <f>'PLAN DE ACCIÓN 2026'!K73</f>
        <v>0</v>
      </c>
      <c r="O171" s="1041">
        <f>'PLAN DE ACCIÓN 2026'!AC73</f>
        <v>0</v>
      </c>
      <c r="P171" s="1046" t="e">
        <f t="shared" si="15"/>
        <v>#DIV/0!</v>
      </c>
      <c r="Q171" s="1046" t="s">
        <v>110</v>
      </c>
      <c r="R171" s="1044">
        <f t="shared" si="16"/>
        <v>0</v>
      </c>
      <c r="S171" s="1044">
        <f t="shared" si="17"/>
        <v>0</v>
      </c>
    </row>
    <row r="172" spans="1:19" ht="14.25">
      <c r="A172" s="1041">
        <v>71</v>
      </c>
      <c r="B172" s="1060" t="str">
        <f>'PLAN DE ACCIÓN 2026'!G74</f>
        <v>ID9</v>
      </c>
      <c r="C172" s="1047" t="s">
        <v>133</v>
      </c>
      <c r="D172" s="1047" t="s">
        <v>104</v>
      </c>
      <c r="E172" s="1042" t="str">
        <f>'PLAN DE ACCIÓN 2026'!X74</f>
        <v>Subdirección de Metrología Química y Biología</v>
      </c>
      <c r="F172" s="1043" t="str">
        <f>'PLAN DE ACCIÓN 2026'!H74</f>
        <v>Apoyar técnicamente la elaboración del informe final de ensayos de aptitud programadas por SSMRC, las recomendaciones y presentación de cierre del EA</v>
      </c>
      <c r="G172" s="1022">
        <v>2</v>
      </c>
      <c r="H172" s="1048" t="s">
        <v>135</v>
      </c>
      <c r="I172" s="1044">
        <f>'PLAN DE ACCIÓN 2026'!V74</f>
        <v>4</v>
      </c>
      <c r="J172" s="1044">
        <f>'PLAN DE ACCIÓN 2026'!AB74+'PLAN DE ACCIÓN 2026'!AC74</f>
        <v>0</v>
      </c>
      <c r="K172" s="1044">
        <f>'PLAN DE ACCIÓN 2026'!AB74+'PLAN DE ACCIÓN 2026'!AC74</f>
        <v>0</v>
      </c>
      <c r="L172" s="1045">
        <f t="shared" si="13"/>
        <v>0</v>
      </c>
      <c r="M172" s="1045">
        <f t="shared" si="14"/>
        <v>0</v>
      </c>
      <c r="N172" s="1044">
        <f>'PLAN DE ACCIÓN 2026'!K74</f>
        <v>0</v>
      </c>
      <c r="O172" s="1041">
        <f>'PLAN DE ACCIÓN 2026'!AC74</f>
        <v>0</v>
      </c>
      <c r="P172" s="1046" t="e">
        <f t="shared" si="15"/>
        <v>#DIV/0!</v>
      </c>
      <c r="Q172" s="1046" t="s">
        <v>110</v>
      </c>
      <c r="R172" s="1044">
        <f t="shared" si="16"/>
        <v>0</v>
      </c>
      <c r="S172" s="1044">
        <f t="shared" si="17"/>
        <v>0</v>
      </c>
    </row>
    <row r="173" spans="1:19" ht="14.25">
      <c r="A173" s="1041">
        <v>72</v>
      </c>
      <c r="B173" s="1060" t="str">
        <f>'PLAN DE ACCIÓN 2026'!G75</f>
        <v>ID10</v>
      </c>
      <c r="C173" s="1047" t="s">
        <v>133</v>
      </c>
      <c r="D173" s="1047" t="s">
        <v>104</v>
      </c>
      <c r="E173" s="1042" t="str">
        <f>'PLAN DE ACCIÓN 2026'!X75</f>
        <v>Subdirección de Metrología Química y Biología</v>
      </c>
      <c r="F173" s="1043" t="str">
        <f>'PLAN DE ACCIÓN 2026'!H75</f>
        <v>Desarrollar componente técnico del estudio colaborativo</v>
      </c>
      <c r="G173" s="1041">
        <v>2</v>
      </c>
      <c r="H173" s="1047" t="s">
        <v>135</v>
      </c>
      <c r="I173" s="1044">
        <f>'PLAN DE ACCIÓN 2026'!V75</f>
        <v>1</v>
      </c>
      <c r="J173" s="1044">
        <f>'PLAN DE ACCIÓN 2026'!AB75+'PLAN DE ACCIÓN 2026'!AC75</f>
        <v>0</v>
      </c>
      <c r="K173" s="1044">
        <f>'PLAN DE ACCIÓN 2026'!AB75+'PLAN DE ACCIÓN 2026'!AC75</f>
        <v>0</v>
      </c>
      <c r="L173" s="1045">
        <f t="shared" si="13"/>
        <v>0</v>
      </c>
      <c r="M173" s="1045">
        <f t="shared" si="14"/>
        <v>0</v>
      </c>
      <c r="N173" s="1044">
        <f>'PLAN DE ACCIÓN 2026'!K75</f>
        <v>0</v>
      </c>
      <c r="O173" s="1041">
        <f>'PLAN DE ACCIÓN 2026'!AC75</f>
        <v>0</v>
      </c>
      <c r="P173" s="1046" t="e">
        <f t="shared" si="15"/>
        <v>#DIV/0!</v>
      </c>
      <c r="Q173" s="1046" t="s">
        <v>110</v>
      </c>
      <c r="R173" s="1044">
        <f t="shared" si="16"/>
        <v>0</v>
      </c>
      <c r="S173" s="1044">
        <f t="shared" si="17"/>
        <v>0</v>
      </c>
    </row>
    <row r="174" spans="1:19" ht="14.25">
      <c r="A174" s="1041">
        <v>73</v>
      </c>
      <c r="B174" s="1060" t="str">
        <f>'PLAN DE ACCIÓN 2026'!G76</f>
        <v>ID11</v>
      </c>
      <c r="C174" s="1047" t="s">
        <v>133</v>
      </c>
      <c r="D174" s="1047" t="s">
        <v>104</v>
      </c>
      <c r="E174" s="1042" t="str">
        <f>'PLAN DE ACCIÓN 2026'!X76</f>
        <v>Subdirección de Metrología Química y Biología</v>
      </c>
      <c r="F174" s="1043" t="str">
        <f>'PLAN DE ACCIÓN 2026'!H76</f>
        <v>Apoyar técnicamente la elaboración del informe final del Estudio Colaborativo por SSMRC, las recomendaciones y presentación de cierre.</v>
      </c>
      <c r="G174" s="1022">
        <v>2</v>
      </c>
      <c r="H174" s="1048" t="s">
        <v>135</v>
      </c>
      <c r="I174" s="1044">
        <f>'PLAN DE ACCIÓN 2026'!V76</f>
        <v>1</v>
      </c>
      <c r="J174" s="1044">
        <f>'PLAN DE ACCIÓN 2026'!AB76+'PLAN DE ACCIÓN 2026'!AC76</f>
        <v>0</v>
      </c>
      <c r="K174" s="1044">
        <f>'PLAN DE ACCIÓN 2026'!AB76+'PLAN DE ACCIÓN 2026'!AC76</f>
        <v>0</v>
      </c>
      <c r="L174" s="1045">
        <f t="shared" si="13"/>
        <v>0</v>
      </c>
      <c r="M174" s="1045">
        <f t="shared" si="14"/>
        <v>0</v>
      </c>
      <c r="N174" s="1044">
        <f>'PLAN DE ACCIÓN 2026'!K76</f>
        <v>0</v>
      </c>
      <c r="O174" s="1041">
        <f>'PLAN DE ACCIÓN 2026'!AC76</f>
        <v>0</v>
      </c>
      <c r="P174" s="1046" t="e">
        <f t="shared" si="15"/>
        <v>#DIV/0!</v>
      </c>
      <c r="Q174" s="1046" t="s">
        <v>110</v>
      </c>
      <c r="R174" s="1044">
        <f t="shared" si="16"/>
        <v>0</v>
      </c>
      <c r="S174" s="1044">
        <f t="shared" si="17"/>
        <v>0</v>
      </c>
    </row>
    <row r="175" spans="1:19" ht="14.25">
      <c r="A175" s="1041">
        <v>74</v>
      </c>
      <c r="B175" s="1060" t="str">
        <f>'PLAN DE ACCIÓN 2026'!G77</f>
        <v>ID12</v>
      </c>
      <c r="C175" s="1048" t="s">
        <v>133</v>
      </c>
      <c r="D175" s="1048" t="s">
        <v>104</v>
      </c>
      <c r="E175" s="1042" t="str">
        <f>'PLAN DE ACCIÓN 2026'!X77</f>
        <v>Subdirección de Metrología Química y Biología</v>
      </c>
      <c r="F175" s="1043" t="str">
        <f>'PLAN DE ACCIÓN 2026'!H77</f>
        <v xml:space="preserve">Divulgar los avances en metrología química y bioanálisis por parte  del Grupo de Investigación en Metrología Química y Bioanálisis - GIMQB </v>
      </c>
      <c r="G175" s="1041">
        <v>2</v>
      </c>
      <c r="H175" s="1047" t="s">
        <v>135</v>
      </c>
      <c r="I175" s="1044">
        <f>'PLAN DE ACCIÓN 2026'!V77</f>
        <v>8</v>
      </c>
      <c r="J175" s="1044">
        <f>'PLAN DE ACCIÓN 2026'!AB77+'PLAN DE ACCIÓN 2026'!AC77</f>
        <v>2</v>
      </c>
      <c r="K175" s="1044">
        <f>'PLAN DE ACCIÓN 2026'!AB77+'PLAN DE ACCIÓN 2026'!AC77</f>
        <v>2</v>
      </c>
      <c r="L175" s="1045">
        <f t="shared" si="13"/>
        <v>0.25</v>
      </c>
      <c r="M175" s="1045">
        <f t="shared" si="14"/>
        <v>0.25</v>
      </c>
      <c r="N175" s="1044">
        <f>'PLAN DE ACCIÓN 2026'!K77</f>
        <v>0</v>
      </c>
      <c r="O175" s="1041">
        <f>'PLAN DE ACCIÓN 2026'!AC77</f>
        <v>1</v>
      </c>
      <c r="P175" s="1046" t="e">
        <f t="shared" si="15"/>
        <v>#DIV/0!</v>
      </c>
      <c r="Q175" s="1046" t="s">
        <v>110</v>
      </c>
      <c r="R175" s="1044">
        <f t="shared" si="16"/>
        <v>0</v>
      </c>
      <c r="S175" s="1044">
        <f t="shared" si="17"/>
        <v>1</v>
      </c>
    </row>
    <row r="176" spans="1:19" ht="14.25">
      <c r="A176" s="1041">
        <v>75</v>
      </c>
      <c r="B176" s="1060" t="str">
        <f>'PLAN DE ACCIÓN 2026'!G78</f>
        <v>ID13</v>
      </c>
      <c r="C176" s="1047" t="s">
        <v>133</v>
      </c>
      <c r="D176" s="1047" t="s">
        <v>104</v>
      </c>
      <c r="E176" s="1042" t="str">
        <f>'PLAN DE ACCIÓN 2026'!X78</f>
        <v>Subdirección de Metrología Química y Biología</v>
      </c>
      <c r="F176" s="1043" t="str">
        <f>'PLAN DE ACCIÓN 2026'!H78</f>
        <v>Participación en convocatorias y/o ejecución de proyectos de cooperación nacional o internacional</v>
      </c>
      <c r="G176" s="1022">
        <v>2</v>
      </c>
      <c r="H176" s="1048" t="s">
        <v>135</v>
      </c>
      <c r="I176" s="1044">
        <f>'PLAN DE ACCIÓN 2026'!V78</f>
        <v>2</v>
      </c>
      <c r="J176" s="1044">
        <f>'PLAN DE ACCIÓN 2026'!AB78+'PLAN DE ACCIÓN 2026'!AC78</f>
        <v>0</v>
      </c>
      <c r="K176" s="1044">
        <f>'PLAN DE ACCIÓN 2026'!AB78+'PLAN DE ACCIÓN 2026'!AC78</f>
        <v>0</v>
      </c>
      <c r="L176" s="1045">
        <f t="shared" si="13"/>
        <v>0</v>
      </c>
      <c r="M176" s="1045">
        <f t="shared" si="14"/>
        <v>0</v>
      </c>
      <c r="N176" s="1044">
        <f>'PLAN DE ACCIÓN 2026'!K78</f>
        <v>0</v>
      </c>
      <c r="O176" s="1041">
        <f>'PLAN DE ACCIÓN 2026'!AC78</f>
        <v>0</v>
      </c>
      <c r="P176" s="1046" t="e">
        <f t="shared" si="15"/>
        <v>#DIV/0!</v>
      </c>
      <c r="Q176" s="1046" t="s">
        <v>110</v>
      </c>
      <c r="R176" s="1044">
        <f t="shared" si="16"/>
        <v>0</v>
      </c>
      <c r="S176" s="1044">
        <f t="shared" si="17"/>
        <v>0</v>
      </c>
    </row>
    <row r="177" spans="1:19" ht="14.25">
      <c r="A177" s="1041">
        <v>76</v>
      </c>
      <c r="B177" s="1060" t="str">
        <f>'PLAN DE ACCIÓN 2026'!G79</f>
        <v>ID14</v>
      </c>
      <c r="C177" s="1047" t="s">
        <v>133</v>
      </c>
      <c r="D177" s="1047" t="s">
        <v>104</v>
      </c>
      <c r="E177" s="1042" t="str">
        <f>'PLAN DE ACCIÓN 2026'!X79</f>
        <v xml:space="preserve">Oficina Asesora de Planeación </v>
      </c>
      <c r="F177" s="1043" t="str">
        <f>'PLAN DE ACCIÓN 2026'!H79</f>
        <v>Definir e implementar los lineamientos institucionales de diplomacia científica en el INM</v>
      </c>
      <c r="G177" s="1022">
        <v>2</v>
      </c>
      <c r="H177" s="1048" t="s">
        <v>135</v>
      </c>
      <c r="I177" s="1044">
        <f>'PLAN DE ACCIÓN 2026'!V79</f>
        <v>2</v>
      </c>
      <c r="J177" s="1044">
        <f>'PLAN DE ACCIÓN 2026'!AB79+'PLAN DE ACCIÓN 2026'!AC79</f>
        <v>0</v>
      </c>
      <c r="K177" s="1044">
        <f>'PLAN DE ACCIÓN 2026'!AB79+'PLAN DE ACCIÓN 2026'!AC79</f>
        <v>0</v>
      </c>
      <c r="L177" s="1045">
        <f t="shared" si="13"/>
        <v>0</v>
      </c>
      <c r="M177" s="1045">
        <f t="shared" si="14"/>
        <v>0</v>
      </c>
      <c r="N177" s="1044">
        <f>'PLAN DE ACCIÓN 2026'!K79</f>
        <v>0</v>
      </c>
      <c r="O177" s="1041">
        <f>'PLAN DE ACCIÓN 2026'!AC79</f>
        <v>0</v>
      </c>
      <c r="P177" s="1046" t="e">
        <f t="shared" si="15"/>
        <v>#DIV/0!</v>
      </c>
      <c r="Q177" s="1046" t="s">
        <v>110</v>
      </c>
      <c r="R177" s="1044">
        <f t="shared" si="16"/>
        <v>0</v>
      </c>
      <c r="S177" s="1044">
        <f t="shared" si="17"/>
        <v>0</v>
      </c>
    </row>
    <row r="178" spans="1:19" ht="14.25">
      <c r="A178" s="1041">
        <v>77</v>
      </c>
      <c r="B178" s="1060" t="str">
        <f>'PLAN DE ACCIÓN 2026'!G80</f>
        <v>ID15</v>
      </c>
      <c r="C178" s="1048" t="s">
        <v>133</v>
      </c>
      <c r="D178" s="1048" t="s">
        <v>104</v>
      </c>
      <c r="E178" s="1042" t="str">
        <f>'PLAN DE ACCIÓN 2026'!X80</f>
        <v xml:space="preserve">Oficina Asesora de Planeación </v>
      </c>
      <c r="F178" s="1043" t="str">
        <f>'PLAN DE ACCIÓN 2026'!H80</f>
        <v>Apoyar la gestión de cierre y terminación de los proyectos de inversión los cuales finalizaron su alcance temporal</v>
      </c>
      <c r="G178" s="1041">
        <v>2</v>
      </c>
      <c r="H178" s="1047" t="s">
        <v>135</v>
      </c>
      <c r="I178" s="1044">
        <f>'PLAN DE ACCIÓN 2026'!V80</f>
        <v>10</v>
      </c>
      <c r="J178" s="1044">
        <f>'PLAN DE ACCIÓN 2026'!AB80+'PLAN DE ACCIÓN 2026'!AC80</f>
        <v>0</v>
      </c>
      <c r="K178" s="1044">
        <f>'PLAN DE ACCIÓN 2026'!AB80+'PLAN DE ACCIÓN 2026'!AC80</f>
        <v>0</v>
      </c>
      <c r="L178" s="1045">
        <f t="shared" si="13"/>
        <v>0</v>
      </c>
      <c r="M178" s="1045">
        <f t="shared" si="14"/>
        <v>0</v>
      </c>
      <c r="N178" s="1044">
        <f>'PLAN DE ACCIÓN 2026'!K80</f>
        <v>0</v>
      </c>
      <c r="O178" s="1041">
        <f>'PLAN DE ACCIÓN 2026'!AC80</f>
        <v>0</v>
      </c>
      <c r="P178" s="1046" t="e">
        <f t="shared" si="15"/>
        <v>#DIV/0!</v>
      </c>
      <c r="Q178" s="1046" t="s">
        <v>110</v>
      </c>
      <c r="R178" s="1044">
        <f t="shared" si="16"/>
        <v>0</v>
      </c>
      <c r="S178" s="1044">
        <f t="shared" si="17"/>
        <v>0</v>
      </c>
    </row>
    <row r="179" spans="1:19" ht="14.25">
      <c r="A179" s="1041">
        <v>78</v>
      </c>
      <c r="B179" s="1060" t="str">
        <f>'PLAN DE ACCIÓN 2026'!G81</f>
        <v>ID16</v>
      </c>
      <c r="C179" s="1047" t="s">
        <v>133</v>
      </c>
      <c r="D179" s="1047" t="s">
        <v>104</v>
      </c>
      <c r="E179" s="1042" t="str">
        <f>'PLAN DE ACCIÓN 2026'!X81</f>
        <v xml:space="preserve">Oficina Asesora de Planeación </v>
      </c>
      <c r="F179" s="1043" t="str">
        <f>'PLAN DE ACCIÓN 2026'!H81</f>
        <v>Definir e implementar los lineamientos institucionales de analítica de datos del INM</v>
      </c>
      <c r="G179" s="1022">
        <v>2</v>
      </c>
      <c r="H179" s="1048" t="s">
        <v>135</v>
      </c>
      <c r="I179" s="1044">
        <f>'PLAN DE ACCIÓN 2026'!V81</f>
        <v>2</v>
      </c>
      <c r="J179" s="1044">
        <f>'PLAN DE ACCIÓN 2026'!AB81+'PLAN DE ACCIÓN 2026'!AC81</f>
        <v>0</v>
      </c>
      <c r="K179" s="1044">
        <f>'PLAN DE ACCIÓN 2026'!AB81+'PLAN DE ACCIÓN 2026'!AC81</f>
        <v>0</v>
      </c>
      <c r="L179" s="1045">
        <f t="shared" si="13"/>
        <v>0</v>
      </c>
      <c r="M179" s="1045">
        <f t="shared" si="14"/>
        <v>0</v>
      </c>
      <c r="N179" s="1044">
        <f>'PLAN DE ACCIÓN 2026'!K81</f>
        <v>0</v>
      </c>
      <c r="O179" s="1041">
        <f>'PLAN DE ACCIÓN 2026'!AC81</f>
        <v>0</v>
      </c>
      <c r="P179" s="1046" t="e">
        <f t="shared" si="15"/>
        <v>#DIV/0!</v>
      </c>
      <c r="Q179" s="1046" t="s">
        <v>110</v>
      </c>
      <c r="R179" s="1044">
        <f t="shared" si="16"/>
        <v>0</v>
      </c>
      <c r="S179" s="1044">
        <f t="shared" si="17"/>
        <v>0</v>
      </c>
    </row>
    <row r="180" spans="1:19" ht="14.25">
      <c r="A180" s="1041">
        <v>79</v>
      </c>
      <c r="B180" s="1060" t="str">
        <f>'PLAN DE ACCIÓN 2026'!G82</f>
        <v>ID17</v>
      </c>
      <c r="C180" s="1047" t="s">
        <v>133</v>
      </c>
      <c r="D180" s="1047" t="s">
        <v>104</v>
      </c>
      <c r="E180" s="1042" t="str">
        <f>'PLAN DE ACCIÓN 2026'!X82</f>
        <v xml:space="preserve">Oficina Asesora de Planeación </v>
      </c>
      <c r="F180" s="1043" t="str">
        <f>'PLAN DE ACCIÓN 2026'!H82</f>
        <v>Realizar seguimiento a la implementación de la iniciativa pilito de estructuración de datos en laboratorios de la SMF y la SMQB aprobada por el EAT-AEGD</v>
      </c>
      <c r="G180" s="1041">
        <v>2</v>
      </c>
      <c r="H180" s="1047" t="s">
        <v>135</v>
      </c>
      <c r="I180" s="1044">
        <f>'PLAN DE ACCIÓN 2026'!V82</f>
        <v>1</v>
      </c>
      <c r="J180" s="1044">
        <f>'PLAN DE ACCIÓN 2026'!AB82+'PLAN DE ACCIÓN 2026'!AC82</f>
        <v>0</v>
      </c>
      <c r="K180" s="1044">
        <f>'PLAN DE ACCIÓN 2026'!AB82+'PLAN DE ACCIÓN 2026'!AC82</f>
        <v>0</v>
      </c>
      <c r="L180" s="1045">
        <f t="shared" si="13"/>
        <v>0</v>
      </c>
      <c r="M180" s="1045">
        <f t="shared" si="14"/>
        <v>0</v>
      </c>
      <c r="N180" s="1044">
        <f>'PLAN DE ACCIÓN 2026'!K82</f>
        <v>0</v>
      </c>
      <c r="O180" s="1041">
        <f>'PLAN DE ACCIÓN 2026'!AC82</f>
        <v>0</v>
      </c>
      <c r="P180" s="1046" t="e">
        <f t="shared" si="15"/>
        <v>#DIV/0!</v>
      </c>
      <c r="Q180" s="1046" t="s">
        <v>110</v>
      </c>
      <c r="R180" s="1044">
        <f t="shared" si="16"/>
        <v>0</v>
      </c>
      <c r="S180" s="1044">
        <f t="shared" si="17"/>
        <v>0</v>
      </c>
    </row>
    <row r="181" spans="1:19" ht="14.25">
      <c r="A181" s="1041">
        <v>80</v>
      </c>
      <c r="B181" s="1060" t="str">
        <f>'PLAN DE ACCIÓN 2026'!G83</f>
        <v>ID18</v>
      </c>
      <c r="C181" s="1047" t="s">
        <v>133</v>
      </c>
      <c r="D181" s="1047" t="s">
        <v>104</v>
      </c>
      <c r="E181" s="1042" t="str">
        <f>'PLAN DE ACCIÓN 2026'!X83</f>
        <v xml:space="preserve">Oficina Asesora de Planeación </v>
      </c>
      <c r="F181" s="1043" t="str">
        <f>'PLAN DE ACCIÓN 2026'!H83</f>
        <v>Realizar el seguimiento semestral de la implementación de la Hoja de Ruta de Arquitectura Empresarial para la mejora del Modelo de Operación por Procesos (MOP)</v>
      </c>
      <c r="G181" s="1022">
        <v>2</v>
      </c>
      <c r="H181" s="1048" t="s">
        <v>135</v>
      </c>
      <c r="I181" s="1044">
        <f>'PLAN DE ACCIÓN 2026'!V83</f>
        <v>2</v>
      </c>
      <c r="J181" s="1044">
        <f>'PLAN DE ACCIÓN 2026'!AB83+'PLAN DE ACCIÓN 2026'!AC83</f>
        <v>0</v>
      </c>
      <c r="K181" s="1044">
        <f>'PLAN DE ACCIÓN 2026'!AB83+'PLAN DE ACCIÓN 2026'!AC83</f>
        <v>0</v>
      </c>
      <c r="L181" s="1045">
        <f t="shared" si="13"/>
        <v>0</v>
      </c>
      <c r="M181" s="1045">
        <f t="shared" si="14"/>
        <v>0</v>
      </c>
      <c r="N181" s="1044">
        <f>'PLAN DE ACCIÓN 2026'!K83</f>
        <v>0</v>
      </c>
      <c r="O181" s="1041">
        <f>'PLAN DE ACCIÓN 2026'!AC83</f>
        <v>0</v>
      </c>
      <c r="P181" s="1046" t="e">
        <f t="shared" si="15"/>
        <v>#DIV/0!</v>
      </c>
      <c r="Q181" s="1046" t="s">
        <v>110</v>
      </c>
      <c r="R181" s="1044">
        <f t="shared" si="16"/>
        <v>0</v>
      </c>
      <c r="S181" s="1044">
        <f t="shared" si="17"/>
        <v>0</v>
      </c>
    </row>
    <row r="182" spans="1:19" ht="14.25">
      <c r="A182" s="1041">
        <v>81</v>
      </c>
      <c r="B182" s="1060" t="str">
        <f>'PLAN DE ACCIÓN 2026'!G84</f>
        <v>ID19</v>
      </c>
      <c r="C182" s="1048" t="s">
        <v>133</v>
      </c>
      <c r="D182" s="1047" t="s">
        <v>104</v>
      </c>
      <c r="E182" s="1042" t="str">
        <f>'PLAN DE ACCIÓN 2026'!X84</f>
        <v xml:space="preserve">Oficina Asesora de Planeación </v>
      </c>
      <c r="F182" s="1043" t="str">
        <f>'PLAN DE ACCIÓN 2026'!H84</f>
        <v xml:space="preserve">Realizar el seguimiento semestral de la implementación de la Hoja de Ruta de gobierno de datos e información en marco de la implementación de Arquitectura Empresarial y la política MIPG de gestión estadística </v>
      </c>
      <c r="G182" s="1022">
        <v>2</v>
      </c>
      <c r="H182" s="1048" t="s">
        <v>135</v>
      </c>
      <c r="I182" s="1044">
        <f>'PLAN DE ACCIÓN 2026'!V84</f>
        <v>2</v>
      </c>
      <c r="J182" s="1044">
        <f>'PLAN DE ACCIÓN 2026'!AB84+'PLAN DE ACCIÓN 2026'!AC84</f>
        <v>0</v>
      </c>
      <c r="K182" s="1044">
        <f>'PLAN DE ACCIÓN 2026'!AB84+'PLAN DE ACCIÓN 2026'!AC84</f>
        <v>0</v>
      </c>
      <c r="L182" s="1045">
        <f t="shared" si="13"/>
        <v>0</v>
      </c>
      <c r="M182" s="1045">
        <f t="shared" si="14"/>
        <v>0</v>
      </c>
      <c r="N182" s="1044">
        <f>'PLAN DE ACCIÓN 2026'!K84</f>
        <v>0</v>
      </c>
      <c r="O182" s="1041">
        <f>'PLAN DE ACCIÓN 2026'!AC84</f>
        <v>0</v>
      </c>
      <c r="P182" s="1046" t="e">
        <f t="shared" si="15"/>
        <v>#DIV/0!</v>
      </c>
      <c r="Q182" s="1046" t="s">
        <v>110</v>
      </c>
      <c r="R182" s="1044">
        <f t="shared" si="16"/>
        <v>0</v>
      </c>
      <c r="S182" s="1044">
        <f t="shared" si="17"/>
        <v>0</v>
      </c>
    </row>
    <row r="183" spans="1:19" ht="14.25">
      <c r="A183" s="1041">
        <v>82</v>
      </c>
      <c r="B183" s="1060" t="str">
        <f>'PLAN DE ACCIÓN 2026'!G85</f>
        <v>ID20</v>
      </c>
      <c r="C183" s="1048" t="s">
        <v>133</v>
      </c>
      <c r="D183" s="1047" t="s">
        <v>104</v>
      </c>
      <c r="E183" s="1042" t="str">
        <f>'PLAN DE ACCIÓN 2026'!X85</f>
        <v xml:space="preserve">Oficina Asesora de Planeación </v>
      </c>
      <c r="F183" s="1043" t="str">
        <f>'PLAN DE ACCIÓN 2026'!H85</f>
        <v>Realizar seguimiento a la ejecución de las actividades SIG institucionales incluidas en el plan de trabajo de la OAP</v>
      </c>
      <c r="G183" s="1041">
        <v>2</v>
      </c>
      <c r="H183" s="1047" t="s">
        <v>135</v>
      </c>
      <c r="I183" s="1044">
        <f>'PLAN DE ACCIÓN 2026'!V85</f>
        <v>2</v>
      </c>
      <c r="J183" s="1044">
        <f>'PLAN DE ACCIÓN 2026'!AB85+'PLAN DE ACCIÓN 2026'!AC85</f>
        <v>0</v>
      </c>
      <c r="K183" s="1044">
        <f>'PLAN DE ACCIÓN 2026'!AB85+'PLAN DE ACCIÓN 2026'!AC85</f>
        <v>0</v>
      </c>
      <c r="L183" s="1045">
        <f t="shared" si="13"/>
        <v>0</v>
      </c>
      <c r="M183" s="1045">
        <f t="shared" si="14"/>
        <v>0</v>
      </c>
      <c r="N183" s="1044">
        <f>'PLAN DE ACCIÓN 2026'!K85</f>
        <v>0</v>
      </c>
      <c r="O183" s="1041">
        <f>'PLAN DE ACCIÓN 2026'!AC85</f>
        <v>0</v>
      </c>
      <c r="P183" s="1046" t="e">
        <f t="shared" si="15"/>
        <v>#DIV/0!</v>
      </c>
      <c r="Q183" s="1046" t="s">
        <v>110</v>
      </c>
      <c r="R183" s="1044">
        <f t="shared" si="16"/>
        <v>0</v>
      </c>
      <c r="S183" s="1044">
        <f t="shared" si="17"/>
        <v>0</v>
      </c>
    </row>
    <row r="184" spans="1:19" ht="14.25">
      <c r="A184" s="1041">
        <v>83</v>
      </c>
      <c r="B184" s="1060" t="str">
        <f>'PLAN DE ACCIÓN 2026'!G86</f>
        <v>ID21</v>
      </c>
      <c r="C184" s="1048" t="s">
        <v>133</v>
      </c>
      <c r="D184" s="1047" t="s">
        <v>104</v>
      </c>
      <c r="E184" s="1042" t="str">
        <f>'PLAN DE ACCIÓN 2026'!X86</f>
        <v xml:space="preserve">Oficina Asesora de Planeación </v>
      </c>
      <c r="F184" s="1043" t="str">
        <f>'PLAN DE ACCIÓN 2026'!H86</f>
        <v>Realizar la identificación y seguimiento a las fuentes de financiación externas para proyectos y actividades de cooperación internacional e intercambio cientifico.</v>
      </c>
      <c r="G184" s="1022">
        <v>2</v>
      </c>
      <c r="H184" s="1048" t="s">
        <v>135</v>
      </c>
      <c r="I184" s="1044">
        <f>'PLAN DE ACCIÓN 2026'!V86</f>
        <v>2</v>
      </c>
      <c r="J184" s="1044">
        <f>'PLAN DE ACCIÓN 2026'!AB86+'PLAN DE ACCIÓN 2026'!AC86</f>
        <v>0</v>
      </c>
      <c r="K184" s="1044">
        <f>'PLAN DE ACCIÓN 2026'!AB86+'PLAN DE ACCIÓN 2026'!AC86</f>
        <v>0</v>
      </c>
      <c r="L184" s="1045">
        <f t="shared" si="13"/>
        <v>0</v>
      </c>
      <c r="M184" s="1045">
        <f t="shared" si="14"/>
        <v>0</v>
      </c>
      <c r="N184" s="1044">
        <f>'PLAN DE ACCIÓN 2026'!K86</f>
        <v>0</v>
      </c>
      <c r="O184" s="1041">
        <f>'PLAN DE ACCIÓN 2026'!AC86</f>
        <v>0</v>
      </c>
      <c r="P184" s="1046" t="e">
        <f t="shared" si="15"/>
        <v>#DIV/0!</v>
      </c>
      <c r="Q184" s="1046" t="s">
        <v>110</v>
      </c>
      <c r="R184" s="1044">
        <f t="shared" si="16"/>
        <v>0</v>
      </c>
      <c r="S184" s="1044">
        <f t="shared" si="17"/>
        <v>0</v>
      </c>
    </row>
    <row r="185" spans="1:19" ht="14.25">
      <c r="A185" s="1041">
        <v>84</v>
      </c>
      <c r="B185" s="1060" t="str">
        <f>'PLAN DE ACCIÓN 2026'!G87</f>
        <v>ID22</v>
      </c>
      <c r="C185" s="1048" t="s">
        <v>133</v>
      </c>
      <c r="D185" s="1047" t="s">
        <v>104</v>
      </c>
      <c r="E185" s="1042" t="str">
        <f>'PLAN DE ACCIÓN 2026'!X87</f>
        <v xml:space="preserve">Oficina Asesora de Planeación </v>
      </c>
      <c r="F185" s="1043" t="str">
        <f>'PLAN DE ACCIÓN 2026'!H87</f>
        <v>Realizar seguimiento de temáticas institucionales transversales (estrategia, presupuesto, SIG) consolidadas por OAP, para reporte a la alta dirección en marco del CIGD.</v>
      </c>
      <c r="G185" s="1041">
        <v>2</v>
      </c>
      <c r="H185" s="1047" t="s">
        <v>135</v>
      </c>
      <c r="I185" s="1044">
        <f>'PLAN DE ACCIÓN 2026'!V87</f>
        <v>3</v>
      </c>
      <c r="J185" s="1044">
        <f>'PLAN DE ACCIÓN 2026'!AB87+'PLAN DE ACCIÓN 2026'!AC87</f>
        <v>0</v>
      </c>
      <c r="K185" s="1044">
        <f>'PLAN DE ACCIÓN 2026'!AB87+'PLAN DE ACCIÓN 2026'!AC87</f>
        <v>0</v>
      </c>
      <c r="L185" s="1045">
        <f t="shared" si="13"/>
        <v>0</v>
      </c>
      <c r="M185" s="1045">
        <f t="shared" si="14"/>
        <v>0</v>
      </c>
      <c r="N185" s="1044">
        <f>'PLAN DE ACCIÓN 2026'!K87</f>
        <v>0</v>
      </c>
      <c r="O185" s="1041">
        <f>'PLAN DE ACCIÓN 2026'!AC87</f>
        <v>0</v>
      </c>
      <c r="P185" s="1046" t="e">
        <f t="shared" si="15"/>
        <v>#DIV/0!</v>
      </c>
      <c r="Q185" s="1046" t="s">
        <v>110</v>
      </c>
      <c r="R185" s="1044">
        <f t="shared" si="16"/>
        <v>0</v>
      </c>
      <c r="S185" s="1044">
        <f t="shared" si="17"/>
        <v>0</v>
      </c>
    </row>
    <row r="186" spans="1:19" ht="18" customHeight="1">
      <c r="A186" s="1041">
        <v>85</v>
      </c>
      <c r="B186" s="1060" t="str">
        <f>'PLAN DE ACCIÓN 2026'!G88</f>
        <v>ID23</v>
      </c>
      <c r="C186" s="1047" t="s">
        <v>133</v>
      </c>
      <c r="D186" s="1047" t="s">
        <v>104</v>
      </c>
      <c r="E186" s="1042" t="str">
        <f>'PLAN DE ACCIÓN 2026'!X88</f>
        <v xml:space="preserve">Oficina Asesora de Planeación </v>
      </c>
      <c r="F186" s="1043" t="str">
        <f>'PLAN DE ACCIÓN 2026'!H88</f>
        <v xml:space="preserve">Formular el nuevo proyecto de inversión de la OAP. </v>
      </c>
      <c r="G186" s="1022">
        <v>2</v>
      </c>
      <c r="H186" s="1048" t="s">
        <v>135</v>
      </c>
      <c r="I186" s="1044">
        <f>'PLAN DE ACCIÓN 2026'!V88</f>
        <v>1</v>
      </c>
      <c r="J186" s="1044">
        <f>'PLAN DE ACCIÓN 2026'!AB88+'PLAN DE ACCIÓN 2026'!AC88</f>
        <v>0</v>
      </c>
      <c r="K186" s="1044">
        <f>'PLAN DE ACCIÓN 2026'!AB88+'PLAN DE ACCIÓN 2026'!AC88</f>
        <v>0</v>
      </c>
      <c r="L186" s="1045">
        <f t="shared" si="13"/>
        <v>0</v>
      </c>
      <c r="M186" s="1045">
        <f t="shared" si="14"/>
        <v>0</v>
      </c>
      <c r="N186" s="1044">
        <f>'PLAN DE ACCIÓN 2026'!K88</f>
        <v>0</v>
      </c>
      <c r="O186" s="1041">
        <f>'PLAN DE ACCIÓN 2026'!AC88</f>
        <v>0</v>
      </c>
      <c r="P186" s="1046" t="e">
        <f t="shared" si="15"/>
        <v>#DIV/0!</v>
      </c>
      <c r="Q186" s="1046" t="s">
        <v>110</v>
      </c>
      <c r="R186" s="1044">
        <f t="shared" si="16"/>
        <v>0</v>
      </c>
      <c r="S186" s="1044">
        <f t="shared" si="17"/>
        <v>0</v>
      </c>
    </row>
    <row r="187" spans="1:19" ht="14.25">
      <c r="A187" s="1041">
        <v>86</v>
      </c>
      <c r="B187" s="1060" t="str">
        <f>'PLAN DE ACCIÓN 2026'!G89</f>
        <v>ID24</v>
      </c>
      <c r="C187" s="1047" t="s">
        <v>133</v>
      </c>
      <c r="D187" s="1047" t="s">
        <v>104</v>
      </c>
      <c r="E187" s="1042" t="str">
        <f>'PLAN DE ACCIÓN 2026'!X89</f>
        <v xml:space="preserve">Oficina Asesora de Planeación </v>
      </c>
      <c r="F187" s="1043" t="str">
        <f>'PLAN DE ACCIÓN 2026'!H89</f>
        <v>Definir y hacer seguimiento de la implementación de la gestión de proyectos del INM</v>
      </c>
      <c r="G187" s="1022">
        <v>2</v>
      </c>
      <c r="H187" s="1048" t="s">
        <v>135</v>
      </c>
      <c r="I187" s="1044">
        <f>'PLAN DE ACCIÓN 2026'!V89</f>
        <v>2</v>
      </c>
      <c r="J187" s="1044">
        <f>'PLAN DE ACCIÓN 2026'!AB89+'PLAN DE ACCIÓN 2026'!AC89</f>
        <v>0</v>
      </c>
      <c r="K187" s="1044">
        <f>'PLAN DE ACCIÓN 2026'!AB89+'PLAN DE ACCIÓN 2026'!AC89</f>
        <v>0</v>
      </c>
      <c r="L187" s="1045">
        <f t="shared" si="13"/>
        <v>0</v>
      </c>
      <c r="M187" s="1045">
        <f t="shared" si="14"/>
        <v>0</v>
      </c>
      <c r="N187" s="1044">
        <f>'PLAN DE ACCIÓN 2026'!K89</f>
        <v>0</v>
      </c>
      <c r="O187" s="1041">
        <f>'PLAN DE ACCIÓN 2026'!AC89</f>
        <v>0</v>
      </c>
      <c r="P187" s="1046" t="e">
        <f t="shared" si="15"/>
        <v>#DIV/0!</v>
      </c>
      <c r="Q187" s="1046" t="s">
        <v>110</v>
      </c>
      <c r="R187" s="1044">
        <f t="shared" si="16"/>
        <v>0</v>
      </c>
      <c r="S187" s="1044">
        <f t="shared" si="17"/>
        <v>0</v>
      </c>
    </row>
    <row r="188" spans="1:19" ht="14.25">
      <c r="A188" s="1041">
        <v>87</v>
      </c>
      <c r="B188" s="1060" t="str">
        <f>'PLAN DE ACCIÓN 2026'!G90</f>
        <v>ID25</v>
      </c>
      <c r="C188" s="1047" t="s">
        <v>133</v>
      </c>
      <c r="D188" s="1047" t="s">
        <v>104</v>
      </c>
      <c r="E188" s="1042" t="str">
        <f>'PLAN DE ACCIÓN 2026'!X90</f>
        <v xml:space="preserve">Oficina Asesora de Planeación </v>
      </c>
      <c r="F188" s="1043" t="str">
        <f>'PLAN DE ACCIÓN 2026'!H90</f>
        <v>Actualizar los lineamientos de cooperacción internacional del INM ampliando su alcance y estratégias.</v>
      </c>
      <c r="G188" s="1041">
        <v>2</v>
      </c>
      <c r="H188" s="1047" t="s">
        <v>135</v>
      </c>
      <c r="I188" s="1044">
        <f>'PLAN DE ACCIÓN 2026'!V90</f>
        <v>1</v>
      </c>
      <c r="J188" s="1044">
        <f>'PLAN DE ACCIÓN 2026'!AB90+'PLAN DE ACCIÓN 2026'!AC90</f>
        <v>0</v>
      </c>
      <c r="K188" s="1044">
        <f>'PLAN DE ACCIÓN 2026'!AB90+'PLAN DE ACCIÓN 2026'!AC90</f>
        <v>0</v>
      </c>
      <c r="L188" s="1045">
        <f t="shared" si="13"/>
        <v>0</v>
      </c>
      <c r="M188" s="1045">
        <f t="shared" si="14"/>
        <v>0</v>
      </c>
      <c r="N188" s="1044">
        <f>'PLAN DE ACCIÓN 2026'!K90</f>
        <v>0</v>
      </c>
      <c r="O188" s="1041">
        <f>'PLAN DE ACCIÓN 2026'!AC90</f>
        <v>0</v>
      </c>
      <c r="P188" s="1046" t="e">
        <f t="shared" si="15"/>
        <v>#DIV/0!</v>
      </c>
      <c r="Q188" s="1046" t="s">
        <v>110</v>
      </c>
      <c r="R188" s="1044">
        <f t="shared" si="16"/>
        <v>0</v>
      </c>
      <c r="S188" s="1044">
        <f t="shared" si="17"/>
        <v>0</v>
      </c>
    </row>
    <row r="189" spans="1:19" ht="14.25">
      <c r="A189" s="1041">
        <v>88</v>
      </c>
      <c r="B189" s="1060" t="str">
        <f>'PLAN DE ACCIÓN 2026'!G91</f>
        <v>ID26</v>
      </c>
      <c r="C189" s="1048" t="s">
        <v>133</v>
      </c>
      <c r="D189" s="1047" t="s">
        <v>104</v>
      </c>
      <c r="E189" s="1042" t="str">
        <f>'PLAN DE ACCIÓN 2026'!X91</f>
        <v xml:space="preserve">Oficina Asesora de Planeación </v>
      </c>
      <c r="F189" s="1043" t="str">
        <f>'PLAN DE ACCIÓN 2026'!H91</f>
        <v>Definir e implementar el programa de mentoria de equidad de genero en la línea de acción del proyecto de cooperacción internacional de  Artical III.</v>
      </c>
      <c r="G189" s="1022">
        <v>2</v>
      </c>
      <c r="H189" s="1048" t="s">
        <v>135</v>
      </c>
      <c r="I189" s="1044">
        <f>'PLAN DE ACCIÓN 2026'!V91</f>
        <v>2</v>
      </c>
      <c r="J189" s="1044">
        <f>'PLAN DE ACCIÓN 2026'!AB91+'PLAN DE ACCIÓN 2026'!AC91</f>
        <v>0</v>
      </c>
      <c r="K189" s="1044">
        <f>'PLAN DE ACCIÓN 2026'!AB91+'PLAN DE ACCIÓN 2026'!AC91</f>
        <v>0</v>
      </c>
      <c r="L189" s="1045">
        <f t="shared" si="13"/>
        <v>0</v>
      </c>
      <c r="M189" s="1045">
        <f t="shared" si="14"/>
        <v>0</v>
      </c>
      <c r="N189" s="1044">
        <f>'PLAN DE ACCIÓN 2026'!K91</f>
        <v>0</v>
      </c>
      <c r="O189" s="1041">
        <f>'PLAN DE ACCIÓN 2026'!AC91</f>
        <v>0</v>
      </c>
      <c r="P189" s="1046" t="e">
        <f t="shared" si="15"/>
        <v>#DIV/0!</v>
      </c>
      <c r="Q189" s="1046" t="s">
        <v>110</v>
      </c>
      <c r="R189" s="1044">
        <f t="shared" si="16"/>
        <v>0</v>
      </c>
      <c r="S189" s="1044">
        <f t="shared" si="17"/>
        <v>0</v>
      </c>
    </row>
    <row r="190" spans="1:19" ht="14.25">
      <c r="A190" s="1041">
        <v>89</v>
      </c>
      <c r="B190" s="1060" t="str">
        <f>'PLAN DE ACCIÓN 2026'!G92</f>
        <v>ID27</v>
      </c>
      <c r="C190" s="1047" t="s">
        <v>133</v>
      </c>
      <c r="D190" s="1047" t="s">
        <v>104</v>
      </c>
      <c r="E190" s="1042" t="str">
        <f>'PLAN DE ACCIÓN 2026'!X92</f>
        <v>Subdirección de Metrología Física</v>
      </c>
      <c r="F190" s="1043" t="str">
        <f>'PLAN DE ACCIÓN 2026'!H92</f>
        <v>Seguimiento a la actualización de documentos y cierre de hallazgos a cargo de los laboratorios de la SMF</v>
      </c>
      <c r="G190" s="1041">
        <v>2</v>
      </c>
      <c r="H190" s="1047" t="s">
        <v>135</v>
      </c>
      <c r="I190" s="1044">
        <f>'PLAN DE ACCIÓN 2026'!V92</f>
        <v>2</v>
      </c>
      <c r="J190" s="1044">
        <f>'PLAN DE ACCIÓN 2026'!AB92+'PLAN DE ACCIÓN 2026'!AC92</f>
        <v>0</v>
      </c>
      <c r="K190" s="1044">
        <f>'PLAN DE ACCIÓN 2026'!AB92+'PLAN DE ACCIÓN 2026'!AC92</f>
        <v>0</v>
      </c>
      <c r="L190" s="1045">
        <f t="shared" si="13"/>
        <v>0</v>
      </c>
      <c r="M190" s="1045">
        <f t="shared" si="14"/>
        <v>0</v>
      </c>
      <c r="N190" s="1044">
        <f>'PLAN DE ACCIÓN 2026'!K92</f>
        <v>0</v>
      </c>
      <c r="O190" s="1041">
        <f>'PLAN DE ACCIÓN 2026'!AC92</f>
        <v>0</v>
      </c>
      <c r="P190" s="1046" t="e">
        <f t="shared" si="15"/>
        <v>#DIV/0!</v>
      </c>
      <c r="Q190" s="1046" t="s">
        <v>110</v>
      </c>
      <c r="R190" s="1044">
        <f t="shared" si="16"/>
        <v>0</v>
      </c>
      <c r="S190" s="1044">
        <f t="shared" si="17"/>
        <v>0</v>
      </c>
    </row>
    <row r="191" spans="1:19" ht="14.25">
      <c r="A191" s="1041">
        <v>90</v>
      </c>
      <c r="B191" s="1060" t="str">
        <f>'PLAN DE ACCIÓN 2026'!G93</f>
        <v>ID28</v>
      </c>
      <c r="C191" s="1047" t="s">
        <v>133</v>
      </c>
      <c r="D191" s="1047" t="s">
        <v>104</v>
      </c>
      <c r="E191" s="1042" t="str">
        <f>'PLAN DE ACCIÓN 2026'!X93</f>
        <v>Subdirección de Metrología Física</v>
      </c>
      <c r="F191" s="1043" t="str">
        <f>'PLAN DE ACCIÓN 2026'!H93</f>
        <v>Soporte de documentación cargada a OAP para la presentación al QSTF</v>
      </c>
      <c r="G191" s="1022">
        <v>2</v>
      </c>
      <c r="H191" s="1048" t="s">
        <v>135</v>
      </c>
      <c r="I191" s="1044">
        <f>'PLAN DE ACCIÓN 2026'!V93</f>
        <v>4</v>
      </c>
      <c r="J191" s="1044">
        <f>'PLAN DE ACCIÓN 2026'!AB93+'PLAN DE ACCIÓN 2026'!AC93</f>
        <v>0</v>
      </c>
      <c r="K191" s="1044">
        <f>'PLAN DE ACCIÓN 2026'!AB93+'PLAN DE ACCIÓN 2026'!AC93</f>
        <v>0</v>
      </c>
      <c r="L191" s="1045">
        <f t="shared" si="13"/>
        <v>0</v>
      </c>
      <c r="M191" s="1045">
        <f t="shared" si="14"/>
        <v>0</v>
      </c>
      <c r="N191" s="1044">
        <f>'PLAN DE ACCIÓN 2026'!K93</f>
        <v>0</v>
      </c>
      <c r="O191" s="1041">
        <f>'PLAN DE ACCIÓN 2026'!AC93</f>
        <v>0</v>
      </c>
      <c r="P191" s="1046" t="e">
        <f t="shared" si="15"/>
        <v>#DIV/0!</v>
      </c>
      <c r="Q191" s="1046" t="s">
        <v>110</v>
      </c>
      <c r="R191" s="1044">
        <f t="shared" si="16"/>
        <v>0</v>
      </c>
      <c r="S191" s="1044">
        <f t="shared" si="17"/>
        <v>0</v>
      </c>
    </row>
    <row r="192" spans="1:19" ht="14.25">
      <c r="A192" s="1041">
        <v>91</v>
      </c>
      <c r="B192" s="1060" t="str">
        <f>'PLAN DE ACCIÓN 2026'!G94</f>
        <v>ID29</v>
      </c>
      <c r="C192" s="1047" t="s">
        <v>133</v>
      </c>
      <c r="D192" s="1047" t="s">
        <v>104</v>
      </c>
      <c r="E192" s="1042" t="str">
        <f>'PLAN DE ACCIÓN 2026'!X94</f>
        <v>Subdirección de Metrología Física</v>
      </c>
      <c r="F192" s="1043" t="str">
        <f>'PLAN DE ACCIÓN 2026'!H94</f>
        <v xml:space="preserve">Seguimiento a iniciativas de Transformación digital en el laboratorio de SMF </v>
      </c>
      <c r="G192" s="1022">
        <v>2</v>
      </c>
      <c r="H192" s="1048" t="s">
        <v>135</v>
      </c>
      <c r="I192" s="1044">
        <f>'PLAN DE ACCIÓN 2026'!V94</f>
        <v>2</v>
      </c>
      <c r="J192" s="1044">
        <f>'PLAN DE ACCIÓN 2026'!AB94+'PLAN DE ACCIÓN 2026'!AC94</f>
        <v>0</v>
      </c>
      <c r="K192" s="1044">
        <f>'PLAN DE ACCIÓN 2026'!AB94+'PLAN DE ACCIÓN 2026'!AC94</f>
        <v>0</v>
      </c>
      <c r="L192" s="1045">
        <f t="shared" si="13"/>
        <v>0</v>
      </c>
      <c r="M192" s="1045">
        <f t="shared" si="14"/>
        <v>0</v>
      </c>
      <c r="N192" s="1044">
        <f>'PLAN DE ACCIÓN 2026'!K94</f>
        <v>0</v>
      </c>
      <c r="O192" s="1041">
        <f>'PLAN DE ACCIÓN 2026'!AC94</f>
        <v>0</v>
      </c>
      <c r="P192" s="1046" t="e">
        <f t="shared" si="15"/>
        <v>#DIV/0!</v>
      </c>
      <c r="Q192" s="1046" t="s">
        <v>110</v>
      </c>
      <c r="R192" s="1044">
        <f t="shared" si="16"/>
        <v>0</v>
      </c>
      <c r="S192" s="1044">
        <f t="shared" si="17"/>
        <v>0</v>
      </c>
    </row>
    <row r="193" spans="1:19" ht="14.25">
      <c r="A193" s="1041">
        <v>92</v>
      </c>
      <c r="B193" s="1060" t="str">
        <f>'PLAN DE ACCIÓN 2026'!G95</f>
        <v>ID30</v>
      </c>
      <c r="C193" s="1048" t="s">
        <v>133</v>
      </c>
      <c r="D193" s="1047" t="s">
        <v>104</v>
      </c>
      <c r="E193" s="1042" t="str">
        <f>'PLAN DE ACCIÓN 2026'!X95</f>
        <v>Subdirección de Metrología Física</v>
      </c>
      <c r="F193" s="1043" t="str">
        <f>'PLAN DE ACCIÓN 2026'!H95</f>
        <v>Participar en reuniones de Grupos de Trabajo, subcomités y/o Comités Consultivos ante el BIPM o el SIM</v>
      </c>
      <c r="G193" s="1041">
        <v>2</v>
      </c>
      <c r="H193" s="1047" t="s">
        <v>135</v>
      </c>
      <c r="I193" s="1044">
        <f>'PLAN DE ACCIÓN 2026'!V95</f>
        <v>3</v>
      </c>
      <c r="J193" s="1044">
        <f>'PLAN DE ACCIÓN 2026'!AB95+'PLAN DE ACCIÓN 2026'!AC95</f>
        <v>0</v>
      </c>
      <c r="K193" s="1044">
        <f>'PLAN DE ACCIÓN 2026'!AB95+'PLAN DE ACCIÓN 2026'!AC95</f>
        <v>0</v>
      </c>
      <c r="L193" s="1045">
        <f t="shared" si="13"/>
        <v>0</v>
      </c>
      <c r="M193" s="1045">
        <f t="shared" si="14"/>
        <v>0</v>
      </c>
      <c r="N193" s="1044">
        <f>'PLAN DE ACCIÓN 2026'!K95</f>
        <v>0</v>
      </c>
      <c r="O193" s="1041">
        <f>'PLAN DE ACCIÓN 2026'!AC95</f>
        <v>0</v>
      </c>
      <c r="P193" s="1046" t="e">
        <f t="shared" si="15"/>
        <v>#DIV/0!</v>
      </c>
      <c r="Q193" s="1046" t="s">
        <v>110</v>
      </c>
      <c r="R193" s="1044">
        <f t="shared" si="16"/>
        <v>0</v>
      </c>
      <c r="S193" s="1044">
        <f t="shared" si="17"/>
        <v>0</v>
      </c>
    </row>
    <row r="194" spans="1:19" ht="14.25">
      <c r="A194" s="1041">
        <v>93</v>
      </c>
      <c r="B194" s="1060" t="str">
        <f>'PLAN DE ACCIÓN 2026'!G96</f>
        <v>ID31</v>
      </c>
      <c r="C194" s="1047" t="s">
        <v>133</v>
      </c>
      <c r="D194" s="1047" t="s">
        <v>104</v>
      </c>
      <c r="E194" s="1042" t="str">
        <f>'PLAN DE ACCIÓN 2026'!X96</f>
        <v>Subdirección de Metrología Física</v>
      </c>
      <c r="F194" s="1043" t="str">
        <f>'PLAN DE ACCIÓN 2026'!H96</f>
        <v xml:space="preserve">Rediseñar o diseñar cursos en metrología física </v>
      </c>
      <c r="G194" s="1022">
        <v>2</v>
      </c>
      <c r="H194" s="1048" t="s">
        <v>135</v>
      </c>
      <c r="I194" s="1044">
        <f>'PLAN DE ACCIÓN 2026'!V96</f>
        <v>2</v>
      </c>
      <c r="J194" s="1044">
        <f>'PLAN DE ACCIÓN 2026'!AB96+'PLAN DE ACCIÓN 2026'!AC96</f>
        <v>0</v>
      </c>
      <c r="K194" s="1044">
        <f>'PLAN DE ACCIÓN 2026'!AB96+'PLAN DE ACCIÓN 2026'!AC96</f>
        <v>0</v>
      </c>
      <c r="L194" s="1045">
        <f t="shared" si="13"/>
        <v>0</v>
      </c>
      <c r="M194" s="1045">
        <f t="shared" si="14"/>
        <v>0</v>
      </c>
      <c r="N194" s="1044">
        <f>'PLAN DE ACCIÓN 2026'!K96</f>
        <v>0</v>
      </c>
      <c r="O194" s="1041">
        <f>'PLAN DE ACCIÓN 2026'!AC96</f>
        <v>0</v>
      </c>
      <c r="P194" s="1046" t="e">
        <f t="shared" si="15"/>
        <v>#DIV/0!</v>
      </c>
      <c r="Q194" s="1046" t="s">
        <v>110</v>
      </c>
      <c r="R194" s="1044">
        <f t="shared" si="16"/>
        <v>0</v>
      </c>
      <c r="S194" s="1044">
        <f t="shared" si="17"/>
        <v>0</v>
      </c>
    </row>
    <row r="195" spans="1:19" ht="14.25">
      <c r="A195" s="1041">
        <v>94</v>
      </c>
      <c r="B195" s="1060" t="str">
        <f>'PLAN DE ACCIÓN 2026'!G97</f>
        <v>ID32</v>
      </c>
      <c r="C195" s="1047" t="s">
        <v>133</v>
      </c>
      <c r="D195" s="1047" t="s">
        <v>104</v>
      </c>
      <c r="E195" s="1042" t="str">
        <f>'PLAN DE ACCIÓN 2026'!X97</f>
        <v>Subdirección de Metrología Física</v>
      </c>
      <c r="F195" s="1043" t="str">
        <f>'PLAN DE ACCIÓN 2026'!H97</f>
        <v>Servicios metrologicos prestados por los laboratorios de la SMF</v>
      </c>
      <c r="G195" s="1041">
        <v>2</v>
      </c>
      <c r="H195" s="1047" t="s">
        <v>135</v>
      </c>
      <c r="I195" s="1044">
        <f>'PLAN DE ACCIÓN 2026'!V97</f>
        <v>3</v>
      </c>
      <c r="J195" s="1044">
        <f>'PLAN DE ACCIÓN 2026'!AB97+'PLAN DE ACCIÓN 2026'!AC97</f>
        <v>0</v>
      </c>
      <c r="K195" s="1044">
        <f>'PLAN DE ACCIÓN 2026'!AB97+'PLAN DE ACCIÓN 2026'!AC97</f>
        <v>0</v>
      </c>
      <c r="L195" s="1045">
        <f t="shared" si="13"/>
        <v>0</v>
      </c>
      <c r="M195" s="1045">
        <f t="shared" si="14"/>
        <v>0</v>
      </c>
      <c r="N195" s="1044">
        <f>'PLAN DE ACCIÓN 2026'!K97</f>
        <v>0</v>
      </c>
      <c r="O195" s="1041">
        <f>'PLAN DE ACCIÓN 2026'!AC97</f>
        <v>0</v>
      </c>
      <c r="P195" s="1046" t="e">
        <f t="shared" si="15"/>
        <v>#DIV/0!</v>
      </c>
      <c r="Q195" s="1046" t="s">
        <v>110</v>
      </c>
      <c r="R195" s="1044">
        <f t="shared" si="16"/>
        <v>0</v>
      </c>
      <c r="S195" s="1044">
        <f t="shared" si="17"/>
        <v>0</v>
      </c>
    </row>
    <row r="196" spans="1:19" ht="14.25">
      <c r="A196" s="1041">
        <v>95</v>
      </c>
      <c r="B196" s="1060" t="str">
        <f>'PLAN DE ACCIÓN 2026'!G98</f>
        <v>ID33</v>
      </c>
      <c r="C196" s="1047" t="s">
        <v>133</v>
      </c>
      <c r="D196" s="1047" t="s">
        <v>104</v>
      </c>
      <c r="E196" s="1042" t="str">
        <f>'PLAN DE ACCIÓN 2026'!X98</f>
        <v>Subdirección de Metrología Física</v>
      </c>
      <c r="F196" s="1043" t="str">
        <f>'PLAN DE ACCIÓN 2026'!H98</f>
        <v xml:space="preserve">Realizar informes de seguimiento a Trazabilidad externa de la SMF </v>
      </c>
      <c r="G196" s="1022">
        <v>2</v>
      </c>
      <c r="H196" s="1048" t="s">
        <v>135</v>
      </c>
      <c r="I196" s="1044">
        <f>'PLAN DE ACCIÓN 2026'!V98</f>
        <v>2</v>
      </c>
      <c r="J196" s="1044">
        <f>'PLAN DE ACCIÓN 2026'!AB98+'PLAN DE ACCIÓN 2026'!AC98</f>
        <v>0</v>
      </c>
      <c r="K196" s="1044">
        <f>'PLAN DE ACCIÓN 2026'!AB98+'PLAN DE ACCIÓN 2026'!AC98</f>
        <v>0</v>
      </c>
      <c r="L196" s="1045">
        <f t="shared" si="13"/>
        <v>0</v>
      </c>
      <c r="M196" s="1045">
        <f t="shared" si="14"/>
        <v>0</v>
      </c>
      <c r="N196" s="1044">
        <f>'PLAN DE ACCIÓN 2026'!K98</f>
        <v>0</v>
      </c>
      <c r="O196" s="1041">
        <f>'PLAN DE ACCIÓN 2026'!AC98</f>
        <v>0</v>
      </c>
      <c r="P196" s="1046" t="e">
        <f t="shared" si="15"/>
        <v>#DIV/0!</v>
      </c>
      <c r="Q196" s="1046" t="s">
        <v>110</v>
      </c>
      <c r="R196" s="1044">
        <f t="shared" si="16"/>
        <v>0</v>
      </c>
      <c r="S196" s="1044">
        <f t="shared" si="17"/>
        <v>0</v>
      </c>
    </row>
    <row r="197" spans="1:19" ht="14.25">
      <c r="A197" s="1041">
        <v>96</v>
      </c>
      <c r="B197" s="1060" t="str">
        <f>'PLAN DE ACCIÓN 2026'!G99</f>
        <v>ID34</v>
      </c>
      <c r="C197" s="1048" t="s">
        <v>133</v>
      </c>
      <c r="D197" s="1047" t="s">
        <v>104</v>
      </c>
      <c r="E197" s="1042" t="str">
        <f>'PLAN DE ACCIÓN 2026'!X99</f>
        <v>Subdirección de Metrología Física</v>
      </c>
      <c r="F197" s="1043" t="str">
        <f>'PLAN DE ACCIÓN 2026'!H99</f>
        <v>Participa en convocatorias y/o ejecutar proyectos de cooperación nacional o internacional</v>
      </c>
      <c r="G197" s="1022">
        <v>2</v>
      </c>
      <c r="H197" s="1048" t="s">
        <v>135</v>
      </c>
      <c r="I197" s="1044">
        <f>'PLAN DE ACCIÓN 2026'!V99</f>
        <v>2</v>
      </c>
      <c r="J197" s="1044">
        <f>'PLAN DE ACCIÓN 2026'!AB99+'PLAN DE ACCIÓN 2026'!AC99</f>
        <v>0</v>
      </c>
      <c r="K197" s="1044">
        <f>'PLAN DE ACCIÓN 2026'!AB99+'PLAN DE ACCIÓN 2026'!AC99</f>
        <v>0</v>
      </c>
      <c r="L197" s="1045">
        <f t="shared" si="13"/>
        <v>0</v>
      </c>
      <c r="M197" s="1045">
        <f t="shared" si="14"/>
        <v>0</v>
      </c>
      <c r="N197" s="1044">
        <f>'PLAN DE ACCIÓN 2026'!K99</f>
        <v>0</v>
      </c>
      <c r="O197" s="1041">
        <f>'PLAN DE ACCIÓN 2026'!AC99</f>
        <v>0</v>
      </c>
      <c r="P197" s="1046" t="e">
        <f t="shared" si="15"/>
        <v>#DIV/0!</v>
      </c>
      <c r="Q197" s="1046" t="s">
        <v>110</v>
      </c>
      <c r="R197" s="1044">
        <f t="shared" si="16"/>
        <v>0</v>
      </c>
      <c r="S197" s="1044">
        <f t="shared" si="17"/>
        <v>0</v>
      </c>
    </row>
    <row r="198" spans="1:19" ht="14.25">
      <c r="A198" s="1041">
        <v>97</v>
      </c>
      <c r="B198" s="1060" t="str">
        <f>'PLAN DE ACCIÓN 2026'!G100</f>
        <v>ID35</v>
      </c>
      <c r="C198" s="1048" t="s">
        <v>133</v>
      </c>
      <c r="D198" s="1047" t="s">
        <v>104</v>
      </c>
      <c r="E198" s="1042" t="str">
        <f>'PLAN DE ACCIÓN 2026'!X100</f>
        <v>Subdirección de Metrología Física</v>
      </c>
      <c r="F198" s="1043" t="str">
        <f>'PLAN DE ACCIÓN 2026'!H100</f>
        <v>Realizar las evaluaciones pares y auditorias internas para el mantenimiento de CMC de acuerdo al programa anual de auditorias del SIG</v>
      </c>
      <c r="G198" s="1041">
        <v>2</v>
      </c>
      <c r="H198" s="1047" t="s">
        <v>135</v>
      </c>
      <c r="I198" s="1044">
        <f>'PLAN DE ACCIÓN 2026'!V100</f>
        <v>2</v>
      </c>
      <c r="J198" s="1044">
        <f>'PLAN DE ACCIÓN 2026'!AB100+'PLAN DE ACCIÓN 2026'!AC100</f>
        <v>0</v>
      </c>
      <c r="K198" s="1044">
        <f>'PLAN DE ACCIÓN 2026'!AB100+'PLAN DE ACCIÓN 2026'!AC100</f>
        <v>0</v>
      </c>
      <c r="L198" s="1045">
        <f t="shared" si="13"/>
        <v>0</v>
      </c>
      <c r="M198" s="1045">
        <f t="shared" si="14"/>
        <v>0</v>
      </c>
      <c r="N198" s="1044">
        <f>'PLAN DE ACCIÓN 2026'!K100</f>
        <v>0</v>
      </c>
      <c r="O198" s="1041">
        <f>'PLAN DE ACCIÓN 2026'!AC100</f>
        <v>0</v>
      </c>
      <c r="P198" s="1046" t="e">
        <f t="shared" si="15"/>
        <v>#DIV/0!</v>
      </c>
      <c r="Q198" s="1046" t="s">
        <v>110</v>
      </c>
      <c r="R198" s="1044">
        <f t="shared" si="16"/>
        <v>0</v>
      </c>
      <c r="S198" s="1044">
        <f t="shared" si="17"/>
        <v>0</v>
      </c>
    </row>
    <row r="199" spans="1:19" ht="14.25">
      <c r="A199" s="1041">
        <v>98</v>
      </c>
      <c r="B199" s="1060" t="str">
        <f>'PLAN DE ACCIÓN 2026'!G101</f>
        <v>ID36</v>
      </c>
      <c r="C199" s="1048" t="s">
        <v>133</v>
      </c>
      <c r="D199" s="1047" t="s">
        <v>104</v>
      </c>
      <c r="E199" s="1042" t="str">
        <f>'PLAN DE ACCIÓN 2026'!X101</f>
        <v>Subdirección de Metrología Química y Biología</v>
      </c>
      <c r="F199" s="1043" t="str">
        <f>'PLAN DE ACCIÓN 2026'!H101</f>
        <v>Atender servicios de calibración en espectrofotometría UV - Vis</v>
      </c>
      <c r="G199" s="1022">
        <v>2</v>
      </c>
      <c r="H199" s="1048" t="s">
        <v>135</v>
      </c>
      <c r="I199" s="1044">
        <f>'PLAN DE ACCIÓN 2026'!V101</f>
        <v>1</v>
      </c>
      <c r="J199" s="1044">
        <f>'PLAN DE ACCIÓN 2026'!AB101+'PLAN DE ACCIÓN 2026'!AC101</f>
        <v>0</v>
      </c>
      <c r="K199" s="1044">
        <f>'PLAN DE ACCIÓN 2026'!AB101+'PLAN DE ACCIÓN 2026'!AC101</f>
        <v>0</v>
      </c>
      <c r="L199" s="1045">
        <f t="shared" si="13"/>
        <v>0</v>
      </c>
      <c r="M199" s="1045">
        <f t="shared" si="14"/>
        <v>0</v>
      </c>
      <c r="N199" s="1044">
        <f>'PLAN DE ACCIÓN 2026'!K101</f>
        <v>0</v>
      </c>
      <c r="O199" s="1041">
        <f>'PLAN DE ACCIÓN 2026'!AC101</f>
        <v>0</v>
      </c>
      <c r="P199" s="1046" t="e">
        <f t="shared" si="15"/>
        <v>#DIV/0!</v>
      </c>
      <c r="Q199" s="1046" t="s">
        <v>110</v>
      </c>
      <c r="R199" s="1044">
        <f t="shared" si="16"/>
        <v>0</v>
      </c>
      <c r="S199" s="1044">
        <f t="shared" si="17"/>
        <v>0</v>
      </c>
    </row>
    <row r="200" spans="1:19" ht="14.25">
      <c r="A200" s="1041">
        <v>99</v>
      </c>
      <c r="B200" s="1060" t="str">
        <f>'PLAN DE ACCIÓN 2026'!G102</f>
        <v>ID37</v>
      </c>
      <c r="C200" s="1048" t="s">
        <v>133</v>
      </c>
      <c r="D200" s="1047" t="s">
        <v>104</v>
      </c>
      <c r="E200" s="1042" t="str">
        <f>'PLAN DE ACCIÓN 2026'!X102</f>
        <v>Subdirección de Servicios Metrológicos y Relación con el Ciudadano</v>
      </c>
      <c r="F200" s="1043" t="str">
        <f>'PLAN DE ACCIÓN 2026'!H102</f>
        <v>Avanzar en la implementación del modelo de gobernanza de I+D+i</v>
      </c>
      <c r="G200" s="1041">
        <v>2</v>
      </c>
      <c r="H200" s="1047" t="s">
        <v>135</v>
      </c>
      <c r="I200" s="1044">
        <f>'PLAN DE ACCIÓN 2026'!V102</f>
        <v>6</v>
      </c>
      <c r="J200" s="1044">
        <f>'PLAN DE ACCIÓN 2026'!AB102+'PLAN DE ACCIÓN 2026'!AC102</f>
        <v>0</v>
      </c>
      <c r="K200" s="1044">
        <f>'PLAN DE ACCIÓN 2026'!AB102+'PLAN DE ACCIÓN 2026'!AC102</f>
        <v>0</v>
      </c>
      <c r="L200" s="1045">
        <f t="shared" si="13"/>
        <v>0</v>
      </c>
      <c r="M200" s="1045">
        <f t="shared" si="14"/>
        <v>0</v>
      </c>
      <c r="N200" s="1044">
        <f>'PLAN DE ACCIÓN 2026'!K102</f>
        <v>0</v>
      </c>
      <c r="O200" s="1041">
        <f>'PLAN DE ACCIÓN 2026'!AC102</f>
        <v>0</v>
      </c>
      <c r="P200" s="1046" t="e">
        <f t="shared" si="15"/>
        <v>#DIV/0!</v>
      </c>
      <c r="Q200" s="1046" t="s">
        <v>110</v>
      </c>
      <c r="R200" s="1044">
        <f t="shared" si="16"/>
        <v>0</v>
      </c>
      <c r="S200" s="1044">
        <f t="shared" si="17"/>
        <v>0</v>
      </c>
    </row>
    <row r="201" spans="1:19" ht="14.25">
      <c r="A201" s="1041">
        <v>100</v>
      </c>
      <c r="B201" s="1060" t="str">
        <f>'PLAN DE ACCIÓN 2026'!G103</f>
        <v>ID38</v>
      </c>
      <c r="C201" s="1048" t="s">
        <v>133</v>
      </c>
      <c r="D201" s="1047" t="s">
        <v>104</v>
      </c>
      <c r="E201" s="1042" t="str">
        <f>'PLAN DE ACCIÓN 2026'!X103</f>
        <v>Subdirección de Servicios Metrológicos y Relación con el Ciudadano</v>
      </c>
      <c r="F201" s="1043" t="str">
        <f>'PLAN DE ACCIÓN 2026'!H103</f>
        <v>Generar el modelo predictivo (Fase I) para la gestión de la demanda de servicios metrológicos</v>
      </c>
      <c r="G201" s="1022">
        <v>2</v>
      </c>
      <c r="H201" s="1048" t="s">
        <v>135</v>
      </c>
      <c r="I201" s="1044">
        <f>'PLAN DE ACCIÓN 2026'!V103</f>
        <v>2</v>
      </c>
      <c r="J201" s="1044">
        <f>'PLAN DE ACCIÓN 2026'!AB103+'PLAN DE ACCIÓN 2026'!AC103</f>
        <v>0</v>
      </c>
      <c r="K201" s="1044">
        <f>'PLAN DE ACCIÓN 2026'!AB103+'PLAN DE ACCIÓN 2026'!AC103</f>
        <v>0</v>
      </c>
      <c r="L201" s="1045">
        <f t="shared" si="13"/>
        <v>0</v>
      </c>
      <c r="M201" s="1045">
        <f t="shared" si="14"/>
        <v>0</v>
      </c>
      <c r="N201" s="1044">
        <f>'PLAN DE ACCIÓN 2026'!K103</f>
        <v>0</v>
      </c>
      <c r="O201" s="1041">
        <f>'PLAN DE ACCIÓN 2026'!AC103</f>
        <v>0</v>
      </c>
      <c r="P201" s="1046" t="e">
        <f t="shared" si="15"/>
        <v>#DIV/0!</v>
      </c>
      <c r="Q201" s="1046" t="s">
        <v>110</v>
      </c>
      <c r="R201" s="1044">
        <f t="shared" si="16"/>
        <v>0</v>
      </c>
      <c r="S201" s="1044">
        <f t="shared" si="17"/>
        <v>0</v>
      </c>
    </row>
    <row r="202" spans="1:19" ht="14.25">
      <c r="A202" s="1041">
        <v>1</v>
      </c>
      <c r="B202" s="1061" t="str">
        <f>'PLAN DE ACCIÓN 2026'!G4</f>
        <v>PEI1</v>
      </c>
      <c r="C202" s="1048" t="s">
        <v>133</v>
      </c>
      <c r="D202" s="1047" t="s">
        <v>104</v>
      </c>
      <c r="E202" s="1049" t="str">
        <f>'PLAN DE ACCIÓN 2026'!X4</f>
        <v>Subdirección de Metrología Física</v>
      </c>
      <c r="F202" s="1050" t="str">
        <f>'PLAN DE ACCIÓN 2026'!H4</f>
        <v>Optimizar las CMC propias y/o reconocidas vigentes (SMF)</v>
      </c>
      <c r="G202" s="1022">
        <v>3</v>
      </c>
      <c r="H202" s="1022" t="s">
        <v>136</v>
      </c>
      <c r="I202" s="1044">
        <f>'PLAN DE ACCIÓN 2026'!V4</f>
        <v>2</v>
      </c>
      <c r="J202" s="1044">
        <f>'PLAN DE ACCIÓN 2026'!J4+'PLAN DE ACCIÓN 2026'!K4+'PLAN DE ACCIÓN 2026'!L4</f>
        <v>0</v>
      </c>
      <c r="K202" s="1044">
        <f>'PLAN DE ACCIÓN 2026'!AB4+'PLAN DE ACCIÓN 2026'!AC4+'PLAN DE ACCIÓN 2026'!AD4</f>
        <v>0</v>
      </c>
      <c r="L202" s="1045">
        <f>J202/I202</f>
        <v>0</v>
      </c>
      <c r="M202" s="1051">
        <f>K202/I202</f>
        <v>0</v>
      </c>
      <c r="N202" s="1044">
        <f>'PLAN DE ACCIÓN 2026'!L4</f>
        <v>0</v>
      </c>
      <c r="O202" s="1041">
        <f>'PLAN DE ACCIÓN 2026'!AD4</f>
        <v>0</v>
      </c>
      <c r="P202" s="1046" t="e">
        <f t="shared" ref="P202:P250" si="18">O202/N202</f>
        <v>#DIV/0!</v>
      </c>
      <c r="Q202" s="1046" t="s">
        <v>105</v>
      </c>
      <c r="R202" s="1044">
        <f>K202-J202</f>
        <v>0</v>
      </c>
      <c r="S202" s="1044">
        <f>O202-N202</f>
        <v>0</v>
      </c>
    </row>
    <row r="203" spans="1:19" ht="14.25">
      <c r="A203" s="1041">
        <v>2</v>
      </c>
      <c r="B203" s="1061" t="str">
        <f>'PLAN DE ACCIÓN 2026'!G5</f>
        <v>PEI1</v>
      </c>
      <c r="C203" s="1048" t="s">
        <v>133</v>
      </c>
      <c r="D203" s="1048" t="s">
        <v>104</v>
      </c>
      <c r="E203" s="1049" t="str">
        <f>'PLAN DE ACCIÓN 2026'!X5</f>
        <v>Subdirección de Metrología Química y Biología</v>
      </c>
      <c r="F203" s="1050" t="str">
        <f>'PLAN DE ACCIÓN 2026'!H5</f>
        <v>Optimizar las CMC propias y/o reconocidas vigentes (SMBQ)</v>
      </c>
      <c r="G203" s="1022">
        <v>3</v>
      </c>
      <c r="H203" s="1022" t="s">
        <v>136</v>
      </c>
      <c r="I203" s="1044">
        <f>'PLAN DE ACCIÓN 2026'!V5</f>
        <v>1</v>
      </c>
      <c r="J203" s="1044">
        <f>'PLAN DE ACCIÓN 2026'!J5+'PLAN DE ACCIÓN 2026'!K5+'PLAN DE ACCIÓN 2026'!L5</f>
        <v>0</v>
      </c>
      <c r="K203" s="1044">
        <f>'PLAN DE ACCIÓN 2026'!AB5+'PLAN DE ACCIÓN 2026'!AC5+'PLAN DE ACCIÓN 2026'!AD5</f>
        <v>0</v>
      </c>
      <c r="L203" s="1045">
        <f t="shared" ref="L203:L266" si="19">J203/I203</f>
        <v>0</v>
      </c>
      <c r="M203" s="1051">
        <f t="shared" ref="M203:M266" si="20">K203/I203</f>
        <v>0</v>
      </c>
      <c r="N203" s="1044">
        <f>'PLAN DE ACCIÓN 2026'!L5</f>
        <v>0</v>
      </c>
      <c r="O203" s="1041">
        <f>'PLAN DE ACCIÓN 2026'!AD5</f>
        <v>0</v>
      </c>
      <c r="P203" s="1029" t="e">
        <f t="shared" si="18"/>
        <v>#DIV/0!</v>
      </c>
      <c r="Q203" s="1046" t="s">
        <v>105</v>
      </c>
      <c r="R203" s="1044">
        <f t="shared" ref="R203:R266" si="21">K203-J203</f>
        <v>0</v>
      </c>
      <c r="S203" s="1044">
        <f t="shared" ref="S203:S266" si="22">O203-N203</f>
        <v>0</v>
      </c>
    </row>
    <row r="204" spans="1:19" ht="14.25">
      <c r="A204" s="1041">
        <v>3</v>
      </c>
      <c r="B204" s="1061" t="str">
        <f>'PLAN DE ACCIÓN 2026'!G6</f>
        <v>PEI2</v>
      </c>
      <c r="C204" s="1048" t="s">
        <v>133</v>
      </c>
      <c r="D204" s="1048" t="s">
        <v>104</v>
      </c>
      <c r="E204" s="1049" t="str">
        <f>'PLAN DE ACCIÓN 2026'!X6</f>
        <v>Subdirección de Metrología Química y Biología</v>
      </c>
      <c r="F204" s="1050" t="str">
        <f>'PLAN DE ACCIÓN 2026'!H6</f>
        <v>Someter a reconocimiento vigentes o nuevas CMC asociadas a nuevas magnitudes o mensurandos o método de medición (SMQB)</v>
      </c>
      <c r="G204" s="1022">
        <v>3</v>
      </c>
      <c r="H204" s="1022" t="s">
        <v>136</v>
      </c>
      <c r="I204" s="1044">
        <f>'PLAN DE ACCIÓN 2026'!V6</f>
        <v>2</v>
      </c>
      <c r="J204" s="1044">
        <f>'PLAN DE ACCIÓN 2026'!J6+'PLAN DE ACCIÓN 2026'!K6+'PLAN DE ACCIÓN 2026'!L6</f>
        <v>0</v>
      </c>
      <c r="K204" s="1044">
        <f>'PLAN DE ACCIÓN 2026'!AB6+'PLAN DE ACCIÓN 2026'!AC6+'PLAN DE ACCIÓN 2026'!AD6</f>
        <v>0</v>
      </c>
      <c r="L204" s="1045">
        <f t="shared" si="19"/>
        <v>0</v>
      </c>
      <c r="M204" s="1051">
        <f t="shared" si="20"/>
        <v>0</v>
      </c>
      <c r="N204" s="1044">
        <f>'PLAN DE ACCIÓN 2026'!L6</f>
        <v>0</v>
      </c>
      <c r="O204" s="1041">
        <f>'PLAN DE ACCIÓN 2026'!AD6</f>
        <v>0</v>
      </c>
      <c r="P204" s="1029" t="e">
        <f t="shared" si="18"/>
        <v>#DIV/0!</v>
      </c>
      <c r="Q204" s="1046" t="s">
        <v>105</v>
      </c>
      <c r="R204" s="1044">
        <f t="shared" si="21"/>
        <v>0</v>
      </c>
      <c r="S204" s="1044">
        <f t="shared" si="22"/>
        <v>0</v>
      </c>
    </row>
    <row r="205" spans="1:19" ht="14.25">
      <c r="A205" s="1041">
        <v>4</v>
      </c>
      <c r="B205" s="1061" t="str">
        <f>'PLAN DE ACCIÓN 2026'!G7</f>
        <v>PEI3</v>
      </c>
      <c r="C205" s="1048" t="s">
        <v>133</v>
      </c>
      <c r="D205" s="1048" t="s">
        <v>104</v>
      </c>
      <c r="E205" s="1049" t="str">
        <f>'PLAN DE ACCIÓN 2026'!X7</f>
        <v>Subdirección de Metrología Química y Biología</v>
      </c>
      <c r="F205" s="1050" t="str">
        <f>'PLAN DE ACCIÓN 2026'!H7</f>
        <v>Fortalecer la participacion y liderazgo en escenarios internacionales (SMQB)</v>
      </c>
      <c r="G205" s="1022">
        <v>3</v>
      </c>
      <c r="H205" s="1022" t="s">
        <v>136</v>
      </c>
      <c r="I205" s="1044">
        <f>'PLAN DE ACCIÓN 2026'!V7</f>
        <v>2</v>
      </c>
      <c r="J205" s="1044">
        <f>'PLAN DE ACCIÓN 2026'!J7+'PLAN DE ACCIÓN 2026'!K7+'PLAN DE ACCIÓN 2026'!L7</f>
        <v>0</v>
      </c>
      <c r="K205" s="1044">
        <f>'PLAN DE ACCIÓN 2026'!AB7+'PLAN DE ACCIÓN 2026'!AC7+'PLAN DE ACCIÓN 2026'!AD7</f>
        <v>0</v>
      </c>
      <c r="L205" s="1045">
        <f t="shared" si="19"/>
        <v>0</v>
      </c>
      <c r="M205" s="1051">
        <f t="shared" si="20"/>
        <v>0</v>
      </c>
      <c r="N205" s="1044">
        <f>'PLAN DE ACCIÓN 2026'!L7</f>
        <v>0</v>
      </c>
      <c r="O205" s="1041">
        <f>'PLAN DE ACCIÓN 2026'!AD7</f>
        <v>0</v>
      </c>
      <c r="P205" s="1029" t="e">
        <f t="shared" si="18"/>
        <v>#DIV/0!</v>
      </c>
      <c r="Q205" s="1046" t="s">
        <v>105</v>
      </c>
      <c r="R205" s="1044">
        <f t="shared" si="21"/>
        <v>0</v>
      </c>
      <c r="S205" s="1044">
        <f t="shared" si="22"/>
        <v>0</v>
      </c>
    </row>
    <row r="206" spans="1:19" ht="14.25">
      <c r="A206" s="1041">
        <v>5</v>
      </c>
      <c r="B206" s="1061" t="str">
        <f>'PLAN DE ACCIÓN 2026'!G8</f>
        <v>PEI3</v>
      </c>
      <c r="C206" s="1048" t="s">
        <v>133</v>
      </c>
      <c r="D206" s="1048" t="s">
        <v>104</v>
      </c>
      <c r="E206" s="1049" t="str">
        <f>'PLAN DE ACCIÓN 2026'!X8</f>
        <v>Subdirección de Metrología Física</v>
      </c>
      <c r="F206" s="1050" t="str">
        <f>'PLAN DE ACCIÓN 2026'!H8</f>
        <v>Fortalecer la participacion y liderazgo en escenarios internacionales (SMF)</v>
      </c>
      <c r="G206" s="1022">
        <v>3</v>
      </c>
      <c r="H206" s="1022" t="s">
        <v>136</v>
      </c>
      <c r="I206" s="1044">
        <f>'PLAN DE ACCIÓN 2026'!V8</f>
        <v>2</v>
      </c>
      <c r="J206" s="1044">
        <f>'PLAN DE ACCIÓN 2026'!J8+'PLAN DE ACCIÓN 2026'!K8+'PLAN DE ACCIÓN 2026'!L8</f>
        <v>0</v>
      </c>
      <c r="K206" s="1044">
        <f>'PLAN DE ACCIÓN 2026'!AB8+'PLAN DE ACCIÓN 2026'!AC8+'PLAN DE ACCIÓN 2026'!AD8</f>
        <v>0</v>
      </c>
      <c r="L206" s="1045">
        <f t="shared" si="19"/>
        <v>0</v>
      </c>
      <c r="M206" s="1051">
        <f t="shared" si="20"/>
        <v>0</v>
      </c>
      <c r="N206" s="1044">
        <f>'PLAN DE ACCIÓN 2026'!L8</f>
        <v>0</v>
      </c>
      <c r="O206" s="1041">
        <f>'PLAN DE ACCIÓN 2026'!AD8</f>
        <v>0</v>
      </c>
      <c r="P206" s="1029" t="e">
        <f t="shared" si="18"/>
        <v>#DIV/0!</v>
      </c>
      <c r="Q206" s="1046" t="s">
        <v>105</v>
      </c>
      <c r="R206" s="1044">
        <f t="shared" si="21"/>
        <v>0</v>
      </c>
      <c r="S206" s="1044">
        <f t="shared" si="22"/>
        <v>0</v>
      </c>
    </row>
    <row r="207" spans="1:19" ht="14.25">
      <c r="A207" s="1041">
        <v>6</v>
      </c>
      <c r="B207" s="1061" t="str">
        <f>'PLAN DE ACCIÓN 2026'!G9</f>
        <v>PEI4</v>
      </c>
      <c r="C207" s="1048" t="s">
        <v>133</v>
      </c>
      <c r="D207" s="1048" t="s">
        <v>104</v>
      </c>
      <c r="E207" s="1049" t="str">
        <f>'PLAN DE ACCIÓN 2026'!X9</f>
        <v>Subdirección de Metrología Química y Biología</v>
      </c>
      <c r="F207" s="1050" t="str">
        <f>'PLAN DE ACCIÓN 2026'!H9</f>
        <v>Participación en comparaciones clave, suplementarias, pilotos o bilaterales, que apoyen mediciones en un sector productivo. (SMQB)</v>
      </c>
      <c r="G207" s="1022">
        <v>3</v>
      </c>
      <c r="H207" s="1022" t="s">
        <v>136</v>
      </c>
      <c r="I207" s="1044">
        <f>'PLAN DE ACCIÓN 2026'!V9</f>
        <v>6</v>
      </c>
      <c r="J207" s="1044">
        <f>'PLAN DE ACCIÓN 2026'!J9+'PLAN DE ACCIÓN 2026'!K9+'PLAN DE ACCIÓN 2026'!L9</f>
        <v>0</v>
      </c>
      <c r="K207" s="1044">
        <f>'PLAN DE ACCIÓN 2026'!AB9+'PLAN DE ACCIÓN 2026'!AC9+'PLAN DE ACCIÓN 2026'!AD9</f>
        <v>2</v>
      </c>
      <c r="L207" s="1045">
        <f t="shared" si="19"/>
        <v>0</v>
      </c>
      <c r="M207" s="1051">
        <f t="shared" si="20"/>
        <v>0.33333333333333331</v>
      </c>
      <c r="N207" s="1044">
        <f>'PLAN DE ACCIÓN 2026'!L9</f>
        <v>0</v>
      </c>
      <c r="O207" s="1041">
        <f>'PLAN DE ACCIÓN 2026'!AD9</f>
        <v>2</v>
      </c>
      <c r="P207" s="1029" t="e">
        <f t="shared" si="18"/>
        <v>#DIV/0!</v>
      </c>
      <c r="Q207" s="1046" t="s">
        <v>105</v>
      </c>
      <c r="R207" s="1044">
        <f t="shared" si="21"/>
        <v>2</v>
      </c>
      <c r="S207" s="1044">
        <f t="shared" si="22"/>
        <v>2</v>
      </c>
    </row>
    <row r="208" spans="1:19" ht="14.25">
      <c r="A208" s="1041">
        <v>7</v>
      </c>
      <c r="B208" s="1061" t="str">
        <f>'PLAN DE ACCIÓN 2026'!G10</f>
        <v>PEI4</v>
      </c>
      <c r="C208" s="1048" t="s">
        <v>133</v>
      </c>
      <c r="D208" s="1048" t="s">
        <v>104</v>
      </c>
      <c r="E208" s="1049" t="str">
        <f>'PLAN DE ACCIÓN 2026'!X10</f>
        <v>Subdirección de Metrología Física</v>
      </c>
      <c r="F208" s="1050" t="str">
        <f>'PLAN DE ACCIÓN 2026'!H10</f>
        <v>Participación en comparaciones clave, suplementarias, pilotos o bilaterales, que apoyen mediciones en un sector productivo. (SMF)</v>
      </c>
      <c r="G208" s="1022">
        <v>3</v>
      </c>
      <c r="H208" s="1022" t="s">
        <v>136</v>
      </c>
      <c r="I208" s="1044">
        <f>'PLAN DE ACCIÓN 2026'!V10</f>
        <v>1</v>
      </c>
      <c r="J208" s="1044">
        <f>'PLAN DE ACCIÓN 2026'!J10+'PLAN DE ACCIÓN 2026'!K10+'PLAN DE ACCIÓN 2026'!L10</f>
        <v>0</v>
      </c>
      <c r="K208" s="1044">
        <f>'PLAN DE ACCIÓN 2026'!AB10+'PLAN DE ACCIÓN 2026'!AC10+'PLAN DE ACCIÓN 2026'!AD10</f>
        <v>0</v>
      </c>
      <c r="L208" s="1045">
        <f t="shared" si="19"/>
        <v>0</v>
      </c>
      <c r="M208" s="1051">
        <f t="shared" si="20"/>
        <v>0</v>
      </c>
      <c r="N208" s="1044">
        <f>'PLAN DE ACCIÓN 2026'!L10</f>
        <v>0</v>
      </c>
      <c r="O208" s="1041">
        <f>'PLAN DE ACCIÓN 2026'!AD10</f>
        <v>0</v>
      </c>
      <c r="P208" s="1029" t="e">
        <f t="shared" si="18"/>
        <v>#DIV/0!</v>
      </c>
      <c r="Q208" s="1046" t="s">
        <v>107</v>
      </c>
      <c r="R208" s="1044">
        <f t="shared" si="21"/>
        <v>0</v>
      </c>
      <c r="S208" s="1044">
        <f t="shared" si="22"/>
        <v>0</v>
      </c>
    </row>
    <row r="209" spans="1:19" ht="14.25">
      <c r="A209" s="1041">
        <v>8</v>
      </c>
      <c r="B209" s="1061" t="str">
        <f>'PLAN DE ACCIÓN 2026'!G11</f>
        <v>PES1</v>
      </c>
      <c r="C209" s="1048" t="s">
        <v>133</v>
      </c>
      <c r="D209" s="1048" t="s">
        <v>104</v>
      </c>
      <c r="E209" s="1049" t="str">
        <f>'PLAN DE ACCIÓN 2026'!X11</f>
        <v>Subdirección de Servicios Metrológicos y Relación con el Ciudadano</v>
      </c>
      <c r="F209" s="1050" t="str">
        <f>'PLAN DE ACCIÓN 2026'!H11</f>
        <v>Implementar instrumentos que promuevan la adopción y modernización de estándares de calidad para dar mayor valor agregado en la industria</v>
      </c>
      <c r="G209" s="1022">
        <v>3</v>
      </c>
      <c r="H209" s="1022" t="s">
        <v>136</v>
      </c>
      <c r="I209" s="1044">
        <f>'PLAN DE ACCIÓN 2026'!V11</f>
        <v>2</v>
      </c>
      <c r="J209" s="1044">
        <f>'PLAN DE ACCIÓN 2026'!J11+'PLAN DE ACCIÓN 2026'!K11+'PLAN DE ACCIÓN 2026'!L11</f>
        <v>0</v>
      </c>
      <c r="K209" s="1044">
        <f>'PLAN DE ACCIÓN 2026'!AB11+'PLAN DE ACCIÓN 2026'!AC11+'PLAN DE ACCIÓN 2026'!AD11</f>
        <v>0</v>
      </c>
      <c r="L209" s="1045">
        <f t="shared" si="19"/>
        <v>0</v>
      </c>
      <c r="M209" s="1051">
        <f t="shared" si="20"/>
        <v>0</v>
      </c>
      <c r="N209" s="1044">
        <f>'PLAN DE ACCIÓN 2026'!L11</f>
        <v>0</v>
      </c>
      <c r="O209" s="1041">
        <f>'PLAN DE ACCIÓN 2026'!AD11</f>
        <v>0</v>
      </c>
      <c r="P209" s="1029" t="e">
        <f t="shared" si="18"/>
        <v>#DIV/0!</v>
      </c>
      <c r="Q209" s="1046" t="s">
        <v>108</v>
      </c>
      <c r="R209" s="1044">
        <f t="shared" si="21"/>
        <v>0</v>
      </c>
      <c r="S209" s="1044">
        <f t="shared" si="22"/>
        <v>0</v>
      </c>
    </row>
    <row r="210" spans="1:19" ht="14.25">
      <c r="A210" s="1041">
        <v>9</v>
      </c>
      <c r="B210" s="1061" t="str">
        <f>'PLAN DE ACCIÓN 2026'!G12</f>
        <v>CONPES 3957-1,10</v>
      </c>
      <c r="C210" s="1048" t="s">
        <v>133</v>
      </c>
      <c r="D210" s="1048" t="s">
        <v>104</v>
      </c>
      <c r="E210" s="1049" t="str">
        <f>'PLAN DE ACCIÓN 2026'!X12</f>
        <v>Subdirección de Metrología Física</v>
      </c>
      <c r="F210" s="1050" t="str">
        <f>'PLAN DE ACCIÓN 2026'!H12</f>
        <v>1.10. Implementar las herramientas de hardware y software del Laboratorio de Tiempo y Frecuencia</v>
      </c>
      <c r="G210" s="1022">
        <v>3</v>
      </c>
      <c r="H210" s="1022" t="s">
        <v>136</v>
      </c>
      <c r="I210" s="1044">
        <f>'PLAN DE ACCIÓN 2026'!V12</f>
        <v>1</v>
      </c>
      <c r="J210" s="1044">
        <f>'PLAN DE ACCIÓN 2026'!J12+'PLAN DE ACCIÓN 2026'!K12+'PLAN DE ACCIÓN 2026'!L12</f>
        <v>0</v>
      </c>
      <c r="K210" s="1044">
        <f>'PLAN DE ACCIÓN 2026'!AB12+'PLAN DE ACCIÓN 2026'!AC12+'PLAN DE ACCIÓN 2026'!AD12</f>
        <v>0</v>
      </c>
      <c r="L210" s="1045">
        <f t="shared" si="19"/>
        <v>0</v>
      </c>
      <c r="M210" s="1051">
        <f t="shared" si="20"/>
        <v>0</v>
      </c>
      <c r="N210" s="1044">
        <f>'PLAN DE ACCIÓN 2026'!L12</f>
        <v>0</v>
      </c>
      <c r="O210" s="1041">
        <f>'PLAN DE ACCIÓN 2026'!AD12</f>
        <v>0</v>
      </c>
      <c r="P210" s="1029" t="e">
        <f t="shared" si="18"/>
        <v>#DIV/0!</v>
      </c>
      <c r="Q210" s="1046" t="s">
        <v>108</v>
      </c>
      <c r="R210" s="1044">
        <f t="shared" si="21"/>
        <v>0</v>
      </c>
      <c r="S210" s="1044">
        <f t="shared" si="22"/>
        <v>0</v>
      </c>
    </row>
    <row r="211" spans="1:19" ht="14.25">
      <c r="A211" s="1041">
        <v>10</v>
      </c>
      <c r="B211" s="1061" t="str">
        <f>'PLAN DE ACCIÓN 2026'!G13</f>
        <v>CONPES 3957 1.4</v>
      </c>
      <c r="C211" s="1048" t="s">
        <v>133</v>
      </c>
      <c r="D211" s="1048" t="s">
        <v>104</v>
      </c>
      <c r="E211" s="1049" t="str">
        <f>'PLAN DE ACCIÓN 2026'!X13</f>
        <v xml:space="preserve">Oficina Asesora de Planeación </v>
      </c>
      <c r="F211" s="1050" t="str">
        <f>'PLAN DE ACCIÓN 2026'!H13</f>
        <v xml:space="preserve">1.4. Diseñar y realizar una evaluación del programa  nacional de asistencia técnica y transferencia de conocimiento.
</v>
      </c>
      <c r="G211" s="1022">
        <v>3</v>
      </c>
      <c r="H211" s="1022" t="s">
        <v>136</v>
      </c>
      <c r="I211" s="1044">
        <f>'PLAN DE ACCIÓN 2026'!V13</f>
        <v>1</v>
      </c>
      <c r="J211" s="1044">
        <f>'PLAN DE ACCIÓN 2026'!J13+'PLAN DE ACCIÓN 2026'!K13+'PLAN DE ACCIÓN 2026'!L13</f>
        <v>0</v>
      </c>
      <c r="K211" s="1044">
        <f>'PLAN DE ACCIÓN 2026'!AB13+'PLAN DE ACCIÓN 2026'!AC13+'PLAN DE ACCIÓN 2026'!AD13</f>
        <v>0</v>
      </c>
      <c r="L211" s="1045">
        <f t="shared" si="19"/>
        <v>0</v>
      </c>
      <c r="M211" s="1051">
        <f t="shared" si="20"/>
        <v>0</v>
      </c>
      <c r="N211" s="1044">
        <f>'PLAN DE ACCIÓN 2026'!L13</f>
        <v>0</v>
      </c>
      <c r="O211" s="1041">
        <f>'PLAN DE ACCIÓN 2026'!AD13</f>
        <v>0</v>
      </c>
      <c r="P211" s="1029" t="e">
        <f t="shared" si="18"/>
        <v>#DIV/0!</v>
      </c>
      <c r="Q211" s="1046" t="s">
        <v>108</v>
      </c>
      <c r="R211" s="1044">
        <f t="shared" si="21"/>
        <v>0</v>
      </c>
      <c r="S211" s="1044">
        <f t="shared" si="22"/>
        <v>0</v>
      </c>
    </row>
    <row r="212" spans="1:19" ht="14.25">
      <c r="A212" s="1041">
        <v>11</v>
      </c>
      <c r="B212" s="1061" t="str">
        <f>'PLAN DE ACCIÓN 2026'!G14</f>
        <v>CONPES 3957 2,6</v>
      </c>
      <c r="C212" s="1048" t="s">
        <v>133</v>
      </c>
      <c r="D212" s="1048" t="s">
        <v>104</v>
      </c>
      <c r="E212" s="1049" t="str">
        <f>'PLAN DE ACCIÓN 2026'!X14</f>
        <v>Dirección General</v>
      </c>
      <c r="F212" s="1050"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212" s="1022">
        <v>3</v>
      </c>
      <c r="H212" s="1022" t="s">
        <v>136</v>
      </c>
      <c r="I212" s="1044">
        <f>'PLAN DE ACCIÓN 2026'!V14</f>
        <v>1</v>
      </c>
      <c r="J212" s="1044">
        <f>'PLAN DE ACCIÓN 2026'!J14+'PLAN DE ACCIÓN 2026'!K14+'PLAN DE ACCIÓN 2026'!L14</f>
        <v>0</v>
      </c>
      <c r="K212" s="1044">
        <f>'PLAN DE ACCIÓN 2026'!AB14+'PLAN DE ACCIÓN 2026'!AC14+'PLAN DE ACCIÓN 2026'!AD14</f>
        <v>0</v>
      </c>
      <c r="L212" s="1045">
        <f t="shared" si="19"/>
        <v>0</v>
      </c>
      <c r="M212" s="1051">
        <f t="shared" si="20"/>
        <v>0</v>
      </c>
      <c r="N212" s="1044">
        <f>'PLAN DE ACCIÓN 2026'!L14</f>
        <v>0</v>
      </c>
      <c r="O212" s="1041">
        <f>'PLAN DE ACCIÓN 2026'!AD14</f>
        <v>0</v>
      </c>
      <c r="P212" s="1029" t="e">
        <f t="shared" si="18"/>
        <v>#DIV/0!</v>
      </c>
      <c r="Q212" s="1046" t="s">
        <v>108</v>
      </c>
      <c r="R212" s="1044">
        <f t="shared" si="21"/>
        <v>0</v>
      </c>
      <c r="S212" s="1044">
        <f t="shared" si="22"/>
        <v>0</v>
      </c>
    </row>
    <row r="213" spans="1:19" ht="14.25">
      <c r="A213" s="1041">
        <v>12</v>
      </c>
      <c r="B213" s="1061" t="str">
        <f>'PLAN DE ACCIÓN 2026'!G15</f>
        <v>CONPES 3866 1,52</v>
      </c>
      <c r="C213" s="1048" t="s">
        <v>133</v>
      </c>
      <c r="D213" s="1048" t="s">
        <v>104</v>
      </c>
      <c r="E213" s="1049" t="str">
        <f>'PLAN DE ACCIÓN 2026'!X15</f>
        <v>Subdirección de Servicios Metrológicos y Relación con el Ciudadano</v>
      </c>
      <c r="F213" s="1050" t="str">
        <f>'PLAN DE ACCIÓN 2026'!H15</f>
        <v>1.52 Implementar un programa para identificar y suplir las principales necesidades de ensayos y mediciones</v>
      </c>
      <c r="G213" s="1022">
        <v>3</v>
      </c>
      <c r="H213" s="1022" t="s">
        <v>136</v>
      </c>
      <c r="I213" s="1044">
        <f>'PLAN DE ACCIÓN 2026'!V15</f>
        <v>1</v>
      </c>
      <c r="J213" s="1044">
        <f>'PLAN DE ACCIÓN 2026'!J15+'PLAN DE ACCIÓN 2026'!K15+'PLAN DE ACCIÓN 2026'!L15</f>
        <v>0</v>
      </c>
      <c r="K213" s="1044">
        <f>'PLAN DE ACCIÓN 2026'!AB15+'PLAN DE ACCIÓN 2026'!AC15+'PLAN DE ACCIÓN 2026'!AD15</f>
        <v>0</v>
      </c>
      <c r="L213" s="1045">
        <f t="shared" si="19"/>
        <v>0</v>
      </c>
      <c r="M213" s="1051">
        <f t="shared" si="20"/>
        <v>0</v>
      </c>
      <c r="N213" s="1044">
        <f>'PLAN DE ACCIÓN 2026'!L15</f>
        <v>0</v>
      </c>
      <c r="O213" s="1041">
        <f>'PLAN DE ACCIÓN 2026'!AD15</f>
        <v>0</v>
      </c>
      <c r="P213" s="1029" t="e">
        <f t="shared" si="18"/>
        <v>#DIV/0!</v>
      </c>
      <c r="Q213" s="1046" t="s">
        <v>108</v>
      </c>
      <c r="R213" s="1044">
        <f t="shared" si="21"/>
        <v>0</v>
      </c>
      <c r="S213" s="1044">
        <f t="shared" si="22"/>
        <v>0</v>
      </c>
    </row>
    <row r="214" spans="1:19" ht="14.25">
      <c r="A214" s="1041">
        <v>13</v>
      </c>
      <c r="B214" s="1061" t="str">
        <f>'PLAN DE ACCIÓN 2026'!G16</f>
        <v>CONPES 4052 3.6.</v>
      </c>
      <c r="C214" s="1048" t="s">
        <v>133</v>
      </c>
      <c r="D214" s="1048" t="s">
        <v>104</v>
      </c>
      <c r="E214" s="1049" t="str">
        <f>'PLAN DE ACCIÓN 2026'!X16</f>
        <v>Subdirección de Metrología Química y Biología</v>
      </c>
      <c r="F214" s="1050" t="str">
        <f>'PLAN DE ACCIÓN 2026'!H16</f>
        <v>3.6. Fortalecer la red de laboratorios nacionales especializados en el análisis de contaminantes orgánicos.</v>
      </c>
      <c r="G214" s="1022">
        <v>3</v>
      </c>
      <c r="H214" s="1022" t="s">
        <v>136</v>
      </c>
      <c r="I214" s="1044">
        <f>'PLAN DE ACCIÓN 2026'!V16</f>
        <v>2</v>
      </c>
      <c r="J214" s="1044">
        <f>'PLAN DE ACCIÓN 2026'!J16+'PLAN DE ACCIÓN 2026'!K16+'PLAN DE ACCIÓN 2026'!L16</f>
        <v>0</v>
      </c>
      <c r="K214" s="1044">
        <f>'PLAN DE ACCIÓN 2026'!AB16+'PLAN DE ACCIÓN 2026'!AC16+'PLAN DE ACCIÓN 2026'!AD16</f>
        <v>0</v>
      </c>
      <c r="L214" s="1045">
        <f t="shared" si="19"/>
        <v>0</v>
      </c>
      <c r="M214" s="1051">
        <f t="shared" si="20"/>
        <v>0</v>
      </c>
      <c r="N214" s="1044">
        <f>'PLAN DE ACCIÓN 2026'!L16</f>
        <v>0</v>
      </c>
      <c r="O214" s="1041">
        <f>'PLAN DE ACCIÓN 2026'!AD16</f>
        <v>0</v>
      </c>
      <c r="P214" s="1029" t="e">
        <f t="shared" si="18"/>
        <v>#DIV/0!</v>
      </c>
      <c r="Q214" s="1046" t="s">
        <v>108</v>
      </c>
      <c r="R214" s="1044">
        <f t="shared" si="21"/>
        <v>0</v>
      </c>
      <c r="S214" s="1044">
        <f t="shared" si="22"/>
        <v>0</v>
      </c>
    </row>
    <row r="215" spans="1:19" ht="14.25">
      <c r="A215" s="1041">
        <v>14</v>
      </c>
      <c r="B215" s="1061" t="str">
        <f>'PLAN DE ACCIÓN 2026'!G17</f>
        <v>CONPES 4085 2.3</v>
      </c>
      <c r="C215" s="1048" t="s">
        <v>133</v>
      </c>
      <c r="D215" s="1048" t="s">
        <v>104</v>
      </c>
      <c r="E215" s="1049" t="str">
        <f>'PLAN DE ACCIÓN 2026'!X17</f>
        <v>Subdirección de Servicios Metrológicos y Relación con el Ciudadano</v>
      </c>
      <c r="F215" s="1050"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215" s="1022">
        <v>3</v>
      </c>
      <c r="H215" s="1022" t="s">
        <v>136</v>
      </c>
      <c r="I215" s="1044">
        <f>'PLAN DE ACCIÓN 2026'!V17</f>
        <v>1</v>
      </c>
      <c r="J215" s="1044">
        <f>'PLAN DE ACCIÓN 2026'!J17+'PLAN DE ACCIÓN 2026'!K17+'PLAN DE ACCIÓN 2026'!L17</f>
        <v>0</v>
      </c>
      <c r="K215" s="1044">
        <f>'PLAN DE ACCIÓN 2026'!AB17+'PLAN DE ACCIÓN 2026'!AC17+'PLAN DE ACCIÓN 2026'!AD17</f>
        <v>0</v>
      </c>
      <c r="L215" s="1045">
        <f t="shared" si="19"/>
        <v>0</v>
      </c>
      <c r="M215" s="1051">
        <f t="shared" si="20"/>
        <v>0</v>
      </c>
      <c r="N215" s="1044">
        <f>'PLAN DE ACCIÓN 2026'!L17</f>
        <v>0</v>
      </c>
      <c r="O215" s="1041">
        <f>'PLAN DE ACCIÓN 2026'!AD17</f>
        <v>0</v>
      </c>
      <c r="P215" s="1029" t="e">
        <f t="shared" si="18"/>
        <v>#DIV/0!</v>
      </c>
      <c r="Q215" s="1046" t="s">
        <v>107</v>
      </c>
      <c r="R215" s="1044">
        <f t="shared" si="21"/>
        <v>0</v>
      </c>
      <c r="S215" s="1044">
        <f t="shared" si="22"/>
        <v>0</v>
      </c>
    </row>
    <row r="216" spans="1:19" ht="14.25">
      <c r="A216" s="1041">
        <v>15</v>
      </c>
      <c r="B216" s="1061" t="str">
        <f>'PLAN DE ACCIÓN 2026'!G18</f>
        <v>PES2</v>
      </c>
      <c r="C216" s="1048" t="s">
        <v>133</v>
      </c>
      <c r="D216" s="1048" t="s">
        <v>104</v>
      </c>
      <c r="E216" s="1049" t="str">
        <f>'PLAN DE ACCIÓN 2026'!X18</f>
        <v>Subdirección de Servicios Metrológicos y Relación con el Ciudadano</v>
      </c>
      <c r="F216" s="1050" t="str">
        <f>'PLAN DE ACCIÓN 2026'!H18</f>
        <v>Brindar asistencia técnica para contribuir en la competitividad de la industria y/o la exportación de productos y servicios</v>
      </c>
      <c r="G216" s="1022">
        <v>3</v>
      </c>
      <c r="H216" s="1022" t="s">
        <v>136</v>
      </c>
      <c r="I216" s="1044">
        <f>'PLAN DE ACCIÓN 2026'!V18</f>
        <v>4</v>
      </c>
      <c r="J216" s="1044">
        <f>'PLAN DE ACCIÓN 2026'!J18+'PLAN DE ACCIÓN 2026'!K18+'PLAN DE ACCIÓN 2026'!L18</f>
        <v>0</v>
      </c>
      <c r="K216" s="1044">
        <f>'PLAN DE ACCIÓN 2026'!AB18+'PLAN DE ACCIÓN 2026'!AC18+'PLAN DE ACCIÓN 2026'!AD18</f>
        <v>0</v>
      </c>
      <c r="L216" s="1045">
        <f t="shared" si="19"/>
        <v>0</v>
      </c>
      <c r="M216" s="1051">
        <f t="shared" si="20"/>
        <v>0</v>
      </c>
      <c r="N216" s="1044">
        <f>'PLAN DE ACCIÓN 2026'!L18</f>
        <v>0</v>
      </c>
      <c r="O216" s="1041">
        <f>'PLAN DE ACCIÓN 2026'!AD18</f>
        <v>0</v>
      </c>
      <c r="P216" s="1029" t="e">
        <f t="shared" si="18"/>
        <v>#DIV/0!</v>
      </c>
      <c r="Q216" s="1046" t="s">
        <v>108</v>
      </c>
      <c r="R216" s="1044">
        <f t="shared" si="21"/>
        <v>0</v>
      </c>
      <c r="S216" s="1044">
        <f t="shared" si="22"/>
        <v>0</v>
      </c>
    </row>
    <row r="217" spans="1:19" ht="14.25">
      <c r="A217" s="1041">
        <v>16</v>
      </c>
      <c r="B217" s="1061" t="str">
        <f>'PLAN DE ACCIÓN 2026'!G19</f>
        <v>CONPES 4129 2.28</v>
      </c>
      <c r="C217" s="1048" t="s">
        <v>133</v>
      </c>
      <c r="D217" s="1048" t="s">
        <v>104</v>
      </c>
      <c r="E217" s="1049" t="str">
        <f>'PLAN DE ACCIÓN 2026'!X19</f>
        <v>Subdirección de Servicios Metrológicos y Relación con el Ciudadano</v>
      </c>
      <c r="F217" s="1050"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217" s="1022">
        <v>3</v>
      </c>
      <c r="H217" s="1022" t="s">
        <v>136</v>
      </c>
      <c r="I217" s="1044">
        <f>'PLAN DE ACCIÓN 2026'!V19</f>
        <v>1</v>
      </c>
      <c r="J217" s="1044">
        <f>'PLAN DE ACCIÓN 2026'!J19+'PLAN DE ACCIÓN 2026'!K19+'PLAN DE ACCIÓN 2026'!L19</f>
        <v>0</v>
      </c>
      <c r="K217" s="1044">
        <f>'PLAN DE ACCIÓN 2026'!AB19+'PLAN DE ACCIÓN 2026'!AC19+'PLAN DE ACCIÓN 2026'!AD19</f>
        <v>0</v>
      </c>
      <c r="L217" s="1045">
        <f t="shared" si="19"/>
        <v>0</v>
      </c>
      <c r="M217" s="1051">
        <f t="shared" si="20"/>
        <v>0</v>
      </c>
      <c r="N217" s="1044">
        <f>'PLAN DE ACCIÓN 2026'!L19</f>
        <v>0</v>
      </c>
      <c r="O217" s="1041">
        <f>'PLAN DE ACCIÓN 2026'!AD19</f>
        <v>0</v>
      </c>
      <c r="P217" s="1029" t="e">
        <f t="shared" si="18"/>
        <v>#DIV/0!</v>
      </c>
      <c r="Q217" s="1046" t="s">
        <v>107</v>
      </c>
      <c r="R217" s="1044">
        <f t="shared" si="21"/>
        <v>0</v>
      </c>
      <c r="S217" s="1044">
        <f t="shared" si="22"/>
        <v>0</v>
      </c>
    </row>
    <row r="218" spans="1:19" ht="14.25">
      <c r="A218" s="1041">
        <v>17</v>
      </c>
      <c r="B218" s="1061" t="str">
        <f>'PLAN DE ACCIÓN 2026'!G20</f>
        <v>PES3</v>
      </c>
      <c r="C218" s="1048" t="s">
        <v>133</v>
      </c>
      <c r="D218" s="1048" t="s">
        <v>104</v>
      </c>
      <c r="E218" s="1049" t="str">
        <f>'PLAN DE ACCIÓN 2026'!X20</f>
        <v>Subdirección de Servicios Metrológicos y Relación con el Ciudadano</v>
      </c>
      <c r="F218" s="1050" t="str">
        <f>'PLAN DE ACCIÓN 2026'!H20</f>
        <v>Realizar gestión de conocimiento a través de la prestación de servicios capacitación en metrología</v>
      </c>
      <c r="G218" s="1022">
        <v>3</v>
      </c>
      <c r="H218" s="1022" t="s">
        <v>136</v>
      </c>
      <c r="I218" s="1044">
        <f>'PLAN DE ACCIÓN 2026'!V20</f>
        <v>2</v>
      </c>
      <c r="J218" s="1044">
        <f>'PLAN DE ACCIÓN 2026'!J20+'PLAN DE ACCIÓN 2026'!K20+'PLAN DE ACCIÓN 2026'!L20</f>
        <v>0</v>
      </c>
      <c r="K218" s="1044">
        <f>'PLAN DE ACCIÓN 2026'!AB20+'PLAN DE ACCIÓN 2026'!AC20+'PLAN DE ACCIÓN 2026'!AD20</f>
        <v>0</v>
      </c>
      <c r="L218" s="1045">
        <f t="shared" si="19"/>
        <v>0</v>
      </c>
      <c r="M218" s="1051">
        <f t="shared" si="20"/>
        <v>0</v>
      </c>
      <c r="N218" s="1044">
        <f>'PLAN DE ACCIÓN 2026'!L20</f>
        <v>0</v>
      </c>
      <c r="O218" s="1041">
        <f>'PLAN DE ACCIÓN 2026'!AD20</f>
        <v>0</v>
      </c>
      <c r="P218" s="1029" t="e">
        <f t="shared" si="18"/>
        <v>#DIV/0!</v>
      </c>
      <c r="Q218" s="1046" t="s">
        <v>108</v>
      </c>
      <c r="R218" s="1044">
        <f t="shared" si="21"/>
        <v>0</v>
      </c>
      <c r="S218" s="1044">
        <f t="shared" si="22"/>
        <v>0</v>
      </c>
    </row>
    <row r="219" spans="1:19" ht="14.25">
      <c r="A219" s="1041">
        <v>18</v>
      </c>
      <c r="B219" s="1061" t="str">
        <f>'PLAN DE ACCIÓN 2026'!G21</f>
        <v>CONPES 4129 2.29</v>
      </c>
      <c r="C219" s="1048" t="s">
        <v>133</v>
      </c>
      <c r="D219" s="1048" t="s">
        <v>104</v>
      </c>
      <c r="E219" s="1049" t="str">
        <f>'PLAN DE ACCIÓN 2026'!X21</f>
        <v>Subdirección de Metrología Física</v>
      </c>
      <c r="F219" s="1050"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219" s="1022">
        <v>3</v>
      </c>
      <c r="H219" s="1022" t="s">
        <v>136</v>
      </c>
      <c r="I219" s="1044">
        <f>'PLAN DE ACCIÓN 2026'!V21</f>
        <v>2</v>
      </c>
      <c r="J219" s="1044">
        <f>'PLAN DE ACCIÓN 2026'!J21+'PLAN DE ACCIÓN 2026'!K21+'PLAN DE ACCIÓN 2026'!L21</f>
        <v>0</v>
      </c>
      <c r="K219" s="1044">
        <f>'PLAN DE ACCIÓN 2026'!AB21+'PLAN DE ACCIÓN 2026'!AC21+'PLAN DE ACCIÓN 2026'!AD21</f>
        <v>0</v>
      </c>
      <c r="L219" s="1045">
        <f t="shared" si="19"/>
        <v>0</v>
      </c>
      <c r="M219" s="1051">
        <f t="shared" si="20"/>
        <v>0</v>
      </c>
      <c r="N219" s="1044">
        <f>'PLAN DE ACCIÓN 2026'!L21</f>
        <v>0</v>
      </c>
      <c r="O219" s="1041">
        <f>'PLAN DE ACCIÓN 2026'!AD21</f>
        <v>0</v>
      </c>
      <c r="P219" s="1029" t="e">
        <f t="shared" si="18"/>
        <v>#DIV/0!</v>
      </c>
      <c r="Q219" s="1046" t="s">
        <v>108</v>
      </c>
      <c r="R219" s="1044">
        <f t="shared" si="21"/>
        <v>0</v>
      </c>
      <c r="S219" s="1044">
        <f t="shared" si="22"/>
        <v>0</v>
      </c>
    </row>
    <row r="220" spans="1:19" ht="14.25">
      <c r="A220" s="1041">
        <v>19</v>
      </c>
      <c r="B220" s="1061" t="str">
        <f>'PLAN DE ACCIÓN 2026'!G22</f>
        <v>CONPES 4129 2.30</v>
      </c>
      <c r="C220" s="1048" t="s">
        <v>133</v>
      </c>
      <c r="D220" s="1048" t="s">
        <v>104</v>
      </c>
      <c r="E220" s="1049" t="str">
        <f>'PLAN DE ACCIÓN 2026'!X22</f>
        <v>Subdirección de Servicios Metrológicos y Relación con el Ciudadano</v>
      </c>
      <c r="F220" s="1050"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220" s="1022">
        <v>3</v>
      </c>
      <c r="H220" s="1022" t="s">
        <v>136</v>
      </c>
      <c r="I220" s="1044">
        <f>'PLAN DE ACCIÓN 2026'!V22</f>
        <v>1</v>
      </c>
      <c r="J220" s="1044">
        <f>'PLAN DE ACCIÓN 2026'!J22+'PLAN DE ACCIÓN 2026'!K22+'PLAN DE ACCIÓN 2026'!L22</f>
        <v>0</v>
      </c>
      <c r="K220" s="1044">
        <f>'PLAN DE ACCIÓN 2026'!AB22+'PLAN DE ACCIÓN 2026'!AC22+'PLAN DE ACCIÓN 2026'!AD22</f>
        <v>0</v>
      </c>
      <c r="L220" s="1045">
        <f t="shared" si="19"/>
        <v>0</v>
      </c>
      <c r="M220" s="1051">
        <f t="shared" si="20"/>
        <v>0</v>
      </c>
      <c r="N220" s="1044">
        <f>'PLAN DE ACCIÓN 2026'!L22</f>
        <v>0</v>
      </c>
      <c r="O220" s="1041">
        <f>'PLAN DE ACCIÓN 2026'!AD22</f>
        <v>0</v>
      </c>
      <c r="P220" s="1029" t="e">
        <f t="shared" si="18"/>
        <v>#DIV/0!</v>
      </c>
      <c r="Q220" s="1046" t="s">
        <v>107</v>
      </c>
      <c r="R220" s="1044">
        <f t="shared" si="21"/>
        <v>0</v>
      </c>
      <c r="S220" s="1044">
        <f t="shared" si="22"/>
        <v>0</v>
      </c>
    </row>
    <row r="221" spans="1:19" ht="14.25">
      <c r="A221" s="1041">
        <v>20</v>
      </c>
      <c r="B221" s="1061" t="str">
        <f>'PLAN DE ACCIÓN 2026'!G23</f>
        <v>PES4</v>
      </c>
      <c r="C221" s="1048" t="s">
        <v>133</v>
      </c>
      <c r="D221" s="1048" t="s">
        <v>104</v>
      </c>
      <c r="E221" s="1049" t="str">
        <f>'PLAN DE ACCIÓN 2026'!X23</f>
        <v>Subdirección de Servicios Metrológicos y Relación con el Ciudadano</v>
      </c>
      <c r="F221" s="1050" t="str">
        <f>'PLAN DE ACCIÓN 2026'!H23</f>
        <v>Identificar oportunidades metrologícas para atender condiciones favorables del comercio exterior</v>
      </c>
      <c r="G221" s="1022">
        <v>3</v>
      </c>
      <c r="H221" s="1022" t="s">
        <v>136</v>
      </c>
      <c r="I221" s="1044">
        <f>'PLAN DE ACCIÓN 2026'!V23</f>
        <v>1</v>
      </c>
      <c r="J221" s="1044">
        <f>'PLAN DE ACCIÓN 2026'!J23+'PLAN DE ACCIÓN 2026'!K23+'PLAN DE ACCIÓN 2026'!L23</f>
        <v>0</v>
      </c>
      <c r="K221" s="1044">
        <f>'PLAN DE ACCIÓN 2026'!AB23+'PLAN DE ACCIÓN 2026'!AC23+'PLAN DE ACCIÓN 2026'!AD23</f>
        <v>0</v>
      </c>
      <c r="L221" s="1045">
        <f t="shared" si="19"/>
        <v>0</v>
      </c>
      <c r="M221" s="1051">
        <f t="shared" si="20"/>
        <v>0</v>
      </c>
      <c r="N221" s="1044">
        <f>'PLAN DE ACCIÓN 2026'!L23</f>
        <v>0</v>
      </c>
      <c r="O221" s="1041">
        <f>'PLAN DE ACCIÓN 2026'!AD23</f>
        <v>0</v>
      </c>
      <c r="P221" s="1029" t="e">
        <f t="shared" si="18"/>
        <v>#DIV/0!</v>
      </c>
      <c r="Q221" s="1046" t="s">
        <v>107</v>
      </c>
      <c r="R221" s="1044">
        <f t="shared" si="21"/>
        <v>0</v>
      </c>
      <c r="S221" s="1044">
        <f t="shared" si="22"/>
        <v>0</v>
      </c>
    </row>
    <row r="222" spans="1:19" ht="14.25">
      <c r="A222" s="1041">
        <v>21</v>
      </c>
      <c r="B222" s="1061" t="str">
        <f>'PLAN DE ACCIÓN 2026'!G24</f>
        <v>PES5</v>
      </c>
      <c r="C222" s="1048" t="s">
        <v>133</v>
      </c>
      <c r="D222" s="1048" t="s">
        <v>104</v>
      </c>
      <c r="E222" s="1049" t="str">
        <f>'PLAN DE ACCIÓN 2026'!X24</f>
        <v>Subdirección de Servicios Metrológicos y Relación con el Ciudadano</v>
      </c>
      <c r="F222" s="1050" t="str">
        <f>'PLAN DE ACCIÓN 2026'!H24</f>
        <v>Contribuir desde la oferta de servicios metrológicos la acreditación de los laboratorios nacionales para la reducción de costos de los empresarios para certificarse en calidad</v>
      </c>
      <c r="G222" s="1022">
        <v>3</v>
      </c>
      <c r="H222" s="1022" t="s">
        <v>136</v>
      </c>
      <c r="I222" s="1044">
        <f>'PLAN DE ACCIÓN 2026'!V24</f>
        <v>2</v>
      </c>
      <c r="J222" s="1044">
        <f>'PLAN DE ACCIÓN 2026'!J24+'PLAN DE ACCIÓN 2026'!K24+'PLAN DE ACCIÓN 2026'!L24</f>
        <v>0</v>
      </c>
      <c r="K222" s="1044">
        <f>'PLAN DE ACCIÓN 2026'!AB24+'PLAN DE ACCIÓN 2026'!AC24+'PLAN DE ACCIÓN 2026'!AD24</f>
        <v>0</v>
      </c>
      <c r="L222" s="1045">
        <f t="shared" si="19"/>
        <v>0</v>
      </c>
      <c r="M222" s="1051">
        <f t="shared" si="20"/>
        <v>0</v>
      </c>
      <c r="N222" s="1044">
        <f>'PLAN DE ACCIÓN 2026'!L24</f>
        <v>0</v>
      </c>
      <c r="O222" s="1041">
        <f>'PLAN DE ACCIÓN 2026'!AD24</f>
        <v>0</v>
      </c>
      <c r="P222" s="1029" t="e">
        <f t="shared" si="18"/>
        <v>#DIV/0!</v>
      </c>
      <c r="Q222" s="1046" t="s">
        <v>107</v>
      </c>
      <c r="R222" s="1044">
        <f t="shared" si="21"/>
        <v>0</v>
      </c>
      <c r="S222" s="1044">
        <f t="shared" si="22"/>
        <v>0</v>
      </c>
    </row>
    <row r="223" spans="1:19" ht="14.25">
      <c r="A223" s="1041">
        <v>22</v>
      </c>
      <c r="B223" s="1061" t="str">
        <f>'PLAN DE ACCIÓN 2026'!G25</f>
        <v>PES6</v>
      </c>
      <c r="C223" s="1048" t="s">
        <v>133</v>
      </c>
      <c r="D223" s="1048" t="s">
        <v>104</v>
      </c>
      <c r="E223" s="1049" t="str">
        <f>'PLAN DE ACCIÓN 2026'!X25</f>
        <v>Subdirección de Servicios Metrológicos y Relación con el Ciudadano</v>
      </c>
      <c r="F223" s="1050" t="str">
        <f>'PLAN DE ACCIÓN 2026'!H25</f>
        <v>Realizar estudios de identificación de brechas metrológicas que contribuya a las apuestas productivas estratégicas</v>
      </c>
      <c r="G223" s="1022">
        <v>3</v>
      </c>
      <c r="H223" s="1022" t="s">
        <v>136</v>
      </c>
      <c r="I223" s="1044">
        <f>'PLAN DE ACCIÓN 2026'!V25</f>
        <v>2</v>
      </c>
      <c r="J223" s="1044">
        <f>'PLAN DE ACCIÓN 2026'!J25+'PLAN DE ACCIÓN 2026'!K25+'PLAN DE ACCIÓN 2026'!L25</f>
        <v>0</v>
      </c>
      <c r="K223" s="1044">
        <f>'PLAN DE ACCIÓN 2026'!AB25+'PLAN DE ACCIÓN 2026'!AC25+'PLAN DE ACCIÓN 2026'!AD25</f>
        <v>0</v>
      </c>
      <c r="L223" s="1045">
        <f t="shared" si="19"/>
        <v>0</v>
      </c>
      <c r="M223" s="1051">
        <f t="shared" si="20"/>
        <v>0</v>
      </c>
      <c r="N223" s="1044">
        <f>'PLAN DE ACCIÓN 2026'!L25</f>
        <v>0</v>
      </c>
      <c r="O223" s="1041">
        <f>'PLAN DE ACCIÓN 2026'!AD25</f>
        <v>0</v>
      </c>
      <c r="P223" s="1029" t="e">
        <f t="shared" si="18"/>
        <v>#DIV/0!</v>
      </c>
      <c r="Q223" s="1046" t="s">
        <v>107</v>
      </c>
      <c r="R223" s="1044">
        <f t="shared" si="21"/>
        <v>0</v>
      </c>
      <c r="S223" s="1044">
        <f t="shared" si="22"/>
        <v>0</v>
      </c>
    </row>
    <row r="224" spans="1:19" ht="14.25">
      <c r="A224" s="1041">
        <v>23</v>
      </c>
      <c r="B224" s="1061" t="str">
        <f>'PLAN DE ACCIÓN 2026'!G26</f>
        <v>PES7</v>
      </c>
      <c r="C224" s="1048" t="s">
        <v>133</v>
      </c>
      <c r="D224" s="1048" t="s">
        <v>104</v>
      </c>
      <c r="E224" s="1049" t="str">
        <f>'PLAN DE ACCIÓN 2026'!X26</f>
        <v>Dirección General</v>
      </c>
      <c r="F224" s="1050" t="str">
        <f>'PLAN DE ACCIÓN 2026'!H26</f>
        <v>Participar en eventos y canales de comunicación del SICAL</v>
      </c>
      <c r="G224" s="1022">
        <v>3</v>
      </c>
      <c r="H224" s="1022" t="s">
        <v>136</v>
      </c>
      <c r="I224" s="1044">
        <f>'PLAN DE ACCIÓN 2026'!V26</f>
        <v>2</v>
      </c>
      <c r="J224" s="1044">
        <f>'PLAN DE ACCIÓN 2026'!J26+'PLAN DE ACCIÓN 2026'!K26+'PLAN DE ACCIÓN 2026'!L26</f>
        <v>0</v>
      </c>
      <c r="K224" s="1044">
        <f>'PLAN DE ACCIÓN 2026'!AB26+'PLAN DE ACCIÓN 2026'!AC26+'PLAN DE ACCIÓN 2026'!AD26</f>
        <v>0</v>
      </c>
      <c r="L224" s="1045">
        <f t="shared" si="19"/>
        <v>0</v>
      </c>
      <c r="M224" s="1051">
        <f t="shared" si="20"/>
        <v>0</v>
      </c>
      <c r="N224" s="1044">
        <f>'PLAN DE ACCIÓN 2026'!L26</f>
        <v>0</v>
      </c>
      <c r="O224" s="1041">
        <f>'PLAN DE ACCIÓN 2026'!AD26</f>
        <v>0</v>
      </c>
      <c r="P224" s="1029" t="e">
        <f t="shared" si="18"/>
        <v>#DIV/0!</v>
      </c>
      <c r="Q224" s="1046" t="s">
        <v>107</v>
      </c>
      <c r="R224" s="1044">
        <f t="shared" si="21"/>
        <v>0</v>
      </c>
      <c r="S224" s="1044">
        <f t="shared" si="22"/>
        <v>0</v>
      </c>
    </row>
    <row r="225" spans="1:19" ht="14.25">
      <c r="A225" s="1041">
        <v>24</v>
      </c>
      <c r="B225" s="1061" t="str">
        <f>'PLAN DE ACCIÓN 2026'!G27</f>
        <v>PES8</v>
      </c>
      <c r="C225" s="1048" t="s">
        <v>133</v>
      </c>
      <c r="D225" s="1048" t="s">
        <v>104</v>
      </c>
      <c r="E225" s="1049" t="str">
        <f>'PLAN DE ACCIÓN 2026'!X27</f>
        <v>Subdirección de Servicios Metrológicos y Relación con el Ciudadano</v>
      </c>
      <c r="F225" s="1050" t="str">
        <f>'PLAN DE ACCIÓN 2026'!H27</f>
        <v>Fortalecer la estrategia nacional del turismo responsable sus ejes temáticos y componentes</v>
      </c>
      <c r="G225" s="1022">
        <v>3</v>
      </c>
      <c r="H225" s="1022" t="s">
        <v>136</v>
      </c>
      <c r="I225" s="1044">
        <f>'PLAN DE ACCIÓN 2026'!V27</f>
        <v>1</v>
      </c>
      <c r="J225" s="1044">
        <f>'PLAN DE ACCIÓN 2026'!J27+'PLAN DE ACCIÓN 2026'!K27+'PLAN DE ACCIÓN 2026'!L27</f>
        <v>0</v>
      </c>
      <c r="K225" s="1044">
        <f>'PLAN DE ACCIÓN 2026'!AB27+'PLAN DE ACCIÓN 2026'!AC27+'PLAN DE ACCIÓN 2026'!AD27</f>
        <v>0</v>
      </c>
      <c r="L225" s="1045">
        <f t="shared" si="19"/>
        <v>0</v>
      </c>
      <c r="M225" s="1051">
        <f t="shared" si="20"/>
        <v>0</v>
      </c>
      <c r="N225" s="1044">
        <f>'PLAN DE ACCIÓN 2026'!L27</f>
        <v>0</v>
      </c>
      <c r="O225" s="1041">
        <f>'PLAN DE ACCIÓN 2026'!AD27</f>
        <v>0</v>
      </c>
      <c r="P225" s="1029" t="e">
        <f t="shared" si="18"/>
        <v>#DIV/0!</v>
      </c>
      <c r="Q225" s="1046" t="s">
        <v>107</v>
      </c>
      <c r="R225" s="1044">
        <f t="shared" si="21"/>
        <v>0</v>
      </c>
      <c r="S225" s="1044">
        <f t="shared" si="22"/>
        <v>0</v>
      </c>
    </row>
    <row r="226" spans="1:19" ht="14.25">
      <c r="A226" s="1041">
        <v>25</v>
      </c>
      <c r="B226" s="1061" t="str">
        <f>'PLAN DE ACCIÓN 2026'!G28</f>
        <v>PES9</v>
      </c>
      <c r="C226" s="1048" t="s">
        <v>133</v>
      </c>
      <c r="D226" s="1048" t="s">
        <v>104</v>
      </c>
      <c r="E226" s="1049" t="str">
        <f>'PLAN DE ACCIÓN 2026'!X28</f>
        <v>Subdirección de Servicios Metrológicos y Relación con el Ciudadano</v>
      </c>
      <c r="F226" s="1050" t="str">
        <f>'PLAN DE ACCIÓN 2026'!H28</f>
        <v>Participación en definición de regulación</v>
      </c>
      <c r="G226" s="1022">
        <v>3</v>
      </c>
      <c r="H226" s="1022" t="s">
        <v>136</v>
      </c>
      <c r="I226" s="1044">
        <f>'PLAN DE ACCIÓN 2026'!V28</f>
        <v>1</v>
      </c>
      <c r="J226" s="1044">
        <f>'PLAN DE ACCIÓN 2026'!J28+'PLAN DE ACCIÓN 2026'!K28+'PLAN DE ACCIÓN 2026'!L28</f>
        <v>0</v>
      </c>
      <c r="K226" s="1044">
        <f>'PLAN DE ACCIÓN 2026'!AB28+'PLAN DE ACCIÓN 2026'!AC28+'PLAN DE ACCIÓN 2026'!AD28</f>
        <v>0</v>
      </c>
      <c r="L226" s="1045">
        <f t="shared" si="19"/>
        <v>0</v>
      </c>
      <c r="M226" s="1051">
        <f t="shared" si="20"/>
        <v>0</v>
      </c>
      <c r="N226" s="1044">
        <f>'PLAN DE ACCIÓN 2026'!L28</f>
        <v>0</v>
      </c>
      <c r="O226" s="1041">
        <f>'PLAN DE ACCIÓN 2026'!AD28</f>
        <v>0</v>
      </c>
      <c r="P226" s="1029" t="e">
        <f t="shared" si="18"/>
        <v>#DIV/0!</v>
      </c>
      <c r="Q226" s="1046" t="s">
        <v>105</v>
      </c>
      <c r="R226" s="1044">
        <f t="shared" si="21"/>
        <v>0</v>
      </c>
      <c r="S226" s="1044">
        <f t="shared" si="22"/>
        <v>0</v>
      </c>
    </row>
    <row r="227" spans="1:19" ht="14.25">
      <c r="A227" s="1041">
        <v>26</v>
      </c>
      <c r="B227" s="1061" t="str">
        <f>'PLAN DE ACCIÓN 2026'!G29</f>
        <v>PEI5</v>
      </c>
      <c r="C227" s="1048" t="s">
        <v>133</v>
      </c>
      <c r="D227" s="1048" t="s">
        <v>104</v>
      </c>
      <c r="E227" s="1049" t="str">
        <f>'PLAN DE ACCIÓN 2026'!X29</f>
        <v>Subdirección de Servicios Metrológicos y Relación con el Ciudadano</v>
      </c>
      <c r="F227" s="1050" t="str">
        <f>'PLAN DE ACCIÓN 2026'!H29</f>
        <v>Fortalecer el relacionamiento con el sector productivo a través de la RCM</v>
      </c>
      <c r="G227" s="1022">
        <v>3</v>
      </c>
      <c r="H227" s="1022" t="s">
        <v>136</v>
      </c>
      <c r="I227" s="1044">
        <f>'PLAN DE ACCIÓN 2026'!V29</f>
        <v>3</v>
      </c>
      <c r="J227" s="1044">
        <f>'PLAN DE ACCIÓN 2026'!J29+'PLAN DE ACCIÓN 2026'!K29+'PLAN DE ACCIÓN 2026'!L29</f>
        <v>0</v>
      </c>
      <c r="K227" s="1044">
        <f>'PLAN DE ACCIÓN 2026'!AB29+'PLAN DE ACCIÓN 2026'!AC29+'PLAN DE ACCIÓN 2026'!AD29</f>
        <v>0</v>
      </c>
      <c r="L227" s="1045">
        <f t="shared" si="19"/>
        <v>0</v>
      </c>
      <c r="M227" s="1051">
        <f t="shared" si="20"/>
        <v>0</v>
      </c>
      <c r="N227" s="1044">
        <f>'PLAN DE ACCIÓN 2026'!L29</f>
        <v>0</v>
      </c>
      <c r="O227" s="1041">
        <f>'PLAN DE ACCIÓN 2026'!AD29</f>
        <v>0</v>
      </c>
      <c r="P227" s="1029" t="e">
        <f t="shared" si="18"/>
        <v>#DIV/0!</v>
      </c>
      <c r="Q227" s="1046" t="s">
        <v>107</v>
      </c>
      <c r="R227" s="1044">
        <f t="shared" si="21"/>
        <v>0</v>
      </c>
      <c r="S227" s="1044">
        <f t="shared" si="22"/>
        <v>0</v>
      </c>
    </row>
    <row r="228" spans="1:19" ht="14.25">
      <c r="A228" s="1041">
        <v>27</v>
      </c>
      <c r="B228" s="1061" t="str">
        <f>'PLAN DE ACCIÓN 2026'!G30</f>
        <v>PES10</v>
      </c>
      <c r="C228" s="1048" t="s">
        <v>133</v>
      </c>
      <c r="D228" s="1048" t="s">
        <v>104</v>
      </c>
      <c r="E228" s="1049" t="str">
        <f>'PLAN DE ACCIÓN 2026'!X30</f>
        <v>Subdirección de Servicios Metrológicos y Relación con el Ciudadano</v>
      </c>
      <c r="F228" s="1050" t="str">
        <f>'PLAN DE ACCIÓN 2026'!H30</f>
        <v>Desarrollar planes de trabajos para disminución de brechas de capacidades de medición y calibración desarrollados</v>
      </c>
      <c r="G228" s="1022">
        <v>3</v>
      </c>
      <c r="H228" s="1022" t="s">
        <v>136</v>
      </c>
      <c r="I228" s="1044">
        <f>'PLAN DE ACCIÓN 2026'!V30</f>
        <v>1</v>
      </c>
      <c r="J228" s="1044">
        <f>'PLAN DE ACCIÓN 2026'!J30+'PLAN DE ACCIÓN 2026'!K30+'PLAN DE ACCIÓN 2026'!L30</f>
        <v>0</v>
      </c>
      <c r="K228" s="1044">
        <f>'PLAN DE ACCIÓN 2026'!AB30+'PLAN DE ACCIÓN 2026'!AC30+'PLAN DE ACCIÓN 2026'!AD30</f>
        <v>0</v>
      </c>
      <c r="L228" s="1045">
        <f t="shared" si="19"/>
        <v>0</v>
      </c>
      <c r="M228" s="1051">
        <f t="shared" si="20"/>
        <v>0</v>
      </c>
      <c r="N228" s="1044">
        <f>'PLAN DE ACCIÓN 2026'!L30</f>
        <v>0</v>
      </c>
      <c r="O228" s="1041">
        <f>'PLAN DE ACCIÓN 2026'!AD30</f>
        <v>0</v>
      </c>
      <c r="P228" s="1029" t="e">
        <f t="shared" si="18"/>
        <v>#DIV/0!</v>
      </c>
      <c r="Q228" s="1046" t="s">
        <v>107</v>
      </c>
      <c r="R228" s="1044">
        <f t="shared" si="21"/>
        <v>0</v>
      </c>
      <c r="S228" s="1044">
        <f t="shared" si="22"/>
        <v>0</v>
      </c>
    </row>
    <row r="229" spans="1:19" ht="14.25">
      <c r="A229" s="1041">
        <v>28</v>
      </c>
      <c r="B229" s="1061" t="str">
        <f>'PLAN DE ACCIÓN 2026'!G31</f>
        <v>PES11</v>
      </c>
      <c r="C229" s="1048" t="s">
        <v>133</v>
      </c>
      <c r="D229" s="1048" t="s">
        <v>104</v>
      </c>
      <c r="E229" s="1049" t="str">
        <f>'PLAN DE ACCIÓN 2026'!X31</f>
        <v>Subdirección de Servicios Metrológicos y Relación con el Ciudadano</v>
      </c>
      <c r="F229" s="1050" t="str">
        <f>'PLAN DE ACCIÓN 2026'!H31</f>
        <v>Desarrollar programas de fortalecimiento de habilidades duras y blandas en sectores de las regiones con identificación de brechas de capacidades metrológicas</v>
      </c>
      <c r="G229" s="1022">
        <v>3</v>
      </c>
      <c r="H229" s="1022" t="s">
        <v>136</v>
      </c>
      <c r="I229" s="1044">
        <f>'PLAN DE ACCIÓN 2026'!V31</f>
        <v>2</v>
      </c>
      <c r="J229" s="1044">
        <f>'PLAN DE ACCIÓN 2026'!J31+'PLAN DE ACCIÓN 2026'!K31+'PLAN DE ACCIÓN 2026'!L31</f>
        <v>0</v>
      </c>
      <c r="K229" s="1044">
        <f>'PLAN DE ACCIÓN 2026'!AB31+'PLAN DE ACCIÓN 2026'!AC31+'PLAN DE ACCIÓN 2026'!AD31</f>
        <v>0</v>
      </c>
      <c r="L229" s="1045">
        <f t="shared" si="19"/>
        <v>0</v>
      </c>
      <c r="M229" s="1051">
        <f t="shared" si="20"/>
        <v>0</v>
      </c>
      <c r="N229" s="1044">
        <f>'PLAN DE ACCIÓN 2026'!L31</f>
        <v>0</v>
      </c>
      <c r="O229" s="1041">
        <f>'PLAN DE ACCIÓN 2026'!AD31</f>
        <v>0</v>
      </c>
      <c r="P229" s="1029" t="e">
        <f t="shared" si="18"/>
        <v>#DIV/0!</v>
      </c>
      <c r="Q229" s="1046" t="s">
        <v>105</v>
      </c>
      <c r="R229" s="1044">
        <f t="shared" si="21"/>
        <v>0</v>
      </c>
      <c r="S229" s="1044">
        <f t="shared" si="22"/>
        <v>0</v>
      </c>
    </row>
    <row r="230" spans="1:19" ht="14.25">
      <c r="A230" s="1041">
        <v>29</v>
      </c>
      <c r="B230" s="1061" t="str">
        <f>'PLAN DE ACCIÓN 2026'!G32</f>
        <v>PEI6</v>
      </c>
      <c r="C230" s="1048" t="s">
        <v>133</v>
      </c>
      <c r="D230" s="1048" t="s">
        <v>104</v>
      </c>
      <c r="E230" s="1049" t="str">
        <f>'PLAN DE ACCIÓN 2026'!X32</f>
        <v>Subdirección de Servicios Metrológicos y Relación con el Ciudadano</v>
      </c>
      <c r="F230" s="1050" t="str">
        <f>'PLAN DE ACCIÓN 2026'!H32</f>
        <v>Generar charlas técnicas enfocadas en las regiónes, acciones en marco de proyectos de coorperación, servicios / formaciones metrológicos en las regiones.</v>
      </c>
      <c r="G230" s="1022">
        <v>3</v>
      </c>
      <c r="H230" s="1022" t="s">
        <v>136</v>
      </c>
      <c r="I230" s="1044">
        <f>'PLAN DE ACCIÓN 2026'!V32</f>
        <v>1</v>
      </c>
      <c r="J230" s="1044">
        <f>'PLAN DE ACCIÓN 2026'!J32+'PLAN DE ACCIÓN 2026'!K32+'PLAN DE ACCIÓN 2026'!L32</f>
        <v>0</v>
      </c>
      <c r="K230" s="1044">
        <f>'PLAN DE ACCIÓN 2026'!AB32+'PLAN DE ACCIÓN 2026'!AC32+'PLAN DE ACCIÓN 2026'!AD32</f>
        <v>0</v>
      </c>
      <c r="L230" s="1045">
        <f t="shared" si="19"/>
        <v>0</v>
      </c>
      <c r="M230" s="1051">
        <f t="shared" si="20"/>
        <v>0</v>
      </c>
      <c r="N230" s="1044">
        <f>'PLAN DE ACCIÓN 2026'!L32</f>
        <v>0</v>
      </c>
      <c r="O230" s="1041">
        <f>'PLAN DE ACCIÓN 2026'!AD32</f>
        <v>0</v>
      </c>
      <c r="P230" s="1029" t="e">
        <f t="shared" si="18"/>
        <v>#DIV/0!</v>
      </c>
      <c r="Q230" s="1046" t="s">
        <v>105</v>
      </c>
      <c r="R230" s="1044">
        <f t="shared" si="21"/>
        <v>0</v>
      </c>
      <c r="S230" s="1044">
        <f t="shared" si="22"/>
        <v>0</v>
      </c>
    </row>
    <row r="231" spans="1:19" ht="14.25">
      <c r="A231" s="1041">
        <v>30</v>
      </c>
      <c r="B231" s="1061" t="str">
        <f>'PLAN DE ACCIÓN 2026'!G33</f>
        <v>PEI7</v>
      </c>
      <c r="C231" s="1048" t="s">
        <v>133</v>
      </c>
      <c r="D231" s="1048" t="s">
        <v>104</v>
      </c>
      <c r="E231" s="1049" t="str">
        <f>'PLAN DE ACCIÓN 2026'!X33</f>
        <v>Subdirección de Servicios Metrológicos y Relación con el Ciudadano</v>
      </c>
      <c r="F231" s="1050" t="str">
        <f>'PLAN DE ACCIÓN 2026'!H33</f>
        <v>Realizar seguimiento a las actividades ACTI donde el instituto participe con otros centros de investigacion, universidades entre otros.</v>
      </c>
      <c r="G231" s="1022">
        <v>3</v>
      </c>
      <c r="H231" s="1022" t="s">
        <v>136</v>
      </c>
      <c r="I231" s="1044">
        <f>'PLAN DE ACCIÓN 2026'!V33</f>
        <v>2</v>
      </c>
      <c r="J231" s="1044">
        <f>'PLAN DE ACCIÓN 2026'!J33+'PLAN DE ACCIÓN 2026'!K33+'PLAN DE ACCIÓN 2026'!L33</f>
        <v>0</v>
      </c>
      <c r="K231" s="1044">
        <f>'PLAN DE ACCIÓN 2026'!AB33+'PLAN DE ACCIÓN 2026'!AC33+'PLAN DE ACCIÓN 2026'!AD33</f>
        <v>0</v>
      </c>
      <c r="L231" s="1045">
        <f t="shared" si="19"/>
        <v>0</v>
      </c>
      <c r="M231" s="1051">
        <f t="shared" si="20"/>
        <v>0</v>
      </c>
      <c r="N231" s="1044">
        <f>'PLAN DE ACCIÓN 2026'!L33</f>
        <v>0</v>
      </c>
      <c r="O231" s="1041">
        <f>'PLAN DE ACCIÓN 2026'!AD33</f>
        <v>0</v>
      </c>
      <c r="P231" s="1029" t="e">
        <f t="shared" si="18"/>
        <v>#DIV/0!</v>
      </c>
      <c r="Q231" s="1046" t="s">
        <v>107</v>
      </c>
      <c r="R231" s="1044">
        <f t="shared" si="21"/>
        <v>0</v>
      </c>
      <c r="S231" s="1044">
        <f t="shared" si="22"/>
        <v>0</v>
      </c>
    </row>
    <row r="232" spans="1:19" ht="14.25">
      <c r="A232" s="1041">
        <v>31</v>
      </c>
      <c r="B232" s="1061" t="str">
        <f>'PLAN DE ACCIÓN 2026'!G34</f>
        <v>PES12</v>
      </c>
      <c r="C232" s="1048" t="s">
        <v>133</v>
      </c>
      <c r="D232" s="1048" t="s">
        <v>104</v>
      </c>
      <c r="E232" s="1049" t="str">
        <f>'PLAN DE ACCIÓN 2026'!X34</f>
        <v>Subdirección de Servicios Metrológicos y Relación con el Ciudadano</v>
      </c>
      <c r="F232" s="1050" t="str">
        <f>'PLAN DE ACCIÓN 2026'!H34</f>
        <v>Identificar actividades en el sector CIT que articulen las necesidades de la industria con las capacidades de CTI y academia</v>
      </c>
      <c r="G232" s="1022">
        <v>3</v>
      </c>
      <c r="H232" s="1022" t="s">
        <v>136</v>
      </c>
      <c r="I232" s="1044">
        <f>'PLAN DE ACCIÓN 2026'!V34</f>
        <v>13</v>
      </c>
      <c r="J232" s="1044">
        <f>'PLAN DE ACCIÓN 2026'!J34+'PLAN DE ACCIÓN 2026'!K34+'PLAN DE ACCIÓN 2026'!L34</f>
        <v>0</v>
      </c>
      <c r="K232" s="1044">
        <f>'PLAN DE ACCIÓN 2026'!AB34+'PLAN DE ACCIÓN 2026'!AC34+'PLAN DE ACCIÓN 2026'!AD34</f>
        <v>0</v>
      </c>
      <c r="L232" s="1045">
        <f t="shared" si="19"/>
        <v>0</v>
      </c>
      <c r="M232" s="1051">
        <f t="shared" si="20"/>
        <v>0</v>
      </c>
      <c r="N232" s="1044">
        <f>'PLAN DE ACCIÓN 2026'!L34</f>
        <v>0</v>
      </c>
      <c r="O232" s="1041">
        <f>'PLAN DE ACCIÓN 2026'!AD34</f>
        <v>0</v>
      </c>
      <c r="P232" s="1029" t="e">
        <f t="shared" si="18"/>
        <v>#DIV/0!</v>
      </c>
      <c r="Q232" s="1046" t="s">
        <v>105</v>
      </c>
      <c r="R232" s="1044">
        <f t="shared" si="21"/>
        <v>0</v>
      </c>
      <c r="S232" s="1044">
        <f t="shared" si="22"/>
        <v>0</v>
      </c>
    </row>
    <row r="233" spans="1:19" ht="14.25">
      <c r="A233" s="1041">
        <v>32</v>
      </c>
      <c r="B233" s="1061" t="str">
        <f>'PLAN DE ACCIÓN 2026'!G35</f>
        <v>PEI8</v>
      </c>
      <c r="C233" s="1048" t="s">
        <v>133</v>
      </c>
      <c r="D233" s="1048" t="s">
        <v>104</v>
      </c>
      <c r="E233" s="1049" t="str">
        <f>'PLAN DE ACCIÓN 2026'!X35</f>
        <v>Subdirección de Metrología Química y Biología</v>
      </c>
      <c r="F233" s="1050"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233" s="1022">
        <v>3</v>
      </c>
      <c r="H233" s="1022" t="s">
        <v>136</v>
      </c>
      <c r="I233" s="1044">
        <f>'PLAN DE ACCIÓN 2026'!V35</f>
        <v>1</v>
      </c>
      <c r="J233" s="1044">
        <f>'PLAN DE ACCIÓN 2026'!J35+'PLAN DE ACCIÓN 2026'!K35+'PLAN DE ACCIÓN 2026'!L35</f>
        <v>0</v>
      </c>
      <c r="K233" s="1044">
        <f>'PLAN DE ACCIÓN 2026'!AB35+'PLAN DE ACCIÓN 2026'!AC35+'PLAN DE ACCIÓN 2026'!AD35</f>
        <v>0</v>
      </c>
      <c r="L233" s="1045">
        <f t="shared" si="19"/>
        <v>0</v>
      </c>
      <c r="M233" s="1051">
        <f t="shared" si="20"/>
        <v>0</v>
      </c>
      <c r="N233" s="1044">
        <f>'PLAN DE ACCIÓN 2026'!L35</f>
        <v>0</v>
      </c>
      <c r="O233" s="1041">
        <f>'PLAN DE ACCIÓN 2026'!AD35</f>
        <v>0</v>
      </c>
      <c r="P233" s="1029" t="e">
        <f t="shared" si="18"/>
        <v>#DIV/0!</v>
      </c>
      <c r="Q233" s="1046" t="s">
        <v>105</v>
      </c>
      <c r="R233" s="1044">
        <f t="shared" si="21"/>
        <v>0</v>
      </c>
      <c r="S233" s="1044">
        <f t="shared" si="22"/>
        <v>0</v>
      </c>
    </row>
    <row r="234" spans="1:19" ht="14.25">
      <c r="A234" s="1041">
        <v>33</v>
      </c>
      <c r="B234" s="1061" t="str">
        <f>'PLAN DE ACCIÓN 2026'!G36</f>
        <v>PEI9</v>
      </c>
      <c r="C234" s="1048" t="s">
        <v>133</v>
      </c>
      <c r="D234" s="1048" t="s">
        <v>104</v>
      </c>
      <c r="E234" s="1049" t="str">
        <f>'PLAN DE ACCIÓN 2026'!X36</f>
        <v>Subdirección de Metrología Física</v>
      </c>
      <c r="F234" s="1050"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234" s="1022">
        <v>3</v>
      </c>
      <c r="H234" s="1022" t="s">
        <v>136</v>
      </c>
      <c r="I234" s="1044">
        <f>'PLAN DE ACCIÓN 2026'!V36</f>
        <v>8</v>
      </c>
      <c r="J234" s="1044">
        <f>'PLAN DE ACCIÓN 2026'!J36+'PLAN DE ACCIÓN 2026'!K36+'PLAN DE ACCIÓN 2026'!L36</f>
        <v>0</v>
      </c>
      <c r="K234" s="1044">
        <f>'PLAN DE ACCIÓN 2026'!AB36+'PLAN DE ACCIÓN 2026'!AC36+'PLAN DE ACCIÓN 2026'!AD36</f>
        <v>0</v>
      </c>
      <c r="L234" s="1045">
        <f t="shared" si="19"/>
        <v>0</v>
      </c>
      <c r="M234" s="1051">
        <f t="shared" si="20"/>
        <v>0</v>
      </c>
      <c r="N234" s="1044">
        <f>'PLAN DE ACCIÓN 2026'!L36</f>
        <v>0</v>
      </c>
      <c r="O234" s="1041">
        <f>'PLAN DE ACCIÓN 2026'!AD36</f>
        <v>0</v>
      </c>
      <c r="P234" s="1029" t="e">
        <f t="shared" si="18"/>
        <v>#DIV/0!</v>
      </c>
      <c r="Q234" s="1046" t="s">
        <v>105</v>
      </c>
      <c r="R234" s="1044">
        <f t="shared" si="21"/>
        <v>0</v>
      </c>
      <c r="S234" s="1044">
        <f t="shared" si="22"/>
        <v>0</v>
      </c>
    </row>
    <row r="235" spans="1:19" ht="14.25">
      <c r="A235" s="1041">
        <v>34</v>
      </c>
      <c r="B235" s="1061" t="str">
        <f>'PLAN DE ACCIÓN 2026'!G37</f>
        <v>PEI10</v>
      </c>
      <c r="C235" s="1048" t="s">
        <v>133</v>
      </c>
      <c r="D235" s="1048" t="s">
        <v>104</v>
      </c>
      <c r="E235" s="1049" t="str">
        <f>'PLAN DE ACCIÓN 2026'!X37</f>
        <v>Subdirección de Servicios Metrológicos y Relación con el Ciudadano</v>
      </c>
      <c r="F235" s="1050" t="str">
        <f>'PLAN DE ACCIÓN 2026'!H37</f>
        <v>Mantener el reconocimiento como centro de investigación</v>
      </c>
      <c r="G235" s="1022">
        <v>3</v>
      </c>
      <c r="H235" s="1022" t="s">
        <v>136</v>
      </c>
      <c r="I235" s="1044">
        <f>'PLAN DE ACCIÓN 2026'!V37</f>
        <v>1</v>
      </c>
      <c r="J235" s="1044">
        <f>'PLAN DE ACCIÓN 2026'!J37+'PLAN DE ACCIÓN 2026'!K37+'PLAN DE ACCIÓN 2026'!L37</f>
        <v>0</v>
      </c>
      <c r="K235" s="1044">
        <f>'PLAN DE ACCIÓN 2026'!AB37+'PLAN DE ACCIÓN 2026'!AC37+'PLAN DE ACCIÓN 2026'!AD37</f>
        <v>0</v>
      </c>
      <c r="L235" s="1045">
        <f t="shared" si="19"/>
        <v>0</v>
      </c>
      <c r="M235" s="1051">
        <f t="shared" si="20"/>
        <v>0</v>
      </c>
      <c r="N235" s="1044">
        <f>'PLAN DE ACCIÓN 2026'!L37</f>
        <v>0</v>
      </c>
      <c r="O235" s="1041">
        <f>'PLAN DE ACCIÓN 2026'!AD37</f>
        <v>0</v>
      </c>
      <c r="P235" s="1029" t="e">
        <f t="shared" si="18"/>
        <v>#DIV/0!</v>
      </c>
      <c r="Q235" s="1046" t="s">
        <v>105</v>
      </c>
      <c r="R235" s="1044">
        <f t="shared" si="21"/>
        <v>0</v>
      </c>
      <c r="S235" s="1044">
        <f t="shared" si="22"/>
        <v>0</v>
      </c>
    </row>
    <row r="236" spans="1:19" ht="14.25">
      <c r="A236" s="1041">
        <v>35</v>
      </c>
      <c r="B236" s="1061" t="str">
        <f>'PLAN DE ACCIÓN 2026'!G38</f>
        <v>PEI11</v>
      </c>
      <c r="C236" s="1048" t="s">
        <v>133</v>
      </c>
      <c r="D236" s="1048" t="s">
        <v>104</v>
      </c>
      <c r="E236" s="1049" t="str">
        <f>'PLAN DE ACCIÓN 2026'!X38</f>
        <v>Secretaría General</v>
      </c>
      <c r="F236" s="1050" t="str">
        <f>'PLAN DE ACCIÓN 2026'!H38</f>
        <v>Fortalecer la participación de los colaboradores de las áreas de apoyo en actividades ACTI</v>
      </c>
      <c r="G236" s="1022">
        <v>3</v>
      </c>
      <c r="H236" s="1022" t="s">
        <v>136</v>
      </c>
      <c r="I236" s="1044">
        <f>'PLAN DE ACCIÓN 2026'!V38</f>
        <v>4</v>
      </c>
      <c r="J236" s="1044">
        <f>'PLAN DE ACCIÓN 2026'!J38+'PLAN DE ACCIÓN 2026'!K38+'PLAN DE ACCIÓN 2026'!L38</f>
        <v>1</v>
      </c>
      <c r="K236" s="1044">
        <f>'PLAN DE ACCIÓN 2026'!AB38+'PLAN DE ACCIÓN 2026'!AC38+'PLAN DE ACCIÓN 2026'!AD38</f>
        <v>1</v>
      </c>
      <c r="L236" s="1045">
        <f t="shared" si="19"/>
        <v>0.25</v>
      </c>
      <c r="M236" s="1051">
        <f t="shared" si="20"/>
        <v>0.25</v>
      </c>
      <c r="N236" s="1044">
        <f>'PLAN DE ACCIÓN 2026'!L38</f>
        <v>1</v>
      </c>
      <c r="O236" s="1041">
        <f>'PLAN DE ACCIÓN 2026'!AD38</f>
        <v>1</v>
      </c>
      <c r="P236" s="1029">
        <f t="shared" si="18"/>
        <v>1</v>
      </c>
      <c r="Q236" s="1046" t="s">
        <v>105</v>
      </c>
      <c r="R236" s="1044">
        <f t="shared" si="21"/>
        <v>0</v>
      </c>
      <c r="S236" s="1044">
        <f t="shared" si="22"/>
        <v>0</v>
      </c>
    </row>
    <row r="237" spans="1:19" ht="14.25">
      <c r="A237" s="1041">
        <v>36</v>
      </c>
      <c r="B237" s="1061" t="str">
        <f>'PLAN DE ACCIÓN 2026'!G39</f>
        <v>PEI12</v>
      </c>
      <c r="C237" s="1048" t="s">
        <v>133</v>
      </c>
      <c r="D237" s="1048" t="s">
        <v>104</v>
      </c>
      <c r="E237" s="1049" t="str">
        <f>'PLAN DE ACCIÓN 2026'!X39</f>
        <v>Secretaría General</v>
      </c>
      <c r="F237" s="1050" t="str">
        <f>'PLAN DE ACCIÓN 2026'!H39</f>
        <v>Participar en el reconocimiento de la Secretaría Distrital de Ambiente PREAD.</v>
      </c>
      <c r="G237" s="1022">
        <v>3</v>
      </c>
      <c r="H237" s="1022" t="s">
        <v>136</v>
      </c>
      <c r="I237" s="1044">
        <f>'PLAN DE ACCIÓN 2026'!V39</f>
        <v>1</v>
      </c>
      <c r="J237" s="1044">
        <f>'PLAN DE ACCIÓN 2026'!J39+'PLAN DE ACCIÓN 2026'!K39+'PLAN DE ACCIÓN 2026'!L39</f>
        <v>0</v>
      </c>
      <c r="K237" s="1044">
        <f>'PLAN DE ACCIÓN 2026'!AB39+'PLAN DE ACCIÓN 2026'!AC39+'PLAN DE ACCIÓN 2026'!AD39</f>
        <v>0</v>
      </c>
      <c r="L237" s="1045">
        <f t="shared" si="19"/>
        <v>0</v>
      </c>
      <c r="M237" s="1051">
        <f t="shared" si="20"/>
        <v>0</v>
      </c>
      <c r="N237" s="1044">
        <f>'PLAN DE ACCIÓN 2026'!L39</f>
        <v>0</v>
      </c>
      <c r="O237" s="1041">
        <f>'PLAN DE ACCIÓN 2026'!AD39</f>
        <v>0</v>
      </c>
      <c r="P237" s="1029" t="e">
        <f t="shared" si="18"/>
        <v>#DIV/0!</v>
      </c>
      <c r="Q237" s="1046" t="s">
        <v>105</v>
      </c>
      <c r="R237" s="1044">
        <f t="shared" si="21"/>
        <v>0</v>
      </c>
      <c r="S237" s="1044">
        <f t="shared" si="22"/>
        <v>0</v>
      </c>
    </row>
    <row r="238" spans="1:19" ht="14.25">
      <c r="A238" s="1041">
        <v>37</v>
      </c>
      <c r="B238" s="1061" t="str">
        <f>'PLAN DE ACCIÓN 2026'!G40</f>
        <v>PEI13</v>
      </c>
      <c r="C238" s="1048" t="s">
        <v>133</v>
      </c>
      <c r="D238" s="1048" t="s">
        <v>104</v>
      </c>
      <c r="E238" s="1049" t="str">
        <f>'PLAN DE ACCIÓN 2026'!X40</f>
        <v>Secretaría General</v>
      </c>
      <c r="F238" s="1050" t="str">
        <f>'PLAN DE ACCIÓN 2026'!H40</f>
        <v>Ejecutar actividades en pro de la generación de cultura de la gestión del cambio en el instituto</v>
      </c>
      <c r="G238" s="1022">
        <v>3</v>
      </c>
      <c r="H238" s="1022" t="s">
        <v>136</v>
      </c>
      <c r="I238" s="1044">
        <f>'PLAN DE ACCIÓN 2026'!V40</f>
        <v>2</v>
      </c>
      <c r="J238" s="1044">
        <f>'PLAN DE ACCIÓN 2026'!J40+'PLAN DE ACCIÓN 2026'!K40+'PLAN DE ACCIÓN 2026'!L40</f>
        <v>0</v>
      </c>
      <c r="K238" s="1044">
        <f>'PLAN DE ACCIÓN 2026'!AB40+'PLAN DE ACCIÓN 2026'!AC40+'PLAN DE ACCIÓN 2026'!AD40</f>
        <v>0</v>
      </c>
      <c r="L238" s="1045">
        <f t="shared" si="19"/>
        <v>0</v>
      </c>
      <c r="M238" s="1051">
        <f t="shared" si="20"/>
        <v>0</v>
      </c>
      <c r="N238" s="1044">
        <f>'PLAN DE ACCIÓN 2026'!L40</f>
        <v>0</v>
      </c>
      <c r="O238" s="1041">
        <f>'PLAN DE ACCIÓN 2026'!AD40</f>
        <v>0</v>
      </c>
      <c r="P238" s="1029" t="e">
        <f t="shared" si="18"/>
        <v>#DIV/0!</v>
      </c>
      <c r="Q238" s="1046" t="s">
        <v>105</v>
      </c>
      <c r="R238" s="1044">
        <f t="shared" si="21"/>
        <v>0</v>
      </c>
      <c r="S238" s="1044">
        <f t="shared" si="22"/>
        <v>0</v>
      </c>
    </row>
    <row r="239" spans="1:19" ht="14.25">
      <c r="A239" s="1041">
        <v>38</v>
      </c>
      <c r="B239" s="1061" t="str">
        <f>'PLAN DE ACCIÓN 2026'!G41</f>
        <v>PEI14</v>
      </c>
      <c r="C239" s="1048" t="s">
        <v>133</v>
      </c>
      <c r="D239" s="1048" t="s">
        <v>104</v>
      </c>
      <c r="E239" s="1049" t="str">
        <f>'PLAN DE ACCIÓN 2026'!X41</f>
        <v>Secretaría General</v>
      </c>
      <c r="F239" s="1050" t="str">
        <f>'PLAN DE ACCIÓN 2026'!H41</f>
        <v>Implementar la política de gestión del conocimiento</v>
      </c>
      <c r="G239" s="1022">
        <v>3</v>
      </c>
      <c r="H239" s="1022" t="s">
        <v>136</v>
      </c>
      <c r="I239" s="1044">
        <f>'PLAN DE ACCIÓN 2026'!V41</f>
        <v>1</v>
      </c>
      <c r="J239" s="1044">
        <f>'PLAN DE ACCIÓN 2026'!J41+'PLAN DE ACCIÓN 2026'!K41+'PLAN DE ACCIÓN 2026'!L41</f>
        <v>0</v>
      </c>
      <c r="K239" s="1044">
        <f>'PLAN DE ACCIÓN 2026'!AB41+'PLAN DE ACCIÓN 2026'!AC41+'PLAN DE ACCIÓN 2026'!AD41</f>
        <v>0</v>
      </c>
      <c r="L239" s="1045">
        <f t="shared" si="19"/>
        <v>0</v>
      </c>
      <c r="M239" s="1051">
        <f t="shared" si="20"/>
        <v>0</v>
      </c>
      <c r="N239" s="1044">
        <f>'PLAN DE ACCIÓN 2026'!L41</f>
        <v>0</v>
      </c>
      <c r="O239" s="1041">
        <f>'PLAN DE ACCIÓN 2026'!AD41</f>
        <v>0</v>
      </c>
      <c r="P239" s="1029" t="e">
        <f t="shared" si="18"/>
        <v>#DIV/0!</v>
      </c>
      <c r="Q239" s="1046" t="s">
        <v>105</v>
      </c>
      <c r="R239" s="1044">
        <f t="shared" si="21"/>
        <v>0</v>
      </c>
      <c r="S239" s="1044">
        <f t="shared" si="22"/>
        <v>0</v>
      </c>
    </row>
    <row r="240" spans="1:19" ht="14.25">
      <c r="A240" s="1041">
        <v>39</v>
      </c>
      <c r="B240" s="1061" t="str">
        <f>'PLAN DE ACCIÓN 2026'!G42</f>
        <v>PEI15</v>
      </c>
      <c r="C240" s="1048" t="s">
        <v>133</v>
      </c>
      <c r="D240" s="1048" t="s">
        <v>104</v>
      </c>
      <c r="E240" s="1049" t="str">
        <f>'PLAN DE ACCIÓN 2026'!X42</f>
        <v>Dirección General</v>
      </c>
      <c r="F240" s="1050" t="str">
        <f>'PLAN DE ACCIÓN 2026'!H42</f>
        <v xml:space="preserve">Definir e implimentar la estrategia de comunicacion para el pocisionamiento institutcional en los grupos de valor </v>
      </c>
      <c r="G240" s="1022">
        <v>3</v>
      </c>
      <c r="H240" s="1022" t="s">
        <v>136</v>
      </c>
      <c r="I240" s="1044">
        <f>'PLAN DE ACCIÓN 2026'!V42</f>
        <v>1</v>
      </c>
      <c r="J240" s="1044">
        <f>'PLAN DE ACCIÓN 2026'!J42+'PLAN DE ACCIÓN 2026'!K42+'PLAN DE ACCIÓN 2026'!L42</f>
        <v>0</v>
      </c>
      <c r="K240" s="1044">
        <f>'PLAN DE ACCIÓN 2026'!AB42+'PLAN DE ACCIÓN 2026'!AC42+'PLAN DE ACCIÓN 2026'!AD42</f>
        <v>0</v>
      </c>
      <c r="L240" s="1045">
        <f t="shared" si="19"/>
        <v>0</v>
      </c>
      <c r="M240" s="1051">
        <f t="shared" si="20"/>
        <v>0</v>
      </c>
      <c r="N240" s="1044">
        <f>'PLAN DE ACCIÓN 2026'!L42</f>
        <v>0</v>
      </c>
      <c r="O240" s="1041">
        <f>'PLAN DE ACCIÓN 2026'!AD42</f>
        <v>0</v>
      </c>
      <c r="P240" s="1029" t="e">
        <f t="shared" si="18"/>
        <v>#DIV/0!</v>
      </c>
      <c r="Q240" s="1046" t="s">
        <v>105</v>
      </c>
      <c r="R240" s="1044">
        <f t="shared" si="21"/>
        <v>0</v>
      </c>
      <c r="S240" s="1044">
        <f t="shared" si="22"/>
        <v>0</v>
      </c>
    </row>
    <row r="241" spans="1:19" ht="14.25">
      <c r="A241" s="1041">
        <v>40</v>
      </c>
      <c r="B241" s="1061" t="str">
        <f>'PLAN DE ACCIÓN 2026'!G43</f>
        <v>PEI16</v>
      </c>
      <c r="C241" s="1048" t="s">
        <v>133</v>
      </c>
      <c r="D241" s="1048" t="s">
        <v>104</v>
      </c>
      <c r="E241" s="1049" t="str">
        <f>'PLAN DE ACCIÓN 2026'!X43</f>
        <v>Oficina de Informática y Desarrollo Tecnológico</v>
      </c>
      <c r="F241" s="1050" t="str">
        <f>'PLAN DE ACCIÓN 2026'!H43</f>
        <v>Implementar iniciativas para adoptar nuevas tecnologías en los procesos del instituto</v>
      </c>
      <c r="G241" s="1022">
        <v>3</v>
      </c>
      <c r="H241" s="1022" t="s">
        <v>136</v>
      </c>
      <c r="I241" s="1044">
        <f>'PLAN DE ACCIÓN 2026'!V43</f>
        <v>2</v>
      </c>
      <c r="J241" s="1044">
        <f>'PLAN DE ACCIÓN 2026'!J43+'PLAN DE ACCIÓN 2026'!K43+'PLAN DE ACCIÓN 2026'!L43</f>
        <v>0</v>
      </c>
      <c r="K241" s="1044">
        <f>'PLAN DE ACCIÓN 2026'!AB43+'PLAN DE ACCIÓN 2026'!AC43+'PLAN DE ACCIÓN 2026'!AD43</f>
        <v>0</v>
      </c>
      <c r="L241" s="1045">
        <f t="shared" si="19"/>
        <v>0</v>
      </c>
      <c r="M241" s="1051">
        <f t="shared" si="20"/>
        <v>0</v>
      </c>
      <c r="N241" s="1044">
        <f>'PLAN DE ACCIÓN 2026'!L43</f>
        <v>0</v>
      </c>
      <c r="O241" s="1041">
        <f>'PLAN DE ACCIÓN 2026'!AD43</f>
        <v>0</v>
      </c>
      <c r="P241" s="1029" t="e">
        <f t="shared" si="18"/>
        <v>#DIV/0!</v>
      </c>
      <c r="Q241" s="1046" t="s">
        <v>107</v>
      </c>
      <c r="R241" s="1044">
        <f t="shared" si="21"/>
        <v>0</v>
      </c>
      <c r="S241" s="1044">
        <f t="shared" si="22"/>
        <v>0</v>
      </c>
    </row>
    <row r="242" spans="1:19" ht="14.25">
      <c r="A242" s="1041">
        <v>41</v>
      </c>
      <c r="B242" s="1061" t="str">
        <f>'PLAN DE ACCIÓN 2026'!G44</f>
        <v>PES14</v>
      </c>
      <c r="C242" s="1048" t="s">
        <v>133</v>
      </c>
      <c r="D242" s="1048" t="s">
        <v>104</v>
      </c>
      <c r="E242" s="1049" t="str">
        <f>'PLAN DE ACCIÓN 2026'!X44</f>
        <v>Subdirección de Servicios Metrológicos y Relación con el Ciudadano</v>
      </c>
      <c r="F242" s="1050" t="str">
        <f>'PLAN DE ACCIÓN 2026'!H44</f>
        <v>Implementar o ejecutar actividades enmarcadas a la Estrategia de Participación Ciudadana Sectorial</v>
      </c>
      <c r="G242" s="1022">
        <v>3</v>
      </c>
      <c r="H242" s="1022" t="s">
        <v>136</v>
      </c>
      <c r="I242" s="1044">
        <f>'PLAN DE ACCIÓN 2026'!V44</f>
        <v>1</v>
      </c>
      <c r="J242" s="1044">
        <f>'PLAN DE ACCIÓN 2026'!J44+'PLAN DE ACCIÓN 2026'!K44+'PLAN DE ACCIÓN 2026'!L44</f>
        <v>0</v>
      </c>
      <c r="K242" s="1044">
        <f>'PLAN DE ACCIÓN 2026'!AB44+'PLAN DE ACCIÓN 2026'!AC44+'PLAN DE ACCIÓN 2026'!AD44</f>
        <v>0</v>
      </c>
      <c r="L242" s="1045">
        <f t="shared" si="19"/>
        <v>0</v>
      </c>
      <c r="M242" s="1051">
        <f t="shared" si="20"/>
        <v>0</v>
      </c>
      <c r="N242" s="1044">
        <f>'PLAN DE ACCIÓN 2026'!L44</f>
        <v>0</v>
      </c>
      <c r="O242" s="1041">
        <f>'PLAN DE ACCIÓN 2026'!AD44</f>
        <v>0</v>
      </c>
      <c r="P242" s="1029" t="e">
        <f t="shared" si="18"/>
        <v>#DIV/0!</v>
      </c>
      <c r="Q242" s="1046" t="s">
        <v>107</v>
      </c>
      <c r="R242" s="1044">
        <f t="shared" si="21"/>
        <v>0</v>
      </c>
      <c r="S242" s="1044">
        <f t="shared" si="22"/>
        <v>0</v>
      </c>
    </row>
    <row r="243" spans="1:19" ht="14.25">
      <c r="A243" s="1041">
        <v>42</v>
      </c>
      <c r="B243" s="1061" t="str">
        <f>'PLAN DE ACCIÓN 2026'!G45</f>
        <v>PES15</v>
      </c>
      <c r="C243" s="1048" t="s">
        <v>133</v>
      </c>
      <c r="D243" s="1048" t="s">
        <v>104</v>
      </c>
      <c r="E243" s="1049" t="str">
        <f>'PLAN DE ACCIÓN 2026'!X45</f>
        <v>Secretaría General</v>
      </c>
      <c r="F243" s="1050" t="str">
        <f>'PLAN DE ACCIÓN 2026'!H45</f>
        <v>Servicio Público con Valores como Garante del Logro de los Objetivos Institucionales y la Materialización de la Planeación Estratégica</v>
      </c>
      <c r="G243" s="1022">
        <v>3</v>
      </c>
      <c r="H243" s="1022" t="s">
        <v>136</v>
      </c>
      <c r="I243" s="1044">
        <f>'PLAN DE ACCIÓN 2026'!V45</f>
        <v>2</v>
      </c>
      <c r="J243" s="1044">
        <f>'PLAN DE ACCIÓN 2026'!J45+'PLAN DE ACCIÓN 2026'!K45+'PLAN DE ACCIÓN 2026'!L45</f>
        <v>1</v>
      </c>
      <c r="K243" s="1044">
        <f>'PLAN DE ACCIÓN 2026'!AB45+'PLAN DE ACCIÓN 2026'!AC45+'PLAN DE ACCIÓN 2026'!AD45</f>
        <v>1</v>
      </c>
      <c r="L243" s="1045">
        <f t="shared" si="19"/>
        <v>0.5</v>
      </c>
      <c r="M243" s="1051">
        <f t="shared" si="20"/>
        <v>0.5</v>
      </c>
      <c r="N243" s="1044">
        <f>'PLAN DE ACCIÓN 2026'!L45</f>
        <v>1</v>
      </c>
      <c r="O243" s="1041">
        <f>'PLAN DE ACCIÓN 2026'!AD45</f>
        <v>0</v>
      </c>
      <c r="P243" s="1029">
        <f t="shared" si="18"/>
        <v>0</v>
      </c>
      <c r="Q243" s="1046" t="s">
        <v>107</v>
      </c>
      <c r="R243" s="1044">
        <f t="shared" si="21"/>
        <v>0</v>
      </c>
      <c r="S243" s="1044">
        <f t="shared" si="22"/>
        <v>-1</v>
      </c>
    </row>
    <row r="244" spans="1:19" ht="14.25">
      <c r="A244" s="1041">
        <v>43</v>
      </c>
      <c r="B244" s="1061" t="str">
        <f>'PLAN DE ACCIÓN 2026'!G46</f>
        <v>PES16</v>
      </c>
      <c r="C244" s="1048" t="s">
        <v>133</v>
      </c>
      <c r="D244" s="1048" t="s">
        <v>104</v>
      </c>
      <c r="E244" s="1049" t="str">
        <f>'PLAN DE ACCIÓN 2026'!X46</f>
        <v>Secretaría General</v>
      </c>
      <c r="F244" s="1050" t="str">
        <f>'PLAN DE ACCIÓN 2026'!H46</f>
        <v xml:space="preserve">Ejecución de las actividades propuestas en los cinco planes de acción dipuestos para la Política de Prevención del Daño Antijurídico para la vigencia. (cinco capacitaciones, un memorando interno) 
</v>
      </c>
      <c r="G244" s="1022">
        <v>3</v>
      </c>
      <c r="H244" s="1022" t="s">
        <v>136</v>
      </c>
      <c r="I244" s="1044">
        <f>'PLAN DE ACCIÓN 2026'!V46</f>
        <v>2</v>
      </c>
      <c r="J244" s="1044">
        <f>'PLAN DE ACCIÓN 2026'!J46+'PLAN DE ACCIÓN 2026'!K46+'PLAN DE ACCIÓN 2026'!L46</f>
        <v>0</v>
      </c>
      <c r="K244" s="1044">
        <f>'PLAN DE ACCIÓN 2026'!AB46+'PLAN DE ACCIÓN 2026'!AC46+'PLAN DE ACCIÓN 2026'!AD46</f>
        <v>0</v>
      </c>
      <c r="L244" s="1045">
        <f t="shared" si="19"/>
        <v>0</v>
      </c>
      <c r="M244" s="1051">
        <f t="shared" si="20"/>
        <v>0</v>
      </c>
      <c r="N244" s="1044">
        <f>'PLAN DE ACCIÓN 2026'!L46</f>
        <v>0</v>
      </c>
      <c r="O244" s="1041">
        <f>'PLAN DE ACCIÓN 2026'!AD46</f>
        <v>0</v>
      </c>
      <c r="P244" s="1029" t="e">
        <f t="shared" si="18"/>
        <v>#DIV/0!</v>
      </c>
      <c r="Q244" s="1046" t="s">
        <v>107</v>
      </c>
      <c r="R244" s="1044">
        <f t="shared" si="21"/>
        <v>0</v>
      </c>
      <c r="S244" s="1044">
        <f t="shared" si="22"/>
        <v>0</v>
      </c>
    </row>
    <row r="245" spans="1:19" ht="14.25">
      <c r="A245" s="1041">
        <v>44</v>
      </c>
      <c r="B245" s="1061" t="str">
        <f>'PLAN DE ACCIÓN 2026'!G47</f>
        <v>PES17</v>
      </c>
      <c r="C245" s="1048" t="s">
        <v>133</v>
      </c>
      <c r="D245" s="1048" t="s">
        <v>104</v>
      </c>
      <c r="E245" s="1049" t="str">
        <f>'PLAN DE ACCIÓN 2026'!X47</f>
        <v>Secretaría General</v>
      </c>
      <c r="F245" s="1050" t="str">
        <f>'PLAN DE ACCIÓN 2026'!H47</f>
        <v>Reportar ante el MinCIT las actividades programadas en el plan de conservación, preservación y difusión del patrimonio documental del sector.</v>
      </c>
      <c r="G245" s="1022">
        <v>3</v>
      </c>
      <c r="H245" s="1022" t="s">
        <v>136</v>
      </c>
      <c r="I245" s="1044">
        <f>'PLAN DE ACCIÓN 2026'!V47</f>
        <v>1</v>
      </c>
      <c r="J245" s="1044">
        <f>'PLAN DE ACCIÓN 2026'!J47+'PLAN DE ACCIÓN 2026'!K47+'PLAN DE ACCIÓN 2026'!L47</f>
        <v>0</v>
      </c>
      <c r="K245" s="1044">
        <f>'PLAN DE ACCIÓN 2026'!AB47+'PLAN DE ACCIÓN 2026'!AC47+'PLAN DE ACCIÓN 2026'!AD47</f>
        <v>0</v>
      </c>
      <c r="L245" s="1045">
        <f t="shared" si="19"/>
        <v>0</v>
      </c>
      <c r="M245" s="1051">
        <f t="shared" si="20"/>
        <v>0</v>
      </c>
      <c r="N245" s="1044">
        <f>'PLAN DE ACCIÓN 2026'!L47</f>
        <v>0</v>
      </c>
      <c r="O245" s="1041">
        <f>'PLAN DE ACCIÓN 2026'!AD47</f>
        <v>0</v>
      </c>
      <c r="P245" s="1029" t="e">
        <f t="shared" si="18"/>
        <v>#DIV/0!</v>
      </c>
      <c r="Q245" s="1046" t="s">
        <v>107</v>
      </c>
      <c r="R245" s="1044">
        <f t="shared" si="21"/>
        <v>0</v>
      </c>
      <c r="S245" s="1044">
        <f t="shared" si="22"/>
        <v>0</v>
      </c>
    </row>
    <row r="246" spans="1:19" ht="14.25">
      <c r="A246" s="1041">
        <v>45</v>
      </c>
      <c r="B246" s="1061" t="str">
        <f>'PLAN DE ACCIÓN 2026'!G48</f>
        <v>PES19</v>
      </c>
      <c r="C246" s="1048" t="s">
        <v>133</v>
      </c>
      <c r="D246" s="1048" t="s">
        <v>104</v>
      </c>
      <c r="E246" s="1049" t="str">
        <f>'PLAN DE ACCIÓN 2026'!X48</f>
        <v>Dirección General</v>
      </c>
      <c r="F246" s="1050" t="str">
        <f>'PLAN DE ACCIÓN 2026'!H48</f>
        <v>Estructura de Control de la Gestión Eficiente para el Establecimiento de Acciones, Políticas, Métodos, Procedimientos, Mecanismos de Prevención, Verificación y Evaluación en Procura de su Mejoramiento Continuo</v>
      </c>
      <c r="G246" s="1022">
        <v>3</v>
      </c>
      <c r="H246" s="1022" t="s">
        <v>136</v>
      </c>
      <c r="I246" s="1044">
        <f>'PLAN DE ACCIÓN 2026'!V48</f>
        <v>1</v>
      </c>
      <c r="J246" s="1044">
        <f>'PLAN DE ACCIÓN 2026'!J48+'PLAN DE ACCIÓN 2026'!K48+'PLAN DE ACCIÓN 2026'!L48</f>
        <v>0</v>
      </c>
      <c r="K246" s="1044">
        <f>'PLAN DE ACCIÓN 2026'!AB48+'PLAN DE ACCIÓN 2026'!AC48+'PLAN DE ACCIÓN 2026'!AD48</f>
        <v>0</v>
      </c>
      <c r="L246" s="1045">
        <f t="shared" si="19"/>
        <v>0</v>
      </c>
      <c r="M246" s="1051">
        <f t="shared" si="20"/>
        <v>0</v>
      </c>
      <c r="N246" s="1044">
        <f>'PLAN DE ACCIÓN 2026'!L48</f>
        <v>0</v>
      </c>
      <c r="O246" s="1041">
        <f>'PLAN DE ACCIÓN 2026'!AD48</f>
        <v>0</v>
      </c>
      <c r="P246" s="1029" t="e">
        <f t="shared" si="18"/>
        <v>#DIV/0!</v>
      </c>
      <c r="Q246" s="1046" t="s">
        <v>107</v>
      </c>
      <c r="R246" s="1044">
        <f t="shared" si="21"/>
        <v>0</v>
      </c>
      <c r="S246" s="1044">
        <f t="shared" si="22"/>
        <v>0</v>
      </c>
    </row>
    <row r="247" spans="1:19" ht="14.25">
      <c r="A247" s="1041">
        <v>46</v>
      </c>
      <c r="B247" s="1061" t="str">
        <f>'PLAN DE ACCIÓN 2026'!G49</f>
        <v>PES20</v>
      </c>
      <c r="C247" s="1048" t="s">
        <v>133</v>
      </c>
      <c r="D247" s="1048" t="s">
        <v>104</v>
      </c>
      <c r="E247" s="1049" t="str">
        <f>'PLAN DE ACCIÓN 2026'!X49</f>
        <v>Oficina de Informática y Desarrollo Tecnológico</v>
      </c>
      <c r="F247" s="1050" t="str">
        <f>'PLAN DE ACCIÓN 2026'!H49</f>
        <v>Plan de acción implementado para el intercambio de información</v>
      </c>
      <c r="G247" s="1022">
        <v>3</v>
      </c>
      <c r="H247" s="1022" t="s">
        <v>136</v>
      </c>
      <c r="I247" s="1044">
        <f>'PLAN DE ACCIÓN 2026'!V49</f>
        <v>2</v>
      </c>
      <c r="J247" s="1044">
        <f>'PLAN DE ACCIÓN 2026'!J49+'PLAN DE ACCIÓN 2026'!K49+'PLAN DE ACCIÓN 2026'!L49</f>
        <v>0</v>
      </c>
      <c r="K247" s="1044">
        <f>'PLAN DE ACCIÓN 2026'!AB49+'PLAN DE ACCIÓN 2026'!AC49+'PLAN DE ACCIÓN 2026'!AD49</f>
        <v>0</v>
      </c>
      <c r="L247" s="1045">
        <f t="shared" si="19"/>
        <v>0</v>
      </c>
      <c r="M247" s="1051">
        <f t="shared" si="20"/>
        <v>0</v>
      </c>
      <c r="N247" s="1044">
        <f>'PLAN DE ACCIÓN 2026'!L49</f>
        <v>0</v>
      </c>
      <c r="O247" s="1041">
        <f>'PLAN DE ACCIÓN 2026'!AD49</f>
        <v>0</v>
      </c>
      <c r="P247" s="1029" t="e">
        <f t="shared" si="18"/>
        <v>#DIV/0!</v>
      </c>
      <c r="Q247" s="1046" t="s">
        <v>107</v>
      </c>
      <c r="R247" s="1044">
        <f t="shared" si="21"/>
        <v>0</v>
      </c>
      <c r="S247" s="1044">
        <f t="shared" si="22"/>
        <v>0</v>
      </c>
    </row>
    <row r="248" spans="1:19" ht="14.25">
      <c r="A248" s="1041">
        <v>47</v>
      </c>
      <c r="B248" s="1061" t="str">
        <f>'PLAN DE ACCIÓN 2026'!G50</f>
        <v>PES21</v>
      </c>
      <c r="C248" s="1048" t="s">
        <v>133</v>
      </c>
      <c r="D248" s="1048" t="s">
        <v>104</v>
      </c>
      <c r="E248" s="1049" t="str">
        <f>'PLAN DE ACCIÓN 2026'!X50</f>
        <v>Oficina de Informática y Desarrollo Tecnológico</v>
      </c>
      <c r="F248" s="1050" t="str">
        <f>'PLAN DE ACCIÓN 2026'!H50</f>
        <v>Implementar  el Plan de recuperación ante Desastres  (DRP)  Implementado en los servicios de TI críticos</v>
      </c>
      <c r="G248" s="1022">
        <v>3</v>
      </c>
      <c r="H248" s="1022" t="s">
        <v>136</v>
      </c>
      <c r="I248" s="1044">
        <f>'PLAN DE ACCIÓN 2026'!V50</f>
        <v>1</v>
      </c>
      <c r="J248" s="1044">
        <f>'PLAN DE ACCIÓN 2026'!J50+'PLAN DE ACCIÓN 2026'!K50+'PLAN DE ACCIÓN 2026'!L50</f>
        <v>0</v>
      </c>
      <c r="K248" s="1044">
        <f>'PLAN DE ACCIÓN 2026'!AB50+'PLAN DE ACCIÓN 2026'!AC50+'PLAN DE ACCIÓN 2026'!AD50</f>
        <v>0</v>
      </c>
      <c r="L248" s="1045">
        <f t="shared" si="19"/>
        <v>0</v>
      </c>
      <c r="M248" s="1051">
        <f t="shared" si="20"/>
        <v>0</v>
      </c>
      <c r="N248" s="1044">
        <f>'PLAN DE ACCIÓN 2026'!L50</f>
        <v>0</v>
      </c>
      <c r="O248" s="1041">
        <f>'PLAN DE ACCIÓN 2026'!AD50</f>
        <v>0</v>
      </c>
      <c r="P248" s="1029" t="e">
        <f t="shared" si="18"/>
        <v>#DIV/0!</v>
      </c>
      <c r="Q248" s="1046" t="s">
        <v>107</v>
      </c>
      <c r="R248" s="1044">
        <f t="shared" si="21"/>
        <v>0</v>
      </c>
      <c r="S248" s="1044">
        <f t="shared" si="22"/>
        <v>0</v>
      </c>
    </row>
    <row r="249" spans="1:19" ht="14.25">
      <c r="A249" s="1041">
        <v>48</v>
      </c>
      <c r="B249" s="1061" t="str">
        <f>'PLAN DE ACCIÓN 2026'!G51</f>
        <v>PES22</v>
      </c>
      <c r="C249" s="1048" t="s">
        <v>133</v>
      </c>
      <c r="D249" s="1048" t="s">
        <v>104</v>
      </c>
      <c r="E249" s="1049" t="str">
        <f>'PLAN DE ACCIÓN 2026'!X51</f>
        <v>Oficina de Informática y Desarrollo Tecnológico</v>
      </c>
      <c r="F249" s="1050" t="str">
        <f>'PLAN DE ACCIÓN 2026'!H51</f>
        <v>Establecer una Estructura de Control de la Gestión Eficiente para el Establecimiento de Acciones, Políticas, Métodos, Procedimientos, Mecanismos de Prevención, Verificación y Evaluación en Procura de su Mejoramiento Continuo</v>
      </c>
      <c r="G249" s="1022">
        <v>3</v>
      </c>
      <c r="H249" s="1022" t="s">
        <v>136</v>
      </c>
      <c r="I249" s="1044">
        <f>'PLAN DE ACCIÓN 2026'!V51</f>
        <v>2</v>
      </c>
      <c r="J249" s="1044">
        <f>'PLAN DE ACCIÓN 2026'!J51+'PLAN DE ACCIÓN 2026'!K51+'PLAN DE ACCIÓN 2026'!L51</f>
        <v>0</v>
      </c>
      <c r="K249" s="1044">
        <f>'PLAN DE ACCIÓN 2026'!AB51+'PLAN DE ACCIÓN 2026'!AC51+'PLAN DE ACCIÓN 2026'!AD51</f>
        <v>0</v>
      </c>
      <c r="L249" s="1045">
        <f t="shared" si="19"/>
        <v>0</v>
      </c>
      <c r="M249" s="1051">
        <f t="shared" si="20"/>
        <v>0</v>
      </c>
      <c r="N249" s="1044">
        <f>'PLAN DE ACCIÓN 2026'!L51</f>
        <v>0</v>
      </c>
      <c r="O249" s="1041">
        <f>'PLAN DE ACCIÓN 2026'!AD51</f>
        <v>0</v>
      </c>
      <c r="P249" s="1029" t="e">
        <f t="shared" si="18"/>
        <v>#DIV/0!</v>
      </c>
      <c r="Q249" s="1046" t="s">
        <v>107</v>
      </c>
      <c r="R249" s="1044">
        <f t="shared" si="21"/>
        <v>0</v>
      </c>
      <c r="S249" s="1044">
        <f t="shared" si="22"/>
        <v>0</v>
      </c>
    </row>
    <row r="250" spans="1:19" ht="14.25">
      <c r="A250" s="1041">
        <v>49</v>
      </c>
      <c r="B250" s="1061" t="str">
        <f>'PLAN DE ACCIÓN 2026'!G52</f>
        <v>PES23</v>
      </c>
      <c r="C250" s="1048" t="s">
        <v>133</v>
      </c>
      <c r="D250" s="1048" t="s">
        <v>104</v>
      </c>
      <c r="E250" s="1049" t="str">
        <f>'PLAN DE ACCIÓN 2026'!X52</f>
        <v>Secretaría General</v>
      </c>
      <c r="F250" s="1050"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250" s="1022">
        <v>3</v>
      </c>
      <c r="H250" s="1022" t="s">
        <v>136</v>
      </c>
      <c r="I250" s="1044">
        <f>'PLAN DE ACCIÓN 2026'!V52</f>
        <v>4</v>
      </c>
      <c r="J250" s="1044">
        <f>'PLAN DE ACCIÓN 2026'!J52+'PLAN DE ACCIÓN 2026'!K52+'PLAN DE ACCIÓN 2026'!L52</f>
        <v>1</v>
      </c>
      <c r="K250" s="1044">
        <f>'PLAN DE ACCIÓN 2026'!AB52+'PLAN DE ACCIÓN 2026'!AC52+'PLAN DE ACCIÓN 2026'!AD52</f>
        <v>1</v>
      </c>
      <c r="L250" s="1045">
        <f t="shared" si="19"/>
        <v>0.25</v>
      </c>
      <c r="M250" s="1051">
        <f t="shared" si="20"/>
        <v>0.25</v>
      </c>
      <c r="N250" s="1044">
        <f>'PLAN DE ACCIÓN 2026'!L52</f>
        <v>1</v>
      </c>
      <c r="O250" s="1041">
        <f>'PLAN DE ACCIÓN 2026'!AD52</f>
        <v>1</v>
      </c>
      <c r="P250" s="1029">
        <f t="shared" si="18"/>
        <v>1</v>
      </c>
      <c r="Q250" s="1046" t="s">
        <v>109</v>
      </c>
      <c r="R250" s="1044">
        <f t="shared" si="21"/>
        <v>0</v>
      </c>
      <c r="S250" s="1044">
        <f t="shared" si="22"/>
        <v>0</v>
      </c>
    </row>
    <row r="251" spans="1:19" ht="14.25">
      <c r="A251" s="1041">
        <v>50</v>
      </c>
      <c r="B251" s="1061" t="str">
        <f>'PLAN DE ACCIÓN 2026'!G53</f>
        <v>PI8</v>
      </c>
      <c r="C251" s="1048" t="s">
        <v>133</v>
      </c>
      <c r="D251" s="1048" t="s">
        <v>104</v>
      </c>
      <c r="E251" s="1049" t="str">
        <f>'PLAN DE ACCIÓN 2026'!X53</f>
        <v>Secretaría General</v>
      </c>
      <c r="F251" s="1050" t="str">
        <f>'PLAN DE ACCIÓN 2026'!H53</f>
        <v>Ejecutar las actividades del Plan de Acción Ambiental</v>
      </c>
      <c r="G251" s="1022">
        <v>3</v>
      </c>
      <c r="H251" s="1022" t="s">
        <v>136</v>
      </c>
      <c r="I251" s="1044">
        <f>'PLAN DE ACCIÓN 2026'!V53</f>
        <v>4</v>
      </c>
      <c r="J251" s="1044">
        <f>'PLAN DE ACCIÓN 2026'!J53+'PLAN DE ACCIÓN 2026'!K53+'PLAN DE ACCIÓN 2026'!L53</f>
        <v>1</v>
      </c>
      <c r="K251" s="1044">
        <f>'PLAN DE ACCIÓN 2026'!AB53+'PLAN DE ACCIÓN 2026'!AC53+'PLAN DE ACCIÓN 2026'!AD53</f>
        <v>1</v>
      </c>
      <c r="L251" s="1045">
        <f t="shared" si="19"/>
        <v>0.25</v>
      </c>
      <c r="M251" s="1051">
        <f t="shared" si="20"/>
        <v>0.25</v>
      </c>
      <c r="N251" s="1044">
        <f>'PLAN DE ACCIÓN 2026'!L53</f>
        <v>1</v>
      </c>
      <c r="O251" s="1041">
        <f>'PLAN DE ACCIÓN 2026'!AD53</f>
        <v>1</v>
      </c>
      <c r="P251" s="1029">
        <f t="shared" ref="P251:P274" si="23">O251/N251</f>
        <v>1</v>
      </c>
      <c r="Q251" s="1046" t="s">
        <v>109</v>
      </c>
      <c r="R251" s="1044">
        <f t="shared" si="21"/>
        <v>0</v>
      </c>
      <c r="S251" s="1044">
        <f t="shared" si="22"/>
        <v>0</v>
      </c>
    </row>
    <row r="252" spans="1:19" ht="14.25">
      <c r="A252" s="1041">
        <v>51</v>
      </c>
      <c r="B252" s="1061" t="str">
        <f>'PLAN DE ACCIÓN 2026'!G54</f>
        <v>PI5</v>
      </c>
      <c r="C252" s="1048" t="s">
        <v>133</v>
      </c>
      <c r="D252" s="1048" t="s">
        <v>104</v>
      </c>
      <c r="E252" s="1049" t="str">
        <f>'PLAN DE ACCIÓN 2026'!X54</f>
        <v>Oficina de Informática y Desarrollo Tecnológico</v>
      </c>
      <c r="F252" s="1050" t="str">
        <f>'PLAN DE ACCIÓN 2026'!H54</f>
        <v>Ejecutar el Plan Estratégico de Tecnologías de la Información - PETI 2024 - 2026</v>
      </c>
      <c r="G252" s="1022">
        <v>3</v>
      </c>
      <c r="H252" s="1022" t="s">
        <v>136</v>
      </c>
      <c r="I252" s="1044">
        <f>'PLAN DE ACCIÓN 2026'!V54</f>
        <v>4</v>
      </c>
      <c r="J252" s="1044">
        <f>'PLAN DE ACCIÓN 2026'!J54+'PLAN DE ACCIÓN 2026'!K54+'PLAN DE ACCIÓN 2026'!L54</f>
        <v>0</v>
      </c>
      <c r="K252" s="1044">
        <f>'PLAN DE ACCIÓN 2026'!AB54+'PLAN DE ACCIÓN 2026'!AC54+'PLAN DE ACCIÓN 2026'!AD54</f>
        <v>0</v>
      </c>
      <c r="L252" s="1045">
        <f t="shared" si="19"/>
        <v>0</v>
      </c>
      <c r="M252" s="1051">
        <f t="shared" si="20"/>
        <v>0</v>
      </c>
      <c r="N252" s="1044">
        <f>'PLAN DE ACCIÓN 2026'!L54</f>
        <v>0</v>
      </c>
      <c r="O252" s="1041">
        <f>'PLAN DE ACCIÓN 2026'!AD54</f>
        <v>0</v>
      </c>
      <c r="P252" s="1029" t="e">
        <f t="shared" si="23"/>
        <v>#DIV/0!</v>
      </c>
      <c r="Q252" s="1046" t="s">
        <v>109</v>
      </c>
      <c r="R252" s="1044">
        <f t="shared" si="21"/>
        <v>0</v>
      </c>
      <c r="S252" s="1044">
        <f t="shared" si="22"/>
        <v>0</v>
      </c>
    </row>
    <row r="253" spans="1:19" ht="14.25">
      <c r="A253" s="1041">
        <v>52</v>
      </c>
      <c r="B253" s="1061" t="str">
        <f>'PLAN DE ACCIÓN 2026'!G55</f>
        <v>PI2</v>
      </c>
      <c r="C253" s="1048" t="s">
        <v>133</v>
      </c>
      <c r="D253" s="1048" t="s">
        <v>104</v>
      </c>
      <c r="E253" s="1049" t="str">
        <f>'PLAN DE ACCIÓN 2026'!X55</f>
        <v>Secretaría General</v>
      </c>
      <c r="F253" s="1050" t="str">
        <f>'PLAN DE ACCIÓN 2026'!H55</f>
        <v>Realizar seguimiento al Plan Anual de Adquisiciones</v>
      </c>
      <c r="G253" s="1022">
        <v>3</v>
      </c>
      <c r="H253" s="1022" t="s">
        <v>136</v>
      </c>
      <c r="I253" s="1044">
        <f>'PLAN DE ACCIÓN 2026'!V55</f>
        <v>12</v>
      </c>
      <c r="J253" s="1044">
        <f>'PLAN DE ACCIÓN 2026'!J55+'PLAN DE ACCIÓN 2026'!K55+'PLAN DE ACCIÓN 2026'!L55</f>
        <v>3</v>
      </c>
      <c r="K253" s="1044">
        <f>'PLAN DE ACCIÓN 2026'!AB55+'PLAN DE ACCIÓN 2026'!AC55+'PLAN DE ACCIÓN 2026'!AD55</f>
        <v>3</v>
      </c>
      <c r="L253" s="1045">
        <f t="shared" si="19"/>
        <v>0.25</v>
      </c>
      <c r="M253" s="1051">
        <f t="shared" si="20"/>
        <v>0.25</v>
      </c>
      <c r="N253" s="1044">
        <f>'PLAN DE ACCIÓN 2026'!L55</f>
        <v>1</v>
      </c>
      <c r="O253" s="1041">
        <f>'PLAN DE ACCIÓN 2026'!AD55</f>
        <v>1</v>
      </c>
      <c r="P253" s="1029">
        <f t="shared" si="23"/>
        <v>1</v>
      </c>
      <c r="Q253" s="1046" t="s">
        <v>109</v>
      </c>
      <c r="R253" s="1044">
        <f t="shared" si="21"/>
        <v>0</v>
      </c>
      <c r="S253" s="1044">
        <f t="shared" si="22"/>
        <v>0</v>
      </c>
    </row>
    <row r="254" spans="1:19" ht="14.25">
      <c r="A254" s="1041">
        <v>53</v>
      </c>
      <c r="B254" s="1061" t="str">
        <f>'PLAN DE ACCIÓN 2026'!G56</f>
        <v>PI9</v>
      </c>
      <c r="C254" s="1048" t="s">
        <v>133</v>
      </c>
      <c r="D254" s="1048" t="s">
        <v>104</v>
      </c>
      <c r="E254" s="1049" t="str">
        <f>'PLAN DE ACCIÓN 2026'!X56</f>
        <v>Secretaría General</v>
      </c>
      <c r="F254" s="1050" t="str">
        <f>'PLAN DE ACCIÓN 2026'!H56</f>
        <v>Realizar seguimiento a los rubros de Austeridad del Gasto</v>
      </c>
      <c r="G254" s="1022">
        <v>3</v>
      </c>
      <c r="H254" s="1022" t="s">
        <v>136</v>
      </c>
      <c r="I254" s="1044">
        <f>'PLAN DE ACCIÓN 2026'!V56</f>
        <v>2</v>
      </c>
      <c r="J254" s="1044">
        <f>'PLAN DE ACCIÓN 2026'!J56+'PLAN DE ACCIÓN 2026'!K56+'PLAN DE ACCIÓN 2026'!L56</f>
        <v>0</v>
      </c>
      <c r="K254" s="1044">
        <f>'PLAN DE ACCIÓN 2026'!AB56+'PLAN DE ACCIÓN 2026'!AC56+'PLAN DE ACCIÓN 2026'!AD56</f>
        <v>0</v>
      </c>
      <c r="L254" s="1045">
        <f t="shared" si="19"/>
        <v>0</v>
      </c>
      <c r="M254" s="1051">
        <f t="shared" si="20"/>
        <v>0</v>
      </c>
      <c r="N254" s="1044">
        <f>'PLAN DE ACCIÓN 2026'!L56</f>
        <v>0</v>
      </c>
      <c r="O254" s="1041">
        <f>'PLAN DE ACCIÓN 2026'!AD56</f>
        <v>0</v>
      </c>
      <c r="P254" s="1029" t="e">
        <f t="shared" si="23"/>
        <v>#DIV/0!</v>
      </c>
      <c r="Q254" s="1046" t="s">
        <v>109</v>
      </c>
      <c r="R254" s="1044">
        <f t="shared" si="21"/>
        <v>0</v>
      </c>
      <c r="S254" s="1044">
        <f t="shared" si="22"/>
        <v>0</v>
      </c>
    </row>
    <row r="255" spans="1:19" ht="14.25">
      <c r="A255" s="1041">
        <v>54</v>
      </c>
      <c r="B255" s="1061" t="str">
        <f>'PLAN DE ACCIÓN 2026'!G57</f>
        <v>PI3</v>
      </c>
      <c r="C255" s="1048" t="s">
        <v>133</v>
      </c>
      <c r="D255" s="1048" t="s">
        <v>104</v>
      </c>
      <c r="E255" s="1049" t="str">
        <f>'PLAN DE ACCIÓN 2026'!X57</f>
        <v>Secretaría General</v>
      </c>
      <c r="F255" s="1050"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255" s="1022">
        <v>3</v>
      </c>
      <c r="H255" s="1022" t="s">
        <v>136</v>
      </c>
      <c r="I255" s="1044">
        <f>'PLAN DE ACCIÓN 2026'!V57</f>
        <v>4</v>
      </c>
      <c r="J255" s="1044">
        <f>'PLAN DE ACCIÓN 2026'!J57+'PLAN DE ACCIÓN 2026'!K57+'PLAN DE ACCIÓN 2026'!L57</f>
        <v>1</v>
      </c>
      <c r="K255" s="1044">
        <f>'PLAN DE ACCIÓN 2026'!AB57+'PLAN DE ACCIÓN 2026'!AC57+'PLAN DE ACCIÓN 2026'!AD57</f>
        <v>1</v>
      </c>
      <c r="L255" s="1045">
        <f t="shared" si="19"/>
        <v>0.25</v>
      </c>
      <c r="M255" s="1051">
        <f t="shared" si="20"/>
        <v>0.25</v>
      </c>
      <c r="N255" s="1044">
        <f>'PLAN DE ACCIÓN 2026'!L57</f>
        <v>1</v>
      </c>
      <c r="O255" s="1041">
        <f>'PLAN DE ACCIÓN 2026'!AD57</f>
        <v>1</v>
      </c>
      <c r="P255" s="1029">
        <f t="shared" si="23"/>
        <v>1</v>
      </c>
      <c r="Q255" s="1046" t="s">
        <v>109</v>
      </c>
      <c r="R255" s="1044">
        <f t="shared" si="21"/>
        <v>0</v>
      </c>
      <c r="S255" s="1044">
        <f t="shared" si="22"/>
        <v>0</v>
      </c>
    </row>
    <row r="256" spans="1:19" ht="14.25">
      <c r="A256" s="1041">
        <v>55</v>
      </c>
      <c r="B256" s="1061" t="str">
        <f>'PLAN DE ACCIÓN 2026'!G58</f>
        <v>PI4</v>
      </c>
      <c r="C256" s="1048" t="s">
        <v>133</v>
      </c>
      <c r="D256" s="1048" t="s">
        <v>104</v>
      </c>
      <c r="E256" s="1049" t="str">
        <f>'PLAN DE ACCIÓN 2026'!X58</f>
        <v xml:space="preserve">Oficina Asesora de Planeación </v>
      </c>
      <c r="F256" s="1050" t="str">
        <f>'PLAN DE ACCIÓN 2026'!H58</f>
        <v>Ejecutar el Programa de Transparencia y Ética Pública</v>
      </c>
      <c r="G256" s="1022">
        <v>3</v>
      </c>
      <c r="H256" s="1022" t="s">
        <v>136</v>
      </c>
      <c r="I256" s="1044">
        <f>'PLAN DE ACCIÓN 2026'!V58</f>
        <v>4</v>
      </c>
      <c r="J256" s="1044">
        <f>'PLAN DE ACCIÓN 2026'!J58+'PLAN DE ACCIÓN 2026'!K58+'PLAN DE ACCIÓN 2026'!L58</f>
        <v>1</v>
      </c>
      <c r="K256" s="1044">
        <f>'PLAN DE ACCIÓN 2026'!AB58+'PLAN DE ACCIÓN 2026'!AC58+'PLAN DE ACCIÓN 2026'!AD58</f>
        <v>1</v>
      </c>
      <c r="L256" s="1045">
        <f t="shared" si="19"/>
        <v>0.25</v>
      </c>
      <c r="M256" s="1051">
        <f t="shared" si="20"/>
        <v>0.25</v>
      </c>
      <c r="N256" s="1044">
        <f>'PLAN DE ACCIÓN 2026'!L58</f>
        <v>1</v>
      </c>
      <c r="O256" s="1041">
        <f>'PLAN DE ACCIÓN 2026'!AD58</f>
        <v>1</v>
      </c>
      <c r="P256" s="1029">
        <f t="shared" si="23"/>
        <v>1</v>
      </c>
      <c r="Q256" s="1046" t="s">
        <v>109</v>
      </c>
      <c r="R256" s="1044">
        <f t="shared" si="21"/>
        <v>0</v>
      </c>
      <c r="S256" s="1044">
        <f t="shared" si="22"/>
        <v>0</v>
      </c>
    </row>
    <row r="257" spans="1:19" ht="14.25">
      <c r="A257" s="1041">
        <v>56</v>
      </c>
      <c r="B257" s="1061" t="str">
        <f>'PLAN DE ACCIÓN 2026'!G59</f>
        <v>PI1</v>
      </c>
      <c r="C257" s="1048" t="s">
        <v>133</v>
      </c>
      <c r="D257" s="1048" t="s">
        <v>104</v>
      </c>
      <c r="E257" s="1049" t="str">
        <f>'PLAN DE ACCIÓN 2026'!X59</f>
        <v>Secretaría General</v>
      </c>
      <c r="F257" s="1050" t="str">
        <f>'PLAN DE ACCIÓN 2026'!H59</f>
        <v>Ejecutar las actividades del Plan Institucional de Archivo</v>
      </c>
      <c r="G257" s="1022">
        <v>3</v>
      </c>
      <c r="H257" s="1022" t="s">
        <v>136</v>
      </c>
      <c r="I257" s="1044">
        <f>'PLAN DE ACCIÓN 2026'!V59</f>
        <v>4</v>
      </c>
      <c r="J257" s="1044">
        <f>'PLAN DE ACCIÓN 2026'!J59+'PLAN DE ACCIÓN 2026'!K59+'PLAN DE ACCIÓN 2026'!L59</f>
        <v>1</v>
      </c>
      <c r="K257" s="1044">
        <f>'PLAN DE ACCIÓN 2026'!AB59+'PLAN DE ACCIÓN 2026'!AC59+'PLAN DE ACCIÓN 2026'!AD59</f>
        <v>1</v>
      </c>
      <c r="L257" s="1045">
        <f t="shared" si="19"/>
        <v>0.25</v>
      </c>
      <c r="M257" s="1051">
        <f t="shared" si="20"/>
        <v>0.25</v>
      </c>
      <c r="N257" s="1044">
        <f>'PLAN DE ACCIÓN 2026'!L59</f>
        <v>1</v>
      </c>
      <c r="O257" s="1041">
        <f>'PLAN DE ACCIÓN 2026'!AD59</f>
        <v>1</v>
      </c>
      <c r="P257" s="1029">
        <f t="shared" si="23"/>
        <v>1</v>
      </c>
      <c r="Q257" s="1046" t="s">
        <v>109</v>
      </c>
      <c r="R257" s="1044">
        <f t="shared" si="21"/>
        <v>0</v>
      </c>
      <c r="S257" s="1044">
        <f t="shared" si="22"/>
        <v>0</v>
      </c>
    </row>
    <row r="258" spans="1:19" ht="14.25">
      <c r="A258" s="1041">
        <v>57</v>
      </c>
      <c r="B258" s="1061" t="str">
        <f>'PLAN DE ACCIÓN 2026'!G60</f>
        <v>PI6</v>
      </c>
      <c r="C258" s="1048" t="s">
        <v>133</v>
      </c>
      <c r="D258" s="1048" t="s">
        <v>104</v>
      </c>
      <c r="E258" s="1049" t="str">
        <f>'PLAN DE ACCIÓN 2026'!X60</f>
        <v>Oficina de Informática y Desarrollo Tecnológico</v>
      </c>
      <c r="F258" s="1050" t="str">
        <f>'PLAN DE ACCIÓN 2026'!H60</f>
        <v>Ejecutar el Plan de Tratamiento de Riesgos de Seguridad y Privacidad de la Información vigencia 2026</v>
      </c>
      <c r="G258" s="1022">
        <v>3</v>
      </c>
      <c r="H258" s="1022" t="s">
        <v>136</v>
      </c>
      <c r="I258" s="1044">
        <f>'PLAN DE ACCIÓN 2026'!V60</f>
        <v>4</v>
      </c>
      <c r="J258" s="1044">
        <f>'PLAN DE ACCIÓN 2026'!J60+'PLAN DE ACCIÓN 2026'!K60+'PLAN DE ACCIÓN 2026'!L60</f>
        <v>0</v>
      </c>
      <c r="K258" s="1044">
        <f>'PLAN DE ACCIÓN 2026'!AB60+'PLAN DE ACCIÓN 2026'!AC60+'PLAN DE ACCIÓN 2026'!AD60</f>
        <v>0</v>
      </c>
      <c r="L258" s="1045">
        <f t="shared" si="19"/>
        <v>0</v>
      </c>
      <c r="M258" s="1051">
        <f t="shared" si="20"/>
        <v>0</v>
      </c>
      <c r="N258" s="1044">
        <f>'PLAN DE ACCIÓN 2026'!L60</f>
        <v>0</v>
      </c>
      <c r="O258" s="1041">
        <f>'PLAN DE ACCIÓN 2026'!AD60</f>
        <v>0</v>
      </c>
      <c r="P258" s="1029" t="e">
        <f t="shared" si="23"/>
        <v>#DIV/0!</v>
      </c>
      <c r="Q258" s="1046" t="s">
        <v>109</v>
      </c>
      <c r="R258" s="1044">
        <f t="shared" si="21"/>
        <v>0</v>
      </c>
      <c r="S258" s="1044">
        <f t="shared" si="22"/>
        <v>0</v>
      </c>
    </row>
    <row r="259" spans="1:19" ht="14.25">
      <c r="A259" s="1041">
        <v>58</v>
      </c>
      <c r="B259" s="1061" t="str">
        <f>'PLAN DE ACCIÓN 2026'!G61</f>
        <v>PI7</v>
      </c>
      <c r="C259" s="1048" t="s">
        <v>133</v>
      </c>
      <c r="D259" s="1048" t="s">
        <v>104</v>
      </c>
      <c r="E259" s="1049" t="str">
        <f>'PLAN DE ACCIÓN 2026'!X61</f>
        <v>Oficina de Informática y Desarrollo Tecnológico</v>
      </c>
      <c r="F259" s="1050" t="str">
        <f>'PLAN DE ACCIÓN 2026'!H61</f>
        <v>Ejecutar Plan de Seguridad y Privacidad de la Información 2026</v>
      </c>
      <c r="G259" s="1022">
        <v>3</v>
      </c>
      <c r="H259" s="1022" t="s">
        <v>136</v>
      </c>
      <c r="I259" s="1044">
        <f>'PLAN DE ACCIÓN 2026'!V61</f>
        <v>4</v>
      </c>
      <c r="J259" s="1044">
        <f>'PLAN DE ACCIÓN 2026'!J61+'PLAN DE ACCIÓN 2026'!K61+'PLAN DE ACCIÓN 2026'!L61</f>
        <v>0</v>
      </c>
      <c r="K259" s="1044">
        <f>'PLAN DE ACCIÓN 2026'!AB61+'PLAN DE ACCIÓN 2026'!AC61+'PLAN DE ACCIÓN 2026'!AD61</f>
        <v>0</v>
      </c>
      <c r="L259" s="1045">
        <f t="shared" si="19"/>
        <v>0</v>
      </c>
      <c r="M259" s="1051">
        <f t="shared" si="20"/>
        <v>0</v>
      </c>
      <c r="N259" s="1044">
        <f>'PLAN DE ACCIÓN 2026'!L61</f>
        <v>0</v>
      </c>
      <c r="O259" s="1041">
        <f>'PLAN DE ACCIÓN 2026'!AD61</f>
        <v>0</v>
      </c>
      <c r="P259" s="1029" t="e">
        <f t="shared" si="23"/>
        <v>#DIV/0!</v>
      </c>
      <c r="Q259" s="1046" t="s">
        <v>109</v>
      </c>
      <c r="R259" s="1044">
        <f t="shared" si="21"/>
        <v>0</v>
      </c>
      <c r="S259" s="1044">
        <f t="shared" si="22"/>
        <v>0</v>
      </c>
    </row>
    <row r="260" spans="1:19" ht="14.25">
      <c r="A260" s="1041">
        <v>59</v>
      </c>
      <c r="B260" s="1061" t="str">
        <f>'PLAN DE ACCIÓN 2026'!G62</f>
        <v>PI10</v>
      </c>
      <c r="C260" s="1048" t="s">
        <v>133</v>
      </c>
      <c r="D260" s="1048" t="s">
        <v>104</v>
      </c>
      <c r="E260" s="1049" t="str">
        <f>'PLAN DE ACCIÓN 2026'!X62</f>
        <v>Secretaría General</v>
      </c>
      <c r="F260" s="1050" t="str">
        <f>'PLAN DE ACCIÓN 2026'!H62</f>
        <v>Realizar seguimiento al Cronograma de Mantenimientos</v>
      </c>
      <c r="G260" s="1022">
        <v>3</v>
      </c>
      <c r="H260" s="1022" t="s">
        <v>136</v>
      </c>
      <c r="I260" s="1044">
        <f>'PLAN DE ACCIÓN 2026'!V62</f>
        <v>2</v>
      </c>
      <c r="J260" s="1044">
        <f>'PLAN DE ACCIÓN 2026'!J62+'PLAN DE ACCIÓN 2026'!K62+'PLAN DE ACCIÓN 2026'!L62</f>
        <v>0</v>
      </c>
      <c r="K260" s="1044">
        <f>'PLAN DE ACCIÓN 2026'!AB62+'PLAN DE ACCIÓN 2026'!AC62+'PLAN DE ACCIÓN 2026'!AD62</f>
        <v>0</v>
      </c>
      <c r="L260" s="1045">
        <f t="shared" si="19"/>
        <v>0</v>
      </c>
      <c r="M260" s="1051">
        <f t="shared" si="20"/>
        <v>0</v>
      </c>
      <c r="N260" s="1044">
        <f>'PLAN DE ACCIÓN 2026'!L62</f>
        <v>0</v>
      </c>
      <c r="O260" s="1041">
        <f>'PLAN DE ACCIÓN 2026'!AD62</f>
        <v>0</v>
      </c>
      <c r="P260" s="1029" t="e">
        <f t="shared" si="23"/>
        <v>#DIV/0!</v>
      </c>
      <c r="Q260" s="1046" t="s">
        <v>109</v>
      </c>
      <c r="R260" s="1044">
        <f t="shared" si="21"/>
        <v>0</v>
      </c>
      <c r="S260" s="1044">
        <f t="shared" si="22"/>
        <v>0</v>
      </c>
    </row>
    <row r="261" spans="1:19" ht="14.25">
      <c r="A261" s="1041">
        <v>60</v>
      </c>
      <c r="B261" s="1061" t="str">
        <f>'PLAN DE ACCIÓN 2026'!G63</f>
        <v>PI11</v>
      </c>
      <c r="C261" s="1048" t="s">
        <v>133</v>
      </c>
      <c r="D261" s="1048" t="s">
        <v>104</v>
      </c>
      <c r="E261" s="1049" t="str">
        <f>'PLAN DE ACCIÓN 2026'!X63</f>
        <v>Oficina de Informática y Desarrollo Tecnológico</v>
      </c>
      <c r="F261" s="1050" t="str">
        <f>'PLAN DE ACCIÓN 2026'!H63</f>
        <v>Ejecutar Plan de Transformación Digital vigencia 2026</v>
      </c>
      <c r="G261" s="1022">
        <v>3</v>
      </c>
      <c r="H261" s="1022" t="s">
        <v>136</v>
      </c>
      <c r="I261" s="1044">
        <f>'PLAN DE ACCIÓN 2026'!V63</f>
        <v>4</v>
      </c>
      <c r="J261" s="1044">
        <f>'PLAN DE ACCIÓN 2026'!J63+'PLAN DE ACCIÓN 2026'!K63+'PLAN DE ACCIÓN 2026'!L63</f>
        <v>0</v>
      </c>
      <c r="K261" s="1044">
        <f>'PLAN DE ACCIÓN 2026'!AB63+'PLAN DE ACCIÓN 2026'!AC63+'PLAN DE ACCIÓN 2026'!AD63</f>
        <v>0</v>
      </c>
      <c r="L261" s="1045">
        <f t="shared" si="19"/>
        <v>0</v>
      </c>
      <c r="M261" s="1051">
        <f t="shared" si="20"/>
        <v>0</v>
      </c>
      <c r="N261" s="1044">
        <f>'PLAN DE ACCIÓN 2026'!L63</f>
        <v>0</v>
      </c>
      <c r="O261" s="1041">
        <f>'PLAN DE ACCIÓN 2026'!AD63</f>
        <v>0</v>
      </c>
      <c r="P261" s="1029" t="e">
        <f t="shared" si="23"/>
        <v>#DIV/0!</v>
      </c>
      <c r="Q261" s="1046" t="s">
        <v>109</v>
      </c>
      <c r="R261" s="1044">
        <f t="shared" si="21"/>
        <v>0</v>
      </c>
      <c r="S261" s="1044">
        <f t="shared" si="22"/>
        <v>0</v>
      </c>
    </row>
    <row r="262" spans="1:19" ht="14.25">
      <c r="A262" s="1041">
        <v>61</v>
      </c>
      <c r="B262" s="1061" t="str">
        <f>'PLAN DE ACCIÓN 2026'!G64</f>
        <v>PI12</v>
      </c>
      <c r="C262" s="1048" t="s">
        <v>133</v>
      </c>
      <c r="D262" s="1048" t="s">
        <v>104</v>
      </c>
      <c r="E262" s="1049" t="str">
        <f>'PLAN DE ACCIÓN 2026'!X64</f>
        <v xml:space="preserve">Oficina Asesora de Planeación </v>
      </c>
      <c r="F262" s="1050" t="str">
        <f>'PLAN DE ACCIÓN 2026'!H64</f>
        <v>Ejecutar el Plan Nacional de Infraestructura de Datos (PNID) y la hoja de ruta asociada, en articulación con las diferentes áreas involucradas para su adecuada implementación.</v>
      </c>
      <c r="G262" s="1022">
        <v>3</v>
      </c>
      <c r="H262" s="1022" t="s">
        <v>136</v>
      </c>
      <c r="I262" s="1044">
        <f>'PLAN DE ACCIÓN 2026'!V64</f>
        <v>4</v>
      </c>
      <c r="J262" s="1044">
        <f>'PLAN DE ACCIÓN 2026'!J64+'PLAN DE ACCIÓN 2026'!K64+'PLAN DE ACCIÓN 2026'!L64</f>
        <v>1</v>
      </c>
      <c r="K262" s="1044">
        <f>'PLAN DE ACCIÓN 2026'!AB64+'PLAN DE ACCIÓN 2026'!AC64+'PLAN DE ACCIÓN 2026'!AD64</f>
        <v>0</v>
      </c>
      <c r="L262" s="1045">
        <f t="shared" si="19"/>
        <v>0.25</v>
      </c>
      <c r="M262" s="1051">
        <f t="shared" si="20"/>
        <v>0</v>
      </c>
      <c r="N262" s="1044">
        <f>'PLAN DE ACCIÓN 2026'!L64</f>
        <v>1</v>
      </c>
      <c r="O262" s="1041">
        <f>'PLAN DE ACCIÓN 2026'!AD64</f>
        <v>0</v>
      </c>
      <c r="P262" s="1029">
        <f t="shared" si="23"/>
        <v>0</v>
      </c>
      <c r="Q262" s="1046" t="s">
        <v>109</v>
      </c>
      <c r="R262" s="1044">
        <f t="shared" si="21"/>
        <v>-1</v>
      </c>
      <c r="S262" s="1044">
        <f t="shared" si="22"/>
        <v>-1</v>
      </c>
    </row>
    <row r="263" spans="1:19" ht="14.25">
      <c r="A263" s="1041">
        <v>62</v>
      </c>
      <c r="B263" s="1061" t="str">
        <f>'PLAN DE ACCIÓN 2026'!G65</f>
        <v>PI13</v>
      </c>
      <c r="C263" s="1048" t="s">
        <v>133</v>
      </c>
      <c r="D263" s="1048" t="s">
        <v>104</v>
      </c>
      <c r="E263" s="1049" t="str">
        <f>'PLAN DE ACCIÓN 2026'!X65</f>
        <v>Secretaría General</v>
      </c>
      <c r="F263" s="1050" t="str">
        <f>'PLAN DE ACCIÓN 2026'!H65</f>
        <v>Ejecutar el Plan de Preservación Digital.</v>
      </c>
      <c r="G263" s="1022">
        <v>3</v>
      </c>
      <c r="H263" s="1022" t="s">
        <v>136</v>
      </c>
      <c r="I263" s="1044">
        <f>'PLAN DE ACCIÓN 2026'!V65</f>
        <v>4</v>
      </c>
      <c r="J263" s="1044">
        <f>'PLAN DE ACCIÓN 2026'!J65+'PLAN DE ACCIÓN 2026'!K65+'PLAN DE ACCIÓN 2026'!L65</f>
        <v>1</v>
      </c>
      <c r="K263" s="1044">
        <f>'PLAN DE ACCIÓN 2026'!AB65+'PLAN DE ACCIÓN 2026'!AC65+'PLAN DE ACCIÓN 2026'!AD65</f>
        <v>1</v>
      </c>
      <c r="L263" s="1045">
        <f t="shared" si="19"/>
        <v>0.25</v>
      </c>
      <c r="M263" s="1051">
        <f t="shared" si="20"/>
        <v>0.25</v>
      </c>
      <c r="N263" s="1044">
        <f>'PLAN DE ACCIÓN 2026'!L65</f>
        <v>1</v>
      </c>
      <c r="O263" s="1041">
        <f>'PLAN DE ACCIÓN 2026'!AD65</f>
        <v>1</v>
      </c>
      <c r="P263" s="1029">
        <f t="shared" si="23"/>
        <v>1</v>
      </c>
      <c r="Q263" s="1046" t="s">
        <v>110</v>
      </c>
      <c r="R263" s="1044">
        <f t="shared" si="21"/>
        <v>0</v>
      </c>
      <c r="S263" s="1044">
        <f t="shared" si="22"/>
        <v>0</v>
      </c>
    </row>
    <row r="264" spans="1:19" ht="14.25">
      <c r="A264" s="1041">
        <v>63</v>
      </c>
      <c r="B264" s="1061" t="str">
        <f>'PLAN DE ACCIÓN 2026'!G66</f>
        <v>ID1</v>
      </c>
      <c r="C264" s="1048" t="s">
        <v>133</v>
      </c>
      <c r="D264" s="1048" t="s">
        <v>104</v>
      </c>
      <c r="E264" s="1049" t="str">
        <f>'PLAN DE ACCIÓN 2026'!X66</f>
        <v>Secretaría General</v>
      </c>
      <c r="F264" s="1050" t="str">
        <f>'PLAN DE ACCIÓN 2026'!H66</f>
        <v>Realizar los cierres de los contratos de vigencia 2019 a 2025 en SECOP II y realizar las liquidaciones de los contratos de vigencia 2022 a 2025 SECOP II</v>
      </c>
      <c r="G264" s="1022">
        <v>3</v>
      </c>
      <c r="H264" s="1022" t="s">
        <v>136</v>
      </c>
      <c r="I264" s="1044">
        <f>'PLAN DE ACCIÓN 2026'!V66</f>
        <v>2</v>
      </c>
      <c r="J264" s="1044">
        <f>'PLAN DE ACCIÓN 2026'!J66+'PLAN DE ACCIÓN 2026'!K66+'PLAN DE ACCIÓN 2026'!L66</f>
        <v>0</v>
      </c>
      <c r="K264" s="1044">
        <f>'PLAN DE ACCIÓN 2026'!AB66+'PLAN DE ACCIÓN 2026'!AC66+'PLAN DE ACCIÓN 2026'!AD66</f>
        <v>0</v>
      </c>
      <c r="L264" s="1045">
        <f t="shared" si="19"/>
        <v>0</v>
      </c>
      <c r="M264" s="1051">
        <f t="shared" si="20"/>
        <v>0</v>
      </c>
      <c r="N264" s="1044">
        <f>'PLAN DE ACCIÓN 2026'!L66</f>
        <v>0</v>
      </c>
      <c r="O264" s="1041">
        <f>'PLAN DE ACCIÓN 2026'!AD66</f>
        <v>0</v>
      </c>
      <c r="P264" s="1029" t="e">
        <f t="shared" si="23"/>
        <v>#DIV/0!</v>
      </c>
      <c r="Q264" s="1046" t="s">
        <v>110</v>
      </c>
      <c r="R264" s="1044">
        <f t="shared" si="21"/>
        <v>0</v>
      </c>
      <c r="S264" s="1044">
        <f t="shared" si="22"/>
        <v>0</v>
      </c>
    </row>
    <row r="265" spans="1:19" ht="14.25">
      <c r="A265" s="1041">
        <v>64</v>
      </c>
      <c r="B265" s="1061" t="str">
        <f>'PLAN DE ACCIÓN 2026'!G67</f>
        <v>ID2</v>
      </c>
      <c r="C265" s="1048" t="s">
        <v>133</v>
      </c>
      <c r="D265" s="1048" t="s">
        <v>104</v>
      </c>
      <c r="E265" s="1049" t="str">
        <f>'PLAN DE ACCIÓN 2026'!X67</f>
        <v>Subdirección de Metrología Química y Biología</v>
      </c>
      <c r="F265" s="1050" t="str">
        <f>'PLAN DE ACCIÓN 2026'!H67</f>
        <v>Atender servicio de medición de materiales de referencia</v>
      </c>
      <c r="G265" s="1022">
        <v>3</v>
      </c>
      <c r="H265" s="1022" t="s">
        <v>136</v>
      </c>
      <c r="I265" s="1044">
        <f>'PLAN DE ACCIÓN 2026'!V67</f>
        <v>1</v>
      </c>
      <c r="J265" s="1044">
        <f>'PLAN DE ACCIÓN 2026'!J67+'PLAN DE ACCIÓN 2026'!K67+'PLAN DE ACCIÓN 2026'!L67</f>
        <v>0</v>
      </c>
      <c r="K265" s="1044">
        <f>'PLAN DE ACCIÓN 2026'!AB67+'PLAN DE ACCIÓN 2026'!AC67+'PLAN DE ACCIÓN 2026'!AD67</f>
        <v>0</v>
      </c>
      <c r="L265" s="1045">
        <f t="shared" si="19"/>
        <v>0</v>
      </c>
      <c r="M265" s="1051">
        <f t="shared" si="20"/>
        <v>0</v>
      </c>
      <c r="N265" s="1044">
        <f>'PLAN DE ACCIÓN 2026'!L67</f>
        <v>0</v>
      </c>
      <c r="O265" s="1041">
        <f>'PLAN DE ACCIÓN 2026'!AD67</f>
        <v>0</v>
      </c>
      <c r="P265" s="1029" t="e">
        <f t="shared" si="23"/>
        <v>#DIV/0!</v>
      </c>
      <c r="Q265" s="1046" t="s">
        <v>110</v>
      </c>
      <c r="R265" s="1044">
        <f t="shared" si="21"/>
        <v>0</v>
      </c>
      <c r="S265" s="1044">
        <f t="shared" si="22"/>
        <v>0</v>
      </c>
    </row>
    <row r="266" spans="1:19" ht="14.25">
      <c r="A266" s="1041">
        <v>65</v>
      </c>
      <c r="B266" s="1061" t="str">
        <f>'PLAN DE ACCIÓN 2026'!G68</f>
        <v>ID3</v>
      </c>
      <c r="C266" s="1048" t="s">
        <v>133</v>
      </c>
      <c r="D266" s="1048" t="s">
        <v>104</v>
      </c>
      <c r="E266" s="1049" t="str">
        <f>'PLAN DE ACCIÓN 2026'!X68</f>
        <v>Subdirección de Metrología Química y Biología</v>
      </c>
      <c r="F266" s="1050" t="str">
        <f>'PLAN DE ACCIÓN 2026'!H68</f>
        <v xml:space="preserve">Producción, Recertificación o ampliación de vigencia de Materiales de Referencia </v>
      </c>
      <c r="G266" s="1022">
        <v>3</v>
      </c>
      <c r="H266" s="1022" t="s">
        <v>136</v>
      </c>
      <c r="I266" s="1044">
        <f>'PLAN DE ACCIÓN 2026'!V68</f>
        <v>7</v>
      </c>
      <c r="J266" s="1044">
        <f>'PLAN DE ACCIÓN 2026'!J68+'PLAN DE ACCIÓN 2026'!K68+'PLAN DE ACCIÓN 2026'!L68</f>
        <v>4</v>
      </c>
      <c r="K266" s="1044">
        <f>'PLAN DE ACCIÓN 2026'!AB68+'PLAN DE ACCIÓN 2026'!AC68+'PLAN DE ACCIÓN 2026'!AD68</f>
        <v>4</v>
      </c>
      <c r="L266" s="1045">
        <f t="shared" si="19"/>
        <v>0.5714285714285714</v>
      </c>
      <c r="M266" s="1051">
        <f t="shared" si="20"/>
        <v>0.5714285714285714</v>
      </c>
      <c r="N266" s="1044">
        <f>'PLAN DE ACCIÓN 2026'!L68</f>
        <v>4</v>
      </c>
      <c r="O266" s="1041">
        <f>'PLAN DE ACCIÓN 2026'!AD68</f>
        <v>4</v>
      </c>
      <c r="P266" s="1029">
        <f t="shared" si="23"/>
        <v>1</v>
      </c>
      <c r="Q266" s="1046" t="s">
        <v>110</v>
      </c>
      <c r="R266" s="1044">
        <f t="shared" si="21"/>
        <v>0</v>
      </c>
      <c r="S266" s="1044">
        <f t="shared" si="22"/>
        <v>0</v>
      </c>
    </row>
    <row r="267" spans="1:19" ht="14.25">
      <c r="A267" s="1041">
        <v>66</v>
      </c>
      <c r="B267" s="1061" t="str">
        <f>'PLAN DE ACCIÓN 2026'!G69</f>
        <v>ID4</v>
      </c>
      <c r="C267" s="1048" t="s">
        <v>133</v>
      </c>
      <c r="D267" s="1048" t="s">
        <v>104</v>
      </c>
      <c r="E267" s="1049" t="str">
        <f>'PLAN DE ACCIÓN 2026'!X69</f>
        <v>Subdirección de Metrología Química y Biología</v>
      </c>
      <c r="F267" s="1050" t="str">
        <f>'PLAN DE ACCIÓN 2026'!H69</f>
        <v>Producción de Materiales de Referencia Nuevos</v>
      </c>
      <c r="G267" s="1022">
        <v>3</v>
      </c>
      <c r="H267" s="1022" t="s">
        <v>136</v>
      </c>
      <c r="I267" s="1044">
        <f>'PLAN DE ACCIÓN 2026'!V69</f>
        <v>1</v>
      </c>
      <c r="J267" s="1044">
        <f>'PLAN DE ACCIÓN 2026'!J69+'PLAN DE ACCIÓN 2026'!K69+'PLAN DE ACCIÓN 2026'!L69</f>
        <v>0</v>
      </c>
      <c r="K267" s="1044">
        <f>'PLAN DE ACCIÓN 2026'!AB69+'PLAN DE ACCIÓN 2026'!AC69+'PLAN DE ACCIÓN 2026'!AD69</f>
        <v>0</v>
      </c>
      <c r="L267" s="1045">
        <f t="shared" ref="L267:L301" si="24">J267/I267</f>
        <v>0</v>
      </c>
      <c r="M267" s="1051">
        <f t="shared" ref="M267:M301" si="25">K267/I267</f>
        <v>0</v>
      </c>
      <c r="N267" s="1044">
        <f>'PLAN DE ACCIÓN 2026'!L69</f>
        <v>0</v>
      </c>
      <c r="O267" s="1041">
        <f>'PLAN DE ACCIÓN 2026'!AD69</f>
        <v>0</v>
      </c>
      <c r="P267" s="1029" t="e">
        <f t="shared" si="23"/>
        <v>#DIV/0!</v>
      </c>
      <c r="Q267" s="1046" t="s">
        <v>110</v>
      </c>
      <c r="R267" s="1044">
        <f t="shared" ref="R267:R300" si="26">K267-J267</f>
        <v>0</v>
      </c>
      <c r="S267" s="1044">
        <f t="shared" ref="S267:S300" si="27">O267-N267</f>
        <v>0</v>
      </c>
    </row>
    <row r="268" spans="1:19" ht="14.25">
      <c r="A268" s="1041">
        <v>67</v>
      </c>
      <c r="B268" s="1061" t="str">
        <f>'PLAN DE ACCIÓN 2026'!G70</f>
        <v>ID5</v>
      </c>
      <c r="C268" s="1048" t="s">
        <v>133</v>
      </c>
      <c r="D268" s="1048" t="s">
        <v>104</v>
      </c>
      <c r="E268" s="1049" t="str">
        <f>'PLAN DE ACCIÓN 2026'!X70</f>
        <v>Subdirección de Metrología Química y Biología</v>
      </c>
      <c r="F268" s="1050" t="str">
        <f>'PLAN DE ACCIÓN 2026'!H70</f>
        <v>Producir Materiales de Referencia piloto / ítems de comparación</v>
      </c>
      <c r="G268" s="1022">
        <v>3</v>
      </c>
      <c r="H268" s="1022" t="s">
        <v>136</v>
      </c>
      <c r="I268" s="1044">
        <f>'PLAN DE ACCIÓN 2026'!V70</f>
        <v>8</v>
      </c>
      <c r="J268" s="1044">
        <f>'PLAN DE ACCIÓN 2026'!J70+'PLAN DE ACCIÓN 2026'!K70+'PLAN DE ACCIÓN 2026'!L70</f>
        <v>0</v>
      </c>
      <c r="K268" s="1044">
        <f>'PLAN DE ACCIÓN 2026'!AB70+'PLAN DE ACCIÓN 2026'!AC70+'PLAN DE ACCIÓN 2026'!AD70</f>
        <v>0</v>
      </c>
      <c r="L268" s="1045">
        <f t="shared" si="24"/>
        <v>0</v>
      </c>
      <c r="M268" s="1051">
        <f t="shared" si="25"/>
        <v>0</v>
      </c>
      <c r="N268" s="1044">
        <f>'PLAN DE ACCIÓN 2026'!L70</f>
        <v>0</v>
      </c>
      <c r="O268" s="1041">
        <f>'PLAN DE ACCIÓN 2026'!AD70</f>
        <v>0</v>
      </c>
      <c r="P268" s="1029" t="e">
        <f t="shared" si="23"/>
        <v>#DIV/0!</v>
      </c>
      <c r="Q268" s="1046" t="s">
        <v>110</v>
      </c>
      <c r="R268" s="1044">
        <f t="shared" si="26"/>
        <v>0</v>
      </c>
      <c r="S268" s="1044">
        <f t="shared" si="27"/>
        <v>0</v>
      </c>
    </row>
    <row r="269" spans="1:19" ht="14.25">
      <c r="A269" s="1041">
        <v>68</v>
      </c>
      <c r="B269" s="1061" t="str">
        <f>'PLAN DE ACCIÓN 2026'!G71</f>
        <v>ID6</v>
      </c>
      <c r="C269" s="1048" t="s">
        <v>133</v>
      </c>
      <c r="D269" s="1048" t="s">
        <v>104</v>
      </c>
      <c r="E269" s="1049" t="str">
        <f>'PLAN DE ACCIÓN 2026'!X71</f>
        <v>Subdirección de Metrología Química y Biología</v>
      </c>
      <c r="F269" s="1050" t="str">
        <f>'PLAN DE ACCIÓN 2026'!H71</f>
        <v>Desarrollar la capacidad técnica para la certificación de materiales de referencia</v>
      </c>
      <c r="G269" s="1022">
        <v>3</v>
      </c>
      <c r="H269" s="1022" t="s">
        <v>136</v>
      </c>
      <c r="I269" s="1044">
        <f>'PLAN DE ACCIÓN 2026'!V71</f>
        <v>28</v>
      </c>
      <c r="J269" s="1044">
        <f>'PLAN DE ACCIÓN 2026'!J71+'PLAN DE ACCIÓN 2026'!K71+'PLAN DE ACCIÓN 2026'!L71</f>
        <v>1</v>
      </c>
      <c r="K269" s="1044">
        <f>'PLAN DE ACCIÓN 2026'!AB71+'PLAN DE ACCIÓN 2026'!AC71+'PLAN DE ACCIÓN 2026'!AD71</f>
        <v>2</v>
      </c>
      <c r="L269" s="1045">
        <f t="shared" si="24"/>
        <v>3.5714285714285712E-2</v>
      </c>
      <c r="M269" s="1051">
        <f t="shared" si="25"/>
        <v>7.1428571428571425E-2</v>
      </c>
      <c r="N269" s="1044">
        <f>'PLAN DE ACCIÓN 2026'!L71</f>
        <v>1</v>
      </c>
      <c r="O269" s="1041">
        <f>'PLAN DE ACCIÓN 2026'!AD71</f>
        <v>2</v>
      </c>
      <c r="P269" s="1029">
        <f t="shared" si="23"/>
        <v>2</v>
      </c>
      <c r="Q269" s="1046" t="s">
        <v>110</v>
      </c>
      <c r="R269" s="1044">
        <f t="shared" si="26"/>
        <v>1</v>
      </c>
      <c r="S269" s="1044">
        <f t="shared" si="27"/>
        <v>1</v>
      </c>
    </row>
    <row r="270" spans="1:19" ht="14.25">
      <c r="A270" s="1041">
        <v>69</v>
      </c>
      <c r="B270" s="1061" t="str">
        <f>'PLAN DE ACCIÓN 2026'!G72</f>
        <v>ID7</v>
      </c>
      <c r="C270" s="1048" t="s">
        <v>133</v>
      </c>
      <c r="D270" s="1048" t="s">
        <v>104</v>
      </c>
      <c r="E270" s="1049" t="str">
        <f>'PLAN DE ACCIÓN 2026'!X72</f>
        <v>Subdirección de Metrología Química y Biología</v>
      </c>
      <c r="F270" s="1050" t="str">
        <f>'PLAN DE ACCIÓN 2026'!H72</f>
        <v>Diseñar nuevos cursos en metrología Química y Biología (Versión Piloto)</v>
      </c>
      <c r="G270" s="1022">
        <v>3</v>
      </c>
      <c r="H270" s="1022" t="s">
        <v>136</v>
      </c>
      <c r="I270" s="1044">
        <f>'PLAN DE ACCIÓN 2026'!V72</f>
        <v>1</v>
      </c>
      <c r="J270" s="1044">
        <f>'PLAN DE ACCIÓN 2026'!J72+'PLAN DE ACCIÓN 2026'!K72+'PLAN DE ACCIÓN 2026'!L72</f>
        <v>0</v>
      </c>
      <c r="K270" s="1044">
        <f>'PLAN DE ACCIÓN 2026'!AB72+'PLAN DE ACCIÓN 2026'!AC72+'PLAN DE ACCIÓN 2026'!AD72</f>
        <v>0</v>
      </c>
      <c r="L270" s="1045">
        <f t="shared" si="24"/>
        <v>0</v>
      </c>
      <c r="M270" s="1051">
        <f t="shared" si="25"/>
        <v>0</v>
      </c>
      <c r="N270" s="1044">
        <f>'PLAN DE ACCIÓN 2026'!L72</f>
        <v>0</v>
      </c>
      <c r="O270" s="1041">
        <f>'PLAN DE ACCIÓN 2026'!AD72</f>
        <v>0</v>
      </c>
      <c r="P270" s="1029" t="e">
        <f t="shared" si="23"/>
        <v>#DIV/0!</v>
      </c>
      <c r="Q270" s="1046" t="s">
        <v>110</v>
      </c>
      <c r="R270" s="1044">
        <f t="shared" si="26"/>
        <v>0</v>
      </c>
      <c r="S270" s="1044">
        <f t="shared" si="27"/>
        <v>0</v>
      </c>
    </row>
    <row r="271" spans="1:19" ht="14.25">
      <c r="A271" s="1041">
        <v>70</v>
      </c>
      <c r="B271" s="1061" t="str">
        <f>'PLAN DE ACCIÓN 2026'!G73</f>
        <v>ID8</v>
      </c>
      <c r="C271" s="1048" t="s">
        <v>133</v>
      </c>
      <c r="D271" s="1048" t="s">
        <v>104</v>
      </c>
      <c r="E271" s="1049" t="str">
        <f>'PLAN DE ACCIÓN 2026'!X73</f>
        <v>Subdirección de Metrología Química y Biología</v>
      </c>
      <c r="F271" s="1050" t="str">
        <f>'PLAN DE ACCIÓN 2026'!H73</f>
        <v>Apoyar técnicamente la elaboración de protocolos de los ensayos de aptitud programadas por SSMRC</v>
      </c>
      <c r="G271" s="1022">
        <v>3</v>
      </c>
      <c r="H271" s="1022" t="s">
        <v>136</v>
      </c>
      <c r="I271" s="1044">
        <f>'PLAN DE ACCIÓN 2026'!V73</f>
        <v>3</v>
      </c>
      <c r="J271" s="1044">
        <f>'PLAN DE ACCIÓN 2026'!J73+'PLAN DE ACCIÓN 2026'!K73+'PLAN DE ACCIÓN 2026'!L73</f>
        <v>0</v>
      </c>
      <c r="K271" s="1044">
        <f>'PLAN DE ACCIÓN 2026'!AB73+'PLAN DE ACCIÓN 2026'!AC73+'PLAN DE ACCIÓN 2026'!AD73</f>
        <v>0</v>
      </c>
      <c r="L271" s="1045">
        <f t="shared" si="24"/>
        <v>0</v>
      </c>
      <c r="M271" s="1051">
        <f t="shared" si="25"/>
        <v>0</v>
      </c>
      <c r="N271" s="1044">
        <f>'PLAN DE ACCIÓN 2026'!L73</f>
        <v>0</v>
      </c>
      <c r="O271" s="1041">
        <f>'PLAN DE ACCIÓN 2026'!AD73</f>
        <v>0</v>
      </c>
      <c r="P271" s="1029" t="e">
        <f t="shared" si="23"/>
        <v>#DIV/0!</v>
      </c>
      <c r="Q271" s="1046" t="s">
        <v>110</v>
      </c>
      <c r="R271" s="1044">
        <f t="shared" si="26"/>
        <v>0</v>
      </c>
      <c r="S271" s="1044">
        <f t="shared" si="27"/>
        <v>0</v>
      </c>
    </row>
    <row r="272" spans="1:19" ht="14.25">
      <c r="A272" s="1041">
        <v>71</v>
      </c>
      <c r="B272" s="1061" t="str">
        <f>'PLAN DE ACCIÓN 2026'!G74</f>
        <v>ID9</v>
      </c>
      <c r="C272" s="1048" t="s">
        <v>133</v>
      </c>
      <c r="D272" s="1048" t="s">
        <v>104</v>
      </c>
      <c r="E272" s="1049" t="str">
        <f>'PLAN DE ACCIÓN 2026'!X74</f>
        <v>Subdirección de Metrología Química y Biología</v>
      </c>
      <c r="F272" s="1050" t="str">
        <f>'PLAN DE ACCIÓN 2026'!H74</f>
        <v>Apoyar técnicamente la elaboración del informe final de ensayos de aptitud programadas por SSMRC, las recomendaciones y presentación de cierre del EA</v>
      </c>
      <c r="G272" s="1022">
        <v>3</v>
      </c>
      <c r="H272" s="1022" t="s">
        <v>136</v>
      </c>
      <c r="I272" s="1044">
        <f>'PLAN DE ACCIÓN 2026'!V74</f>
        <v>4</v>
      </c>
      <c r="J272" s="1044">
        <f>'PLAN DE ACCIÓN 2026'!J74+'PLAN DE ACCIÓN 2026'!K74+'PLAN DE ACCIÓN 2026'!L74</f>
        <v>0</v>
      </c>
      <c r="K272" s="1044">
        <f>'PLAN DE ACCIÓN 2026'!AB74+'PLAN DE ACCIÓN 2026'!AC74+'PLAN DE ACCIÓN 2026'!AD74</f>
        <v>0</v>
      </c>
      <c r="L272" s="1045">
        <f t="shared" si="24"/>
        <v>0</v>
      </c>
      <c r="M272" s="1051">
        <f t="shared" si="25"/>
        <v>0</v>
      </c>
      <c r="N272" s="1044">
        <f>'PLAN DE ACCIÓN 2026'!L74</f>
        <v>0</v>
      </c>
      <c r="O272" s="1041">
        <f>'PLAN DE ACCIÓN 2026'!AD74</f>
        <v>0</v>
      </c>
      <c r="P272" s="1029" t="e">
        <f t="shared" si="23"/>
        <v>#DIV/0!</v>
      </c>
      <c r="Q272" s="1046" t="s">
        <v>110</v>
      </c>
      <c r="R272" s="1044">
        <f t="shared" si="26"/>
        <v>0</v>
      </c>
      <c r="S272" s="1044">
        <f t="shared" si="27"/>
        <v>0</v>
      </c>
    </row>
    <row r="273" spans="1:19" ht="14.25">
      <c r="A273" s="1041">
        <v>72</v>
      </c>
      <c r="B273" s="1061" t="str">
        <f>'PLAN DE ACCIÓN 2026'!G75</f>
        <v>ID10</v>
      </c>
      <c r="C273" s="1048" t="s">
        <v>133</v>
      </c>
      <c r="D273" s="1048" t="s">
        <v>104</v>
      </c>
      <c r="E273" s="1049" t="str">
        <f>'PLAN DE ACCIÓN 2026'!X75</f>
        <v>Subdirección de Metrología Química y Biología</v>
      </c>
      <c r="F273" s="1050" t="str">
        <f>'PLAN DE ACCIÓN 2026'!H75</f>
        <v>Desarrollar componente técnico del estudio colaborativo</v>
      </c>
      <c r="G273" s="1022">
        <v>3</v>
      </c>
      <c r="H273" s="1022" t="s">
        <v>136</v>
      </c>
      <c r="I273" s="1044">
        <f>'PLAN DE ACCIÓN 2026'!V75</f>
        <v>1</v>
      </c>
      <c r="J273" s="1044">
        <f>'PLAN DE ACCIÓN 2026'!J75+'PLAN DE ACCIÓN 2026'!K75+'PLAN DE ACCIÓN 2026'!L75</f>
        <v>0</v>
      </c>
      <c r="K273" s="1044">
        <f>'PLAN DE ACCIÓN 2026'!AB75+'PLAN DE ACCIÓN 2026'!AC75+'PLAN DE ACCIÓN 2026'!AD75</f>
        <v>0</v>
      </c>
      <c r="L273" s="1045">
        <f t="shared" si="24"/>
        <v>0</v>
      </c>
      <c r="M273" s="1051">
        <f t="shared" si="25"/>
        <v>0</v>
      </c>
      <c r="N273" s="1044">
        <f>'PLAN DE ACCIÓN 2026'!L75</f>
        <v>0</v>
      </c>
      <c r="O273" s="1041">
        <f>'PLAN DE ACCIÓN 2026'!AD75</f>
        <v>0</v>
      </c>
      <c r="P273" s="1029" t="e">
        <f t="shared" si="23"/>
        <v>#DIV/0!</v>
      </c>
      <c r="Q273" s="1046" t="s">
        <v>110</v>
      </c>
      <c r="R273" s="1044">
        <f t="shared" si="26"/>
        <v>0</v>
      </c>
      <c r="S273" s="1044">
        <f t="shared" si="27"/>
        <v>0</v>
      </c>
    </row>
    <row r="274" spans="1:19" ht="14.25">
      <c r="A274" s="1041">
        <v>73</v>
      </c>
      <c r="B274" s="1061" t="str">
        <f>'PLAN DE ACCIÓN 2026'!G76</f>
        <v>ID11</v>
      </c>
      <c r="C274" s="1048" t="s">
        <v>133</v>
      </c>
      <c r="D274" s="1048" t="s">
        <v>104</v>
      </c>
      <c r="E274" s="1049" t="str">
        <f>'PLAN DE ACCIÓN 2026'!X76</f>
        <v>Subdirección de Metrología Química y Biología</v>
      </c>
      <c r="F274" s="1050" t="str">
        <f>'PLAN DE ACCIÓN 2026'!H76</f>
        <v>Apoyar técnicamente la elaboración del informe final del Estudio Colaborativo por SSMRC, las recomendaciones y presentación de cierre.</v>
      </c>
      <c r="G274" s="1022">
        <v>3</v>
      </c>
      <c r="H274" s="1022" t="s">
        <v>136</v>
      </c>
      <c r="I274" s="1044">
        <f>'PLAN DE ACCIÓN 2026'!V76</f>
        <v>1</v>
      </c>
      <c r="J274" s="1044">
        <f>'PLAN DE ACCIÓN 2026'!J76+'PLAN DE ACCIÓN 2026'!K76+'PLAN DE ACCIÓN 2026'!L76</f>
        <v>0</v>
      </c>
      <c r="K274" s="1044">
        <f>'PLAN DE ACCIÓN 2026'!AB76+'PLAN DE ACCIÓN 2026'!AC76+'PLAN DE ACCIÓN 2026'!AD76</f>
        <v>0</v>
      </c>
      <c r="L274" s="1045">
        <f t="shared" si="24"/>
        <v>0</v>
      </c>
      <c r="M274" s="1051">
        <f t="shared" si="25"/>
        <v>0</v>
      </c>
      <c r="N274" s="1044">
        <f>'PLAN DE ACCIÓN 2026'!L76</f>
        <v>0</v>
      </c>
      <c r="O274" s="1041">
        <f>'PLAN DE ACCIÓN 2026'!AD76</f>
        <v>0</v>
      </c>
      <c r="P274" s="1029" t="e">
        <f t="shared" si="23"/>
        <v>#DIV/0!</v>
      </c>
      <c r="Q274" s="1046" t="s">
        <v>110</v>
      </c>
      <c r="R274" s="1044">
        <f t="shared" si="26"/>
        <v>0</v>
      </c>
      <c r="S274" s="1044">
        <f t="shared" si="27"/>
        <v>0</v>
      </c>
    </row>
    <row r="275" spans="1:19" ht="14.25">
      <c r="A275" s="1041">
        <v>74</v>
      </c>
      <c r="B275" s="1061" t="str">
        <f>'PLAN DE ACCIÓN 2026'!G77</f>
        <v>ID12</v>
      </c>
      <c r="C275" s="1048" t="s">
        <v>133</v>
      </c>
      <c r="D275" s="1048" t="s">
        <v>104</v>
      </c>
      <c r="E275" s="1049" t="str">
        <f>'PLAN DE ACCIÓN 2026'!X77</f>
        <v>Subdirección de Metrología Química y Biología</v>
      </c>
      <c r="F275" s="1050" t="str">
        <f>'PLAN DE ACCIÓN 2026'!H77</f>
        <v xml:space="preserve">Divulgar los avances en metrología química y bioanálisis por parte  del Grupo de Investigación en Metrología Química y Bioanálisis - GIMQB </v>
      </c>
      <c r="G275" s="1022">
        <v>3</v>
      </c>
      <c r="H275" s="1022" t="s">
        <v>136</v>
      </c>
      <c r="I275" s="1044">
        <f>'PLAN DE ACCIÓN 2026'!V77</f>
        <v>8</v>
      </c>
      <c r="J275" s="1044">
        <f>'PLAN DE ACCIÓN 2026'!J77+'PLAN DE ACCIÓN 2026'!K77+'PLAN DE ACCIÓN 2026'!L77</f>
        <v>0</v>
      </c>
      <c r="K275" s="1044">
        <f>'PLAN DE ACCIÓN 2026'!AB77+'PLAN DE ACCIÓN 2026'!AC77+'PLAN DE ACCIÓN 2026'!AD77</f>
        <v>2</v>
      </c>
      <c r="L275" s="1045">
        <f t="shared" si="24"/>
        <v>0</v>
      </c>
      <c r="M275" s="1051">
        <f t="shared" si="25"/>
        <v>0.25</v>
      </c>
      <c r="N275" s="1044">
        <f>'PLAN DE ACCIÓN 2026'!L77</f>
        <v>0</v>
      </c>
      <c r="O275" s="1041">
        <f>'PLAN DE ACCIÓN 2026'!AD77</f>
        <v>0</v>
      </c>
      <c r="P275" s="1029" t="e">
        <f>O275/N275</f>
        <v>#DIV/0!</v>
      </c>
      <c r="Q275" s="1046" t="s">
        <v>110</v>
      </c>
      <c r="R275" s="1044">
        <f t="shared" si="26"/>
        <v>2</v>
      </c>
      <c r="S275" s="1044">
        <f t="shared" si="27"/>
        <v>0</v>
      </c>
    </row>
    <row r="276" spans="1:19" ht="14.25">
      <c r="A276" s="1041">
        <v>75</v>
      </c>
      <c r="B276" s="1061" t="str">
        <f>'PLAN DE ACCIÓN 2026'!G78</f>
        <v>ID13</v>
      </c>
      <c r="C276" s="1048" t="s">
        <v>133</v>
      </c>
      <c r="D276" s="1048" t="s">
        <v>104</v>
      </c>
      <c r="E276" s="1049" t="str">
        <f>'PLAN DE ACCIÓN 2026'!X78</f>
        <v>Subdirección de Metrología Química y Biología</v>
      </c>
      <c r="F276" s="1050" t="str">
        <f>'PLAN DE ACCIÓN 2026'!H78</f>
        <v>Participación en convocatorias y/o ejecución de proyectos de cooperación nacional o internacional</v>
      </c>
      <c r="G276" s="1022">
        <v>3</v>
      </c>
      <c r="H276" s="1022" t="s">
        <v>136</v>
      </c>
      <c r="I276" s="1044">
        <f>'PLAN DE ACCIÓN 2026'!V78</f>
        <v>2</v>
      </c>
      <c r="J276" s="1044">
        <f>'PLAN DE ACCIÓN 2026'!J78+'PLAN DE ACCIÓN 2026'!K78+'PLAN DE ACCIÓN 2026'!L78</f>
        <v>0</v>
      </c>
      <c r="K276" s="1044">
        <f>'PLAN DE ACCIÓN 2026'!AB78+'PLAN DE ACCIÓN 2026'!AC78+'PLAN DE ACCIÓN 2026'!AD78</f>
        <v>0</v>
      </c>
      <c r="L276" s="1045">
        <f t="shared" si="24"/>
        <v>0</v>
      </c>
      <c r="M276" s="1051">
        <f t="shared" si="25"/>
        <v>0</v>
      </c>
      <c r="N276" s="1044">
        <f>'PLAN DE ACCIÓN 2026'!L78</f>
        <v>0</v>
      </c>
      <c r="O276" s="1041">
        <f>'PLAN DE ACCIÓN 2026'!AD78</f>
        <v>0</v>
      </c>
      <c r="P276" s="1029" t="e">
        <f>O276/N276</f>
        <v>#DIV/0!</v>
      </c>
      <c r="Q276" s="1046" t="s">
        <v>110</v>
      </c>
      <c r="R276" s="1044">
        <f t="shared" si="26"/>
        <v>0</v>
      </c>
      <c r="S276" s="1044">
        <f t="shared" si="27"/>
        <v>0</v>
      </c>
    </row>
    <row r="277" spans="1:19" ht="14.25">
      <c r="A277" s="1041">
        <v>76</v>
      </c>
      <c r="B277" s="1061" t="str">
        <f>'PLAN DE ACCIÓN 2026'!G79</f>
        <v>ID14</v>
      </c>
      <c r="C277" s="1048" t="s">
        <v>133</v>
      </c>
      <c r="D277" s="1048" t="s">
        <v>104</v>
      </c>
      <c r="E277" s="1049" t="str">
        <f>'PLAN DE ACCIÓN 2026'!X79</f>
        <v xml:space="preserve">Oficina Asesora de Planeación </v>
      </c>
      <c r="F277" s="1050" t="str">
        <f>'PLAN DE ACCIÓN 2026'!H79</f>
        <v>Definir e implementar los lineamientos institucionales de diplomacia científica en el INM</v>
      </c>
      <c r="G277" s="1022">
        <v>3</v>
      </c>
      <c r="H277" s="1022" t="s">
        <v>136</v>
      </c>
      <c r="I277" s="1044">
        <f>'PLAN DE ACCIÓN 2026'!V79</f>
        <v>2</v>
      </c>
      <c r="J277" s="1044">
        <f>'PLAN DE ACCIÓN 2026'!J79+'PLAN DE ACCIÓN 2026'!K79+'PLAN DE ACCIÓN 2026'!L79</f>
        <v>0</v>
      </c>
      <c r="K277" s="1044">
        <f>'PLAN DE ACCIÓN 2026'!AB79+'PLAN DE ACCIÓN 2026'!AC79+'PLAN DE ACCIÓN 2026'!AD79</f>
        <v>0</v>
      </c>
      <c r="L277" s="1045">
        <f t="shared" si="24"/>
        <v>0</v>
      </c>
      <c r="M277" s="1051">
        <f t="shared" si="25"/>
        <v>0</v>
      </c>
      <c r="N277" s="1044">
        <f>'PLAN DE ACCIÓN 2026'!L79</f>
        <v>0</v>
      </c>
      <c r="O277" s="1041">
        <f>'PLAN DE ACCIÓN 2026'!AD79</f>
        <v>0</v>
      </c>
      <c r="P277" s="1029" t="e">
        <f>O277/N277</f>
        <v>#DIV/0!</v>
      </c>
      <c r="Q277" s="1046" t="s">
        <v>110</v>
      </c>
      <c r="R277" s="1044">
        <f t="shared" si="26"/>
        <v>0</v>
      </c>
      <c r="S277" s="1044">
        <f t="shared" si="27"/>
        <v>0</v>
      </c>
    </row>
    <row r="278" spans="1:19" ht="12" customHeight="1">
      <c r="A278" s="1041">
        <v>77</v>
      </c>
      <c r="B278" s="1061" t="str">
        <f>'PLAN DE ACCIÓN 2026'!G80</f>
        <v>ID15</v>
      </c>
      <c r="C278" s="1048" t="s">
        <v>133</v>
      </c>
      <c r="D278" s="1048" t="s">
        <v>104</v>
      </c>
      <c r="E278" s="1049" t="str">
        <f>'PLAN DE ACCIÓN 2026'!X80</f>
        <v xml:space="preserve">Oficina Asesora de Planeación </v>
      </c>
      <c r="F278" s="1050" t="str">
        <f>'PLAN DE ACCIÓN 2026'!H80</f>
        <v>Apoyar la gestión de cierre y terminación de los proyectos de inversión los cuales finalizaron su alcance temporal</v>
      </c>
      <c r="G278" s="1022">
        <v>3</v>
      </c>
      <c r="H278" s="1022" t="s">
        <v>136</v>
      </c>
      <c r="I278" s="1044">
        <f>'PLAN DE ACCIÓN 2026'!V80</f>
        <v>10</v>
      </c>
      <c r="J278" s="1044">
        <f>'PLAN DE ACCIÓN 2026'!J80+'PLAN DE ACCIÓN 2026'!K80+'PLAN DE ACCIÓN 2026'!L80</f>
        <v>0</v>
      </c>
      <c r="K278" s="1044">
        <f>'PLAN DE ACCIÓN 2026'!AB80+'PLAN DE ACCIÓN 2026'!AC80+'PLAN DE ACCIÓN 2026'!AD80</f>
        <v>0</v>
      </c>
      <c r="L278" s="1045">
        <f t="shared" si="24"/>
        <v>0</v>
      </c>
      <c r="M278" s="1051">
        <f t="shared" si="25"/>
        <v>0</v>
      </c>
      <c r="N278" s="1044">
        <f>'PLAN DE ACCIÓN 2026'!L80</f>
        <v>0</v>
      </c>
      <c r="O278" s="1041">
        <f>'PLAN DE ACCIÓN 2026'!AD80</f>
        <v>0</v>
      </c>
      <c r="P278" s="1029" t="e">
        <f>O278/N278</f>
        <v>#DIV/0!</v>
      </c>
      <c r="Q278" s="1046" t="s">
        <v>110</v>
      </c>
      <c r="R278" s="1044">
        <f t="shared" si="26"/>
        <v>0</v>
      </c>
      <c r="S278" s="1044">
        <f t="shared" si="27"/>
        <v>0</v>
      </c>
    </row>
    <row r="279" spans="1:19" ht="14.25">
      <c r="A279" s="1041">
        <v>78</v>
      </c>
      <c r="B279" s="1061" t="str">
        <f>'PLAN DE ACCIÓN 2026'!G81</f>
        <v>ID16</v>
      </c>
      <c r="C279" s="1048" t="s">
        <v>133</v>
      </c>
      <c r="D279" s="1048" t="s">
        <v>104</v>
      </c>
      <c r="E279" s="1049" t="str">
        <f>'PLAN DE ACCIÓN 2026'!X81</f>
        <v xml:space="preserve">Oficina Asesora de Planeación </v>
      </c>
      <c r="F279" s="1050" t="str">
        <f>'PLAN DE ACCIÓN 2026'!H81</f>
        <v>Definir e implementar los lineamientos institucionales de analítica de datos del INM</v>
      </c>
      <c r="G279" s="1022">
        <v>3</v>
      </c>
      <c r="H279" s="1022" t="s">
        <v>136</v>
      </c>
      <c r="I279" s="1044">
        <f>'PLAN DE ACCIÓN 2026'!V81</f>
        <v>2</v>
      </c>
      <c r="J279" s="1044">
        <f>'PLAN DE ACCIÓN 2026'!J81+'PLAN DE ACCIÓN 2026'!K81+'PLAN DE ACCIÓN 2026'!L81</f>
        <v>0</v>
      </c>
      <c r="K279" s="1044">
        <f>'PLAN DE ACCIÓN 2026'!AB81+'PLAN DE ACCIÓN 2026'!AC81+'PLAN DE ACCIÓN 2026'!AD81</f>
        <v>0</v>
      </c>
      <c r="L279" s="1045">
        <f t="shared" si="24"/>
        <v>0</v>
      </c>
      <c r="M279" s="1051">
        <f t="shared" si="25"/>
        <v>0</v>
      </c>
      <c r="N279" s="1044">
        <f>'PLAN DE ACCIÓN 2026'!L81</f>
        <v>0</v>
      </c>
      <c r="O279" s="1041">
        <f>'PLAN DE ACCIÓN 2026'!AD81</f>
        <v>0</v>
      </c>
      <c r="P279" s="1029" t="e">
        <f t="shared" ref="P279:P342" si="28">O279/N279</f>
        <v>#DIV/0!</v>
      </c>
      <c r="Q279" s="1046" t="s">
        <v>110</v>
      </c>
      <c r="R279" s="1044">
        <f t="shared" si="26"/>
        <v>0</v>
      </c>
      <c r="S279" s="1044">
        <f t="shared" si="27"/>
        <v>0</v>
      </c>
    </row>
    <row r="280" spans="1:19" ht="14.25">
      <c r="A280" s="1041">
        <v>79</v>
      </c>
      <c r="B280" s="1061" t="str">
        <f>'PLAN DE ACCIÓN 2026'!G82</f>
        <v>ID17</v>
      </c>
      <c r="C280" s="1048" t="s">
        <v>133</v>
      </c>
      <c r="D280" s="1048" t="s">
        <v>104</v>
      </c>
      <c r="E280" s="1049" t="str">
        <f>'PLAN DE ACCIÓN 2026'!X82</f>
        <v xml:space="preserve">Oficina Asesora de Planeación </v>
      </c>
      <c r="F280" s="1050" t="str">
        <f>'PLAN DE ACCIÓN 2026'!H82</f>
        <v>Realizar seguimiento a la implementación de la iniciativa pilito de estructuración de datos en laboratorios de la SMF y la SMQB aprobada por el EAT-AEGD</v>
      </c>
      <c r="G280" s="1022">
        <v>3</v>
      </c>
      <c r="H280" s="1022" t="s">
        <v>136</v>
      </c>
      <c r="I280" s="1044">
        <f>'PLAN DE ACCIÓN 2026'!V82</f>
        <v>1</v>
      </c>
      <c r="J280" s="1044">
        <f>'PLAN DE ACCIÓN 2026'!J82+'PLAN DE ACCIÓN 2026'!K82+'PLAN DE ACCIÓN 2026'!L82</f>
        <v>0</v>
      </c>
      <c r="K280" s="1044">
        <f>'PLAN DE ACCIÓN 2026'!AB82+'PLAN DE ACCIÓN 2026'!AC82+'PLAN DE ACCIÓN 2026'!AD82</f>
        <v>0</v>
      </c>
      <c r="L280" s="1045">
        <f t="shared" si="24"/>
        <v>0</v>
      </c>
      <c r="M280" s="1051">
        <f t="shared" si="25"/>
        <v>0</v>
      </c>
      <c r="N280" s="1044">
        <f>'PLAN DE ACCIÓN 2026'!L82</f>
        <v>0</v>
      </c>
      <c r="O280" s="1041">
        <f>'PLAN DE ACCIÓN 2026'!AD82</f>
        <v>0</v>
      </c>
      <c r="P280" s="1029" t="e">
        <f t="shared" si="28"/>
        <v>#DIV/0!</v>
      </c>
      <c r="Q280" s="1046" t="s">
        <v>110</v>
      </c>
      <c r="R280" s="1044">
        <f t="shared" si="26"/>
        <v>0</v>
      </c>
      <c r="S280" s="1044">
        <f t="shared" si="27"/>
        <v>0</v>
      </c>
    </row>
    <row r="281" spans="1:19" ht="14.25">
      <c r="A281" s="1041">
        <v>80</v>
      </c>
      <c r="B281" s="1061" t="str">
        <f>'PLAN DE ACCIÓN 2026'!G83</f>
        <v>ID18</v>
      </c>
      <c r="C281" s="1048" t="s">
        <v>133</v>
      </c>
      <c r="D281" s="1048" t="s">
        <v>104</v>
      </c>
      <c r="E281" s="1049" t="str">
        <f>'PLAN DE ACCIÓN 2026'!X83</f>
        <v xml:space="preserve">Oficina Asesora de Planeación </v>
      </c>
      <c r="F281" s="1050" t="str">
        <f>'PLAN DE ACCIÓN 2026'!H83</f>
        <v>Realizar el seguimiento semestral de la implementación de la Hoja de Ruta de Arquitectura Empresarial para la mejora del Modelo de Operación por Procesos (MOP)</v>
      </c>
      <c r="G281" s="1022">
        <v>3</v>
      </c>
      <c r="H281" s="1022" t="s">
        <v>136</v>
      </c>
      <c r="I281" s="1044">
        <f>'PLAN DE ACCIÓN 2026'!V83</f>
        <v>2</v>
      </c>
      <c r="J281" s="1044">
        <f>'PLAN DE ACCIÓN 2026'!J83+'PLAN DE ACCIÓN 2026'!K83+'PLAN DE ACCIÓN 2026'!L83</f>
        <v>0</v>
      </c>
      <c r="K281" s="1044">
        <f>'PLAN DE ACCIÓN 2026'!AB83+'PLAN DE ACCIÓN 2026'!AC83+'PLAN DE ACCIÓN 2026'!AD83</f>
        <v>0</v>
      </c>
      <c r="L281" s="1045">
        <f t="shared" si="24"/>
        <v>0</v>
      </c>
      <c r="M281" s="1051">
        <f t="shared" si="25"/>
        <v>0</v>
      </c>
      <c r="N281" s="1044">
        <f>'PLAN DE ACCIÓN 2026'!L83</f>
        <v>0</v>
      </c>
      <c r="O281" s="1041">
        <f>'PLAN DE ACCIÓN 2026'!AD83</f>
        <v>0</v>
      </c>
      <c r="P281" s="1029" t="e">
        <f t="shared" si="28"/>
        <v>#DIV/0!</v>
      </c>
      <c r="Q281" s="1046" t="s">
        <v>110</v>
      </c>
      <c r="R281" s="1044">
        <f t="shared" si="26"/>
        <v>0</v>
      </c>
      <c r="S281" s="1044">
        <f t="shared" si="27"/>
        <v>0</v>
      </c>
    </row>
    <row r="282" spans="1:19" ht="14.25">
      <c r="A282" s="1041">
        <v>81</v>
      </c>
      <c r="B282" s="1061" t="str">
        <f>'PLAN DE ACCIÓN 2026'!G84</f>
        <v>ID19</v>
      </c>
      <c r="C282" s="1048" t="s">
        <v>133</v>
      </c>
      <c r="D282" s="1048" t="s">
        <v>104</v>
      </c>
      <c r="E282" s="1049" t="str">
        <f>'PLAN DE ACCIÓN 2026'!X84</f>
        <v xml:space="preserve">Oficina Asesora de Planeación </v>
      </c>
      <c r="F282" s="1050" t="str">
        <f>'PLAN DE ACCIÓN 2026'!H84</f>
        <v xml:space="preserve">Realizar el seguimiento semestral de la implementación de la Hoja de Ruta de gobierno de datos e información en marco de la implementación de Arquitectura Empresarial y la política MIPG de gestión estadística </v>
      </c>
      <c r="G282" s="1022">
        <v>3</v>
      </c>
      <c r="H282" s="1022" t="s">
        <v>136</v>
      </c>
      <c r="I282" s="1044">
        <f>'PLAN DE ACCIÓN 2026'!V84</f>
        <v>2</v>
      </c>
      <c r="J282" s="1044">
        <f>'PLAN DE ACCIÓN 2026'!J84+'PLAN DE ACCIÓN 2026'!K84+'PLAN DE ACCIÓN 2026'!L84</f>
        <v>0</v>
      </c>
      <c r="K282" s="1044">
        <f>'PLAN DE ACCIÓN 2026'!AB84+'PLAN DE ACCIÓN 2026'!AC84+'PLAN DE ACCIÓN 2026'!AD84</f>
        <v>0</v>
      </c>
      <c r="L282" s="1045">
        <f t="shared" si="24"/>
        <v>0</v>
      </c>
      <c r="M282" s="1051">
        <f t="shared" si="25"/>
        <v>0</v>
      </c>
      <c r="N282" s="1044">
        <f>'PLAN DE ACCIÓN 2026'!L84</f>
        <v>0</v>
      </c>
      <c r="O282" s="1041">
        <f>'PLAN DE ACCIÓN 2026'!AD84</f>
        <v>0</v>
      </c>
      <c r="P282" s="1029" t="e">
        <f t="shared" si="28"/>
        <v>#DIV/0!</v>
      </c>
      <c r="Q282" s="1046" t="s">
        <v>110</v>
      </c>
      <c r="R282" s="1044">
        <f t="shared" si="26"/>
        <v>0</v>
      </c>
      <c r="S282" s="1044">
        <f t="shared" si="27"/>
        <v>0</v>
      </c>
    </row>
    <row r="283" spans="1:19" ht="14.25">
      <c r="A283" s="1041">
        <v>82</v>
      </c>
      <c r="B283" s="1061" t="str">
        <f>'PLAN DE ACCIÓN 2026'!G85</f>
        <v>ID20</v>
      </c>
      <c r="C283" s="1048" t="s">
        <v>133</v>
      </c>
      <c r="D283" s="1048" t="s">
        <v>104</v>
      </c>
      <c r="E283" s="1049" t="str">
        <f>'PLAN DE ACCIÓN 2026'!X85</f>
        <v xml:space="preserve">Oficina Asesora de Planeación </v>
      </c>
      <c r="F283" s="1050" t="str">
        <f>'PLAN DE ACCIÓN 2026'!H85</f>
        <v>Realizar seguimiento a la ejecución de las actividades SIG institucionales incluidas en el plan de trabajo de la OAP</v>
      </c>
      <c r="G283" s="1022">
        <v>3</v>
      </c>
      <c r="H283" s="1022" t="s">
        <v>136</v>
      </c>
      <c r="I283" s="1044">
        <f>'PLAN DE ACCIÓN 2026'!V85</f>
        <v>2</v>
      </c>
      <c r="J283" s="1044">
        <f>'PLAN DE ACCIÓN 2026'!J85+'PLAN DE ACCIÓN 2026'!K85+'PLAN DE ACCIÓN 2026'!L85</f>
        <v>0</v>
      </c>
      <c r="K283" s="1044">
        <f>'PLAN DE ACCIÓN 2026'!AB85+'PLAN DE ACCIÓN 2026'!AC85+'PLAN DE ACCIÓN 2026'!AD85</f>
        <v>0</v>
      </c>
      <c r="L283" s="1045">
        <f t="shared" si="24"/>
        <v>0</v>
      </c>
      <c r="M283" s="1051">
        <f t="shared" si="25"/>
        <v>0</v>
      </c>
      <c r="N283" s="1044">
        <f>'PLAN DE ACCIÓN 2026'!L85</f>
        <v>0</v>
      </c>
      <c r="O283" s="1041">
        <f>'PLAN DE ACCIÓN 2026'!AD85</f>
        <v>0</v>
      </c>
      <c r="P283" s="1029" t="e">
        <f t="shared" si="28"/>
        <v>#DIV/0!</v>
      </c>
      <c r="Q283" s="1046" t="s">
        <v>110</v>
      </c>
      <c r="R283" s="1044">
        <f t="shared" si="26"/>
        <v>0</v>
      </c>
      <c r="S283" s="1044">
        <f t="shared" si="27"/>
        <v>0</v>
      </c>
    </row>
    <row r="284" spans="1:19" ht="14.25">
      <c r="A284" s="1041">
        <v>83</v>
      </c>
      <c r="B284" s="1061" t="str">
        <f>'PLAN DE ACCIÓN 2026'!G86</f>
        <v>ID21</v>
      </c>
      <c r="C284" s="1048" t="s">
        <v>133</v>
      </c>
      <c r="D284" s="1048" t="s">
        <v>104</v>
      </c>
      <c r="E284" s="1049" t="str">
        <f>'PLAN DE ACCIÓN 2026'!X86</f>
        <v xml:space="preserve">Oficina Asesora de Planeación </v>
      </c>
      <c r="F284" s="1050" t="str">
        <f>'PLAN DE ACCIÓN 2026'!H86</f>
        <v>Realizar la identificación y seguimiento a las fuentes de financiación externas para proyectos y actividades de cooperación internacional e intercambio cientifico.</v>
      </c>
      <c r="G284" s="1022">
        <v>3</v>
      </c>
      <c r="H284" s="1022" t="s">
        <v>136</v>
      </c>
      <c r="I284" s="1044">
        <f>'PLAN DE ACCIÓN 2026'!V86</f>
        <v>2</v>
      </c>
      <c r="J284" s="1044">
        <f>'PLAN DE ACCIÓN 2026'!J86+'PLAN DE ACCIÓN 2026'!K86+'PLAN DE ACCIÓN 2026'!L86</f>
        <v>0</v>
      </c>
      <c r="K284" s="1044">
        <f>'PLAN DE ACCIÓN 2026'!AB86+'PLAN DE ACCIÓN 2026'!AC86+'PLAN DE ACCIÓN 2026'!AD86</f>
        <v>0</v>
      </c>
      <c r="L284" s="1045">
        <f t="shared" si="24"/>
        <v>0</v>
      </c>
      <c r="M284" s="1051">
        <f t="shared" si="25"/>
        <v>0</v>
      </c>
      <c r="N284" s="1044">
        <f>'PLAN DE ACCIÓN 2026'!L86</f>
        <v>0</v>
      </c>
      <c r="O284" s="1041">
        <f>'PLAN DE ACCIÓN 2026'!AD86</f>
        <v>0</v>
      </c>
      <c r="P284" s="1029" t="e">
        <f t="shared" si="28"/>
        <v>#DIV/0!</v>
      </c>
      <c r="Q284" s="1046" t="s">
        <v>110</v>
      </c>
      <c r="R284" s="1044">
        <f t="shared" si="26"/>
        <v>0</v>
      </c>
      <c r="S284" s="1044">
        <f t="shared" si="27"/>
        <v>0</v>
      </c>
    </row>
    <row r="285" spans="1:19" ht="14.25">
      <c r="A285" s="1041">
        <v>84</v>
      </c>
      <c r="B285" s="1061" t="str">
        <f>'PLAN DE ACCIÓN 2026'!G87</f>
        <v>ID22</v>
      </c>
      <c r="C285" s="1048" t="s">
        <v>133</v>
      </c>
      <c r="D285" s="1048" t="s">
        <v>104</v>
      </c>
      <c r="E285" s="1049" t="str">
        <f>'PLAN DE ACCIÓN 2026'!X87</f>
        <v xml:space="preserve">Oficina Asesora de Planeación </v>
      </c>
      <c r="F285" s="1050" t="str">
        <f>'PLAN DE ACCIÓN 2026'!H87</f>
        <v>Realizar seguimiento de temáticas institucionales transversales (estrategia, presupuesto, SIG) consolidadas por OAP, para reporte a la alta dirección en marco del CIGD.</v>
      </c>
      <c r="G285" s="1022">
        <v>3</v>
      </c>
      <c r="H285" s="1022" t="s">
        <v>136</v>
      </c>
      <c r="I285" s="1044">
        <f>'PLAN DE ACCIÓN 2026'!V87</f>
        <v>3</v>
      </c>
      <c r="J285" s="1044">
        <f>'PLAN DE ACCIÓN 2026'!J87+'PLAN DE ACCIÓN 2026'!K87+'PLAN DE ACCIÓN 2026'!L87</f>
        <v>0</v>
      </c>
      <c r="K285" s="1044">
        <f>'PLAN DE ACCIÓN 2026'!AB87+'PLAN DE ACCIÓN 2026'!AC87+'PLAN DE ACCIÓN 2026'!AD87</f>
        <v>0</v>
      </c>
      <c r="L285" s="1045">
        <f t="shared" si="24"/>
        <v>0</v>
      </c>
      <c r="M285" s="1051">
        <f t="shared" si="25"/>
        <v>0</v>
      </c>
      <c r="N285" s="1044">
        <f>'PLAN DE ACCIÓN 2026'!L87</f>
        <v>0</v>
      </c>
      <c r="O285" s="1041">
        <f>'PLAN DE ACCIÓN 2026'!AD87</f>
        <v>0</v>
      </c>
      <c r="P285" s="1029" t="e">
        <f>O285/N285</f>
        <v>#DIV/0!</v>
      </c>
      <c r="Q285" s="1046" t="s">
        <v>110</v>
      </c>
      <c r="R285" s="1044">
        <f t="shared" si="26"/>
        <v>0</v>
      </c>
      <c r="S285" s="1044">
        <f t="shared" si="27"/>
        <v>0</v>
      </c>
    </row>
    <row r="286" spans="1:19" ht="14.25">
      <c r="A286" s="1041">
        <v>85</v>
      </c>
      <c r="B286" s="1061" t="str">
        <f>'PLAN DE ACCIÓN 2026'!G88</f>
        <v>ID23</v>
      </c>
      <c r="C286" s="1048" t="s">
        <v>133</v>
      </c>
      <c r="D286" s="1048" t="s">
        <v>104</v>
      </c>
      <c r="E286" s="1049" t="str">
        <f>'PLAN DE ACCIÓN 2026'!X88</f>
        <v xml:space="preserve">Oficina Asesora de Planeación </v>
      </c>
      <c r="F286" s="1050" t="str">
        <f>'PLAN DE ACCIÓN 2026'!H88</f>
        <v xml:space="preserve">Formular el nuevo proyecto de inversión de la OAP. </v>
      </c>
      <c r="G286" s="1022">
        <v>3</v>
      </c>
      <c r="H286" s="1022" t="s">
        <v>136</v>
      </c>
      <c r="I286" s="1044">
        <f>'PLAN DE ACCIÓN 2026'!V88</f>
        <v>1</v>
      </c>
      <c r="J286" s="1044">
        <f>'PLAN DE ACCIÓN 2026'!J88+'PLAN DE ACCIÓN 2026'!K88+'PLAN DE ACCIÓN 2026'!L88</f>
        <v>0</v>
      </c>
      <c r="K286" s="1044">
        <f>'PLAN DE ACCIÓN 2026'!AB88+'PLAN DE ACCIÓN 2026'!AC88+'PLAN DE ACCIÓN 2026'!AD88</f>
        <v>0</v>
      </c>
      <c r="L286" s="1045">
        <f t="shared" si="24"/>
        <v>0</v>
      </c>
      <c r="M286" s="1051">
        <f t="shared" si="25"/>
        <v>0</v>
      </c>
      <c r="N286" s="1044">
        <f>'PLAN DE ACCIÓN 2026'!L88</f>
        <v>0</v>
      </c>
      <c r="O286" s="1041">
        <f>'PLAN DE ACCIÓN 2026'!AD88</f>
        <v>0</v>
      </c>
      <c r="P286" s="1029" t="e">
        <f>O286/N286</f>
        <v>#DIV/0!</v>
      </c>
      <c r="Q286" s="1046" t="s">
        <v>110</v>
      </c>
      <c r="R286" s="1044">
        <f t="shared" si="26"/>
        <v>0</v>
      </c>
      <c r="S286" s="1044">
        <f t="shared" si="27"/>
        <v>0</v>
      </c>
    </row>
    <row r="287" spans="1:19" ht="14.25">
      <c r="A287" s="1041">
        <v>86</v>
      </c>
      <c r="B287" s="1061" t="str">
        <f>'PLAN DE ACCIÓN 2026'!G89</f>
        <v>ID24</v>
      </c>
      <c r="C287" s="1048" t="s">
        <v>133</v>
      </c>
      <c r="D287" s="1048" t="s">
        <v>104</v>
      </c>
      <c r="E287" s="1049" t="str">
        <f>'PLAN DE ACCIÓN 2026'!X89</f>
        <v xml:space="preserve">Oficina Asesora de Planeación </v>
      </c>
      <c r="F287" s="1050" t="str">
        <f>'PLAN DE ACCIÓN 2026'!H89</f>
        <v>Definir y hacer seguimiento de la implementación de la gestión de proyectos del INM</v>
      </c>
      <c r="G287" s="1022">
        <v>3</v>
      </c>
      <c r="H287" s="1022" t="s">
        <v>136</v>
      </c>
      <c r="I287" s="1044">
        <f>'PLAN DE ACCIÓN 2026'!V89</f>
        <v>2</v>
      </c>
      <c r="J287" s="1044">
        <f>'PLAN DE ACCIÓN 2026'!J89+'PLAN DE ACCIÓN 2026'!K89+'PLAN DE ACCIÓN 2026'!L89</f>
        <v>0</v>
      </c>
      <c r="K287" s="1044">
        <f>'PLAN DE ACCIÓN 2026'!AB89+'PLAN DE ACCIÓN 2026'!AC89+'PLAN DE ACCIÓN 2026'!AD89</f>
        <v>0</v>
      </c>
      <c r="L287" s="1045">
        <f t="shared" si="24"/>
        <v>0</v>
      </c>
      <c r="M287" s="1051">
        <f t="shared" si="25"/>
        <v>0</v>
      </c>
      <c r="N287" s="1044">
        <f>'PLAN DE ACCIÓN 2026'!L89</f>
        <v>0</v>
      </c>
      <c r="O287" s="1041">
        <f>'PLAN DE ACCIÓN 2026'!AD89</f>
        <v>0</v>
      </c>
      <c r="P287" s="1029" t="e">
        <f>O287/N287</f>
        <v>#DIV/0!</v>
      </c>
      <c r="Q287" s="1046" t="s">
        <v>110</v>
      </c>
      <c r="R287" s="1044">
        <f t="shared" si="26"/>
        <v>0</v>
      </c>
      <c r="S287" s="1044">
        <f t="shared" si="27"/>
        <v>0</v>
      </c>
    </row>
    <row r="288" spans="1:19" ht="14.25">
      <c r="A288" s="1041">
        <v>87</v>
      </c>
      <c r="B288" s="1061" t="str">
        <f>'PLAN DE ACCIÓN 2026'!G90</f>
        <v>ID25</v>
      </c>
      <c r="C288" s="1048" t="s">
        <v>133</v>
      </c>
      <c r="D288" s="1048" t="s">
        <v>104</v>
      </c>
      <c r="E288" s="1049" t="str">
        <f>'PLAN DE ACCIÓN 2026'!X90</f>
        <v xml:space="preserve">Oficina Asesora de Planeación </v>
      </c>
      <c r="F288" s="1050" t="str">
        <f>'PLAN DE ACCIÓN 2026'!H90</f>
        <v>Actualizar los lineamientos de cooperacción internacional del INM ampliando su alcance y estratégias.</v>
      </c>
      <c r="G288" s="1022">
        <v>3</v>
      </c>
      <c r="H288" s="1022" t="s">
        <v>136</v>
      </c>
      <c r="I288" s="1044">
        <f>'PLAN DE ACCIÓN 2026'!V90</f>
        <v>1</v>
      </c>
      <c r="J288" s="1044">
        <f>'PLAN DE ACCIÓN 2026'!J90+'PLAN DE ACCIÓN 2026'!K90+'PLAN DE ACCIÓN 2026'!L90</f>
        <v>0</v>
      </c>
      <c r="K288" s="1044">
        <f>'PLAN DE ACCIÓN 2026'!AB90+'PLAN DE ACCIÓN 2026'!AC90+'PLAN DE ACCIÓN 2026'!AD90</f>
        <v>0</v>
      </c>
      <c r="L288" s="1045">
        <f t="shared" si="24"/>
        <v>0</v>
      </c>
      <c r="M288" s="1051">
        <f t="shared" si="25"/>
        <v>0</v>
      </c>
      <c r="N288" s="1044">
        <f>'PLAN DE ACCIÓN 2026'!L90</f>
        <v>0</v>
      </c>
      <c r="O288" s="1041">
        <f>'PLAN DE ACCIÓN 2026'!AD90</f>
        <v>0</v>
      </c>
      <c r="P288" s="1029" t="e">
        <f>O288/N288</f>
        <v>#DIV/0!</v>
      </c>
      <c r="Q288" s="1046" t="s">
        <v>110</v>
      </c>
      <c r="R288" s="1044">
        <f t="shared" si="26"/>
        <v>0</v>
      </c>
      <c r="S288" s="1044">
        <f t="shared" si="27"/>
        <v>0</v>
      </c>
    </row>
    <row r="289" spans="1:19" ht="14.25">
      <c r="A289" s="1041">
        <v>88</v>
      </c>
      <c r="B289" s="1061" t="str">
        <f>'PLAN DE ACCIÓN 2026'!G91</f>
        <v>ID26</v>
      </c>
      <c r="C289" s="1048" t="s">
        <v>133</v>
      </c>
      <c r="D289" s="1048" t="s">
        <v>104</v>
      </c>
      <c r="E289" s="1049" t="str">
        <f>'PLAN DE ACCIÓN 2026'!X91</f>
        <v xml:space="preserve">Oficina Asesora de Planeación </v>
      </c>
      <c r="F289" s="1050" t="str">
        <f>'PLAN DE ACCIÓN 2026'!H91</f>
        <v>Definir e implementar el programa de mentoria de equidad de genero en la línea de acción del proyecto de cooperacción internacional de  Artical III.</v>
      </c>
      <c r="G289" s="1022">
        <v>3</v>
      </c>
      <c r="H289" s="1022" t="s">
        <v>136</v>
      </c>
      <c r="I289" s="1044">
        <f>'PLAN DE ACCIÓN 2026'!V91</f>
        <v>2</v>
      </c>
      <c r="J289" s="1044">
        <f>'PLAN DE ACCIÓN 2026'!J91+'PLAN DE ACCIÓN 2026'!K91+'PLAN DE ACCIÓN 2026'!L91</f>
        <v>0</v>
      </c>
      <c r="K289" s="1044">
        <f>'PLAN DE ACCIÓN 2026'!AB91+'PLAN DE ACCIÓN 2026'!AC91+'PLAN DE ACCIÓN 2026'!AD91</f>
        <v>0</v>
      </c>
      <c r="L289" s="1045">
        <f t="shared" si="24"/>
        <v>0</v>
      </c>
      <c r="M289" s="1051">
        <f t="shared" si="25"/>
        <v>0</v>
      </c>
      <c r="N289" s="1044">
        <f>'PLAN DE ACCIÓN 2026'!L91</f>
        <v>0</v>
      </c>
      <c r="O289" s="1041">
        <f>'PLAN DE ACCIÓN 2026'!AD91</f>
        <v>0</v>
      </c>
      <c r="P289" s="1029" t="e">
        <f t="shared" si="28"/>
        <v>#DIV/0!</v>
      </c>
      <c r="Q289" s="1046" t="s">
        <v>110</v>
      </c>
      <c r="R289" s="1044">
        <f t="shared" si="26"/>
        <v>0</v>
      </c>
      <c r="S289" s="1044">
        <f t="shared" si="27"/>
        <v>0</v>
      </c>
    </row>
    <row r="290" spans="1:19" ht="14.25">
      <c r="A290" s="1041">
        <v>89</v>
      </c>
      <c r="B290" s="1061" t="str">
        <f>'PLAN DE ACCIÓN 2026'!G92</f>
        <v>ID27</v>
      </c>
      <c r="C290" s="1048" t="s">
        <v>133</v>
      </c>
      <c r="D290" s="1048" t="s">
        <v>104</v>
      </c>
      <c r="E290" s="1049" t="str">
        <f>'PLAN DE ACCIÓN 2026'!X92</f>
        <v>Subdirección de Metrología Física</v>
      </c>
      <c r="F290" s="1050" t="str">
        <f>'PLAN DE ACCIÓN 2026'!H92</f>
        <v>Seguimiento a la actualización de documentos y cierre de hallazgos a cargo de los laboratorios de la SMF</v>
      </c>
      <c r="G290" s="1022">
        <v>3</v>
      </c>
      <c r="H290" s="1022" t="s">
        <v>136</v>
      </c>
      <c r="I290" s="1044">
        <f>'PLAN DE ACCIÓN 2026'!V92</f>
        <v>2</v>
      </c>
      <c r="J290" s="1044">
        <f>'PLAN DE ACCIÓN 2026'!J92+'PLAN DE ACCIÓN 2026'!K92+'PLAN DE ACCIÓN 2026'!L92</f>
        <v>0</v>
      </c>
      <c r="K290" s="1044">
        <f>'PLAN DE ACCIÓN 2026'!AB92+'PLAN DE ACCIÓN 2026'!AC92+'PLAN DE ACCIÓN 2026'!AD92</f>
        <v>0</v>
      </c>
      <c r="L290" s="1045">
        <f t="shared" si="24"/>
        <v>0</v>
      </c>
      <c r="M290" s="1051">
        <f t="shared" si="25"/>
        <v>0</v>
      </c>
      <c r="N290" s="1044">
        <f>'PLAN DE ACCIÓN 2026'!L92</f>
        <v>0</v>
      </c>
      <c r="O290" s="1041">
        <f>'PLAN DE ACCIÓN 2026'!AD92</f>
        <v>0</v>
      </c>
      <c r="P290" s="1029" t="e">
        <f t="shared" si="28"/>
        <v>#DIV/0!</v>
      </c>
      <c r="Q290" s="1046" t="s">
        <v>110</v>
      </c>
      <c r="R290" s="1044">
        <f t="shared" si="26"/>
        <v>0</v>
      </c>
      <c r="S290" s="1044">
        <f t="shared" si="27"/>
        <v>0</v>
      </c>
    </row>
    <row r="291" spans="1:19" ht="14.25">
      <c r="A291" s="1041">
        <v>90</v>
      </c>
      <c r="B291" s="1061" t="str">
        <f>'PLAN DE ACCIÓN 2026'!G93</f>
        <v>ID28</v>
      </c>
      <c r="C291" s="1048" t="s">
        <v>133</v>
      </c>
      <c r="D291" s="1048" t="s">
        <v>104</v>
      </c>
      <c r="E291" s="1049" t="str">
        <f>'PLAN DE ACCIÓN 2026'!X93</f>
        <v>Subdirección de Metrología Física</v>
      </c>
      <c r="F291" s="1050" t="str">
        <f>'PLAN DE ACCIÓN 2026'!H93</f>
        <v>Soporte de documentación cargada a OAP para la presentación al QSTF</v>
      </c>
      <c r="G291" s="1022">
        <v>3</v>
      </c>
      <c r="H291" s="1022" t="s">
        <v>136</v>
      </c>
      <c r="I291" s="1044">
        <f>'PLAN DE ACCIÓN 2026'!V93</f>
        <v>4</v>
      </c>
      <c r="J291" s="1044">
        <f>'PLAN DE ACCIÓN 2026'!J93+'PLAN DE ACCIÓN 2026'!K93+'PLAN DE ACCIÓN 2026'!L93</f>
        <v>0</v>
      </c>
      <c r="K291" s="1044">
        <f>'PLAN DE ACCIÓN 2026'!AB93+'PLAN DE ACCIÓN 2026'!AC93+'PLAN DE ACCIÓN 2026'!AD93</f>
        <v>0</v>
      </c>
      <c r="L291" s="1045">
        <f t="shared" si="24"/>
        <v>0</v>
      </c>
      <c r="M291" s="1051">
        <f t="shared" si="25"/>
        <v>0</v>
      </c>
      <c r="N291" s="1044">
        <f>'PLAN DE ACCIÓN 2026'!L93</f>
        <v>0</v>
      </c>
      <c r="O291" s="1041">
        <f>'PLAN DE ACCIÓN 2026'!AD93</f>
        <v>0</v>
      </c>
      <c r="P291" s="1029" t="e">
        <f t="shared" si="28"/>
        <v>#DIV/0!</v>
      </c>
      <c r="Q291" s="1046" t="s">
        <v>110</v>
      </c>
      <c r="R291" s="1044">
        <f t="shared" si="26"/>
        <v>0</v>
      </c>
      <c r="S291" s="1044">
        <f t="shared" si="27"/>
        <v>0</v>
      </c>
    </row>
    <row r="292" spans="1:19" ht="14.25">
      <c r="A292" s="1041">
        <v>91</v>
      </c>
      <c r="B292" s="1061" t="str">
        <f>'PLAN DE ACCIÓN 2026'!G94</f>
        <v>ID29</v>
      </c>
      <c r="C292" s="1048" t="s">
        <v>133</v>
      </c>
      <c r="D292" s="1048" t="s">
        <v>104</v>
      </c>
      <c r="E292" s="1049" t="str">
        <f>'PLAN DE ACCIÓN 2026'!X94</f>
        <v>Subdirección de Metrología Física</v>
      </c>
      <c r="F292" s="1050" t="str">
        <f>'PLAN DE ACCIÓN 2026'!H94</f>
        <v xml:space="preserve">Seguimiento a iniciativas de Transformación digital en el laboratorio de SMF </v>
      </c>
      <c r="G292" s="1022">
        <v>3</v>
      </c>
      <c r="H292" s="1022" t="s">
        <v>136</v>
      </c>
      <c r="I292" s="1044">
        <f>'PLAN DE ACCIÓN 2026'!V94</f>
        <v>2</v>
      </c>
      <c r="J292" s="1044">
        <f>'PLAN DE ACCIÓN 2026'!J94+'PLAN DE ACCIÓN 2026'!K94+'PLAN DE ACCIÓN 2026'!L94</f>
        <v>0</v>
      </c>
      <c r="K292" s="1044">
        <f>'PLAN DE ACCIÓN 2026'!AB94+'PLAN DE ACCIÓN 2026'!AC94+'PLAN DE ACCIÓN 2026'!AD94</f>
        <v>0</v>
      </c>
      <c r="L292" s="1045">
        <f t="shared" si="24"/>
        <v>0</v>
      </c>
      <c r="M292" s="1051">
        <f t="shared" si="25"/>
        <v>0</v>
      </c>
      <c r="N292" s="1044">
        <f>'PLAN DE ACCIÓN 2026'!L94</f>
        <v>0</v>
      </c>
      <c r="O292" s="1041">
        <f>'PLAN DE ACCIÓN 2026'!AD94</f>
        <v>0</v>
      </c>
      <c r="P292" s="1029" t="e">
        <f t="shared" si="28"/>
        <v>#DIV/0!</v>
      </c>
      <c r="Q292" s="1046" t="s">
        <v>110</v>
      </c>
      <c r="R292" s="1044">
        <f t="shared" si="26"/>
        <v>0</v>
      </c>
      <c r="S292" s="1044">
        <f t="shared" si="27"/>
        <v>0</v>
      </c>
    </row>
    <row r="293" spans="1:19" ht="14.25">
      <c r="A293" s="1041">
        <v>92</v>
      </c>
      <c r="B293" s="1061" t="str">
        <f>'PLAN DE ACCIÓN 2026'!G95</f>
        <v>ID30</v>
      </c>
      <c r="C293" s="1048" t="s">
        <v>133</v>
      </c>
      <c r="D293" s="1048" t="s">
        <v>104</v>
      </c>
      <c r="E293" s="1049" t="str">
        <f>'PLAN DE ACCIÓN 2026'!X95</f>
        <v>Subdirección de Metrología Física</v>
      </c>
      <c r="F293" s="1050" t="str">
        <f>'PLAN DE ACCIÓN 2026'!H95</f>
        <v>Participar en reuniones de Grupos de Trabajo, subcomités y/o Comités Consultivos ante el BIPM o el SIM</v>
      </c>
      <c r="G293" s="1022">
        <v>3</v>
      </c>
      <c r="H293" s="1022" t="s">
        <v>136</v>
      </c>
      <c r="I293" s="1044">
        <f>'PLAN DE ACCIÓN 2026'!V95</f>
        <v>3</v>
      </c>
      <c r="J293" s="1044">
        <f>'PLAN DE ACCIÓN 2026'!J95+'PLAN DE ACCIÓN 2026'!K95+'PLAN DE ACCIÓN 2026'!L95</f>
        <v>0</v>
      </c>
      <c r="K293" s="1044">
        <f>'PLAN DE ACCIÓN 2026'!AB95+'PLAN DE ACCIÓN 2026'!AC95+'PLAN DE ACCIÓN 2026'!AD95</f>
        <v>0</v>
      </c>
      <c r="L293" s="1045">
        <f t="shared" si="24"/>
        <v>0</v>
      </c>
      <c r="M293" s="1051">
        <f t="shared" si="25"/>
        <v>0</v>
      </c>
      <c r="N293" s="1044">
        <f>'PLAN DE ACCIÓN 2026'!L95</f>
        <v>0</v>
      </c>
      <c r="O293" s="1041">
        <f>'PLAN DE ACCIÓN 2026'!AD95</f>
        <v>0</v>
      </c>
      <c r="P293" s="1029" t="e">
        <f t="shared" si="28"/>
        <v>#DIV/0!</v>
      </c>
      <c r="Q293" s="1046" t="s">
        <v>110</v>
      </c>
      <c r="R293" s="1044">
        <f t="shared" si="26"/>
        <v>0</v>
      </c>
      <c r="S293" s="1044">
        <f t="shared" si="27"/>
        <v>0</v>
      </c>
    </row>
    <row r="294" spans="1:19" ht="14.25">
      <c r="A294" s="1041">
        <v>93</v>
      </c>
      <c r="B294" s="1061" t="str">
        <f>'PLAN DE ACCIÓN 2026'!G96</f>
        <v>ID31</v>
      </c>
      <c r="C294" s="1048" t="s">
        <v>133</v>
      </c>
      <c r="D294" s="1048" t="s">
        <v>104</v>
      </c>
      <c r="E294" s="1049" t="str">
        <f>'PLAN DE ACCIÓN 2026'!X96</f>
        <v>Subdirección de Metrología Física</v>
      </c>
      <c r="F294" s="1050" t="str">
        <f>'PLAN DE ACCIÓN 2026'!H96</f>
        <v xml:space="preserve">Rediseñar o diseñar cursos en metrología física </v>
      </c>
      <c r="G294" s="1022">
        <v>3</v>
      </c>
      <c r="H294" s="1022" t="s">
        <v>136</v>
      </c>
      <c r="I294" s="1044">
        <f>'PLAN DE ACCIÓN 2026'!V96</f>
        <v>2</v>
      </c>
      <c r="J294" s="1044">
        <f>'PLAN DE ACCIÓN 2026'!J96+'PLAN DE ACCIÓN 2026'!K96+'PLAN DE ACCIÓN 2026'!L96</f>
        <v>0</v>
      </c>
      <c r="K294" s="1044">
        <f>'PLAN DE ACCIÓN 2026'!AB96+'PLAN DE ACCIÓN 2026'!AC96+'PLAN DE ACCIÓN 2026'!AD96</f>
        <v>0</v>
      </c>
      <c r="L294" s="1045">
        <f t="shared" si="24"/>
        <v>0</v>
      </c>
      <c r="M294" s="1051">
        <f t="shared" si="25"/>
        <v>0</v>
      </c>
      <c r="N294" s="1044">
        <f>'PLAN DE ACCIÓN 2026'!L96</f>
        <v>0</v>
      </c>
      <c r="O294" s="1041">
        <f>'PLAN DE ACCIÓN 2026'!AD96</f>
        <v>0</v>
      </c>
      <c r="P294" s="1029" t="e">
        <f t="shared" si="28"/>
        <v>#DIV/0!</v>
      </c>
      <c r="Q294" s="1046" t="s">
        <v>110</v>
      </c>
      <c r="R294" s="1044">
        <f t="shared" si="26"/>
        <v>0</v>
      </c>
      <c r="S294" s="1044">
        <f t="shared" si="27"/>
        <v>0</v>
      </c>
    </row>
    <row r="295" spans="1:19" ht="14.25">
      <c r="A295" s="1041">
        <v>94</v>
      </c>
      <c r="B295" s="1061" t="str">
        <f>'PLAN DE ACCIÓN 2026'!G97</f>
        <v>ID32</v>
      </c>
      <c r="C295" s="1048" t="s">
        <v>133</v>
      </c>
      <c r="D295" s="1048" t="s">
        <v>104</v>
      </c>
      <c r="E295" s="1049" t="str">
        <f>'PLAN DE ACCIÓN 2026'!X97</f>
        <v>Subdirección de Metrología Física</v>
      </c>
      <c r="F295" s="1050" t="str">
        <f>'PLAN DE ACCIÓN 2026'!H97</f>
        <v>Servicios metrologicos prestados por los laboratorios de la SMF</v>
      </c>
      <c r="G295" s="1022">
        <v>3</v>
      </c>
      <c r="H295" s="1022" t="s">
        <v>136</v>
      </c>
      <c r="I295" s="1044">
        <f>'PLAN DE ACCIÓN 2026'!V97</f>
        <v>3</v>
      </c>
      <c r="J295" s="1044">
        <f>'PLAN DE ACCIÓN 2026'!J97+'PLAN DE ACCIÓN 2026'!K97+'PLAN DE ACCIÓN 2026'!L97</f>
        <v>0</v>
      </c>
      <c r="K295" s="1044">
        <f>'PLAN DE ACCIÓN 2026'!AB97+'PLAN DE ACCIÓN 2026'!AC97+'PLAN DE ACCIÓN 2026'!AD97</f>
        <v>0</v>
      </c>
      <c r="L295" s="1045">
        <f t="shared" si="24"/>
        <v>0</v>
      </c>
      <c r="M295" s="1051">
        <f t="shared" si="25"/>
        <v>0</v>
      </c>
      <c r="N295" s="1044">
        <f>'PLAN DE ACCIÓN 2026'!L97</f>
        <v>0</v>
      </c>
      <c r="O295" s="1041">
        <f>'PLAN DE ACCIÓN 2026'!AD97</f>
        <v>0</v>
      </c>
      <c r="P295" s="1029" t="e">
        <f t="shared" si="28"/>
        <v>#DIV/0!</v>
      </c>
      <c r="Q295" s="1046" t="s">
        <v>110</v>
      </c>
      <c r="R295" s="1044">
        <f t="shared" si="26"/>
        <v>0</v>
      </c>
      <c r="S295" s="1044">
        <f t="shared" si="27"/>
        <v>0</v>
      </c>
    </row>
    <row r="296" spans="1:19" ht="14.25">
      <c r="A296" s="1041">
        <v>95</v>
      </c>
      <c r="B296" s="1061" t="str">
        <f>'PLAN DE ACCIÓN 2026'!G98</f>
        <v>ID33</v>
      </c>
      <c r="C296" s="1048" t="s">
        <v>133</v>
      </c>
      <c r="D296" s="1048" t="s">
        <v>104</v>
      </c>
      <c r="E296" s="1049" t="str">
        <f>'PLAN DE ACCIÓN 2026'!X98</f>
        <v>Subdirección de Metrología Física</v>
      </c>
      <c r="F296" s="1050" t="str">
        <f>'PLAN DE ACCIÓN 2026'!H98</f>
        <v xml:space="preserve">Realizar informes de seguimiento a Trazabilidad externa de la SMF </v>
      </c>
      <c r="G296" s="1022">
        <v>3</v>
      </c>
      <c r="H296" s="1022" t="s">
        <v>136</v>
      </c>
      <c r="I296" s="1044">
        <f>'PLAN DE ACCIÓN 2026'!V98</f>
        <v>2</v>
      </c>
      <c r="J296" s="1044">
        <f>'PLAN DE ACCIÓN 2026'!J98+'PLAN DE ACCIÓN 2026'!K98+'PLAN DE ACCIÓN 2026'!L98</f>
        <v>0</v>
      </c>
      <c r="K296" s="1044">
        <f>'PLAN DE ACCIÓN 2026'!AB98+'PLAN DE ACCIÓN 2026'!AC98+'PLAN DE ACCIÓN 2026'!AD98</f>
        <v>0</v>
      </c>
      <c r="L296" s="1045">
        <f t="shared" si="24"/>
        <v>0</v>
      </c>
      <c r="M296" s="1051">
        <f t="shared" si="25"/>
        <v>0</v>
      </c>
      <c r="N296" s="1044">
        <f>'PLAN DE ACCIÓN 2026'!L98</f>
        <v>0</v>
      </c>
      <c r="O296" s="1041">
        <f>'PLAN DE ACCIÓN 2026'!AD98</f>
        <v>0</v>
      </c>
      <c r="P296" s="1029" t="e">
        <f t="shared" si="28"/>
        <v>#DIV/0!</v>
      </c>
      <c r="Q296" s="1046" t="s">
        <v>110</v>
      </c>
      <c r="R296" s="1044">
        <f t="shared" si="26"/>
        <v>0</v>
      </c>
      <c r="S296" s="1044">
        <f t="shared" si="27"/>
        <v>0</v>
      </c>
    </row>
    <row r="297" spans="1:19" ht="14.25">
      <c r="A297" s="1041">
        <v>96</v>
      </c>
      <c r="B297" s="1061" t="str">
        <f>'PLAN DE ACCIÓN 2026'!G99</f>
        <v>ID34</v>
      </c>
      <c r="C297" s="1048" t="s">
        <v>133</v>
      </c>
      <c r="D297" s="1048" t="s">
        <v>104</v>
      </c>
      <c r="E297" s="1049" t="str">
        <f>'PLAN DE ACCIÓN 2026'!X99</f>
        <v>Subdirección de Metrología Física</v>
      </c>
      <c r="F297" s="1050" t="str">
        <f>'PLAN DE ACCIÓN 2026'!H99</f>
        <v>Participa en convocatorias y/o ejecutar proyectos de cooperación nacional o internacional</v>
      </c>
      <c r="G297" s="1022">
        <v>3</v>
      </c>
      <c r="H297" s="1022" t="s">
        <v>136</v>
      </c>
      <c r="I297" s="1044">
        <f>'PLAN DE ACCIÓN 2026'!V99</f>
        <v>2</v>
      </c>
      <c r="J297" s="1044">
        <f>'PLAN DE ACCIÓN 2026'!J99+'PLAN DE ACCIÓN 2026'!K99+'PLAN DE ACCIÓN 2026'!L99</f>
        <v>0</v>
      </c>
      <c r="K297" s="1044">
        <f>'PLAN DE ACCIÓN 2026'!AB99+'PLAN DE ACCIÓN 2026'!AC99+'PLAN DE ACCIÓN 2026'!AD99</f>
        <v>0</v>
      </c>
      <c r="L297" s="1045">
        <f t="shared" si="24"/>
        <v>0</v>
      </c>
      <c r="M297" s="1051">
        <f t="shared" si="25"/>
        <v>0</v>
      </c>
      <c r="N297" s="1044">
        <f>'PLAN DE ACCIÓN 2026'!L99</f>
        <v>0</v>
      </c>
      <c r="O297" s="1041">
        <f>'PLAN DE ACCIÓN 2026'!AD99</f>
        <v>0</v>
      </c>
      <c r="P297" s="1029" t="e">
        <f t="shared" si="28"/>
        <v>#DIV/0!</v>
      </c>
      <c r="Q297" s="1046" t="s">
        <v>110</v>
      </c>
      <c r="R297" s="1044">
        <f t="shared" si="26"/>
        <v>0</v>
      </c>
      <c r="S297" s="1044">
        <f t="shared" si="27"/>
        <v>0</v>
      </c>
    </row>
    <row r="298" spans="1:19" ht="14.25">
      <c r="A298" s="1041">
        <v>97</v>
      </c>
      <c r="B298" s="1061" t="str">
        <f>'PLAN DE ACCIÓN 2026'!G100</f>
        <v>ID35</v>
      </c>
      <c r="C298" s="1048" t="s">
        <v>133</v>
      </c>
      <c r="D298" s="1048" t="s">
        <v>104</v>
      </c>
      <c r="E298" s="1049" t="str">
        <f>'PLAN DE ACCIÓN 2026'!X100</f>
        <v>Subdirección de Metrología Física</v>
      </c>
      <c r="F298" s="1050" t="str">
        <f>'PLAN DE ACCIÓN 2026'!H100</f>
        <v>Realizar las evaluaciones pares y auditorias internas para el mantenimiento de CMC de acuerdo al programa anual de auditorias del SIG</v>
      </c>
      <c r="G298" s="1022">
        <v>3</v>
      </c>
      <c r="H298" s="1022" t="s">
        <v>136</v>
      </c>
      <c r="I298" s="1044">
        <f>'PLAN DE ACCIÓN 2026'!V100</f>
        <v>2</v>
      </c>
      <c r="J298" s="1044">
        <f>'PLAN DE ACCIÓN 2026'!J100+'PLAN DE ACCIÓN 2026'!K100+'PLAN DE ACCIÓN 2026'!L100</f>
        <v>0</v>
      </c>
      <c r="K298" s="1044">
        <f>'PLAN DE ACCIÓN 2026'!AB100+'PLAN DE ACCIÓN 2026'!AC100+'PLAN DE ACCIÓN 2026'!AD100</f>
        <v>0</v>
      </c>
      <c r="L298" s="1045">
        <f t="shared" si="24"/>
        <v>0</v>
      </c>
      <c r="M298" s="1051">
        <f t="shared" si="25"/>
        <v>0</v>
      </c>
      <c r="N298" s="1044">
        <f>'PLAN DE ACCIÓN 2026'!L100</f>
        <v>0</v>
      </c>
      <c r="O298" s="1041">
        <f>'PLAN DE ACCIÓN 2026'!AD100</f>
        <v>0</v>
      </c>
      <c r="P298" s="1029" t="e">
        <f t="shared" si="28"/>
        <v>#DIV/0!</v>
      </c>
      <c r="Q298" s="1046" t="s">
        <v>110</v>
      </c>
      <c r="R298" s="1044">
        <f t="shared" si="26"/>
        <v>0</v>
      </c>
      <c r="S298" s="1044">
        <f t="shared" si="27"/>
        <v>0</v>
      </c>
    </row>
    <row r="299" spans="1:19" ht="14.25">
      <c r="A299" s="1041">
        <v>98</v>
      </c>
      <c r="B299" s="1061" t="str">
        <f>'PLAN DE ACCIÓN 2026'!G101</f>
        <v>ID36</v>
      </c>
      <c r="C299" s="1048" t="s">
        <v>133</v>
      </c>
      <c r="D299" s="1048" t="s">
        <v>104</v>
      </c>
      <c r="E299" s="1049" t="str">
        <f>'PLAN DE ACCIÓN 2026'!X101</f>
        <v>Subdirección de Metrología Química y Biología</v>
      </c>
      <c r="F299" s="1050" t="str">
        <f>'PLAN DE ACCIÓN 2026'!H101</f>
        <v>Atender servicios de calibración en espectrofotometría UV - Vis</v>
      </c>
      <c r="G299" s="1022">
        <v>3</v>
      </c>
      <c r="H299" s="1022" t="s">
        <v>136</v>
      </c>
      <c r="I299" s="1044">
        <f>'PLAN DE ACCIÓN 2026'!V101</f>
        <v>1</v>
      </c>
      <c r="J299" s="1044">
        <f>'PLAN DE ACCIÓN 2026'!J101+'PLAN DE ACCIÓN 2026'!K101+'PLAN DE ACCIÓN 2026'!L101</f>
        <v>0</v>
      </c>
      <c r="K299" s="1044">
        <f>'PLAN DE ACCIÓN 2026'!AB101+'PLAN DE ACCIÓN 2026'!AC101+'PLAN DE ACCIÓN 2026'!AD101</f>
        <v>0</v>
      </c>
      <c r="L299" s="1045">
        <f t="shared" si="24"/>
        <v>0</v>
      </c>
      <c r="M299" s="1051">
        <f t="shared" si="25"/>
        <v>0</v>
      </c>
      <c r="N299" s="1044">
        <f>'PLAN DE ACCIÓN 2026'!L101</f>
        <v>0</v>
      </c>
      <c r="O299" s="1041">
        <f>'PLAN DE ACCIÓN 2026'!AD101</f>
        <v>0</v>
      </c>
      <c r="P299" s="1029" t="e">
        <f t="shared" si="28"/>
        <v>#DIV/0!</v>
      </c>
      <c r="Q299" s="1046" t="s">
        <v>110</v>
      </c>
      <c r="R299" s="1044">
        <f t="shared" si="26"/>
        <v>0</v>
      </c>
      <c r="S299" s="1044">
        <f t="shared" si="27"/>
        <v>0</v>
      </c>
    </row>
    <row r="300" spans="1:19" ht="14.25">
      <c r="A300" s="1041">
        <v>99</v>
      </c>
      <c r="B300" s="1061" t="str">
        <f>'PLAN DE ACCIÓN 2026'!G102</f>
        <v>ID37</v>
      </c>
      <c r="C300" s="1048" t="s">
        <v>133</v>
      </c>
      <c r="D300" s="1048" t="s">
        <v>104</v>
      </c>
      <c r="E300" s="1049" t="str">
        <f>'PLAN DE ACCIÓN 2026'!X102</f>
        <v>Subdirección de Servicios Metrológicos y Relación con el Ciudadano</v>
      </c>
      <c r="F300" s="1050" t="str">
        <f>'PLAN DE ACCIÓN 2026'!H102</f>
        <v>Avanzar en la implementación del modelo de gobernanza de I+D+i</v>
      </c>
      <c r="G300" s="1022">
        <v>3</v>
      </c>
      <c r="H300" s="1022" t="s">
        <v>136</v>
      </c>
      <c r="I300" s="1044">
        <f>'PLAN DE ACCIÓN 2026'!V102</f>
        <v>6</v>
      </c>
      <c r="J300" s="1044">
        <f>'PLAN DE ACCIÓN 2026'!J102+'PLAN DE ACCIÓN 2026'!K102+'PLAN DE ACCIÓN 2026'!L102</f>
        <v>1</v>
      </c>
      <c r="K300" s="1044">
        <f>'PLAN DE ACCIÓN 2026'!AB102+'PLAN DE ACCIÓN 2026'!AC102+'PLAN DE ACCIÓN 2026'!AD102</f>
        <v>1</v>
      </c>
      <c r="L300" s="1045">
        <f t="shared" si="24"/>
        <v>0.16666666666666666</v>
      </c>
      <c r="M300" s="1051">
        <f t="shared" si="25"/>
        <v>0.16666666666666666</v>
      </c>
      <c r="N300" s="1044">
        <f>'PLAN DE ACCIÓN 2026'!L102</f>
        <v>1</v>
      </c>
      <c r="O300" s="1041">
        <f>'PLAN DE ACCIÓN 2026'!AD102</f>
        <v>1</v>
      </c>
      <c r="P300" s="1029">
        <f t="shared" si="28"/>
        <v>1</v>
      </c>
      <c r="Q300" s="1046" t="s">
        <v>110</v>
      </c>
      <c r="R300" s="1044">
        <f t="shared" si="26"/>
        <v>0</v>
      </c>
      <c r="S300" s="1044">
        <f t="shared" si="27"/>
        <v>0</v>
      </c>
    </row>
    <row r="301" spans="1:19" s="1022" customFormat="1" ht="14.25">
      <c r="A301" s="1041">
        <v>100</v>
      </c>
      <c r="B301" s="1061" t="str">
        <f>'PLAN DE ACCIÓN 2026'!G103</f>
        <v>ID38</v>
      </c>
      <c r="C301" s="1048" t="s">
        <v>133</v>
      </c>
      <c r="D301" s="1048" t="s">
        <v>104</v>
      </c>
      <c r="E301" s="1049" t="str">
        <f>'PLAN DE ACCIÓN 2026'!X103</f>
        <v>Subdirección de Servicios Metrológicos y Relación con el Ciudadano</v>
      </c>
      <c r="F301" s="1050" t="str">
        <f>'PLAN DE ACCIÓN 2026'!H103</f>
        <v>Generar el modelo predictivo (Fase I) para la gestión de la demanda de servicios metrológicos</v>
      </c>
      <c r="G301" s="1022">
        <v>3</v>
      </c>
      <c r="H301" s="1022" t="s">
        <v>136</v>
      </c>
      <c r="I301" s="1044">
        <f>'PLAN DE ACCIÓN 2026'!V103</f>
        <v>2</v>
      </c>
      <c r="J301" s="1044">
        <f>'PLAN DE ACCIÓN 2026'!J103+'PLAN DE ACCIÓN 2026'!K103+'PLAN DE ACCIÓN 2026'!L103</f>
        <v>1</v>
      </c>
      <c r="K301" s="1044">
        <f>'PLAN DE ACCIÓN 2026'!AB103+'PLAN DE ACCIÓN 2026'!AC103+'PLAN DE ACCIÓN 2026'!AD103</f>
        <v>1</v>
      </c>
      <c r="L301" s="1045">
        <f t="shared" si="24"/>
        <v>0.5</v>
      </c>
      <c r="M301" s="1051">
        <f t="shared" si="25"/>
        <v>0.5</v>
      </c>
      <c r="N301" s="1044">
        <f>'PLAN DE ACCIÓN 2026'!L103</f>
        <v>1</v>
      </c>
      <c r="O301" s="1041">
        <f>'PLAN DE ACCIÓN 2026'!AD103</f>
        <v>1</v>
      </c>
      <c r="P301" s="1029">
        <f t="shared" si="28"/>
        <v>1</v>
      </c>
      <c r="Q301" s="1046" t="s">
        <v>110</v>
      </c>
      <c r="R301" s="1030">
        <f t="shared" ref="R301" si="29">K301-J301</f>
        <v>0</v>
      </c>
      <c r="S301" s="1030">
        <f t="shared" ref="S301" si="30">O301-N301</f>
        <v>0</v>
      </c>
    </row>
    <row r="302" spans="1:19" ht="14.25">
      <c r="A302" s="1041">
        <v>1</v>
      </c>
      <c r="B302" s="1023" t="str">
        <f>'PLAN DE ACCIÓN 2026'!G4</f>
        <v>PEI1</v>
      </c>
      <c r="C302" s="1048" t="s">
        <v>133</v>
      </c>
      <c r="D302" s="1048" t="s">
        <v>104</v>
      </c>
      <c r="E302" s="1023" t="str">
        <f>'PLAN DE ACCIÓN 2026'!X4</f>
        <v>Subdirección de Metrología Física</v>
      </c>
      <c r="F302" s="1022" t="str">
        <f>'PLAN DE ACCIÓN 2026'!H4</f>
        <v>Optimizar las CMC propias y/o reconocidas vigentes (SMF)</v>
      </c>
      <c r="G302" s="1022">
        <v>4</v>
      </c>
      <c r="H302" s="1022" t="s">
        <v>137</v>
      </c>
      <c r="I302" s="1030">
        <f>'PLAN DE ACCIÓN 2026'!V4</f>
        <v>2</v>
      </c>
      <c r="J302" s="1030">
        <f>'PLAN DE ACCIÓN 2026'!J4+'PLAN DE ACCIÓN 2026'!K4+'PLAN DE ACCIÓN 2026'!L4+'PLAN DE ACCIÓN 2026'!M4</f>
        <v>0</v>
      </c>
      <c r="K302" s="1030">
        <f>'PLAN DE ACCIÓN 2026'!AB4+'PLAN DE ACCIÓN 2026'!AC4+'PLAN DE ACCIÓN 2026'!AD4+'PLAN DE ACCIÓN 2026'!AE4</f>
        <v>0</v>
      </c>
      <c r="L302" s="1031">
        <f>J302/I302</f>
        <v>0</v>
      </c>
      <c r="M302" s="1031">
        <f>K302/I302</f>
        <v>0</v>
      </c>
      <c r="N302" s="1030">
        <f>'PLAN DE ACCIÓN 2026'!M4</f>
        <v>0</v>
      </c>
      <c r="O302" s="1022">
        <f>'PLAN DE ACCIÓN 2026'!AE4</f>
        <v>0</v>
      </c>
      <c r="P302" s="1029" t="e">
        <f t="shared" si="28"/>
        <v>#DIV/0!</v>
      </c>
      <c r="Q302" s="1046" t="s">
        <v>105</v>
      </c>
      <c r="R302" s="1030">
        <f>K302-J302</f>
        <v>0</v>
      </c>
      <c r="S302" s="1030">
        <f>O302-N302</f>
        <v>0</v>
      </c>
    </row>
    <row r="303" spans="1:19" ht="14.25">
      <c r="A303" s="1041">
        <v>2</v>
      </c>
      <c r="B303" s="1023" t="str">
        <f>'PLAN DE ACCIÓN 2026'!G5</f>
        <v>PEI1</v>
      </c>
      <c r="C303" s="1048" t="s">
        <v>133</v>
      </c>
      <c r="D303" s="1048" t="s">
        <v>104</v>
      </c>
      <c r="E303" s="1023" t="str">
        <f>'PLAN DE ACCIÓN 2026'!X5</f>
        <v>Subdirección de Metrología Química y Biología</v>
      </c>
      <c r="F303" s="1022" t="str">
        <f>'PLAN DE ACCIÓN 2026'!H5</f>
        <v>Optimizar las CMC propias y/o reconocidas vigentes (SMBQ)</v>
      </c>
      <c r="G303" s="1022">
        <v>4</v>
      </c>
      <c r="H303" s="1022" t="s">
        <v>137</v>
      </c>
      <c r="I303" s="1030">
        <f>'PLAN DE ACCIÓN 2026'!V5</f>
        <v>1</v>
      </c>
      <c r="J303" s="1030">
        <f>'PLAN DE ACCIÓN 2026'!J5+'PLAN DE ACCIÓN 2026'!K5+'PLAN DE ACCIÓN 2026'!L5+'PLAN DE ACCIÓN 2026'!M5</f>
        <v>0</v>
      </c>
      <c r="K303" s="1030">
        <f>'PLAN DE ACCIÓN 2026'!AB5+'PLAN DE ACCIÓN 2026'!AC5+'PLAN DE ACCIÓN 2026'!AD5+'PLAN DE ACCIÓN 2026'!AE5</f>
        <v>0</v>
      </c>
      <c r="L303" s="1031">
        <f t="shared" ref="L303:L366" si="31">J303/I303</f>
        <v>0</v>
      </c>
      <c r="M303" s="1031">
        <f t="shared" ref="M303:M366" si="32">K303/I303</f>
        <v>0</v>
      </c>
      <c r="N303" s="1030">
        <f>'PLAN DE ACCIÓN 2026'!M5</f>
        <v>0</v>
      </c>
      <c r="O303" s="1022">
        <f>'PLAN DE ACCIÓN 2026'!AE5</f>
        <v>0</v>
      </c>
      <c r="P303" s="1029" t="e">
        <f t="shared" si="28"/>
        <v>#DIV/0!</v>
      </c>
      <c r="Q303" s="1046" t="s">
        <v>105</v>
      </c>
      <c r="R303" s="1030">
        <f t="shared" ref="R303:R366" si="33">K303-J303</f>
        <v>0</v>
      </c>
      <c r="S303" s="1030">
        <f t="shared" ref="S303:S366" si="34">O303-N303</f>
        <v>0</v>
      </c>
    </row>
    <row r="304" spans="1:19" ht="14.25">
      <c r="A304" s="1041">
        <v>3</v>
      </c>
      <c r="B304" s="1023" t="str">
        <f>'PLAN DE ACCIÓN 2026'!G6</f>
        <v>PEI2</v>
      </c>
      <c r="C304" s="1048" t="s">
        <v>133</v>
      </c>
      <c r="D304" s="1048" t="s">
        <v>104</v>
      </c>
      <c r="E304" s="1023" t="str">
        <f>'PLAN DE ACCIÓN 2026'!X6</f>
        <v>Subdirección de Metrología Química y Biología</v>
      </c>
      <c r="F304" s="1022" t="str">
        <f>'PLAN DE ACCIÓN 2026'!H6</f>
        <v>Someter a reconocimiento vigentes o nuevas CMC asociadas a nuevas magnitudes o mensurandos o método de medición (SMQB)</v>
      </c>
      <c r="G304" s="1022">
        <v>4</v>
      </c>
      <c r="H304" s="1022" t="s">
        <v>137</v>
      </c>
      <c r="I304" s="1030">
        <f>'PLAN DE ACCIÓN 2026'!V6</f>
        <v>2</v>
      </c>
      <c r="J304" s="1030">
        <f>'PLAN DE ACCIÓN 2026'!J6+'PLAN DE ACCIÓN 2026'!K6+'PLAN DE ACCIÓN 2026'!L6+'PLAN DE ACCIÓN 2026'!M6</f>
        <v>0</v>
      </c>
      <c r="K304" s="1030">
        <f>'PLAN DE ACCIÓN 2026'!AB6+'PLAN DE ACCIÓN 2026'!AC6+'PLAN DE ACCIÓN 2026'!AD6+'PLAN DE ACCIÓN 2026'!AE6</f>
        <v>0</v>
      </c>
      <c r="L304" s="1031">
        <f t="shared" si="31"/>
        <v>0</v>
      </c>
      <c r="M304" s="1031">
        <f t="shared" si="32"/>
        <v>0</v>
      </c>
      <c r="N304" s="1030">
        <f>'PLAN DE ACCIÓN 2026'!M6</f>
        <v>0</v>
      </c>
      <c r="O304" s="1022">
        <f>'PLAN DE ACCIÓN 2026'!AE6</f>
        <v>0</v>
      </c>
      <c r="P304" s="1029" t="e">
        <f t="shared" si="28"/>
        <v>#DIV/0!</v>
      </c>
      <c r="Q304" s="1046" t="s">
        <v>105</v>
      </c>
      <c r="R304" s="1030">
        <f t="shared" si="33"/>
        <v>0</v>
      </c>
      <c r="S304" s="1030">
        <f t="shared" si="34"/>
        <v>0</v>
      </c>
    </row>
    <row r="305" spans="1:19" ht="14.25">
      <c r="A305" s="1041">
        <v>4</v>
      </c>
      <c r="B305" s="1023" t="str">
        <f>'PLAN DE ACCIÓN 2026'!G7</f>
        <v>PEI3</v>
      </c>
      <c r="C305" s="1048" t="s">
        <v>133</v>
      </c>
      <c r="D305" s="1048" t="s">
        <v>104</v>
      </c>
      <c r="E305" s="1023" t="str">
        <f>'PLAN DE ACCIÓN 2026'!X7</f>
        <v>Subdirección de Metrología Química y Biología</v>
      </c>
      <c r="F305" s="1022" t="str">
        <f>'PLAN DE ACCIÓN 2026'!H7</f>
        <v>Fortalecer la participacion y liderazgo en escenarios internacionales (SMQB)</v>
      </c>
      <c r="G305" s="1022">
        <v>4</v>
      </c>
      <c r="H305" s="1022" t="s">
        <v>137</v>
      </c>
      <c r="I305" s="1030">
        <f>'PLAN DE ACCIÓN 2026'!V7</f>
        <v>2</v>
      </c>
      <c r="J305" s="1030">
        <f>'PLAN DE ACCIÓN 2026'!J7+'PLAN DE ACCIÓN 2026'!K7+'PLAN DE ACCIÓN 2026'!L7+'PLAN DE ACCIÓN 2026'!M7</f>
        <v>0</v>
      </c>
      <c r="K305" s="1030">
        <f>'PLAN DE ACCIÓN 2026'!AB7+'PLAN DE ACCIÓN 2026'!AC7+'PLAN DE ACCIÓN 2026'!AD7+'PLAN DE ACCIÓN 2026'!AE7</f>
        <v>0</v>
      </c>
      <c r="L305" s="1031">
        <f t="shared" si="31"/>
        <v>0</v>
      </c>
      <c r="M305" s="1031">
        <f t="shared" si="32"/>
        <v>0</v>
      </c>
      <c r="N305" s="1030">
        <f>'PLAN DE ACCIÓN 2026'!M7</f>
        <v>0</v>
      </c>
      <c r="O305" s="1022">
        <f>'PLAN DE ACCIÓN 2026'!AE7</f>
        <v>0</v>
      </c>
      <c r="P305" s="1029" t="e">
        <f t="shared" si="28"/>
        <v>#DIV/0!</v>
      </c>
      <c r="Q305" s="1046" t="s">
        <v>105</v>
      </c>
      <c r="R305" s="1030">
        <f t="shared" si="33"/>
        <v>0</v>
      </c>
      <c r="S305" s="1030">
        <f t="shared" si="34"/>
        <v>0</v>
      </c>
    </row>
    <row r="306" spans="1:19" ht="14.25">
      <c r="A306" s="1041">
        <v>5</v>
      </c>
      <c r="B306" s="1023" t="str">
        <f>'PLAN DE ACCIÓN 2026'!G8</f>
        <v>PEI3</v>
      </c>
      <c r="C306" s="1048" t="s">
        <v>133</v>
      </c>
      <c r="D306" s="1048" t="s">
        <v>104</v>
      </c>
      <c r="E306" s="1023" t="str">
        <f>'PLAN DE ACCIÓN 2026'!X8</f>
        <v>Subdirección de Metrología Física</v>
      </c>
      <c r="F306" s="1022" t="str">
        <f>'PLAN DE ACCIÓN 2026'!H8</f>
        <v>Fortalecer la participacion y liderazgo en escenarios internacionales (SMF)</v>
      </c>
      <c r="G306" s="1022">
        <v>4</v>
      </c>
      <c r="H306" s="1022" t="s">
        <v>137</v>
      </c>
      <c r="I306" s="1030">
        <f>'PLAN DE ACCIÓN 2026'!V8</f>
        <v>2</v>
      </c>
      <c r="J306" s="1030">
        <f>'PLAN DE ACCIÓN 2026'!J8+'PLAN DE ACCIÓN 2026'!K8+'PLAN DE ACCIÓN 2026'!L8+'PLAN DE ACCIÓN 2026'!M8</f>
        <v>0</v>
      </c>
      <c r="K306" s="1030">
        <f>'PLAN DE ACCIÓN 2026'!AB8+'PLAN DE ACCIÓN 2026'!AC8+'PLAN DE ACCIÓN 2026'!AD8+'PLAN DE ACCIÓN 2026'!AE8</f>
        <v>0</v>
      </c>
      <c r="L306" s="1031">
        <f t="shared" si="31"/>
        <v>0</v>
      </c>
      <c r="M306" s="1031">
        <f t="shared" si="32"/>
        <v>0</v>
      </c>
      <c r="N306" s="1030">
        <f>'PLAN DE ACCIÓN 2026'!M8</f>
        <v>0</v>
      </c>
      <c r="O306" s="1022">
        <f>'PLAN DE ACCIÓN 2026'!AE8</f>
        <v>0</v>
      </c>
      <c r="P306" s="1029" t="e">
        <f t="shared" si="28"/>
        <v>#DIV/0!</v>
      </c>
      <c r="Q306" s="1046" t="s">
        <v>105</v>
      </c>
      <c r="R306" s="1030">
        <f t="shared" si="33"/>
        <v>0</v>
      </c>
      <c r="S306" s="1030">
        <f t="shared" si="34"/>
        <v>0</v>
      </c>
    </row>
    <row r="307" spans="1:19" ht="14.25">
      <c r="A307" s="1041">
        <v>6</v>
      </c>
      <c r="B307" s="1023" t="str">
        <f>'PLAN DE ACCIÓN 2026'!G9</f>
        <v>PEI4</v>
      </c>
      <c r="C307" s="1048" t="s">
        <v>133</v>
      </c>
      <c r="D307" s="1048" t="s">
        <v>104</v>
      </c>
      <c r="E307" s="1023" t="str">
        <f>'PLAN DE ACCIÓN 2026'!X9</f>
        <v>Subdirección de Metrología Química y Biología</v>
      </c>
      <c r="F307" s="1022" t="str">
        <f>'PLAN DE ACCIÓN 2026'!H9</f>
        <v>Participación en comparaciones clave, suplementarias, pilotos o bilaterales, que apoyen mediciones en un sector productivo. (SMQB)</v>
      </c>
      <c r="G307" s="1022">
        <v>4</v>
      </c>
      <c r="H307" s="1022" t="s">
        <v>137</v>
      </c>
      <c r="I307" s="1030">
        <f>'PLAN DE ACCIÓN 2026'!V9</f>
        <v>6</v>
      </c>
      <c r="J307" s="1030">
        <f>'PLAN DE ACCIÓN 2026'!J9+'PLAN DE ACCIÓN 2026'!K9+'PLAN DE ACCIÓN 2026'!L9+'PLAN DE ACCIÓN 2026'!M9</f>
        <v>2</v>
      </c>
      <c r="K307" s="1030">
        <f>'PLAN DE ACCIÓN 2026'!AB9+'PLAN DE ACCIÓN 2026'!AC9+'PLAN DE ACCIÓN 2026'!AD9+'PLAN DE ACCIÓN 2026'!AE9</f>
        <v>2</v>
      </c>
      <c r="L307" s="1031">
        <f t="shared" si="31"/>
        <v>0.33333333333333331</v>
      </c>
      <c r="M307" s="1031">
        <f t="shared" si="32"/>
        <v>0.33333333333333331</v>
      </c>
      <c r="N307" s="1030">
        <f>'PLAN DE ACCIÓN 2026'!M9</f>
        <v>2</v>
      </c>
      <c r="O307" s="1022">
        <f>'PLAN DE ACCIÓN 2026'!AE9</f>
        <v>0</v>
      </c>
      <c r="P307" s="1029">
        <f t="shared" si="28"/>
        <v>0</v>
      </c>
      <c r="Q307" s="1046" t="s">
        <v>105</v>
      </c>
      <c r="R307" s="1030">
        <f t="shared" si="33"/>
        <v>0</v>
      </c>
      <c r="S307" s="1030">
        <f t="shared" si="34"/>
        <v>-2</v>
      </c>
    </row>
    <row r="308" spans="1:19" ht="14.25">
      <c r="A308" s="1041">
        <v>7</v>
      </c>
      <c r="B308" s="1023" t="str">
        <f>'PLAN DE ACCIÓN 2026'!G10</f>
        <v>PEI4</v>
      </c>
      <c r="C308" s="1048" t="s">
        <v>133</v>
      </c>
      <c r="D308" s="1048" t="s">
        <v>104</v>
      </c>
      <c r="E308" s="1023" t="str">
        <f>'PLAN DE ACCIÓN 2026'!X10</f>
        <v>Subdirección de Metrología Física</v>
      </c>
      <c r="F308" s="1022" t="str">
        <f>'PLAN DE ACCIÓN 2026'!H10</f>
        <v>Participación en comparaciones clave, suplementarias, pilotos o bilaterales, que apoyen mediciones en un sector productivo. (SMF)</v>
      </c>
      <c r="G308" s="1022">
        <v>4</v>
      </c>
      <c r="H308" s="1022" t="s">
        <v>137</v>
      </c>
      <c r="I308" s="1030">
        <f>'PLAN DE ACCIÓN 2026'!V10</f>
        <v>1</v>
      </c>
      <c r="J308" s="1030">
        <f>'PLAN DE ACCIÓN 2026'!J10+'PLAN DE ACCIÓN 2026'!K10+'PLAN DE ACCIÓN 2026'!L10+'PLAN DE ACCIÓN 2026'!M10</f>
        <v>0</v>
      </c>
      <c r="K308" s="1030">
        <f>'PLAN DE ACCIÓN 2026'!AB10+'PLAN DE ACCIÓN 2026'!AC10+'PLAN DE ACCIÓN 2026'!AD10+'PLAN DE ACCIÓN 2026'!AE10</f>
        <v>0</v>
      </c>
      <c r="L308" s="1031">
        <f t="shared" si="31"/>
        <v>0</v>
      </c>
      <c r="M308" s="1031">
        <f t="shared" si="32"/>
        <v>0</v>
      </c>
      <c r="N308" s="1030">
        <f>'PLAN DE ACCIÓN 2026'!M10</f>
        <v>0</v>
      </c>
      <c r="O308" s="1022">
        <f>'PLAN DE ACCIÓN 2026'!AE10</f>
        <v>0</v>
      </c>
      <c r="P308" s="1029" t="e">
        <f t="shared" si="28"/>
        <v>#DIV/0!</v>
      </c>
      <c r="Q308" s="1046" t="s">
        <v>107</v>
      </c>
      <c r="R308" s="1030">
        <f t="shared" si="33"/>
        <v>0</v>
      </c>
      <c r="S308" s="1030">
        <f t="shared" si="34"/>
        <v>0</v>
      </c>
    </row>
    <row r="309" spans="1:19" ht="14.25">
      <c r="A309" s="1041">
        <v>8</v>
      </c>
      <c r="B309" s="1023" t="str">
        <f>'PLAN DE ACCIÓN 2026'!G11</f>
        <v>PES1</v>
      </c>
      <c r="C309" s="1048" t="s">
        <v>133</v>
      </c>
      <c r="D309" s="1048" t="s">
        <v>104</v>
      </c>
      <c r="E309" s="1023" t="str">
        <f>'PLAN DE ACCIÓN 2026'!X11</f>
        <v>Subdirección de Servicios Metrológicos y Relación con el Ciudadano</v>
      </c>
      <c r="F309" s="1022" t="str">
        <f>'PLAN DE ACCIÓN 2026'!H11</f>
        <v>Implementar instrumentos que promuevan la adopción y modernización de estándares de calidad para dar mayor valor agregado en la industria</v>
      </c>
      <c r="G309" s="1022">
        <v>4</v>
      </c>
      <c r="H309" s="1022" t="s">
        <v>137</v>
      </c>
      <c r="I309" s="1030">
        <f>'PLAN DE ACCIÓN 2026'!V11</f>
        <v>2</v>
      </c>
      <c r="J309" s="1030">
        <f>'PLAN DE ACCIÓN 2026'!J11+'PLAN DE ACCIÓN 2026'!K11+'PLAN DE ACCIÓN 2026'!L11+'PLAN DE ACCIÓN 2026'!M11</f>
        <v>0</v>
      </c>
      <c r="K309" s="1030">
        <f>'PLAN DE ACCIÓN 2026'!AB11+'PLAN DE ACCIÓN 2026'!AC11+'PLAN DE ACCIÓN 2026'!AD11+'PLAN DE ACCIÓN 2026'!AE11</f>
        <v>0</v>
      </c>
      <c r="L309" s="1031">
        <f t="shared" si="31"/>
        <v>0</v>
      </c>
      <c r="M309" s="1031">
        <f t="shared" si="32"/>
        <v>0</v>
      </c>
      <c r="N309" s="1030">
        <f>'PLAN DE ACCIÓN 2026'!M11</f>
        <v>0</v>
      </c>
      <c r="O309" s="1022">
        <f>'PLAN DE ACCIÓN 2026'!AE11</f>
        <v>0</v>
      </c>
      <c r="P309" s="1029" t="e">
        <f t="shared" si="28"/>
        <v>#DIV/0!</v>
      </c>
      <c r="Q309" s="1046" t="s">
        <v>108</v>
      </c>
      <c r="R309" s="1030">
        <f t="shared" si="33"/>
        <v>0</v>
      </c>
      <c r="S309" s="1030">
        <f t="shared" si="34"/>
        <v>0</v>
      </c>
    </row>
    <row r="310" spans="1:19" ht="14.25">
      <c r="A310" s="1041">
        <v>9</v>
      </c>
      <c r="B310" s="1023" t="str">
        <f>'PLAN DE ACCIÓN 2026'!G12</f>
        <v>CONPES 3957-1,10</v>
      </c>
      <c r="C310" s="1048" t="s">
        <v>133</v>
      </c>
      <c r="D310" s="1048" t="s">
        <v>104</v>
      </c>
      <c r="E310" s="1023" t="str">
        <f>'PLAN DE ACCIÓN 2026'!X12</f>
        <v>Subdirección de Metrología Física</v>
      </c>
      <c r="F310" s="1022" t="str">
        <f>'PLAN DE ACCIÓN 2026'!H12</f>
        <v>1.10. Implementar las herramientas de hardware y software del Laboratorio de Tiempo y Frecuencia</v>
      </c>
      <c r="G310" s="1022">
        <v>4</v>
      </c>
      <c r="H310" s="1022" t="s">
        <v>137</v>
      </c>
      <c r="I310" s="1030">
        <f>'PLAN DE ACCIÓN 2026'!V12</f>
        <v>1</v>
      </c>
      <c r="J310" s="1030">
        <f>'PLAN DE ACCIÓN 2026'!J12+'PLAN DE ACCIÓN 2026'!K12+'PLAN DE ACCIÓN 2026'!L12+'PLAN DE ACCIÓN 2026'!M12</f>
        <v>0</v>
      </c>
      <c r="K310" s="1030">
        <f>'PLAN DE ACCIÓN 2026'!AB12+'PLAN DE ACCIÓN 2026'!AC12+'PLAN DE ACCIÓN 2026'!AD12+'PLAN DE ACCIÓN 2026'!AE12</f>
        <v>1</v>
      </c>
      <c r="L310" s="1031">
        <f t="shared" si="31"/>
        <v>0</v>
      </c>
      <c r="M310" s="1031">
        <f t="shared" si="32"/>
        <v>1</v>
      </c>
      <c r="N310" s="1030">
        <f>'PLAN DE ACCIÓN 2026'!M12</f>
        <v>0</v>
      </c>
      <c r="O310" s="1022">
        <f>'PLAN DE ACCIÓN 2026'!AE12</f>
        <v>1</v>
      </c>
      <c r="P310" s="1029" t="e">
        <f t="shared" si="28"/>
        <v>#DIV/0!</v>
      </c>
      <c r="Q310" s="1046" t="s">
        <v>108</v>
      </c>
      <c r="R310" s="1030">
        <f t="shared" si="33"/>
        <v>1</v>
      </c>
      <c r="S310" s="1030">
        <f t="shared" si="34"/>
        <v>1</v>
      </c>
    </row>
    <row r="311" spans="1:19" ht="14.25">
      <c r="A311" s="1041">
        <v>10</v>
      </c>
      <c r="B311" s="1023" t="str">
        <f>'PLAN DE ACCIÓN 2026'!G13</f>
        <v>CONPES 3957 1.4</v>
      </c>
      <c r="C311" s="1048" t="s">
        <v>133</v>
      </c>
      <c r="D311" s="1048" t="s">
        <v>104</v>
      </c>
      <c r="E311" s="1023" t="str">
        <f>'PLAN DE ACCIÓN 2026'!X13</f>
        <v xml:space="preserve">Oficina Asesora de Planeación </v>
      </c>
      <c r="F311" s="1022" t="str">
        <f>'PLAN DE ACCIÓN 2026'!H13</f>
        <v xml:space="preserve">1.4. Diseñar y realizar una evaluación del programa  nacional de asistencia técnica y transferencia de conocimiento.
</v>
      </c>
      <c r="G311" s="1022">
        <v>4</v>
      </c>
      <c r="H311" s="1022" t="s">
        <v>137</v>
      </c>
      <c r="I311" s="1030">
        <f>'PLAN DE ACCIÓN 2026'!V13</f>
        <v>1</v>
      </c>
      <c r="J311" s="1030">
        <f>'PLAN DE ACCIÓN 2026'!J13+'PLAN DE ACCIÓN 2026'!K13+'PLAN DE ACCIÓN 2026'!L13+'PLAN DE ACCIÓN 2026'!M13</f>
        <v>0</v>
      </c>
      <c r="K311" s="1030">
        <f>'PLAN DE ACCIÓN 2026'!AB13+'PLAN DE ACCIÓN 2026'!AC13+'PLAN DE ACCIÓN 2026'!AD13+'PLAN DE ACCIÓN 2026'!AE13</f>
        <v>0</v>
      </c>
      <c r="L311" s="1031">
        <f t="shared" si="31"/>
        <v>0</v>
      </c>
      <c r="M311" s="1031">
        <f t="shared" si="32"/>
        <v>0</v>
      </c>
      <c r="N311" s="1030">
        <f>'PLAN DE ACCIÓN 2026'!M13</f>
        <v>0</v>
      </c>
      <c r="O311" s="1022">
        <f>'PLAN DE ACCIÓN 2026'!AE13</f>
        <v>0</v>
      </c>
      <c r="P311" s="1029" t="e">
        <f t="shared" si="28"/>
        <v>#DIV/0!</v>
      </c>
      <c r="Q311" s="1046" t="s">
        <v>108</v>
      </c>
      <c r="R311" s="1030">
        <f t="shared" si="33"/>
        <v>0</v>
      </c>
      <c r="S311" s="1030">
        <f t="shared" si="34"/>
        <v>0</v>
      </c>
    </row>
    <row r="312" spans="1:19" ht="14.25">
      <c r="A312" s="1041">
        <v>11</v>
      </c>
      <c r="B312" s="1023" t="str">
        <f>'PLAN DE ACCIÓN 2026'!G14</f>
        <v>CONPES 3957 2,6</v>
      </c>
      <c r="C312" s="1048" t="s">
        <v>133</v>
      </c>
      <c r="D312" s="1048" t="s">
        <v>104</v>
      </c>
      <c r="E312" s="1023" t="str">
        <f>'PLAN DE ACCIÓN 2026'!X14</f>
        <v>Dirección General</v>
      </c>
      <c r="F312" s="1022"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312" s="1022">
        <v>4</v>
      </c>
      <c r="H312" s="1022" t="s">
        <v>137</v>
      </c>
      <c r="I312" s="1030">
        <f>'PLAN DE ACCIÓN 2026'!V14</f>
        <v>1</v>
      </c>
      <c r="J312" s="1030">
        <f>'PLAN DE ACCIÓN 2026'!J14+'PLAN DE ACCIÓN 2026'!K14+'PLAN DE ACCIÓN 2026'!L14+'PLAN DE ACCIÓN 2026'!M14</f>
        <v>0</v>
      </c>
      <c r="K312" s="1030">
        <f>'PLAN DE ACCIÓN 2026'!AB14+'PLAN DE ACCIÓN 2026'!AC14+'PLAN DE ACCIÓN 2026'!AD14+'PLAN DE ACCIÓN 2026'!AE14</f>
        <v>0</v>
      </c>
      <c r="L312" s="1031">
        <f t="shared" si="31"/>
        <v>0</v>
      </c>
      <c r="M312" s="1031">
        <f t="shared" si="32"/>
        <v>0</v>
      </c>
      <c r="N312" s="1030">
        <f>'PLAN DE ACCIÓN 2026'!M14</f>
        <v>0</v>
      </c>
      <c r="O312" s="1022">
        <f>'PLAN DE ACCIÓN 2026'!AE14</f>
        <v>0</v>
      </c>
      <c r="P312" s="1029" t="e">
        <f t="shared" si="28"/>
        <v>#DIV/0!</v>
      </c>
      <c r="Q312" s="1046" t="s">
        <v>108</v>
      </c>
      <c r="R312" s="1030">
        <f t="shared" si="33"/>
        <v>0</v>
      </c>
      <c r="S312" s="1030">
        <f t="shared" si="34"/>
        <v>0</v>
      </c>
    </row>
    <row r="313" spans="1:19" ht="14.25">
      <c r="A313" s="1041">
        <v>12</v>
      </c>
      <c r="B313" s="1023" t="str">
        <f>'PLAN DE ACCIÓN 2026'!G15</f>
        <v>CONPES 3866 1,52</v>
      </c>
      <c r="C313" s="1048" t="s">
        <v>133</v>
      </c>
      <c r="D313" s="1048" t="s">
        <v>104</v>
      </c>
      <c r="E313" s="1023" t="str">
        <f>'PLAN DE ACCIÓN 2026'!X15</f>
        <v>Subdirección de Servicios Metrológicos y Relación con el Ciudadano</v>
      </c>
      <c r="F313" s="1022" t="str">
        <f>'PLAN DE ACCIÓN 2026'!H15</f>
        <v>1.52 Implementar un programa para identificar y suplir las principales necesidades de ensayos y mediciones</v>
      </c>
      <c r="G313" s="1022">
        <v>4</v>
      </c>
      <c r="H313" s="1022" t="s">
        <v>137</v>
      </c>
      <c r="I313" s="1030">
        <f>'PLAN DE ACCIÓN 2026'!V15</f>
        <v>1</v>
      </c>
      <c r="J313" s="1030">
        <f>'PLAN DE ACCIÓN 2026'!J15+'PLAN DE ACCIÓN 2026'!K15+'PLAN DE ACCIÓN 2026'!L15+'PLAN DE ACCIÓN 2026'!M15</f>
        <v>0</v>
      </c>
      <c r="K313" s="1030">
        <f>'PLAN DE ACCIÓN 2026'!AB15+'PLAN DE ACCIÓN 2026'!AC15+'PLAN DE ACCIÓN 2026'!AD15+'PLAN DE ACCIÓN 2026'!AE15</f>
        <v>0</v>
      </c>
      <c r="L313" s="1031">
        <f t="shared" si="31"/>
        <v>0</v>
      </c>
      <c r="M313" s="1031">
        <f t="shared" si="32"/>
        <v>0</v>
      </c>
      <c r="N313" s="1030">
        <f>'PLAN DE ACCIÓN 2026'!M15</f>
        <v>0</v>
      </c>
      <c r="O313" s="1022">
        <f>'PLAN DE ACCIÓN 2026'!AE15</f>
        <v>0</v>
      </c>
      <c r="P313" s="1029" t="e">
        <f t="shared" si="28"/>
        <v>#DIV/0!</v>
      </c>
      <c r="Q313" s="1046" t="s">
        <v>108</v>
      </c>
      <c r="R313" s="1030">
        <f t="shared" si="33"/>
        <v>0</v>
      </c>
      <c r="S313" s="1030">
        <f t="shared" si="34"/>
        <v>0</v>
      </c>
    </row>
    <row r="314" spans="1:19" ht="14.25">
      <c r="A314" s="1041">
        <v>13</v>
      </c>
      <c r="B314" s="1023" t="str">
        <f>'PLAN DE ACCIÓN 2026'!G16</f>
        <v>CONPES 4052 3.6.</v>
      </c>
      <c r="C314" s="1048" t="s">
        <v>133</v>
      </c>
      <c r="D314" s="1048" t="s">
        <v>104</v>
      </c>
      <c r="E314" s="1023" t="str">
        <f>'PLAN DE ACCIÓN 2026'!X16</f>
        <v>Subdirección de Metrología Química y Biología</v>
      </c>
      <c r="F314" s="1022" t="str">
        <f>'PLAN DE ACCIÓN 2026'!H16</f>
        <v>3.6. Fortalecer la red de laboratorios nacionales especializados en el análisis de contaminantes orgánicos.</v>
      </c>
      <c r="G314" s="1022">
        <v>4</v>
      </c>
      <c r="H314" s="1022" t="s">
        <v>137</v>
      </c>
      <c r="I314" s="1030">
        <f>'PLAN DE ACCIÓN 2026'!V16</f>
        <v>2</v>
      </c>
      <c r="J314" s="1030">
        <f>'PLAN DE ACCIÓN 2026'!J16+'PLAN DE ACCIÓN 2026'!K16+'PLAN DE ACCIÓN 2026'!L16+'PLAN DE ACCIÓN 2026'!M16</f>
        <v>0</v>
      </c>
      <c r="K314" s="1030">
        <f>'PLAN DE ACCIÓN 2026'!AB16+'PLAN DE ACCIÓN 2026'!AC16+'PLAN DE ACCIÓN 2026'!AD16+'PLAN DE ACCIÓN 2026'!AE16</f>
        <v>0</v>
      </c>
      <c r="L314" s="1031">
        <f t="shared" si="31"/>
        <v>0</v>
      </c>
      <c r="M314" s="1031">
        <f t="shared" si="32"/>
        <v>0</v>
      </c>
      <c r="N314" s="1030">
        <f>'PLAN DE ACCIÓN 2026'!M16</f>
        <v>0</v>
      </c>
      <c r="O314" s="1022">
        <f>'PLAN DE ACCIÓN 2026'!AE16</f>
        <v>0</v>
      </c>
      <c r="P314" s="1029" t="e">
        <f t="shared" si="28"/>
        <v>#DIV/0!</v>
      </c>
      <c r="Q314" s="1046" t="s">
        <v>108</v>
      </c>
      <c r="R314" s="1030">
        <f t="shared" si="33"/>
        <v>0</v>
      </c>
      <c r="S314" s="1030">
        <f t="shared" si="34"/>
        <v>0</v>
      </c>
    </row>
    <row r="315" spans="1:19" ht="14.25">
      <c r="A315" s="1041">
        <v>14</v>
      </c>
      <c r="B315" s="1023" t="str">
        <f>'PLAN DE ACCIÓN 2026'!G17</f>
        <v>CONPES 4085 2.3</v>
      </c>
      <c r="C315" s="1048" t="s">
        <v>133</v>
      </c>
      <c r="D315" s="1048" t="s">
        <v>104</v>
      </c>
      <c r="E315" s="1023" t="str">
        <f>'PLAN DE ACCIÓN 2026'!X17</f>
        <v>Subdirección de Servicios Metrológicos y Relación con el Ciudadano</v>
      </c>
      <c r="F315" s="1022"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315" s="1022">
        <v>4</v>
      </c>
      <c r="H315" s="1022" t="s">
        <v>137</v>
      </c>
      <c r="I315" s="1030">
        <f>'PLAN DE ACCIÓN 2026'!V17</f>
        <v>1</v>
      </c>
      <c r="J315" s="1030">
        <f>'PLAN DE ACCIÓN 2026'!J17+'PLAN DE ACCIÓN 2026'!K17+'PLAN DE ACCIÓN 2026'!L17+'PLAN DE ACCIÓN 2026'!M17</f>
        <v>0</v>
      </c>
      <c r="K315" s="1030">
        <f>'PLAN DE ACCIÓN 2026'!AB17+'PLAN DE ACCIÓN 2026'!AC17+'PLAN DE ACCIÓN 2026'!AD17+'PLAN DE ACCIÓN 2026'!AE17</f>
        <v>0</v>
      </c>
      <c r="L315" s="1031">
        <f t="shared" si="31"/>
        <v>0</v>
      </c>
      <c r="M315" s="1031">
        <f t="shared" si="32"/>
        <v>0</v>
      </c>
      <c r="N315" s="1030">
        <f>'PLAN DE ACCIÓN 2026'!M17</f>
        <v>0</v>
      </c>
      <c r="O315" s="1022">
        <f>'PLAN DE ACCIÓN 2026'!AE17</f>
        <v>0</v>
      </c>
      <c r="P315" s="1029" t="e">
        <f t="shared" si="28"/>
        <v>#DIV/0!</v>
      </c>
      <c r="Q315" s="1046" t="s">
        <v>107</v>
      </c>
      <c r="R315" s="1030">
        <f t="shared" si="33"/>
        <v>0</v>
      </c>
      <c r="S315" s="1030">
        <f t="shared" si="34"/>
        <v>0</v>
      </c>
    </row>
    <row r="316" spans="1:19" ht="14.25">
      <c r="A316" s="1041">
        <v>15</v>
      </c>
      <c r="B316" s="1023" t="str">
        <f>'PLAN DE ACCIÓN 2026'!G18</f>
        <v>PES2</v>
      </c>
      <c r="C316" s="1048" t="s">
        <v>133</v>
      </c>
      <c r="D316" s="1048" t="s">
        <v>104</v>
      </c>
      <c r="E316" s="1023" t="str">
        <f>'PLAN DE ACCIÓN 2026'!X18</f>
        <v>Subdirección de Servicios Metrológicos y Relación con el Ciudadano</v>
      </c>
      <c r="F316" s="1022" t="str">
        <f>'PLAN DE ACCIÓN 2026'!H18</f>
        <v>Brindar asistencia técnica para contribuir en la competitividad de la industria y/o la exportación de productos y servicios</v>
      </c>
      <c r="G316" s="1022">
        <v>4</v>
      </c>
      <c r="H316" s="1022" t="s">
        <v>137</v>
      </c>
      <c r="I316" s="1030">
        <f>'PLAN DE ACCIÓN 2026'!V18</f>
        <v>4</v>
      </c>
      <c r="J316" s="1030">
        <f>'PLAN DE ACCIÓN 2026'!J18+'PLAN DE ACCIÓN 2026'!K18+'PLAN DE ACCIÓN 2026'!L18+'PLAN DE ACCIÓN 2026'!M18</f>
        <v>0</v>
      </c>
      <c r="K316" s="1030">
        <f>'PLAN DE ACCIÓN 2026'!AB18+'PLAN DE ACCIÓN 2026'!AC18+'PLAN DE ACCIÓN 2026'!AD18+'PLAN DE ACCIÓN 2026'!AE18</f>
        <v>0</v>
      </c>
      <c r="L316" s="1031">
        <f t="shared" si="31"/>
        <v>0</v>
      </c>
      <c r="M316" s="1031">
        <f t="shared" si="32"/>
        <v>0</v>
      </c>
      <c r="N316" s="1030">
        <f>'PLAN DE ACCIÓN 2026'!M18</f>
        <v>0</v>
      </c>
      <c r="O316" s="1022">
        <f>'PLAN DE ACCIÓN 2026'!AE18</f>
        <v>0</v>
      </c>
      <c r="P316" s="1029" t="e">
        <f t="shared" si="28"/>
        <v>#DIV/0!</v>
      </c>
      <c r="Q316" s="1046" t="s">
        <v>108</v>
      </c>
      <c r="R316" s="1030">
        <f t="shared" si="33"/>
        <v>0</v>
      </c>
      <c r="S316" s="1030">
        <f t="shared" si="34"/>
        <v>0</v>
      </c>
    </row>
    <row r="317" spans="1:19" ht="14.25">
      <c r="A317" s="1041">
        <v>16</v>
      </c>
      <c r="B317" s="1023" t="str">
        <f>'PLAN DE ACCIÓN 2026'!G19</f>
        <v>CONPES 4129 2.28</v>
      </c>
      <c r="C317" s="1048" t="s">
        <v>133</v>
      </c>
      <c r="D317" s="1048" t="s">
        <v>104</v>
      </c>
      <c r="E317" s="1023" t="str">
        <f>'PLAN DE ACCIÓN 2026'!X19</f>
        <v>Subdirección de Servicios Metrológicos y Relación con el Ciudadano</v>
      </c>
      <c r="F317" s="1022"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317" s="1022">
        <v>4</v>
      </c>
      <c r="H317" s="1022" t="s">
        <v>137</v>
      </c>
      <c r="I317" s="1030">
        <f>'PLAN DE ACCIÓN 2026'!V19</f>
        <v>1</v>
      </c>
      <c r="J317" s="1030">
        <f>'PLAN DE ACCIÓN 2026'!J19+'PLAN DE ACCIÓN 2026'!K19+'PLAN DE ACCIÓN 2026'!L19+'PLAN DE ACCIÓN 2026'!M19</f>
        <v>0</v>
      </c>
      <c r="K317" s="1030">
        <f>'PLAN DE ACCIÓN 2026'!AB19+'PLAN DE ACCIÓN 2026'!AC19+'PLAN DE ACCIÓN 2026'!AD19+'PLAN DE ACCIÓN 2026'!AE19</f>
        <v>0</v>
      </c>
      <c r="L317" s="1031">
        <f t="shared" si="31"/>
        <v>0</v>
      </c>
      <c r="M317" s="1031">
        <f t="shared" si="32"/>
        <v>0</v>
      </c>
      <c r="N317" s="1030">
        <f>'PLAN DE ACCIÓN 2026'!M19</f>
        <v>0</v>
      </c>
      <c r="O317" s="1022">
        <f>'PLAN DE ACCIÓN 2026'!AE19</f>
        <v>0</v>
      </c>
      <c r="P317" s="1029" t="e">
        <f t="shared" si="28"/>
        <v>#DIV/0!</v>
      </c>
      <c r="Q317" s="1046" t="s">
        <v>107</v>
      </c>
      <c r="R317" s="1030">
        <f t="shared" si="33"/>
        <v>0</v>
      </c>
      <c r="S317" s="1030">
        <f t="shared" si="34"/>
        <v>0</v>
      </c>
    </row>
    <row r="318" spans="1:19" ht="14.25">
      <c r="A318" s="1041">
        <v>17</v>
      </c>
      <c r="B318" s="1023" t="str">
        <f>'PLAN DE ACCIÓN 2026'!G20</f>
        <v>PES3</v>
      </c>
      <c r="C318" s="1048" t="s">
        <v>133</v>
      </c>
      <c r="D318" s="1048" t="s">
        <v>104</v>
      </c>
      <c r="E318" s="1023" t="str">
        <f>'PLAN DE ACCIÓN 2026'!X20</f>
        <v>Subdirección de Servicios Metrológicos y Relación con el Ciudadano</v>
      </c>
      <c r="F318" s="1022" t="str">
        <f>'PLAN DE ACCIÓN 2026'!H20</f>
        <v>Realizar gestión de conocimiento a través de la prestación de servicios capacitación en metrología</v>
      </c>
      <c r="G318" s="1022">
        <v>4</v>
      </c>
      <c r="H318" s="1022" t="s">
        <v>137</v>
      </c>
      <c r="I318" s="1030">
        <f>'PLAN DE ACCIÓN 2026'!V20</f>
        <v>2</v>
      </c>
      <c r="J318" s="1030">
        <f>'PLAN DE ACCIÓN 2026'!J20+'PLAN DE ACCIÓN 2026'!K20+'PLAN DE ACCIÓN 2026'!L20+'PLAN DE ACCIÓN 2026'!M20</f>
        <v>0</v>
      </c>
      <c r="K318" s="1030">
        <f>'PLAN DE ACCIÓN 2026'!AB20+'PLAN DE ACCIÓN 2026'!AC20+'PLAN DE ACCIÓN 2026'!AD20+'PLAN DE ACCIÓN 2026'!AE20</f>
        <v>0</v>
      </c>
      <c r="L318" s="1031">
        <f t="shared" si="31"/>
        <v>0</v>
      </c>
      <c r="M318" s="1031">
        <f t="shared" si="32"/>
        <v>0</v>
      </c>
      <c r="N318" s="1030">
        <f>'PLAN DE ACCIÓN 2026'!M20</f>
        <v>0</v>
      </c>
      <c r="O318" s="1022">
        <f>'PLAN DE ACCIÓN 2026'!AE20</f>
        <v>0</v>
      </c>
      <c r="P318" s="1029" t="e">
        <f t="shared" si="28"/>
        <v>#DIV/0!</v>
      </c>
      <c r="Q318" s="1046" t="s">
        <v>108</v>
      </c>
      <c r="R318" s="1030">
        <f t="shared" si="33"/>
        <v>0</v>
      </c>
      <c r="S318" s="1030">
        <f t="shared" si="34"/>
        <v>0</v>
      </c>
    </row>
    <row r="319" spans="1:19" ht="14.25">
      <c r="A319" s="1041">
        <v>18</v>
      </c>
      <c r="B319" s="1023" t="str">
        <f>'PLAN DE ACCIÓN 2026'!G21</f>
        <v>CONPES 4129 2.29</v>
      </c>
      <c r="C319" s="1048" t="s">
        <v>133</v>
      </c>
      <c r="D319" s="1048" t="s">
        <v>104</v>
      </c>
      <c r="E319" s="1023" t="str">
        <f>'PLAN DE ACCIÓN 2026'!X21</f>
        <v>Subdirección de Metrología Física</v>
      </c>
      <c r="F319" s="1022"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319" s="1022">
        <v>4</v>
      </c>
      <c r="H319" s="1022" t="s">
        <v>137</v>
      </c>
      <c r="I319" s="1030">
        <f>'PLAN DE ACCIÓN 2026'!V21</f>
        <v>2</v>
      </c>
      <c r="J319" s="1030">
        <f>'PLAN DE ACCIÓN 2026'!J21+'PLAN DE ACCIÓN 2026'!K21+'PLAN DE ACCIÓN 2026'!L21+'PLAN DE ACCIÓN 2026'!M21</f>
        <v>1</v>
      </c>
      <c r="K319" s="1030">
        <f>'PLAN DE ACCIÓN 2026'!AB21+'PLAN DE ACCIÓN 2026'!AC21+'PLAN DE ACCIÓN 2026'!AD21+'PLAN DE ACCIÓN 2026'!AE21</f>
        <v>1</v>
      </c>
      <c r="L319" s="1031">
        <f t="shared" si="31"/>
        <v>0.5</v>
      </c>
      <c r="M319" s="1031">
        <f t="shared" si="32"/>
        <v>0.5</v>
      </c>
      <c r="N319" s="1030">
        <f>'PLAN DE ACCIÓN 2026'!M21</f>
        <v>1</v>
      </c>
      <c r="O319" s="1022">
        <f>'PLAN DE ACCIÓN 2026'!AE21</f>
        <v>1</v>
      </c>
      <c r="P319" s="1029">
        <f t="shared" si="28"/>
        <v>1</v>
      </c>
      <c r="Q319" s="1046" t="s">
        <v>108</v>
      </c>
      <c r="R319" s="1030">
        <f t="shared" si="33"/>
        <v>0</v>
      </c>
      <c r="S319" s="1030">
        <f t="shared" si="34"/>
        <v>0</v>
      </c>
    </row>
    <row r="320" spans="1:19" ht="14.25">
      <c r="A320" s="1041">
        <v>19</v>
      </c>
      <c r="B320" s="1023" t="str">
        <f>'PLAN DE ACCIÓN 2026'!G22</f>
        <v>CONPES 4129 2.30</v>
      </c>
      <c r="C320" s="1048" t="s">
        <v>133</v>
      </c>
      <c r="D320" s="1048" t="s">
        <v>104</v>
      </c>
      <c r="E320" s="1023" t="str">
        <f>'PLAN DE ACCIÓN 2026'!X22</f>
        <v>Subdirección de Servicios Metrológicos y Relación con el Ciudadano</v>
      </c>
      <c r="F320" s="1022"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320" s="1022">
        <v>4</v>
      </c>
      <c r="H320" s="1022" t="s">
        <v>137</v>
      </c>
      <c r="I320" s="1030">
        <f>'PLAN DE ACCIÓN 2026'!V22</f>
        <v>1</v>
      </c>
      <c r="J320" s="1030">
        <f>'PLAN DE ACCIÓN 2026'!J22+'PLAN DE ACCIÓN 2026'!K22+'PLAN DE ACCIÓN 2026'!L22+'PLAN DE ACCIÓN 2026'!M22</f>
        <v>0</v>
      </c>
      <c r="K320" s="1030">
        <f>'PLAN DE ACCIÓN 2026'!AB22+'PLAN DE ACCIÓN 2026'!AC22+'PLAN DE ACCIÓN 2026'!AD22+'PLAN DE ACCIÓN 2026'!AE22</f>
        <v>0</v>
      </c>
      <c r="L320" s="1031">
        <f t="shared" si="31"/>
        <v>0</v>
      </c>
      <c r="M320" s="1031">
        <f t="shared" si="32"/>
        <v>0</v>
      </c>
      <c r="N320" s="1030">
        <f>'PLAN DE ACCIÓN 2026'!M22</f>
        <v>0</v>
      </c>
      <c r="O320" s="1022">
        <f>'PLAN DE ACCIÓN 2026'!AE22</f>
        <v>0</v>
      </c>
      <c r="P320" s="1029" t="e">
        <f t="shared" si="28"/>
        <v>#DIV/0!</v>
      </c>
      <c r="Q320" s="1046" t="s">
        <v>107</v>
      </c>
      <c r="R320" s="1030">
        <f t="shared" si="33"/>
        <v>0</v>
      </c>
      <c r="S320" s="1030">
        <f t="shared" si="34"/>
        <v>0</v>
      </c>
    </row>
    <row r="321" spans="1:19" ht="14.25">
      <c r="A321" s="1041">
        <v>20</v>
      </c>
      <c r="B321" s="1023" t="str">
        <f>'PLAN DE ACCIÓN 2026'!G23</f>
        <v>PES4</v>
      </c>
      <c r="C321" s="1048" t="s">
        <v>133</v>
      </c>
      <c r="D321" s="1048" t="s">
        <v>104</v>
      </c>
      <c r="E321" s="1023" t="str">
        <f>'PLAN DE ACCIÓN 2026'!X23</f>
        <v>Subdirección de Servicios Metrológicos y Relación con el Ciudadano</v>
      </c>
      <c r="F321" s="1022" t="str">
        <f>'PLAN DE ACCIÓN 2026'!H23</f>
        <v>Identificar oportunidades metrologícas para atender condiciones favorables del comercio exterior</v>
      </c>
      <c r="G321" s="1022">
        <v>4</v>
      </c>
      <c r="H321" s="1022" t="s">
        <v>137</v>
      </c>
      <c r="I321" s="1030">
        <f>'PLAN DE ACCIÓN 2026'!V23</f>
        <v>1</v>
      </c>
      <c r="J321" s="1030">
        <f>'PLAN DE ACCIÓN 2026'!J23+'PLAN DE ACCIÓN 2026'!K23+'PLAN DE ACCIÓN 2026'!L23+'PLAN DE ACCIÓN 2026'!M23</f>
        <v>0</v>
      </c>
      <c r="K321" s="1030">
        <f>'PLAN DE ACCIÓN 2026'!AB23+'PLAN DE ACCIÓN 2026'!AC23+'PLAN DE ACCIÓN 2026'!AD23+'PLAN DE ACCIÓN 2026'!AE23</f>
        <v>0</v>
      </c>
      <c r="L321" s="1031">
        <f t="shared" si="31"/>
        <v>0</v>
      </c>
      <c r="M321" s="1031">
        <f t="shared" si="32"/>
        <v>0</v>
      </c>
      <c r="N321" s="1030">
        <f>'PLAN DE ACCIÓN 2026'!M23</f>
        <v>0</v>
      </c>
      <c r="O321" s="1022">
        <f>'PLAN DE ACCIÓN 2026'!AE23</f>
        <v>0</v>
      </c>
      <c r="P321" s="1029" t="e">
        <f t="shared" si="28"/>
        <v>#DIV/0!</v>
      </c>
      <c r="Q321" s="1046" t="s">
        <v>107</v>
      </c>
      <c r="R321" s="1030">
        <f t="shared" si="33"/>
        <v>0</v>
      </c>
      <c r="S321" s="1030">
        <f t="shared" si="34"/>
        <v>0</v>
      </c>
    </row>
    <row r="322" spans="1:19" ht="14.25">
      <c r="A322" s="1041">
        <v>21</v>
      </c>
      <c r="B322" s="1023" t="str">
        <f>'PLAN DE ACCIÓN 2026'!G24</f>
        <v>PES5</v>
      </c>
      <c r="C322" s="1048" t="s">
        <v>133</v>
      </c>
      <c r="D322" s="1048" t="s">
        <v>104</v>
      </c>
      <c r="E322" s="1023" t="str">
        <f>'PLAN DE ACCIÓN 2026'!X24</f>
        <v>Subdirección de Servicios Metrológicos y Relación con el Ciudadano</v>
      </c>
      <c r="F322" s="1022" t="str">
        <f>'PLAN DE ACCIÓN 2026'!H24</f>
        <v>Contribuir desde la oferta de servicios metrológicos la acreditación de los laboratorios nacionales para la reducción de costos de los empresarios para certificarse en calidad</v>
      </c>
      <c r="G322" s="1022">
        <v>4</v>
      </c>
      <c r="H322" s="1022" t="s">
        <v>137</v>
      </c>
      <c r="I322" s="1030">
        <f>'PLAN DE ACCIÓN 2026'!V24</f>
        <v>2</v>
      </c>
      <c r="J322" s="1030">
        <f>'PLAN DE ACCIÓN 2026'!J24+'PLAN DE ACCIÓN 2026'!K24+'PLAN DE ACCIÓN 2026'!L24+'PLAN DE ACCIÓN 2026'!M24</f>
        <v>0</v>
      </c>
      <c r="K322" s="1030">
        <f>'PLAN DE ACCIÓN 2026'!AB24+'PLAN DE ACCIÓN 2026'!AC24+'PLAN DE ACCIÓN 2026'!AD24+'PLAN DE ACCIÓN 2026'!AE24</f>
        <v>0</v>
      </c>
      <c r="L322" s="1031">
        <f t="shared" si="31"/>
        <v>0</v>
      </c>
      <c r="M322" s="1031">
        <f t="shared" si="32"/>
        <v>0</v>
      </c>
      <c r="N322" s="1030">
        <f>'PLAN DE ACCIÓN 2026'!M24</f>
        <v>0</v>
      </c>
      <c r="O322" s="1022">
        <f>'PLAN DE ACCIÓN 2026'!AE24</f>
        <v>0</v>
      </c>
      <c r="P322" s="1029" t="e">
        <f t="shared" si="28"/>
        <v>#DIV/0!</v>
      </c>
      <c r="Q322" s="1046" t="s">
        <v>107</v>
      </c>
      <c r="R322" s="1030">
        <f t="shared" si="33"/>
        <v>0</v>
      </c>
      <c r="S322" s="1030">
        <f t="shared" si="34"/>
        <v>0</v>
      </c>
    </row>
    <row r="323" spans="1:19" ht="14.25">
      <c r="A323" s="1041">
        <v>22</v>
      </c>
      <c r="B323" s="1023" t="str">
        <f>'PLAN DE ACCIÓN 2026'!G25</f>
        <v>PES6</v>
      </c>
      <c r="C323" s="1048" t="s">
        <v>133</v>
      </c>
      <c r="D323" s="1048" t="s">
        <v>104</v>
      </c>
      <c r="E323" s="1023" t="str">
        <f>'PLAN DE ACCIÓN 2026'!X25</f>
        <v>Subdirección de Servicios Metrológicos y Relación con el Ciudadano</v>
      </c>
      <c r="F323" s="1022" t="str">
        <f>'PLAN DE ACCIÓN 2026'!H25</f>
        <v>Realizar estudios de identificación de brechas metrológicas que contribuya a las apuestas productivas estratégicas</v>
      </c>
      <c r="G323" s="1022">
        <v>4</v>
      </c>
      <c r="H323" s="1022" t="s">
        <v>137</v>
      </c>
      <c r="I323" s="1030">
        <f>'PLAN DE ACCIÓN 2026'!V25</f>
        <v>2</v>
      </c>
      <c r="J323" s="1030">
        <f>'PLAN DE ACCIÓN 2026'!J25+'PLAN DE ACCIÓN 2026'!K25+'PLAN DE ACCIÓN 2026'!L25+'PLAN DE ACCIÓN 2026'!M25</f>
        <v>0</v>
      </c>
      <c r="K323" s="1030">
        <f>'PLAN DE ACCIÓN 2026'!AB25+'PLAN DE ACCIÓN 2026'!AC25+'PLAN DE ACCIÓN 2026'!AD25+'PLAN DE ACCIÓN 2026'!AE25</f>
        <v>0</v>
      </c>
      <c r="L323" s="1031">
        <f t="shared" si="31"/>
        <v>0</v>
      </c>
      <c r="M323" s="1031">
        <f t="shared" si="32"/>
        <v>0</v>
      </c>
      <c r="N323" s="1030">
        <f>'PLAN DE ACCIÓN 2026'!M25</f>
        <v>0</v>
      </c>
      <c r="O323" s="1022">
        <f>'PLAN DE ACCIÓN 2026'!AE25</f>
        <v>0</v>
      </c>
      <c r="P323" s="1029" t="e">
        <f t="shared" si="28"/>
        <v>#DIV/0!</v>
      </c>
      <c r="Q323" s="1046" t="s">
        <v>107</v>
      </c>
      <c r="R323" s="1030">
        <f t="shared" si="33"/>
        <v>0</v>
      </c>
      <c r="S323" s="1030">
        <f t="shared" si="34"/>
        <v>0</v>
      </c>
    </row>
    <row r="324" spans="1:19" ht="14.25">
      <c r="A324" s="1041">
        <v>23</v>
      </c>
      <c r="B324" s="1023" t="str">
        <f>'PLAN DE ACCIÓN 2026'!G26</f>
        <v>PES7</v>
      </c>
      <c r="C324" s="1048" t="s">
        <v>133</v>
      </c>
      <c r="D324" s="1048" t="s">
        <v>104</v>
      </c>
      <c r="E324" s="1023" t="str">
        <f>'PLAN DE ACCIÓN 2026'!X26</f>
        <v>Dirección General</v>
      </c>
      <c r="F324" s="1022" t="str">
        <f>'PLAN DE ACCIÓN 2026'!H26</f>
        <v>Participar en eventos y canales de comunicación del SICAL</v>
      </c>
      <c r="G324" s="1022">
        <v>4</v>
      </c>
      <c r="H324" s="1022" t="s">
        <v>137</v>
      </c>
      <c r="I324" s="1030">
        <f>'PLAN DE ACCIÓN 2026'!V26</f>
        <v>2</v>
      </c>
      <c r="J324" s="1030">
        <f>'PLAN DE ACCIÓN 2026'!J26+'PLAN DE ACCIÓN 2026'!K26+'PLAN DE ACCIÓN 2026'!L26+'PLAN DE ACCIÓN 2026'!M26</f>
        <v>0</v>
      </c>
      <c r="K324" s="1030">
        <f>'PLAN DE ACCIÓN 2026'!AB26+'PLAN DE ACCIÓN 2026'!AC26+'PLAN DE ACCIÓN 2026'!AD26+'PLAN DE ACCIÓN 2026'!AE26</f>
        <v>0</v>
      </c>
      <c r="L324" s="1031">
        <f t="shared" si="31"/>
        <v>0</v>
      </c>
      <c r="M324" s="1031">
        <f t="shared" si="32"/>
        <v>0</v>
      </c>
      <c r="N324" s="1030">
        <f>'PLAN DE ACCIÓN 2026'!M26</f>
        <v>0</v>
      </c>
      <c r="O324" s="1022">
        <f>'PLAN DE ACCIÓN 2026'!AE26</f>
        <v>0</v>
      </c>
      <c r="P324" s="1029" t="e">
        <f t="shared" si="28"/>
        <v>#DIV/0!</v>
      </c>
      <c r="Q324" s="1046" t="s">
        <v>107</v>
      </c>
      <c r="R324" s="1030">
        <f t="shared" si="33"/>
        <v>0</v>
      </c>
      <c r="S324" s="1030">
        <f t="shared" si="34"/>
        <v>0</v>
      </c>
    </row>
    <row r="325" spans="1:19" ht="14.25">
      <c r="A325" s="1041">
        <v>24</v>
      </c>
      <c r="B325" s="1023" t="str">
        <f>'PLAN DE ACCIÓN 2026'!G27</f>
        <v>PES8</v>
      </c>
      <c r="C325" s="1048" t="s">
        <v>133</v>
      </c>
      <c r="D325" s="1048" t="s">
        <v>104</v>
      </c>
      <c r="E325" s="1023" t="str">
        <f>'PLAN DE ACCIÓN 2026'!X27</f>
        <v>Subdirección de Servicios Metrológicos y Relación con el Ciudadano</v>
      </c>
      <c r="F325" s="1022" t="str">
        <f>'PLAN DE ACCIÓN 2026'!H27</f>
        <v>Fortalecer la estrategia nacional del turismo responsable sus ejes temáticos y componentes</v>
      </c>
      <c r="G325" s="1022">
        <v>4</v>
      </c>
      <c r="H325" s="1022" t="s">
        <v>137</v>
      </c>
      <c r="I325" s="1030">
        <f>'PLAN DE ACCIÓN 2026'!V27</f>
        <v>1</v>
      </c>
      <c r="J325" s="1030">
        <f>'PLAN DE ACCIÓN 2026'!J27+'PLAN DE ACCIÓN 2026'!K27+'PLAN DE ACCIÓN 2026'!L27+'PLAN DE ACCIÓN 2026'!M27</f>
        <v>0</v>
      </c>
      <c r="K325" s="1030">
        <f>'PLAN DE ACCIÓN 2026'!AB27+'PLAN DE ACCIÓN 2026'!AC27+'PLAN DE ACCIÓN 2026'!AD27+'PLAN DE ACCIÓN 2026'!AE27</f>
        <v>0</v>
      </c>
      <c r="L325" s="1031">
        <f t="shared" si="31"/>
        <v>0</v>
      </c>
      <c r="M325" s="1031">
        <f t="shared" si="32"/>
        <v>0</v>
      </c>
      <c r="N325" s="1030">
        <f>'PLAN DE ACCIÓN 2026'!M27</f>
        <v>0</v>
      </c>
      <c r="O325" s="1022">
        <f>'PLAN DE ACCIÓN 2026'!AE27</f>
        <v>0</v>
      </c>
      <c r="P325" s="1029" t="e">
        <f t="shared" si="28"/>
        <v>#DIV/0!</v>
      </c>
      <c r="Q325" s="1046" t="s">
        <v>107</v>
      </c>
      <c r="R325" s="1030">
        <f t="shared" si="33"/>
        <v>0</v>
      </c>
      <c r="S325" s="1030">
        <f t="shared" si="34"/>
        <v>0</v>
      </c>
    </row>
    <row r="326" spans="1:19" ht="14.25">
      <c r="A326" s="1041">
        <v>25</v>
      </c>
      <c r="B326" s="1023" t="str">
        <f>'PLAN DE ACCIÓN 2026'!G28</f>
        <v>PES9</v>
      </c>
      <c r="C326" s="1048" t="s">
        <v>133</v>
      </c>
      <c r="D326" s="1048" t="s">
        <v>104</v>
      </c>
      <c r="E326" s="1023" t="str">
        <f>'PLAN DE ACCIÓN 2026'!X28</f>
        <v>Subdirección de Servicios Metrológicos y Relación con el Ciudadano</v>
      </c>
      <c r="F326" s="1022" t="str">
        <f>'PLAN DE ACCIÓN 2026'!H28</f>
        <v>Participación en definición de regulación</v>
      </c>
      <c r="G326" s="1022">
        <v>4</v>
      </c>
      <c r="H326" s="1022" t="s">
        <v>137</v>
      </c>
      <c r="I326" s="1030">
        <f>'PLAN DE ACCIÓN 2026'!V28</f>
        <v>1</v>
      </c>
      <c r="J326" s="1030">
        <f>'PLAN DE ACCIÓN 2026'!J28+'PLAN DE ACCIÓN 2026'!K28+'PLAN DE ACCIÓN 2026'!L28+'PLAN DE ACCIÓN 2026'!M28</f>
        <v>0</v>
      </c>
      <c r="K326" s="1030">
        <f>'PLAN DE ACCIÓN 2026'!AB28+'PLAN DE ACCIÓN 2026'!AC28+'PLAN DE ACCIÓN 2026'!AD28+'PLAN DE ACCIÓN 2026'!AE28</f>
        <v>0</v>
      </c>
      <c r="L326" s="1031">
        <f t="shared" si="31"/>
        <v>0</v>
      </c>
      <c r="M326" s="1031">
        <f t="shared" si="32"/>
        <v>0</v>
      </c>
      <c r="N326" s="1030">
        <f>'PLAN DE ACCIÓN 2026'!M28</f>
        <v>0</v>
      </c>
      <c r="O326" s="1022">
        <f>'PLAN DE ACCIÓN 2026'!AE28</f>
        <v>0</v>
      </c>
      <c r="P326" s="1029" t="e">
        <f t="shared" si="28"/>
        <v>#DIV/0!</v>
      </c>
      <c r="Q326" s="1046" t="s">
        <v>105</v>
      </c>
      <c r="R326" s="1030">
        <f t="shared" si="33"/>
        <v>0</v>
      </c>
      <c r="S326" s="1030">
        <f t="shared" si="34"/>
        <v>0</v>
      </c>
    </row>
    <row r="327" spans="1:19" ht="14.25">
      <c r="A327" s="1041">
        <v>26</v>
      </c>
      <c r="B327" s="1023" t="str">
        <f>'PLAN DE ACCIÓN 2026'!G29</f>
        <v>PEI5</v>
      </c>
      <c r="C327" s="1048" t="s">
        <v>133</v>
      </c>
      <c r="D327" s="1048" t="s">
        <v>104</v>
      </c>
      <c r="E327" s="1023" t="str">
        <f>'PLAN DE ACCIÓN 2026'!X29</f>
        <v>Subdirección de Servicios Metrológicos y Relación con el Ciudadano</v>
      </c>
      <c r="F327" s="1022" t="str">
        <f>'PLAN DE ACCIÓN 2026'!H29</f>
        <v>Fortalecer el relacionamiento con el sector productivo a través de la RCM</v>
      </c>
      <c r="G327" s="1022">
        <v>4</v>
      </c>
      <c r="H327" s="1022" t="s">
        <v>137</v>
      </c>
      <c r="I327" s="1030">
        <f>'PLAN DE ACCIÓN 2026'!V29</f>
        <v>3</v>
      </c>
      <c r="J327" s="1030">
        <f>'PLAN DE ACCIÓN 2026'!J29+'PLAN DE ACCIÓN 2026'!K29+'PLAN DE ACCIÓN 2026'!L29+'PLAN DE ACCIÓN 2026'!M29</f>
        <v>0</v>
      </c>
      <c r="K327" s="1030">
        <f>'PLAN DE ACCIÓN 2026'!AB29+'PLAN DE ACCIÓN 2026'!AC29+'PLAN DE ACCIÓN 2026'!AD29+'PLAN DE ACCIÓN 2026'!AE29</f>
        <v>0</v>
      </c>
      <c r="L327" s="1031">
        <f t="shared" si="31"/>
        <v>0</v>
      </c>
      <c r="M327" s="1031">
        <f t="shared" si="32"/>
        <v>0</v>
      </c>
      <c r="N327" s="1030">
        <f>'PLAN DE ACCIÓN 2026'!M29</f>
        <v>0</v>
      </c>
      <c r="O327" s="1022">
        <f>'PLAN DE ACCIÓN 2026'!AE29</f>
        <v>0</v>
      </c>
      <c r="P327" s="1029" t="e">
        <f t="shared" si="28"/>
        <v>#DIV/0!</v>
      </c>
      <c r="Q327" s="1046" t="s">
        <v>107</v>
      </c>
      <c r="R327" s="1030">
        <f t="shared" si="33"/>
        <v>0</v>
      </c>
      <c r="S327" s="1030">
        <f t="shared" si="34"/>
        <v>0</v>
      </c>
    </row>
    <row r="328" spans="1:19" ht="14.25">
      <c r="A328" s="1041">
        <v>27</v>
      </c>
      <c r="B328" s="1023" t="str">
        <f>'PLAN DE ACCIÓN 2026'!G30</f>
        <v>PES10</v>
      </c>
      <c r="C328" s="1048" t="s">
        <v>133</v>
      </c>
      <c r="D328" s="1048" t="s">
        <v>104</v>
      </c>
      <c r="E328" s="1023" t="str">
        <f>'PLAN DE ACCIÓN 2026'!X30</f>
        <v>Subdirección de Servicios Metrológicos y Relación con el Ciudadano</v>
      </c>
      <c r="F328" s="1022" t="str">
        <f>'PLAN DE ACCIÓN 2026'!H30</f>
        <v>Desarrollar planes de trabajos para disminución de brechas de capacidades de medición y calibración desarrollados</v>
      </c>
      <c r="G328" s="1022">
        <v>4</v>
      </c>
      <c r="H328" s="1022" t="s">
        <v>137</v>
      </c>
      <c r="I328" s="1030">
        <f>'PLAN DE ACCIÓN 2026'!V30</f>
        <v>1</v>
      </c>
      <c r="J328" s="1030">
        <f>'PLAN DE ACCIÓN 2026'!J30+'PLAN DE ACCIÓN 2026'!K30+'PLAN DE ACCIÓN 2026'!L30+'PLAN DE ACCIÓN 2026'!M30</f>
        <v>0</v>
      </c>
      <c r="K328" s="1030">
        <f>'PLAN DE ACCIÓN 2026'!AB30+'PLAN DE ACCIÓN 2026'!AC30+'PLAN DE ACCIÓN 2026'!AD30+'PLAN DE ACCIÓN 2026'!AE30</f>
        <v>0</v>
      </c>
      <c r="L328" s="1031">
        <f t="shared" si="31"/>
        <v>0</v>
      </c>
      <c r="M328" s="1031">
        <f t="shared" si="32"/>
        <v>0</v>
      </c>
      <c r="N328" s="1030">
        <f>'PLAN DE ACCIÓN 2026'!M30</f>
        <v>0</v>
      </c>
      <c r="O328" s="1022">
        <f>'PLAN DE ACCIÓN 2026'!AE30</f>
        <v>0</v>
      </c>
      <c r="P328" s="1029" t="e">
        <f t="shared" si="28"/>
        <v>#DIV/0!</v>
      </c>
      <c r="Q328" s="1046" t="s">
        <v>107</v>
      </c>
      <c r="R328" s="1030">
        <f t="shared" si="33"/>
        <v>0</v>
      </c>
      <c r="S328" s="1030">
        <f t="shared" si="34"/>
        <v>0</v>
      </c>
    </row>
    <row r="329" spans="1:19" ht="14.25">
      <c r="A329" s="1041">
        <v>28</v>
      </c>
      <c r="B329" s="1023" t="str">
        <f>'PLAN DE ACCIÓN 2026'!G31</f>
        <v>PES11</v>
      </c>
      <c r="C329" s="1048" t="s">
        <v>133</v>
      </c>
      <c r="D329" s="1048" t="s">
        <v>104</v>
      </c>
      <c r="E329" s="1023" t="str">
        <f>'PLAN DE ACCIÓN 2026'!X31</f>
        <v>Subdirección de Servicios Metrológicos y Relación con el Ciudadano</v>
      </c>
      <c r="F329" s="1022" t="str">
        <f>'PLAN DE ACCIÓN 2026'!H31</f>
        <v>Desarrollar programas de fortalecimiento de habilidades duras y blandas en sectores de las regiones con identificación de brechas de capacidades metrológicas</v>
      </c>
      <c r="G329" s="1022">
        <v>4</v>
      </c>
      <c r="H329" s="1022" t="s">
        <v>137</v>
      </c>
      <c r="I329" s="1030">
        <f>'PLAN DE ACCIÓN 2026'!V31</f>
        <v>2</v>
      </c>
      <c r="J329" s="1030">
        <f>'PLAN DE ACCIÓN 2026'!J31+'PLAN DE ACCIÓN 2026'!K31+'PLAN DE ACCIÓN 2026'!L31+'PLAN DE ACCIÓN 2026'!M31</f>
        <v>0</v>
      </c>
      <c r="K329" s="1030">
        <f>'PLAN DE ACCIÓN 2026'!AB31+'PLAN DE ACCIÓN 2026'!AC31+'PLAN DE ACCIÓN 2026'!AD31+'PLAN DE ACCIÓN 2026'!AE31</f>
        <v>0</v>
      </c>
      <c r="L329" s="1031">
        <f t="shared" si="31"/>
        <v>0</v>
      </c>
      <c r="M329" s="1031">
        <f t="shared" si="32"/>
        <v>0</v>
      </c>
      <c r="N329" s="1030">
        <f>'PLAN DE ACCIÓN 2026'!M31</f>
        <v>0</v>
      </c>
      <c r="O329" s="1022">
        <f>'PLAN DE ACCIÓN 2026'!AE31</f>
        <v>0</v>
      </c>
      <c r="P329" s="1029" t="e">
        <f t="shared" si="28"/>
        <v>#DIV/0!</v>
      </c>
      <c r="Q329" s="1046" t="s">
        <v>105</v>
      </c>
      <c r="R329" s="1030">
        <f t="shared" si="33"/>
        <v>0</v>
      </c>
      <c r="S329" s="1030">
        <f t="shared" si="34"/>
        <v>0</v>
      </c>
    </row>
    <row r="330" spans="1:19" ht="14.25">
      <c r="A330" s="1041">
        <v>29</v>
      </c>
      <c r="B330" s="1023" t="str">
        <f>'PLAN DE ACCIÓN 2026'!G32</f>
        <v>PEI6</v>
      </c>
      <c r="C330" s="1048" t="s">
        <v>133</v>
      </c>
      <c r="D330" s="1048" t="s">
        <v>104</v>
      </c>
      <c r="E330" s="1023" t="str">
        <f>'PLAN DE ACCIÓN 2026'!X32</f>
        <v>Subdirección de Servicios Metrológicos y Relación con el Ciudadano</v>
      </c>
      <c r="F330" s="1022" t="str">
        <f>'PLAN DE ACCIÓN 2026'!H32</f>
        <v>Generar charlas técnicas enfocadas en las regiónes, acciones en marco de proyectos de coorperación, servicios / formaciones metrológicos en las regiones.</v>
      </c>
      <c r="G330" s="1022">
        <v>4</v>
      </c>
      <c r="H330" s="1022" t="s">
        <v>137</v>
      </c>
      <c r="I330" s="1030">
        <f>'PLAN DE ACCIÓN 2026'!V32</f>
        <v>1</v>
      </c>
      <c r="J330" s="1030">
        <f>'PLAN DE ACCIÓN 2026'!J32+'PLAN DE ACCIÓN 2026'!K32+'PLAN DE ACCIÓN 2026'!L32+'PLAN DE ACCIÓN 2026'!M32</f>
        <v>0</v>
      </c>
      <c r="K330" s="1030">
        <f>'PLAN DE ACCIÓN 2026'!AB32+'PLAN DE ACCIÓN 2026'!AC32+'PLAN DE ACCIÓN 2026'!AD32+'PLAN DE ACCIÓN 2026'!AE32</f>
        <v>0</v>
      </c>
      <c r="L330" s="1031">
        <f t="shared" si="31"/>
        <v>0</v>
      </c>
      <c r="M330" s="1031">
        <f t="shared" si="32"/>
        <v>0</v>
      </c>
      <c r="N330" s="1030">
        <f>'PLAN DE ACCIÓN 2026'!M32</f>
        <v>0</v>
      </c>
      <c r="O330" s="1022">
        <f>'PLAN DE ACCIÓN 2026'!AE32</f>
        <v>0</v>
      </c>
      <c r="P330" s="1029" t="e">
        <f t="shared" si="28"/>
        <v>#DIV/0!</v>
      </c>
      <c r="Q330" s="1046" t="s">
        <v>105</v>
      </c>
      <c r="R330" s="1030">
        <f t="shared" si="33"/>
        <v>0</v>
      </c>
      <c r="S330" s="1030">
        <f t="shared" si="34"/>
        <v>0</v>
      </c>
    </row>
    <row r="331" spans="1:19" ht="14.25">
      <c r="A331" s="1041">
        <v>30</v>
      </c>
      <c r="B331" s="1023" t="str">
        <f>'PLAN DE ACCIÓN 2026'!G33</f>
        <v>PEI7</v>
      </c>
      <c r="C331" s="1048" t="s">
        <v>133</v>
      </c>
      <c r="D331" s="1048" t="s">
        <v>104</v>
      </c>
      <c r="E331" s="1023" t="str">
        <f>'PLAN DE ACCIÓN 2026'!X33</f>
        <v>Subdirección de Servicios Metrológicos y Relación con el Ciudadano</v>
      </c>
      <c r="F331" s="1022" t="str">
        <f>'PLAN DE ACCIÓN 2026'!H33</f>
        <v>Realizar seguimiento a las actividades ACTI donde el instituto participe con otros centros de investigacion, universidades entre otros.</v>
      </c>
      <c r="G331" s="1022">
        <v>4</v>
      </c>
      <c r="H331" s="1022" t="s">
        <v>137</v>
      </c>
      <c r="I331" s="1030">
        <f>'PLAN DE ACCIÓN 2026'!V33</f>
        <v>2</v>
      </c>
      <c r="J331" s="1030">
        <f>'PLAN DE ACCIÓN 2026'!J33+'PLAN DE ACCIÓN 2026'!K33+'PLAN DE ACCIÓN 2026'!L33+'PLAN DE ACCIÓN 2026'!M33</f>
        <v>0</v>
      </c>
      <c r="K331" s="1030">
        <f>'PLAN DE ACCIÓN 2026'!AB33+'PLAN DE ACCIÓN 2026'!AC33+'PLAN DE ACCIÓN 2026'!AD33+'PLAN DE ACCIÓN 2026'!AE33</f>
        <v>0</v>
      </c>
      <c r="L331" s="1031">
        <f t="shared" si="31"/>
        <v>0</v>
      </c>
      <c r="M331" s="1031">
        <f t="shared" si="32"/>
        <v>0</v>
      </c>
      <c r="N331" s="1030">
        <f>'PLAN DE ACCIÓN 2026'!M33</f>
        <v>0</v>
      </c>
      <c r="O331" s="1022">
        <f>'PLAN DE ACCIÓN 2026'!AE33</f>
        <v>0</v>
      </c>
      <c r="P331" s="1029" t="e">
        <f t="shared" si="28"/>
        <v>#DIV/0!</v>
      </c>
      <c r="Q331" s="1046" t="s">
        <v>107</v>
      </c>
      <c r="R331" s="1030">
        <f t="shared" si="33"/>
        <v>0</v>
      </c>
      <c r="S331" s="1030">
        <f t="shared" si="34"/>
        <v>0</v>
      </c>
    </row>
    <row r="332" spans="1:19" ht="14.25">
      <c r="A332" s="1041">
        <v>31</v>
      </c>
      <c r="B332" s="1023" t="str">
        <f>'PLAN DE ACCIÓN 2026'!G34</f>
        <v>PES12</v>
      </c>
      <c r="C332" s="1048" t="s">
        <v>133</v>
      </c>
      <c r="D332" s="1048" t="s">
        <v>104</v>
      </c>
      <c r="E332" s="1023" t="str">
        <f>'PLAN DE ACCIÓN 2026'!X34</f>
        <v>Subdirección de Servicios Metrológicos y Relación con el Ciudadano</v>
      </c>
      <c r="F332" s="1022" t="str">
        <f>'PLAN DE ACCIÓN 2026'!H34</f>
        <v>Identificar actividades en el sector CIT que articulen las necesidades de la industria con las capacidades de CTI y academia</v>
      </c>
      <c r="G332" s="1022">
        <v>4</v>
      </c>
      <c r="H332" s="1022" t="s">
        <v>137</v>
      </c>
      <c r="I332" s="1030">
        <f>'PLAN DE ACCIÓN 2026'!V34</f>
        <v>13</v>
      </c>
      <c r="J332" s="1030">
        <f>'PLAN DE ACCIÓN 2026'!J34+'PLAN DE ACCIÓN 2026'!K34+'PLAN DE ACCIÓN 2026'!L34+'PLAN DE ACCIÓN 2026'!M34</f>
        <v>0</v>
      </c>
      <c r="K332" s="1030">
        <f>'PLAN DE ACCIÓN 2026'!AB34+'PLAN DE ACCIÓN 2026'!AC34+'PLAN DE ACCIÓN 2026'!AD34+'PLAN DE ACCIÓN 2026'!AE34</f>
        <v>0</v>
      </c>
      <c r="L332" s="1031">
        <f t="shared" si="31"/>
        <v>0</v>
      </c>
      <c r="M332" s="1031">
        <f t="shared" si="32"/>
        <v>0</v>
      </c>
      <c r="N332" s="1030">
        <f>'PLAN DE ACCIÓN 2026'!M34</f>
        <v>0</v>
      </c>
      <c r="O332" s="1022">
        <f>'PLAN DE ACCIÓN 2026'!AE34</f>
        <v>0</v>
      </c>
      <c r="P332" s="1029" t="e">
        <f t="shared" si="28"/>
        <v>#DIV/0!</v>
      </c>
      <c r="Q332" s="1046" t="s">
        <v>105</v>
      </c>
      <c r="R332" s="1030">
        <f t="shared" si="33"/>
        <v>0</v>
      </c>
      <c r="S332" s="1030">
        <f t="shared" si="34"/>
        <v>0</v>
      </c>
    </row>
    <row r="333" spans="1:19" ht="14.25">
      <c r="A333" s="1041">
        <v>32</v>
      </c>
      <c r="B333" s="1023" t="str">
        <f>'PLAN DE ACCIÓN 2026'!G35</f>
        <v>PEI8</v>
      </c>
      <c r="C333" s="1048" t="s">
        <v>133</v>
      </c>
      <c r="D333" s="1048" t="s">
        <v>104</v>
      </c>
      <c r="E333" s="1023" t="str">
        <f>'PLAN DE ACCIÓN 2026'!X35</f>
        <v>Subdirección de Metrología Química y Biología</v>
      </c>
      <c r="F333" s="1022"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333" s="1022">
        <v>4</v>
      </c>
      <c r="H333" s="1022" t="s">
        <v>137</v>
      </c>
      <c r="I333" s="1030">
        <f>'PLAN DE ACCIÓN 2026'!V35</f>
        <v>1</v>
      </c>
      <c r="J333" s="1030">
        <f>'PLAN DE ACCIÓN 2026'!J35+'PLAN DE ACCIÓN 2026'!K35+'PLAN DE ACCIÓN 2026'!L35+'PLAN DE ACCIÓN 2026'!M35</f>
        <v>0</v>
      </c>
      <c r="K333" s="1030">
        <f>'PLAN DE ACCIÓN 2026'!AB35+'PLAN DE ACCIÓN 2026'!AC35+'PLAN DE ACCIÓN 2026'!AD35+'PLAN DE ACCIÓN 2026'!AE35</f>
        <v>0</v>
      </c>
      <c r="L333" s="1031">
        <f t="shared" si="31"/>
        <v>0</v>
      </c>
      <c r="M333" s="1031">
        <f t="shared" si="32"/>
        <v>0</v>
      </c>
      <c r="N333" s="1030">
        <f>'PLAN DE ACCIÓN 2026'!M35</f>
        <v>0</v>
      </c>
      <c r="O333" s="1022">
        <f>'PLAN DE ACCIÓN 2026'!AE35</f>
        <v>0</v>
      </c>
      <c r="P333" s="1029" t="e">
        <f t="shared" si="28"/>
        <v>#DIV/0!</v>
      </c>
      <c r="Q333" s="1046" t="s">
        <v>105</v>
      </c>
      <c r="R333" s="1030">
        <f t="shared" si="33"/>
        <v>0</v>
      </c>
      <c r="S333" s="1030">
        <f t="shared" si="34"/>
        <v>0</v>
      </c>
    </row>
    <row r="334" spans="1:19" ht="14.25">
      <c r="A334" s="1041">
        <v>33</v>
      </c>
      <c r="B334" s="1023" t="str">
        <f>'PLAN DE ACCIÓN 2026'!G36</f>
        <v>PEI9</v>
      </c>
      <c r="C334" s="1048" t="s">
        <v>133</v>
      </c>
      <c r="D334" s="1048" t="s">
        <v>104</v>
      </c>
      <c r="E334" s="1023" t="str">
        <f>'PLAN DE ACCIÓN 2026'!X36</f>
        <v>Subdirección de Metrología Física</v>
      </c>
      <c r="F334" s="1022"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334" s="1022">
        <v>4</v>
      </c>
      <c r="H334" s="1022" t="s">
        <v>137</v>
      </c>
      <c r="I334" s="1030">
        <f>'PLAN DE ACCIÓN 2026'!V36</f>
        <v>8</v>
      </c>
      <c r="J334" s="1030">
        <f>'PLAN DE ACCIÓN 2026'!J36+'PLAN DE ACCIÓN 2026'!K36+'PLAN DE ACCIÓN 2026'!L36+'PLAN DE ACCIÓN 2026'!M36</f>
        <v>0</v>
      </c>
      <c r="K334" s="1030">
        <f>'PLAN DE ACCIÓN 2026'!AB36+'PLAN DE ACCIÓN 2026'!AC36+'PLAN DE ACCIÓN 2026'!AD36+'PLAN DE ACCIÓN 2026'!AE36</f>
        <v>0</v>
      </c>
      <c r="L334" s="1031">
        <f t="shared" si="31"/>
        <v>0</v>
      </c>
      <c r="M334" s="1031">
        <f t="shared" si="32"/>
        <v>0</v>
      </c>
      <c r="N334" s="1030">
        <f>'PLAN DE ACCIÓN 2026'!M36</f>
        <v>0</v>
      </c>
      <c r="O334" s="1022">
        <f>'PLAN DE ACCIÓN 2026'!AE36</f>
        <v>0</v>
      </c>
      <c r="P334" s="1029" t="e">
        <f t="shared" si="28"/>
        <v>#DIV/0!</v>
      </c>
      <c r="Q334" s="1046" t="s">
        <v>105</v>
      </c>
      <c r="R334" s="1030">
        <f t="shared" si="33"/>
        <v>0</v>
      </c>
      <c r="S334" s="1030">
        <f t="shared" si="34"/>
        <v>0</v>
      </c>
    </row>
    <row r="335" spans="1:19" ht="14.25">
      <c r="A335" s="1041">
        <v>34</v>
      </c>
      <c r="B335" s="1023" t="str">
        <f>'PLAN DE ACCIÓN 2026'!G37</f>
        <v>PEI10</v>
      </c>
      <c r="C335" s="1048" t="s">
        <v>133</v>
      </c>
      <c r="D335" s="1048" t="s">
        <v>104</v>
      </c>
      <c r="E335" s="1023" t="str">
        <f>'PLAN DE ACCIÓN 2026'!X37</f>
        <v>Subdirección de Servicios Metrológicos y Relación con el Ciudadano</v>
      </c>
      <c r="F335" s="1022" t="str">
        <f>'PLAN DE ACCIÓN 2026'!H37</f>
        <v>Mantener el reconocimiento como centro de investigación</v>
      </c>
      <c r="G335" s="1022">
        <v>4</v>
      </c>
      <c r="H335" s="1022" t="s">
        <v>137</v>
      </c>
      <c r="I335" s="1030">
        <f>'PLAN DE ACCIÓN 2026'!V37</f>
        <v>1</v>
      </c>
      <c r="J335" s="1030">
        <f>'PLAN DE ACCIÓN 2026'!J37+'PLAN DE ACCIÓN 2026'!K37+'PLAN DE ACCIÓN 2026'!L37+'PLAN DE ACCIÓN 2026'!M37</f>
        <v>0</v>
      </c>
      <c r="K335" s="1030">
        <f>'PLAN DE ACCIÓN 2026'!AB37+'PLAN DE ACCIÓN 2026'!AC37+'PLAN DE ACCIÓN 2026'!AD37+'PLAN DE ACCIÓN 2026'!AE37</f>
        <v>0</v>
      </c>
      <c r="L335" s="1031">
        <f t="shared" si="31"/>
        <v>0</v>
      </c>
      <c r="M335" s="1031">
        <f t="shared" si="32"/>
        <v>0</v>
      </c>
      <c r="N335" s="1030">
        <f>'PLAN DE ACCIÓN 2026'!M37</f>
        <v>0</v>
      </c>
      <c r="O335" s="1022">
        <f>'PLAN DE ACCIÓN 2026'!AE37</f>
        <v>0</v>
      </c>
      <c r="P335" s="1029" t="e">
        <f t="shared" si="28"/>
        <v>#DIV/0!</v>
      </c>
      <c r="Q335" s="1046" t="s">
        <v>105</v>
      </c>
      <c r="R335" s="1030">
        <f t="shared" si="33"/>
        <v>0</v>
      </c>
      <c r="S335" s="1030">
        <f t="shared" si="34"/>
        <v>0</v>
      </c>
    </row>
    <row r="336" spans="1:19" ht="14.25">
      <c r="A336" s="1041">
        <v>35</v>
      </c>
      <c r="B336" s="1023" t="str">
        <f>'PLAN DE ACCIÓN 2026'!G38</f>
        <v>PEI11</v>
      </c>
      <c r="C336" s="1048" t="s">
        <v>133</v>
      </c>
      <c r="D336" s="1048" t="s">
        <v>104</v>
      </c>
      <c r="E336" s="1023" t="str">
        <f>'PLAN DE ACCIÓN 2026'!X38</f>
        <v>Secretaría General</v>
      </c>
      <c r="F336" s="1022" t="str">
        <f>'PLAN DE ACCIÓN 2026'!H38</f>
        <v>Fortalecer la participación de los colaboradores de las áreas de apoyo en actividades ACTI</v>
      </c>
      <c r="G336" s="1022">
        <v>4</v>
      </c>
      <c r="H336" s="1022" t="s">
        <v>137</v>
      </c>
      <c r="I336" s="1030">
        <f>'PLAN DE ACCIÓN 2026'!V38</f>
        <v>4</v>
      </c>
      <c r="J336" s="1030">
        <f>'PLAN DE ACCIÓN 2026'!J38+'PLAN DE ACCIÓN 2026'!K38+'PLAN DE ACCIÓN 2026'!L38+'PLAN DE ACCIÓN 2026'!M38</f>
        <v>1</v>
      </c>
      <c r="K336" s="1030">
        <f>'PLAN DE ACCIÓN 2026'!AB38+'PLAN DE ACCIÓN 2026'!AC38+'PLAN DE ACCIÓN 2026'!AD38+'PLAN DE ACCIÓN 2026'!AE38</f>
        <v>1</v>
      </c>
      <c r="L336" s="1031">
        <f t="shared" si="31"/>
        <v>0.25</v>
      </c>
      <c r="M336" s="1031">
        <f t="shared" si="32"/>
        <v>0.25</v>
      </c>
      <c r="N336" s="1030">
        <f>'PLAN DE ACCIÓN 2026'!M38</f>
        <v>0</v>
      </c>
      <c r="O336" s="1022">
        <f>'PLAN DE ACCIÓN 2026'!AE38</f>
        <v>0</v>
      </c>
      <c r="P336" s="1029" t="e">
        <f t="shared" si="28"/>
        <v>#DIV/0!</v>
      </c>
      <c r="Q336" s="1046" t="s">
        <v>105</v>
      </c>
      <c r="R336" s="1030">
        <f t="shared" si="33"/>
        <v>0</v>
      </c>
      <c r="S336" s="1030">
        <f t="shared" si="34"/>
        <v>0</v>
      </c>
    </row>
    <row r="337" spans="1:19" ht="14.25">
      <c r="A337" s="1041">
        <v>36</v>
      </c>
      <c r="B337" s="1023" t="str">
        <f>'PLAN DE ACCIÓN 2026'!G39</f>
        <v>PEI12</v>
      </c>
      <c r="C337" s="1048" t="s">
        <v>133</v>
      </c>
      <c r="D337" s="1048" t="s">
        <v>104</v>
      </c>
      <c r="E337" s="1023" t="str">
        <f>'PLAN DE ACCIÓN 2026'!X39</f>
        <v>Secretaría General</v>
      </c>
      <c r="F337" s="1022" t="str">
        <f>'PLAN DE ACCIÓN 2026'!H39</f>
        <v>Participar en el reconocimiento de la Secretaría Distrital de Ambiente PREAD.</v>
      </c>
      <c r="G337" s="1022">
        <v>4</v>
      </c>
      <c r="H337" s="1022" t="s">
        <v>137</v>
      </c>
      <c r="I337" s="1030">
        <f>'PLAN DE ACCIÓN 2026'!V39</f>
        <v>1</v>
      </c>
      <c r="J337" s="1030">
        <f>'PLAN DE ACCIÓN 2026'!J39+'PLAN DE ACCIÓN 2026'!K39+'PLAN DE ACCIÓN 2026'!L39+'PLAN DE ACCIÓN 2026'!M39</f>
        <v>0</v>
      </c>
      <c r="K337" s="1030">
        <f>'PLAN DE ACCIÓN 2026'!AB39+'PLAN DE ACCIÓN 2026'!AC39+'PLAN DE ACCIÓN 2026'!AD39+'PLAN DE ACCIÓN 2026'!AE39</f>
        <v>0</v>
      </c>
      <c r="L337" s="1031">
        <f t="shared" si="31"/>
        <v>0</v>
      </c>
      <c r="M337" s="1031">
        <f t="shared" si="32"/>
        <v>0</v>
      </c>
      <c r="N337" s="1030">
        <f>'PLAN DE ACCIÓN 2026'!M39</f>
        <v>0</v>
      </c>
      <c r="O337" s="1022">
        <f>'PLAN DE ACCIÓN 2026'!AE39</f>
        <v>0</v>
      </c>
      <c r="P337" s="1029" t="e">
        <f t="shared" si="28"/>
        <v>#DIV/0!</v>
      </c>
      <c r="Q337" s="1046" t="s">
        <v>105</v>
      </c>
      <c r="R337" s="1030">
        <f t="shared" si="33"/>
        <v>0</v>
      </c>
      <c r="S337" s="1030">
        <f t="shared" si="34"/>
        <v>0</v>
      </c>
    </row>
    <row r="338" spans="1:19" ht="14.25">
      <c r="A338" s="1041">
        <v>37</v>
      </c>
      <c r="B338" s="1023" t="str">
        <f>'PLAN DE ACCIÓN 2026'!G40</f>
        <v>PEI13</v>
      </c>
      <c r="C338" s="1048" t="s">
        <v>133</v>
      </c>
      <c r="D338" s="1048" t="s">
        <v>104</v>
      </c>
      <c r="E338" s="1023" t="str">
        <f>'PLAN DE ACCIÓN 2026'!X40</f>
        <v>Secretaría General</v>
      </c>
      <c r="F338" s="1022" t="str">
        <f>'PLAN DE ACCIÓN 2026'!H40</f>
        <v>Ejecutar actividades en pro de la generación de cultura de la gestión del cambio en el instituto</v>
      </c>
      <c r="G338" s="1022">
        <v>4</v>
      </c>
      <c r="H338" s="1022" t="s">
        <v>137</v>
      </c>
      <c r="I338" s="1030">
        <f>'PLAN DE ACCIÓN 2026'!V40</f>
        <v>2</v>
      </c>
      <c r="J338" s="1030">
        <f>'PLAN DE ACCIÓN 2026'!J40+'PLAN DE ACCIÓN 2026'!K40+'PLAN DE ACCIÓN 2026'!L40+'PLAN DE ACCIÓN 2026'!M40</f>
        <v>0</v>
      </c>
      <c r="K338" s="1030">
        <f>'PLAN DE ACCIÓN 2026'!AB40+'PLAN DE ACCIÓN 2026'!AC40+'PLAN DE ACCIÓN 2026'!AD40+'PLAN DE ACCIÓN 2026'!AE40</f>
        <v>0</v>
      </c>
      <c r="L338" s="1031">
        <f t="shared" si="31"/>
        <v>0</v>
      </c>
      <c r="M338" s="1031">
        <f t="shared" si="32"/>
        <v>0</v>
      </c>
      <c r="N338" s="1030">
        <f>'PLAN DE ACCIÓN 2026'!M40</f>
        <v>0</v>
      </c>
      <c r="O338" s="1022">
        <f>'PLAN DE ACCIÓN 2026'!AE40</f>
        <v>0</v>
      </c>
      <c r="P338" s="1029" t="e">
        <f t="shared" si="28"/>
        <v>#DIV/0!</v>
      </c>
      <c r="Q338" s="1046" t="s">
        <v>105</v>
      </c>
      <c r="R338" s="1030">
        <f t="shared" si="33"/>
        <v>0</v>
      </c>
      <c r="S338" s="1030">
        <f t="shared" si="34"/>
        <v>0</v>
      </c>
    </row>
    <row r="339" spans="1:19" ht="14.25">
      <c r="A339" s="1041">
        <v>38</v>
      </c>
      <c r="B339" s="1023" t="str">
        <f>'PLAN DE ACCIÓN 2026'!G41</f>
        <v>PEI14</v>
      </c>
      <c r="C339" s="1048" t="s">
        <v>133</v>
      </c>
      <c r="D339" s="1048" t="s">
        <v>104</v>
      </c>
      <c r="E339" s="1023" t="str">
        <f>'PLAN DE ACCIÓN 2026'!X41</f>
        <v>Secretaría General</v>
      </c>
      <c r="F339" s="1022" t="str">
        <f>'PLAN DE ACCIÓN 2026'!H41</f>
        <v>Implementar la política de gestión del conocimiento</v>
      </c>
      <c r="G339" s="1022">
        <v>4</v>
      </c>
      <c r="H339" s="1022" t="s">
        <v>137</v>
      </c>
      <c r="I339" s="1030">
        <f>'PLAN DE ACCIÓN 2026'!V41</f>
        <v>1</v>
      </c>
      <c r="J339" s="1030">
        <f>'PLAN DE ACCIÓN 2026'!J41+'PLAN DE ACCIÓN 2026'!K41+'PLAN DE ACCIÓN 2026'!L41+'PLAN DE ACCIÓN 2026'!M41</f>
        <v>0</v>
      </c>
      <c r="K339" s="1030">
        <f>'PLAN DE ACCIÓN 2026'!AB41+'PLAN DE ACCIÓN 2026'!AC41+'PLAN DE ACCIÓN 2026'!AD41+'PLAN DE ACCIÓN 2026'!AE41</f>
        <v>0</v>
      </c>
      <c r="L339" s="1031">
        <f t="shared" si="31"/>
        <v>0</v>
      </c>
      <c r="M339" s="1031">
        <f t="shared" si="32"/>
        <v>0</v>
      </c>
      <c r="N339" s="1030">
        <f>'PLAN DE ACCIÓN 2026'!M41</f>
        <v>0</v>
      </c>
      <c r="O339" s="1022">
        <f>'PLAN DE ACCIÓN 2026'!AE41</f>
        <v>0</v>
      </c>
      <c r="P339" s="1029" t="e">
        <f t="shared" si="28"/>
        <v>#DIV/0!</v>
      </c>
      <c r="Q339" s="1046" t="s">
        <v>105</v>
      </c>
      <c r="R339" s="1030">
        <f t="shared" si="33"/>
        <v>0</v>
      </c>
      <c r="S339" s="1030">
        <f t="shared" si="34"/>
        <v>0</v>
      </c>
    </row>
    <row r="340" spans="1:19" ht="14.25">
      <c r="A340" s="1041">
        <v>39</v>
      </c>
      <c r="B340" s="1023" t="str">
        <f>'PLAN DE ACCIÓN 2026'!G42</f>
        <v>PEI15</v>
      </c>
      <c r="C340" s="1048" t="s">
        <v>133</v>
      </c>
      <c r="D340" s="1048" t="s">
        <v>104</v>
      </c>
      <c r="E340" s="1023" t="str">
        <f>'PLAN DE ACCIÓN 2026'!X42</f>
        <v>Dirección General</v>
      </c>
      <c r="F340" s="1022" t="str">
        <f>'PLAN DE ACCIÓN 2026'!H42</f>
        <v xml:space="preserve">Definir e implimentar la estrategia de comunicacion para el pocisionamiento institutcional en los grupos de valor </v>
      </c>
      <c r="G340" s="1022">
        <v>4</v>
      </c>
      <c r="H340" s="1022" t="s">
        <v>137</v>
      </c>
      <c r="I340" s="1030">
        <f>'PLAN DE ACCIÓN 2026'!V42</f>
        <v>1</v>
      </c>
      <c r="J340" s="1030">
        <f>'PLAN DE ACCIÓN 2026'!J42+'PLAN DE ACCIÓN 2026'!K42+'PLAN DE ACCIÓN 2026'!L42+'PLAN DE ACCIÓN 2026'!M42</f>
        <v>0</v>
      </c>
      <c r="K340" s="1030">
        <f>'PLAN DE ACCIÓN 2026'!AB42+'PLAN DE ACCIÓN 2026'!AC42+'PLAN DE ACCIÓN 2026'!AD42+'PLAN DE ACCIÓN 2026'!AE42</f>
        <v>0</v>
      </c>
      <c r="L340" s="1031">
        <f t="shared" si="31"/>
        <v>0</v>
      </c>
      <c r="M340" s="1031">
        <f t="shared" si="32"/>
        <v>0</v>
      </c>
      <c r="N340" s="1030">
        <f>'PLAN DE ACCIÓN 2026'!M42</f>
        <v>0</v>
      </c>
      <c r="O340" s="1022">
        <f>'PLAN DE ACCIÓN 2026'!AE42</f>
        <v>0</v>
      </c>
      <c r="P340" s="1029" t="e">
        <f t="shared" si="28"/>
        <v>#DIV/0!</v>
      </c>
      <c r="Q340" s="1046" t="s">
        <v>105</v>
      </c>
      <c r="R340" s="1030">
        <f t="shared" si="33"/>
        <v>0</v>
      </c>
      <c r="S340" s="1030">
        <f t="shared" si="34"/>
        <v>0</v>
      </c>
    </row>
    <row r="341" spans="1:19" ht="14.25">
      <c r="A341" s="1041">
        <v>40</v>
      </c>
      <c r="B341" s="1023" t="str">
        <f>'PLAN DE ACCIÓN 2026'!G43</f>
        <v>PEI16</v>
      </c>
      <c r="C341" s="1048" t="s">
        <v>133</v>
      </c>
      <c r="D341" s="1048" t="s">
        <v>104</v>
      </c>
      <c r="E341" s="1023" t="str">
        <f>'PLAN DE ACCIÓN 2026'!X43</f>
        <v>Oficina de Informática y Desarrollo Tecnológico</v>
      </c>
      <c r="F341" s="1022" t="str">
        <f>'PLAN DE ACCIÓN 2026'!H43</f>
        <v>Implementar iniciativas para adoptar nuevas tecnologías en los procesos del instituto</v>
      </c>
      <c r="G341" s="1022">
        <v>4</v>
      </c>
      <c r="H341" s="1022" t="s">
        <v>137</v>
      </c>
      <c r="I341" s="1030">
        <f>'PLAN DE ACCIÓN 2026'!V43</f>
        <v>2</v>
      </c>
      <c r="J341" s="1030">
        <f>'PLAN DE ACCIÓN 2026'!J43+'PLAN DE ACCIÓN 2026'!K43+'PLAN DE ACCIÓN 2026'!L43+'PLAN DE ACCIÓN 2026'!M43</f>
        <v>0</v>
      </c>
      <c r="K341" s="1030">
        <f>'PLAN DE ACCIÓN 2026'!AB43+'PLAN DE ACCIÓN 2026'!AC43+'PLAN DE ACCIÓN 2026'!AD43+'PLAN DE ACCIÓN 2026'!AE43</f>
        <v>0</v>
      </c>
      <c r="L341" s="1031">
        <f t="shared" si="31"/>
        <v>0</v>
      </c>
      <c r="M341" s="1031">
        <f t="shared" si="32"/>
        <v>0</v>
      </c>
      <c r="N341" s="1030">
        <f>'PLAN DE ACCIÓN 2026'!M43</f>
        <v>0</v>
      </c>
      <c r="O341" s="1022">
        <f>'PLAN DE ACCIÓN 2026'!AE43</f>
        <v>0</v>
      </c>
      <c r="P341" s="1029" t="e">
        <f t="shared" si="28"/>
        <v>#DIV/0!</v>
      </c>
      <c r="Q341" s="1046" t="s">
        <v>107</v>
      </c>
      <c r="R341" s="1030">
        <f t="shared" si="33"/>
        <v>0</v>
      </c>
      <c r="S341" s="1030">
        <f t="shared" si="34"/>
        <v>0</v>
      </c>
    </row>
    <row r="342" spans="1:19" ht="14.25">
      <c r="A342" s="1041">
        <v>41</v>
      </c>
      <c r="B342" s="1023" t="str">
        <f>'PLAN DE ACCIÓN 2026'!G44</f>
        <v>PES14</v>
      </c>
      <c r="C342" s="1048" t="s">
        <v>133</v>
      </c>
      <c r="D342" s="1048" t="s">
        <v>104</v>
      </c>
      <c r="E342" s="1023" t="str">
        <f>'PLAN DE ACCIÓN 2026'!X44</f>
        <v>Subdirección de Servicios Metrológicos y Relación con el Ciudadano</v>
      </c>
      <c r="F342" s="1022" t="str">
        <f>'PLAN DE ACCIÓN 2026'!H44</f>
        <v>Implementar o ejecutar actividades enmarcadas a la Estrategia de Participación Ciudadana Sectorial</v>
      </c>
      <c r="G342" s="1022">
        <v>4</v>
      </c>
      <c r="H342" s="1022" t="s">
        <v>137</v>
      </c>
      <c r="I342" s="1030">
        <f>'PLAN DE ACCIÓN 2026'!V44</f>
        <v>1</v>
      </c>
      <c r="J342" s="1030">
        <f>'PLAN DE ACCIÓN 2026'!J44+'PLAN DE ACCIÓN 2026'!K44+'PLAN DE ACCIÓN 2026'!L44+'PLAN DE ACCIÓN 2026'!M44</f>
        <v>0</v>
      </c>
      <c r="K342" s="1030">
        <f>'PLAN DE ACCIÓN 2026'!AB44+'PLAN DE ACCIÓN 2026'!AC44+'PLAN DE ACCIÓN 2026'!AD44+'PLAN DE ACCIÓN 2026'!AE44</f>
        <v>0</v>
      </c>
      <c r="L342" s="1031">
        <f t="shared" si="31"/>
        <v>0</v>
      </c>
      <c r="M342" s="1031">
        <f t="shared" si="32"/>
        <v>0</v>
      </c>
      <c r="N342" s="1030">
        <f>'PLAN DE ACCIÓN 2026'!M44</f>
        <v>0</v>
      </c>
      <c r="O342" s="1022">
        <f>'PLAN DE ACCIÓN 2026'!AE44</f>
        <v>0</v>
      </c>
      <c r="P342" s="1029" t="e">
        <f t="shared" si="28"/>
        <v>#DIV/0!</v>
      </c>
      <c r="Q342" s="1046" t="s">
        <v>107</v>
      </c>
      <c r="R342" s="1030">
        <f t="shared" si="33"/>
        <v>0</v>
      </c>
      <c r="S342" s="1030">
        <f t="shared" si="34"/>
        <v>0</v>
      </c>
    </row>
    <row r="343" spans="1:19" ht="14.25">
      <c r="A343" s="1041">
        <v>42</v>
      </c>
      <c r="B343" s="1023" t="str">
        <f>'PLAN DE ACCIÓN 2026'!G45</f>
        <v>PES15</v>
      </c>
      <c r="C343" s="1048" t="s">
        <v>133</v>
      </c>
      <c r="D343" s="1048" t="s">
        <v>104</v>
      </c>
      <c r="E343" s="1023" t="str">
        <f>'PLAN DE ACCIÓN 2026'!X45</f>
        <v>Secretaría General</v>
      </c>
      <c r="F343" s="1022" t="str">
        <f>'PLAN DE ACCIÓN 2026'!H45</f>
        <v>Servicio Público con Valores como Garante del Logro de los Objetivos Institucionales y la Materialización de la Planeación Estratégica</v>
      </c>
      <c r="G343" s="1022">
        <v>4</v>
      </c>
      <c r="H343" s="1022" t="s">
        <v>137</v>
      </c>
      <c r="I343" s="1030">
        <f>'PLAN DE ACCIÓN 2026'!V45</f>
        <v>2</v>
      </c>
      <c r="J343" s="1030">
        <f>'PLAN DE ACCIÓN 2026'!J45+'PLAN DE ACCIÓN 2026'!K45+'PLAN DE ACCIÓN 2026'!L45+'PLAN DE ACCIÓN 2026'!M45</f>
        <v>1</v>
      </c>
      <c r="K343" s="1030">
        <f>'PLAN DE ACCIÓN 2026'!AB45+'PLAN DE ACCIÓN 2026'!AC45+'PLAN DE ACCIÓN 2026'!AD45+'PLAN DE ACCIÓN 2026'!AE45</f>
        <v>1</v>
      </c>
      <c r="L343" s="1031">
        <f t="shared" si="31"/>
        <v>0.5</v>
      </c>
      <c r="M343" s="1031">
        <f t="shared" si="32"/>
        <v>0.5</v>
      </c>
      <c r="N343" s="1030">
        <f>'PLAN DE ACCIÓN 2026'!M45</f>
        <v>0</v>
      </c>
      <c r="O343" s="1022">
        <f>'PLAN DE ACCIÓN 2026'!AE45</f>
        <v>0</v>
      </c>
      <c r="P343" s="1029" t="e">
        <f t="shared" ref="P343:P366" si="35">O343/N343</f>
        <v>#DIV/0!</v>
      </c>
      <c r="Q343" s="1046" t="s">
        <v>107</v>
      </c>
      <c r="R343" s="1030">
        <f t="shared" si="33"/>
        <v>0</v>
      </c>
      <c r="S343" s="1030">
        <f t="shared" si="34"/>
        <v>0</v>
      </c>
    </row>
    <row r="344" spans="1:19" ht="14.25">
      <c r="A344" s="1041">
        <v>43</v>
      </c>
      <c r="B344" s="1023" t="str">
        <f>'PLAN DE ACCIÓN 2026'!G46</f>
        <v>PES16</v>
      </c>
      <c r="C344" s="1048" t="s">
        <v>133</v>
      </c>
      <c r="D344" s="1048" t="s">
        <v>104</v>
      </c>
      <c r="E344" s="1023" t="str">
        <f>'PLAN DE ACCIÓN 2026'!X46</f>
        <v>Secretaría General</v>
      </c>
      <c r="F344" s="1022" t="str">
        <f>'PLAN DE ACCIÓN 2026'!H46</f>
        <v xml:space="preserve">Ejecución de las actividades propuestas en los cinco planes de acción dipuestos para la Política de Prevención del Daño Antijurídico para la vigencia. (cinco capacitaciones, un memorando interno) 
</v>
      </c>
      <c r="G344" s="1022">
        <v>4</v>
      </c>
      <c r="H344" s="1022" t="s">
        <v>137</v>
      </c>
      <c r="I344" s="1030">
        <f>'PLAN DE ACCIÓN 2026'!V46</f>
        <v>2</v>
      </c>
      <c r="J344" s="1030">
        <f>'PLAN DE ACCIÓN 2026'!J46+'PLAN DE ACCIÓN 2026'!K46+'PLAN DE ACCIÓN 2026'!L46+'PLAN DE ACCIÓN 2026'!M46</f>
        <v>0</v>
      </c>
      <c r="K344" s="1030">
        <f>'PLAN DE ACCIÓN 2026'!AB46+'PLAN DE ACCIÓN 2026'!AC46+'PLAN DE ACCIÓN 2026'!AD46+'PLAN DE ACCIÓN 2026'!AE46</f>
        <v>0</v>
      </c>
      <c r="L344" s="1031">
        <f t="shared" si="31"/>
        <v>0</v>
      </c>
      <c r="M344" s="1031">
        <f t="shared" si="32"/>
        <v>0</v>
      </c>
      <c r="N344" s="1030">
        <f>'PLAN DE ACCIÓN 2026'!M46</f>
        <v>0</v>
      </c>
      <c r="O344" s="1022">
        <f>'PLAN DE ACCIÓN 2026'!AE46</f>
        <v>0</v>
      </c>
      <c r="P344" s="1029" t="e">
        <f t="shared" si="35"/>
        <v>#DIV/0!</v>
      </c>
      <c r="Q344" s="1046" t="s">
        <v>107</v>
      </c>
      <c r="R344" s="1030">
        <f t="shared" si="33"/>
        <v>0</v>
      </c>
      <c r="S344" s="1030">
        <f t="shared" si="34"/>
        <v>0</v>
      </c>
    </row>
    <row r="345" spans="1:19" ht="14.25">
      <c r="A345" s="1041">
        <v>44</v>
      </c>
      <c r="B345" s="1023" t="str">
        <f>'PLAN DE ACCIÓN 2026'!G47</f>
        <v>PES17</v>
      </c>
      <c r="C345" s="1048" t="s">
        <v>133</v>
      </c>
      <c r="D345" s="1048" t="s">
        <v>104</v>
      </c>
      <c r="E345" s="1023" t="str">
        <f>'PLAN DE ACCIÓN 2026'!X47</f>
        <v>Secretaría General</v>
      </c>
      <c r="F345" s="1022" t="str">
        <f>'PLAN DE ACCIÓN 2026'!H47</f>
        <v>Reportar ante el MinCIT las actividades programadas en el plan de conservación, preservación y difusión del patrimonio documental del sector.</v>
      </c>
      <c r="G345" s="1022">
        <v>4</v>
      </c>
      <c r="H345" s="1022" t="s">
        <v>137</v>
      </c>
      <c r="I345" s="1030">
        <f>'PLAN DE ACCIÓN 2026'!V47</f>
        <v>1</v>
      </c>
      <c r="J345" s="1030">
        <f>'PLAN DE ACCIÓN 2026'!J47+'PLAN DE ACCIÓN 2026'!K47+'PLAN DE ACCIÓN 2026'!L47+'PLAN DE ACCIÓN 2026'!M47</f>
        <v>0</v>
      </c>
      <c r="K345" s="1030">
        <f>'PLAN DE ACCIÓN 2026'!AB47+'PLAN DE ACCIÓN 2026'!AC47+'PLAN DE ACCIÓN 2026'!AD47+'PLAN DE ACCIÓN 2026'!AE47</f>
        <v>0</v>
      </c>
      <c r="L345" s="1031">
        <f t="shared" si="31"/>
        <v>0</v>
      </c>
      <c r="M345" s="1031">
        <f t="shared" si="32"/>
        <v>0</v>
      </c>
      <c r="N345" s="1030">
        <f>'PLAN DE ACCIÓN 2026'!M47</f>
        <v>0</v>
      </c>
      <c r="O345" s="1022">
        <f>'PLAN DE ACCIÓN 2026'!AE47</f>
        <v>0</v>
      </c>
      <c r="P345" s="1029" t="e">
        <f t="shared" si="35"/>
        <v>#DIV/0!</v>
      </c>
      <c r="Q345" s="1046" t="s">
        <v>107</v>
      </c>
      <c r="R345" s="1030">
        <f t="shared" si="33"/>
        <v>0</v>
      </c>
      <c r="S345" s="1030">
        <f t="shared" si="34"/>
        <v>0</v>
      </c>
    </row>
    <row r="346" spans="1:19" ht="14.25">
      <c r="A346" s="1041">
        <v>45</v>
      </c>
      <c r="B346" s="1023" t="str">
        <f>'PLAN DE ACCIÓN 2026'!G48</f>
        <v>PES19</v>
      </c>
      <c r="C346" s="1048" t="s">
        <v>133</v>
      </c>
      <c r="D346" s="1048" t="s">
        <v>104</v>
      </c>
      <c r="E346" s="1023" t="str">
        <f>'PLAN DE ACCIÓN 2026'!X48</f>
        <v>Dirección General</v>
      </c>
      <c r="F346" s="1022" t="str">
        <f>'PLAN DE ACCIÓN 2026'!H48</f>
        <v>Estructura de Control de la Gestión Eficiente para el Establecimiento de Acciones, Políticas, Métodos, Procedimientos, Mecanismos de Prevención, Verificación y Evaluación en Procura de su Mejoramiento Continuo</v>
      </c>
      <c r="G346" s="1022">
        <v>4</v>
      </c>
      <c r="H346" s="1022" t="s">
        <v>137</v>
      </c>
      <c r="I346" s="1030">
        <f>'PLAN DE ACCIÓN 2026'!V48</f>
        <v>1</v>
      </c>
      <c r="J346" s="1030">
        <f>'PLAN DE ACCIÓN 2026'!J48+'PLAN DE ACCIÓN 2026'!K48+'PLAN DE ACCIÓN 2026'!L48+'PLAN DE ACCIÓN 2026'!M48</f>
        <v>0</v>
      </c>
      <c r="K346" s="1030">
        <f>'PLAN DE ACCIÓN 2026'!AB48+'PLAN DE ACCIÓN 2026'!AC48+'PLAN DE ACCIÓN 2026'!AD48+'PLAN DE ACCIÓN 2026'!AE48</f>
        <v>0</v>
      </c>
      <c r="L346" s="1031">
        <f t="shared" si="31"/>
        <v>0</v>
      </c>
      <c r="M346" s="1031">
        <f t="shared" si="32"/>
        <v>0</v>
      </c>
      <c r="N346" s="1030">
        <f>'PLAN DE ACCIÓN 2026'!M48</f>
        <v>0</v>
      </c>
      <c r="O346" s="1022">
        <f>'PLAN DE ACCIÓN 2026'!AE48</f>
        <v>0</v>
      </c>
      <c r="P346" s="1029" t="e">
        <f t="shared" si="35"/>
        <v>#DIV/0!</v>
      </c>
      <c r="Q346" s="1046" t="s">
        <v>107</v>
      </c>
      <c r="R346" s="1030">
        <f t="shared" si="33"/>
        <v>0</v>
      </c>
      <c r="S346" s="1030">
        <f t="shared" si="34"/>
        <v>0</v>
      </c>
    </row>
    <row r="347" spans="1:19" ht="14.25">
      <c r="A347" s="1041">
        <v>46</v>
      </c>
      <c r="B347" s="1023" t="str">
        <f>'PLAN DE ACCIÓN 2026'!G49</f>
        <v>PES20</v>
      </c>
      <c r="C347" s="1048" t="s">
        <v>133</v>
      </c>
      <c r="D347" s="1048" t="s">
        <v>104</v>
      </c>
      <c r="E347" s="1023" t="str">
        <f>'PLAN DE ACCIÓN 2026'!X49</f>
        <v>Oficina de Informática y Desarrollo Tecnológico</v>
      </c>
      <c r="F347" s="1022" t="str">
        <f>'PLAN DE ACCIÓN 2026'!H49</f>
        <v>Plan de acción implementado para el intercambio de información</v>
      </c>
      <c r="G347" s="1022">
        <v>4</v>
      </c>
      <c r="H347" s="1022" t="s">
        <v>137</v>
      </c>
      <c r="I347" s="1030">
        <f>'PLAN DE ACCIÓN 2026'!V49</f>
        <v>2</v>
      </c>
      <c r="J347" s="1030">
        <f>'PLAN DE ACCIÓN 2026'!J49+'PLAN DE ACCIÓN 2026'!K49+'PLAN DE ACCIÓN 2026'!L49+'PLAN DE ACCIÓN 2026'!M49</f>
        <v>0</v>
      </c>
      <c r="K347" s="1030">
        <f>'PLAN DE ACCIÓN 2026'!AB49+'PLAN DE ACCIÓN 2026'!AC49+'PLAN DE ACCIÓN 2026'!AD49+'PLAN DE ACCIÓN 2026'!AE49</f>
        <v>0</v>
      </c>
      <c r="L347" s="1031">
        <f t="shared" si="31"/>
        <v>0</v>
      </c>
      <c r="M347" s="1031">
        <f t="shared" si="32"/>
        <v>0</v>
      </c>
      <c r="N347" s="1030">
        <f>'PLAN DE ACCIÓN 2026'!M49</f>
        <v>0</v>
      </c>
      <c r="O347" s="1022">
        <f>'PLAN DE ACCIÓN 2026'!AE49</f>
        <v>0</v>
      </c>
      <c r="P347" s="1029" t="e">
        <f t="shared" si="35"/>
        <v>#DIV/0!</v>
      </c>
      <c r="Q347" s="1046" t="s">
        <v>107</v>
      </c>
      <c r="R347" s="1030">
        <f t="shared" si="33"/>
        <v>0</v>
      </c>
      <c r="S347" s="1030">
        <f t="shared" si="34"/>
        <v>0</v>
      </c>
    </row>
    <row r="348" spans="1:19" ht="14.25">
      <c r="A348" s="1041">
        <v>47</v>
      </c>
      <c r="B348" s="1023" t="str">
        <f>'PLAN DE ACCIÓN 2026'!G50</f>
        <v>PES21</v>
      </c>
      <c r="C348" s="1048" t="s">
        <v>133</v>
      </c>
      <c r="D348" s="1048" t="s">
        <v>104</v>
      </c>
      <c r="E348" s="1023" t="str">
        <f>'PLAN DE ACCIÓN 2026'!X50</f>
        <v>Oficina de Informática y Desarrollo Tecnológico</v>
      </c>
      <c r="F348" s="1022" t="str">
        <f>'PLAN DE ACCIÓN 2026'!H50</f>
        <v>Implementar  el Plan de recuperación ante Desastres  (DRP)  Implementado en los servicios de TI críticos</v>
      </c>
      <c r="G348" s="1022">
        <v>4</v>
      </c>
      <c r="H348" s="1022" t="s">
        <v>137</v>
      </c>
      <c r="I348" s="1030">
        <f>'PLAN DE ACCIÓN 2026'!V50</f>
        <v>1</v>
      </c>
      <c r="J348" s="1030">
        <f>'PLAN DE ACCIÓN 2026'!J50+'PLAN DE ACCIÓN 2026'!K50+'PLAN DE ACCIÓN 2026'!L50+'PLAN DE ACCIÓN 2026'!M50</f>
        <v>0</v>
      </c>
      <c r="K348" s="1030">
        <f>'PLAN DE ACCIÓN 2026'!AB50+'PLAN DE ACCIÓN 2026'!AC50+'PLAN DE ACCIÓN 2026'!AD50+'PLAN DE ACCIÓN 2026'!AE50</f>
        <v>0</v>
      </c>
      <c r="L348" s="1031">
        <f t="shared" si="31"/>
        <v>0</v>
      </c>
      <c r="M348" s="1031">
        <f t="shared" si="32"/>
        <v>0</v>
      </c>
      <c r="N348" s="1030">
        <f>'PLAN DE ACCIÓN 2026'!M50</f>
        <v>0</v>
      </c>
      <c r="O348" s="1022">
        <f>'PLAN DE ACCIÓN 2026'!AE50</f>
        <v>0</v>
      </c>
      <c r="P348" s="1029" t="e">
        <f t="shared" si="35"/>
        <v>#DIV/0!</v>
      </c>
      <c r="Q348" s="1046" t="s">
        <v>107</v>
      </c>
      <c r="R348" s="1030">
        <f t="shared" si="33"/>
        <v>0</v>
      </c>
      <c r="S348" s="1030">
        <f t="shared" si="34"/>
        <v>0</v>
      </c>
    </row>
    <row r="349" spans="1:19" ht="14.25">
      <c r="A349" s="1041">
        <v>48</v>
      </c>
      <c r="B349" s="1023" t="str">
        <f>'PLAN DE ACCIÓN 2026'!G51</f>
        <v>PES22</v>
      </c>
      <c r="C349" s="1048" t="s">
        <v>133</v>
      </c>
      <c r="D349" s="1048" t="s">
        <v>104</v>
      </c>
      <c r="E349" s="1023" t="str">
        <f>'PLAN DE ACCIÓN 2026'!X51</f>
        <v>Oficina de Informática y Desarrollo Tecnológico</v>
      </c>
      <c r="F349" s="1022" t="str">
        <f>'PLAN DE ACCIÓN 2026'!H51</f>
        <v>Establecer una Estructura de Control de la Gestión Eficiente para el Establecimiento de Acciones, Políticas, Métodos, Procedimientos, Mecanismos de Prevención, Verificación y Evaluación en Procura de su Mejoramiento Continuo</v>
      </c>
      <c r="G349" s="1022">
        <v>4</v>
      </c>
      <c r="H349" s="1022" t="s">
        <v>137</v>
      </c>
      <c r="I349" s="1030">
        <f>'PLAN DE ACCIÓN 2026'!V51</f>
        <v>2</v>
      </c>
      <c r="J349" s="1030">
        <f>'PLAN DE ACCIÓN 2026'!J51+'PLAN DE ACCIÓN 2026'!K51+'PLAN DE ACCIÓN 2026'!L51+'PLAN DE ACCIÓN 2026'!M51</f>
        <v>0</v>
      </c>
      <c r="K349" s="1030">
        <f>'PLAN DE ACCIÓN 2026'!AB51+'PLAN DE ACCIÓN 2026'!AC51+'PLAN DE ACCIÓN 2026'!AD51+'PLAN DE ACCIÓN 2026'!AE51</f>
        <v>0</v>
      </c>
      <c r="L349" s="1031">
        <f t="shared" si="31"/>
        <v>0</v>
      </c>
      <c r="M349" s="1031">
        <f t="shared" si="32"/>
        <v>0</v>
      </c>
      <c r="N349" s="1030">
        <f>'PLAN DE ACCIÓN 2026'!M51</f>
        <v>0</v>
      </c>
      <c r="O349" s="1022">
        <f>'PLAN DE ACCIÓN 2026'!AE51</f>
        <v>0</v>
      </c>
      <c r="P349" s="1029" t="e">
        <f t="shared" si="35"/>
        <v>#DIV/0!</v>
      </c>
      <c r="Q349" s="1046" t="s">
        <v>107</v>
      </c>
      <c r="R349" s="1030">
        <f t="shared" si="33"/>
        <v>0</v>
      </c>
      <c r="S349" s="1030">
        <f t="shared" si="34"/>
        <v>0</v>
      </c>
    </row>
    <row r="350" spans="1:19" ht="14.25">
      <c r="A350" s="1041">
        <v>49</v>
      </c>
      <c r="B350" s="1023" t="str">
        <f>'PLAN DE ACCIÓN 2026'!G52</f>
        <v>PES23</v>
      </c>
      <c r="C350" s="1048" t="s">
        <v>133</v>
      </c>
      <c r="D350" s="1048" t="s">
        <v>104</v>
      </c>
      <c r="E350" s="1023" t="str">
        <f>'PLAN DE ACCIÓN 2026'!X52</f>
        <v>Secretaría General</v>
      </c>
      <c r="F350" s="1022"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350" s="1022">
        <v>4</v>
      </c>
      <c r="H350" s="1022" t="s">
        <v>137</v>
      </c>
      <c r="I350" s="1030">
        <f>'PLAN DE ACCIÓN 2026'!V52</f>
        <v>4</v>
      </c>
      <c r="J350" s="1030">
        <f>'PLAN DE ACCIÓN 2026'!J52+'PLAN DE ACCIÓN 2026'!K52+'PLAN DE ACCIÓN 2026'!L52+'PLAN DE ACCIÓN 2026'!M52</f>
        <v>1</v>
      </c>
      <c r="K350" s="1030">
        <f>'PLAN DE ACCIÓN 2026'!AB52+'PLAN DE ACCIÓN 2026'!AC52+'PLAN DE ACCIÓN 2026'!AD52+'PLAN DE ACCIÓN 2026'!AE52</f>
        <v>1</v>
      </c>
      <c r="L350" s="1031">
        <f t="shared" si="31"/>
        <v>0.25</v>
      </c>
      <c r="M350" s="1031">
        <f t="shared" si="32"/>
        <v>0.25</v>
      </c>
      <c r="N350" s="1030">
        <f>'PLAN DE ACCIÓN 2026'!M52</f>
        <v>0</v>
      </c>
      <c r="O350" s="1022">
        <f>'PLAN DE ACCIÓN 2026'!AE52</f>
        <v>0</v>
      </c>
      <c r="P350" s="1029" t="e">
        <f t="shared" si="35"/>
        <v>#DIV/0!</v>
      </c>
      <c r="Q350" s="1046" t="s">
        <v>109</v>
      </c>
      <c r="R350" s="1030">
        <f t="shared" si="33"/>
        <v>0</v>
      </c>
      <c r="S350" s="1030">
        <f t="shared" si="34"/>
        <v>0</v>
      </c>
    </row>
    <row r="351" spans="1:19" ht="14.25">
      <c r="A351" s="1041">
        <v>50</v>
      </c>
      <c r="B351" s="1023" t="str">
        <f>'PLAN DE ACCIÓN 2026'!G53</f>
        <v>PI8</v>
      </c>
      <c r="C351" s="1048" t="s">
        <v>133</v>
      </c>
      <c r="D351" s="1048" t="s">
        <v>104</v>
      </c>
      <c r="E351" s="1023" t="str">
        <f>'PLAN DE ACCIÓN 2026'!X53</f>
        <v>Secretaría General</v>
      </c>
      <c r="F351" s="1022" t="str">
        <f>'PLAN DE ACCIÓN 2026'!H53</f>
        <v>Ejecutar las actividades del Plan de Acción Ambiental</v>
      </c>
      <c r="G351" s="1022">
        <v>4</v>
      </c>
      <c r="H351" s="1022" t="s">
        <v>137</v>
      </c>
      <c r="I351" s="1030">
        <f>'PLAN DE ACCIÓN 2026'!V53</f>
        <v>4</v>
      </c>
      <c r="J351" s="1030">
        <f>'PLAN DE ACCIÓN 2026'!J53+'PLAN DE ACCIÓN 2026'!K53+'PLAN DE ACCIÓN 2026'!L53+'PLAN DE ACCIÓN 2026'!M53</f>
        <v>1</v>
      </c>
      <c r="K351" s="1030">
        <f>'PLAN DE ACCIÓN 2026'!AB53+'PLAN DE ACCIÓN 2026'!AC53+'PLAN DE ACCIÓN 2026'!AD53+'PLAN DE ACCIÓN 2026'!AE53</f>
        <v>1</v>
      </c>
      <c r="L351" s="1031">
        <f t="shared" si="31"/>
        <v>0.25</v>
      </c>
      <c r="M351" s="1031">
        <f t="shared" si="32"/>
        <v>0.25</v>
      </c>
      <c r="N351" s="1030">
        <f>'PLAN DE ACCIÓN 2026'!M53</f>
        <v>0</v>
      </c>
      <c r="O351" s="1022">
        <f>'PLAN DE ACCIÓN 2026'!AE53</f>
        <v>0</v>
      </c>
      <c r="P351" s="1029" t="e">
        <f t="shared" si="35"/>
        <v>#DIV/0!</v>
      </c>
      <c r="Q351" s="1046" t="s">
        <v>109</v>
      </c>
      <c r="R351" s="1030">
        <f t="shared" si="33"/>
        <v>0</v>
      </c>
      <c r="S351" s="1030">
        <f t="shared" si="34"/>
        <v>0</v>
      </c>
    </row>
    <row r="352" spans="1:19" ht="14.25">
      <c r="A352" s="1041">
        <v>51</v>
      </c>
      <c r="B352" s="1023" t="str">
        <f>'PLAN DE ACCIÓN 2026'!G54</f>
        <v>PI5</v>
      </c>
      <c r="C352" s="1048" t="s">
        <v>133</v>
      </c>
      <c r="D352" s="1048" t="s">
        <v>104</v>
      </c>
      <c r="E352" s="1023" t="str">
        <f>'PLAN DE ACCIÓN 2026'!X54</f>
        <v>Oficina de Informática y Desarrollo Tecnológico</v>
      </c>
      <c r="F352" s="1022" t="str">
        <f>'PLAN DE ACCIÓN 2026'!H54</f>
        <v>Ejecutar el Plan Estratégico de Tecnologías de la Información - PETI 2024 - 2026</v>
      </c>
      <c r="G352" s="1022">
        <v>4</v>
      </c>
      <c r="H352" s="1022" t="s">
        <v>137</v>
      </c>
      <c r="I352" s="1030">
        <f>'PLAN DE ACCIÓN 2026'!V54</f>
        <v>4</v>
      </c>
      <c r="J352" s="1030">
        <f>'PLAN DE ACCIÓN 2026'!J54+'PLAN DE ACCIÓN 2026'!K54+'PLAN DE ACCIÓN 2026'!L54+'PLAN DE ACCIÓN 2026'!M54</f>
        <v>1</v>
      </c>
      <c r="K352" s="1030">
        <f>'PLAN DE ACCIÓN 2026'!AB54+'PLAN DE ACCIÓN 2026'!AC54+'PLAN DE ACCIÓN 2026'!AD54+'PLAN DE ACCIÓN 2026'!AE54</f>
        <v>1</v>
      </c>
      <c r="L352" s="1031">
        <f t="shared" si="31"/>
        <v>0.25</v>
      </c>
      <c r="M352" s="1031">
        <f t="shared" si="32"/>
        <v>0.25</v>
      </c>
      <c r="N352" s="1030">
        <f>'PLAN DE ACCIÓN 2026'!M54</f>
        <v>1</v>
      </c>
      <c r="O352" s="1022">
        <f>'PLAN DE ACCIÓN 2026'!AE54</f>
        <v>1</v>
      </c>
      <c r="P352" s="1029">
        <f t="shared" si="35"/>
        <v>1</v>
      </c>
      <c r="Q352" s="1046" t="s">
        <v>109</v>
      </c>
      <c r="R352" s="1030">
        <f t="shared" si="33"/>
        <v>0</v>
      </c>
      <c r="S352" s="1030">
        <f t="shared" si="34"/>
        <v>0</v>
      </c>
    </row>
    <row r="353" spans="1:19" ht="14.25">
      <c r="A353" s="1041">
        <v>52</v>
      </c>
      <c r="B353" s="1023" t="str">
        <f>'PLAN DE ACCIÓN 2026'!G55</f>
        <v>PI2</v>
      </c>
      <c r="C353" s="1048" t="s">
        <v>133</v>
      </c>
      <c r="D353" s="1048" t="s">
        <v>104</v>
      </c>
      <c r="E353" s="1023" t="str">
        <f>'PLAN DE ACCIÓN 2026'!X55</f>
        <v>Secretaría General</v>
      </c>
      <c r="F353" s="1022" t="str">
        <f>'PLAN DE ACCIÓN 2026'!H55</f>
        <v>Realizar seguimiento al Plan Anual de Adquisiciones</v>
      </c>
      <c r="G353" s="1022">
        <v>4</v>
      </c>
      <c r="H353" s="1022" t="s">
        <v>137</v>
      </c>
      <c r="I353" s="1030">
        <f>'PLAN DE ACCIÓN 2026'!V55</f>
        <v>12</v>
      </c>
      <c r="J353" s="1030">
        <f>'PLAN DE ACCIÓN 2026'!J55+'PLAN DE ACCIÓN 2026'!K55+'PLAN DE ACCIÓN 2026'!L55+'PLAN DE ACCIÓN 2026'!M55</f>
        <v>4</v>
      </c>
      <c r="K353" s="1030">
        <f>'PLAN DE ACCIÓN 2026'!AB55+'PLAN DE ACCIÓN 2026'!AC55+'PLAN DE ACCIÓN 2026'!AD55+'PLAN DE ACCIÓN 2026'!AE55</f>
        <v>4</v>
      </c>
      <c r="L353" s="1031">
        <f t="shared" si="31"/>
        <v>0.33333333333333331</v>
      </c>
      <c r="M353" s="1031">
        <f t="shared" si="32"/>
        <v>0.33333333333333331</v>
      </c>
      <c r="N353" s="1030">
        <f>'PLAN DE ACCIÓN 2026'!M55</f>
        <v>1</v>
      </c>
      <c r="O353" s="1022">
        <f>'PLAN DE ACCIÓN 2026'!AE55</f>
        <v>1</v>
      </c>
      <c r="P353" s="1029">
        <f t="shared" si="35"/>
        <v>1</v>
      </c>
      <c r="Q353" s="1046" t="s">
        <v>109</v>
      </c>
      <c r="R353" s="1030">
        <f t="shared" si="33"/>
        <v>0</v>
      </c>
      <c r="S353" s="1030">
        <f t="shared" si="34"/>
        <v>0</v>
      </c>
    </row>
    <row r="354" spans="1:19" ht="14.25">
      <c r="A354" s="1041">
        <v>53</v>
      </c>
      <c r="B354" s="1023" t="str">
        <f>'PLAN DE ACCIÓN 2026'!G56</f>
        <v>PI9</v>
      </c>
      <c r="C354" s="1048" t="s">
        <v>133</v>
      </c>
      <c r="D354" s="1048" t="s">
        <v>104</v>
      </c>
      <c r="E354" s="1023" t="str">
        <f>'PLAN DE ACCIÓN 2026'!X56</f>
        <v>Secretaría General</v>
      </c>
      <c r="F354" s="1022" t="str">
        <f>'PLAN DE ACCIÓN 2026'!H56</f>
        <v>Realizar seguimiento a los rubros de Austeridad del Gasto</v>
      </c>
      <c r="G354" s="1022">
        <v>4</v>
      </c>
      <c r="H354" s="1022" t="s">
        <v>137</v>
      </c>
      <c r="I354" s="1030">
        <f>'PLAN DE ACCIÓN 2026'!V56</f>
        <v>2</v>
      </c>
      <c r="J354" s="1030">
        <f>'PLAN DE ACCIÓN 2026'!J56+'PLAN DE ACCIÓN 2026'!K56+'PLAN DE ACCIÓN 2026'!L56+'PLAN DE ACCIÓN 2026'!M56</f>
        <v>0</v>
      </c>
      <c r="K354" s="1030">
        <f>'PLAN DE ACCIÓN 2026'!AB56+'PLAN DE ACCIÓN 2026'!AC56+'PLAN DE ACCIÓN 2026'!AD56+'PLAN DE ACCIÓN 2026'!AE56</f>
        <v>0</v>
      </c>
      <c r="L354" s="1031">
        <f t="shared" si="31"/>
        <v>0</v>
      </c>
      <c r="M354" s="1031">
        <f t="shared" si="32"/>
        <v>0</v>
      </c>
      <c r="N354" s="1030">
        <f>'PLAN DE ACCIÓN 2026'!M56</f>
        <v>0</v>
      </c>
      <c r="O354" s="1022">
        <f>'PLAN DE ACCIÓN 2026'!AE56</f>
        <v>0</v>
      </c>
      <c r="P354" s="1029" t="e">
        <f t="shared" si="35"/>
        <v>#DIV/0!</v>
      </c>
      <c r="Q354" s="1046" t="s">
        <v>109</v>
      </c>
      <c r="R354" s="1030">
        <f t="shared" si="33"/>
        <v>0</v>
      </c>
      <c r="S354" s="1030">
        <f t="shared" si="34"/>
        <v>0</v>
      </c>
    </row>
    <row r="355" spans="1:19" ht="14.25">
      <c r="A355" s="1041">
        <v>54</v>
      </c>
      <c r="B355" s="1023" t="str">
        <f>'PLAN DE ACCIÓN 2026'!G57</f>
        <v>PI3</v>
      </c>
      <c r="C355" s="1048" t="s">
        <v>133</v>
      </c>
      <c r="D355" s="1048" t="s">
        <v>104</v>
      </c>
      <c r="E355" s="1023" t="str">
        <f>'PLAN DE ACCIÓN 2026'!X57</f>
        <v>Secretaría General</v>
      </c>
      <c r="F355" s="1022"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355" s="1022">
        <v>4</v>
      </c>
      <c r="H355" s="1022" t="s">
        <v>137</v>
      </c>
      <c r="I355" s="1030">
        <f>'PLAN DE ACCIÓN 2026'!V57</f>
        <v>4</v>
      </c>
      <c r="J355" s="1030">
        <f>'PLAN DE ACCIÓN 2026'!J57+'PLAN DE ACCIÓN 2026'!K57+'PLAN DE ACCIÓN 2026'!L57+'PLAN DE ACCIÓN 2026'!M57</f>
        <v>1</v>
      </c>
      <c r="K355" s="1030">
        <f>'PLAN DE ACCIÓN 2026'!AB57+'PLAN DE ACCIÓN 2026'!AC57+'PLAN DE ACCIÓN 2026'!AD57+'PLAN DE ACCIÓN 2026'!AE57</f>
        <v>1</v>
      </c>
      <c r="L355" s="1031">
        <f t="shared" si="31"/>
        <v>0.25</v>
      </c>
      <c r="M355" s="1031">
        <f t="shared" si="32"/>
        <v>0.25</v>
      </c>
      <c r="N355" s="1030">
        <f>'PLAN DE ACCIÓN 2026'!M57</f>
        <v>0</v>
      </c>
      <c r="O355" s="1022">
        <f>'PLAN DE ACCIÓN 2026'!AE57</f>
        <v>0</v>
      </c>
      <c r="P355" s="1029" t="e">
        <f t="shared" si="35"/>
        <v>#DIV/0!</v>
      </c>
      <c r="Q355" s="1046" t="s">
        <v>109</v>
      </c>
      <c r="R355" s="1030">
        <f t="shared" si="33"/>
        <v>0</v>
      </c>
      <c r="S355" s="1030">
        <f t="shared" si="34"/>
        <v>0</v>
      </c>
    </row>
    <row r="356" spans="1:19" ht="14.25">
      <c r="A356" s="1041">
        <v>55</v>
      </c>
      <c r="B356" s="1023" t="str">
        <f>'PLAN DE ACCIÓN 2026'!G58</f>
        <v>PI4</v>
      </c>
      <c r="C356" s="1048" t="s">
        <v>133</v>
      </c>
      <c r="D356" s="1048" t="s">
        <v>104</v>
      </c>
      <c r="E356" s="1023" t="str">
        <f>'PLAN DE ACCIÓN 2026'!X58</f>
        <v xml:space="preserve">Oficina Asesora de Planeación </v>
      </c>
      <c r="F356" s="1022" t="str">
        <f>'PLAN DE ACCIÓN 2026'!H58</f>
        <v>Ejecutar el Programa de Transparencia y Ética Pública</v>
      </c>
      <c r="G356" s="1022">
        <v>4</v>
      </c>
      <c r="H356" s="1022" t="s">
        <v>137</v>
      </c>
      <c r="I356" s="1030">
        <f>'PLAN DE ACCIÓN 2026'!V58</f>
        <v>4</v>
      </c>
      <c r="J356" s="1030">
        <f>'PLAN DE ACCIÓN 2026'!J58+'PLAN DE ACCIÓN 2026'!K58+'PLAN DE ACCIÓN 2026'!L58+'PLAN DE ACCIÓN 2026'!M58</f>
        <v>1</v>
      </c>
      <c r="K356" s="1030">
        <f>'PLAN DE ACCIÓN 2026'!AB58+'PLAN DE ACCIÓN 2026'!AC58+'PLAN DE ACCIÓN 2026'!AD58+'PLAN DE ACCIÓN 2026'!AE58</f>
        <v>1</v>
      </c>
      <c r="L356" s="1031">
        <f t="shared" si="31"/>
        <v>0.25</v>
      </c>
      <c r="M356" s="1031">
        <f t="shared" si="32"/>
        <v>0.25</v>
      </c>
      <c r="N356" s="1030">
        <f>'PLAN DE ACCIÓN 2026'!M58</f>
        <v>0</v>
      </c>
      <c r="O356" s="1022">
        <f>'PLAN DE ACCIÓN 2026'!AE58</f>
        <v>0</v>
      </c>
      <c r="P356" s="1029" t="e">
        <f t="shared" si="35"/>
        <v>#DIV/0!</v>
      </c>
      <c r="Q356" s="1046" t="s">
        <v>109</v>
      </c>
      <c r="R356" s="1030">
        <f t="shared" si="33"/>
        <v>0</v>
      </c>
      <c r="S356" s="1030">
        <f t="shared" si="34"/>
        <v>0</v>
      </c>
    </row>
    <row r="357" spans="1:19" ht="14.25">
      <c r="A357" s="1041">
        <v>56</v>
      </c>
      <c r="B357" s="1023" t="str">
        <f>'PLAN DE ACCIÓN 2026'!G59</f>
        <v>PI1</v>
      </c>
      <c r="C357" s="1048" t="s">
        <v>133</v>
      </c>
      <c r="D357" s="1048" t="s">
        <v>104</v>
      </c>
      <c r="E357" s="1023" t="str">
        <f>'PLAN DE ACCIÓN 2026'!X59</f>
        <v>Secretaría General</v>
      </c>
      <c r="F357" s="1022" t="str">
        <f>'PLAN DE ACCIÓN 2026'!H59</f>
        <v>Ejecutar las actividades del Plan Institucional de Archivo</v>
      </c>
      <c r="G357" s="1022">
        <v>4</v>
      </c>
      <c r="H357" s="1022" t="s">
        <v>137</v>
      </c>
      <c r="I357" s="1030">
        <f>'PLAN DE ACCIÓN 2026'!V59</f>
        <v>4</v>
      </c>
      <c r="J357" s="1030">
        <f>'PLAN DE ACCIÓN 2026'!J59+'PLAN DE ACCIÓN 2026'!K59+'PLAN DE ACCIÓN 2026'!L59+'PLAN DE ACCIÓN 2026'!M59</f>
        <v>1</v>
      </c>
      <c r="K357" s="1030">
        <f>'PLAN DE ACCIÓN 2026'!AB59+'PLAN DE ACCIÓN 2026'!AC59+'PLAN DE ACCIÓN 2026'!AD59+'PLAN DE ACCIÓN 2026'!AE59</f>
        <v>1</v>
      </c>
      <c r="L357" s="1031">
        <f t="shared" si="31"/>
        <v>0.25</v>
      </c>
      <c r="M357" s="1031">
        <f t="shared" si="32"/>
        <v>0.25</v>
      </c>
      <c r="N357" s="1030">
        <f>'PLAN DE ACCIÓN 2026'!M59</f>
        <v>0</v>
      </c>
      <c r="O357" s="1022">
        <f>'PLAN DE ACCIÓN 2026'!AE59</f>
        <v>0</v>
      </c>
      <c r="P357" s="1029" t="e">
        <f t="shared" si="35"/>
        <v>#DIV/0!</v>
      </c>
      <c r="Q357" s="1046" t="s">
        <v>109</v>
      </c>
      <c r="R357" s="1030">
        <f t="shared" si="33"/>
        <v>0</v>
      </c>
      <c r="S357" s="1030">
        <f t="shared" si="34"/>
        <v>0</v>
      </c>
    </row>
    <row r="358" spans="1:19" ht="14.25">
      <c r="A358" s="1041">
        <v>57</v>
      </c>
      <c r="B358" s="1023" t="str">
        <f>'PLAN DE ACCIÓN 2026'!G60</f>
        <v>PI6</v>
      </c>
      <c r="C358" s="1048" t="s">
        <v>133</v>
      </c>
      <c r="D358" s="1048" t="s">
        <v>104</v>
      </c>
      <c r="E358" s="1023" t="str">
        <f>'PLAN DE ACCIÓN 2026'!X60</f>
        <v>Oficina de Informática y Desarrollo Tecnológico</v>
      </c>
      <c r="F358" s="1022" t="str">
        <f>'PLAN DE ACCIÓN 2026'!H60</f>
        <v>Ejecutar el Plan de Tratamiento de Riesgos de Seguridad y Privacidad de la Información vigencia 2026</v>
      </c>
      <c r="G358" s="1022">
        <v>4</v>
      </c>
      <c r="H358" s="1022" t="s">
        <v>137</v>
      </c>
      <c r="I358" s="1030">
        <f>'PLAN DE ACCIÓN 2026'!V60</f>
        <v>4</v>
      </c>
      <c r="J358" s="1030">
        <f>'PLAN DE ACCIÓN 2026'!J60+'PLAN DE ACCIÓN 2026'!K60+'PLAN DE ACCIÓN 2026'!L60+'PLAN DE ACCIÓN 2026'!M60</f>
        <v>1</v>
      </c>
      <c r="K358" s="1030">
        <f>'PLAN DE ACCIÓN 2026'!AB60+'PLAN DE ACCIÓN 2026'!AC60+'PLAN DE ACCIÓN 2026'!AD60+'PLAN DE ACCIÓN 2026'!AE60</f>
        <v>1</v>
      </c>
      <c r="L358" s="1031">
        <f t="shared" si="31"/>
        <v>0.25</v>
      </c>
      <c r="M358" s="1031">
        <f t="shared" si="32"/>
        <v>0.25</v>
      </c>
      <c r="N358" s="1030">
        <f>'PLAN DE ACCIÓN 2026'!M60</f>
        <v>1</v>
      </c>
      <c r="O358" s="1022">
        <f>'PLAN DE ACCIÓN 2026'!AE60</f>
        <v>1</v>
      </c>
      <c r="P358" s="1029">
        <f t="shared" si="35"/>
        <v>1</v>
      </c>
      <c r="Q358" s="1046" t="s">
        <v>109</v>
      </c>
      <c r="R358" s="1030">
        <f t="shared" si="33"/>
        <v>0</v>
      </c>
      <c r="S358" s="1030">
        <f t="shared" si="34"/>
        <v>0</v>
      </c>
    </row>
    <row r="359" spans="1:19" ht="14.25">
      <c r="A359" s="1041">
        <v>58</v>
      </c>
      <c r="B359" s="1023" t="str">
        <f>'PLAN DE ACCIÓN 2026'!G61</f>
        <v>PI7</v>
      </c>
      <c r="C359" s="1048" t="s">
        <v>133</v>
      </c>
      <c r="D359" s="1048" t="s">
        <v>104</v>
      </c>
      <c r="E359" s="1023" t="str">
        <f>'PLAN DE ACCIÓN 2026'!X61</f>
        <v>Oficina de Informática y Desarrollo Tecnológico</v>
      </c>
      <c r="F359" s="1022" t="str">
        <f>'PLAN DE ACCIÓN 2026'!H61</f>
        <v>Ejecutar Plan de Seguridad y Privacidad de la Información 2026</v>
      </c>
      <c r="G359" s="1022">
        <v>4</v>
      </c>
      <c r="H359" s="1022" t="s">
        <v>137</v>
      </c>
      <c r="I359" s="1030">
        <f>'PLAN DE ACCIÓN 2026'!V61</f>
        <v>4</v>
      </c>
      <c r="J359" s="1030">
        <f>'PLAN DE ACCIÓN 2026'!J61+'PLAN DE ACCIÓN 2026'!K61+'PLAN DE ACCIÓN 2026'!L61+'PLAN DE ACCIÓN 2026'!M61</f>
        <v>1</v>
      </c>
      <c r="K359" s="1030">
        <f>'PLAN DE ACCIÓN 2026'!AB61+'PLAN DE ACCIÓN 2026'!AC61+'PLAN DE ACCIÓN 2026'!AD61+'PLAN DE ACCIÓN 2026'!AE61</f>
        <v>1</v>
      </c>
      <c r="L359" s="1031">
        <f t="shared" si="31"/>
        <v>0.25</v>
      </c>
      <c r="M359" s="1031">
        <f t="shared" si="32"/>
        <v>0.25</v>
      </c>
      <c r="N359" s="1030">
        <f>'PLAN DE ACCIÓN 2026'!M61</f>
        <v>1</v>
      </c>
      <c r="O359" s="1022">
        <f>'PLAN DE ACCIÓN 2026'!AE61</f>
        <v>1</v>
      </c>
      <c r="P359" s="1029">
        <f t="shared" si="35"/>
        <v>1</v>
      </c>
      <c r="Q359" s="1046" t="s">
        <v>109</v>
      </c>
      <c r="R359" s="1030">
        <f t="shared" si="33"/>
        <v>0</v>
      </c>
      <c r="S359" s="1030">
        <f t="shared" si="34"/>
        <v>0</v>
      </c>
    </row>
    <row r="360" spans="1:19" ht="14.25">
      <c r="A360" s="1041">
        <v>59</v>
      </c>
      <c r="B360" s="1023" t="str">
        <f>'PLAN DE ACCIÓN 2026'!G62</f>
        <v>PI10</v>
      </c>
      <c r="C360" s="1048" t="s">
        <v>133</v>
      </c>
      <c r="D360" s="1048" t="s">
        <v>104</v>
      </c>
      <c r="E360" s="1023" t="str">
        <f>'PLAN DE ACCIÓN 2026'!X62</f>
        <v>Secretaría General</v>
      </c>
      <c r="F360" s="1022" t="str">
        <f>'PLAN DE ACCIÓN 2026'!H62</f>
        <v>Realizar seguimiento al Cronograma de Mantenimientos</v>
      </c>
      <c r="G360" s="1022">
        <v>4</v>
      </c>
      <c r="H360" s="1022" t="s">
        <v>137</v>
      </c>
      <c r="I360" s="1030">
        <f>'PLAN DE ACCIÓN 2026'!V62</f>
        <v>2</v>
      </c>
      <c r="J360" s="1030">
        <f>'PLAN DE ACCIÓN 2026'!J62+'PLAN DE ACCIÓN 2026'!K62+'PLAN DE ACCIÓN 2026'!L62+'PLAN DE ACCIÓN 2026'!M62</f>
        <v>0</v>
      </c>
      <c r="K360" s="1030">
        <f>'PLAN DE ACCIÓN 2026'!AB62+'PLAN DE ACCIÓN 2026'!AC62+'PLAN DE ACCIÓN 2026'!AD62+'PLAN DE ACCIÓN 2026'!AE62</f>
        <v>0</v>
      </c>
      <c r="L360" s="1031">
        <f t="shared" si="31"/>
        <v>0</v>
      </c>
      <c r="M360" s="1031">
        <f t="shared" si="32"/>
        <v>0</v>
      </c>
      <c r="N360" s="1030">
        <f>'PLAN DE ACCIÓN 2026'!M62</f>
        <v>0</v>
      </c>
      <c r="O360" s="1022">
        <f>'PLAN DE ACCIÓN 2026'!AE62</f>
        <v>0</v>
      </c>
      <c r="P360" s="1029" t="e">
        <f t="shared" si="35"/>
        <v>#DIV/0!</v>
      </c>
      <c r="Q360" s="1046" t="s">
        <v>109</v>
      </c>
      <c r="R360" s="1030">
        <f t="shared" si="33"/>
        <v>0</v>
      </c>
      <c r="S360" s="1030">
        <f t="shared" si="34"/>
        <v>0</v>
      </c>
    </row>
    <row r="361" spans="1:19" ht="14.25">
      <c r="A361" s="1041">
        <v>60</v>
      </c>
      <c r="B361" s="1023" t="str">
        <f>'PLAN DE ACCIÓN 2026'!G63</f>
        <v>PI11</v>
      </c>
      <c r="C361" s="1048" t="s">
        <v>133</v>
      </c>
      <c r="D361" s="1048" t="s">
        <v>104</v>
      </c>
      <c r="E361" s="1023" t="str">
        <f>'PLAN DE ACCIÓN 2026'!X63</f>
        <v>Oficina de Informática y Desarrollo Tecnológico</v>
      </c>
      <c r="F361" s="1022" t="str">
        <f>'PLAN DE ACCIÓN 2026'!H63</f>
        <v>Ejecutar Plan de Transformación Digital vigencia 2026</v>
      </c>
      <c r="G361" s="1022">
        <v>4</v>
      </c>
      <c r="H361" s="1022" t="s">
        <v>137</v>
      </c>
      <c r="I361" s="1030">
        <f>'PLAN DE ACCIÓN 2026'!V63</f>
        <v>4</v>
      </c>
      <c r="J361" s="1030">
        <f>'PLAN DE ACCIÓN 2026'!J63+'PLAN DE ACCIÓN 2026'!K63+'PLAN DE ACCIÓN 2026'!L63+'PLAN DE ACCIÓN 2026'!M63</f>
        <v>1</v>
      </c>
      <c r="K361" s="1030">
        <f>'PLAN DE ACCIÓN 2026'!AB63+'PLAN DE ACCIÓN 2026'!AC63+'PLAN DE ACCIÓN 2026'!AD63+'PLAN DE ACCIÓN 2026'!AE63</f>
        <v>1</v>
      </c>
      <c r="L361" s="1031">
        <f t="shared" si="31"/>
        <v>0.25</v>
      </c>
      <c r="M361" s="1031">
        <f t="shared" si="32"/>
        <v>0.25</v>
      </c>
      <c r="N361" s="1030">
        <f>'PLAN DE ACCIÓN 2026'!M63</f>
        <v>1</v>
      </c>
      <c r="O361" s="1022">
        <f>'PLAN DE ACCIÓN 2026'!AE63</f>
        <v>1</v>
      </c>
      <c r="P361" s="1029">
        <f t="shared" si="35"/>
        <v>1</v>
      </c>
      <c r="Q361" s="1046" t="s">
        <v>109</v>
      </c>
      <c r="R361" s="1030">
        <f t="shared" si="33"/>
        <v>0</v>
      </c>
      <c r="S361" s="1030">
        <f t="shared" si="34"/>
        <v>0</v>
      </c>
    </row>
    <row r="362" spans="1:19" ht="14.25">
      <c r="A362" s="1041">
        <v>61</v>
      </c>
      <c r="B362" s="1023" t="str">
        <f>'PLAN DE ACCIÓN 2026'!G64</f>
        <v>PI12</v>
      </c>
      <c r="C362" s="1048" t="s">
        <v>133</v>
      </c>
      <c r="D362" s="1048" t="s">
        <v>104</v>
      </c>
      <c r="E362" s="1023" t="str">
        <f>'PLAN DE ACCIÓN 2026'!X64</f>
        <v xml:space="preserve">Oficina Asesora de Planeación </v>
      </c>
      <c r="F362" s="1022" t="str">
        <f>'PLAN DE ACCIÓN 2026'!H64</f>
        <v>Ejecutar el Plan Nacional de Infraestructura de Datos (PNID) y la hoja de ruta asociada, en articulación con las diferentes áreas involucradas para su adecuada implementación.</v>
      </c>
      <c r="G362" s="1022">
        <v>4</v>
      </c>
      <c r="H362" s="1022" t="s">
        <v>137</v>
      </c>
      <c r="I362" s="1030">
        <f>'PLAN DE ACCIÓN 2026'!V64</f>
        <v>4</v>
      </c>
      <c r="J362" s="1030">
        <f>'PLAN DE ACCIÓN 2026'!J64+'PLAN DE ACCIÓN 2026'!K64+'PLAN DE ACCIÓN 2026'!L64+'PLAN DE ACCIÓN 2026'!M64</f>
        <v>1</v>
      </c>
      <c r="K362" s="1030">
        <f>'PLAN DE ACCIÓN 2026'!AB64+'PLAN DE ACCIÓN 2026'!AC64+'PLAN DE ACCIÓN 2026'!AD64+'PLAN DE ACCIÓN 2026'!AE64</f>
        <v>0</v>
      </c>
      <c r="L362" s="1031">
        <f t="shared" si="31"/>
        <v>0.25</v>
      </c>
      <c r="M362" s="1031">
        <f t="shared" si="32"/>
        <v>0</v>
      </c>
      <c r="N362" s="1030">
        <f>'PLAN DE ACCIÓN 2026'!M64</f>
        <v>0</v>
      </c>
      <c r="O362" s="1022">
        <f>'PLAN DE ACCIÓN 2026'!AE64</f>
        <v>0</v>
      </c>
      <c r="P362" s="1029" t="e">
        <f t="shared" si="35"/>
        <v>#DIV/0!</v>
      </c>
      <c r="Q362" s="1046" t="s">
        <v>109</v>
      </c>
      <c r="R362" s="1030">
        <f t="shared" si="33"/>
        <v>-1</v>
      </c>
      <c r="S362" s="1030">
        <f t="shared" si="34"/>
        <v>0</v>
      </c>
    </row>
    <row r="363" spans="1:19" ht="14.25">
      <c r="A363" s="1041">
        <v>62</v>
      </c>
      <c r="B363" s="1023" t="str">
        <f>'PLAN DE ACCIÓN 2026'!G65</f>
        <v>PI13</v>
      </c>
      <c r="C363" s="1048" t="s">
        <v>133</v>
      </c>
      <c r="D363" s="1048" t="s">
        <v>104</v>
      </c>
      <c r="E363" s="1023" t="str">
        <f>'PLAN DE ACCIÓN 2026'!X65</f>
        <v>Secretaría General</v>
      </c>
      <c r="F363" s="1022" t="str">
        <f>'PLAN DE ACCIÓN 2026'!H65</f>
        <v>Ejecutar el Plan de Preservación Digital.</v>
      </c>
      <c r="G363" s="1022">
        <v>4</v>
      </c>
      <c r="H363" s="1022" t="s">
        <v>137</v>
      </c>
      <c r="I363" s="1030">
        <f>'PLAN DE ACCIÓN 2026'!V65</f>
        <v>4</v>
      </c>
      <c r="J363" s="1030">
        <f>'PLAN DE ACCIÓN 2026'!J65+'PLAN DE ACCIÓN 2026'!K65+'PLAN DE ACCIÓN 2026'!L65+'PLAN DE ACCIÓN 2026'!M65</f>
        <v>1</v>
      </c>
      <c r="K363" s="1030">
        <f>'PLAN DE ACCIÓN 2026'!AB65+'PLAN DE ACCIÓN 2026'!AC65+'PLAN DE ACCIÓN 2026'!AD65+'PLAN DE ACCIÓN 2026'!AE65</f>
        <v>1</v>
      </c>
      <c r="L363" s="1031">
        <f t="shared" si="31"/>
        <v>0.25</v>
      </c>
      <c r="M363" s="1031">
        <f t="shared" si="32"/>
        <v>0.25</v>
      </c>
      <c r="N363" s="1030">
        <f>'PLAN DE ACCIÓN 2026'!M65</f>
        <v>0</v>
      </c>
      <c r="O363" s="1022">
        <f>'PLAN DE ACCIÓN 2026'!AE65</f>
        <v>0</v>
      </c>
      <c r="P363" s="1029" t="e">
        <f t="shared" si="35"/>
        <v>#DIV/0!</v>
      </c>
      <c r="Q363" s="1046" t="s">
        <v>110</v>
      </c>
      <c r="R363" s="1030">
        <f t="shared" si="33"/>
        <v>0</v>
      </c>
      <c r="S363" s="1030">
        <f t="shared" si="34"/>
        <v>0</v>
      </c>
    </row>
    <row r="364" spans="1:19" ht="14.25">
      <c r="A364" s="1041">
        <v>63</v>
      </c>
      <c r="B364" s="1023" t="str">
        <f>'PLAN DE ACCIÓN 2026'!G66</f>
        <v>ID1</v>
      </c>
      <c r="C364" s="1048" t="s">
        <v>133</v>
      </c>
      <c r="D364" s="1048" t="s">
        <v>104</v>
      </c>
      <c r="E364" s="1023" t="str">
        <f>'PLAN DE ACCIÓN 2026'!X66</f>
        <v>Secretaría General</v>
      </c>
      <c r="F364" s="1022" t="str">
        <f>'PLAN DE ACCIÓN 2026'!H66</f>
        <v>Realizar los cierres de los contratos de vigencia 2019 a 2025 en SECOP II y realizar las liquidaciones de los contratos de vigencia 2022 a 2025 SECOP II</v>
      </c>
      <c r="G364" s="1022">
        <v>4</v>
      </c>
      <c r="H364" s="1022" t="s">
        <v>137</v>
      </c>
      <c r="I364" s="1030">
        <f>'PLAN DE ACCIÓN 2026'!V66</f>
        <v>2</v>
      </c>
      <c r="J364" s="1030">
        <f>'PLAN DE ACCIÓN 2026'!J66+'PLAN DE ACCIÓN 2026'!K66+'PLAN DE ACCIÓN 2026'!L66+'PLAN DE ACCIÓN 2026'!M66</f>
        <v>0</v>
      </c>
      <c r="K364" s="1030">
        <f>'PLAN DE ACCIÓN 2026'!AB66+'PLAN DE ACCIÓN 2026'!AC66+'PLAN DE ACCIÓN 2026'!AD66+'PLAN DE ACCIÓN 2026'!AE66</f>
        <v>0</v>
      </c>
      <c r="L364" s="1031">
        <f t="shared" si="31"/>
        <v>0</v>
      </c>
      <c r="M364" s="1031">
        <f t="shared" si="32"/>
        <v>0</v>
      </c>
      <c r="N364" s="1030">
        <f>'PLAN DE ACCIÓN 2026'!M66</f>
        <v>0</v>
      </c>
      <c r="O364" s="1022">
        <f>'PLAN DE ACCIÓN 2026'!AE66</f>
        <v>0</v>
      </c>
      <c r="P364" s="1029" t="e">
        <f t="shared" si="35"/>
        <v>#DIV/0!</v>
      </c>
      <c r="Q364" s="1046" t="s">
        <v>110</v>
      </c>
      <c r="R364" s="1030">
        <f t="shared" si="33"/>
        <v>0</v>
      </c>
      <c r="S364" s="1030">
        <f t="shared" si="34"/>
        <v>0</v>
      </c>
    </row>
    <row r="365" spans="1:19" ht="14.25">
      <c r="A365" s="1041">
        <v>64</v>
      </c>
      <c r="B365" s="1023" t="str">
        <f>'PLAN DE ACCIÓN 2026'!G67</f>
        <v>ID2</v>
      </c>
      <c r="C365" s="1048" t="s">
        <v>133</v>
      </c>
      <c r="D365" s="1048" t="s">
        <v>104</v>
      </c>
      <c r="E365" s="1023" t="str">
        <f>'PLAN DE ACCIÓN 2026'!X67</f>
        <v>Subdirección de Metrología Química y Biología</v>
      </c>
      <c r="F365" s="1022" t="str">
        <f>'PLAN DE ACCIÓN 2026'!H67</f>
        <v>Atender servicio de medición de materiales de referencia</v>
      </c>
      <c r="G365" s="1022">
        <v>4</v>
      </c>
      <c r="H365" s="1022" t="s">
        <v>137</v>
      </c>
      <c r="I365" s="1030">
        <f>'PLAN DE ACCIÓN 2026'!V67</f>
        <v>1</v>
      </c>
      <c r="J365" s="1030">
        <f>'PLAN DE ACCIÓN 2026'!J67+'PLAN DE ACCIÓN 2026'!K67+'PLAN DE ACCIÓN 2026'!L67+'PLAN DE ACCIÓN 2026'!M67</f>
        <v>0</v>
      </c>
      <c r="K365" s="1030">
        <f>'PLAN DE ACCIÓN 2026'!AB67+'PLAN DE ACCIÓN 2026'!AC67+'PLAN DE ACCIÓN 2026'!AD67+'PLAN DE ACCIÓN 2026'!AE67</f>
        <v>0</v>
      </c>
      <c r="L365" s="1031">
        <f t="shared" si="31"/>
        <v>0</v>
      </c>
      <c r="M365" s="1031">
        <f t="shared" si="32"/>
        <v>0</v>
      </c>
      <c r="N365" s="1030">
        <f>'PLAN DE ACCIÓN 2026'!M67</f>
        <v>0</v>
      </c>
      <c r="O365" s="1022">
        <f>'PLAN DE ACCIÓN 2026'!AE67</f>
        <v>0</v>
      </c>
      <c r="P365" s="1029" t="e">
        <f t="shared" si="35"/>
        <v>#DIV/0!</v>
      </c>
      <c r="Q365" s="1046" t="s">
        <v>110</v>
      </c>
      <c r="R365" s="1030">
        <f t="shared" si="33"/>
        <v>0</v>
      </c>
      <c r="S365" s="1030">
        <f t="shared" si="34"/>
        <v>0</v>
      </c>
    </row>
    <row r="366" spans="1:19" ht="14.25">
      <c r="A366" s="1041">
        <v>65</v>
      </c>
      <c r="B366" s="1023" t="str">
        <f>'PLAN DE ACCIÓN 2026'!G68</f>
        <v>ID3</v>
      </c>
      <c r="C366" s="1048" t="s">
        <v>133</v>
      </c>
      <c r="D366" s="1048" t="s">
        <v>104</v>
      </c>
      <c r="E366" s="1023" t="str">
        <f>'PLAN DE ACCIÓN 2026'!X68</f>
        <v>Subdirección de Metrología Química y Biología</v>
      </c>
      <c r="F366" s="1022" t="str">
        <f>'PLAN DE ACCIÓN 2026'!H68</f>
        <v xml:space="preserve">Producción, Recertificación o ampliación de vigencia de Materiales de Referencia </v>
      </c>
      <c r="G366" s="1022">
        <v>4</v>
      </c>
      <c r="H366" s="1022" t="s">
        <v>137</v>
      </c>
      <c r="I366" s="1030">
        <f>'PLAN DE ACCIÓN 2026'!V68</f>
        <v>7</v>
      </c>
      <c r="J366" s="1030">
        <f>'PLAN DE ACCIÓN 2026'!J68+'PLAN DE ACCIÓN 2026'!K68+'PLAN DE ACCIÓN 2026'!L68+'PLAN DE ACCIÓN 2026'!M68</f>
        <v>4</v>
      </c>
      <c r="K366" s="1030">
        <f>'PLAN DE ACCIÓN 2026'!AB68+'PLAN DE ACCIÓN 2026'!AC68+'PLAN DE ACCIÓN 2026'!AD68+'PLAN DE ACCIÓN 2026'!AE68</f>
        <v>4</v>
      </c>
      <c r="L366" s="1031">
        <f t="shared" si="31"/>
        <v>0.5714285714285714</v>
      </c>
      <c r="M366" s="1031">
        <f t="shared" si="32"/>
        <v>0.5714285714285714</v>
      </c>
      <c r="N366" s="1030">
        <f>'PLAN DE ACCIÓN 2026'!M68</f>
        <v>0</v>
      </c>
      <c r="O366" s="1022">
        <f>'PLAN DE ACCIÓN 2026'!AE68</f>
        <v>0</v>
      </c>
      <c r="P366" s="1029" t="e">
        <f t="shared" si="35"/>
        <v>#DIV/0!</v>
      </c>
      <c r="Q366" s="1046" t="s">
        <v>110</v>
      </c>
      <c r="R366" s="1030">
        <f t="shared" si="33"/>
        <v>0</v>
      </c>
      <c r="S366" s="1030">
        <f t="shared" si="34"/>
        <v>0</v>
      </c>
    </row>
    <row r="367" spans="1:19" ht="14.25">
      <c r="A367" s="1041">
        <v>66</v>
      </c>
      <c r="B367" s="1023" t="str">
        <f>'PLAN DE ACCIÓN 2026'!G69</f>
        <v>ID4</v>
      </c>
      <c r="C367" s="1048" t="s">
        <v>133</v>
      </c>
      <c r="D367" s="1048" t="s">
        <v>104</v>
      </c>
      <c r="E367" s="1023" t="str">
        <f>'PLAN DE ACCIÓN 2026'!X69</f>
        <v>Subdirección de Metrología Química y Biología</v>
      </c>
      <c r="F367" s="1022" t="str">
        <f>'PLAN DE ACCIÓN 2026'!H69</f>
        <v>Producción de Materiales de Referencia Nuevos</v>
      </c>
      <c r="G367" s="1022">
        <v>4</v>
      </c>
      <c r="H367" s="1022" t="s">
        <v>137</v>
      </c>
      <c r="I367" s="1030">
        <f>'PLAN DE ACCIÓN 2026'!V69</f>
        <v>1</v>
      </c>
      <c r="J367" s="1030">
        <f>'PLAN DE ACCIÓN 2026'!J69+'PLAN DE ACCIÓN 2026'!K69+'PLAN DE ACCIÓN 2026'!L69+'PLAN DE ACCIÓN 2026'!M69</f>
        <v>0</v>
      </c>
      <c r="K367" s="1030">
        <f>'PLAN DE ACCIÓN 2026'!AB69+'PLAN DE ACCIÓN 2026'!AC69+'PLAN DE ACCIÓN 2026'!AD69+'PLAN DE ACCIÓN 2026'!AE69</f>
        <v>0</v>
      </c>
      <c r="L367" s="1031">
        <f t="shared" ref="L367:L401" si="36">J367/I367</f>
        <v>0</v>
      </c>
      <c r="M367" s="1031">
        <f t="shared" ref="M367:M401" si="37">K367/I367</f>
        <v>0</v>
      </c>
      <c r="N367" s="1030">
        <f>'PLAN DE ACCIÓN 2026'!M69</f>
        <v>0</v>
      </c>
      <c r="O367" s="1022">
        <f>'PLAN DE ACCIÓN 2026'!AE69</f>
        <v>0</v>
      </c>
      <c r="P367" s="1029" t="e">
        <f>O367/N367</f>
        <v>#DIV/0!</v>
      </c>
      <c r="Q367" s="1046" t="s">
        <v>110</v>
      </c>
      <c r="R367" s="1030">
        <f t="shared" ref="R367:R401" si="38">K367-J367</f>
        <v>0</v>
      </c>
      <c r="S367" s="1030">
        <f t="shared" ref="S367:S401" si="39">O367-N367</f>
        <v>0</v>
      </c>
    </row>
    <row r="368" spans="1:19" ht="14.25">
      <c r="A368" s="1041">
        <v>67</v>
      </c>
      <c r="B368" s="1023" t="str">
        <f>'PLAN DE ACCIÓN 2026'!G70</f>
        <v>ID5</v>
      </c>
      <c r="C368" s="1048" t="s">
        <v>133</v>
      </c>
      <c r="D368" s="1048" t="s">
        <v>104</v>
      </c>
      <c r="E368" s="1023" t="str">
        <f>'PLAN DE ACCIÓN 2026'!X70</f>
        <v>Subdirección de Metrología Química y Biología</v>
      </c>
      <c r="F368" s="1022" t="str">
        <f>'PLAN DE ACCIÓN 2026'!H70</f>
        <v>Producir Materiales de Referencia piloto / ítems de comparación</v>
      </c>
      <c r="G368" s="1022">
        <v>4</v>
      </c>
      <c r="H368" s="1022" t="s">
        <v>137</v>
      </c>
      <c r="I368" s="1030">
        <f>'PLAN DE ACCIÓN 2026'!V70</f>
        <v>8</v>
      </c>
      <c r="J368" s="1030">
        <f>'PLAN DE ACCIÓN 2026'!J70+'PLAN DE ACCIÓN 2026'!K70+'PLAN DE ACCIÓN 2026'!L70+'PLAN DE ACCIÓN 2026'!M70</f>
        <v>0</v>
      </c>
      <c r="K368" s="1030">
        <f>'PLAN DE ACCIÓN 2026'!AB70+'PLAN DE ACCIÓN 2026'!AC70+'PLAN DE ACCIÓN 2026'!AD70+'PLAN DE ACCIÓN 2026'!AE70</f>
        <v>0</v>
      </c>
      <c r="L368" s="1031">
        <f t="shared" si="36"/>
        <v>0</v>
      </c>
      <c r="M368" s="1031">
        <f t="shared" si="37"/>
        <v>0</v>
      </c>
      <c r="N368" s="1030">
        <f>'PLAN DE ACCIÓN 2026'!M70</f>
        <v>0</v>
      </c>
      <c r="O368" s="1022">
        <f>'PLAN DE ACCIÓN 2026'!AE70</f>
        <v>0</v>
      </c>
      <c r="P368" s="1029" t="e">
        <f>O368/N368</f>
        <v>#DIV/0!</v>
      </c>
      <c r="Q368" s="1046" t="s">
        <v>110</v>
      </c>
      <c r="R368" s="1030">
        <f t="shared" si="38"/>
        <v>0</v>
      </c>
      <c r="S368" s="1030">
        <f t="shared" si="39"/>
        <v>0</v>
      </c>
    </row>
    <row r="369" spans="1:19" ht="14.25">
      <c r="A369" s="1041">
        <v>68</v>
      </c>
      <c r="B369" s="1023" t="str">
        <f>'PLAN DE ACCIÓN 2026'!G71</f>
        <v>ID6</v>
      </c>
      <c r="C369" s="1048" t="s">
        <v>133</v>
      </c>
      <c r="D369" s="1048" t="s">
        <v>104</v>
      </c>
      <c r="E369" s="1023" t="str">
        <f>'PLAN DE ACCIÓN 2026'!X71</f>
        <v>Subdirección de Metrología Química y Biología</v>
      </c>
      <c r="F369" s="1022" t="str">
        <f>'PLAN DE ACCIÓN 2026'!H71</f>
        <v>Desarrollar la capacidad técnica para la certificación de materiales de referencia</v>
      </c>
      <c r="G369" s="1022">
        <v>4</v>
      </c>
      <c r="H369" s="1022" t="s">
        <v>137</v>
      </c>
      <c r="I369" s="1030">
        <f>'PLAN DE ACCIÓN 2026'!V71</f>
        <v>28</v>
      </c>
      <c r="J369" s="1030">
        <f>'PLAN DE ACCIÓN 2026'!J71+'PLAN DE ACCIÓN 2026'!K71+'PLAN DE ACCIÓN 2026'!L71+'PLAN DE ACCIÓN 2026'!M71</f>
        <v>1</v>
      </c>
      <c r="K369" s="1030">
        <f>'PLAN DE ACCIÓN 2026'!AB71+'PLAN DE ACCIÓN 2026'!AC71+'PLAN DE ACCIÓN 2026'!AD71+'PLAN DE ACCIÓN 2026'!AE71</f>
        <v>2</v>
      </c>
      <c r="L369" s="1031">
        <f t="shared" si="36"/>
        <v>3.5714285714285712E-2</v>
      </c>
      <c r="M369" s="1031">
        <f t="shared" si="37"/>
        <v>7.1428571428571425E-2</v>
      </c>
      <c r="N369" s="1030">
        <f>'PLAN DE ACCIÓN 2026'!M71</f>
        <v>0</v>
      </c>
      <c r="O369" s="1022">
        <f>'PLAN DE ACCIÓN 2026'!AE71</f>
        <v>0</v>
      </c>
      <c r="P369" s="1029" t="e">
        <f>O369/N369</f>
        <v>#DIV/0!</v>
      </c>
      <c r="Q369" s="1046" t="s">
        <v>110</v>
      </c>
      <c r="R369" s="1030">
        <f t="shared" si="38"/>
        <v>1</v>
      </c>
      <c r="S369" s="1030">
        <f t="shared" si="39"/>
        <v>0</v>
      </c>
    </row>
    <row r="370" spans="1:19" ht="12.75" customHeight="1">
      <c r="A370" s="1041">
        <v>69</v>
      </c>
      <c r="B370" s="1023" t="str">
        <f>'PLAN DE ACCIÓN 2026'!G72</f>
        <v>ID7</v>
      </c>
      <c r="C370" s="1048" t="s">
        <v>133</v>
      </c>
      <c r="D370" s="1048" t="s">
        <v>104</v>
      </c>
      <c r="E370" s="1023" t="str">
        <f>'PLAN DE ACCIÓN 2026'!X72</f>
        <v>Subdirección de Metrología Química y Biología</v>
      </c>
      <c r="F370" s="1022" t="str">
        <f>'PLAN DE ACCIÓN 2026'!H72</f>
        <v>Diseñar nuevos cursos en metrología Química y Biología (Versión Piloto)</v>
      </c>
      <c r="G370" s="1022">
        <v>4</v>
      </c>
      <c r="H370" s="1022" t="s">
        <v>137</v>
      </c>
      <c r="I370" s="1030">
        <f>'PLAN DE ACCIÓN 2026'!V72</f>
        <v>1</v>
      </c>
      <c r="J370" s="1030">
        <f>'PLAN DE ACCIÓN 2026'!J72+'PLAN DE ACCIÓN 2026'!K72+'PLAN DE ACCIÓN 2026'!L72+'PLAN DE ACCIÓN 2026'!M72</f>
        <v>0</v>
      </c>
      <c r="K370" s="1030">
        <f>'PLAN DE ACCIÓN 2026'!AB72+'PLAN DE ACCIÓN 2026'!AC72+'PLAN DE ACCIÓN 2026'!AD72+'PLAN DE ACCIÓN 2026'!AE72</f>
        <v>0</v>
      </c>
      <c r="L370" s="1031">
        <f t="shared" si="36"/>
        <v>0</v>
      </c>
      <c r="M370" s="1031">
        <f t="shared" si="37"/>
        <v>0</v>
      </c>
      <c r="N370" s="1030">
        <f>'PLAN DE ACCIÓN 2026'!M72</f>
        <v>0</v>
      </c>
      <c r="O370" s="1022">
        <f>'PLAN DE ACCIÓN 2026'!AE72</f>
        <v>0</v>
      </c>
      <c r="P370" s="1029" t="e">
        <f>O370/N370</f>
        <v>#DIV/0!</v>
      </c>
      <c r="Q370" s="1046" t="s">
        <v>110</v>
      </c>
      <c r="R370" s="1030">
        <f t="shared" si="38"/>
        <v>0</v>
      </c>
      <c r="S370" s="1030">
        <f t="shared" si="39"/>
        <v>0</v>
      </c>
    </row>
    <row r="371" spans="1:19" ht="14.25">
      <c r="A371" s="1041">
        <v>70</v>
      </c>
      <c r="B371" s="1023" t="str">
        <f>'PLAN DE ACCIÓN 2026'!G73</f>
        <v>ID8</v>
      </c>
      <c r="C371" s="1048" t="s">
        <v>133</v>
      </c>
      <c r="D371" s="1048" t="s">
        <v>104</v>
      </c>
      <c r="E371" s="1023" t="str">
        <f>'PLAN DE ACCIÓN 2026'!X73</f>
        <v>Subdirección de Metrología Química y Biología</v>
      </c>
      <c r="F371" s="1022" t="str">
        <f>'PLAN DE ACCIÓN 2026'!H73</f>
        <v>Apoyar técnicamente la elaboración de protocolos de los ensayos de aptitud programadas por SSMRC</v>
      </c>
      <c r="G371" s="1022">
        <v>4</v>
      </c>
      <c r="H371" s="1022" t="s">
        <v>137</v>
      </c>
      <c r="I371" s="1030">
        <f>'PLAN DE ACCIÓN 2026'!V73</f>
        <v>3</v>
      </c>
      <c r="J371" s="1030">
        <f>'PLAN DE ACCIÓN 2026'!J73+'PLAN DE ACCIÓN 2026'!K73+'PLAN DE ACCIÓN 2026'!L73+'PLAN DE ACCIÓN 2026'!M73</f>
        <v>0</v>
      </c>
      <c r="K371" s="1030">
        <f>'PLAN DE ACCIÓN 2026'!AB73+'PLAN DE ACCIÓN 2026'!AC73+'PLAN DE ACCIÓN 2026'!AD73+'PLAN DE ACCIÓN 2026'!AE73</f>
        <v>0</v>
      </c>
      <c r="L371" s="1031">
        <f t="shared" si="36"/>
        <v>0</v>
      </c>
      <c r="M371" s="1031">
        <f t="shared" si="37"/>
        <v>0</v>
      </c>
      <c r="N371" s="1030">
        <f>'PLAN DE ACCIÓN 2026'!M73</f>
        <v>0</v>
      </c>
      <c r="O371" s="1022">
        <f>'PLAN DE ACCIÓN 2026'!AE73</f>
        <v>0</v>
      </c>
      <c r="P371" s="1029" t="e">
        <f t="shared" ref="P371:P434" si="40">O371/N371</f>
        <v>#DIV/0!</v>
      </c>
      <c r="Q371" s="1046" t="s">
        <v>110</v>
      </c>
      <c r="R371" s="1030">
        <f t="shared" si="38"/>
        <v>0</v>
      </c>
      <c r="S371" s="1030">
        <f t="shared" si="39"/>
        <v>0</v>
      </c>
    </row>
    <row r="372" spans="1:19" ht="14.25">
      <c r="A372" s="1041">
        <v>71</v>
      </c>
      <c r="B372" s="1023" t="str">
        <f>'PLAN DE ACCIÓN 2026'!G74</f>
        <v>ID9</v>
      </c>
      <c r="C372" s="1048" t="s">
        <v>133</v>
      </c>
      <c r="D372" s="1048" t="s">
        <v>104</v>
      </c>
      <c r="E372" s="1023" t="str">
        <f>'PLAN DE ACCIÓN 2026'!X74</f>
        <v>Subdirección de Metrología Química y Biología</v>
      </c>
      <c r="F372" s="1022" t="str">
        <f>'PLAN DE ACCIÓN 2026'!H74</f>
        <v>Apoyar técnicamente la elaboración del informe final de ensayos de aptitud programadas por SSMRC, las recomendaciones y presentación de cierre del EA</v>
      </c>
      <c r="G372" s="1022">
        <v>4</v>
      </c>
      <c r="H372" s="1022" t="s">
        <v>137</v>
      </c>
      <c r="I372" s="1030">
        <f>'PLAN DE ACCIÓN 2026'!V74</f>
        <v>4</v>
      </c>
      <c r="J372" s="1030">
        <f>'PLAN DE ACCIÓN 2026'!J74+'PLAN DE ACCIÓN 2026'!K74+'PLAN DE ACCIÓN 2026'!L74+'PLAN DE ACCIÓN 2026'!M74</f>
        <v>0</v>
      </c>
      <c r="K372" s="1030">
        <f>'PLAN DE ACCIÓN 2026'!AB74+'PLAN DE ACCIÓN 2026'!AC74+'PLAN DE ACCIÓN 2026'!AD74+'PLAN DE ACCIÓN 2026'!AE74</f>
        <v>0</v>
      </c>
      <c r="L372" s="1031">
        <f t="shared" si="36"/>
        <v>0</v>
      </c>
      <c r="M372" s="1031">
        <f t="shared" si="37"/>
        <v>0</v>
      </c>
      <c r="N372" s="1030">
        <f>'PLAN DE ACCIÓN 2026'!M74</f>
        <v>0</v>
      </c>
      <c r="O372" s="1022">
        <f>'PLAN DE ACCIÓN 2026'!AE74</f>
        <v>0</v>
      </c>
      <c r="P372" s="1029" t="e">
        <f t="shared" si="40"/>
        <v>#DIV/0!</v>
      </c>
      <c r="Q372" s="1046" t="s">
        <v>110</v>
      </c>
      <c r="R372" s="1030">
        <f t="shared" si="38"/>
        <v>0</v>
      </c>
      <c r="S372" s="1030">
        <f t="shared" si="39"/>
        <v>0</v>
      </c>
    </row>
    <row r="373" spans="1:19" ht="14.25">
      <c r="A373" s="1041">
        <v>72</v>
      </c>
      <c r="B373" s="1023" t="str">
        <f>'PLAN DE ACCIÓN 2026'!G75</f>
        <v>ID10</v>
      </c>
      <c r="C373" s="1048" t="s">
        <v>133</v>
      </c>
      <c r="D373" s="1048" t="s">
        <v>104</v>
      </c>
      <c r="E373" s="1023" t="str">
        <f>'PLAN DE ACCIÓN 2026'!X75</f>
        <v>Subdirección de Metrología Química y Biología</v>
      </c>
      <c r="F373" s="1022" t="str">
        <f>'PLAN DE ACCIÓN 2026'!H75</f>
        <v>Desarrollar componente técnico del estudio colaborativo</v>
      </c>
      <c r="G373" s="1022">
        <v>4</v>
      </c>
      <c r="H373" s="1022" t="s">
        <v>137</v>
      </c>
      <c r="I373" s="1030">
        <f>'PLAN DE ACCIÓN 2026'!V75</f>
        <v>1</v>
      </c>
      <c r="J373" s="1030">
        <f>'PLAN DE ACCIÓN 2026'!J75+'PLAN DE ACCIÓN 2026'!K75+'PLAN DE ACCIÓN 2026'!L75+'PLAN DE ACCIÓN 2026'!M75</f>
        <v>0</v>
      </c>
      <c r="K373" s="1030">
        <f>'PLAN DE ACCIÓN 2026'!AB75+'PLAN DE ACCIÓN 2026'!AC75+'PLAN DE ACCIÓN 2026'!AD75+'PLAN DE ACCIÓN 2026'!AE75</f>
        <v>0</v>
      </c>
      <c r="L373" s="1031">
        <f t="shared" si="36"/>
        <v>0</v>
      </c>
      <c r="M373" s="1031">
        <f t="shared" si="37"/>
        <v>0</v>
      </c>
      <c r="N373" s="1030">
        <f>'PLAN DE ACCIÓN 2026'!M75</f>
        <v>0</v>
      </c>
      <c r="O373" s="1022">
        <f>'PLAN DE ACCIÓN 2026'!AE75</f>
        <v>0</v>
      </c>
      <c r="P373" s="1029" t="e">
        <f t="shared" si="40"/>
        <v>#DIV/0!</v>
      </c>
      <c r="Q373" s="1046" t="s">
        <v>110</v>
      </c>
      <c r="R373" s="1030">
        <f t="shared" si="38"/>
        <v>0</v>
      </c>
      <c r="S373" s="1030">
        <f t="shared" si="39"/>
        <v>0</v>
      </c>
    </row>
    <row r="374" spans="1:19" ht="14.25">
      <c r="A374" s="1041">
        <v>73</v>
      </c>
      <c r="B374" s="1023" t="str">
        <f>'PLAN DE ACCIÓN 2026'!G76</f>
        <v>ID11</v>
      </c>
      <c r="C374" s="1048" t="s">
        <v>133</v>
      </c>
      <c r="D374" s="1048" t="s">
        <v>104</v>
      </c>
      <c r="E374" s="1023" t="str">
        <f>'PLAN DE ACCIÓN 2026'!X76</f>
        <v>Subdirección de Metrología Química y Biología</v>
      </c>
      <c r="F374" s="1022" t="str">
        <f>'PLAN DE ACCIÓN 2026'!H76</f>
        <v>Apoyar técnicamente la elaboración del informe final del Estudio Colaborativo por SSMRC, las recomendaciones y presentación de cierre.</v>
      </c>
      <c r="G374" s="1022">
        <v>4</v>
      </c>
      <c r="H374" s="1022" t="s">
        <v>137</v>
      </c>
      <c r="I374" s="1030">
        <f>'PLAN DE ACCIÓN 2026'!V76</f>
        <v>1</v>
      </c>
      <c r="J374" s="1030">
        <f>'PLAN DE ACCIÓN 2026'!J76+'PLAN DE ACCIÓN 2026'!K76+'PLAN DE ACCIÓN 2026'!L76+'PLAN DE ACCIÓN 2026'!M76</f>
        <v>0</v>
      </c>
      <c r="K374" s="1030">
        <f>'PLAN DE ACCIÓN 2026'!AB76+'PLAN DE ACCIÓN 2026'!AC76+'PLAN DE ACCIÓN 2026'!AD76+'PLAN DE ACCIÓN 2026'!AE76</f>
        <v>0</v>
      </c>
      <c r="L374" s="1031">
        <f t="shared" si="36"/>
        <v>0</v>
      </c>
      <c r="M374" s="1031">
        <f t="shared" si="37"/>
        <v>0</v>
      </c>
      <c r="N374" s="1030">
        <f>'PLAN DE ACCIÓN 2026'!M76</f>
        <v>0</v>
      </c>
      <c r="O374" s="1022">
        <f>'PLAN DE ACCIÓN 2026'!AE76</f>
        <v>0</v>
      </c>
      <c r="P374" s="1029" t="e">
        <f>O374/N374</f>
        <v>#DIV/0!</v>
      </c>
      <c r="Q374" s="1046" t="s">
        <v>110</v>
      </c>
      <c r="R374" s="1030">
        <f t="shared" si="38"/>
        <v>0</v>
      </c>
      <c r="S374" s="1030">
        <f t="shared" si="39"/>
        <v>0</v>
      </c>
    </row>
    <row r="375" spans="1:19" ht="14.25">
      <c r="A375" s="1041">
        <v>74</v>
      </c>
      <c r="B375" s="1023" t="str">
        <f>'PLAN DE ACCIÓN 2026'!G77</f>
        <v>ID12</v>
      </c>
      <c r="C375" s="1048" t="s">
        <v>133</v>
      </c>
      <c r="D375" s="1048" t="s">
        <v>104</v>
      </c>
      <c r="E375" s="1023" t="str">
        <f>'PLAN DE ACCIÓN 2026'!X77</f>
        <v>Subdirección de Metrología Química y Biología</v>
      </c>
      <c r="F375" s="1022" t="str">
        <f>'PLAN DE ACCIÓN 2026'!H77</f>
        <v xml:space="preserve">Divulgar los avances en metrología química y bioanálisis por parte  del Grupo de Investigación en Metrología Química y Bioanálisis - GIMQB </v>
      </c>
      <c r="G375" s="1022">
        <v>4</v>
      </c>
      <c r="H375" s="1022" t="s">
        <v>137</v>
      </c>
      <c r="I375" s="1030">
        <f>'PLAN DE ACCIÓN 2026'!V77</f>
        <v>8</v>
      </c>
      <c r="J375" s="1030">
        <f>'PLAN DE ACCIÓN 2026'!J77+'PLAN DE ACCIÓN 2026'!K77+'PLAN DE ACCIÓN 2026'!L77+'PLAN DE ACCIÓN 2026'!M77</f>
        <v>0</v>
      </c>
      <c r="K375" s="1030">
        <f>'PLAN DE ACCIÓN 2026'!AB77+'PLAN DE ACCIÓN 2026'!AC77+'PLAN DE ACCIÓN 2026'!AD77+'PLAN DE ACCIÓN 2026'!AE77</f>
        <v>2</v>
      </c>
      <c r="L375" s="1031">
        <f t="shared" si="36"/>
        <v>0</v>
      </c>
      <c r="M375" s="1031">
        <f t="shared" si="37"/>
        <v>0.25</v>
      </c>
      <c r="N375" s="1030">
        <f>'PLAN DE ACCIÓN 2026'!M77</f>
        <v>0</v>
      </c>
      <c r="O375" s="1022">
        <f>'PLAN DE ACCIÓN 2026'!AE77</f>
        <v>0</v>
      </c>
      <c r="P375" s="1029" t="e">
        <f>O375/N375</f>
        <v>#DIV/0!</v>
      </c>
      <c r="Q375" s="1046" t="s">
        <v>110</v>
      </c>
      <c r="R375" s="1030">
        <f t="shared" si="38"/>
        <v>2</v>
      </c>
      <c r="S375" s="1030">
        <f t="shared" si="39"/>
        <v>0</v>
      </c>
    </row>
    <row r="376" spans="1:19" ht="14.25">
      <c r="A376" s="1041">
        <v>75</v>
      </c>
      <c r="B376" s="1023" t="str">
        <f>'PLAN DE ACCIÓN 2026'!G78</f>
        <v>ID13</v>
      </c>
      <c r="C376" s="1048" t="s">
        <v>133</v>
      </c>
      <c r="D376" s="1048" t="s">
        <v>104</v>
      </c>
      <c r="E376" s="1023" t="str">
        <f>'PLAN DE ACCIÓN 2026'!X78</f>
        <v>Subdirección de Metrología Química y Biología</v>
      </c>
      <c r="F376" s="1022" t="str">
        <f>'PLAN DE ACCIÓN 2026'!H78</f>
        <v>Participación en convocatorias y/o ejecución de proyectos de cooperación nacional o internacional</v>
      </c>
      <c r="G376" s="1022">
        <v>4</v>
      </c>
      <c r="H376" s="1022" t="s">
        <v>137</v>
      </c>
      <c r="I376" s="1030">
        <f>'PLAN DE ACCIÓN 2026'!V78</f>
        <v>2</v>
      </c>
      <c r="J376" s="1030">
        <f>'PLAN DE ACCIÓN 2026'!J78+'PLAN DE ACCIÓN 2026'!K78+'PLAN DE ACCIÓN 2026'!L78+'PLAN DE ACCIÓN 2026'!M78</f>
        <v>0</v>
      </c>
      <c r="K376" s="1030">
        <f>'PLAN DE ACCIÓN 2026'!AB78+'PLAN DE ACCIÓN 2026'!AC78+'PLAN DE ACCIÓN 2026'!AD78+'PLAN DE ACCIÓN 2026'!AE78</f>
        <v>0</v>
      </c>
      <c r="L376" s="1031">
        <f t="shared" si="36"/>
        <v>0</v>
      </c>
      <c r="M376" s="1031">
        <f t="shared" si="37"/>
        <v>0</v>
      </c>
      <c r="N376" s="1030">
        <f>'PLAN DE ACCIÓN 2026'!M78</f>
        <v>0</v>
      </c>
      <c r="O376" s="1022">
        <f>'PLAN DE ACCIÓN 2026'!AE78</f>
        <v>0</v>
      </c>
      <c r="P376" s="1029" t="e">
        <f>O376/N376</f>
        <v>#DIV/0!</v>
      </c>
      <c r="Q376" s="1046" t="s">
        <v>110</v>
      </c>
      <c r="R376" s="1030">
        <f t="shared" si="38"/>
        <v>0</v>
      </c>
      <c r="S376" s="1030">
        <f t="shared" si="39"/>
        <v>0</v>
      </c>
    </row>
    <row r="377" spans="1:19" ht="14.25">
      <c r="A377" s="1041">
        <v>76</v>
      </c>
      <c r="B377" s="1023" t="str">
        <f>'PLAN DE ACCIÓN 2026'!G79</f>
        <v>ID14</v>
      </c>
      <c r="C377" s="1048" t="s">
        <v>133</v>
      </c>
      <c r="D377" s="1048" t="s">
        <v>104</v>
      </c>
      <c r="E377" s="1023" t="str">
        <f>'PLAN DE ACCIÓN 2026'!X79</f>
        <v xml:space="preserve">Oficina Asesora de Planeación </v>
      </c>
      <c r="F377" s="1022" t="str">
        <f>'PLAN DE ACCIÓN 2026'!H79</f>
        <v>Definir e implementar los lineamientos institucionales de diplomacia científica en el INM</v>
      </c>
      <c r="G377" s="1022">
        <v>4</v>
      </c>
      <c r="H377" s="1022" t="s">
        <v>137</v>
      </c>
      <c r="I377" s="1030">
        <f>'PLAN DE ACCIÓN 2026'!V79</f>
        <v>2</v>
      </c>
      <c r="J377" s="1030">
        <f>'PLAN DE ACCIÓN 2026'!J79+'PLAN DE ACCIÓN 2026'!K79+'PLAN DE ACCIÓN 2026'!L79+'PLAN DE ACCIÓN 2026'!M79</f>
        <v>0</v>
      </c>
      <c r="K377" s="1030">
        <f>'PLAN DE ACCIÓN 2026'!AB79+'PLAN DE ACCIÓN 2026'!AC79+'PLAN DE ACCIÓN 2026'!AD79+'PLAN DE ACCIÓN 2026'!AE79</f>
        <v>0</v>
      </c>
      <c r="L377" s="1031">
        <f t="shared" si="36"/>
        <v>0</v>
      </c>
      <c r="M377" s="1031">
        <f t="shared" si="37"/>
        <v>0</v>
      </c>
      <c r="N377" s="1030">
        <f>'PLAN DE ACCIÓN 2026'!M79</f>
        <v>0</v>
      </c>
      <c r="O377" s="1022">
        <f>'PLAN DE ACCIÓN 2026'!AE79</f>
        <v>0</v>
      </c>
      <c r="P377" s="1029" t="e">
        <f>O377/N377</f>
        <v>#DIV/0!</v>
      </c>
      <c r="Q377" s="1046" t="s">
        <v>110</v>
      </c>
      <c r="R377" s="1030">
        <f t="shared" si="38"/>
        <v>0</v>
      </c>
      <c r="S377" s="1030">
        <f t="shared" si="39"/>
        <v>0</v>
      </c>
    </row>
    <row r="378" spans="1:19" ht="14.25">
      <c r="A378" s="1041">
        <v>77</v>
      </c>
      <c r="B378" s="1023" t="str">
        <f>'PLAN DE ACCIÓN 2026'!G80</f>
        <v>ID15</v>
      </c>
      <c r="C378" s="1048" t="s">
        <v>133</v>
      </c>
      <c r="D378" s="1048" t="s">
        <v>104</v>
      </c>
      <c r="E378" s="1023" t="str">
        <f>'PLAN DE ACCIÓN 2026'!X80</f>
        <v xml:space="preserve">Oficina Asesora de Planeación </v>
      </c>
      <c r="F378" s="1022" t="str">
        <f>'PLAN DE ACCIÓN 2026'!H80</f>
        <v>Apoyar la gestión de cierre y terminación de los proyectos de inversión los cuales finalizaron su alcance temporal</v>
      </c>
      <c r="G378" s="1022">
        <v>4</v>
      </c>
      <c r="H378" s="1022" t="s">
        <v>137</v>
      </c>
      <c r="I378" s="1030">
        <f>'PLAN DE ACCIÓN 2026'!V80</f>
        <v>10</v>
      </c>
      <c r="J378" s="1030">
        <f>'PLAN DE ACCIÓN 2026'!J80+'PLAN DE ACCIÓN 2026'!K80+'PLAN DE ACCIÓN 2026'!L80+'PLAN DE ACCIÓN 2026'!M80</f>
        <v>0</v>
      </c>
      <c r="K378" s="1030">
        <f>'PLAN DE ACCIÓN 2026'!AB80+'PLAN DE ACCIÓN 2026'!AC80+'PLAN DE ACCIÓN 2026'!AD80+'PLAN DE ACCIÓN 2026'!AE80</f>
        <v>0</v>
      </c>
      <c r="L378" s="1031">
        <f t="shared" si="36"/>
        <v>0</v>
      </c>
      <c r="M378" s="1031">
        <f t="shared" si="37"/>
        <v>0</v>
      </c>
      <c r="N378" s="1030">
        <f>'PLAN DE ACCIÓN 2026'!M80</f>
        <v>0</v>
      </c>
      <c r="O378" s="1022">
        <f>'PLAN DE ACCIÓN 2026'!AE80</f>
        <v>0</v>
      </c>
      <c r="P378" s="1029" t="e">
        <f>O378/N378</f>
        <v>#DIV/0!</v>
      </c>
      <c r="Q378" s="1046" t="s">
        <v>110</v>
      </c>
      <c r="R378" s="1030">
        <f t="shared" si="38"/>
        <v>0</v>
      </c>
      <c r="S378" s="1030">
        <f t="shared" si="39"/>
        <v>0</v>
      </c>
    </row>
    <row r="379" spans="1:19" ht="14.25">
      <c r="A379" s="1041">
        <v>78</v>
      </c>
      <c r="B379" s="1023" t="str">
        <f>'PLAN DE ACCIÓN 2026'!G81</f>
        <v>ID16</v>
      </c>
      <c r="C379" s="1048" t="s">
        <v>133</v>
      </c>
      <c r="D379" s="1048" t="s">
        <v>104</v>
      </c>
      <c r="E379" s="1023" t="str">
        <f>'PLAN DE ACCIÓN 2026'!X81</f>
        <v xml:space="preserve">Oficina Asesora de Planeación </v>
      </c>
      <c r="F379" s="1022" t="str">
        <f>'PLAN DE ACCIÓN 2026'!H81</f>
        <v>Definir e implementar los lineamientos institucionales de analítica de datos del INM</v>
      </c>
      <c r="G379" s="1022">
        <v>4</v>
      </c>
      <c r="H379" s="1022" t="s">
        <v>137</v>
      </c>
      <c r="I379" s="1030">
        <f>'PLAN DE ACCIÓN 2026'!V81</f>
        <v>2</v>
      </c>
      <c r="J379" s="1030">
        <f>'PLAN DE ACCIÓN 2026'!J81+'PLAN DE ACCIÓN 2026'!K81+'PLAN DE ACCIÓN 2026'!L81+'PLAN DE ACCIÓN 2026'!M81</f>
        <v>0</v>
      </c>
      <c r="K379" s="1030">
        <f>'PLAN DE ACCIÓN 2026'!AB81+'PLAN DE ACCIÓN 2026'!AC81+'PLAN DE ACCIÓN 2026'!AD81+'PLAN DE ACCIÓN 2026'!AE81</f>
        <v>0</v>
      </c>
      <c r="L379" s="1031">
        <f t="shared" si="36"/>
        <v>0</v>
      </c>
      <c r="M379" s="1031">
        <f t="shared" si="37"/>
        <v>0</v>
      </c>
      <c r="N379" s="1030">
        <f>'PLAN DE ACCIÓN 2026'!M81</f>
        <v>0</v>
      </c>
      <c r="O379" s="1022">
        <f>'PLAN DE ACCIÓN 2026'!AE81</f>
        <v>0</v>
      </c>
      <c r="P379" s="1029" t="e">
        <f t="shared" si="40"/>
        <v>#DIV/0!</v>
      </c>
      <c r="Q379" s="1046" t="s">
        <v>110</v>
      </c>
      <c r="R379" s="1030">
        <f t="shared" si="38"/>
        <v>0</v>
      </c>
      <c r="S379" s="1030">
        <f t="shared" si="39"/>
        <v>0</v>
      </c>
    </row>
    <row r="380" spans="1:19" ht="14.25">
      <c r="A380" s="1041">
        <v>79</v>
      </c>
      <c r="B380" s="1023" t="str">
        <f>'PLAN DE ACCIÓN 2026'!G82</f>
        <v>ID17</v>
      </c>
      <c r="C380" s="1048" t="s">
        <v>133</v>
      </c>
      <c r="D380" s="1048" t="s">
        <v>104</v>
      </c>
      <c r="E380" s="1023" t="str">
        <f>'PLAN DE ACCIÓN 2026'!X82</f>
        <v xml:space="preserve">Oficina Asesora de Planeación </v>
      </c>
      <c r="F380" s="1022" t="str">
        <f>'PLAN DE ACCIÓN 2026'!H82</f>
        <v>Realizar seguimiento a la implementación de la iniciativa pilito de estructuración de datos en laboratorios de la SMF y la SMQB aprobada por el EAT-AEGD</v>
      </c>
      <c r="G380" s="1022">
        <v>4</v>
      </c>
      <c r="H380" s="1022" t="s">
        <v>137</v>
      </c>
      <c r="I380" s="1030">
        <f>'PLAN DE ACCIÓN 2026'!V82</f>
        <v>1</v>
      </c>
      <c r="J380" s="1030">
        <f>'PLAN DE ACCIÓN 2026'!J82+'PLAN DE ACCIÓN 2026'!K82+'PLAN DE ACCIÓN 2026'!L82+'PLAN DE ACCIÓN 2026'!M82</f>
        <v>0</v>
      </c>
      <c r="K380" s="1030">
        <f>'PLAN DE ACCIÓN 2026'!AB82+'PLAN DE ACCIÓN 2026'!AC82+'PLAN DE ACCIÓN 2026'!AD82+'PLAN DE ACCIÓN 2026'!AE82</f>
        <v>0</v>
      </c>
      <c r="L380" s="1031">
        <f t="shared" si="36"/>
        <v>0</v>
      </c>
      <c r="M380" s="1031">
        <f t="shared" si="37"/>
        <v>0</v>
      </c>
      <c r="N380" s="1030">
        <f>'PLAN DE ACCIÓN 2026'!M82</f>
        <v>0</v>
      </c>
      <c r="O380" s="1022">
        <f>'PLAN DE ACCIÓN 2026'!AE82</f>
        <v>0</v>
      </c>
      <c r="P380" s="1029" t="e">
        <f t="shared" si="40"/>
        <v>#DIV/0!</v>
      </c>
      <c r="Q380" s="1046" t="s">
        <v>110</v>
      </c>
      <c r="R380" s="1030">
        <f t="shared" si="38"/>
        <v>0</v>
      </c>
      <c r="S380" s="1030">
        <f t="shared" si="39"/>
        <v>0</v>
      </c>
    </row>
    <row r="381" spans="1:19" ht="14.25">
      <c r="A381" s="1041">
        <v>80</v>
      </c>
      <c r="B381" s="1023" t="str">
        <f>'PLAN DE ACCIÓN 2026'!G83</f>
        <v>ID18</v>
      </c>
      <c r="C381" s="1048" t="s">
        <v>133</v>
      </c>
      <c r="D381" s="1048" t="s">
        <v>104</v>
      </c>
      <c r="E381" s="1023" t="str">
        <f>'PLAN DE ACCIÓN 2026'!X83</f>
        <v xml:space="preserve">Oficina Asesora de Planeación </v>
      </c>
      <c r="F381" s="1022" t="str">
        <f>'PLAN DE ACCIÓN 2026'!H83</f>
        <v>Realizar el seguimiento semestral de la implementación de la Hoja de Ruta de Arquitectura Empresarial para la mejora del Modelo de Operación por Procesos (MOP)</v>
      </c>
      <c r="G381" s="1022">
        <v>4</v>
      </c>
      <c r="H381" s="1022" t="s">
        <v>137</v>
      </c>
      <c r="I381" s="1030">
        <f>'PLAN DE ACCIÓN 2026'!V83</f>
        <v>2</v>
      </c>
      <c r="J381" s="1030">
        <f>'PLAN DE ACCIÓN 2026'!J83+'PLAN DE ACCIÓN 2026'!K83+'PLAN DE ACCIÓN 2026'!L83+'PLAN DE ACCIÓN 2026'!M83</f>
        <v>0</v>
      </c>
      <c r="K381" s="1030">
        <f>'PLAN DE ACCIÓN 2026'!AB83+'PLAN DE ACCIÓN 2026'!AC83+'PLAN DE ACCIÓN 2026'!AD83+'PLAN DE ACCIÓN 2026'!AE83</f>
        <v>0</v>
      </c>
      <c r="L381" s="1031">
        <f t="shared" si="36"/>
        <v>0</v>
      </c>
      <c r="M381" s="1031">
        <f t="shared" si="37"/>
        <v>0</v>
      </c>
      <c r="N381" s="1030">
        <f>'PLAN DE ACCIÓN 2026'!M83</f>
        <v>0</v>
      </c>
      <c r="O381" s="1022">
        <f>'PLAN DE ACCIÓN 2026'!AE83</f>
        <v>0</v>
      </c>
      <c r="P381" s="1029" t="e">
        <f t="shared" si="40"/>
        <v>#DIV/0!</v>
      </c>
      <c r="Q381" s="1046" t="s">
        <v>110</v>
      </c>
      <c r="R381" s="1030">
        <f t="shared" si="38"/>
        <v>0</v>
      </c>
      <c r="S381" s="1030">
        <f t="shared" si="39"/>
        <v>0</v>
      </c>
    </row>
    <row r="382" spans="1:19" ht="14.25">
      <c r="A382" s="1041">
        <v>81</v>
      </c>
      <c r="B382" s="1023" t="str">
        <f>'PLAN DE ACCIÓN 2026'!G84</f>
        <v>ID19</v>
      </c>
      <c r="C382" s="1048" t="s">
        <v>133</v>
      </c>
      <c r="D382" s="1048" t="s">
        <v>104</v>
      </c>
      <c r="E382" s="1023" t="str">
        <f>'PLAN DE ACCIÓN 2026'!X84</f>
        <v xml:space="preserve">Oficina Asesora de Planeación </v>
      </c>
      <c r="F382" s="1022" t="str">
        <f>'PLAN DE ACCIÓN 2026'!H84</f>
        <v xml:space="preserve">Realizar el seguimiento semestral de la implementación de la Hoja de Ruta de gobierno de datos e información en marco de la implementación de Arquitectura Empresarial y la política MIPG de gestión estadística </v>
      </c>
      <c r="G382" s="1022">
        <v>4</v>
      </c>
      <c r="H382" s="1022" t="s">
        <v>137</v>
      </c>
      <c r="I382" s="1030">
        <f>'PLAN DE ACCIÓN 2026'!V84</f>
        <v>2</v>
      </c>
      <c r="J382" s="1030">
        <f>'PLAN DE ACCIÓN 2026'!J84+'PLAN DE ACCIÓN 2026'!K84+'PLAN DE ACCIÓN 2026'!L84+'PLAN DE ACCIÓN 2026'!M84</f>
        <v>0</v>
      </c>
      <c r="K382" s="1030">
        <f>'PLAN DE ACCIÓN 2026'!AB84+'PLAN DE ACCIÓN 2026'!AC84+'PLAN DE ACCIÓN 2026'!AD84+'PLAN DE ACCIÓN 2026'!AE84</f>
        <v>0</v>
      </c>
      <c r="L382" s="1031">
        <f t="shared" si="36"/>
        <v>0</v>
      </c>
      <c r="M382" s="1031">
        <f t="shared" si="37"/>
        <v>0</v>
      </c>
      <c r="N382" s="1030">
        <f>'PLAN DE ACCIÓN 2026'!M84</f>
        <v>0</v>
      </c>
      <c r="O382" s="1022">
        <f>'PLAN DE ACCIÓN 2026'!AE84</f>
        <v>0</v>
      </c>
      <c r="P382" s="1029" t="e">
        <f t="shared" si="40"/>
        <v>#DIV/0!</v>
      </c>
      <c r="Q382" s="1046" t="s">
        <v>110</v>
      </c>
      <c r="R382" s="1030">
        <f t="shared" si="38"/>
        <v>0</v>
      </c>
      <c r="S382" s="1030">
        <f t="shared" si="39"/>
        <v>0</v>
      </c>
    </row>
    <row r="383" spans="1:19" ht="14.25">
      <c r="A383" s="1041">
        <v>82</v>
      </c>
      <c r="B383" s="1023" t="str">
        <f>'PLAN DE ACCIÓN 2026'!G85</f>
        <v>ID20</v>
      </c>
      <c r="C383" s="1048" t="s">
        <v>133</v>
      </c>
      <c r="D383" s="1048" t="s">
        <v>104</v>
      </c>
      <c r="E383" s="1023" t="str">
        <f>'PLAN DE ACCIÓN 2026'!X85</f>
        <v xml:space="preserve">Oficina Asesora de Planeación </v>
      </c>
      <c r="F383" s="1022" t="str">
        <f>'PLAN DE ACCIÓN 2026'!H85</f>
        <v>Realizar seguimiento a la ejecución de las actividades SIG institucionales incluidas en el plan de trabajo de la OAP</v>
      </c>
      <c r="G383" s="1022">
        <v>4</v>
      </c>
      <c r="H383" s="1022" t="s">
        <v>137</v>
      </c>
      <c r="I383" s="1030">
        <f>'PLAN DE ACCIÓN 2026'!V85</f>
        <v>2</v>
      </c>
      <c r="J383" s="1030">
        <f>'PLAN DE ACCIÓN 2026'!J85+'PLAN DE ACCIÓN 2026'!K85+'PLAN DE ACCIÓN 2026'!L85+'PLAN DE ACCIÓN 2026'!M85</f>
        <v>0</v>
      </c>
      <c r="K383" s="1030">
        <f>'PLAN DE ACCIÓN 2026'!AB85+'PLAN DE ACCIÓN 2026'!AC85+'PLAN DE ACCIÓN 2026'!AD85+'PLAN DE ACCIÓN 2026'!AE85</f>
        <v>0</v>
      </c>
      <c r="L383" s="1031">
        <f t="shared" si="36"/>
        <v>0</v>
      </c>
      <c r="M383" s="1031">
        <f t="shared" si="37"/>
        <v>0</v>
      </c>
      <c r="N383" s="1030">
        <f>'PLAN DE ACCIÓN 2026'!M85</f>
        <v>0</v>
      </c>
      <c r="O383" s="1022">
        <f>'PLAN DE ACCIÓN 2026'!AE85</f>
        <v>0</v>
      </c>
      <c r="P383" s="1029" t="e">
        <f t="shared" si="40"/>
        <v>#DIV/0!</v>
      </c>
      <c r="Q383" s="1046" t="s">
        <v>110</v>
      </c>
      <c r="R383" s="1030">
        <f t="shared" si="38"/>
        <v>0</v>
      </c>
      <c r="S383" s="1030">
        <f t="shared" si="39"/>
        <v>0</v>
      </c>
    </row>
    <row r="384" spans="1:19" ht="14.25">
      <c r="A384" s="1041">
        <v>83</v>
      </c>
      <c r="B384" s="1023" t="str">
        <f>'PLAN DE ACCIÓN 2026'!G86</f>
        <v>ID21</v>
      </c>
      <c r="C384" s="1048" t="s">
        <v>133</v>
      </c>
      <c r="D384" s="1048" t="s">
        <v>104</v>
      </c>
      <c r="E384" s="1023" t="str">
        <f>'PLAN DE ACCIÓN 2026'!X86</f>
        <v xml:space="preserve">Oficina Asesora de Planeación </v>
      </c>
      <c r="F384" s="1022" t="str">
        <f>'PLAN DE ACCIÓN 2026'!H86</f>
        <v>Realizar la identificación y seguimiento a las fuentes de financiación externas para proyectos y actividades de cooperación internacional e intercambio cientifico.</v>
      </c>
      <c r="G384" s="1022">
        <v>4</v>
      </c>
      <c r="H384" s="1022" t="s">
        <v>137</v>
      </c>
      <c r="I384" s="1030">
        <f>'PLAN DE ACCIÓN 2026'!V86</f>
        <v>2</v>
      </c>
      <c r="J384" s="1030">
        <f>'PLAN DE ACCIÓN 2026'!J86+'PLAN DE ACCIÓN 2026'!K86+'PLAN DE ACCIÓN 2026'!L86+'PLAN DE ACCIÓN 2026'!M86</f>
        <v>0</v>
      </c>
      <c r="K384" s="1030">
        <f>'PLAN DE ACCIÓN 2026'!AB86+'PLAN DE ACCIÓN 2026'!AC86+'PLAN DE ACCIÓN 2026'!AD86+'PLAN DE ACCIÓN 2026'!AE86</f>
        <v>0</v>
      </c>
      <c r="L384" s="1031">
        <f t="shared" si="36"/>
        <v>0</v>
      </c>
      <c r="M384" s="1031">
        <f t="shared" si="37"/>
        <v>0</v>
      </c>
      <c r="N384" s="1030">
        <f>'PLAN DE ACCIÓN 2026'!M86</f>
        <v>0</v>
      </c>
      <c r="O384" s="1022">
        <f>'PLAN DE ACCIÓN 2026'!AE86</f>
        <v>0</v>
      </c>
      <c r="P384" s="1029" t="e">
        <f t="shared" si="40"/>
        <v>#DIV/0!</v>
      </c>
      <c r="Q384" s="1046" t="s">
        <v>110</v>
      </c>
      <c r="R384" s="1030">
        <f t="shared" si="38"/>
        <v>0</v>
      </c>
      <c r="S384" s="1030">
        <f t="shared" si="39"/>
        <v>0</v>
      </c>
    </row>
    <row r="385" spans="1:19" ht="14.25">
      <c r="A385" s="1041">
        <v>84</v>
      </c>
      <c r="B385" s="1023" t="str">
        <f>'PLAN DE ACCIÓN 2026'!G87</f>
        <v>ID22</v>
      </c>
      <c r="C385" s="1048" t="s">
        <v>133</v>
      </c>
      <c r="D385" s="1048" t="s">
        <v>104</v>
      </c>
      <c r="E385" s="1023" t="str">
        <f>'PLAN DE ACCIÓN 2026'!X87</f>
        <v xml:space="preserve">Oficina Asesora de Planeación </v>
      </c>
      <c r="F385" s="1022" t="str">
        <f>'PLAN DE ACCIÓN 2026'!H87</f>
        <v>Realizar seguimiento de temáticas institucionales transversales (estrategia, presupuesto, SIG) consolidadas por OAP, para reporte a la alta dirección en marco del CIGD.</v>
      </c>
      <c r="G385" s="1022">
        <v>4</v>
      </c>
      <c r="H385" s="1022" t="s">
        <v>137</v>
      </c>
      <c r="I385" s="1030">
        <f>'PLAN DE ACCIÓN 2026'!V87</f>
        <v>3</v>
      </c>
      <c r="J385" s="1030">
        <f>'PLAN DE ACCIÓN 2026'!J87+'PLAN DE ACCIÓN 2026'!K87+'PLAN DE ACCIÓN 2026'!L87+'PLAN DE ACCIÓN 2026'!M87</f>
        <v>1</v>
      </c>
      <c r="K385" s="1030">
        <f>'PLAN DE ACCIÓN 2026'!AB87+'PLAN DE ACCIÓN 2026'!AC87+'PLAN DE ACCIÓN 2026'!AD87+'PLAN DE ACCIÓN 2026'!AE87</f>
        <v>1</v>
      </c>
      <c r="L385" s="1031">
        <f t="shared" si="36"/>
        <v>0.33333333333333331</v>
      </c>
      <c r="M385" s="1031">
        <f t="shared" si="37"/>
        <v>0.33333333333333331</v>
      </c>
      <c r="N385" s="1030">
        <f>'PLAN DE ACCIÓN 2026'!M87</f>
        <v>1</v>
      </c>
      <c r="O385" s="1022">
        <f>'PLAN DE ACCIÓN 2026'!AE87</f>
        <v>1</v>
      </c>
      <c r="P385" s="1029">
        <f t="shared" si="40"/>
        <v>1</v>
      </c>
      <c r="Q385" s="1046" t="s">
        <v>110</v>
      </c>
      <c r="R385" s="1030">
        <f t="shared" si="38"/>
        <v>0</v>
      </c>
      <c r="S385" s="1030">
        <f t="shared" si="39"/>
        <v>0</v>
      </c>
    </row>
    <row r="386" spans="1:19" ht="18" customHeight="1">
      <c r="A386" s="1041">
        <v>85</v>
      </c>
      <c r="B386" s="1023" t="str">
        <f>'PLAN DE ACCIÓN 2026'!G88</f>
        <v>ID23</v>
      </c>
      <c r="C386" s="1048" t="s">
        <v>133</v>
      </c>
      <c r="D386" s="1048" t="s">
        <v>104</v>
      </c>
      <c r="E386" s="1023" t="str">
        <f>'PLAN DE ACCIÓN 2026'!X88</f>
        <v xml:space="preserve">Oficina Asesora de Planeación </v>
      </c>
      <c r="F386" s="1022" t="str">
        <f>'PLAN DE ACCIÓN 2026'!H88</f>
        <v xml:space="preserve">Formular el nuevo proyecto de inversión de la OAP. </v>
      </c>
      <c r="G386" s="1022">
        <v>4</v>
      </c>
      <c r="H386" s="1022" t="s">
        <v>137</v>
      </c>
      <c r="I386" s="1030">
        <f>'PLAN DE ACCIÓN 2026'!V88</f>
        <v>1</v>
      </c>
      <c r="J386" s="1030">
        <f>'PLAN DE ACCIÓN 2026'!J88+'PLAN DE ACCIÓN 2026'!K88+'PLAN DE ACCIÓN 2026'!L88+'PLAN DE ACCIÓN 2026'!M88</f>
        <v>1</v>
      </c>
      <c r="K386" s="1030">
        <f>'PLAN DE ACCIÓN 2026'!AB88+'PLAN DE ACCIÓN 2026'!AC88+'PLAN DE ACCIÓN 2026'!AD88+'PLAN DE ACCIÓN 2026'!AE88</f>
        <v>1</v>
      </c>
      <c r="L386" s="1031">
        <f t="shared" si="36"/>
        <v>1</v>
      </c>
      <c r="M386" s="1031">
        <f t="shared" si="37"/>
        <v>1</v>
      </c>
      <c r="N386" s="1030">
        <f>'PLAN DE ACCIÓN 2026'!M88</f>
        <v>1</v>
      </c>
      <c r="O386" s="1022">
        <f>'PLAN DE ACCIÓN 2026'!AE88</f>
        <v>1</v>
      </c>
      <c r="P386" s="1029">
        <f t="shared" si="40"/>
        <v>1</v>
      </c>
      <c r="Q386" s="1046" t="s">
        <v>110</v>
      </c>
      <c r="R386" s="1030">
        <f t="shared" si="38"/>
        <v>0</v>
      </c>
      <c r="S386" s="1030">
        <f t="shared" si="39"/>
        <v>0</v>
      </c>
    </row>
    <row r="387" spans="1:19" ht="14.25">
      <c r="A387" s="1041">
        <v>86</v>
      </c>
      <c r="B387" s="1023" t="str">
        <f>'PLAN DE ACCIÓN 2026'!G89</f>
        <v>ID24</v>
      </c>
      <c r="C387" s="1048" t="s">
        <v>133</v>
      </c>
      <c r="D387" s="1048" t="s">
        <v>104</v>
      </c>
      <c r="E387" s="1023" t="str">
        <f>'PLAN DE ACCIÓN 2026'!X89</f>
        <v xml:space="preserve">Oficina Asesora de Planeación </v>
      </c>
      <c r="F387" s="1022" t="str">
        <f>'PLAN DE ACCIÓN 2026'!H89</f>
        <v>Definir y hacer seguimiento de la implementación de la gestión de proyectos del INM</v>
      </c>
      <c r="G387" s="1022">
        <v>4</v>
      </c>
      <c r="H387" s="1022" t="s">
        <v>137</v>
      </c>
      <c r="I387" s="1030">
        <f>'PLAN DE ACCIÓN 2026'!V89</f>
        <v>2</v>
      </c>
      <c r="J387" s="1030">
        <f>'PLAN DE ACCIÓN 2026'!J89+'PLAN DE ACCIÓN 2026'!K89+'PLAN DE ACCIÓN 2026'!L89+'PLAN DE ACCIÓN 2026'!M89</f>
        <v>0</v>
      </c>
      <c r="K387" s="1030">
        <f>'PLAN DE ACCIÓN 2026'!AB89+'PLAN DE ACCIÓN 2026'!AC89+'PLAN DE ACCIÓN 2026'!AD89+'PLAN DE ACCIÓN 2026'!AE89</f>
        <v>0</v>
      </c>
      <c r="L387" s="1031">
        <f t="shared" si="36"/>
        <v>0</v>
      </c>
      <c r="M387" s="1031">
        <f t="shared" si="37"/>
        <v>0</v>
      </c>
      <c r="N387" s="1030">
        <f>'PLAN DE ACCIÓN 2026'!M89</f>
        <v>0</v>
      </c>
      <c r="O387" s="1022">
        <f>'PLAN DE ACCIÓN 2026'!AE89</f>
        <v>0</v>
      </c>
      <c r="P387" s="1029" t="e">
        <f t="shared" si="40"/>
        <v>#DIV/0!</v>
      </c>
      <c r="Q387" s="1046" t="s">
        <v>110</v>
      </c>
      <c r="R387" s="1030">
        <f t="shared" si="38"/>
        <v>0</v>
      </c>
      <c r="S387" s="1030">
        <f t="shared" si="39"/>
        <v>0</v>
      </c>
    </row>
    <row r="388" spans="1:19" ht="14.25">
      <c r="A388" s="1041">
        <v>87</v>
      </c>
      <c r="B388" s="1023" t="str">
        <f>'PLAN DE ACCIÓN 2026'!G90</f>
        <v>ID25</v>
      </c>
      <c r="C388" s="1048" t="s">
        <v>133</v>
      </c>
      <c r="D388" s="1048" t="s">
        <v>104</v>
      </c>
      <c r="E388" s="1023" t="str">
        <f>'PLAN DE ACCIÓN 2026'!X90</f>
        <v xml:space="preserve">Oficina Asesora de Planeación </v>
      </c>
      <c r="F388" s="1022" t="str">
        <f>'PLAN DE ACCIÓN 2026'!H90</f>
        <v>Actualizar los lineamientos de cooperacción internacional del INM ampliando su alcance y estratégias.</v>
      </c>
      <c r="G388" s="1022">
        <v>4</v>
      </c>
      <c r="H388" s="1022" t="s">
        <v>137</v>
      </c>
      <c r="I388" s="1030">
        <f>'PLAN DE ACCIÓN 2026'!V90</f>
        <v>1</v>
      </c>
      <c r="J388" s="1030">
        <f>'PLAN DE ACCIÓN 2026'!J90+'PLAN DE ACCIÓN 2026'!K90+'PLAN DE ACCIÓN 2026'!L90+'PLAN DE ACCIÓN 2026'!M90</f>
        <v>0</v>
      </c>
      <c r="K388" s="1030">
        <f>'PLAN DE ACCIÓN 2026'!AB90+'PLAN DE ACCIÓN 2026'!AC90+'PLAN DE ACCIÓN 2026'!AD90+'PLAN DE ACCIÓN 2026'!AE90</f>
        <v>0</v>
      </c>
      <c r="L388" s="1031">
        <f t="shared" si="36"/>
        <v>0</v>
      </c>
      <c r="M388" s="1031">
        <f t="shared" si="37"/>
        <v>0</v>
      </c>
      <c r="N388" s="1030">
        <f>'PLAN DE ACCIÓN 2026'!M90</f>
        <v>0</v>
      </c>
      <c r="O388" s="1022">
        <f>'PLAN DE ACCIÓN 2026'!AE90</f>
        <v>0</v>
      </c>
      <c r="P388" s="1029" t="e">
        <f t="shared" si="40"/>
        <v>#DIV/0!</v>
      </c>
      <c r="Q388" s="1046" t="s">
        <v>110</v>
      </c>
      <c r="R388" s="1030">
        <f t="shared" si="38"/>
        <v>0</v>
      </c>
      <c r="S388" s="1030">
        <f t="shared" si="39"/>
        <v>0</v>
      </c>
    </row>
    <row r="389" spans="1:19" ht="14.25">
      <c r="A389" s="1041">
        <v>88</v>
      </c>
      <c r="B389" s="1023" t="str">
        <f>'PLAN DE ACCIÓN 2026'!G91</f>
        <v>ID26</v>
      </c>
      <c r="C389" s="1048" t="s">
        <v>133</v>
      </c>
      <c r="D389" s="1048" t="s">
        <v>104</v>
      </c>
      <c r="E389" s="1023" t="str">
        <f>'PLAN DE ACCIÓN 2026'!X91</f>
        <v xml:space="preserve">Oficina Asesora de Planeación </v>
      </c>
      <c r="F389" s="1022" t="str">
        <f>'PLAN DE ACCIÓN 2026'!H91</f>
        <v>Definir e implementar el programa de mentoria de equidad de genero en la línea de acción del proyecto de cooperacción internacional de  Artical III.</v>
      </c>
      <c r="G389" s="1022">
        <v>4</v>
      </c>
      <c r="H389" s="1022" t="s">
        <v>137</v>
      </c>
      <c r="I389" s="1030">
        <f>'PLAN DE ACCIÓN 2026'!V91</f>
        <v>2</v>
      </c>
      <c r="J389" s="1030">
        <f>'PLAN DE ACCIÓN 2026'!J91+'PLAN DE ACCIÓN 2026'!K91+'PLAN DE ACCIÓN 2026'!L91+'PLAN DE ACCIÓN 2026'!M91</f>
        <v>0</v>
      </c>
      <c r="K389" s="1030">
        <f>'PLAN DE ACCIÓN 2026'!AB91+'PLAN DE ACCIÓN 2026'!AC91+'PLAN DE ACCIÓN 2026'!AD91+'PLAN DE ACCIÓN 2026'!AE91</f>
        <v>0</v>
      </c>
      <c r="L389" s="1031">
        <f t="shared" si="36"/>
        <v>0</v>
      </c>
      <c r="M389" s="1031">
        <f t="shared" si="37"/>
        <v>0</v>
      </c>
      <c r="N389" s="1030">
        <f>'PLAN DE ACCIÓN 2026'!M91</f>
        <v>0</v>
      </c>
      <c r="O389" s="1022">
        <f>'PLAN DE ACCIÓN 2026'!AE91</f>
        <v>0</v>
      </c>
      <c r="P389" s="1029" t="e">
        <f t="shared" si="40"/>
        <v>#DIV/0!</v>
      </c>
      <c r="Q389" s="1046" t="s">
        <v>110</v>
      </c>
      <c r="R389" s="1030">
        <f t="shared" si="38"/>
        <v>0</v>
      </c>
      <c r="S389" s="1030">
        <f t="shared" si="39"/>
        <v>0</v>
      </c>
    </row>
    <row r="390" spans="1:19" ht="14.25">
      <c r="A390" s="1041">
        <v>89</v>
      </c>
      <c r="B390" s="1023" t="str">
        <f>'PLAN DE ACCIÓN 2026'!G92</f>
        <v>ID27</v>
      </c>
      <c r="C390" s="1048" t="s">
        <v>133</v>
      </c>
      <c r="D390" s="1048" t="s">
        <v>104</v>
      </c>
      <c r="E390" s="1023" t="str">
        <f>'PLAN DE ACCIÓN 2026'!X92</f>
        <v>Subdirección de Metrología Física</v>
      </c>
      <c r="F390" s="1022" t="str">
        <f>'PLAN DE ACCIÓN 2026'!H92</f>
        <v>Seguimiento a la actualización de documentos y cierre de hallazgos a cargo de los laboratorios de la SMF</v>
      </c>
      <c r="G390" s="1022">
        <v>4</v>
      </c>
      <c r="H390" s="1022" t="s">
        <v>137</v>
      </c>
      <c r="I390" s="1030">
        <f>'PLAN DE ACCIÓN 2026'!V92</f>
        <v>2</v>
      </c>
      <c r="J390" s="1030">
        <f>'PLAN DE ACCIÓN 2026'!J92+'PLAN DE ACCIÓN 2026'!K92+'PLAN DE ACCIÓN 2026'!L92+'PLAN DE ACCIÓN 2026'!M92</f>
        <v>0</v>
      </c>
      <c r="K390" s="1030">
        <f>'PLAN DE ACCIÓN 2026'!AB92+'PLAN DE ACCIÓN 2026'!AC92+'PLAN DE ACCIÓN 2026'!AD92+'PLAN DE ACCIÓN 2026'!AE92</f>
        <v>0</v>
      </c>
      <c r="L390" s="1031">
        <f t="shared" si="36"/>
        <v>0</v>
      </c>
      <c r="M390" s="1031">
        <f t="shared" si="37"/>
        <v>0</v>
      </c>
      <c r="N390" s="1030">
        <f>'PLAN DE ACCIÓN 2026'!M92</f>
        <v>0</v>
      </c>
      <c r="O390" s="1022">
        <f>'PLAN DE ACCIÓN 2026'!AE92</f>
        <v>0</v>
      </c>
      <c r="P390" s="1029" t="e">
        <f t="shared" si="40"/>
        <v>#DIV/0!</v>
      </c>
      <c r="Q390" s="1046" t="s">
        <v>110</v>
      </c>
      <c r="R390" s="1030">
        <f t="shared" si="38"/>
        <v>0</v>
      </c>
      <c r="S390" s="1030">
        <f t="shared" si="39"/>
        <v>0</v>
      </c>
    </row>
    <row r="391" spans="1:19" ht="14.25">
      <c r="A391" s="1041">
        <v>90</v>
      </c>
      <c r="B391" s="1023" t="str">
        <f>'PLAN DE ACCIÓN 2026'!G93</f>
        <v>ID28</v>
      </c>
      <c r="C391" s="1048" t="s">
        <v>133</v>
      </c>
      <c r="D391" s="1048" t="s">
        <v>104</v>
      </c>
      <c r="E391" s="1023" t="str">
        <f>'PLAN DE ACCIÓN 2026'!X93</f>
        <v>Subdirección de Metrología Física</v>
      </c>
      <c r="F391" s="1022" t="str">
        <f>'PLAN DE ACCIÓN 2026'!H93</f>
        <v>Soporte de documentación cargada a OAP para la presentación al QSTF</v>
      </c>
      <c r="G391" s="1022">
        <v>4</v>
      </c>
      <c r="H391" s="1022" t="s">
        <v>137</v>
      </c>
      <c r="I391" s="1030">
        <f>'PLAN DE ACCIÓN 2026'!V93</f>
        <v>4</v>
      </c>
      <c r="J391" s="1030">
        <f>'PLAN DE ACCIÓN 2026'!J93+'PLAN DE ACCIÓN 2026'!K93+'PLAN DE ACCIÓN 2026'!L93+'PLAN DE ACCIÓN 2026'!M93</f>
        <v>0</v>
      </c>
      <c r="K391" s="1030">
        <f>'PLAN DE ACCIÓN 2026'!AB93+'PLAN DE ACCIÓN 2026'!AC93+'PLAN DE ACCIÓN 2026'!AD93+'PLAN DE ACCIÓN 2026'!AE93</f>
        <v>0</v>
      </c>
      <c r="L391" s="1031">
        <f t="shared" si="36"/>
        <v>0</v>
      </c>
      <c r="M391" s="1031">
        <f t="shared" si="37"/>
        <v>0</v>
      </c>
      <c r="N391" s="1030">
        <f>'PLAN DE ACCIÓN 2026'!M93</f>
        <v>0</v>
      </c>
      <c r="O391" s="1022">
        <f>'PLAN DE ACCIÓN 2026'!AE93</f>
        <v>0</v>
      </c>
      <c r="P391" s="1029" t="e">
        <f t="shared" si="40"/>
        <v>#DIV/0!</v>
      </c>
      <c r="Q391" s="1046" t="s">
        <v>110</v>
      </c>
      <c r="R391" s="1030">
        <f t="shared" si="38"/>
        <v>0</v>
      </c>
      <c r="S391" s="1030">
        <f t="shared" si="39"/>
        <v>0</v>
      </c>
    </row>
    <row r="392" spans="1:19" ht="14.25">
      <c r="A392" s="1041">
        <v>91</v>
      </c>
      <c r="B392" s="1023" t="str">
        <f>'PLAN DE ACCIÓN 2026'!G94</f>
        <v>ID29</v>
      </c>
      <c r="C392" s="1048" t="s">
        <v>133</v>
      </c>
      <c r="D392" s="1048" t="s">
        <v>104</v>
      </c>
      <c r="E392" s="1023" t="str">
        <f>'PLAN DE ACCIÓN 2026'!X94</f>
        <v>Subdirección de Metrología Física</v>
      </c>
      <c r="F392" s="1022" t="str">
        <f>'PLAN DE ACCIÓN 2026'!H94</f>
        <v xml:space="preserve">Seguimiento a iniciativas de Transformación digital en el laboratorio de SMF </v>
      </c>
      <c r="G392" s="1022">
        <v>4</v>
      </c>
      <c r="H392" s="1022" t="s">
        <v>137</v>
      </c>
      <c r="I392" s="1030">
        <f>'PLAN DE ACCIÓN 2026'!V94</f>
        <v>2</v>
      </c>
      <c r="J392" s="1030">
        <f>'PLAN DE ACCIÓN 2026'!J94+'PLAN DE ACCIÓN 2026'!K94+'PLAN DE ACCIÓN 2026'!L94+'PLAN DE ACCIÓN 2026'!M94</f>
        <v>1</v>
      </c>
      <c r="K392" s="1030">
        <f>'PLAN DE ACCIÓN 2026'!AB94+'PLAN DE ACCIÓN 2026'!AC94+'PLAN DE ACCIÓN 2026'!AD94+'PLAN DE ACCIÓN 2026'!AE94</f>
        <v>1</v>
      </c>
      <c r="L392" s="1031">
        <f t="shared" si="36"/>
        <v>0.5</v>
      </c>
      <c r="M392" s="1031">
        <f t="shared" si="37"/>
        <v>0.5</v>
      </c>
      <c r="N392" s="1030">
        <f>'PLAN DE ACCIÓN 2026'!M94</f>
        <v>1</v>
      </c>
      <c r="O392" s="1022">
        <f>'PLAN DE ACCIÓN 2026'!AE94</f>
        <v>1</v>
      </c>
      <c r="P392" s="1029">
        <f t="shared" si="40"/>
        <v>1</v>
      </c>
      <c r="Q392" s="1046" t="s">
        <v>110</v>
      </c>
      <c r="R392" s="1030">
        <f t="shared" si="38"/>
        <v>0</v>
      </c>
      <c r="S392" s="1030">
        <f t="shared" si="39"/>
        <v>0</v>
      </c>
    </row>
    <row r="393" spans="1:19" ht="18.75" customHeight="1">
      <c r="A393" s="1041">
        <v>92</v>
      </c>
      <c r="B393" s="1023" t="str">
        <f>'PLAN DE ACCIÓN 2026'!G95</f>
        <v>ID30</v>
      </c>
      <c r="C393" s="1048" t="s">
        <v>133</v>
      </c>
      <c r="D393" s="1048" t="s">
        <v>104</v>
      </c>
      <c r="E393" s="1023" t="str">
        <f>'PLAN DE ACCIÓN 2026'!X95</f>
        <v>Subdirección de Metrología Física</v>
      </c>
      <c r="F393" s="1022" t="str">
        <f>'PLAN DE ACCIÓN 2026'!H95</f>
        <v>Participar en reuniones de Grupos de Trabajo, subcomités y/o Comités Consultivos ante el BIPM o el SIM</v>
      </c>
      <c r="G393" s="1022">
        <v>4</v>
      </c>
      <c r="H393" s="1022" t="s">
        <v>137</v>
      </c>
      <c r="I393" s="1030">
        <f>'PLAN DE ACCIÓN 2026'!V95</f>
        <v>3</v>
      </c>
      <c r="J393" s="1030">
        <f>'PLAN DE ACCIÓN 2026'!J95+'PLAN DE ACCIÓN 2026'!K95+'PLAN DE ACCIÓN 2026'!L95+'PLAN DE ACCIÓN 2026'!M95</f>
        <v>1</v>
      </c>
      <c r="K393" s="1030">
        <f>'PLAN DE ACCIÓN 2026'!AB95+'PLAN DE ACCIÓN 2026'!AC95+'PLAN DE ACCIÓN 2026'!AD95+'PLAN DE ACCIÓN 2026'!AE95</f>
        <v>1</v>
      </c>
      <c r="L393" s="1031">
        <f t="shared" si="36"/>
        <v>0.33333333333333331</v>
      </c>
      <c r="M393" s="1031">
        <f t="shared" si="37"/>
        <v>0.33333333333333331</v>
      </c>
      <c r="N393" s="1030">
        <f>'PLAN DE ACCIÓN 2026'!M95</f>
        <v>1</v>
      </c>
      <c r="O393" s="1022">
        <f>'PLAN DE ACCIÓN 2026'!AE95</f>
        <v>1</v>
      </c>
      <c r="P393" s="1029">
        <f t="shared" si="40"/>
        <v>1</v>
      </c>
      <c r="Q393" s="1046" t="s">
        <v>110</v>
      </c>
      <c r="R393" s="1030">
        <f t="shared" si="38"/>
        <v>0</v>
      </c>
      <c r="S393" s="1030">
        <f t="shared" si="39"/>
        <v>0</v>
      </c>
    </row>
    <row r="394" spans="1:19" ht="14.25">
      <c r="A394" s="1041">
        <v>93</v>
      </c>
      <c r="B394" s="1023" t="str">
        <f>'PLAN DE ACCIÓN 2026'!G96</f>
        <v>ID31</v>
      </c>
      <c r="C394" s="1048" t="s">
        <v>133</v>
      </c>
      <c r="D394" s="1048" t="s">
        <v>104</v>
      </c>
      <c r="E394" s="1023" t="str">
        <f>'PLAN DE ACCIÓN 2026'!X96</f>
        <v>Subdirección de Metrología Física</v>
      </c>
      <c r="F394" s="1022" t="str">
        <f>'PLAN DE ACCIÓN 2026'!H96</f>
        <v xml:space="preserve">Rediseñar o diseñar cursos en metrología física </v>
      </c>
      <c r="G394" s="1022">
        <v>4</v>
      </c>
      <c r="H394" s="1022" t="s">
        <v>137</v>
      </c>
      <c r="I394" s="1030">
        <f>'PLAN DE ACCIÓN 2026'!V96</f>
        <v>2</v>
      </c>
      <c r="J394" s="1030">
        <f>'PLAN DE ACCIÓN 2026'!J96+'PLAN DE ACCIÓN 2026'!K96+'PLAN DE ACCIÓN 2026'!L96+'PLAN DE ACCIÓN 2026'!M96</f>
        <v>0</v>
      </c>
      <c r="K394" s="1030">
        <f>'PLAN DE ACCIÓN 2026'!AB96+'PLAN DE ACCIÓN 2026'!AC96+'PLAN DE ACCIÓN 2026'!AD96+'PLAN DE ACCIÓN 2026'!AE96</f>
        <v>0</v>
      </c>
      <c r="L394" s="1031">
        <f t="shared" si="36"/>
        <v>0</v>
      </c>
      <c r="M394" s="1031">
        <f t="shared" si="37"/>
        <v>0</v>
      </c>
      <c r="N394" s="1030">
        <f>'PLAN DE ACCIÓN 2026'!M96</f>
        <v>0</v>
      </c>
      <c r="O394" s="1022">
        <f>'PLAN DE ACCIÓN 2026'!AE96</f>
        <v>0</v>
      </c>
      <c r="P394" s="1029" t="e">
        <f t="shared" si="40"/>
        <v>#DIV/0!</v>
      </c>
      <c r="Q394" s="1046" t="s">
        <v>110</v>
      </c>
      <c r="R394" s="1030">
        <f t="shared" si="38"/>
        <v>0</v>
      </c>
      <c r="S394" s="1030">
        <f t="shared" si="39"/>
        <v>0</v>
      </c>
    </row>
    <row r="395" spans="1:19" ht="14.25">
      <c r="A395" s="1041">
        <v>94</v>
      </c>
      <c r="B395" s="1023" t="str">
        <f>'PLAN DE ACCIÓN 2026'!G97</f>
        <v>ID32</v>
      </c>
      <c r="C395" s="1048" t="s">
        <v>133</v>
      </c>
      <c r="D395" s="1048" t="s">
        <v>104</v>
      </c>
      <c r="E395" s="1023" t="str">
        <f>'PLAN DE ACCIÓN 2026'!X97</f>
        <v>Subdirección de Metrología Física</v>
      </c>
      <c r="F395" s="1022" t="str">
        <f>'PLAN DE ACCIÓN 2026'!H97</f>
        <v>Servicios metrologicos prestados por los laboratorios de la SMF</v>
      </c>
      <c r="G395" s="1022">
        <v>4</v>
      </c>
      <c r="H395" s="1022" t="s">
        <v>137</v>
      </c>
      <c r="I395" s="1030">
        <f>'PLAN DE ACCIÓN 2026'!V97</f>
        <v>3</v>
      </c>
      <c r="J395" s="1030">
        <f>'PLAN DE ACCIÓN 2026'!J97+'PLAN DE ACCIÓN 2026'!K97+'PLAN DE ACCIÓN 2026'!L97+'PLAN DE ACCIÓN 2026'!M97</f>
        <v>0</v>
      </c>
      <c r="K395" s="1030">
        <f>'PLAN DE ACCIÓN 2026'!AB97+'PLAN DE ACCIÓN 2026'!AC97+'PLAN DE ACCIÓN 2026'!AD97+'PLAN DE ACCIÓN 2026'!AE97</f>
        <v>0</v>
      </c>
      <c r="L395" s="1031">
        <f t="shared" si="36"/>
        <v>0</v>
      </c>
      <c r="M395" s="1031">
        <f t="shared" si="37"/>
        <v>0</v>
      </c>
      <c r="N395" s="1030">
        <f>'PLAN DE ACCIÓN 2026'!M97</f>
        <v>0</v>
      </c>
      <c r="O395" s="1022">
        <f>'PLAN DE ACCIÓN 2026'!AE97</f>
        <v>0</v>
      </c>
      <c r="P395" s="1029" t="e">
        <f t="shared" si="40"/>
        <v>#DIV/0!</v>
      </c>
      <c r="Q395" s="1046" t="s">
        <v>110</v>
      </c>
      <c r="R395" s="1030">
        <f t="shared" si="38"/>
        <v>0</v>
      </c>
      <c r="S395" s="1030">
        <f t="shared" si="39"/>
        <v>0</v>
      </c>
    </row>
    <row r="396" spans="1:19" ht="14.25">
      <c r="A396" s="1041">
        <v>95</v>
      </c>
      <c r="B396" s="1023" t="str">
        <f>'PLAN DE ACCIÓN 2026'!G98</f>
        <v>ID33</v>
      </c>
      <c r="C396" s="1048" t="s">
        <v>133</v>
      </c>
      <c r="D396" s="1048" t="s">
        <v>104</v>
      </c>
      <c r="E396" s="1023" t="str">
        <f>'PLAN DE ACCIÓN 2026'!X98</f>
        <v>Subdirección de Metrología Física</v>
      </c>
      <c r="F396" s="1022" t="str">
        <f>'PLAN DE ACCIÓN 2026'!H98</f>
        <v xml:space="preserve">Realizar informes de seguimiento a Trazabilidad externa de la SMF </v>
      </c>
      <c r="G396" s="1022">
        <v>4</v>
      </c>
      <c r="H396" s="1022" t="s">
        <v>137</v>
      </c>
      <c r="I396" s="1030">
        <f>'PLAN DE ACCIÓN 2026'!V98</f>
        <v>2</v>
      </c>
      <c r="J396" s="1030">
        <f>'PLAN DE ACCIÓN 2026'!J98+'PLAN DE ACCIÓN 2026'!K98+'PLAN DE ACCIÓN 2026'!L98+'PLAN DE ACCIÓN 2026'!M98</f>
        <v>0</v>
      </c>
      <c r="K396" s="1030">
        <f>'PLAN DE ACCIÓN 2026'!AB98+'PLAN DE ACCIÓN 2026'!AC98+'PLAN DE ACCIÓN 2026'!AD98+'PLAN DE ACCIÓN 2026'!AE98</f>
        <v>0</v>
      </c>
      <c r="L396" s="1031">
        <f t="shared" si="36"/>
        <v>0</v>
      </c>
      <c r="M396" s="1031">
        <f t="shared" si="37"/>
        <v>0</v>
      </c>
      <c r="N396" s="1030">
        <f>'PLAN DE ACCIÓN 2026'!M98</f>
        <v>0</v>
      </c>
      <c r="O396" s="1022">
        <f>'PLAN DE ACCIÓN 2026'!AE98</f>
        <v>0</v>
      </c>
      <c r="P396" s="1029" t="e">
        <f t="shared" si="40"/>
        <v>#DIV/0!</v>
      </c>
      <c r="Q396" s="1046" t="s">
        <v>110</v>
      </c>
      <c r="R396" s="1030">
        <f t="shared" si="38"/>
        <v>0</v>
      </c>
      <c r="S396" s="1030">
        <f t="shared" si="39"/>
        <v>0</v>
      </c>
    </row>
    <row r="397" spans="1:19" ht="14.25">
      <c r="A397" s="1041">
        <v>96</v>
      </c>
      <c r="B397" s="1023" t="str">
        <f>'PLAN DE ACCIÓN 2026'!G99</f>
        <v>ID34</v>
      </c>
      <c r="C397" s="1048" t="s">
        <v>133</v>
      </c>
      <c r="D397" s="1048" t="s">
        <v>104</v>
      </c>
      <c r="E397" s="1023" t="str">
        <f>'PLAN DE ACCIÓN 2026'!X99</f>
        <v>Subdirección de Metrología Física</v>
      </c>
      <c r="F397" s="1022" t="str">
        <f>'PLAN DE ACCIÓN 2026'!H99</f>
        <v>Participa en convocatorias y/o ejecutar proyectos de cooperación nacional o internacional</v>
      </c>
      <c r="G397" s="1022">
        <v>4</v>
      </c>
      <c r="H397" s="1022" t="s">
        <v>137</v>
      </c>
      <c r="I397" s="1030">
        <f>'PLAN DE ACCIÓN 2026'!V99</f>
        <v>2</v>
      </c>
      <c r="J397" s="1030">
        <f>'PLAN DE ACCIÓN 2026'!J99+'PLAN DE ACCIÓN 2026'!K99+'PLAN DE ACCIÓN 2026'!L99+'PLAN DE ACCIÓN 2026'!M99</f>
        <v>0</v>
      </c>
      <c r="K397" s="1030">
        <f>'PLAN DE ACCIÓN 2026'!AB99+'PLAN DE ACCIÓN 2026'!AC99+'PLAN DE ACCIÓN 2026'!AD99+'PLAN DE ACCIÓN 2026'!AE99</f>
        <v>0</v>
      </c>
      <c r="L397" s="1031">
        <f t="shared" si="36"/>
        <v>0</v>
      </c>
      <c r="M397" s="1031">
        <f t="shared" si="37"/>
        <v>0</v>
      </c>
      <c r="N397" s="1030">
        <f>'PLAN DE ACCIÓN 2026'!M99</f>
        <v>0</v>
      </c>
      <c r="O397" s="1022">
        <f>'PLAN DE ACCIÓN 2026'!AE99</f>
        <v>0</v>
      </c>
      <c r="P397" s="1029" t="e">
        <f t="shared" si="40"/>
        <v>#DIV/0!</v>
      </c>
      <c r="Q397" s="1046" t="s">
        <v>110</v>
      </c>
      <c r="R397" s="1030">
        <f t="shared" si="38"/>
        <v>0</v>
      </c>
      <c r="S397" s="1030">
        <f t="shared" si="39"/>
        <v>0</v>
      </c>
    </row>
    <row r="398" spans="1:19" ht="14.25">
      <c r="A398" s="1041">
        <v>97</v>
      </c>
      <c r="B398" s="1023" t="str">
        <f>'PLAN DE ACCIÓN 2026'!G100</f>
        <v>ID35</v>
      </c>
      <c r="C398" s="1048" t="s">
        <v>133</v>
      </c>
      <c r="D398" s="1048" t="s">
        <v>104</v>
      </c>
      <c r="E398" s="1023" t="str">
        <f>'PLAN DE ACCIÓN 2026'!X100</f>
        <v>Subdirección de Metrología Física</v>
      </c>
      <c r="F398" s="1022" t="str">
        <f>'PLAN DE ACCIÓN 2026'!H100</f>
        <v>Realizar las evaluaciones pares y auditorias internas para el mantenimiento de CMC de acuerdo al programa anual de auditorias del SIG</v>
      </c>
      <c r="G398" s="1022">
        <v>4</v>
      </c>
      <c r="H398" s="1022" t="s">
        <v>137</v>
      </c>
      <c r="I398" s="1030">
        <f>'PLAN DE ACCIÓN 2026'!V100</f>
        <v>2</v>
      </c>
      <c r="J398" s="1030">
        <f>'PLAN DE ACCIÓN 2026'!J100+'PLAN DE ACCIÓN 2026'!K100+'PLAN DE ACCIÓN 2026'!L100+'PLAN DE ACCIÓN 2026'!M100</f>
        <v>0</v>
      </c>
      <c r="K398" s="1030">
        <f>'PLAN DE ACCIÓN 2026'!AB100+'PLAN DE ACCIÓN 2026'!AC100+'PLAN DE ACCIÓN 2026'!AD100+'PLAN DE ACCIÓN 2026'!AE100</f>
        <v>0</v>
      </c>
      <c r="L398" s="1031">
        <f t="shared" si="36"/>
        <v>0</v>
      </c>
      <c r="M398" s="1031">
        <f t="shared" si="37"/>
        <v>0</v>
      </c>
      <c r="N398" s="1030">
        <f>'PLAN DE ACCIÓN 2026'!M100</f>
        <v>0</v>
      </c>
      <c r="O398" s="1022">
        <f>'PLAN DE ACCIÓN 2026'!AE100</f>
        <v>0</v>
      </c>
      <c r="P398" s="1029" t="e">
        <f t="shared" si="40"/>
        <v>#DIV/0!</v>
      </c>
      <c r="Q398" s="1046" t="s">
        <v>110</v>
      </c>
      <c r="R398" s="1030">
        <f t="shared" si="38"/>
        <v>0</v>
      </c>
      <c r="S398" s="1030">
        <f t="shared" si="39"/>
        <v>0</v>
      </c>
    </row>
    <row r="399" spans="1:19" ht="14.25">
      <c r="A399" s="1041">
        <v>98</v>
      </c>
      <c r="B399" s="1023" t="str">
        <f>'PLAN DE ACCIÓN 2026'!G101</f>
        <v>ID36</v>
      </c>
      <c r="C399" s="1048" t="s">
        <v>133</v>
      </c>
      <c r="D399" s="1048" t="s">
        <v>104</v>
      </c>
      <c r="E399" s="1023" t="str">
        <f>'PLAN DE ACCIÓN 2026'!X101</f>
        <v>Subdirección de Metrología Química y Biología</v>
      </c>
      <c r="F399" s="1022" t="str">
        <f>'PLAN DE ACCIÓN 2026'!H101</f>
        <v>Atender servicios de calibración en espectrofotometría UV - Vis</v>
      </c>
      <c r="G399" s="1022">
        <v>4</v>
      </c>
      <c r="H399" s="1022" t="s">
        <v>137</v>
      </c>
      <c r="I399" s="1030">
        <f>'PLAN DE ACCIÓN 2026'!V101</f>
        <v>1</v>
      </c>
      <c r="J399" s="1030">
        <f>'PLAN DE ACCIÓN 2026'!J101+'PLAN DE ACCIÓN 2026'!K101+'PLAN DE ACCIÓN 2026'!L101+'PLAN DE ACCIÓN 2026'!M101</f>
        <v>0</v>
      </c>
      <c r="K399" s="1030">
        <f>'PLAN DE ACCIÓN 2026'!AB101+'PLAN DE ACCIÓN 2026'!AC101+'PLAN DE ACCIÓN 2026'!AD101+'PLAN DE ACCIÓN 2026'!AE101</f>
        <v>0</v>
      </c>
      <c r="L399" s="1031">
        <f t="shared" si="36"/>
        <v>0</v>
      </c>
      <c r="M399" s="1031">
        <f t="shared" si="37"/>
        <v>0</v>
      </c>
      <c r="N399" s="1030">
        <f>'PLAN DE ACCIÓN 2026'!M101</f>
        <v>0</v>
      </c>
      <c r="O399" s="1022">
        <f>'PLAN DE ACCIÓN 2026'!AE101</f>
        <v>0</v>
      </c>
      <c r="P399" s="1029" t="e">
        <f t="shared" si="40"/>
        <v>#DIV/0!</v>
      </c>
      <c r="Q399" s="1046" t="s">
        <v>110</v>
      </c>
      <c r="R399" s="1030">
        <f t="shared" si="38"/>
        <v>0</v>
      </c>
      <c r="S399" s="1030">
        <f t="shared" si="39"/>
        <v>0</v>
      </c>
    </row>
    <row r="400" spans="1:19" ht="14.25">
      <c r="A400" s="1041">
        <v>99</v>
      </c>
      <c r="B400" s="1023" t="str">
        <f>'PLAN DE ACCIÓN 2026'!G102</f>
        <v>ID37</v>
      </c>
      <c r="C400" s="1048" t="s">
        <v>133</v>
      </c>
      <c r="D400" s="1048" t="s">
        <v>104</v>
      </c>
      <c r="E400" s="1023" t="str">
        <f>'PLAN DE ACCIÓN 2026'!X102</f>
        <v>Subdirección de Servicios Metrológicos y Relación con el Ciudadano</v>
      </c>
      <c r="F400" s="1022" t="str">
        <f>'PLAN DE ACCIÓN 2026'!H102</f>
        <v>Avanzar en la implementación del modelo de gobernanza de I+D+i</v>
      </c>
      <c r="G400" s="1022">
        <v>4</v>
      </c>
      <c r="H400" s="1022" t="s">
        <v>137</v>
      </c>
      <c r="I400" s="1030">
        <f>'PLAN DE ACCIÓN 2026'!V102</f>
        <v>6</v>
      </c>
      <c r="J400" s="1030">
        <f>'PLAN DE ACCIÓN 2026'!J102+'PLAN DE ACCIÓN 2026'!K102+'PLAN DE ACCIÓN 2026'!L102+'PLAN DE ACCIÓN 2026'!M102</f>
        <v>2</v>
      </c>
      <c r="K400" s="1030">
        <f>'PLAN DE ACCIÓN 2026'!AB102+'PLAN DE ACCIÓN 2026'!AC102+'PLAN DE ACCIÓN 2026'!AD102+'PLAN DE ACCIÓN 2026'!AE102</f>
        <v>1</v>
      </c>
      <c r="L400" s="1031">
        <f t="shared" si="36"/>
        <v>0.33333333333333331</v>
      </c>
      <c r="M400" s="1031">
        <f t="shared" si="37"/>
        <v>0.16666666666666666</v>
      </c>
      <c r="N400" s="1030">
        <f>'PLAN DE ACCIÓN 2026'!M102</f>
        <v>1</v>
      </c>
      <c r="O400" s="1022">
        <f>'PLAN DE ACCIÓN 2026'!AE102</f>
        <v>0</v>
      </c>
      <c r="P400" s="1029">
        <f t="shared" si="40"/>
        <v>0</v>
      </c>
      <c r="Q400" s="1046" t="s">
        <v>110</v>
      </c>
      <c r="R400" s="1030">
        <f t="shared" si="38"/>
        <v>-1</v>
      </c>
      <c r="S400" s="1030">
        <f t="shared" si="39"/>
        <v>-1</v>
      </c>
    </row>
    <row r="401" spans="1:19" ht="14.25">
      <c r="A401" s="1041">
        <v>100</v>
      </c>
      <c r="B401" s="1023" t="str">
        <f>'PLAN DE ACCIÓN 2026'!G103</f>
        <v>ID38</v>
      </c>
      <c r="C401" s="1048" t="s">
        <v>133</v>
      </c>
      <c r="D401" s="1048" t="s">
        <v>104</v>
      </c>
      <c r="E401" s="1023" t="str">
        <f>'PLAN DE ACCIÓN 2026'!X103</f>
        <v>Subdirección de Servicios Metrológicos y Relación con el Ciudadano</v>
      </c>
      <c r="F401" s="1022" t="str">
        <f>'PLAN DE ACCIÓN 2026'!H103</f>
        <v>Generar el modelo predictivo (Fase I) para la gestión de la demanda de servicios metrológicos</v>
      </c>
      <c r="G401" s="1022">
        <v>4</v>
      </c>
      <c r="H401" s="1022" t="s">
        <v>137</v>
      </c>
      <c r="I401" s="1030">
        <f>'PLAN DE ACCIÓN 2026'!V103</f>
        <v>2</v>
      </c>
      <c r="J401" s="1030">
        <f>'PLAN DE ACCIÓN 2026'!J103+'PLAN DE ACCIÓN 2026'!K103+'PLAN DE ACCIÓN 2026'!L103+'PLAN DE ACCIÓN 2026'!M103</f>
        <v>1</v>
      </c>
      <c r="K401" s="1030">
        <f>'PLAN DE ACCIÓN 2026'!AB103+'PLAN DE ACCIÓN 2026'!AC103+'PLAN DE ACCIÓN 2026'!AD103+'PLAN DE ACCIÓN 2026'!AE103</f>
        <v>1</v>
      </c>
      <c r="L401" s="1031">
        <f t="shared" si="36"/>
        <v>0.5</v>
      </c>
      <c r="M401" s="1031">
        <f t="shared" si="37"/>
        <v>0.5</v>
      </c>
      <c r="N401" s="1030">
        <f>'PLAN DE ACCIÓN 2026'!M103</f>
        <v>0</v>
      </c>
      <c r="O401" s="1022">
        <f>'PLAN DE ACCIÓN 2026'!AE103</f>
        <v>0</v>
      </c>
      <c r="P401" s="1029" t="e">
        <f t="shared" si="40"/>
        <v>#DIV/0!</v>
      </c>
      <c r="Q401" s="1046" t="s">
        <v>110</v>
      </c>
      <c r="R401" s="1030">
        <f t="shared" si="38"/>
        <v>0</v>
      </c>
      <c r="S401" s="1030">
        <f t="shared" si="39"/>
        <v>0</v>
      </c>
    </row>
    <row r="402" spans="1:19" ht="23.25" customHeight="1">
      <c r="A402" s="1041">
        <v>1</v>
      </c>
      <c r="B402" s="1023" t="str">
        <f>'PLAN DE ACCIÓN 2026'!G4</f>
        <v>PEI1</v>
      </c>
      <c r="C402" s="1048" t="s">
        <v>133</v>
      </c>
      <c r="D402" s="1048" t="s">
        <v>104</v>
      </c>
      <c r="E402" s="1023" t="str">
        <f>'PLAN DE ACCIÓN 2026'!X4</f>
        <v>Subdirección de Metrología Física</v>
      </c>
      <c r="F402" s="1022" t="str">
        <f>'PLAN DE ACCIÓN 2026'!H4</f>
        <v>Optimizar las CMC propias y/o reconocidas vigentes (SMF)</v>
      </c>
      <c r="G402" s="1022">
        <v>5</v>
      </c>
      <c r="H402" s="1022" t="s">
        <v>138</v>
      </c>
      <c r="I402" s="1030">
        <f>'PLAN DE ACCIÓN 2026'!V4</f>
        <v>2</v>
      </c>
      <c r="J402" s="1030">
        <f>'PLAN DE ACCIÓN 2026'!J4+'PLAN DE ACCIÓN 2026'!K4+'PLAN DE ACCIÓN 2026'!L4+'PLAN DE ACCIÓN 2026'!M4+'PLAN DE ACCIÓN 2026'!N4</f>
        <v>0</v>
      </c>
      <c r="K402" s="1030">
        <f>'PLAN DE ACCIÓN 2026'!AB4+'PLAN DE ACCIÓN 2026'!AC4+'PLAN DE ACCIÓN 2026'!AD4+'PLAN DE ACCIÓN 2026'!AE4+'PLAN DE ACCIÓN 2026'!AF4</f>
        <v>0</v>
      </c>
      <c r="L402" s="1031">
        <f t="shared" ref="L402:L434" si="41">J402/I402</f>
        <v>0</v>
      </c>
      <c r="M402" s="1031">
        <f t="shared" ref="M402:M434" si="42">K402/I402</f>
        <v>0</v>
      </c>
      <c r="N402" s="1030">
        <f>'PLAN DE ACCIÓN 2026'!N4</f>
        <v>0</v>
      </c>
      <c r="O402" s="1022">
        <f>'PLAN DE ACCIÓN 2026'!AF4</f>
        <v>0</v>
      </c>
      <c r="P402" s="1029" t="e">
        <f t="shared" si="40"/>
        <v>#DIV/0!</v>
      </c>
      <c r="Q402" s="1046" t="s">
        <v>105</v>
      </c>
      <c r="R402" s="1030">
        <f>K402-J402</f>
        <v>0</v>
      </c>
      <c r="S402" s="1030">
        <f>O402-N402</f>
        <v>0</v>
      </c>
    </row>
    <row r="403" spans="1:19" ht="20.25" customHeight="1">
      <c r="A403" s="1041">
        <v>2</v>
      </c>
      <c r="B403" s="1023" t="str">
        <f>'PLAN DE ACCIÓN 2026'!G5</f>
        <v>PEI1</v>
      </c>
      <c r="C403" s="1048" t="s">
        <v>133</v>
      </c>
      <c r="D403" s="1048" t="s">
        <v>104</v>
      </c>
      <c r="E403" s="1023" t="str">
        <f>'PLAN DE ACCIÓN 2026'!X5</f>
        <v>Subdirección de Metrología Química y Biología</v>
      </c>
      <c r="F403" s="1022" t="str">
        <f>'PLAN DE ACCIÓN 2026'!H5</f>
        <v>Optimizar las CMC propias y/o reconocidas vigentes (SMBQ)</v>
      </c>
      <c r="G403" s="1022">
        <v>5</v>
      </c>
      <c r="H403" s="1022" t="s">
        <v>138</v>
      </c>
      <c r="I403" s="1030">
        <f>'PLAN DE ACCIÓN 2026'!V5</f>
        <v>1</v>
      </c>
      <c r="J403" s="1030">
        <f>'PLAN DE ACCIÓN 2026'!J5+'PLAN DE ACCIÓN 2026'!K5+'PLAN DE ACCIÓN 2026'!L5+'PLAN DE ACCIÓN 2026'!M5+'PLAN DE ACCIÓN 2026'!N5</f>
        <v>0</v>
      </c>
      <c r="K403" s="1030">
        <f>'PLAN DE ACCIÓN 2026'!AB5+'PLAN DE ACCIÓN 2026'!AC5+'PLAN DE ACCIÓN 2026'!AD5+'PLAN DE ACCIÓN 2026'!AE5+'PLAN DE ACCIÓN 2026'!AF5</f>
        <v>0</v>
      </c>
      <c r="L403" s="1031">
        <f t="shared" si="41"/>
        <v>0</v>
      </c>
      <c r="M403" s="1031">
        <f t="shared" si="42"/>
        <v>0</v>
      </c>
      <c r="N403" s="1030">
        <f>'PLAN DE ACCIÓN 2026'!N5</f>
        <v>0</v>
      </c>
      <c r="O403" s="1022">
        <f>'PLAN DE ACCIÓN 2026'!AF5</f>
        <v>0</v>
      </c>
      <c r="P403" s="1029" t="e">
        <f t="shared" si="40"/>
        <v>#DIV/0!</v>
      </c>
      <c r="Q403" s="1046" t="s">
        <v>105</v>
      </c>
      <c r="R403" s="1030">
        <f t="shared" ref="R403:R466" si="43">K403-J403</f>
        <v>0</v>
      </c>
      <c r="S403" s="1030">
        <f t="shared" ref="S403:S466" si="44">O403-N403</f>
        <v>0</v>
      </c>
    </row>
    <row r="404" spans="1:19" ht="14.25">
      <c r="A404" s="1041">
        <v>3</v>
      </c>
      <c r="B404" s="1023" t="str">
        <f>'PLAN DE ACCIÓN 2026'!G6</f>
        <v>PEI2</v>
      </c>
      <c r="C404" s="1048" t="s">
        <v>133</v>
      </c>
      <c r="D404" s="1048" t="s">
        <v>104</v>
      </c>
      <c r="E404" s="1023" t="str">
        <f>'PLAN DE ACCIÓN 2026'!X6</f>
        <v>Subdirección de Metrología Química y Biología</v>
      </c>
      <c r="F404" s="1022" t="str">
        <f>'PLAN DE ACCIÓN 2026'!H6</f>
        <v>Someter a reconocimiento vigentes o nuevas CMC asociadas a nuevas magnitudes o mensurandos o método de medición (SMQB)</v>
      </c>
      <c r="G404" s="1022">
        <v>5</v>
      </c>
      <c r="H404" s="1022" t="s">
        <v>138</v>
      </c>
      <c r="I404" s="1030">
        <f>'PLAN DE ACCIÓN 2026'!V6</f>
        <v>2</v>
      </c>
      <c r="J404" s="1030">
        <f>'PLAN DE ACCIÓN 2026'!J6+'PLAN DE ACCIÓN 2026'!K6+'PLAN DE ACCIÓN 2026'!L6+'PLAN DE ACCIÓN 2026'!M6+'PLAN DE ACCIÓN 2026'!N6</f>
        <v>0</v>
      </c>
      <c r="K404" s="1030">
        <f>'PLAN DE ACCIÓN 2026'!AB6+'PLAN DE ACCIÓN 2026'!AC6+'PLAN DE ACCIÓN 2026'!AD6+'PLAN DE ACCIÓN 2026'!AE6+'PLAN DE ACCIÓN 2026'!AF6</f>
        <v>0</v>
      </c>
      <c r="L404" s="1031">
        <f t="shared" si="41"/>
        <v>0</v>
      </c>
      <c r="M404" s="1031">
        <f t="shared" si="42"/>
        <v>0</v>
      </c>
      <c r="N404" s="1030">
        <f>'PLAN DE ACCIÓN 2026'!N6</f>
        <v>0</v>
      </c>
      <c r="O404" s="1022">
        <f>'PLAN DE ACCIÓN 2026'!AF6</f>
        <v>0</v>
      </c>
      <c r="P404" s="1029" t="e">
        <f t="shared" si="40"/>
        <v>#DIV/0!</v>
      </c>
      <c r="Q404" s="1046" t="s">
        <v>105</v>
      </c>
      <c r="R404" s="1030">
        <f t="shared" si="43"/>
        <v>0</v>
      </c>
      <c r="S404" s="1030">
        <f t="shared" si="44"/>
        <v>0</v>
      </c>
    </row>
    <row r="405" spans="1:19" ht="14.25">
      <c r="A405" s="1041">
        <v>4</v>
      </c>
      <c r="B405" s="1023" t="str">
        <f>'PLAN DE ACCIÓN 2026'!G7</f>
        <v>PEI3</v>
      </c>
      <c r="C405" s="1048" t="s">
        <v>133</v>
      </c>
      <c r="D405" s="1048" t="s">
        <v>104</v>
      </c>
      <c r="E405" s="1023" t="str">
        <f>'PLAN DE ACCIÓN 2026'!X7</f>
        <v>Subdirección de Metrología Química y Biología</v>
      </c>
      <c r="F405" s="1022" t="str">
        <f>'PLAN DE ACCIÓN 2026'!H7</f>
        <v>Fortalecer la participacion y liderazgo en escenarios internacionales (SMQB)</v>
      </c>
      <c r="G405" s="1022">
        <v>5</v>
      </c>
      <c r="H405" s="1022" t="s">
        <v>138</v>
      </c>
      <c r="I405" s="1030">
        <f>'PLAN DE ACCIÓN 2026'!V7</f>
        <v>2</v>
      </c>
      <c r="J405" s="1030">
        <f>'PLAN DE ACCIÓN 2026'!J7+'PLAN DE ACCIÓN 2026'!K7+'PLAN DE ACCIÓN 2026'!L7+'PLAN DE ACCIÓN 2026'!M7+'PLAN DE ACCIÓN 2026'!N7</f>
        <v>0</v>
      </c>
      <c r="K405" s="1030">
        <f>'PLAN DE ACCIÓN 2026'!AB7+'PLAN DE ACCIÓN 2026'!AC7+'PLAN DE ACCIÓN 2026'!AD7+'PLAN DE ACCIÓN 2026'!AE7+'PLAN DE ACCIÓN 2026'!AF7</f>
        <v>0</v>
      </c>
      <c r="L405" s="1031">
        <f t="shared" si="41"/>
        <v>0</v>
      </c>
      <c r="M405" s="1031">
        <f t="shared" si="42"/>
        <v>0</v>
      </c>
      <c r="N405" s="1030">
        <f>'PLAN DE ACCIÓN 2026'!N7</f>
        <v>0</v>
      </c>
      <c r="O405" s="1022">
        <f>'PLAN DE ACCIÓN 2026'!AF7</f>
        <v>0</v>
      </c>
      <c r="P405" s="1029" t="e">
        <f t="shared" si="40"/>
        <v>#DIV/0!</v>
      </c>
      <c r="Q405" s="1046" t="s">
        <v>105</v>
      </c>
      <c r="R405" s="1030">
        <f t="shared" si="43"/>
        <v>0</v>
      </c>
      <c r="S405" s="1030">
        <f t="shared" si="44"/>
        <v>0</v>
      </c>
    </row>
    <row r="406" spans="1:19" ht="14.25">
      <c r="A406" s="1041">
        <v>5</v>
      </c>
      <c r="B406" s="1023" t="str">
        <f>'PLAN DE ACCIÓN 2026'!G8</f>
        <v>PEI3</v>
      </c>
      <c r="C406" s="1048" t="s">
        <v>133</v>
      </c>
      <c r="D406" s="1048" t="s">
        <v>104</v>
      </c>
      <c r="E406" s="1023" t="str">
        <f>'PLAN DE ACCIÓN 2026'!X8</f>
        <v>Subdirección de Metrología Física</v>
      </c>
      <c r="F406" s="1022" t="str">
        <f>'PLAN DE ACCIÓN 2026'!H8</f>
        <v>Fortalecer la participacion y liderazgo en escenarios internacionales (SMF)</v>
      </c>
      <c r="G406" s="1022">
        <v>5</v>
      </c>
      <c r="H406" s="1022" t="s">
        <v>138</v>
      </c>
      <c r="I406" s="1030">
        <f>'PLAN DE ACCIÓN 2026'!V8</f>
        <v>2</v>
      </c>
      <c r="J406" s="1030">
        <f>'PLAN DE ACCIÓN 2026'!J8+'PLAN DE ACCIÓN 2026'!K8+'PLAN DE ACCIÓN 2026'!L8+'PLAN DE ACCIÓN 2026'!M8+'PLAN DE ACCIÓN 2026'!N8</f>
        <v>0</v>
      </c>
      <c r="K406" s="1030">
        <f>'PLAN DE ACCIÓN 2026'!AB8+'PLAN DE ACCIÓN 2026'!AC8+'PLAN DE ACCIÓN 2026'!AD8+'PLAN DE ACCIÓN 2026'!AE8+'PLAN DE ACCIÓN 2026'!AF8</f>
        <v>0</v>
      </c>
      <c r="L406" s="1031">
        <f t="shared" si="41"/>
        <v>0</v>
      </c>
      <c r="M406" s="1031">
        <f t="shared" si="42"/>
        <v>0</v>
      </c>
      <c r="N406" s="1030">
        <f>'PLAN DE ACCIÓN 2026'!N8</f>
        <v>0</v>
      </c>
      <c r="O406" s="1022">
        <f>'PLAN DE ACCIÓN 2026'!AF8</f>
        <v>0</v>
      </c>
      <c r="P406" s="1029" t="e">
        <f t="shared" si="40"/>
        <v>#DIV/0!</v>
      </c>
      <c r="Q406" s="1046" t="s">
        <v>105</v>
      </c>
      <c r="R406" s="1030">
        <f t="shared" si="43"/>
        <v>0</v>
      </c>
      <c r="S406" s="1030">
        <f t="shared" si="44"/>
        <v>0</v>
      </c>
    </row>
    <row r="407" spans="1:19" ht="14.25">
      <c r="A407" s="1041">
        <v>6</v>
      </c>
      <c r="B407" s="1023" t="str">
        <f>'PLAN DE ACCIÓN 2026'!G9</f>
        <v>PEI4</v>
      </c>
      <c r="C407" s="1048" t="s">
        <v>133</v>
      </c>
      <c r="D407" s="1048" t="s">
        <v>104</v>
      </c>
      <c r="E407" s="1023" t="str">
        <f>'PLAN DE ACCIÓN 2026'!X9</f>
        <v>Subdirección de Metrología Química y Biología</v>
      </c>
      <c r="F407" s="1022" t="str">
        <f>'PLAN DE ACCIÓN 2026'!H9</f>
        <v>Participación en comparaciones clave, suplementarias, pilotos o bilaterales, que apoyen mediciones en un sector productivo. (SMQB)</v>
      </c>
      <c r="G407" s="1022">
        <v>5</v>
      </c>
      <c r="H407" s="1022" t="s">
        <v>138</v>
      </c>
      <c r="I407" s="1030">
        <f>'PLAN DE ACCIÓN 2026'!V9</f>
        <v>6</v>
      </c>
      <c r="J407" s="1030">
        <f>'PLAN DE ACCIÓN 2026'!J9+'PLAN DE ACCIÓN 2026'!K9+'PLAN DE ACCIÓN 2026'!L9+'PLAN DE ACCIÓN 2026'!M9+'PLAN DE ACCIÓN 2026'!N9</f>
        <v>2</v>
      </c>
      <c r="K407" s="1030">
        <f>'PLAN DE ACCIÓN 2026'!AB9+'PLAN DE ACCIÓN 2026'!AC9+'PLAN DE ACCIÓN 2026'!AD9+'PLAN DE ACCIÓN 2026'!AE9+'PLAN DE ACCIÓN 2026'!AF9</f>
        <v>2</v>
      </c>
      <c r="L407" s="1031">
        <f t="shared" si="41"/>
        <v>0.33333333333333331</v>
      </c>
      <c r="M407" s="1031">
        <f t="shared" si="42"/>
        <v>0.33333333333333331</v>
      </c>
      <c r="N407" s="1030">
        <f>'PLAN DE ACCIÓN 2026'!N9</f>
        <v>0</v>
      </c>
      <c r="O407" s="1022">
        <f>'PLAN DE ACCIÓN 2026'!AF9</f>
        <v>0</v>
      </c>
      <c r="P407" s="1029" t="e">
        <f t="shared" si="40"/>
        <v>#DIV/0!</v>
      </c>
      <c r="Q407" s="1046" t="s">
        <v>105</v>
      </c>
      <c r="R407" s="1030">
        <f t="shared" si="43"/>
        <v>0</v>
      </c>
      <c r="S407" s="1030">
        <f t="shared" si="44"/>
        <v>0</v>
      </c>
    </row>
    <row r="408" spans="1:19" ht="14.25">
      <c r="A408" s="1041">
        <v>7</v>
      </c>
      <c r="B408" s="1023" t="str">
        <f>'PLAN DE ACCIÓN 2026'!G10</f>
        <v>PEI4</v>
      </c>
      <c r="C408" s="1048" t="s">
        <v>133</v>
      </c>
      <c r="D408" s="1048" t="s">
        <v>104</v>
      </c>
      <c r="E408" s="1023" t="str">
        <f>'PLAN DE ACCIÓN 2026'!X10</f>
        <v>Subdirección de Metrología Física</v>
      </c>
      <c r="F408" s="1022" t="str">
        <f>'PLAN DE ACCIÓN 2026'!H10</f>
        <v>Participación en comparaciones clave, suplementarias, pilotos o bilaterales, que apoyen mediciones en un sector productivo. (SMF)</v>
      </c>
      <c r="G408" s="1022">
        <v>5</v>
      </c>
      <c r="H408" s="1022" t="s">
        <v>138</v>
      </c>
      <c r="I408" s="1030">
        <f>'PLAN DE ACCIÓN 2026'!V10</f>
        <v>1</v>
      </c>
      <c r="J408" s="1030">
        <f>'PLAN DE ACCIÓN 2026'!J10+'PLAN DE ACCIÓN 2026'!K10+'PLAN DE ACCIÓN 2026'!L10+'PLAN DE ACCIÓN 2026'!M10+'PLAN DE ACCIÓN 2026'!N10</f>
        <v>0</v>
      </c>
      <c r="K408" s="1030">
        <f>'PLAN DE ACCIÓN 2026'!AB10+'PLAN DE ACCIÓN 2026'!AC10+'PLAN DE ACCIÓN 2026'!AD10+'PLAN DE ACCIÓN 2026'!AE10+'PLAN DE ACCIÓN 2026'!AF10</f>
        <v>0</v>
      </c>
      <c r="L408" s="1031">
        <f t="shared" si="41"/>
        <v>0</v>
      </c>
      <c r="M408" s="1031">
        <f t="shared" si="42"/>
        <v>0</v>
      </c>
      <c r="N408" s="1030">
        <f>'PLAN DE ACCIÓN 2026'!N10</f>
        <v>0</v>
      </c>
      <c r="O408" s="1022">
        <f>'PLAN DE ACCIÓN 2026'!AF10</f>
        <v>0</v>
      </c>
      <c r="P408" s="1029" t="e">
        <f t="shared" si="40"/>
        <v>#DIV/0!</v>
      </c>
      <c r="Q408" s="1046" t="s">
        <v>107</v>
      </c>
      <c r="R408" s="1030">
        <f t="shared" si="43"/>
        <v>0</v>
      </c>
      <c r="S408" s="1030">
        <f t="shared" si="44"/>
        <v>0</v>
      </c>
    </row>
    <row r="409" spans="1:19" ht="14.25">
      <c r="A409" s="1041">
        <v>8</v>
      </c>
      <c r="B409" s="1023" t="str">
        <f>'PLAN DE ACCIÓN 2026'!G11</f>
        <v>PES1</v>
      </c>
      <c r="C409" s="1048" t="s">
        <v>133</v>
      </c>
      <c r="D409" s="1048" t="s">
        <v>104</v>
      </c>
      <c r="E409" s="1023" t="str">
        <f>'PLAN DE ACCIÓN 2026'!X11</f>
        <v>Subdirección de Servicios Metrológicos y Relación con el Ciudadano</v>
      </c>
      <c r="F409" s="1022" t="str">
        <f>'PLAN DE ACCIÓN 2026'!H11</f>
        <v>Implementar instrumentos que promuevan la adopción y modernización de estándares de calidad para dar mayor valor agregado en la industria</v>
      </c>
      <c r="G409" s="1022">
        <v>5</v>
      </c>
      <c r="H409" s="1022" t="s">
        <v>138</v>
      </c>
      <c r="I409" s="1030">
        <f>'PLAN DE ACCIÓN 2026'!V11</f>
        <v>2</v>
      </c>
      <c r="J409" s="1030">
        <f>'PLAN DE ACCIÓN 2026'!J11+'PLAN DE ACCIÓN 2026'!K11+'PLAN DE ACCIÓN 2026'!L11+'PLAN DE ACCIÓN 2026'!M11+'PLAN DE ACCIÓN 2026'!N11</f>
        <v>0</v>
      </c>
      <c r="K409" s="1030">
        <f>'PLAN DE ACCIÓN 2026'!AB11+'PLAN DE ACCIÓN 2026'!AC11+'PLAN DE ACCIÓN 2026'!AD11+'PLAN DE ACCIÓN 2026'!AE11+'PLAN DE ACCIÓN 2026'!AF11</f>
        <v>0</v>
      </c>
      <c r="L409" s="1031">
        <f t="shared" si="41"/>
        <v>0</v>
      </c>
      <c r="M409" s="1031">
        <f t="shared" si="42"/>
        <v>0</v>
      </c>
      <c r="N409" s="1030">
        <f>'PLAN DE ACCIÓN 2026'!N11</f>
        <v>0</v>
      </c>
      <c r="O409" s="1022">
        <f>'PLAN DE ACCIÓN 2026'!AF11</f>
        <v>0</v>
      </c>
      <c r="P409" s="1029" t="e">
        <f t="shared" si="40"/>
        <v>#DIV/0!</v>
      </c>
      <c r="Q409" s="1046" t="s">
        <v>108</v>
      </c>
      <c r="R409" s="1030">
        <f t="shared" si="43"/>
        <v>0</v>
      </c>
      <c r="S409" s="1030">
        <f t="shared" si="44"/>
        <v>0</v>
      </c>
    </row>
    <row r="410" spans="1:19" ht="14.25">
      <c r="A410" s="1041">
        <v>9</v>
      </c>
      <c r="B410" s="1023" t="str">
        <f>'PLAN DE ACCIÓN 2026'!G12</f>
        <v>CONPES 3957-1,10</v>
      </c>
      <c r="C410" s="1048" t="s">
        <v>133</v>
      </c>
      <c r="D410" s="1048" t="s">
        <v>104</v>
      </c>
      <c r="E410" s="1023" t="str">
        <f>'PLAN DE ACCIÓN 2026'!X12</f>
        <v>Subdirección de Metrología Física</v>
      </c>
      <c r="F410" s="1022" t="str">
        <f>'PLAN DE ACCIÓN 2026'!H12</f>
        <v>1.10. Implementar las herramientas de hardware y software del Laboratorio de Tiempo y Frecuencia</v>
      </c>
      <c r="G410" s="1022">
        <v>5</v>
      </c>
      <c r="H410" s="1022" t="s">
        <v>138</v>
      </c>
      <c r="I410" s="1030">
        <f>'PLAN DE ACCIÓN 2026'!V12</f>
        <v>1</v>
      </c>
      <c r="J410" s="1030">
        <f>'PLAN DE ACCIÓN 2026'!J12+'PLAN DE ACCIÓN 2026'!K12+'PLAN DE ACCIÓN 2026'!L12+'PLAN DE ACCIÓN 2026'!M12+'PLAN DE ACCIÓN 2026'!N12</f>
        <v>0</v>
      </c>
      <c r="K410" s="1030">
        <f>'PLAN DE ACCIÓN 2026'!AB12+'PLAN DE ACCIÓN 2026'!AC12+'PLAN DE ACCIÓN 2026'!AD12+'PLAN DE ACCIÓN 2026'!AE12+'PLAN DE ACCIÓN 2026'!AF12</f>
        <v>1</v>
      </c>
      <c r="L410" s="1031">
        <f t="shared" si="41"/>
        <v>0</v>
      </c>
      <c r="M410" s="1031">
        <f t="shared" si="42"/>
        <v>1</v>
      </c>
      <c r="N410" s="1030">
        <f>'PLAN DE ACCIÓN 2026'!N12</f>
        <v>0</v>
      </c>
      <c r="O410" s="1022">
        <f>'PLAN DE ACCIÓN 2026'!AF12</f>
        <v>0</v>
      </c>
      <c r="P410" s="1029" t="e">
        <f t="shared" si="40"/>
        <v>#DIV/0!</v>
      </c>
      <c r="Q410" s="1046" t="s">
        <v>108</v>
      </c>
      <c r="R410" s="1030">
        <f t="shared" si="43"/>
        <v>1</v>
      </c>
      <c r="S410" s="1030">
        <f t="shared" si="44"/>
        <v>0</v>
      </c>
    </row>
    <row r="411" spans="1:19" ht="14.25">
      <c r="A411" s="1041">
        <v>10</v>
      </c>
      <c r="B411" s="1023" t="str">
        <f>'PLAN DE ACCIÓN 2026'!G13</f>
        <v>CONPES 3957 1.4</v>
      </c>
      <c r="C411" s="1048" t="s">
        <v>133</v>
      </c>
      <c r="D411" s="1048" t="s">
        <v>104</v>
      </c>
      <c r="E411" s="1023" t="str">
        <f>'PLAN DE ACCIÓN 2026'!X13</f>
        <v xml:space="preserve">Oficina Asesora de Planeación </v>
      </c>
      <c r="F411" s="1022" t="str">
        <f>'PLAN DE ACCIÓN 2026'!H13</f>
        <v xml:space="preserve">1.4. Diseñar y realizar una evaluación del programa  nacional de asistencia técnica y transferencia de conocimiento.
</v>
      </c>
      <c r="G411" s="1022">
        <v>5</v>
      </c>
      <c r="H411" s="1022" t="s">
        <v>138</v>
      </c>
      <c r="I411" s="1030">
        <f>'PLAN DE ACCIÓN 2026'!V13</f>
        <v>1</v>
      </c>
      <c r="J411" s="1030">
        <f>'PLAN DE ACCIÓN 2026'!J13+'PLAN DE ACCIÓN 2026'!K13+'PLAN DE ACCIÓN 2026'!L13+'PLAN DE ACCIÓN 2026'!M13+'PLAN DE ACCIÓN 2026'!N13</f>
        <v>0</v>
      </c>
      <c r="K411" s="1030">
        <f>'PLAN DE ACCIÓN 2026'!AB13+'PLAN DE ACCIÓN 2026'!AC13+'PLAN DE ACCIÓN 2026'!AD13+'PLAN DE ACCIÓN 2026'!AE13+'PLAN DE ACCIÓN 2026'!AF13</f>
        <v>0</v>
      </c>
      <c r="L411" s="1031">
        <f t="shared" si="41"/>
        <v>0</v>
      </c>
      <c r="M411" s="1031">
        <f t="shared" si="42"/>
        <v>0</v>
      </c>
      <c r="N411" s="1030">
        <f>'PLAN DE ACCIÓN 2026'!N13</f>
        <v>0</v>
      </c>
      <c r="O411" s="1022">
        <f>'PLAN DE ACCIÓN 2026'!AF13</f>
        <v>0</v>
      </c>
      <c r="P411" s="1029" t="e">
        <f t="shared" si="40"/>
        <v>#DIV/0!</v>
      </c>
      <c r="Q411" s="1046" t="s">
        <v>108</v>
      </c>
      <c r="R411" s="1030">
        <f t="shared" si="43"/>
        <v>0</v>
      </c>
      <c r="S411" s="1030">
        <f t="shared" si="44"/>
        <v>0</v>
      </c>
    </row>
    <row r="412" spans="1:19" ht="14.25">
      <c r="A412" s="1041">
        <v>11</v>
      </c>
      <c r="B412" s="1023" t="str">
        <f>'PLAN DE ACCIÓN 2026'!G14</f>
        <v>CONPES 3957 2,6</v>
      </c>
      <c r="C412" s="1048" t="s">
        <v>133</v>
      </c>
      <c r="D412" s="1048" t="s">
        <v>104</v>
      </c>
      <c r="E412" s="1023" t="str">
        <f>'PLAN DE ACCIÓN 2026'!X14</f>
        <v>Dirección General</v>
      </c>
      <c r="F412" s="1022"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412" s="1022">
        <v>5</v>
      </c>
      <c r="H412" s="1022" t="s">
        <v>138</v>
      </c>
      <c r="I412" s="1030">
        <f>'PLAN DE ACCIÓN 2026'!V14</f>
        <v>1</v>
      </c>
      <c r="J412" s="1030">
        <f>'PLAN DE ACCIÓN 2026'!J14+'PLAN DE ACCIÓN 2026'!K14+'PLAN DE ACCIÓN 2026'!L14+'PLAN DE ACCIÓN 2026'!M14+'PLAN DE ACCIÓN 2026'!N14</f>
        <v>0</v>
      </c>
      <c r="K412" s="1030">
        <f>'PLAN DE ACCIÓN 2026'!AB14+'PLAN DE ACCIÓN 2026'!AC14+'PLAN DE ACCIÓN 2026'!AD14+'PLAN DE ACCIÓN 2026'!AE14+'PLAN DE ACCIÓN 2026'!AF14</f>
        <v>0</v>
      </c>
      <c r="L412" s="1031">
        <f t="shared" si="41"/>
        <v>0</v>
      </c>
      <c r="M412" s="1031">
        <f t="shared" si="42"/>
        <v>0</v>
      </c>
      <c r="N412" s="1030">
        <f>'PLAN DE ACCIÓN 2026'!N14</f>
        <v>0</v>
      </c>
      <c r="O412" s="1022">
        <f>'PLAN DE ACCIÓN 2026'!AF14</f>
        <v>0</v>
      </c>
      <c r="P412" s="1029" t="e">
        <f t="shared" si="40"/>
        <v>#DIV/0!</v>
      </c>
      <c r="Q412" s="1046" t="s">
        <v>108</v>
      </c>
      <c r="R412" s="1030">
        <f t="shared" si="43"/>
        <v>0</v>
      </c>
      <c r="S412" s="1030">
        <f t="shared" si="44"/>
        <v>0</v>
      </c>
    </row>
    <row r="413" spans="1:19" ht="14.25">
      <c r="A413" s="1041">
        <v>12</v>
      </c>
      <c r="B413" s="1023" t="str">
        <f>'PLAN DE ACCIÓN 2026'!G15</f>
        <v>CONPES 3866 1,52</v>
      </c>
      <c r="C413" s="1048" t="s">
        <v>133</v>
      </c>
      <c r="D413" s="1048" t="s">
        <v>104</v>
      </c>
      <c r="E413" s="1023" t="str">
        <f>'PLAN DE ACCIÓN 2026'!X15</f>
        <v>Subdirección de Servicios Metrológicos y Relación con el Ciudadano</v>
      </c>
      <c r="F413" s="1022" t="str">
        <f>'PLAN DE ACCIÓN 2026'!H15</f>
        <v>1.52 Implementar un programa para identificar y suplir las principales necesidades de ensayos y mediciones</v>
      </c>
      <c r="G413" s="1022">
        <v>5</v>
      </c>
      <c r="H413" s="1022" t="s">
        <v>138</v>
      </c>
      <c r="I413" s="1030">
        <f>'PLAN DE ACCIÓN 2026'!V15</f>
        <v>1</v>
      </c>
      <c r="J413" s="1030">
        <f>'PLAN DE ACCIÓN 2026'!J15+'PLAN DE ACCIÓN 2026'!K15+'PLAN DE ACCIÓN 2026'!L15+'PLAN DE ACCIÓN 2026'!M15+'PLAN DE ACCIÓN 2026'!N15</f>
        <v>0</v>
      </c>
      <c r="K413" s="1030">
        <f>'PLAN DE ACCIÓN 2026'!AB15+'PLAN DE ACCIÓN 2026'!AC15+'PLAN DE ACCIÓN 2026'!AD15+'PLAN DE ACCIÓN 2026'!AE15+'PLAN DE ACCIÓN 2026'!AF15</f>
        <v>0</v>
      </c>
      <c r="L413" s="1031">
        <f t="shared" si="41"/>
        <v>0</v>
      </c>
      <c r="M413" s="1031">
        <f t="shared" si="42"/>
        <v>0</v>
      </c>
      <c r="N413" s="1030">
        <f>'PLAN DE ACCIÓN 2026'!N15</f>
        <v>0</v>
      </c>
      <c r="O413" s="1022">
        <f>'PLAN DE ACCIÓN 2026'!AF15</f>
        <v>0</v>
      </c>
      <c r="P413" s="1029" t="e">
        <f t="shared" si="40"/>
        <v>#DIV/0!</v>
      </c>
      <c r="Q413" s="1046" t="s">
        <v>108</v>
      </c>
      <c r="R413" s="1030">
        <f t="shared" si="43"/>
        <v>0</v>
      </c>
      <c r="S413" s="1030">
        <f t="shared" si="44"/>
        <v>0</v>
      </c>
    </row>
    <row r="414" spans="1:19" ht="14.25">
      <c r="A414" s="1041">
        <v>13</v>
      </c>
      <c r="B414" s="1023" t="str">
        <f>'PLAN DE ACCIÓN 2026'!G16</f>
        <v>CONPES 4052 3.6.</v>
      </c>
      <c r="C414" s="1048" t="s">
        <v>133</v>
      </c>
      <c r="D414" s="1048" t="s">
        <v>104</v>
      </c>
      <c r="E414" s="1023" t="str">
        <f>'PLAN DE ACCIÓN 2026'!X16</f>
        <v>Subdirección de Metrología Química y Biología</v>
      </c>
      <c r="F414" s="1022" t="str">
        <f>'PLAN DE ACCIÓN 2026'!H16</f>
        <v>3.6. Fortalecer la red de laboratorios nacionales especializados en el análisis de contaminantes orgánicos.</v>
      </c>
      <c r="G414" s="1022">
        <v>5</v>
      </c>
      <c r="H414" s="1022" t="s">
        <v>138</v>
      </c>
      <c r="I414" s="1030">
        <f>'PLAN DE ACCIÓN 2026'!V16</f>
        <v>2</v>
      </c>
      <c r="J414" s="1030">
        <f>'PLAN DE ACCIÓN 2026'!J16+'PLAN DE ACCIÓN 2026'!K16+'PLAN DE ACCIÓN 2026'!L16+'PLAN DE ACCIÓN 2026'!M16+'PLAN DE ACCIÓN 2026'!N16</f>
        <v>0</v>
      </c>
      <c r="K414" s="1030">
        <f>'PLAN DE ACCIÓN 2026'!AB16+'PLAN DE ACCIÓN 2026'!AC16+'PLAN DE ACCIÓN 2026'!AD16+'PLAN DE ACCIÓN 2026'!AE16+'PLAN DE ACCIÓN 2026'!AF16</f>
        <v>0</v>
      </c>
      <c r="L414" s="1031">
        <f t="shared" si="41"/>
        <v>0</v>
      </c>
      <c r="M414" s="1031">
        <f t="shared" si="42"/>
        <v>0</v>
      </c>
      <c r="N414" s="1030">
        <f>'PLAN DE ACCIÓN 2026'!N16</f>
        <v>0</v>
      </c>
      <c r="O414" s="1022">
        <f>'PLAN DE ACCIÓN 2026'!AF16</f>
        <v>0</v>
      </c>
      <c r="P414" s="1029" t="e">
        <f t="shared" si="40"/>
        <v>#DIV/0!</v>
      </c>
      <c r="Q414" s="1046" t="s">
        <v>108</v>
      </c>
      <c r="R414" s="1030">
        <f t="shared" si="43"/>
        <v>0</v>
      </c>
      <c r="S414" s="1030">
        <f t="shared" si="44"/>
        <v>0</v>
      </c>
    </row>
    <row r="415" spans="1:19" ht="14.25">
      <c r="A415" s="1041">
        <v>14</v>
      </c>
      <c r="B415" s="1023" t="str">
        <f>'PLAN DE ACCIÓN 2026'!G17</f>
        <v>CONPES 4085 2.3</v>
      </c>
      <c r="C415" s="1048" t="s">
        <v>133</v>
      </c>
      <c r="D415" s="1048" t="s">
        <v>104</v>
      </c>
      <c r="E415" s="1023" t="str">
        <f>'PLAN DE ACCIÓN 2026'!X17</f>
        <v>Subdirección de Servicios Metrológicos y Relación con el Ciudadano</v>
      </c>
      <c r="F415" s="1022"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415" s="1022">
        <v>5</v>
      </c>
      <c r="H415" s="1022" t="s">
        <v>138</v>
      </c>
      <c r="I415" s="1030">
        <f>'PLAN DE ACCIÓN 2026'!V17</f>
        <v>1</v>
      </c>
      <c r="J415" s="1030">
        <f>'PLAN DE ACCIÓN 2026'!J17+'PLAN DE ACCIÓN 2026'!K17+'PLAN DE ACCIÓN 2026'!L17+'PLAN DE ACCIÓN 2026'!M17+'PLAN DE ACCIÓN 2026'!N17</f>
        <v>0</v>
      </c>
      <c r="K415" s="1030">
        <f>'PLAN DE ACCIÓN 2026'!AB17+'PLAN DE ACCIÓN 2026'!AC17+'PLAN DE ACCIÓN 2026'!AD17+'PLAN DE ACCIÓN 2026'!AE17+'PLAN DE ACCIÓN 2026'!AF17</f>
        <v>0</v>
      </c>
      <c r="L415" s="1031">
        <f t="shared" si="41"/>
        <v>0</v>
      </c>
      <c r="M415" s="1031">
        <f t="shared" si="42"/>
        <v>0</v>
      </c>
      <c r="N415" s="1030">
        <f>'PLAN DE ACCIÓN 2026'!N17</f>
        <v>0</v>
      </c>
      <c r="O415" s="1022">
        <f>'PLAN DE ACCIÓN 2026'!AF17</f>
        <v>0</v>
      </c>
      <c r="P415" s="1029" t="e">
        <f t="shared" si="40"/>
        <v>#DIV/0!</v>
      </c>
      <c r="Q415" s="1046" t="s">
        <v>107</v>
      </c>
      <c r="R415" s="1030">
        <f t="shared" si="43"/>
        <v>0</v>
      </c>
      <c r="S415" s="1030">
        <f t="shared" si="44"/>
        <v>0</v>
      </c>
    </row>
    <row r="416" spans="1:19" ht="14.25">
      <c r="A416" s="1041">
        <v>15</v>
      </c>
      <c r="B416" s="1023" t="str">
        <f>'PLAN DE ACCIÓN 2026'!G18</f>
        <v>PES2</v>
      </c>
      <c r="C416" s="1048" t="s">
        <v>133</v>
      </c>
      <c r="D416" s="1048" t="s">
        <v>104</v>
      </c>
      <c r="E416" s="1023" t="str">
        <f>'PLAN DE ACCIÓN 2026'!X18</f>
        <v>Subdirección de Servicios Metrológicos y Relación con el Ciudadano</v>
      </c>
      <c r="F416" s="1022" t="str">
        <f>'PLAN DE ACCIÓN 2026'!H18</f>
        <v>Brindar asistencia técnica para contribuir en la competitividad de la industria y/o la exportación de productos y servicios</v>
      </c>
      <c r="G416" s="1022">
        <v>5</v>
      </c>
      <c r="H416" s="1022" t="s">
        <v>138</v>
      </c>
      <c r="I416" s="1030">
        <f>'PLAN DE ACCIÓN 2026'!V18</f>
        <v>4</v>
      </c>
      <c r="J416" s="1030">
        <f>'PLAN DE ACCIÓN 2026'!J18+'PLAN DE ACCIÓN 2026'!K18+'PLAN DE ACCIÓN 2026'!L18+'PLAN DE ACCIÓN 2026'!M18+'PLAN DE ACCIÓN 2026'!N18</f>
        <v>0</v>
      </c>
      <c r="K416" s="1030">
        <f>'PLAN DE ACCIÓN 2026'!AB18+'PLAN DE ACCIÓN 2026'!AC18+'PLAN DE ACCIÓN 2026'!AD18+'PLAN DE ACCIÓN 2026'!AE18+'PLAN DE ACCIÓN 2026'!AF18</f>
        <v>0</v>
      </c>
      <c r="L416" s="1031">
        <f t="shared" si="41"/>
        <v>0</v>
      </c>
      <c r="M416" s="1031">
        <f t="shared" si="42"/>
        <v>0</v>
      </c>
      <c r="N416" s="1030">
        <f>'PLAN DE ACCIÓN 2026'!N18</f>
        <v>0</v>
      </c>
      <c r="O416" s="1022">
        <f>'PLAN DE ACCIÓN 2026'!AF18</f>
        <v>0</v>
      </c>
      <c r="P416" s="1029" t="e">
        <f t="shared" si="40"/>
        <v>#DIV/0!</v>
      </c>
      <c r="Q416" s="1046" t="s">
        <v>108</v>
      </c>
      <c r="R416" s="1030">
        <f t="shared" si="43"/>
        <v>0</v>
      </c>
      <c r="S416" s="1030">
        <f t="shared" si="44"/>
        <v>0</v>
      </c>
    </row>
    <row r="417" spans="1:19" ht="14.25">
      <c r="A417" s="1041">
        <v>16</v>
      </c>
      <c r="B417" s="1023" t="str">
        <f>'PLAN DE ACCIÓN 2026'!G19</f>
        <v>CONPES 4129 2.28</v>
      </c>
      <c r="C417" s="1048" t="s">
        <v>133</v>
      </c>
      <c r="D417" s="1048" t="s">
        <v>104</v>
      </c>
      <c r="E417" s="1023" t="str">
        <f>'PLAN DE ACCIÓN 2026'!X19</f>
        <v>Subdirección de Servicios Metrológicos y Relación con el Ciudadano</v>
      </c>
      <c r="F417" s="1022"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417" s="1022">
        <v>5</v>
      </c>
      <c r="H417" s="1022" t="s">
        <v>138</v>
      </c>
      <c r="I417" s="1030">
        <f>'PLAN DE ACCIÓN 2026'!V19</f>
        <v>1</v>
      </c>
      <c r="J417" s="1030">
        <f>'PLAN DE ACCIÓN 2026'!J19+'PLAN DE ACCIÓN 2026'!K19+'PLAN DE ACCIÓN 2026'!L19+'PLAN DE ACCIÓN 2026'!M19+'PLAN DE ACCIÓN 2026'!N19</f>
        <v>0</v>
      </c>
      <c r="K417" s="1030">
        <f>'PLAN DE ACCIÓN 2026'!AB19+'PLAN DE ACCIÓN 2026'!AC19+'PLAN DE ACCIÓN 2026'!AD19+'PLAN DE ACCIÓN 2026'!AE19+'PLAN DE ACCIÓN 2026'!AF19</f>
        <v>0</v>
      </c>
      <c r="L417" s="1031">
        <f t="shared" si="41"/>
        <v>0</v>
      </c>
      <c r="M417" s="1031">
        <f t="shared" si="42"/>
        <v>0</v>
      </c>
      <c r="N417" s="1030">
        <f>'PLAN DE ACCIÓN 2026'!N19</f>
        <v>0</v>
      </c>
      <c r="O417" s="1022">
        <f>'PLAN DE ACCIÓN 2026'!AF19</f>
        <v>0</v>
      </c>
      <c r="P417" s="1029" t="e">
        <f t="shared" si="40"/>
        <v>#DIV/0!</v>
      </c>
      <c r="Q417" s="1046" t="s">
        <v>107</v>
      </c>
      <c r="R417" s="1030">
        <f t="shared" si="43"/>
        <v>0</v>
      </c>
      <c r="S417" s="1030">
        <f t="shared" si="44"/>
        <v>0</v>
      </c>
    </row>
    <row r="418" spans="1:19" ht="14.25">
      <c r="A418" s="1041">
        <v>17</v>
      </c>
      <c r="B418" s="1023" t="str">
        <f>'PLAN DE ACCIÓN 2026'!G20</f>
        <v>PES3</v>
      </c>
      <c r="C418" s="1048" t="s">
        <v>133</v>
      </c>
      <c r="D418" s="1048" t="s">
        <v>104</v>
      </c>
      <c r="E418" s="1023" t="str">
        <f>'PLAN DE ACCIÓN 2026'!X20</f>
        <v>Subdirección de Servicios Metrológicos y Relación con el Ciudadano</v>
      </c>
      <c r="F418" s="1022" t="str">
        <f>'PLAN DE ACCIÓN 2026'!H20</f>
        <v>Realizar gestión de conocimiento a través de la prestación de servicios capacitación en metrología</v>
      </c>
      <c r="G418" s="1022">
        <v>5</v>
      </c>
      <c r="H418" s="1022" t="s">
        <v>138</v>
      </c>
      <c r="I418" s="1030">
        <f>'PLAN DE ACCIÓN 2026'!V20</f>
        <v>2</v>
      </c>
      <c r="J418" s="1030">
        <f>'PLAN DE ACCIÓN 2026'!J20+'PLAN DE ACCIÓN 2026'!K20+'PLAN DE ACCIÓN 2026'!L20+'PLAN DE ACCIÓN 2026'!M20+'PLAN DE ACCIÓN 2026'!N20</f>
        <v>0</v>
      </c>
      <c r="K418" s="1030">
        <f>'PLAN DE ACCIÓN 2026'!AB20+'PLAN DE ACCIÓN 2026'!AC20+'PLAN DE ACCIÓN 2026'!AD20+'PLAN DE ACCIÓN 2026'!AE20+'PLAN DE ACCIÓN 2026'!AF20</f>
        <v>0</v>
      </c>
      <c r="L418" s="1031">
        <f t="shared" si="41"/>
        <v>0</v>
      </c>
      <c r="M418" s="1031">
        <f t="shared" si="42"/>
        <v>0</v>
      </c>
      <c r="N418" s="1030">
        <f>'PLAN DE ACCIÓN 2026'!N20</f>
        <v>0</v>
      </c>
      <c r="O418" s="1022">
        <f>'PLAN DE ACCIÓN 2026'!AF20</f>
        <v>0</v>
      </c>
      <c r="P418" s="1029" t="e">
        <f t="shared" si="40"/>
        <v>#DIV/0!</v>
      </c>
      <c r="Q418" s="1046" t="s">
        <v>108</v>
      </c>
      <c r="R418" s="1030">
        <f t="shared" si="43"/>
        <v>0</v>
      </c>
      <c r="S418" s="1030">
        <f t="shared" si="44"/>
        <v>0</v>
      </c>
    </row>
    <row r="419" spans="1:19" ht="14.25">
      <c r="A419" s="1041">
        <v>18</v>
      </c>
      <c r="B419" s="1023" t="str">
        <f>'PLAN DE ACCIÓN 2026'!G21</f>
        <v>CONPES 4129 2.29</v>
      </c>
      <c r="C419" s="1048" t="s">
        <v>133</v>
      </c>
      <c r="D419" s="1048" t="s">
        <v>104</v>
      </c>
      <c r="E419" s="1023" t="str">
        <f>'PLAN DE ACCIÓN 2026'!X21</f>
        <v>Subdirección de Metrología Física</v>
      </c>
      <c r="F419" s="1022"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419" s="1022">
        <v>5</v>
      </c>
      <c r="H419" s="1022" t="s">
        <v>138</v>
      </c>
      <c r="I419" s="1030">
        <f>'PLAN DE ACCIÓN 2026'!V21</f>
        <v>2</v>
      </c>
      <c r="J419" s="1030">
        <f>'PLAN DE ACCIÓN 2026'!J21+'PLAN DE ACCIÓN 2026'!K21+'PLAN DE ACCIÓN 2026'!L21+'PLAN DE ACCIÓN 2026'!M21+'PLAN DE ACCIÓN 2026'!N21</f>
        <v>1</v>
      </c>
      <c r="K419" s="1030">
        <f>'PLAN DE ACCIÓN 2026'!AB21+'PLAN DE ACCIÓN 2026'!AC21+'PLAN DE ACCIÓN 2026'!AD21+'PLAN DE ACCIÓN 2026'!AE21+'PLAN DE ACCIÓN 2026'!AF21</f>
        <v>1</v>
      </c>
      <c r="L419" s="1031">
        <f t="shared" si="41"/>
        <v>0.5</v>
      </c>
      <c r="M419" s="1031">
        <f t="shared" si="42"/>
        <v>0.5</v>
      </c>
      <c r="N419" s="1030">
        <f>'PLAN DE ACCIÓN 2026'!N21</f>
        <v>0</v>
      </c>
      <c r="O419" s="1022">
        <f>'PLAN DE ACCIÓN 2026'!AF21</f>
        <v>0</v>
      </c>
      <c r="P419" s="1029" t="e">
        <f t="shared" si="40"/>
        <v>#DIV/0!</v>
      </c>
      <c r="Q419" s="1046" t="s">
        <v>108</v>
      </c>
      <c r="R419" s="1030">
        <f t="shared" si="43"/>
        <v>0</v>
      </c>
      <c r="S419" s="1030">
        <f t="shared" si="44"/>
        <v>0</v>
      </c>
    </row>
    <row r="420" spans="1:19" ht="14.25">
      <c r="A420" s="1041">
        <v>19</v>
      </c>
      <c r="B420" s="1023" t="str">
        <f>'PLAN DE ACCIÓN 2026'!G22</f>
        <v>CONPES 4129 2.30</v>
      </c>
      <c r="C420" s="1048" t="s">
        <v>133</v>
      </c>
      <c r="D420" s="1048" t="s">
        <v>104</v>
      </c>
      <c r="E420" s="1023" t="str">
        <f>'PLAN DE ACCIÓN 2026'!X22</f>
        <v>Subdirección de Servicios Metrológicos y Relación con el Ciudadano</v>
      </c>
      <c r="F420" s="1022"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420" s="1022">
        <v>5</v>
      </c>
      <c r="H420" s="1022" t="s">
        <v>138</v>
      </c>
      <c r="I420" s="1030">
        <f>'PLAN DE ACCIÓN 2026'!V22</f>
        <v>1</v>
      </c>
      <c r="J420" s="1030">
        <f>'PLAN DE ACCIÓN 2026'!J22+'PLAN DE ACCIÓN 2026'!K22+'PLAN DE ACCIÓN 2026'!L22+'PLAN DE ACCIÓN 2026'!M22+'PLAN DE ACCIÓN 2026'!N22</f>
        <v>0</v>
      </c>
      <c r="K420" s="1030">
        <f>'PLAN DE ACCIÓN 2026'!AB22+'PLAN DE ACCIÓN 2026'!AC22+'PLAN DE ACCIÓN 2026'!AD22+'PLAN DE ACCIÓN 2026'!AE22+'PLAN DE ACCIÓN 2026'!AF22</f>
        <v>0</v>
      </c>
      <c r="L420" s="1031">
        <f t="shared" si="41"/>
        <v>0</v>
      </c>
      <c r="M420" s="1031">
        <f t="shared" si="42"/>
        <v>0</v>
      </c>
      <c r="N420" s="1030">
        <f>'PLAN DE ACCIÓN 2026'!N22</f>
        <v>0</v>
      </c>
      <c r="O420" s="1022">
        <f>'PLAN DE ACCIÓN 2026'!AF22</f>
        <v>0</v>
      </c>
      <c r="P420" s="1029" t="e">
        <f t="shared" si="40"/>
        <v>#DIV/0!</v>
      </c>
      <c r="Q420" s="1046" t="s">
        <v>107</v>
      </c>
      <c r="R420" s="1030">
        <f t="shared" si="43"/>
        <v>0</v>
      </c>
      <c r="S420" s="1030">
        <f t="shared" si="44"/>
        <v>0</v>
      </c>
    </row>
    <row r="421" spans="1:19" ht="14.25">
      <c r="A421" s="1041">
        <v>20</v>
      </c>
      <c r="B421" s="1023" t="str">
        <f>'PLAN DE ACCIÓN 2026'!G23</f>
        <v>PES4</v>
      </c>
      <c r="C421" s="1048" t="s">
        <v>133</v>
      </c>
      <c r="D421" s="1048" t="s">
        <v>104</v>
      </c>
      <c r="E421" s="1023" t="str">
        <f>'PLAN DE ACCIÓN 2026'!X23</f>
        <v>Subdirección de Servicios Metrológicos y Relación con el Ciudadano</v>
      </c>
      <c r="F421" s="1022" t="str">
        <f>'PLAN DE ACCIÓN 2026'!H23</f>
        <v>Identificar oportunidades metrologícas para atender condiciones favorables del comercio exterior</v>
      </c>
      <c r="G421" s="1022">
        <v>5</v>
      </c>
      <c r="H421" s="1022" t="s">
        <v>138</v>
      </c>
      <c r="I421" s="1030">
        <f>'PLAN DE ACCIÓN 2026'!V23</f>
        <v>1</v>
      </c>
      <c r="J421" s="1030">
        <f>'PLAN DE ACCIÓN 2026'!J23+'PLAN DE ACCIÓN 2026'!K23+'PLAN DE ACCIÓN 2026'!L23+'PLAN DE ACCIÓN 2026'!M23+'PLAN DE ACCIÓN 2026'!N23</f>
        <v>0</v>
      </c>
      <c r="K421" s="1030">
        <f>'PLAN DE ACCIÓN 2026'!AB23+'PLAN DE ACCIÓN 2026'!AC23+'PLAN DE ACCIÓN 2026'!AD23+'PLAN DE ACCIÓN 2026'!AE23+'PLAN DE ACCIÓN 2026'!AF23</f>
        <v>0</v>
      </c>
      <c r="L421" s="1031">
        <f>J421/I421</f>
        <v>0</v>
      </c>
      <c r="M421" s="1031">
        <f>K421/I421</f>
        <v>0</v>
      </c>
      <c r="N421" s="1030">
        <f>'PLAN DE ACCIÓN 2026'!N23</f>
        <v>0</v>
      </c>
      <c r="O421" s="1022">
        <f>'PLAN DE ACCIÓN 2026'!AF23</f>
        <v>0</v>
      </c>
      <c r="P421" s="1029" t="e">
        <f>O421/N421</f>
        <v>#DIV/0!</v>
      </c>
      <c r="Q421" s="1046" t="s">
        <v>107</v>
      </c>
      <c r="R421" s="1030">
        <f t="shared" si="43"/>
        <v>0</v>
      </c>
      <c r="S421" s="1030">
        <f t="shared" si="44"/>
        <v>0</v>
      </c>
    </row>
    <row r="422" spans="1:19" ht="14.25">
      <c r="A422" s="1041">
        <v>21</v>
      </c>
      <c r="B422" s="1023" t="str">
        <f>'PLAN DE ACCIÓN 2026'!G24</f>
        <v>PES5</v>
      </c>
      <c r="C422" s="1048" t="s">
        <v>133</v>
      </c>
      <c r="D422" s="1048" t="s">
        <v>104</v>
      </c>
      <c r="E422" s="1023" t="str">
        <f>'PLAN DE ACCIÓN 2026'!X24</f>
        <v>Subdirección de Servicios Metrológicos y Relación con el Ciudadano</v>
      </c>
      <c r="F422" s="1022" t="str">
        <f>'PLAN DE ACCIÓN 2026'!H24</f>
        <v>Contribuir desde la oferta de servicios metrológicos la acreditación de los laboratorios nacionales para la reducción de costos de los empresarios para certificarse en calidad</v>
      </c>
      <c r="G422" s="1022">
        <v>5</v>
      </c>
      <c r="H422" s="1022" t="s">
        <v>138</v>
      </c>
      <c r="I422" s="1030">
        <f>'PLAN DE ACCIÓN 2026'!V24</f>
        <v>2</v>
      </c>
      <c r="J422" s="1030">
        <f>'PLAN DE ACCIÓN 2026'!J24+'PLAN DE ACCIÓN 2026'!K24+'PLAN DE ACCIÓN 2026'!L24+'PLAN DE ACCIÓN 2026'!M24+'PLAN DE ACCIÓN 2026'!N24</f>
        <v>0</v>
      </c>
      <c r="K422" s="1030">
        <f>'PLAN DE ACCIÓN 2026'!AB24+'PLAN DE ACCIÓN 2026'!AC24+'PLAN DE ACCIÓN 2026'!AD24+'PLAN DE ACCIÓN 2026'!AE24+'PLAN DE ACCIÓN 2026'!AF24</f>
        <v>0</v>
      </c>
      <c r="L422" s="1031">
        <f>J422/I422</f>
        <v>0</v>
      </c>
      <c r="M422" s="1031">
        <f>K422/I422</f>
        <v>0</v>
      </c>
      <c r="N422" s="1030">
        <f>'PLAN DE ACCIÓN 2026'!N24</f>
        <v>0</v>
      </c>
      <c r="O422" s="1022">
        <f>'PLAN DE ACCIÓN 2026'!AF24</f>
        <v>0</v>
      </c>
      <c r="P422" s="1029" t="e">
        <f>O422/N422</f>
        <v>#DIV/0!</v>
      </c>
      <c r="Q422" s="1046" t="s">
        <v>107</v>
      </c>
      <c r="R422" s="1030">
        <f t="shared" si="43"/>
        <v>0</v>
      </c>
      <c r="S422" s="1030">
        <f t="shared" si="44"/>
        <v>0</v>
      </c>
    </row>
    <row r="423" spans="1:19" ht="14.25">
      <c r="A423" s="1041">
        <v>22</v>
      </c>
      <c r="B423" s="1023" t="str">
        <f>'PLAN DE ACCIÓN 2026'!G25</f>
        <v>PES6</v>
      </c>
      <c r="C423" s="1048" t="s">
        <v>133</v>
      </c>
      <c r="D423" s="1048" t="s">
        <v>104</v>
      </c>
      <c r="E423" s="1023" t="str">
        <f>'PLAN DE ACCIÓN 2026'!X25</f>
        <v>Subdirección de Servicios Metrológicos y Relación con el Ciudadano</v>
      </c>
      <c r="F423" s="1022" t="str">
        <f>'PLAN DE ACCIÓN 2026'!H25</f>
        <v>Realizar estudios de identificación de brechas metrológicas que contribuya a las apuestas productivas estratégicas</v>
      </c>
      <c r="G423" s="1022">
        <v>5</v>
      </c>
      <c r="H423" s="1022" t="s">
        <v>138</v>
      </c>
      <c r="I423" s="1030">
        <f>'PLAN DE ACCIÓN 2026'!V25</f>
        <v>2</v>
      </c>
      <c r="J423" s="1030">
        <f>'PLAN DE ACCIÓN 2026'!J25+'PLAN DE ACCIÓN 2026'!K25+'PLAN DE ACCIÓN 2026'!L25+'PLAN DE ACCIÓN 2026'!M25+'PLAN DE ACCIÓN 2026'!N25</f>
        <v>0</v>
      </c>
      <c r="K423" s="1030">
        <f>'PLAN DE ACCIÓN 2026'!AB25+'PLAN DE ACCIÓN 2026'!AC25+'PLAN DE ACCIÓN 2026'!AD25+'PLAN DE ACCIÓN 2026'!AE25+'PLAN DE ACCIÓN 2026'!AF25</f>
        <v>0</v>
      </c>
      <c r="L423" s="1031">
        <f t="shared" si="41"/>
        <v>0</v>
      </c>
      <c r="M423" s="1031">
        <f t="shared" si="42"/>
        <v>0</v>
      </c>
      <c r="N423" s="1030">
        <f>'PLAN DE ACCIÓN 2026'!N25</f>
        <v>0</v>
      </c>
      <c r="O423" s="1022">
        <f>'PLAN DE ACCIÓN 2026'!AF25</f>
        <v>0</v>
      </c>
      <c r="P423" s="1029" t="e">
        <f t="shared" si="40"/>
        <v>#DIV/0!</v>
      </c>
      <c r="Q423" s="1046" t="s">
        <v>107</v>
      </c>
      <c r="R423" s="1030">
        <f t="shared" si="43"/>
        <v>0</v>
      </c>
      <c r="S423" s="1030">
        <f t="shared" si="44"/>
        <v>0</v>
      </c>
    </row>
    <row r="424" spans="1:19" ht="14.25">
      <c r="A424" s="1041">
        <v>23</v>
      </c>
      <c r="B424" s="1023" t="str">
        <f>'PLAN DE ACCIÓN 2026'!G26</f>
        <v>PES7</v>
      </c>
      <c r="C424" s="1048" t="s">
        <v>133</v>
      </c>
      <c r="D424" s="1048" t="s">
        <v>104</v>
      </c>
      <c r="E424" s="1023" t="str">
        <f>'PLAN DE ACCIÓN 2026'!X26</f>
        <v>Dirección General</v>
      </c>
      <c r="F424" s="1022" t="str">
        <f>'PLAN DE ACCIÓN 2026'!H26</f>
        <v>Participar en eventos y canales de comunicación del SICAL</v>
      </c>
      <c r="G424" s="1022">
        <v>5</v>
      </c>
      <c r="H424" s="1022" t="s">
        <v>138</v>
      </c>
      <c r="I424" s="1030">
        <f>'PLAN DE ACCIÓN 2026'!V26</f>
        <v>2</v>
      </c>
      <c r="J424" s="1030">
        <f>'PLAN DE ACCIÓN 2026'!J26+'PLAN DE ACCIÓN 2026'!K26+'PLAN DE ACCIÓN 2026'!L26+'PLAN DE ACCIÓN 2026'!M26+'PLAN DE ACCIÓN 2026'!N26</f>
        <v>0</v>
      </c>
      <c r="K424" s="1030">
        <f>'PLAN DE ACCIÓN 2026'!AB26+'PLAN DE ACCIÓN 2026'!AC26+'PLAN DE ACCIÓN 2026'!AD26+'PLAN DE ACCIÓN 2026'!AE26+'PLAN DE ACCIÓN 2026'!AF26</f>
        <v>0</v>
      </c>
      <c r="L424" s="1031">
        <f t="shared" si="41"/>
        <v>0</v>
      </c>
      <c r="M424" s="1031">
        <f t="shared" si="42"/>
        <v>0</v>
      </c>
      <c r="N424" s="1030">
        <f>'PLAN DE ACCIÓN 2026'!N26</f>
        <v>0</v>
      </c>
      <c r="O424" s="1022">
        <f>'PLAN DE ACCIÓN 2026'!AF26</f>
        <v>0</v>
      </c>
      <c r="P424" s="1029" t="e">
        <f t="shared" si="40"/>
        <v>#DIV/0!</v>
      </c>
      <c r="Q424" s="1046" t="s">
        <v>107</v>
      </c>
      <c r="R424" s="1030">
        <f t="shared" si="43"/>
        <v>0</v>
      </c>
      <c r="S424" s="1030">
        <f t="shared" si="44"/>
        <v>0</v>
      </c>
    </row>
    <row r="425" spans="1:19" ht="14.25">
      <c r="A425" s="1041">
        <v>24</v>
      </c>
      <c r="B425" s="1023" t="str">
        <f>'PLAN DE ACCIÓN 2026'!G27</f>
        <v>PES8</v>
      </c>
      <c r="C425" s="1048" t="s">
        <v>133</v>
      </c>
      <c r="D425" s="1048" t="s">
        <v>104</v>
      </c>
      <c r="E425" s="1023" t="str">
        <f>'PLAN DE ACCIÓN 2026'!X27</f>
        <v>Subdirección de Servicios Metrológicos y Relación con el Ciudadano</v>
      </c>
      <c r="F425" s="1022" t="str">
        <f>'PLAN DE ACCIÓN 2026'!H27</f>
        <v>Fortalecer la estrategia nacional del turismo responsable sus ejes temáticos y componentes</v>
      </c>
      <c r="G425" s="1022">
        <v>5</v>
      </c>
      <c r="H425" s="1022" t="s">
        <v>138</v>
      </c>
      <c r="I425" s="1030">
        <f>'PLAN DE ACCIÓN 2026'!V27</f>
        <v>1</v>
      </c>
      <c r="J425" s="1030">
        <f>'PLAN DE ACCIÓN 2026'!J27+'PLAN DE ACCIÓN 2026'!K27+'PLAN DE ACCIÓN 2026'!L27+'PLAN DE ACCIÓN 2026'!M27+'PLAN DE ACCIÓN 2026'!N27</f>
        <v>0</v>
      </c>
      <c r="K425" s="1030">
        <f>'PLAN DE ACCIÓN 2026'!AB27+'PLAN DE ACCIÓN 2026'!AC27+'PLAN DE ACCIÓN 2026'!AD27+'PLAN DE ACCIÓN 2026'!AE27+'PLAN DE ACCIÓN 2026'!AF27</f>
        <v>0</v>
      </c>
      <c r="L425" s="1031">
        <f t="shared" si="41"/>
        <v>0</v>
      </c>
      <c r="M425" s="1031">
        <f t="shared" si="42"/>
        <v>0</v>
      </c>
      <c r="N425" s="1030">
        <f>'PLAN DE ACCIÓN 2026'!N27</f>
        <v>0</v>
      </c>
      <c r="O425" s="1022">
        <f>'PLAN DE ACCIÓN 2026'!AF27</f>
        <v>0</v>
      </c>
      <c r="P425" s="1029" t="e">
        <f t="shared" si="40"/>
        <v>#DIV/0!</v>
      </c>
      <c r="Q425" s="1046" t="s">
        <v>107</v>
      </c>
      <c r="R425" s="1030">
        <f t="shared" si="43"/>
        <v>0</v>
      </c>
      <c r="S425" s="1030">
        <f t="shared" si="44"/>
        <v>0</v>
      </c>
    </row>
    <row r="426" spans="1:19" ht="14.25">
      <c r="A426" s="1041">
        <v>25</v>
      </c>
      <c r="B426" s="1023" t="str">
        <f>'PLAN DE ACCIÓN 2026'!G28</f>
        <v>PES9</v>
      </c>
      <c r="C426" s="1048" t="s">
        <v>133</v>
      </c>
      <c r="D426" s="1048" t="s">
        <v>104</v>
      </c>
      <c r="E426" s="1023" t="str">
        <f>'PLAN DE ACCIÓN 2026'!X28</f>
        <v>Subdirección de Servicios Metrológicos y Relación con el Ciudadano</v>
      </c>
      <c r="F426" s="1022" t="str">
        <f>'PLAN DE ACCIÓN 2026'!H28</f>
        <v>Participación en definición de regulación</v>
      </c>
      <c r="G426" s="1022">
        <v>5</v>
      </c>
      <c r="H426" s="1022" t="s">
        <v>138</v>
      </c>
      <c r="I426" s="1030">
        <f>'PLAN DE ACCIÓN 2026'!V28</f>
        <v>1</v>
      </c>
      <c r="J426" s="1030">
        <f>'PLAN DE ACCIÓN 2026'!J28+'PLAN DE ACCIÓN 2026'!K28+'PLAN DE ACCIÓN 2026'!L28+'PLAN DE ACCIÓN 2026'!M28+'PLAN DE ACCIÓN 2026'!N28</f>
        <v>0</v>
      </c>
      <c r="K426" s="1030">
        <f>'PLAN DE ACCIÓN 2026'!AB28+'PLAN DE ACCIÓN 2026'!AC28+'PLAN DE ACCIÓN 2026'!AD28+'PLAN DE ACCIÓN 2026'!AE28+'PLAN DE ACCIÓN 2026'!AF28</f>
        <v>0</v>
      </c>
      <c r="L426" s="1031">
        <f t="shared" si="41"/>
        <v>0</v>
      </c>
      <c r="M426" s="1031">
        <f t="shared" si="42"/>
        <v>0</v>
      </c>
      <c r="N426" s="1030">
        <f>'PLAN DE ACCIÓN 2026'!N28</f>
        <v>0</v>
      </c>
      <c r="O426" s="1022">
        <f>'PLAN DE ACCIÓN 2026'!AF28</f>
        <v>0</v>
      </c>
      <c r="P426" s="1029" t="e">
        <f t="shared" si="40"/>
        <v>#DIV/0!</v>
      </c>
      <c r="Q426" s="1046" t="s">
        <v>105</v>
      </c>
      <c r="R426" s="1030">
        <f t="shared" si="43"/>
        <v>0</v>
      </c>
      <c r="S426" s="1030">
        <f t="shared" si="44"/>
        <v>0</v>
      </c>
    </row>
    <row r="427" spans="1:19" ht="14.25">
      <c r="A427" s="1041">
        <v>26</v>
      </c>
      <c r="B427" s="1023" t="str">
        <f>'PLAN DE ACCIÓN 2026'!G29</f>
        <v>PEI5</v>
      </c>
      <c r="C427" s="1048" t="s">
        <v>133</v>
      </c>
      <c r="D427" s="1048" t="s">
        <v>104</v>
      </c>
      <c r="E427" s="1023" t="str">
        <f>'PLAN DE ACCIÓN 2026'!X29</f>
        <v>Subdirección de Servicios Metrológicos y Relación con el Ciudadano</v>
      </c>
      <c r="F427" s="1022" t="str">
        <f>'PLAN DE ACCIÓN 2026'!H29</f>
        <v>Fortalecer el relacionamiento con el sector productivo a través de la RCM</v>
      </c>
      <c r="G427" s="1022">
        <v>5</v>
      </c>
      <c r="H427" s="1022" t="s">
        <v>138</v>
      </c>
      <c r="I427" s="1030">
        <f>'PLAN DE ACCIÓN 2026'!V29</f>
        <v>3</v>
      </c>
      <c r="J427" s="1030">
        <f>'PLAN DE ACCIÓN 2026'!J29+'PLAN DE ACCIÓN 2026'!K29+'PLAN DE ACCIÓN 2026'!L29+'PLAN DE ACCIÓN 2026'!M29+'PLAN DE ACCIÓN 2026'!N29</f>
        <v>0</v>
      </c>
      <c r="K427" s="1030">
        <f>'PLAN DE ACCIÓN 2026'!AB29+'PLAN DE ACCIÓN 2026'!AC29+'PLAN DE ACCIÓN 2026'!AD29+'PLAN DE ACCIÓN 2026'!AE29+'PLAN DE ACCIÓN 2026'!AF29</f>
        <v>0</v>
      </c>
      <c r="L427" s="1031">
        <f t="shared" si="41"/>
        <v>0</v>
      </c>
      <c r="M427" s="1031">
        <f t="shared" si="42"/>
        <v>0</v>
      </c>
      <c r="N427" s="1030">
        <f>'PLAN DE ACCIÓN 2026'!N29</f>
        <v>0</v>
      </c>
      <c r="O427" s="1022">
        <f>'PLAN DE ACCIÓN 2026'!AF29</f>
        <v>0</v>
      </c>
      <c r="P427" s="1029" t="e">
        <f t="shared" si="40"/>
        <v>#DIV/0!</v>
      </c>
      <c r="Q427" s="1046" t="s">
        <v>107</v>
      </c>
      <c r="R427" s="1030">
        <f t="shared" si="43"/>
        <v>0</v>
      </c>
      <c r="S427" s="1030">
        <f t="shared" si="44"/>
        <v>0</v>
      </c>
    </row>
    <row r="428" spans="1:19" ht="14.25">
      <c r="A428" s="1041">
        <v>27</v>
      </c>
      <c r="B428" s="1023" t="str">
        <f>'PLAN DE ACCIÓN 2026'!G30</f>
        <v>PES10</v>
      </c>
      <c r="C428" s="1048" t="s">
        <v>133</v>
      </c>
      <c r="D428" s="1048" t="s">
        <v>104</v>
      </c>
      <c r="E428" s="1023" t="str">
        <f>'PLAN DE ACCIÓN 2026'!X30</f>
        <v>Subdirección de Servicios Metrológicos y Relación con el Ciudadano</v>
      </c>
      <c r="F428" s="1022" t="str">
        <f>'PLAN DE ACCIÓN 2026'!H30</f>
        <v>Desarrollar planes de trabajos para disminución de brechas de capacidades de medición y calibración desarrollados</v>
      </c>
      <c r="G428" s="1022">
        <v>5</v>
      </c>
      <c r="H428" s="1022" t="s">
        <v>138</v>
      </c>
      <c r="I428" s="1030">
        <f>'PLAN DE ACCIÓN 2026'!V30</f>
        <v>1</v>
      </c>
      <c r="J428" s="1030">
        <f>'PLAN DE ACCIÓN 2026'!J30+'PLAN DE ACCIÓN 2026'!K30+'PLAN DE ACCIÓN 2026'!L30+'PLAN DE ACCIÓN 2026'!M30+'PLAN DE ACCIÓN 2026'!N30</f>
        <v>0</v>
      </c>
      <c r="K428" s="1030">
        <f>'PLAN DE ACCIÓN 2026'!AB30+'PLAN DE ACCIÓN 2026'!AC30+'PLAN DE ACCIÓN 2026'!AD30+'PLAN DE ACCIÓN 2026'!AE30+'PLAN DE ACCIÓN 2026'!AF30</f>
        <v>0</v>
      </c>
      <c r="L428" s="1031">
        <f t="shared" si="41"/>
        <v>0</v>
      </c>
      <c r="M428" s="1031">
        <f t="shared" si="42"/>
        <v>0</v>
      </c>
      <c r="N428" s="1030">
        <f>'PLAN DE ACCIÓN 2026'!N30</f>
        <v>0</v>
      </c>
      <c r="O428" s="1022">
        <f>'PLAN DE ACCIÓN 2026'!AF30</f>
        <v>0</v>
      </c>
      <c r="P428" s="1029" t="e">
        <f t="shared" si="40"/>
        <v>#DIV/0!</v>
      </c>
      <c r="Q428" s="1046" t="s">
        <v>107</v>
      </c>
      <c r="R428" s="1030">
        <f t="shared" si="43"/>
        <v>0</v>
      </c>
      <c r="S428" s="1030">
        <f t="shared" si="44"/>
        <v>0</v>
      </c>
    </row>
    <row r="429" spans="1:19" ht="14.25">
      <c r="A429" s="1041">
        <v>28</v>
      </c>
      <c r="B429" s="1023" t="str">
        <f>'PLAN DE ACCIÓN 2026'!G31</f>
        <v>PES11</v>
      </c>
      <c r="C429" s="1048" t="s">
        <v>133</v>
      </c>
      <c r="D429" s="1048" t="s">
        <v>104</v>
      </c>
      <c r="E429" s="1023" t="str">
        <f>'PLAN DE ACCIÓN 2026'!X31</f>
        <v>Subdirección de Servicios Metrológicos y Relación con el Ciudadano</v>
      </c>
      <c r="F429" s="1022" t="str">
        <f>'PLAN DE ACCIÓN 2026'!H31</f>
        <v>Desarrollar programas de fortalecimiento de habilidades duras y blandas en sectores de las regiones con identificación de brechas de capacidades metrológicas</v>
      </c>
      <c r="G429" s="1022">
        <v>5</v>
      </c>
      <c r="H429" s="1022" t="s">
        <v>138</v>
      </c>
      <c r="I429" s="1030">
        <f>'PLAN DE ACCIÓN 2026'!V31</f>
        <v>2</v>
      </c>
      <c r="J429" s="1030">
        <f>'PLAN DE ACCIÓN 2026'!J31+'PLAN DE ACCIÓN 2026'!K31+'PLAN DE ACCIÓN 2026'!L31+'PLAN DE ACCIÓN 2026'!M31+'PLAN DE ACCIÓN 2026'!N31</f>
        <v>0</v>
      </c>
      <c r="K429" s="1030">
        <f>'PLAN DE ACCIÓN 2026'!AB31+'PLAN DE ACCIÓN 2026'!AC31+'PLAN DE ACCIÓN 2026'!AD31+'PLAN DE ACCIÓN 2026'!AE31+'PLAN DE ACCIÓN 2026'!AF31</f>
        <v>0</v>
      </c>
      <c r="L429" s="1031">
        <f t="shared" si="41"/>
        <v>0</v>
      </c>
      <c r="M429" s="1031">
        <f t="shared" si="42"/>
        <v>0</v>
      </c>
      <c r="N429" s="1030">
        <f>'PLAN DE ACCIÓN 2026'!N31</f>
        <v>0</v>
      </c>
      <c r="O429" s="1022">
        <f>'PLAN DE ACCIÓN 2026'!AF31</f>
        <v>0</v>
      </c>
      <c r="P429" s="1029" t="e">
        <f t="shared" si="40"/>
        <v>#DIV/0!</v>
      </c>
      <c r="Q429" s="1046" t="s">
        <v>105</v>
      </c>
      <c r="R429" s="1030">
        <f t="shared" si="43"/>
        <v>0</v>
      </c>
      <c r="S429" s="1030">
        <f t="shared" si="44"/>
        <v>0</v>
      </c>
    </row>
    <row r="430" spans="1:19" ht="14.25">
      <c r="A430" s="1041">
        <v>29</v>
      </c>
      <c r="B430" s="1023" t="str">
        <f>'PLAN DE ACCIÓN 2026'!G32</f>
        <v>PEI6</v>
      </c>
      <c r="C430" s="1048" t="s">
        <v>133</v>
      </c>
      <c r="D430" s="1048" t="s">
        <v>104</v>
      </c>
      <c r="E430" s="1023" t="str">
        <f>'PLAN DE ACCIÓN 2026'!X32</f>
        <v>Subdirección de Servicios Metrológicos y Relación con el Ciudadano</v>
      </c>
      <c r="F430" s="1022" t="str">
        <f>'PLAN DE ACCIÓN 2026'!H32</f>
        <v>Generar charlas técnicas enfocadas en las regiónes, acciones en marco de proyectos de coorperación, servicios / formaciones metrológicos en las regiones.</v>
      </c>
      <c r="G430" s="1022">
        <v>5</v>
      </c>
      <c r="H430" s="1022" t="s">
        <v>138</v>
      </c>
      <c r="I430" s="1030">
        <f>'PLAN DE ACCIÓN 2026'!V32</f>
        <v>1</v>
      </c>
      <c r="J430" s="1030">
        <f>'PLAN DE ACCIÓN 2026'!J32+'PLAN DE ACCIÓN 2026'!K32+'PLAN DE ACCIÓN 2026'!L32+'PLAN DE ACCIÓN 2026'!M32+'PLAN DE ACCIÓN 2026'!N32</f>
        <v>0</v>
      </c>
      <c r="K430" s="1030">
        <f>'PLAN DE ACCIÓN 2026'!AB32+'PLAN DE ACCIÓN 2026'!AC32+'PLAN DE ACCIÓN 2026'!AD32+'PLAN DE ACCIÓN 2026'!AE32+'PLAN DE ACCIÓN 2026'!AF32</f>
        <v>0</v>
      </c>
      <c r="L430" s="1031">
        <f t="shared" si="41"/>
        <v>0</v>
      </c>
      <c r="M430" s="1031">
        <f t="shared" si="42"/>
        <v>0</v>
      </c>
      <c r="N430" s="1030">
        <f>'PLAN DE ACCIÓN 2026'!N32</f>
        <v>0</v>
      </c>
      <c r="O430" s="1022">
        <f>'PLAN DE ACCIÓN 2026'!AF32</f>
        <v>0</v>
      </c>
      <c r="P430" s="1029" t="e">
        <f t="shared" si="40"/>
        <v>#DIV/0!</v>
      </c>
      <c r="Q430" s="1046" t="s">
        <v>105</v>
      </c>
      <c r="R430" s="1030">
        <f t="shared" si="43"/>
        <v>0</v>
      </c>
      <c r="S430" s="1030">
        <f t="shared" si="44"/>
        <v>0</v>
      </c>
    </row>
    <row r="431" spans="1:19" ht="14.25">
      <c r="A431" s="1041">
        <v>30</v>
      </c>
      <c r="B431" s="1023" t="str">
        <f>'PLAN DE ACCIÓN 2026'!G33</f>
        <v>PEI7</v>
      </c>
      <c r="C431" s="1048" t="s">
        <v>133</v>
      </c>
      <c r="D431" s="1048" t="s">
        <v>104</v>
      </c>
      <c r="E431" s="1023" t="str">
        <f>'PLAN DE ACCIÓN 2026'!X33</f>
        <v>Subdirección de Servicios Metrológicos y Relación con el Ciudadano</v>
      </c>
      <c r="F431" s="1022" t="str">
        <f>'PLAN DE ACCIÓN 2026'!H33</f>
        <v>Realizar seguimiento a las actividades ACTI donde el instituto participe con otros centros de investigacion, universidades entre otros.</v>
      </c>
      <c r="G431" s="1022">
        <v>5</v>
      </c>
      <c r="H431" s="1022" t="s">
        <v>138</v>
      </c>
      <c r="I431" s="1030">
        <f>'PLAN DE ACCIÓN 2026'!V33</f>
        <v>2</v>
      </c>
      <c r="J431" s="1030">
        <f>'PLAN DE ACCIÓN 2026'!J33+'PLAN DE ACCIÓN 2026'!K33+'PLAN DE ACCIÓN 2026'!L33+'PLAN DE ACCIÓN 2026'!M33+'PLAN DE ACCIÓN 2026'!N33</f>
        <v>0</v>
      </c>
      <c r="K431" s="1030">
        <f>'PLAN DE ACCIÓN 2026'!AB33+'PLAN DE ACCIÓN 2026'!AC33+'PLAN DE ACCIÓN 2026'!AD33+'PLAN DE ACCIÓN 2026'!AE33+'PLAN DE ACCIÓN 2026'!AF33</f>
        <v>0</v>
      </c>
      <c r="L431" s="1031">
        <f t="shared" si="41"/>
        <v>0</v>
      </c>
      <c r="M431" s="1031">
        <f t="shared" si="42"/>
        <v>0</v>
      </c>
      <c r="N431" s="1030">
        <f>'PLAN DE ACCIÓN 2026'!N33</f>
        <v>0</v>
      </c>
      <c r="O431" s="1022">
        <f>'PLAN DE ACCIÓN 2026'!AF33</f>
        <v>0</v>
      </c>
      <c r="P431" s="1029" t="e">
        <f t="shared" si="40"/>
        <v>#DIV/0!</v>
      </c>
      <c r="Q431" s="1046" t="s">
        <v>107</v>
      </c>
      <c r="R431" s="1030">
        <f t="shared" si="43"/>
        <v>0</v>
      </c>
      <c r="S431" s="1030">
        <f t="shared" si="44"/>
        <v>0</v>
      </c>
    </row>
    <row r="432" spans="1:19" ht="14.25">
      <c r="A432" s="1041">
        <v>31</v>
      </c>
      <c r="B432" s="1023" t="str">
        <f>'PLAN DE ACCIÓN 2026'!G34</f>
        <v>PES12</v>
      </c>
      <c r="C432" s="1048" t="s">
        <v>133</v>
      </c>
      <c r="D432" s="1048" t="s">
        <v>104</v>
      </c>
      <c r="E432" s="1023" t="str">
        <f>'PLAN DE ACCIÓN 2026'!X34</f>
        <v>Subdirección de Servicios Metrológicos y Relación con el Ciudadano</v>
      </c>
      <c r="F432" s="1022" t="str">
        <f>'PLAN DE ACCIÓN 2026'!H34</f>
        <v>Identificar actividades en el sector CIT que articulen las necesidades de la industria con las capacidades de CTI y academia</v>
      </c>
      <c r="G432" s="1022">
        <v>5</v>
      </c>
      <c r="H432" s="1022" t="s">
        <v>138</v>
      </c>
      <c r="I432" s="1030">
        <f>'PLAN DE ACCIÓN 2026'!V34</f>
        <v>13</v>
      </c>
      <c r="J432" s="1030">
        <f>'PLAN DE ACCIÓN 2026'!J34+'PLAN DE ACCIÓN 2026'!K34+'PLAN DE ACCIÓN 2026'!L34+'PLAN DE ACCIÓN 2026'!M34+'PLAN DE ACCIÓN 2026'!N34</f>
        <v>0</v>
      </c>
      <c r="K432" s="1030">
        <f>'PLAN DE ACCIÓN 2026'!AB34+'PLAN DE ACCIÓN 2026'!AC34+'PLAN DE ACCIÓN 2026'!AD34+'PLAN DE ACCIÓN 2026'!AE34+'PLAN DE ACCIÓN 2026'!AF34</f>
        <v>0</v>
      </c>
      <c r="L432" s="1031">
        <f t="shared" si="41"/>
        <v>0</v>
      </c>
      <c r="M432" s="1031">
        <f t="shared" si="42"/>
        <v>0</v>
      </c>
      <c r="N432" s="1030">
        <f>'PLAN DE ACCIÓN 2026'!N34</f>
        <v>0</v>
      </c>
      <c r="O432" s="1022">
        <f>'PLAN DE ACCIÓN 2026'!AF34</f>
        <v>0</v>
      </c>
      <c r="P432" s="1029" t="e">
        <f t="shared" si="40"/>
        <v>#DIV/0!</v>
      </c>
      <c r="Q432" s="1046" t="s">
        <v>105</v>
      </c>
      <c r="R432" s="1030">
        <f t="shared" si="43"/>
        <v>0</v>
      </c>
      <c r="S432" s="1030">
        <f t="shared" si="44"/>
        <v>0</v>
      </c>
    </row>
    <row r="433" spans="1:19" ht="14.25">
      <c r="A433" s="1041">
        <v>32</v>
      </c>
      <c r="B433" s="1023" t="str">
        <f>'PLAN DE ACCIÓN 2026'!G35</f>
        <v>PEI8</v>
      </c>
      <c r="C433" s="1048" t="s">
        <v>133</v>
      </c>
      <c r="D433" s="1048" t="s">
        <v>104</v>
      </c>
      <c r="E433" s="1023" t="str">
        <f>'PLAN DE ACCIÓN 2026'!X35</f>
        <v>Subdirección de Metrología Química y Biología</v>
      </c>
      <c r="F433" s="1022"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433" s="1022">
        <v>5</v>
      </c>
      <c r="H433" s="1022" t="s">
        <v>138</v>
      </c>
      <c r="I433" s="1030">
        <f>'PLAN DE ACCIÓN 2026'!V35</f>
        <v>1</v>
      </c>
      <c r="J433" s="1030">
        <f>'PLAN DE ACCIÓN 2026'!J35+'PLAN DE ACCIÓN 2026'!K35+'PLAN DE ACCIÓN 2026'!L35+'PLAN DE ACCIÓN 2026'!M35+'PLAN DE ACCIÓN 2026'!N35</f>
        <v>0</v>
      </c>
      <c r="K433" s="1030">
        <f>'PLAN DE ACCIÓN 2026'!AB35+'PLAN DE ACCIÓN 2026'!AC35+'PLAN DE ACCIÓN 2026'!AD35+'PLAN DE ACCIÓN 2026'!AE35+'PLAN DE ACCIÓN 2026'!AF35</f>
        <v>0</v>
      </c>
      <c r="L433" s="1031">
        <f t="shared" si="41"/>
        <v>0</v>
      </c>
      <c r="M433" s="1031">
        <f t="shared" si="42"/>
        <v>0</v>
      </c>
      <c r="N433" s="1030">
        <f>'PLAN DE ACCIÓN 2026'!N35</f>
        <v>0</v>
      </c>
      <c r="O433" s="1022">
        <f>'PLAN DE ACCIÓN 2026'!AF35</f>
        <v>0</v>
      </c>
      <c r="P433" s="1029" t="e">
        <f t="shared" si="40"/>
        <v>#DIV/0!</v>
      </c>
      <c r="Q433" s="1046" t="s">
        <v>105</v>
      </c>
      <c r="R433" s="1030">
        <f t="shared" si="43"/>
        <v>0</v>
      </c>
      <c r="S433" s="1030">
        <f t="shared" si="44"/>
        <v>0</v>
      </c>
    </row>
    <row r="434" spans="1:19" ht="14.25">
      <c r="A434" s="1041">
        <v>33</v>
      </c>
      <c r="B434" s="1023" t="str">
        <f>'PLAN DE ACCIÓN 2026'!G36</f>
        <v>PEI9</v>
      </c>
      <c r="C434" s="1048" t="s">
        <v>133</v>
      </c>
      <c r="D434" s="1048" t="s">
        <v>104</v>
      </c>
      <c r="E434" s="1023" t="str">
        <f>'PLAN DE ACCIÓN 2026'!X36</f>
        <v>Subdirección de Metrología Física</v>
      </c>
      <c r="F434" s="1022"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434" s="1022">
        <v>5</v>
      </c>
      <c r="H434" s="1022" t="s">
        <v>138</v>
      </c>
      <c r="I434" s="1030">
        <f>'PLAN DE ACCIÓN 2026'!V36</f>
        <v>8</v>
      </c>
      <c r="J434" s="1030">
        <f>'PLAN DE ACCIÓN 2026'!J36+'PLAN DE ACCIÓN 2026'!K36+'PLAN DE ACCIÓN 2026'!L36+'PLAN DE ACCIÓN 2026'!M36+'PLAN DE ACCIÓN 2026'!N36</f>
        <v>0</v>
      </c>
      <c r="K434" s="1030">
        <f>'PLAN DE ACCIÓN 2026'!AB36+'PLAN DE ACCIÓN 2026'!AC36+'PLAN DE ACCIÓN 2026'!AD36+'PLAN DE ACCIÓN 2026'!AE36+'PLAN DE ACCIÓN 2026'!AF36</f>
        <v>0</v>
      </c>
      <c r="L434" s="1031">
        <f t="shared" si="41"/>
        <v>0</v>
      </c>
      <c r="M434" s="1031">
        <f t="shared" si="42"/>
        <v>0</v>
      </c>
      <c r="N434" s="1030">
        <f>'PLAN DE ACCIÓN 2026'!N36</f>
        <v>0</v>
      </c>
      <c r="O434" s="1022">
        <f>'PLAN DE ACCIÓN 2026'!AF36</f>
        <v>0</v>
      </c>
      <c r="P434" s="1029" t="e">
        <f t="shared" si="40"/>
        <v>#DIV/0!</v>
      </c>
      <c r="Q434" s="1046" t="s">
        <v>105</v>
      </c>
      <c r="R434" s="1030">
        <f t="shared" si="43"/>
        <v>0</v>
      </c>
      <c r="S434" s="1030">
        <f t="shared" si="44"/>
        <v>0</v>
      </c>
    </row>
    <row r="435" spans="1:19" ht="14.25">
      <c r="A435" s="1041">
        <v>34</v>
      </c>
      <c r="B435" s="1023" t="str">
        <f>'PLAN DE ACCIÓN 2026'!G37</f>
        <v>PEI10</v>
      </c>
      <c r="C435" s="1048" t="s">
        <v>133</v>
      </c>
      <c r="D435" s="1048" t="s">
        <v>104</v>
      </c>
      <c r="E435" s="1023" t="str">
        <f>'PLAN DE ACCIÓN 2026'!X37</f>
        <v>Subdirección de Servicios Metrológicos y Relación con el Ciudadano</v>
      </c>
      <c r="F435" s="1022" t="str">
        <f>'PLAN DE ACCIÓN 2026'!H37</f>
        <v>Mantener el reconocimiento como centro de investigación</v>
      </c>
      <c r="G435" s="1022">
        <v>5</v>
      </c>
      <c r="H435" s="1022" t="s">
        <v>138</v>
      </c>
      <c r="I435" s="1030">
        <f>'PLAN DE ACCIÓN 2026'!V37</f>
        <v>1</v>
      </c>
      <c r="J435" s="1030">
        <f>'PLAN DE ACCIÓN 2026'!J37+'PLAN DE ACCIÓN 2026'!K37+'PLAN DE ACCIÓN 2026'!L37+'PLAN DE ACCIÓN 2026'!M37+'PLAN DE ACCIÓN 2026'!N37</f>
        <v>0</v>
      </c>
      <c r="K435" s="1030">
        <f>'PLAN DE ACCIÓN 2026'!AB37+'PLAN DE ACCIÓN 2026'!AC37+'PLAN DE ACCIÓN 2026'!AD37+'PLAN DE ACCIÓN 2026'!AE37+'PLAN DE ACCIÓN 2026'!AF37</f>
        <v>0</v>
      </c>
      <c r="L435" s="1031">
        <f t="shared" ref="L435:L458" si="45">J435/I435</f>
        <v>0</v>
      </c>
      <c r="M435" s="1031">
        <f t="shared" ref="M435:M458" si="46">K435/I435</f>
        <v>0</v>
      </c>
      <c r="N435" s="1030">
        <f>'PLAN DE ACCIÓN 2026'!N37</f>
        <v>0</v>
      </c>
      <c r="O435" s="1022">
        <f>'PLAN DE ACCIÓN 2026'!AF37</f>
        <v>0</v>
      </c>
      <c r="P435" s="1029" t="e">
        <f t="shared" ref="P435:P458" si="47">O435/N435</f>
        <v>#DIV/0!</v>
      </c>
      <c r="Q435" s="1046" t="s">
        <v>105</v>
      </c>
      <c r="R435" s="1030">
        <f t="shared" si="43"/>
        <v>0</v>
      </c>
      <c r="S435" s="1030">
        <f t="shared" si="44"/>
        <v>0</v>
      </c>
    </row>
    <row r="436" spans="1:19" ht="14.25">
      <c r="A436" s="1041">
        <v>35</v>
      </c>
      <c r="B436" s="1023" t="str">
        <f>'PLAN DE ACCIÓN 2026'!G38</f>
        <v>PEI11</v>
      </c>
      <c r="C436" s="1048" t="s">
        <v>133</v>
      </c>
      <c r="D436" s="1048" t="s">
        <v>104</v>
      </c>
      <c r="E436" s="1023" t="str">
        <f>'PLAN DE ACCIÓN 2026'!X38</f>
        <v>Secretaría General</v>
      </c>
      <c r="F436" s="1022" t="str">
        <f>'PLAN DE ACCIÓN 2026'!H38</f>
        <v>Fortalecer la participación de los colaboradores de las áreas de apoyo en actividades ACTI</v>
      </c>
      <c r="G436" s="1022">
        <v>5</v>
      </c>
      <c r="H436" s="1022" t="s">
        <v>138</v>
      </c>
      <c r="I436" s="1030">
        <f>'PLAN DE ACCIÓN 2026'!V38</f>
        <v>4</v>
      </c>
      <c r="J436" s="1030">
        <f>'PLAN DE ACCIÓN 2026'!J38+'PLAN DE ACCIÓN 2026'!K38+'PLAN DE ACCIÓN 2026'!L38+'PLAN DE ACCIÓN 2026'!M38+'PLAN DE ACCIÓN 2026'!N38</f>
        <v>1</v>
      </c>
      <c r="K436" s="1030">
        <f>'PLAN DE ACCIÓN 2026'!AB38+'PLAN DE ACCIÓN 2026'!AC38+'PLAN DE ACCIÓN 2026'!AD38+'PLAN DE ACCIÓN 2026'!AE38+'PLAN DE ACCIÓN 2026'!AF38</f>
        <v>1</v>
      </c>
      <c r="L436" s="1031">
        <f t="shared" si="45"/>
        <v>0.25</v>
      </c>
      <c r="M436" s="1031">
        <f t="shared" si="46"/>
        <v>0.25</v>
      </c>
      <c r="N436" s="1030">
        <f>'PLAN DE ACCIÓN 2026'!N38</f>
        <v>0</v>
      </c>
      <c r="O436" s="1022">
        <f>'PLAN DE ACCIÓN 2026'!AF38</f>
        <v>0</v>
      </c>
      <c r="P436" s="1029" t="e">
        <f t="shared" si="47"/>
        <v>#DIV/0!</v>
      </c>
      <c r="Q436" s="1046" t="s">
        <v>105</v>
      </c>
      <c r="R436" s="1030">
        <f t="shared" si="43"/>
        <v>0</v>
      </c>
      <c r="S436" s="1030">
        <f t="shared" si="44"/>
        <v>0</v>
      </c>
    </row>
    <row r="437" spans="1:19" ht="14.25">
      <c r="A437" s="1041">
        <v>36</v>
      </c>
      <c r="B437" s="1023" t="str">
        <f>'PLAN DE ACCIÓN 2026'!G39</f>
        <v>PEI12</v>
      </c>
      <c r="C437" s="1048" t="s">
        <v>133</v>
      </c>
      <c r="D437" s="1048" t="s">
        <v>104</v>
      </c>
      <c r="E437" s="1023" t="str">
        <f>'PLAN DE ACCIÓN 2026'!X39</f>
        <v>Secretaría General</v>
      </c>
      <c r="F437" s="1022" t="str">
        <f>'PLAN DE ACCIÓN 2026'!H39</f>
        <v>Participar en el reconocimiento de la Secretaría Distrital de Ambiente PREAD.</v>
      </c>
      <c r="G437" s="1022">
        <v>5</v>
      </c>
      <c r="H437" s="1022" t="s">
        <v>138</v>
      </c>
      <c r="I437" s="1030">
        <f>'PLAN DE ACCIÓN 2026'!V39</f>
        <v>1</v>
      </c>
      <c r="J437" s="1030">
        <f>'PLAN DE ACCIÓN 2026'!J39+'PLAN DE ACCIÓN 2026'!K39+'PLAN DE ACCIÓN 2026'!L39+'PLAN DE ACCIÓN 2026'!M39+'PLAN DE ACCIÓN 2026'!N39</f>
        <v>0</v>
      </c>
      <c r="K437" s="1030">
        <f>'PLAN DE ACCIÓN 2026'!AB39+'PLAN DE ACCIÓN 2026'!AC39+'PLAN DE ACCIÓN 2026'!AD39+'PLAN DE ACCIÓN 2026'!AE39+'PLAN DE ACCIÓN 2026'!AF39</f>
        <v>0</v>
      </c>
      <c r="L437" s="1031">
        <f t="shared" si="45"/>
        <v>0</v>
      </c>
      <c r="M437" s="1031">
        <f t="shared" si="46"/>
        <v>0</v>
      </c>
      <c r="N437" s="1030">
        <f>'PLAN DE ACCIÓN 2026'!N39</f>
        <v>0</v>
      </c>
      <c r="O437" s="1022">
        <f>'PLAN DE ACCIÓN 2026'!AF39</f>
        <v>0</v>
      </c>
      <c r="P437" s="1029" t="e">
        <f t="shared" si="47"/>
        <v>#DIV/0!</v>
      </c>
      <c r="Q437" s="1046" t="s">
        <v>105</v>
      </c>
      <c r="R437" s="1030">
        <f t="shared" si="43"/>
        <v>0</v>
      </c>
      <c r="S437" s="1030">
        <f t="shared" si="44"/>
        <v>0</v>
      </c>
    </row>
    <row r="438" spans="1:19" ht="14.25">
      <c r="A438" s="1041">
        <v>37</v>
      </c>
      <c r="B438" s="1023" t="str">
        <f>'PLAN DE ACCIÓN 2026'!G40</f>
        <v>PEI13</v>
      </c>
      <c r="C438" s="1048" t="s">
        <v>133</v>
      </c>
      <c r="D438" s="1048" t="s">
        <v>104</v>
      </c>
      <c r="E438" s="1023" t="str">
        <f>'PLAN DE ACCIÓN 2026'!X40</f>
        <v>Secretaría General</v>
      </c>
      <c r="F438" s="1022" t="str">
        <f>'PLAN DE ACCIÓN 2026'!H40</f>
        <v>Ejecutar actividades en pro de la generación de cultura de la gestión del cambio en el instituto</v>
      </c>
      <c r="G438" s="1022">
        <v>5</v>
      </c>
      <c r="H438" s="1022" t="s">
        <v>138</v>
      </c>
      <c r="I438" s="1030">
        <f>'PLAN DE ACCIÓN 2026'!V40</f>
        <v>2</v>
      </c>
      <c r="J438" s="1030">
        <f>'PLAN DE ACCIÓN 2026'!J40+'PLAN DE ACCIÓN 2026'!K40+'PLAN DE ACCIÓN 2026'!L40+'PLAN DE ACCIÓN 2026'!M40+'PLAN DE ACCIÓN 2026'!N40</f>
        <v>0</v>
      </c>
      <c r="K438" s="1030">
        <f>'PLAN DE ACCIÓN 2026'!AB40+'PLAN DE ACCIÓN 2026'!AC40+'PLAN DE ACCIÓN 2026'!AD40+'PLAN DE ACCIÓN 2026'!AE40+'PLAN DE ACCIÓN 2026'!AF40</f>
        <v>0</v>
      </c>
      <c r="L438" s="1031">
        <f t="shared" si="45"/>
        <v>0</v>
      </c>
      <c r="M438" s="1031">
        <f t="shared" si="46"/>
        <v>0</v>
      </c>
      <c r="N438" s="1030">
        <f>'PLAN DE ACCIÓN 2026'!N40</f>
        <v>0</v>
      </c>
      <c r="O438" s="1022">
        <f>'PLAN DE ACCIÓN 2026'!AF40</f>
        <v>0</v>
      </c>
      <c r="P438" s="1029" t="e">
        <f t="shared" si="47"/>
        <v>#DIV/0!</v>
      </c>
      <c r="Q438" s="1046" t="s">
        <v>105</v>
      </c>
      <c r="R438" s="1030">
        <f t="shared" si="43"/>
        <v>0</v>
      </c>
      <c r="S438" s="1030">
        <f t="shared" si="44"/>
        <v>0</v>
      </c>
    </row>
    <row r="439" spans="1:19" ht="14.25">
      <c r="A439" s="1041">
        <v>38</v>
      </c>
      <c r="B439" s="1023" t="str">
        <f>'PLAN DE ACCIÓN 2026'!G41</f>
        <v>PEI14</v>
      </c>
      <c r="C439" s="1048" t="s">
        <v>133</v>
      </c>
      <c r="D439" s="1048" t="s">
        <v>104</v>
      </c>
      <c r="E439" s="1023" t="str">
        <f>'PLAN DE ACCIÓN 2026'!X41</f>
        <v>Secretaría General</v>
      </c>
      <c r="F439" s="1022" t="str">
        <f>'PLAN DE ACCIÓN 2026'!H41</f>
        <v>Implementar la política de gestión del conocimiento</v>
      </c>
      <c r="G439" s="1022">
        <v>5</v>
      </c>
      <c r="H439" s="1022" t="s">
        <v>138</v>
      </c>
      <c r="I439" s="1030">
        <f>'PLAN DE ACCIÓN 2026'!V41</f>
        <v>1</v>
      </c>
      <c r="J439" s="1030">
        <f>'PLAN DE ACCIÓN 2026'!J41+'PLAN DE ACCIÓN 2026'!K41+'PLAN DE ACCIÓN 2026'!L41+'PLAN DE ACCIÓN 2026'!M41+'PLAN DE ACCIÓN 2026'!N41</f>
        <v>0</v>
      </c>
      <c r="K439" s="1030">
        <f>'PLAN DE ACCIÓN 2026'!AB41+'PLAN DE ACCIÓN 2026'!AC41+'PLAN DE ACCIÓN 2026'!AD41+'PLAN DE ACCIÓN 2026'!AE41+'PLAN DE ACCIÓN 2026'!AF41</f>
        <v>0</v>
      </c>
      <c r="L439" s="1031">
        <f t="shared" si="45"/>
        <v>0</v>
      </c>
      <c r="M439" s="1031">
        <f t="shared" si="46"/>
        <v>0</v>
      </c>
      <c r="N439" s="1030">
        <f>'PLAN DE ACCIÓN 2026'!N41</f>
        <v>0</v>
      </c>
      <c r="O439" s="1022">
        <f>'PLAN DE ACCIÓN 2026'!AF41</f>
        <v>0</v>
      </c>
      <c r="P439" s="1029" t="e">
        <f t="shared" si="47"/>
        <v>#DIV/0!</v>
      </c>
      <c r="Q439" s="1046" t="s">
        <v>105</v>
      </c>
      <c r="R439" s="1030">
        <f t="shared" si="43"/>
        <v>0</v>
      </c>
      <c r="S439" s="1030">
        <f t="shared" si="44"/>
        <v>0</v>
      </c>
    </row>
    <row r="440" spans="1:19" ht="14.25">
      <c r="A440" s="1041">
        <v>39</v>
      </c>
      <c r="B440" s="1023" t="str">
        <f>'PLAN DE ACCIÓN 2026'!G42</f>
        <v>PEI15</v>
      </c>
      <c r="C440" s="1048" t="s">
        <v>133</v>
      </c>
      <c r="D440" s="1048" t="s">
        <v>104</v>
      </c>
      <c r="E440" s="1023" t="str">
        <f>'PLAN DE ACCIÓN 2026'!X42</f>
        <v>Dirección General</v>
      </c>
      <c r="F440" s="1022" t="str">
        <f>'PLAN DE ACCIÓN 2026'!H42</f>
        <v xml:space="preserve">Definir e implimentar la estrategia de comunicacion para el pocisionamiento institutcional en los grupos de valor </v>
      </c>
      <c r="G440" s="1022">
        <v>5</v>
      </c>
      <c r="H440" s="1022" t="s">
        <v>138</v>
      </c>
      <c r="I440" s="1030">
        <f>'PLAN DE ACCIÓN 2026'!V42</f>
        <v>1</v>
      </c>
      <c r="J440" s="1030">
        <f>'PLAN DE ACCIÓN 2026'!J42+'PLAN DE ACCIÓN 2026'!K42+'PLAN DE ACCIÓN 2026'!L42+'PLAN DE ACCIÓN 2026'!M42+'PLAN DE ACCIÓN 2026'!N42</f>
        <v>0</v>
      </c>
      <c r="K440" s="1030">
        <f>'PLAN DE ACCIÓN 2026'!AB42+'PLAN DE ACCIÓN 2026'!AC42+'PLAN DE ACCIÓN 2026'!AD42+'PLAN DE ACCIÓN 2026'!AE42+'PLAN DE ACCIÓN 2026'!AF42</f>
        <v>0</v>
      </c>
      <c r="L440" s="1031">
        <f t="shared" si="45"/>
        <v>0</v>
      </c>
      <c r="M440" s="1031">
        <f t="shared" si="46"/>
        <v>0</v>
      </c>
      <c r="N440" s="1030">
        <f>'PLAN DE ACCIÓN 2026'!N42</f>
        <v>0</v>
      </c>
      <c r="O440" s="1022">
        <f>'PLAN DE ACCIÓN 2026'!AF42</f>
        <v>0</v>
      </c>
      <c r="P440" s="1029" t="e">
        <f t="shared" si="47"/>
        <v>#DIV/0!</v>
      </c>
      <c r="Q440" s="1046" t="s">
        <v>105</v>
      </c>
      <c r="R440" s="1030">
        <f t="shared" si="43"/>
        <v>0</v>
      </c>
      <c r="S440" s="1030">
        <f t="shared" si="44"/>
        <v>0</v>
      </c>
    </row>
    <row r="441" spans="1:19" ht="14.25">
      <c r="A441" s="1041">
        <v>40</v>
      </c>
      <c r="B441" s="1023" t="str">
        <f>'PLAN DE ACCIÓN 2026'!G43</f>
        <v>PEI16</v>
      </c>
      <c r="C441" s="1048" t="s">
        <v>133</v>
      </c>
      <c r="D441" s="1048" t="s">
        <v>104</v>
      </c>
      <c r="E441" s="1023" t="str">
        <f>'PLAN DE ACCIÓN 2026'!X43</f>
        <v>Oficina de Informática y Desarrollo Tecnológico</v>
      </c>
      <c r="F441" s="1022" t="str">
        <f>'PLAN DE ACCIÓN 2026'!H43</f>
        <v>Implementar iniciativas para adoptar nuevas tecnologías en los procesos del instituto</v>
      </c>
      <c r="G441" s="1022">
        <v>5</v>
      </c>
      <c r="H441" s="1022" t="s">
        <v>138</v>
      </c>
      <c r="I441" s="1030">
        <f>'PLAN DE ACCIÓN 2026'!V43</f>
        <v>2</v>
      </c>
      <c r="J441" s="1030">
        <f>'PLAN DE ACCIÓN 2026'!J43+'PLAN DE ACCIÓN 2026'!K43+'PLAN DE ACCIÓN 2026'!L43+'PLAN DE ACCIÓN 2026'!M43+'PLAN DE ACCIÓN 2026'!N43</f>
        <v>0</v>
      </c>
      <c r="K441" s="1030">
        <f>'PLAN DE ACCIÓN 2026'!AB43+'PLAN DE ACCIÓN 2026'!AC43+'PLAN DE ACCIÓN 2026'!AD43+'PLAN DE ACCIÓN 2026'!AE43+'PLAN DE ACCIÓN 2026'!AF43</f>
        <v>0</v>
      </c>
      <c r="L441" s="1031">
        <f t="shared" si="45"/>
        <v>0</v>
      </c>
      <c r="M441" s="1031">
        <f t="shared" si="46"/>
        <v>0</v>
      </c>
      <c r="N441" s="1030">
        <f>'PLAN DE ACCIÓN 2026'!N43</f>
        <v>0</v>
      </c>
      <c r="O441" s="1022">
        <f>'PLAN DE ACCIÓN 2026'!AF43</f>
        <v>0</v>
      </c>
      <c r="P441" s="1029" t="e">
        <f t="shared" si="47"/>
        <v>#DIV/0!</v>
      </c>
      <c r="Q441" s="1046" t="s">
        <v>107</v>
      </c>
      <c r="R441" s="1030">
        <f t="shared" si="43"/>
        <v>0</v>
      </c>
      <c r="S441" s="1030">
        <f t="shared" si="44"/>
        <v>0</v>
      </c>
    </row>
    <row r="442" spans="1:19" ht="14.25">
      <c r="A442" s="1041">
        <v>41</v>
      </c>
      <c r="B442" s="1023" t="str">
        <f>'PLAN DE ACCIÓN 2026'!G44</f>
        <v>PES14</v>
      </c>
      <c r="C442" s="1048" t="s">
        <v>133</v>
      </c>
      <c r="D442" s="1048" t="s">
        <v>104</v>
      </c>
      <c r="E442" s="1023" t="str">
        <f>'PLAN DE ACCIÓN 2026'!X44</f>
        <v>Subdirección de Servicios Metrológicos y Relación con el Ciudadano</v>
      </c>
      <c r="F442" s="1022" t="str">
        <f>'PLAN DE ACCIÓN 2026'!H44</f>
        <v>Implementar o ejecutar actividades enmarcadas a la Estrategia de Participación Ciudadana Sectorial</v>
      </c>
      <c r="G442" s="1022">
        <v>5</v>
      </c>
      <c r="H442" s="1022" t="s">
        <v>138</v>
      </c>
      <c r="I442" s="1030">
        <f>'PLAN DE ACCIÓN 2026'!V44</f>
        <v>1</v>
      </c>
      <c r="J442" s="1030">
        <f>'PLAN DE ACCIÓN 2026'!J44+'PLAN DE ACCIÓN 2026'!K44+'PLAN DE ACCIÓN 2026'!L44+'PLAN DE ACCIÓN 2026'!M44+'PLAN DE ACCIÓN 2026'!N44</f>
        <v>0</v>
      </c>
      <c r="K442" s="1030">
        <f>'PLAN DE ACCIÓN 2026'!AB44+'PLAN DE ACCIÓN 2026'!AC44+'PLAN DE ACCIÓN 2026'!AD44+'PLAN DE ACCIÓN 2026'!AE44+'PLAN DE ACCIÓN 2026'!AF44</f>
        <v>0</v>
      </c>
      <c r="L442" s="1031">
        <f t="shared" si="45"/>
        <v>0</v>
      </c>
      <c r="M442" s="1031">
        <f t="shared" si="46"/>
        <v>0</v>
      </c>
      <c r="N442" s="1030">
        <f>'PLAN DE ACCIÓN 2026'!N44</f>
        <v>0</v>
      </c>
      <c r="O442" s="1022">
        <f>'PLAN DE ACCIÓN 2026'!AF44</f>
        <v>0</v>
      </c>
      <c r="P442" s="1029" t="e">
        <f t="shared" si="47"/>
        <v>#DIV/0!</v>
      </c>
      <c r="Q442" s="1046" t="s">
        <v>107</v>
      </c>
      <c r="R442" s="1030">
        <f t="shared" si="43"/>
        <v>0</v>
      </c>
      <c r="S442" s="1030">
        <f t="shared" si="44"/>
        <v>0</v>
      </c>
    </row>
    <row r="443" spans="1:19" ht="14.25">
      <c r="A443" s="1041">
        <v>42</v>
      </c>
      <c r="B443" s="1023" t="str">
        <f>'PLAN DE ACCIÓN 2026'!G45</f>
        <v>PES15</v>
      </c>
      <c r="C443" s="1048" t="s">
        <v>133</v>
      </c>
      <c r="D443" s="1048" t="s">
        <v>104</v>
      </c>
      <c r="E443" s="1023" t="str">
        <f>'PLAN DE ACCIÓN 2026'!X45</f>
        <v>Secretaría General</v>
      </c>
      <c r="F443" s="1022" t="str">
        <f>'PLAN DE ACCIÓN 2026'!H45</f>
        <v>Servicio Público con Valores como Garante del Logro de los Objetivos Institucionales y la Materialización de la Planeación Estratégica</v>
      </c>
      <c r="G443" s="1022">
        <v>5</v>
      </c>
      <c r="H443" s="1022" t="s">
        <v>138</v>
      </c>
      <c r="I443" s="1030">
        <f>'PLAN DE ACCIÓN 2026'!V45</f>
        <v>2</v>
      </c>
      <c r="J443" s="1030">
        <f>'PLAN DE ACCIÓN 2026'!J45+'PLAN DE ACCIÓN 2026'!K45+'PLAN DE ACCIÓN 2026'!L45+'PLAN DE ACCIÓN 2026'!M45+'PLAN DE ACCIÓN 2026'!N45</f>
        <v>1</v>
      </c>
      <c r="K443" s="1030">
        <f>'PLAN DE ACCIÓN 2026'!AB45+'PLAN DE ACCIÓN 2026'!AC45+'PLAN DE ACCIÓN 2026'!AD45+'PLAN DE ACCIÓN 2026'!AE45+'PLAN DE ACCIÓN 2026'!AF45</f>
        <v>1</v>
      </c>
      <c r="L443" s="1031">
        <f t="shared" si="45"/>
        <v>0.5</v>
      </c>
      <c r="M443" s="1031">
        <f t="shared" si="46"/>
        <v>0.5</v>
      </c>
      <c r="N443" s="1030">
        <f>'PLAN DE ACCIÓN 2026'!N45</f>
        <v>0</v>
      </c>
      <c r="O443" s="1022">
        <f>'PLAN DE ACCIÓN 2026'!AF45</f>
        <v>0</v>
      </c>
      <c r="P443" s="1029" t="e">
        <f t="shared" si="47"/>
        <v>#DIV/0!</v>
      </c>
      <c r="Q443" s="1046" t="s">
        <v>107</v>
      </c>
      <c r="R443" s="1030">
        <f t="shared" si="43"/>
        <v>0</v>
      </c>
      <c r="S443" s="1030">
        <f t="shared" si="44"/>
        <v>0</v>
      </c>
    </row>
    <row r="444" spans="1:19" ht="14.25">
      <c r="A444" s="1041">
        <v>43</v>
      </c>
      <c r="B444" s="1023" t="str">
        <f>'PLAN DE ACCIÓN 2026'!G46</f>
        <v>PES16</v>
      </c>
      <c r="C444" s="1048" t="s">
        <v>133</v>
      </c>
      <c r="D444" s="1048" t="s">
        <v>104</v>
      </c>
      <c r="E444" s="1023" t="str">
        <f>'PLAN DE ACCIÓN 2026'!X46</f>
        <v>Secretaría General</v>
      </c>
      <c r="F444" s="1022" t="str">
        <f>'PLAN DE ACCIÓN 2026'!H46</f>
        <v xml:space="preserve">Ejecución de las actividades propuestas en los cinco planes de acción dipuestos para la Política de Prevención del Daño Antijurídico para la vigencia. (cinco capacitaciones, un memorando interno) 
</v>
      </c>
      <c r="G444" s="1022">
        <v>5</v>
      </c>
      <c r="H444" s="1022" t="s">
        <v>138</v>
      </c>
      <c r="I444" s="1030">
        <f>'PLAN DE ACCIÓN 2026'!V46</f>
        <v>2</v>
      </c>
      <c r="J444" s="1030">
        <f>'PLAN DE ACCIÓN 2026'!J46+'PLAN DE ACCIÓN 2026'!K46+'PLAN DE ACCIÓN 2026'!L46+'PLAN DE ACCIÓN 2026'!M46+'PLAN DE ACCIÓN 2026'!N46</f>
        <v>0</v>
      </c>
      <c r="K444" s="1030">
        <f>'PLAN DE ACCIÓN 2026'!AB46+'PLAN DE ACCIÓN 2026'!AC46+'PLAN DE ACCIÓN 2026'!AD46+'PLAN DE ACCIÓN 2026'!AE46+'PLAN DE ACCIÓN 2026'!AF46</f>
        <v>0</v>
      </c>
      <c r="L444" s="1031">
        <f t="shared" si="45"/>
        <v>0</v>
      </c>
      <c r="M444" s="1031">
        <f t="shared" si="46"/>
        <v>0</v>
      </c>
      <c r="N444" s="1030">
        <f>'PLAN DE ACCIÓN 2026'!N46</f>
        <v>0</v>
      </c>
      <c r="O444" s="1022">
        <f>'PLAN DE ACCIÓN 2026'!AF46</f>
        <v>0</v>
      </c>
      <c r="P444" s="1029" t="e">
        <f t="shared" si="47"/>
        <v>#DIV/0!</v>
      </c>
      <c r="Q444" s="1046" t="s">
        <v>107</v>
      </c>
      <c r="R444" s="1030">
        <f t="shared" si="43"/>
        <v>0</v>
      </c>
      <c r="S444" s="1030">
        <f t="shared" si="44"/>
        <v>0</v>
      </c>
    </row>
    <row r="445" spans="1:19" ht="14.25">
      <c r="A445" s="1041">
        <v>44</v>
      </c>
      <c r="B445" s="1023" t="str">
        <f>'PLAN DE ACCIÓN 2026'!G47</f>
        <v>PES17</v>
      </c>
      <c r="C445" s="1048" t="s">
        <v>133</v>
      </c>
      <c r="D445" s="1048" t="s">
        <v>104</v>
      </c>
      <c r="E445" s="1023" t="str">
        <f>'PLAN DE ACCIÓN 2026'!X47</f>
        <v>Secretaría General</v>
      </c>
      <c r="F445" s="1022" t="str">
        <f>'PLAN DE ACCIÓN 2026'!H47</f>
        <v>Reportar ante el MinCIT las actividades programadas en el plan de conservación, preservación y difusión del patrimonio documental del sector.</v>
      </c>
      <c r="G445" s="1022">
        <v>5</v>
      </c>
      <c r="H445" s="1022" t="s">
        <v>138</v>
      </c>
      <c r="I445" s="1030">
        <f>'PLAN DE ACCIÓN 2026'!V47</f>
        <v>1</v>
      </c>
      <c r="J445" s="1030">
        <f>'PLAN DE ACCIÓN 2026'!J47+'PLAN DE ACCIÓN 2026'!K47+'PLAN DE ACCIÓN 2026'!L47+'PLAN DE ACCIÓN 2026'!M47+'PLAN DE ACCIÓN 2026'!N47</f>
        <v>0</v>
      </c>
      <c r="K445" s="1030">
        <f>'PLAN DE ACCIÓN 2026'!AB47+'PLAN DE ACCIÓN 2026'!AC47+'PLAN DE ACCIÓN 2026'!AD47+'PLAN DE ACCIÓN 2026'!AE47+'PLAN DE ACCIÓN 2026'!AF47</f>
        <v>0</v>
      </c>
      <c r="L445" s="1031">
        <f t="shared" si="45"/>
        <v>0</v>
      </c>
      <c r="M445" s="1031">
        <f t="shared" si="46"/>
        <v>0</v>
      </c>
      <c r="N445" s="1030">
        <f>'PLAN DE ACCIÓN 2026'!N47</f>
        <v>0</v>
      </c>
      <c r="O445" s="1022">
        <f>'PLAN DE ACCIÓN 2026'!AF47</f>
        <v>0</v>
      </c>
      <c r="P445" s="1029" t="e">
        <f t="shared" si="47"/>
        <v>#DIV/0!</v>
      </c>
      <c r="Q445" s="1046" t="s">
        <v>107</v>
      </c>
      <c r="R445" s="1030">
        <f t="shared" si="43"/>
        <v>0</v>
      </c>
      <c r="S445" s="1030">
        <f t="shared" si="44"/>
        <v>0</v>
      </c>
    </row>
    <row r="446" spans="1:19" ht="14.25">
      <c r="A446" s="1041">
        <v>45</v>
      </c>
      <c r="B446" s="1023" t="str">
        <f>'PLAN DE ACCIÓN 2026'!G48</f>
        <v>PES19</v>
      </c>
      <c r="C446" s="1048" t="s">
        <v>133</v>
      </c>
      <c r="D446" s="1048" t="s">
        <v>104</v>
      </c>
      <c r="E446" s="1023" t="str">
        <f>'PLAN DE ACCIÓN 2026'!X48</f>
        <v>Dirección General</v>
      </c>
      <c r="F446" s="1022" t="str">
        <f>'PLAN DE ACCIÓN 2026'!H48</f>
        <v>Estructura de Control de la Gestión Eficiente para el Establecimiento de Acciones, Políticas, Métodos, Procedimientos, Mecanismos de Prevención, Verificación y Evaluación en Procura de su Mejoramiento Continuo</v>
      </c>
      <c r="G446" s="1022">
        <v>5</v>
      </c>
      <c r="H446" s="1022" t="s">
        <v>138</v>
      </c>
      <c r="I446" s="1030">
        <f>'PLAN DE ACCIÓN 2026'!V48</f>
        <v>1</v>
      </c>
      <c r="J446" s="1030">
        <f>'PLAN DE ACCIÓN 2026'!J48+'PLAN DE ACCIÓN 2026'!K48+'PLAN DE ACCIÓN 2026'!L48+'PLAN DE ACCIÓN 2026'!M48+'PLAN DE ACCIÓN 2026'!N48</f>
        <v>0</v>
      </c>
      <c r="K446" s="1030">
        <f>'PLAN DE ACCIÓN 2026'!AB48+'PLAN DE ACCIÓN 2026'!AC48+'PLAN DE ACCIÓN 2026'!AD48+'PLAN DE ACCIÓN 2026'!AE48+'PLAN DE ACCIÓN 2026'!AF48</f>
        <v>0</v>
      </c>
      <c r="L446" s="1031">
        <f t="shared" si="45"/>
        <v>0</v>
      </c>
      <c r="M446" s="1031">
        <f t="shared" si="46"/>
        <v>0</v>
      </c>
      <c r="N446" s="1030">
        <f>'PLAN DE ACCIÓN 2026'!N48</f>
        <v>0</v>
      </c>
      <c r="O446" s="1022">
        <f>'PLAN DE ACCIÓN 2026'!AF48</f>
        <v>0</v>
      </c>
      <c r="P446" s="1029" t="e">
        <f t="shared" si="47"/>
        <v>#DIV/0!</v>
      </c>
      <c r="Q446" s="1046" t="s">
        <v>107</v>
      </c>
      <c r="R446" s="1030">
        <f t="shared" si="43"/>
        <v>0</v>
      </c>
      <c r="S446" s="1030">
        <f t="shared" si="44"/>
        <v>0</v>
      </c>
    </row>
    <row r="447" spans="1:19" ht="14.25">
      <c r="A447" s="1041">
        <v>46</v>
      </c>
      <c r="B447" s="1023" t="str">
        <f>'PLAN DE ACCIÓN 2026'!G49</f>
        <v>PES20</v>
      </c>
      <c r="C447" s="1048" t="s">
        <v>133</v>
      </c>
      <c r="D447" s="1048" t="s">
        <v>104</v>
      </c>
      <c r="E447" s="1023" t="str">
        <f>'PLAN DE ACCIÓN 2026'!X49</f>
        <v>Oficina de Informática y Desarrollo Tecnológico</v>
      </c>
      <c r="F447" s="1022" t="str">
        <f>'PLAN DE ACCIÓN 2026'!H49</f>
        <v>Plan de acción implementado para el intercambio de información</v>
      </c>
      <c r="G447" s="1022">
        <v>5</v>
      </c>
      <c r="H447" s="1022" t="s">
        <v>138</v>
      </c>
      <c r="I447" s="1030">
        <f>'PLAN DE ACCIÓN 2026'!V49</f>
        <v>2</v>
      </c>
      <c r="J447" s="1030">
        <f>'PLAN DE ACCIÓN 2026'!J49+'PLAN DE ACCIÓN 2026'!K49+'PLAN DE ACCIÓN 2026'!L49+'PLAN DE ACCIÓN 2026'!M49+'PLAN DE ACCIÓN 2026'!N49</f>
        <v>0</v>
      </c>
      <c r="K447" s="1030">
        <f>'PLAN DE ACCIÓN 2026'!AB49+'PLAN DE ACCIÓN 2026'!AC49+'PLAN DE ACCIÓN 2026'!AD49+'PLAN DE ACCIÓN 2026'!AE49+'PLAN DE ACCIÓN 2026'!AF49</f>
        <v>0</v>
      </c>
      <c r="L447" s="1031">
        <f t="shared" si="45"/>
        <v>0</v>
      </c>
      <c r="M447" s="1031">
        <f t="shared" si="46"/>
        <v>0</v>
      </c>
      <c r="N447" s="1030">
        <f>'PLAN DE ACCIÓN 2026'!N49</f>
        <v>0</v>
      </c>
      <c r="O447" s="1022">
        <f>'PLAN DE ACCIÓN 2026'!AF49</f>
        <v>0</v>
      </c>
      <c r="P447" s="1029" t="e">
        <f t="shared" si="47"/>
        <v>#DIV/0!</v>
      </c>
      <c r="Q447" s="1046" t="s">
        <v>107</v>
      </c>
      <c r="R447" s="1030">
        <f t="shared" si="43"/>
        <v>0</v>
      </c>
      <c r="S447" s="1030">
        <f t="shared" si="44"/>
        <v>0</v>
      </c>
    </row>
    <row r="448" spans="1:19" ht="14.25">
      <c r="A448" s="1041">
        <v>47</v>
      </c>
      <c r="B448" s="1023" t="str">
        <f>'PLAN DE ACCIÓN 2026'!G50</f>
        <v>PES21</v>
      </c>
      <c r="C448" s="1048" t="s">
        <v>133</v>
      </c>
      <c r="D448" s="1048" t="s">
        <v>104</v>
      </c>
      <c r="E448" s="1023" t="str">
        <f>'PLAN DE ACCIÓN 2026'!X50</f>
        <v>Oficina de Informática y Desarrollo Tecnológico</v>
      </c>
      <c r="F448" s="1022" t="str">
        <f>'PLAN DE ACCIÓN 2026'!H50</f>
        <v>Implementar  el Plan de recuperación ante Desastres  (DRP)  Implementado en los servicios de TI críticos</v>
      </c>
      <c r="G448" s="1022">
        <v>5</v>
      </c>
      <c r="H448" s="1022" t="s">
        <v>138</v>
      </c>
      <c r="I448" s="1030">
        <f>'PLAN DE ACCIÓN 2026'!V50</f>
        <v>1</v>
      </c>
      <c r="J448" s="1030">
        <f>'PLAN DE ACCIÓN 2026'!J50+'PLAN DE ACCIÓN 2026'!K50+'PLAN DE ACCIÓN 2026'!L50+'PLAN DE ACCIÓN 2026'!M50+'PLAN DE ACCIÓN 2026'!N50</f>
        <v>0</v>
      </c>
      <c r="K448" s="1030">
        <f>'PLAN DE ACCIÓN 2026'!AB50+'PLAN DE ACCIÓN 2026'!AC50+'PLAN DE ACCIÓN 2026'!AD50+'PLAN DE ACCIÓN 2026'!AE50+'PLAN DE ACCIÓN 2026'!AF50</f>
        <v>0</v>
      </c>
      <c r="L448" s="1031">
        <f t="shared" si="45"/>
        <v>0</v>
      </c>
      <c r="M448" s="1031">
        <f t="shared" si="46"/>
        <v>0</v>
      </c>
      <c r="N448" s="1030">
        <f>'PLAN DE ACCIÓN 2026'!N50</f>
        <v>0</v>
      </c>
      <c r="O448" s="1022">
        <f>'PLAN DE ACCIÓN 2026'!AF50</f>
        <v>0</v>
      </c>
      <c r="P448" s="1029" t="e">
        <f t="shared" si="47"/>
        <v>#DIV/0!</v>
      </c>
      <c r="Q448" s="1046" t="s">
        <v>107</v>
      </c>
      <c r="R448" s="1030">
        <f t="shared" si="43"/>
        <v>0</v>
      </c>
      <c r="S448" s="1030">
        <f t="shared" si="44"/>
        <v>0</v>
      </c>
    </row>
    <row r="449" spans="1:19" ht="14.25">
      <c r="A449" s="1041">
        <v>48</v>
      </c>
      <c r="B449" s="1023" t="str">
        <f>'PLAN DE ACCIÓN 2026'!G51</f>
        <v>PES22</v>
      </c>
      <c r="C449" s="1048" t="s">
        <v>133</v>
      </c>
      <c r="D449" s="1048" t="s">
        <v>104</v>
      </c>
      <c r="E449" s="1023" t="str">
        <f>'PLAN DE ACCIÓN 2026'!X51</f>
        <v>Oficina de Informática y Desarrollo Tecnológico</v>
      </c>
      <c r="F449" s="1022" t="str">
        <f>'PLAN DE ACCIÓN 2026'!H51</f>
        <v>Establecer una Estructura de Control de la Gestión Eficiente para el Establecimiento de Acciones, Políticas, Métodos, Procedimientos, Mecanismos de Prevención, Verificación y Evaluación en Procura de su Mejoramiento Continuo</v>
      </c>
      <c r="G449" s="1022">
        <v>5</v>
      </c>
      <c r="H449" s="1022" t="s">
        <v>138</v>
      </c>
      <c r="I449" s="1030">
        <f>'PLAN DE ACCIÓN 2026'!V51</f>
        <v>2</v>
      </c>
      <c r="J449" s="1030">
        <f>'PLAN DE ACCIÓN 2026'!J51+'PLAN DE ACCIÓN 2026'!K51+'PLAN DE ACCIÓN 2026'!L51+'PLAN DE ACCIÓN 2026'!M51+'PLAN DE ACCIÓN 2026'!N51</f>
        <v>0</v>
      </c>
      <c r="K449" s="1030">
        <f>'PLAN DE ACCIÓN 2026'!AB51+'PLAN DE ACCIÓN 2026'!AC51+'PLAN DE ACCIÓN 2026'!AD51+'PLAN DE ACCIÓN 2026'!AE51+'PLAN DE ACCIÓN 2026'!AF51</f>
        <v>0</v>
      </c>
      <c r="L449" s="1031">
        <f t="shared" si="45"/>
        <v>0</v>
      </c>
      <c r="M449" s="1031">
        <f t="shared" si="46"/>
        <v>0</v>
      </c>
      <c r="N449" s="1030">
        <f>'PLAN DE ACCIÓN 2026'!N51</f>
        <v>0</v>
      </c>
      <c r="O449" s="1022">
        <f>'PLAN DE ACCIÓN 2026'!AF51</f>
        <v>0</v>
      </c>
      <c r="P449" s="1029" t="e">
        <f t="shared" si="47"/>
        <v>#DIV/0!</v>
      </c>
      <c r="Q449" s="1046" t="s">
        <v>107</v>
      </c>
      <c r="R449" s="1030">
        <f t="shared" si="43"/>
        <v>0</v>
      </c>
      <c r="S449" s="1030">
        <f t="shared" si="44"/>
        <v>0</v>
      </c>
    </row>
    <row r="450" spans="1:19" ht="14.25">
      <c r="A450" s="1041">
        <v>49</v>
      </c>
      <c r="B450" s="1023" t="str">
        <f>'PLAN DE ACCIÓN 2026'!G52</f>
        <v>PES23</v>
      </c>
      <c r="C450" s="1048" t="s">
        <v>133</v>
      </c>
      <c r="D450" s="1048" t="s">
        <v>104</v>
      </c>
      <c r="E450" s="1023" t="str">
        <f>'PLAN DE ACCIÓN 2026'!X52</f>
        <v>Secretaría General</v>
      </c>
      <c r="F450" s="1022"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450" s="1022">
        <v>5</v>
      </c>
      <c r="H450" s="1022" t="s">
        <v>138</v>
      </c>
      <c r="I450" s="1030">
        <f>'PLAN DE ACCIÓN 2026'!V52</f>
        <v>4</v>
      </c>
      <c r="J450" s="1030">
        <f>'PLAN DE ACCIÓN 2026'!J52+'PLAN DE ACCIÓN 2026'!K52+'PLAN DE ACCIÓN 2026'!L52+'PLAN DE ACCIÓN 2026'!M52+'PLAN DE ACCIÓN 2026'!N52</f>
        <v>1</v>
      </c>
      <c r="K450" s="1030">
        <f>'PLAN DE ACCIÓN 2026'!AB52+'PLAN DE ACCIÓN 2026'!AC52+'PLAN DE ACCIÓN 2026'!AD52+'PLAN DE ACCIÓN 2026'!AE52+'PLAN DE ACCIÓN 2026'!AF52</f>
        <v>1</v>
      </c>
      <c r="L450" s="1031">
        <f t="shared" si="45"/>
        <v>0.25</v>
      </c>
      <c r="M450" s="1031">
        <f t="shared" si="46"/>
        <v>0.25</v>
      </c>
      <c r="N450" s="1030">
        <f>'PLAN DE ACCIÓN 2026'!N52</f>
        <v>0</v>
      </c>
      <c r="O450" s="1022">
        <f>'PLAN DE ACCIÓN 2026'!AF52</f>
        <v>0</v>
      </c>
      <c r="P450" s="1029" t="e">
        <f t="shared" si="47"/>
        <v>#DIV/0!</v>
      </c>
      <c r="Q450" s="1046" t="s">
        <v>109</v>
      </c>
      <c r="R450" s="1030">
        <f t="shared" si="43"/>
        <v>0</v>
      </c>
      <c r="S450" s="1030">
        <f t="shared" si="44"/>
        <v>0</v>
      </c>
    </row>
    <row r="451" spans="1:19" ht="14.25">
      <c r="A451" s="1041">
        <v>50</v>
      </c>
      <c r="B451" s="1023" t="str">
        <f>'PLAN DE ACCIÓN 2026'!G53</f>
        <v>PI8</v>
      </c>
      <c r="C451" s="1048" t="s">
        <v>133</v>
      </c>
      <c r="D451" s="1048" t="s">
        <v>104</v>
      </c>
      <c r="E451" s="1023" t="str">
        <f>'PLAN DE ACCIÓN 2026'!X53</f>
        <v>Secretaría General</v>
      </c>
      <c r="F451" s="1022" t="str">
        <f>'PLAN DE ACCIÓN 2026'!H53</f>
        <v>Ejecutar las actividades del Plan de Acción Ambiental</v>
      </c>
      <c r="G451" s="1022">
        <v>5</v>
      </c>
      <c r="H451" s="1022" t="s">
        <v>138</v>
      </c>
      <c r="I451" s="1030">
        <f>'PLAN DE ACCIÓN 2026'!V53</f>
        <v>4</v>
      </c>
      <c r="J451" s="1030">
        <f>'PLAN DE ACCIÓN 2026'!J53+'PLAN DE ACCIÓN 2026'!K53+'PLAN DE ACCIÓN 2026'!L53+'PLAN DE ACCIÓN 2026'!M53+'PLAN DE ACCIÓN 2026'!N53</f>
        <v>1</v>
      </c>
      <c r="K451" s="1030">
        <f>'PLAN DE ACCIÓN 2026'!AB53+'PLAN DE ACCIÓN 2026'!AC53+'PLAN DE ACCIÓN 2026'!AD53+'PLAN DE ACCIÓN 2026'!AE53+'PLAN DE ACCIÓN 2026'!AF53</f>
        <v>1</v>
      </c>
      <c r="L451" s="1031">
        <f t="shared" si="45"/>
        <v>0.25</v>
      </c>
      <c r="M451" s="1031">
        <f t="shared" si="46"/>
        <v>0.25</v>
      </c>
      <c r="N451" s="1030">
        <f>'PLAN DE ACCIÓN 2026'!N53</f>
        <v>0</v>
      </c>
      <c r="O451" s="1022">
        <f>'PLAN DE ACCIÓN 2026'!AF53</f>
        <v>0</v>
      </c>
      <c r="P451" s="1029" t="e">
        <f t="shared" si="47"/>
        <v>#DIV/0!</v>
      </c>
      <c r="Q451" s="1046" t="s">
        <v>109</v>
      </c>
      <c r="R451" s="1030">
        <f t="shared" si="43"/>
        <v>0</v>
      </c>
      <c r="S451" s="1030">
        <f t="shared" si="44"/>
        <v>0</v>
      </c>
    </row>
    <row r="452" spans="1:19" ht="14.25">
      <c r="A452" s="1041">
        <v>51</v>
      </c>
      <c r="B452" s="1023" t="str">
        <f>'PLAN DE ACCIÓN 2026'!G54</f>
        <v>PI5</v>
      </c>
      <c r="C452" s="1048" t="s">
        <v>133</v>
      </c>
      <c r="D452" s="1048" t="s">
        <v>104</v>
      </c>
      <c r="E452" s="1023" t="str">
        <f>'PLAN DE ACCIÓN 2026'!X54</f>
        <v>Oficina de Informática y Desarrollo Tecnológico</v>
      </c>
      <c r="F452" s="1022" t="str">
        <f>'PLAN DE ACCIÓN 2026'!H54</f>
        <v>Ejecutar el Plan Estratégico de Tecnologías de la Información - PETI 2024 - 2026</v>
      </c>
      <c r="G452" s="1022">
        <v>5</v>
      </c>
      <c r="H452" s="1022" t="s">
        <v>138</v>
      </c>
      <c r="I452" s="1030">
        <f>'PLAN DE ACCIÓN 2026'!V54</f>
        <v>4</v>
      </c>
      <c r="J452" s="1030">
        <f>'PLAN DE ACCIÓN 2026'!J54+'PLAN DE ACCIÓN 2026'!K54+'PLAN DE ACCIÓN 2026'!L54+'PLAN DE ACCIÓN 2026'!M54+'PLAN DE ACCIÓN 2026'!N54</f>
        <v>1</v>
      </c>
      <c r="K452" s="1030">
        <f>'PLAN DE ACCIÓN 2026'!AB54+'PLAN DE ACCIÓN 2026'!AC54+'PLAN DE ACCIÓN 2026'!AD54+'PLAN DE ACCIÓN 2026'!AE54+'PLAN DE ACCIÓN 2026'!AF54</f>
        <v>1</v>
      </c>
      <c r="L452" s="1031">
        <f t="shared" si="45"/>
        <v>0.25</v>
      </c>
      <c r="M452" s="1031">
        <f t="shared" si="46"/>
        <v>0.25</v>
      </c>
      <c r="N452" s="1030">
        <f>'PLAN DE ACCIÓN 2026'!N54</f>
        <v>0</v>
      </c>
      <c r="O452" s="1022">
        <f>'PLAN DE ACCIÓN 2026'!AF54</f>
        <v>0</v>
      </c>
      <c r="P452" s="1029" t="e">
        <f t="shared" si="47"/>
        <v>#DIV/0!</v>
      </c>
      <c r="Q452" s="1046" t="s">
        <v>109</v>
      </c>
      <c r="R452" s="1030">
        <f t="shared" si="43"/>
        <v>0</v>
      </c>
      <c r="S452" s="1030">
        <f t="shared" si="44"/>
        <v>0</v>
      </c>
    </row>
    <row r="453" spans="1:19" ht="14.25">
      <c r="A453" s="1041">
        <v>52</v>
      </c>
      <c r="B453" s="1023" t="str">
        <f>'PLAN DE ACCIÓN 2026'!G55</f>
        <v>PI2</v>
      </c>
      <c r="C453" s="1048" t="s">
        <v>133</v>
      </c>
      <c r="D453" s="1048" t="s">
        <v>104</v>
      </c>
      <c r="E453" s="1023" t="str">
        <f>'PLAN DE ACCIÓN 2026'!X55</f>
        <v>Secretaría General</v>
      </c>
      <c r="F453" s="1022" t="str">
        <f>'PLAN DE ACCIÓN 2026'!H55</f>
        <v>Realizar seguimiento al Plan Anual de Adquisiciones</v>
      </c>
      <c r="G453" s="1022">
        <v>5</v>
      </c>
      <c r="H453" s="1022" t="s">
        <v>138</v>
      </c>
      <c r="I453" s="1030">
        <f>'PLAN DE ACCIÓN 2026'!V55</f>
        <v>12</v>
      </c>
      <c r="J453" s="1030">
        <f>'PLAN DE ACCIÓN 2026'!J55+'PLAN DE ACCIÓN 2026'!K55+'PLAN DE ACCIÓN 2026'!L55+'PLAN DE ACCIÓN 2026'!M55+'PLAN DE ACCIÓN 2026'!N55</f>
        <v>5</v>
      </c>
      <c r="K453" s="1030">
        <f>'PLAN DE ACCIÓN 2026'!AB55+'PLAN DE ACCIÓN 2026'!AC55+'PLAN DE ACCIÓN 2026'!AD55+'PLAN DE ACCIÓN 2026'!AE55+'PLAN DE ACCIÓN 2026'!AF55</f>
        <v>4</v>
      </c>
      <c r="L453" s="1031">
        <f t="shared" si="45"/>
        <v>0.41666666666666669</v>
      </c>
      <c r="M453" s="1031">
        <f t="shared" si="46"/>
        <v>0.33333333333333331</v>
      </c>
      <c r="N453" s="1030">
        <f>'PLAN DE ACCIÓN 2026'!N55</f>
        <v>1</v>
      </c>
      <c r="O453" s="1022">
        <f>'PLAN DE ACCIÓN 2026'!AF55</f>
        <v>0</v>
      </c>
      <c r="P453" s="1029">
        <f t="shared" si="47"/>
        <v>0</v>
      </c>
      <c r="Q453" s="1046" t="s">
        <v>109</v>
      </c>
      <c r="R453" s="1030">
        <f t="shared" si="43"/>
        <v>-1</v>
      </c>
      <c r="S453" s="1030">
        <f t="shared" si="44"/>
        <v>-1</v>
      </c>
    </row>
    <row r="454" spans="1:19" ht="14.25">
      <c r="A454" s="1041">
        <v>53</v>
      </c>
      <c r="B454" s="1023" t="str">
        <f>'PLAN DE ACCIÓN 2026'!G56</f>
        <v>PI9</v>
      </c>
      <c r="C454" s="1048" t="s">
        <v>133</v>
      </c>
      <c r="D454" s="1048" t="s">
        <v>104</v>
      </c>
      <c r="E454" s="1023" t="str">
        <f>'PLAN DE ACCIÓN 2026'!X56</f>
        <v>Secretaría General</v>
      </c>
      <c r="F454" s="1022" t="str">
        <f>'PLAN DE ACCIÓN 2026'!H56</f>
        <v>Realizar seguimiento a los rubros de Austeridad del Gasto</v>
      </c>
      <c r="G454" s="1022">
        <v>5</v>
      </c>
      <c r="H454" s="1022" t="s">
        <v>138</v>
      </c>
      <c r="I454" s="1030">
        <f>'PLAN DE ACCIÓN 2026'!V56</f>
        <v>2</v>
      </c>
      <c r="J454" s="1030">
        <f>'PLAN DE ACCIÓN 2026'!J56+'PLAN DE ACCIÓN 2026'!K56+'PLAN DE ACCIÓN 2026'!L56+'PLAN DE ACCIÓN 2026'!M56+'PLAN DE ACCIÓN 2026'!N56</f>
        <v>0</v>
      </c>
      <c r="K454" s="1030">
        <f>'PLAN DE ACCIÓN 2026'!AB56+'PLAN DE ACCIÓN 2026'!AC56+'PLAN DE ACCIÓN 2026'!AD56+'PLAN DE ACCIÓN 2026'!AE56+'PLAN DE ACCIÓN 2026'!AF56</f>
        <v>0</v>
      </c>
      <c r="L454" s="1031">
        <f t="shared" si="45"/>
        <v>0</v>
      </c>
      <c r="M454" s="1031">
        <f t="shared" si="46"/>
        <v>0</v>
      </c>
      <c r="N454" s="1030">
        <f>'PLAN DE ACCIÓN 2026'!N56</f>
        <v>0</v>
      </c>
      <c r="O454" s="1022">
        <f>'PLAN DE ACCIÓN 2026'!AF56</f>
        <v>0</v>
      </c>
      <c r="P454" s="1029" t="e">
        <f t="shared" si="47"/>
        <v>#DIV/0!</v>
      </c>
      <c r="Q454" s="1046" t="s">
        <v>109</v>
      </c>
      <c r="R454" s="1030">
        <f t="shared" si="43"/>
        <v>0</v>
      </c>
      <c r="S454" s="1030">
        <f t="shared" si="44"/>
        <v>0</v>
      </c>
    </row>
    <row r="455" spans="1:19" ht="14.25">
      <c r="A455" s="1041">
        <v>54</v>
      </c>
      <c r="B455" s="1023" t="str">
        <f>'PLAN DE ACCIÓN 2026'!G57</f>
        <v>PI3</v>
      </c>
      <c r="C455" s="1048" t="s">
        <v>133</v>
      </c>
      <c r="D455" s="1048" t="s">
        <v>104</v>
      </c>
      <c r="E455" s="1023" t="str">
        <f>'PLAN DE ACCIÓN 2026'!X57</f>
        <v>Secretaría General</v>
      </c>
      <c r="F455" s="1022"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455" s="1022">
        <v>5</v>
      </c>
      <c r="H455" s="1022" t="s">
        <v>138</v>
      </c>
      <c r="I455" s="1030">
        <f>'PLAN DE ACCIÓN 2026'!V57</f>
        <v>4</v>
      </c>
      <c r="J455" s="1030">
        <f>'PLAN DE ACCIÓN 2026'!J57+'PLAN DE ACCIÓN 2026'!K57+'PLAN DE ACCIÓN 2026'!L57+'PLAN DE ACCIÓN 2026'!M57+'PLAN DE ACCIÓN 2026'!N57</f>
        <v>1</v>
      </c>
      <c r="K455" s="1030">
        <f>'PLAN DE ACCIÓN 2026'!AB57+'PLAN DE ACCIÓN 2026'!AC57+'PLAN DE ACCIÓN 2026'!AD57+'PLAN DE ACCIÓN 2026'!AE57+'PLAN DE ACCIÓN 2026'!AF57</f>
        <v>1</v>
      </c>
      <c r="L455" s="1031">
        <f t="shared" si="45"/>
        <v>0.25</v>
      </c>
      <c r="M455" s="1031">
        <f t="shared" si="46"/>
        <v>0.25</v>
      </c>
      <c r="N455" s="1030">
        <f>'PLAN DE ACCIÓN 2026'!N57</f>
        <v>0</v>
      </c>
      <c r="O455" s="1022">
        <f>'PLAN DE ACCIÓN 2026'!AF57</f>
        <v>0</v>
      </c>
      <c r="P455" s="1029" t="e">
        <f t="shared" si="47"/>
        <v>#DIV/0!</v>
      </c>
      <c r="Q455" s="1046" t="s">
        <v>109</v>
      </c>
      <c r="R455" s="1030">
        <f t="shared" si="43"/>
        <v>0</v>
      </c>
      <c r="S455" s="1030">
        <f t="shared" si="44"/>
        <v>0</v>
      </c>
    </row>
    <row r="456" spans="1:19" ht="14.25">
      <c r="A456" s="1041">
        <v>55</v>
      </c>
      <c r="B456" s="1023" t="str">
        <f>'PLAN DE ACCIÓN 2026'!G58</f>
        <v>PI4</v>
      </c>
      <c r="C456" s="1048" t="s">
        <v>133</v>
      </c>
      <c r="D456" s="1048" t="s">
        <v>104</v>
      </c>
      <c r="E456" s="1023" t="str">
        <f>'PLAN DE ACCIÓN 2026'!X58</f>
        <v xml:space="preserve">Oficina Asesora de Planeación </v>
      </c>
      <c r="F456" s="1022" t="str">
        <f>'PLAN DE ACCIÓN 2026'!H58</f>
        <v>Ejecutar el Programa de Transparencia y Ética Pública</v>
      </c>
      <c r="G456" s="1022">
        <v>5</v>
      </c>
      <c r="H456" s="1022" t="s">
        <v>138</v>
      </c>
      <c r="I456" s="1030">
        <f>'PLAN DE ACCIÓN 2026'!V58</f>
        <v>4</v>
      </c>
      <c r="J456" s="1030">
        <f>'PLAN DE ACCIÓN 2026'!J58+'PLAN DE ACCIÓN 2026'!K58+'PLAN DE ACCIÓN 2026'!L58+'PLAN DE ACCIÓN 2026'!M58+'PLAN DE ACCIÓN 2026'!N58</f>
        <v>1</v>
      </c>
      <c r="K456" s="1030">
        <f>'PLAN DE ACCIÓN 2026'!AB58+'PLAN DE ACCIÓN 2026'!AC58+'PLAN DE ACCIÓN 2026'!AD58+'PLAN DE ACCIÓN 2026'!AE58+'PLAN DE ACCIÓN 2026'!AF58</f>
        <v>1</v>
      </c>
      <c r="L456" s="1031">
        <f t="shared" si="45"/>
        <v>0.25</v>
      </c>
      <c r="M456" s="1031">
        <f t="shared" si="46"/>
        <v>0.25</v>
      </c>
      <c r="N456" s="1030">
        <f>'PLAN DE ACCIÓN 2026'!N58</f>
        <v>0</v>
      </c>
      <c r="O456" s="1022">
        <f>'PLAN DE ACCIÓN 2026'!AF58</f>
        <v>0</v>
      </c>
      <c r="P456" s="1029" t="e">
        <f t="shared" si="47"/>
        <v>#DIV/0!</v>
      </c>
      <c r="Q456" s="1046" t="s">
        <v>109</v>
      </c>
      <c r="R456" s="1030">
        <f t="shared" si="43"/>
        <v>0</v>
      </c>
      <c r="S456" s="1030">
        <f t="shared" si="44"/>
        <v>0</v>
      </c>
    </row>
    <row r="457" spans="1:19" ht="14.25">
      <c r="A457" s="1041">
        <v>56</v>
      </c>
      <c r="B457" s="1023" t="str">
        <f>'PLAN DE ACCIÓN 2026'!G59</f>
        <v>PI1</v>
      </c>
      <c r="C457" s="1048" t="s">
        <v>133</v>
      </c>
      <c r="D457" s="1048" t="s">
        <v>104</v>
      </c>
      <c r="E457" s="1023" t="str">
        <f>'PLAN DE ACCIÓN 2026'!X59</f>
        <v>Secretaría General</v>
      </c>
      <c r="F457" s="1022" t="str">
        <f>'PLAN DE ACCIÓN 2026'!H59</f>
        <v>Ejecutar las actividades del Plan Institucional de Archivo</v>
      </c>
      <c r="G457" s="1022">
        <v>5</v>
      </c>
      <c r="H457" s="1022" t="s">
        <v>138</v>
      </c>
      <c r="I457" s="1030">
        <f>'PLAN DE ACCIÓN 2026'!V59</f>
        <v>4</v>
      </c>
      <c r="J457" s="1030">
        <f>'PLAN DE ACCIÓN 2026'!J59+'PLAN DE ACCIÓN 2026'!K59+'PLAN DE ACCIÓN 2026'!L59+'PLAN DE ACCIÓN 2026'!M59+'PLAN DE ACCIÓN 2026'!N59</f>
        <v>1</v>
      </c>
      <c r="K457" s="1030">
        <f>'PLAN DE ACCIÓN 2026'!AB59+'PLAN DE ACCIÓN 2026'!AC59+'PLAN DE ACCIÓN 2026'!AD59+'PLAN DE ACCIÓN 2026'!AE59+'PLAN DE ACCIÓN 2026'!AF59</f>
        <v>1</v>
      </c>
      <c r="L457" s="1031">
        <f t="shared" si="45"/>
        <v>0.25</v>
      </c>
      <c r="M457" s="1031">
        <f t="shared" si="46"/>
        <v>0.25</v>
      </c>
      <c r="N457" s="1030">
        <f>'PLAN DE ACCIÓN 2026'!N59</f>
        <v>0</v>
      </c>
      <c r="O457" s="1022">
        <f>'PLAN DE ACCIÓN 2026'!AF59</f>
        <v>0</v>
      </c>
      <c r="P457" s="1029" t="e">
        <f t="shared" si="47"/>
        <v>#DIV/0!</v>
      </c>
      <c r="Q457" s="1046" t="s">
        <v>109</v>
      </c>
      <c r="R457" s="1030">
        <f t="shared" si="43"/>
        <v>0</v>
      </c>
      <c r="S457" s="1030">
        <f t="shared" si="44"/>
        <v>0</v>
      </c>
    </row>
    <row r="458" spans="1:19" ht="14.25">
      <c r="A458" s="1041">
        <v>57</v>
      </c>
      <c r="B458" s="1023" t="str">
        <f>'PLAN DE ACCIÓN 2026'!G60</f>
        <v>PI6</v>
      </c>
      <c r="C458" s="1048" t="s">
        <v>133</v>
      </c>
      <c r="D458" s="1048" t="s">
        <v>104</v>
      </c>
      <c r="E458" s="1023" t="str">
        <f>'PLAN DE ACCIÓN 2026'!X60</f>
        <v>Oficina de Informática y Desarrollo Tecnológico</v>
      </c>
      <c r="F458" s="1022" t="str">
        <f>'PLAN DE ACCIÓN 2026'!H60</f>
        <v>Ejecutar el Plan de Tratamiento de Riesgos de Seguridad y Privacidad de la Información vigencia 2026</v>
      </c>
      <c r="G458" s="1022">
        <v>5</v>
      </c>
      <c r="H458" s="1022" t="s">
        <v>138</v>
      </c>
      <c r="I458" s="1030">
        <f>'PLAN DE ACCIÓN 2026'!V60</f>
        <v>4</v>
      </c>
      <c r="J458" s="1030">
        <f>'PLAN DE ACCIÓN 2026'!J60+'PLAN DE ACCIÓN 2026'!K60+'PLAN DE ACCIÓN 2026'!L60+'PLAN DE ACCIÓN 2026'!M60+'PLAN DE ACCIÓN 2026'!N60</f>
        <v>1</v>
      </c>
      <c r="K458" s="1030">
        <f>'PLAN DE ACCIÓN 2026'!AB60+'PLAN DE ACCIÓN 2026'!AC60+'PLAN DE ACCIÓN 2026'!AD60+'PLAN DE ACCIÓN 2026'!AE60+'PLAN DE ACCIÓN 2026'!AF60</f>
        <v>1</v>
      </c>
      <c r="L458" s="1031">
        <f t="shared" si="45"/>
        <v>0.25</v>
      </c>
      <c r="M458" s="1031">
        <f t="shared" si="46"/>
        <v>0.25</v>
      </c>
      <c r="N458" s="1030">
        <f>'PLAN DE ACCIÓN 2026'!N60</f>
        <v>0</v>
      </c>
      <c r="O458" s="1022">
        <f>'PLAN DE ACCIÓN 2026'!AF60</f>
        <v>0</v>
      </c>
      <c r="P458" s="1029" t="e">
        <f t="shared" si="47"/>
        <v>#DIV/0!</v>
      </c>
      <c r="Q458" s="1046" t="s">
        <v>109</v>
      </c>
      <c r="R458" s="1030">
        <f t="shared" si="43"/>
        <v>0</v>
      </c>
      <c r="S458" s="1030">
        <f t="shared" si="44"/>
        <v>0</v>
      </c>
    </row>
    <row r="459" spans="1:19" ht="14.25">
      <c r="A459" s="1041">
        <v>58</v>
      </c>
      <c r="B459" s="1023" t="str">
        <f>'PLAN DE ACCIÓN 2026'!G61</f>
        <v>PI7</v>
      </c>
      <c r="C459" s="1048" t="s">
        <v>133</v>
      </c>
      <c r="D459" s="1048" t="s">
        <v>104</v>
      </c>
      <c r="E459" s="1023" t="str">
        <f>'PLAN DE ACCIÓN 2026'!X61</f>
        <v>Oficina de Informática y Desarrollo Tecnológico</v>
      </c>
      <c r="F459" s="1022" t="str">
        <f>'PLAN DE ACCIÓN 2026'!H61</f>
        <v>Ejecutar Plan de Seguridad y Privacidad de la Información 2026</v>
      </c>
      <c r="G459" s="1022">
        <v>5</v>
      </c>
      <c r="H459" s="1022" t="s">
        <v>138</v>
      </c>
      <c r="I459" s="1030">
        <f>'PLAN DE ACCIÓN 2026'!V61</f>
        <v>4</v>
      </c>
      <c r="J459" s="1030">
        <f>'PLAN DE ACCIÓN 2026'!J61+'PLAN DE ACCIÓN 2026'!K61+'PLAN DE ACCIÓN 2026'!L61+'PLAN DE ACCIÓN 2026'!M61+'PLAN DE ACCIÓN 2026'!N61</f>
        <v>1</v>
      </c>
      <c r="K459" s="1030">
        <f>'PLAN DE ACCIÓN 2026'!AB61+'PLAN DE ACCIÓN 2026'!AC61+'PLAN DE ACCIÓN 2026'!AD61+'PLAN DE ACCIÓN 2026'!AE61+'PLAN DE ACCIÓN 2026'!AF61</f>
        <v>1</v>
      </c>
      <c r="L459" s="1031">
        <f>J459/I459</f>
        <v>0.25</v>
      </c>
      <c r="M459" s="1031">
        <f>K459/I459</f>
        <v>0.25</v>
      </c>
      <c r="N459" s="1030">
        <f>'PLAN DE ACCIÓN 2026'!N61</f>
        <v>0</v>
      </c>
      <c r="O459" s="1022">
        <f>'PLAN DE ACCIÓN 2026'!AF61</f>
        <v>0</v>
      </c>
      <c r="P459" s="1029" t="e">
        <f>O459/N459</f>
        <v>#DIV/0!</v>
      </c>
      <c r="Q459" s="1046" t="s">
        <v>109</v>
      </c>
      <c r="R459" s="1030">
        <f t="shared" si="43"/>
        <v>0</v>
      </c>
      <c r="S459" s="1030">
        <f t="shared" si="44"/>
        <v>0</v>
      </c>
    </row>
    <row r="460" spans="1:19" ht="14.25">
      <c r="A460" s="1041">
        <v>59</v>
      </c>
      <c r="B460" s="1023" t="str">
        <f>'PLAN DE ACCIÓN 2026'!G62</f>
        <v>PI10</v>
      </c>
      <c r="C460" s="1048" t="s">
        <v>133</v>
      </c>
      <c r="D460" s="1048" t="s">
        <v>104</v>
      </c>
      <c r="E460" s="1023" t="str">
        <f>'PLAN DE ACCIÓN 2026'!X62</f>
        <v>Secretaría General</v>
      </c>
      <c r="F460" s="1022" t="str">
        <f>'PLAN DE ACCIÓN 2026'!H62</f>
        <v>Realizar seguimiento al Cronograma de Mantenimientos</v>
      </c>
      <c r="G460" s="1022">
        <v>5</v>
      </c>
      <c r="H460" s="1022" t="s">
        <v>138</v>
      </c>
      <c r="I460" s="1030">
        <f>'PLAN DE ACCIÓN 2026'!V62</f>
        <v>2</v>
      </c>
      <c r="J460" s="1030">
        <f>'PLAN DE ACCIÓN 2026'!J62+'PLAN DE ACCIÓN 2026'!K62+'PLAN DE ACCIÓN 2026'!L62+'PLAN DE ACCIÓN 2026'!M62+'PLAN DE ACCIÓN 2026'!N62</f>
        <v>0</v>
      </c>
      <c r="K460" s="1030">
        <f>'PLAN DE ACCIÓN 2026'!AB62+'PLAN DE ACCIÓN 2026'!AC62+'PLAN DE ACCIÓN 2026'!AD62+'PLAN DE ACCIÓN 2026'!AE62+'PLAN DE ACCIÓN 2026'!AF62</f>
        <v>0</v>
      </c>
      <c r="L460" s="1031">
        <f>J460/I460</f>
        <v>0</v>
      </c>
      <c r="M460" s="1031">
        <f>K460/I460</f>
        <v>0</v>
      </c>
      <c r="N460" s="1030">
        <f>'PLAN DE ACCIÓN 2026'!N62</f>
        <v>0</v>
      </c>
      <c r="O460" s="1022">
        <f>'PLAN DE ACCIÓN 2026'!AF62</f>
        <v>0</v>
      </c>
      <c r="P460" s="1029" t="e">
        <f>O460/N460</f>
        <v>#DIV/0!</v>
      </c>
      <c r="Q460" s="1046" t="s">
        <v>109</v>
      </c>
      <c r="R460" s="1030">
        <f t="shared" si="43"/>
        <v>0</v>
      </c>
      <c r="S460" s="1030">
        <f t="shared" si="44"/>
        <v>0</v>
      </c>
    </row>
    <row r="461" spans="1:19" ht="14.25">
      <c r="A461" s="1041">
        <v>60</v>
      </c>
      <c r="B461" s="1023" t="str">
        <f>'PLAN DE ACCIÓN 2026'!G63</f>
        <v>PI11</v>
      </c>
      <c r="C461" s="1048" t="s">
        <v>133</v>
      </c>
      <c r="D461" s="1048" t="s">
        <v>104</v>
      </c>
      <c r="E461" s="1023" t="str">
        <f>'PLAN DE ACCIÓN 2026'!X63</f>
        <v>Oficina de Informática y Desarrollo Tecnológico</v>
      </c>
      <c r="F461" s="1022" t="str">
        <f>'PLAN DE ACCIÓN 2026'!H63</f>
        <v>Ejecutar Plan de Transformación Digital vigencia 2026</v>
      </c>
      <c r="G461" s="1022">
        <v>5</v>
      </c>
      <c r="H461" s="1022" t="s">
        <v>138</v>
      </c>
      <c r="I461" s="1030">
        <f>'PLAN DE ACCIÓN 2026'!V63</f>
        <v>4</v>
      </c>
      <c r="J461" s="1030">
        <f>'PLAN DE ACCIÓN 2026'!J63+'PLAN DE ACCIÓN 2026'!K63+'PLAN DE ACCIÓN 2026'!L63+'PLAN DE ACCIÓN 2026'!M63+'PLAN DE ACCIÓN 2026'!N63</f>
        <v>1</v>
      </c>
      <c r="K461" s="1030">
        <f>'PLAN DE ACCIÓN 2026'!AB63+'PLAN DE ACCIÓN 2026'!AC63+'PLAN DE ACCIÓN 2026'!AD63+'PLAN DE ACCIÓN 2026'!AE63+'PLAN DE ACCIÓN 2026'!AF63</f>
        <v>1</v>
      </c>
      <c r="L461" s="1031">
        <f>J461/I461</f>
        <v>0.25</v>
      </c>
      <c r="M461" s="1031">
        <f>K461/I461</f>
        <v>0.25</v>
      </c>
      <c r="N461" s="1030">
        <f>'PLAN DE ACCIÓN 2026'!N63</f>
        <v>0</v>
      </c>
      <c r="O461" s="1022">
        <f>'PLAN DE ACCIÓN 2026'!AF63</f>
        <v>0</v>
      </c>
      <c r="P461" s="1029" t="e">
        <f>O461/N461</f>
        <v>#DIV/0!</v>
      </c>
      <c r="Q461" s="1046" t="s">
        <v>109</v>
      </c>
      <c r="R461" s="1030">
        <f t="shared" si="43"/>
        <v>0</v>
      </c>
      <c r="S461" s="1030">
        <f t="shared" si="44"/>
        <v>0</v>
      </c>
    </row>
    <row r="462" spans="1:19" ht="19.5" customHeight="1">
      <c r="A462" s="1041">
        <v>61</v>
      </c>
      <c r="B462" s="1023" t="str">
        <f>'PLAN DE ACCIÓN 2026'!G64</f>
        <v>PI12</v>
      </c>
      <c r="C462" s="1048" t="s">
        <v>133</v>
      </c>
      <c r="D462" s="1048" t="s">
        <v>104</v>
      </c>
      <c r="E462" s="1023" t="str">
        <f>'PLAN DE ACCIÓN 2026'!X64</f>
        <v xml:space="preserve">Oficina Asesora de Planeación </v>
      </c>
      <c r="F462" s="1022" t="str">
        <f>'PLAN DE ACCIÓN 2026'!H64</f>
        <v>Ejecutar el Plan Nacional de Infraestructura de Datos (PNID) y la hoja de ruta asociada, en articulación con las diferentes áreas involucradas para su adecuada implementación.</v>
      </c>
      <c r="G462" s="1022">
        <v>5</v>
      </c>
      <c r="H462" s="1022" t="s">
        <v>138</v>
      </c>
      <c r="I462" s="1030">
        <f>'PLAN DE ACCIÓN 2026'!V64</f>
        <v>4</v>
      </c>
      <c r="J462" s="1030">
        <f>'PLAN DE ACCIÓN 2026'!J64+'PLAN DE ACCIÓN 2026'!K64+'PLAN DE ACCIÓN 2026'!L64+'PLAN DE ACCIÓN 2026'!M64+'PLAN DE ACCIÓN 2026'!N64</f>
        <v>1</v>
      </c>
      <c r="K462" s="1030">
        <f>'PLAN DE ACCIÓN 2026'!AB64+'PLAN DE ACCIÓN 2026'!AC64+'PLAN DE ACCIÓN 2026'!AD64+'PLAN DE ACCIÓN 2026'!AE64+'PLAN DE ACCIÓN 2026'!AF64</f>
        <v>0</v>
      </c>
      <c r="L462" s="1031">
        <f>J462/I462</f>
        <v>0.25</v>
      </c>
      <c r="M462" s="1031">
        <f>K462/I462</f>
        <v>0</v>
      </c>
      <c r="N462" s="1030">
        <f>'PLAN DE ACCIÓN 2026'!N64</f>
        <v>0</v>
      </c>
      <c r="O462" s="1022">
        <f>'PLAN DE ACCIÓN 2026'!AF64</f>
        <v>0</v>
      </c>
      <c r="P462" s="1029" t="e">
        <f>O462/N462</f>
        <v>#DIV/0!</v>
      </c>
      <c r="Q462" s="1046" t="s">
        <v>109</v>
      </c>
      <c r="R462" s="1030">
        <f t="shared" si="43"/>
        <v>-1</v>
      </c>
      <c r="S462" s="1030">
        <f t="shared" si="44"/>
        <v>0</v>
      </c>
    </row>
    <row r="463" spans="1:19" ht="14.25">
      <c r="A463" s="1041">
        <v>62</v>
      </c>
      <c r="B463" s="1023" t="str">
        <f>'PLAN DE ACCIÓN 2026'!G65</f>
        <v>PI13</v>
      </c>
      <c r="C463" s="1048" t="s">
        <v>133</v>
      </c>
      <c r="D463" s="1048" t="s">
        <v>104</v>
      </c>
      <c r="E463" s="1023" t="str">
        <f>'PLAN DE ACCIÓN 2026'!X65</f>
        <v>Secretaría General</v>
      </c>
      <c r="F463" s="1022" t="str">
        <f>'PLAN DE ACCIÓN 2026'!H65</f>
        <v>Ejecutar el Plan de Preservación Digital.</v>
      </c>
      <c r="G463" s="1022">
        <v>5</v>
      </c>
      <c r="H463" s="1022" t="s">
        <v>138</v>
      </c>
      <c r="I463" s="1030">
        <f>'PLAN DE ACCIÓN 2026'!V65</f>
        <v>4</v>
      </c>
      <c r="J463" s="1030">
        <f>'PLAN DE ACCIÓN 2026'!J65+'PLAN DE ACCIÓN 2026'!K65+'PLAN DE ACCIÓN 2026'!L65+'PLAN DE ACCIÓN 2026'!M65+'PLAN DE ACCIÓN 2026'!N65</f>
        <v>1</v>
      </c>
      <c r="K463" s="1030">
        <f>'PLAN DE ACCIÓN 2026'!AB65+'PLAN DE ACCIÓN 2026'!AC65+'PLAN DE ACCIÓN 2026'!AD65+'PLAN DE ACCIÓN 2026'!AE65+'PLAN DE ACCIÓN 2026'!AF65</f>
        <v>1</v>
      </c>
      <c r="L463" s="1031">
        <f t="shared" ref="L463:L526" si="48">J463/I463</f>
        <v>0.25</v>
      </c>
      <c r="M463" s="1031">
        <f t="shared" ref="M463:M526" si="49">K463/I463</f>
        <v>0.25</v>
      </c>
      <c r="N463" s="1030">
        <f>'PLAN DE ACCIÓN 2026'!N65</f>
        <v>0</v>
      </c>
      <c r="O463" s="1022">
        <f>'PLAN DE ACCIÓN 2026'!AF65</f>
        <v>0</v>
      </c>
      <c r="P463" s="1029" t="e">
        <f t="shared" ref="P463:P526" si="50">O463/N463</f>
        <v>#DIV/0!</v>
      </c>
      <c r="Q463" s="1046" t="s">
        <v>110</v>
      </c>
      <c r="R463" s="1030">
        <f t="shared" si="43"/>
        <v>0</v>
      </c>
      <c r="S463" s="1030">
        <f t="shared" si="44"/>
        <v>0</v>
      </c>
    </row>
    <row r="464" spans="1:19" ht="14.25">
      <c r="A464" s="1041">
        <v>63</v>
      </c>
      <c r="B464" s="1023" t="str">
        <f>'PLAN DE ACCIÓN 2026'!G66</f>
        <v>ID1</v>
      </c>
      <c r="C464" s="1048" t="s">
        <v>133</v>
      </c>
      <c r="D464" s="1048" t="s">
        <v>104</v>
      </c>
      <c r="E464" s="1023" t="str">
        <f>'PLAN DE ACCIÓN 2026'!X66</f>
        <v>Secretaría General</v>
      </c>
      <c r="F464" s="1022" t="str">
        <f>'PLAN DE ACCIÓN 2026'!H66</f>
        <v>Realizar los cierres de los contratos de vigencia 2019 a 2025 en SECOP II y realizar las liquidaciones de los contratos de vigencia 2022 a 2025 SECOP II</v>
      </c>
      <c r="G464" s="1022">
        <v>5</v>
      </c>
      <c r="H464" s="1022" t="s">
        <v>138</v>
      </c>
      <c r="I464" s="1030">
        <f>'PLAN DE ACCIÓN 2026'!V66</f>
        <v>2</v>
      </c>
      <c r="J464" s="1030">
        <f>'PLAN DE ACCIÓN 2026'!J66+'PLAN DE ACCIÓN 2026'!K66+'PLAN DE ACCIÓN 2026'!L66+'PLAN DE ACCIÓN 2026'!M66+'PLAN DE ACCIÓN 2026'!N66</f>
        <v>0</v>
      </c>
      <c r="K464" s="1030">
        <f>'PLAN DE ACCIÓN 2026'!AB66+'PLAN DE ACCIÓN 2026'!AC66+'PLAN DE ACCIÓN 2026'!AD66+'PLAN DE ACCIÓN 2026'!AE66+'PLAN DE ACCIÓN 2026'!AF66</f>
        <v>0</v>
      </c>
      <c r="L464" s="1031">
        <f t="shared" si="48"/>
        <v>0</v>
      </c>
      <c r="M464" s="1031">
        <f t="shared" si="49"/>
        <v>0</v>
      </c>
      <c r="N464" s="1030">
        <f>'PLAN DE ACCIÓN 2026'!N66</f>
        <v>0</v>
      </c>
      <c r="O464" s="1022">
        <f>'PLAN DE ACCIÓN 2026'!AF66</f>
        <v>0</v>
      </c>
      <c r="P464" s="1029" t="e">
        <f t="shared" si="50"/>
        <v>#DIV/0!</v>
      </c>
      <c r="Q464" s="1046" t="s">
        <v>110</v>
      </c>
      <c r="R464" s="1030">
        <f t="shared" si="43"/>
        <v>0</v>
      </c>
      <c r="S464" s="1030">
        <f t="shared" si="44"/>
        <v>0</v>
      </c>
    </row>
    <row r="465" spans="1:19" ht="14.25">
      <c r="A465" s="1041">
        <v>64</v>
      </c>
      <c r="B465" s="1023" t="str">
        <f>'PLAN DE ACCIÓN 2026'!G67</f>
        <v>ID2</v>
      </c>
      <c r="C465" s="1048" t="s">
        <v>133</v>
      </c>
      <c r="D465" s="1048" t="s">
        <v>104</v>
      </c>
      <c r="E465" s="1023" t="str">
        <f>'PLAN DE ACCIÓN 2026'!X67</f>
        <v>Subdirección de Metrología Química y Biología</v>
      </c>
      <c r="F465" s="1022" t="str">
        <f>'PLAN DE ACCIÓN 2026'!H67</f>
        <v>Atender servicio de medición de materiales de referencia</v>
      </c>
      <c r="G465" s="1022">
        <v>5</v>
      </c>
      <c r="H465" s="1022" t="s">
        <v>138</v>
      </c>
      <c r="I465" s="1030">
        <f>'PLAN DE ACCIÓN 2026'!V67</f>
        <v>1</v>
      </c>
      <c r="J465" s="1030">
        <f>'PLAN DE ACCIÓN 2026'!J67+'PLAN DE ACCIÓN 2026'!K67+'PLAN DE ACCIÓN 2026'!L67+'PLAN DE ACCIÓN 2026'!M67+'PLAN DE ACCIÓN 2026'!N67</f>
        <v>0</v>
      </c>
      <c r="K465" s="1030">
        <f>'PLAN DE ACCIÓN 2026'!AB67+'PLAN DE ACCIÓN 2026'!AC67+'PLAN DE ACCIÓN 2026'!AD67+'PLAN DE ACCIÓN 2026'!AE67+'PLAN DE ACCIÓN 2026'!AF67</f>
        <v>0</v>
      </c>
      <c r="L465" s="1031">
        <f t="shared" si="48"/>
        <v>0</v>
      </c>
      <c r="M465" s="1031">
        <f t="shared" si="49"/>
        <v>0</v>
      </c>
      <c r="N465" s="1030">
        <f>'PLAN DE ACCIÓN 2026'!N67</f>
        <v>0</v>
      </c>
      <c r="O465" s="1022">
        <f>'PLAN DE ACCIÓN 2026'!AF67</f>
        <v>0</v>
      </c>
      <c r="P465" s="1029" t="e">
        <f t="shared" si="50"/>
        <v>#DIV/0!</v>
      </c>
      <c r="Q465" s="1046" t="s">
        <v>110</v>
      </c>
      <c r="R465" s="1030">
        <f t="shared" si="43"/>
        <v>0</v>
      </c>
      <c r="S465" s="1030">
        <f t="shared" si="44"/>
        <v>0</v>
      </c>
    </row>
    <row r="466" spans="1:19" ht="14.25">
      <c r="A466" s="1041">
        <v>65</v>
      </c>
      <c r="B466" s="1023" t="str">
        <f>'PLAN DE ACCIÓN 2026'!G68</f>
        <v>ID3</v>
      </c>
      <c r="C466" s="1048" t="s">
        <v>133</v>
      </c>
      <c r="D466" s="1048" t="s">
        <v>104</v>
      </c>
      <c r="E466" s="1023" t="str">
        <f>'PLAN DE ACCIÓN 2026'!X68</f>
        <v>Subdirección de Metrología Química y Biología</v>
      </c>
      <c r="F466" s="1022" t="str">
        <f>'PLAN DE ACCIÓN 2026'!H68</f>
        <v xml:space="preserve">Producción, Recertificación o ampliación de vigencia de Materiales de Referencia </v>
      </c>
      <c r="G466" s="1022">
        <v>5</v>
      </c>
      <c r="H466" s="1022" t="s">
        <v>138</v>
      </c>
      <c r="I466" s="1030">
        <f>'PLAN DE ACCIÓN 2026'!V68</f>
        <v>7</v>
      </c>
      <c r="J466" s="1030">
        <f>'PLAN DE ACCIÓN 2026'!J68+'PLAN DE ACCIÓN 2026'!K68+'PLAN DE ACCIÓN 2026'!L68+'PLAN DE ACCIÓN 2026'!M68+'PLAN DE ACCIÓN 2026'!N68</f>
        <v>4</v>
      </c>
      <c r="K466" s="1030">
        <f>'PLAN DE ACCIÓN 2026'!AB68+'PLAN DE ACCIÓN 2026'!AC68+'PLAN DE ACCIÓN 2026'!AD68+'PLAN DE ACCIÓN 2026'!AE68+'PLAN DE ACCIÓN 2026'!AF68</f>
        <v>4</v>
      </c>
      <c r="L466" s="1031">
        <f t="shared" si="48"/>
        <v>0.5714285714285714</v>
      </c>
      <c r="M466" s="1031">
        <f t="shared" si="49"/>
        <v>0.5714285714285714</v>
      </c>
      <c r="N466" s="1030">
        <f>'PLAN DE ACCIÓN 2026'!N68</f>
        <v>0</v>
      </c>
      <c r="O466" s="1022">
        <f>'PLAN DE ACCIÓN 2026'!AF68</f>
        <v>0</v>
      </c>
      <c r="P466" s="1029" t="e">
        <f t="shared" si="50"/>
        <v>#DIV/0!</v>
      </c>
      <c r="Q466" s="1046" t="s">
        <v>110</v>
      </c>
      <c r="R466" s="1030">
        <f t="shared" si="43"/>
        <v>0</v>
      </c>
      <c r="S466" s="1030">
        <f t="shared" si="44"/>
        <v>0</v>
      </c>
    </row>
    <row r="467" spans="1:19" ht="14.25">
      <c r="A467" s="1041">
        <v>66</v>
      </c>
      <c r="B467" s="1023" t="str">
        <f>'PLAN DE ACCIÓN 2026'!G69</f>
        <v>ID4</v>
      </c>
      <c r="C467" s="1048" t="s">
        <v>133</v>
      </c>
      <c r="D467" s="1048" t="s">
        <v>104</v>
      </c>
      <c r="E467" s="1023" t="str">
        <f>'PLAN DE ACCIÓN 2026'!X69</f>
        <v>Subdirección de Metrología Química y Biología</v>
      </c>
      <c r="F467" s="1022" t="str">
        <f>'PLAN DE ACCIÓN 2026'!H69</f>
        <v>Producción de Materiales de Referencia Nuevos</v>
      </c>
      <c r="G467" s="1022">
        <v>5</v>
      </c>
      <c r="H467" s="1022" t="s">
        <v>138</v>
      </c>
      <c r="I467" s="1030">
        <f>'PLAN DE ACCIÓN 2026'!V69</f>
        <v>1</v>
      </c>
      <c r="J467" s="1030">
        <f>'PLAN DE ACCIÓN 2026'!J69+'PLAN DE ACCIÓN 2026'!K69+'PLAN DE ACCIÓN 2026'!L69+'PLAN DE ACCIÓN 2026'!M69+'PLAN DE ACCIÓN 2026'!N69</f>
        <v>0</v>
      </c>
      <c r="K467" s="1030">
        <f>'PLAN DE ACCIÓN 2026'!AB69+'PLAN DE ACCIÓN 2026'!AC69+'PLAN DE ACCIÓN 2026'!AD69+'PLAN DE ACCIÓN 2026'!AE69+'PLAN DE ACCIÓN 2026'!AF69</f>
        <v>0</v>
      </c>
      <c r="L467" s="1031">
        <f t="shared" si="48"/>
        <v>0</v>
      </c>
      <c r="M467" s="1031">
        <f t="shared" si="49"/>
        <v>0</v>
      </c>
      <c r="N467" s="1030">
        <f>'PLAN DE ACCIÓN 2026'!N69</f>
        <v>0</v>
      </c>
      <c r="O467" s="1022">
        <f>'PLAN DE ACCIÓN 2026'!AF69</f>
        <v>0</v>
      </c>
      <c r="P467" s="1029" t="e">
        <f t="shared" si="50"/>
        <v>#DIV/0!</v>
      </c>
      <c r="Q467" s="1046" t="s">
        <v>110</v>
      </c>
      <c r="R467" s="1030">
        <f t="shared" ref="R467:R501" si="51">K467-J467</f>
        <v>0</v>
      </c>
      <c r="S467" s="1030">
        <f t="shared" ref="S467:S501" si="52">O467-N467</f>
        <v>0</v>
      </c>
    </row>
    <row r="468" spans="1:19" ht="14.25">
      <c r="A468" s="1041">
        <v>67</v>
      </c>
      <c r="B468" s="1023" t="str">
        <f>'PLAN DE ACCIÓN 2026'!G70</f>
        <v>ID5</v>
      </c>
      <c r="C468" s="1048" t="s">
        <v>133</v>
      </c>
      <c r="D468" s="1048" t="s">
        <v>104</v>
      </c>
      <c r="E468" s="1023" t="str">
        <f>'PLAN DE ACCIÓN 2026'!X70</f>
        <v>Subdirección de Metrología Química y Biología</v>
      </c>
      <c r="F468" s="1022" t="str">
        <f>'PLAN DE ACCIÓN 2026'!H70</f>
        <v>Producir Materiales de Referencia piloto / ítems de comparación</v>
      </c>
      <c r="G468" s="1022">
        <v>5</v>
      </c>
      <c r="H468" s="1022" t="s">
        <v>138</v>
      </c>
      <c r="I468" s="1030">
        <f>'PLAN DE ACCIÓN 2026'!V70</f>
        <v>8</v>
      </c>
      <c r="J468" s="1030">
        <f>'PLAN DE ACCIÓN 2026'!J70+'PLAN DE ACCIÓN 2026'!K70+'PLAN DE ACCIÓN 2026'!L70+'PLAN DE ACCIÓN 2026'!M70+'PLAN DE ACCIÓN 2026'!N70</f>
        <v>0</v>
      </c>
      <c r="K468" s="1030">
        <f>'PLAN DE ACCIÓN 2026'!AB70+'PLAN DE ACCIÓN 2026'!AC70+'PLAN DE ACCIÓN 2026'!AD70+'PLAN DE ACCIÓN 2026'!AE70+'PLAN DE ACCIÓN 2026'!AF70</f>
        <v>0</v>
      </c>
      <c r="L468" s="1031">
        <f t="shared" si="48"/>
        <v>0</v>
      </c>
      <c r="M468" s="1031">
        <f t="shared" si="49"/>
        <v>0</v>
      </c>
      <c r="N468" s="1030">
        <f>'PLAN DE ACCIÓN 2026'!N70</f>
        <v>0</v>
      </c>
      <c r="O468" s="1022">
        <f>'PLAN DE ACCIÓN 2026'!AF70</f>
        <v>0</v>
      </c>
      <c r="P468" s="1029" t="e">
        <f t="shared" si="50"/>
        <v>#DIV/0!</v>
      </c>
      <c r="Q468" s="1046" t="s">
        <v>110</v>
      </c>
      <c r="R468" s="1030">
        <f t="shared" si="51"/>
        <v>0</v>
      </c>
      <c r="S468" s="1030">
        <f t="shared" si="52"/>
        <v>0</v>
      </c>
    </row>
    <row r="469" spans="1:19" ht="14.25">
      <c r="A469" s="1041">
        <v>68</v>
      </c>
      <c r="B469" s="1023" t="str">
        <f>'PLAN DE ACCIÓN 2026'!G71</f>
        <v>ID6</v>
      </c>
      <c r="C469" s="1048" t="s">
        <v>133</v>
      </c>
      <c r="D469" s="1048" t="s">
        <v>104</v>
      </c>
      <c r="E469" s="1023" t="str">
        <f>'PLAN DE ACCIÓN 2026'!X71</f>
        <v>Subdirección de Metrología Química y Biología</v>
      </c>
      <c r="F469" s="1022" t="str">
        <f>'PLAN DE ACCIÓN 2026'!H71</f>
        <v>Desarrollar la capacidad técnica para la certificación de materiales de referencia</v>
      </c>
      <c r="G469" s="1022">
        <v>5</v>
      </c>
      <c r="H469" s="1022" t="s">
        <v>138</v>
      </c>
      <c r="I469" s="1030">
        <f>'PLAN DE ACCIÓN 2026'!V71</f>
        <v>28</v>
      </c>
      <c r="J469" s="1030">
        <f>'PLAN DE ACCIÓN 2026'!J71+'PLAN DE ACCIÓN 2026'!K71+'PLAN DE ACCIÓN 2026'!L71+'PLAN DE ACCIÓN 2026'!M71+'PLAN DE ACCIÓN 2026'!N71</f>
        <v>11</v>
      </c>
      <c r="K469" s="1030">
        <f>'PLAN DE ACCIÓN 2026'!AB71+'PLAN DE ACCIÓN 2026'!AC71+'PLAN DE ACCIÓN 2026'!AD71+'PLAN DE ACCIÓN 2026'!AE71+'PLAN DE ACCIÓN 2026'!AF71</f>
        <v>2</v>
      </c>
      <c r="L469" s="1031">
        <f t="shared" si="48"/>
        <v>0.39285714285714285</v>
      </c>
      <c r="M469" s="1031">
        <f t="shared" si="49"/>
        <v>7.1428571428571425E-2</v>
      </c>
      <c r="N469" s="1030">
        <f>'PLAN DE ACCIÓN 2026'!N71</f>
        <v>10</v>
      </c>
      <c r="O469" s="1022">
        <f>'PLAN DE ACCIÓN 2026'!AF71</f>
        <v>0</v>
      </c>
      <c r="P469" s="1029">
        <f t="shared" si="50"/>
        <v>0</v>
      </c>
      <c r="Q469" s="1046" t="s">
        <v>110</v>
      </c>
      <c r="R469" s="1030">
        <f t="shared" si="51"/>
        <v>-9</v>
      </c>
      <c r="S469" s="1030">
        <f t="shared" si="52"/>
        <v>-10</v>
      </c>
    </row>
    <row r="470" spans="1:19" ht="14.25">
      <c r="A470" s="1041">
        <v>69</v>
      </c>
      <c r="B470" s="1023" t="str">
        <f>'PLAN DE ACCIÓN 2026'!G72</f>
        <v>ID7</v>
      </c>
      <c r="C470" s="1048" t="s">
        <v>133</v>
      </c>
      <c r="D470" s="1048" t="s">
        <v>104</v>
      </c>
      <c r="E470" s="1023" t="str">
        <f>'PLAN DE ACCIÓN 2026'!X72</f>
        <v>Subdirección de Metrología Química y Biología</v>
      </c>
      <c r="F470" s="1022" t="str">
        <f>'PLAN DE ACCIÓN 2026'!H72</f>
        <v>Diseñar nuevos cursos en metrología Química y Biología (Versión Piloto)</v>
      </c>
      <c r="G470" s="1022">
        <v>5</v>
      </c>
      <c r="H470" s="1022" t="s">
        <v>138</v>
      </c>
      <c r="I470" s="1030">
        <f>'PLAN DE ACCIÓN 2026'!V72</f>
        <v>1</v>
      </c>
      <c r="J470" s="1030">
        <f>'PLAN DE ACCIÓN 2026'!J72+'PLAN DE ACCIÓN 2026'!K72+'PLAN DE ACCIÓN 2026'!L72+'PLAN DE ACCIÓN 2026'!M72+'PLAN DE ACCIÓN 2026'!N72</f>
        <v>0</v>
      </c>
      <c r="K470" s="1030">
        <f>'PLAN DE ACCIÓN 2026'!AB72+'PLAN DE ACCIÓN 2026'!AC72+'PLAN DE ACCIÓN 2026'!AD72+'PLAN DE ACCIÓN 2026'!AE72+'PLAN DE ACCIÓN 2026'!AF72</f>
        <v>0</v>
      </c>
      <c r="L470" s="1031">
        <f t="shared" si="48"/>
        <v>0</v>
      </c>
      <c r="M470" s="1031">
        <f t="shared" si="49"/>
        <v>0</v>
      </c>
      <c r="N470" s="1030">
        <f>'PLAN DE ACCIÓN 2026'!N72</f>
        <v>0</v>
      </c>
      <c r="O470" s="1022">
        <f>'PLAN DE ACCIÓN 2026'!AF72</f>
        <v>0</v>
      </c>
      <c r="P470" s="1029" t="e">
        <f t="shared" si="50"/>
        <v>#DIV/0!</v>
      </c>
      <c r="Q470" s="1046" t="s">
        <v>110</v>
      </c>
      <c r="R470" s="1030">
        <f t="shared" si="51"/>
        <v>0</v>
      </c>
      <c r="S470" s="1030">
        <f t="shared" si="52"/>
        <v>0</v>
      </c>
    </row>
    <row r="471" spans="1:19" ht="14.25">
      <c r="A471" s="1041">
        <v>70</v>
      </c>
      <c r="B471" s="1023" t="str">
        <f>'PLAN DE ACCIÓN 2026'!G73</f>
        <v>ID8</v>
      </c>
      <c r="C471" s="1048" t="s">
        <v>133</v>
      </c>
      <c r="D471" s="1048" t="s">
        <v>104</v>
      </c>
      <c r="E471" s="1023" t="str">
        <f>'PLAN DE ACCIÓN 2026'!X73</f>
        <v>Subdirección de Metrología Química y Biología</v>
      </c>
      <c r="F471" s="1022" t="str">
        <f>'PLAN DE ACCIÓN 2026'!H73</f>
        <v>Apoyar técnicamente la elaboración de protocolos de los ensayos de aptitud programadas por SSMRC</v>
      </c>
      <c r="G471" s="1022">
        <v>5</v>
      </c>
      <c r="H471" s="1022" t="s">
        <v>138</v>
      </c>
      <c r="I471" s="1030">
        <f>'PLAN DE ACCIÓN 2026'!V73</f>
        <v>3</v>
      </c>
      <c r="J471" s="1030">
        <f>'PLAN DE ACCIÓN 2026'!J73+'PLAN DE ACCIÓN 2026'!K73+'PLAN DE ACCIÓN 2026'!L73+'PLAN DE ACCIÓN 2026'!M73+'PLAN DE ACCIÓN 2026'!N73</f>
        <v>0</v>
      </c>
      <c r="K471" s="1030">
        <f>'PLAN DE ACCIÓN 2026'!AB73+'PLAN DE ACCIÓN 2026'!AC73+'PLAN DE ACCIÓN 2026'!AD73+'PLAN DE ACCIÓN 2026'!AE73+'PLAN DE ACCIÓN 2026'!AF73</f>
        <v>0</v>
      </c>
      <c r="L471" s="1031">
        <f t="shared" si="48"/>
        <v>0</v>
      </c>
      <c r="M471" s="1031">
        <f t="shared" si="49"/>
        <v>0</v>
      </c>
      <c r="N471" s="1030">
        <f>'PLAN DE ACCIÓN 2026'!N73</f>
        <v>0</v>
      </c>
      <c r="O471" s="1022">
        <f>'PLAN DE ACCIÓN 2026'!AF73</f>
        <v>0</v>
      </c>
      <c r="P471" s="1029" t="e">
        <f t="shared" si="50"/>
        <v>#DIV/0!</v>
      </c>
      <c r="Q471" s="1046" t="s">
        <v>110</v>
      </c>
      <c r="R471" s="1030">
        <f t="shared" si="51"/>
        <v>0</v>
      </c>
      <c r="S471" s="1030">
        <f t="shared" si="52"/>
        <v>0</v>
      </c>
    </row>
    <row r="472" spans="1:19" ht="14.25">
      <c r="A472" s="1041">
        <v>71</v>
      </c>
      <c r="B472" s="1023" t="str">
        <f>'PLAN DE ACCIÓN 2026'!G74</f>
        <v>ID9</v>
      </c>
      <c r="C472" s="1048" t="s">
        <v>133</v>
      </c>
      <c r="D472" s="1048" t="s">
        <v>104</v>
      </c>
      <c r="E472" s="1023" t="str">
        <f>'PLAN DE ACCIÓN 2026'!X74</f>
        <v>Subdirección de Metrología Química y Biología</v>
      </c>
      <c r="F472" s="1022" t="str">
        <f>'PLAN DE ACCIÓN 2026'!H74</f>
        <v>Apoyar técnicamente la elaboración del informe final de ensayos de aptitud programadas por SSMRC, las recomendaciones y presentación de cierre del EA</v>
      </c>
      <c r="G472" s="1022">
        <v>5</v>
      </c>
      <c r="H472" s="1022" t="s">
        <v>138</v>
      </c>
      <c r="I472" s="1030">
        <f>'PLAN DE ACCIÓN 2026'!V74</f>
        <v>4</v>
      </c>
      <c r="J472" s="1030">
        <f>'PLAN DE ACCIÓN 2026'!J74+'PLAN DE ACCIÓN 2026'!K74+'PLAN DE ACCIÓN 2026'!L74+'PLAN DE ACCIÓN 2026'!M74+'PLAN DE ACCIÓN 2026'!N74</f>
        <v>0</v>
      </c>
      <c r="K472" s="1030">
        <f>'PLAN DE ACCIÓN 2026'!AB74+'PLAN DE ACCIÓN 2026'!AC74+'PLAN DE ACCIÓN 2026'!AD74+'PLAN DE ACCIÓN 2026'!AE74+'PLAN DE ACCIÓN 2026'!AF74</f>
        <v>0</v>
      </c>
      <c r="L472" s="1031">
        <f t="shared" si="48"/>
        <v>0</v>
      </c>
      <c r="M472" s="1031">
        <f t="shared" si="49"/>
        <v>0</v>
      </c>
      <c r="N472" s="1030">
        <f>'PLAN DE ACCIÓN 2026'!N74</f>
        <v>0</v>
      </c>
      <c r="O472" s="1022">
        <f>'PLAN DE ACCIÓN 2026'!AF74</f>
        <v>0</v>
      </c>
      <c r="P472" s="1029" t="e">
        <f t="shared" si="50"/>
        <v>#DIV/0!</v>
      </c>
      <c r="Q472" s="1046" t="s">
        <v>110</v>
      </c>
      <c r="R472" s="1030">
        <f t="shared" si="51"/>
        <v>0</v>
      </c>
      <c r="S472" s="1030">
        <f t="shared" si="52"/>
        <v>0</v>
      </c>
    </row>
    <row r="473" spans="1:19" ht="14.25">
      <c r="A473" s="1041">
        <v>72</v>
      </c>
      <c r="B473" s="1023" t="str">
        <f>'PLAN DE ACCIÓN 2026'!G75</f>
        <v>ID10</v>
      </c>
      <c r="C473" s="1048" t="s">
        <v>133</v>
      </c>
      <c r="D473" s="1048" t="s">
        <v>104</v>
      </c>
      <c r="E473" s="1023" t="str">
        <f>'PLAN DE ACCIÓN 2026'!X75</f>
        <v>Subdirección de Metrología Química y Biología</v>
      </c>
      <c r="F473" s="1022" t="str">
        <f>'PLAN DE ACCIÓN 2026'!H75</f>
        <v>Desarrollar componente técnico del estudio colaborativo</v>
      </c>
      <c r="G473" s="1022">
        <v>5</v>
      </c>
      <c r="H473" s="1022" t="s">
        <v>138</v>
      </c>
      <c r="I473" s="1030">
        <f>'PLAN DE ACCIÓN 2026'!V75</f>
        <v>1</v>
      </c>
      <c r="J473" s="1030">
        <f>'PLAN DE ACCIÓN 2026'!J75+'PLAN DE ACCIÓN 2026'!K75+'PLAN DE ACCIÓN 2026'!L75+'PLAN DE ACCIÓN 2026'!M75+'PLAN DE ACCIÓN 2026'!N75</f>
        <v>0</v>
      </c>
      <c r="K473" s="1030">
        <f>'PLAN DE ACCIÓN 2026'!AB75+'PLAN DE ACCIÓN 2026'!AC75+'PLAN DE ACCIÓN 2026'!AD75+'PLAN DE ACCIÓN 2026'!AE75+'PLAN DE ACCIÓN 2026'!AF75</f>
        <v>0</v>
      </c>
      <c r="L473" s="1031">
        <f t="shared" si="48"/>
        <v>0</v>
      </c>
      <c r="M473" s="1031">
        <f t="shared" si="49"/>
        <v>0</v>
      </c>
      <c r="N473" s="1030">
        <f>'PLAN DE ACCIÓN 2026'!N75</f>
        <v>0</v>
      </c>
      <c r="O473" s="1022">
        <f>'PLAN DE ACCIÓN 2026'!AF75</f>
        <v>0</v>
      </c>
      <c r="P473" s="1029" t="e">
        <f t="shared" si="50"/>
        <v>#DIV/0!</v>
      </c>
      <c r="Q473" s="1046" t="s">
        <v>110</v>
      </c>
      <c r="R473" s="1030">
        <f t="shared" si="51"/>
        <v>0</v>
      </c>
      <c r="S473" s="1030">
        <f t="shared" si="52"/>
        <v>0</v>
      </c>
    </row>
    <row r="474" spans="1:19" ht="14.25">
      <c r="A474" s="1041">
        <v>73</v>
      </c>
      <c r="B474" s="1023" t="str">
        <f>'PLAN DE ACCIÓN 2026'!G76</f>
        <v>ID11</v>
      </c>
      <c r="C474" s="1048" t="s">
        <v>133</v>
      </c>
      <c r="D474" s="1048" t="s">
        <v>104</v>
      </c>
      <c r="E474" s="1023" t="str">
        <f>'PLAN DE ACCIÓN 2026'!X76</f>
        <v>Subdirección de Metrología Química y Biología</v>
      </c>
      <c r="F474" s="1022" t="str">
        <f>'PLAN DE ACCIÓN 2026'!H76</f>
        <v>Apoyar técnicamente la elaboración del informe final del Estudio Colaborativo por SSMRC, las recomendaciones y presentación de cierre.</v>
      </c>
      <c r="G474" s="1022">
        <v>5</v>
      </c>
      <c r="H474" s="1022" t="s">
        <v>138</v>
      </c>
      <c r="I474" s="1030">
        <f>'PLAN DE ACCIÓN 2026'!V76</f>
        <v>1</v>
      </c>
      <c r="J474" s="1030">
        <f>'PLAN DE ACCIÓN 2026'!J76+'PLAN DE ACCIÓN 2026'!K76+'PLAN DE ACCIÓN 2026'!L76+'PLAN DE ACCIÓN 2026'!M76+'PLAN DE ACCIÓN 2026'!N76</f>
        <v>0</v>
      </c>
      <c r="K474" s="1030">
        <f>'PLAN DE ACCIÓN 2026'!AB76+'PLAN DE ACCIÓN 2026'!AC76+'PLAN DE ACCIÓN 2026'!AD76+'PLAN DE ACCIÓN 2026'!AE76+'PLAN DE ACCIÓN 2026'!AF76</f>
        <v>0</v>
      </c>
      <c r="L474" s="1031">
        <f t="shared" si="48"/>
        <v>0</v>
      </c>
      <c r="M474" s="1031">
        <f t="shared" si="49"/>
        <v>0</v>
      </c>
      <c r="N474" s="1030">
        <f>'PLAN DE ACCIÓN 2026'!N76</f>
        <v>0</v>
      </c>
      <c r="O474" s="1022">
        <f>'PLAN DE ACCIÓN 2026'!AF76</f>
        <v>0</v>
      </c>
      <c r="P474" s="1029" t="e">
        <f t="shared" si="50"/>
        <v>#DIV/0!</v>
      </c>
      <c r="Q474" s="1046" t="s">
        <v>110</v>
      </c>
      <c r="R474" s="1030">
        <f t="shared" si="51"/>
        <v>0</v>
      </c>
      <c r="S474" s="1030">
        <f t="shared" si="52"/>
        <v>0</v>
      </c>
    </row>
    <row r="475" spans="1:19" ht="14.25">
      <c r="A475" s="1041">
        <v>74</v>
      </c>
      <c r="B475" s="1023" t="str">
        <f>'PLAN DE ACCIÓN 2026'!G77</f>
        <v>ID12</v>
      </c>
      <c r="C475" s="1048" t="s">
        <v>133</v>
      </c>
      <c r="D475" s="1048" t="s">
        <v>104</v>
      </c>
      <c r="E475" s="1023" t="str">
        <f>'PLAN DE ACCIÓN 2026'!X77</f>
        <v>Subdirección de Metrología Química y Biología</v>
      </c>
      <c r="F475" s="1022" t="str">
        <f>'PLAN DE ACCIÓN 2026'!H77</f>
        <v xml:space="preserve">Divulgar los avances en metrología química y bioanálisis por parte  del Grupo de Investigación en Metrología Química y Bioanálisis - GIMQB </v>
      </c>
      <c r="G475" s="1022">
        <v>5</v>
      </c>
      <c r="H475" s="1022" t="s">
        <v>138</v>
      </c>
      <c r="I475" s="1030">
        <f>'PLAN DE ACCIÓN 2026'!V77</f>
        <v>8</v>
      </c>
      <c r="J475" s="1030">
        <f>'PLAN DE ACCIÓN 2026'!J77+'PLAN DE ACCIÓN 2026'!K77+'PLAN DE ACCIÓN 2026'!L77+'PLAN DE ACCIÓN 2026'!M77+'PLAN DE ACCIÓN 2026'!N77</f>
        <v>0</v>
      </c>
      <c r="K475" s="1030">
        <f>'PLAN DE ACCIÓN 2026'!AB77+'PLAN DE ACCIÓN 2026'!AC77+'PLAN DE ACCIÓN 2026'!AD77+'PLAN DE ACCIÓN 2026'!AE77+'PLAN DE ACCIÓN 2026'!AF77</f>
        <v>2</v>
      </c>
      <c r="L475" s="1031">
        <f t="shared" si="48"/>
        <v>0</v>
      </c>
      <c r="M475" s="1031">
        <f t="shared" si="49"/>
        <v>0.25</v>
      </c>
      <c r="N475" s="1030">
        <f>'PLAN DE ACCIÓN 2026'!N77</f>
        <v>0</v>
      </c>
      <c r="O475" s="1022">
        <f>'PLAN DE ACCIÓN 2026'!AF77</f>
        <v>0</v>
      </c>
      <c r="P475" s="1029" t="e">
        <f t="shared" si="50"/>
        <v>#DIV/0!</v>
      </c>
      <c r="Q475" s="1046" t="s">
        <v>110</v>
      </c>
      <c r="R475" s="1030">
        <f t="shared" si="51"/>
        <v>2</v>
      </c>
      <c r="S475" s="1030">
        <f t="shared" si="52"/>
        <v>0</v>
      </c>
    </row>
    <row r="476" spans="1:19" ht="14.25">
      <c r="A476" s="1041">
        <v>75</v>
      </c>
      <c r="B476" s="1023" t="str">
        <f>'PLAN DE ACCIÓN 2026'!G78</f>
        <v>ID13</v>
      </c>
      <c r="C476" s="1048" t="s">
        <v>133</v>
      </c>
      <c r="D476" s="1048" t="s">
        <v>104</v>
      </c>
      <c r="E476" s="1023" t="str">
        <f>'PLAN DE ACCIÓN 2026'!X78</f>
        <v>Subdirección de Metrología Química y Biología</v>
      </c>
      <c r="F476" s="1022" t="str">
        <f>'PLAN DE ACCIÓN 2026'!H78</f>
        <v>Participación en convocatorias y/o ejecución de proyectos de cooperación nacional o internacional</v>
      </c>
      <c r="G476" s="1022">
        <v>5</v>
      </c>
      <c r="H476" s="1022" t="s">
        <v>138</v>
      </c>
      <c r="I476" s="1030">
        <f>'PLAN DE ACCIÓN 2026'!V78</f>
        <v>2</v>
      </c>
      <c r="J476" s="1030">
        <f>'PLAN DE ACCIÓN 2026'!J78+'PLAN DE ACCIÓN 2026'!K78+'PLAN DE ACCIÓN 2026'!L78+'PLAN DE ACCIÓN 2026'!M78+'PLAN DE ACCIÓN 2026'!N78</f>
        <v>0</v>
      </c>
      <c r="K476" s="1030">
        <f>'PLAN DE ACCIÓN 2026'!AB78+'PLAN DE ACCIÓN 2026'!AC78+'PLAN DE ACCIÓN 2026'!AD78+'PLAN DE ACCIÓN 2026'!AE78+'PLAN DE ACCIÓN 2026'!AF78</f>
        <v>0</v>
      </c>
      <c r="L476" s="1031">
        <f t="shared" si="48"/>
        <v>0</v>
      </c>
      <c r="M476" s="1031">
        <f t="shared" si="49"/>
        <v>0</v>
      </c>
      <c r="N476" s="1030">
        <f>'PLAN DE ACCIÓN 2026'!N78</f>
        <v>0</v>
      </c>
      <c r="O476" s="1022">
        <f>'PLAN DE ACCIÓN 2026'!AF78</f>
        <v>0</v>
      </c>
      <c r="P476" s="1029" t="e">
        <f t="shared" si="50"/>
        <v>#DIV/0!</v>
      </c>
      <c r="Q476" s="1046" t="s">
        <v>110</v>
      </c>
      <c r="R476" s="1030">
        <f t="shared" si="51"/>
        <v>0</v>
      </c>
      <c r="S476" s="1030">
        <f t="shared" si="52"/>
        <v>0</v>
      </c>
    </row>
    <row r="477" spans="1:19" ht="14.25">
      <c r="A477" s="1041">
        <v>76</v>
      </c>
      <c r="B477" s="1023" t="str">
        <f>'PLAN DE ACCIÓN 2026'!G79</f>
        <v>ID14</v>
      </c>
      <c r="C477" s="1048" t="s">
        <v>133</v>
      </c>
      <c r="D477" s="1048" t="s">
        <v>104</v>
      </c>
      <c r="E477" s="1023" t="str">
        <f>'PLAN DE ACCIÓN 2026'!X79</f>
        <v xml:space="preserve">Oficina Asesora de Planeación </v>
      </c>
      <c r="F477" s="1022" t="str">
        <f>'PLAN DE ACCIÓN 2026'!H79</f>
        <v>Definir e implementar los lineamientos institucionales de diplomacia científica en el INM</v>
      </c>
      <c r="G477" s="1022">
        <v>5</v>
      </c>
      <c r="H477" s="1022" t="s">
        <v>138</v>
      </c>
      <c r="I477" s="1030">
        <f>'PLAN DE ACCIÓN 2026'!V79</f>
        <v>2</v>
      </c>
      <c r="J477" s="1030">
        <f>'PLAN DE ACCIÓN 2026'!J79+'PLAN DE ACCIÓN 2026'!K79+'PLAN DE ACCIÓN 2026'!L79+'PLAN DE ACCIÓN 2026'!M79+'PLAN DE ACCIÓN 2026'!N79</f>
        <v>0</v>
      </c>
      <c r="K477" s="1030">
        <f>'PLAN DE ACCIÓN 2026'!AB79+'PLAN DE ACCIÓN 2026'!AC79+'PLAN DE ACCIÓN 2026'!AD79+'PLAN DE ACCIÓN 2026'!AE79+'PLAN DE ACCIÓN 2026'!AF79</f>
        <v>0</v>
      </c>
      <c r="L477" s="1031">
        <f t="shared" si="48"/>
        <v>0</v>
      </c>
      <c r="M477" s="1031">
        <f t="shared" si="49"/>
        <v>0</v>
      </c>
      <c r="N477" s="1030">
        <f>'PLAN DE ACCIÓN 2026'!N79</f>
        <v>0</v>
      </c>
      <c r="O477" s="1022">
        <f>'PLAN DE ACCIÓN 2026'!AF79</f>
        <v>0</v>
      </c>
      <c r="P477" s="1029" t="e">
        <f t="shared" si="50"/>
        <v>#DIV/0!</v>
      </c>
      <c r="Q477" s="1046" t="s">
        <v>110</v>
      </c>
      <c r="R477" s="1030">
        <f t="shared" si="51"/>
        <v>0</v>
      </c>
      <c r="S477" s="1030">
        <f t="shared" si="52"/>
        <v>0</v>
      </c>
    </row>
    <row r="478" spans="1:19" ht="14.25">
      <c r="A478" s="1041">
        <v>77</v>
      </c>
      <c r="B478" s="1023" t="str">
        <f>'PLAN DE ACCIÓN 2026'!G80</f>
        <v>ID15</v>
      </c>
      <c r="C478" s="1048" t="s">
        <v>133</v>
      </c>
      <c r="D478" s="1048" t="s">
        <v>104</v>
      </c>
      <c r="E478" s="1023" t="str">
        <f>'PLAN DE ACCIÓN 2026'!X80</f>
        <v xml:space="preserve">Oficina Asesora de Planeación </v>
      </c>
      <c r="F478" s="1022" t="str">
        <f>'PLAN DE ACCIÓN 2026'!H80</f>
        <v>Apoyar la gestión de cierre y terminación de los proyectos de inversión los cuales finalizaron su alcance temporal</v>
      </c>
      <c r="G478" s="1022">
        <v>5</v>
      </c>
      <c r="H478" s="1022" t="s">
        <v>138</v>
      </c>
      <c r="I478" s="1030">
        <f>'PLAN DE ACCIÓN 2026'!V80</f>
        <v>10</v>
      </c>
      <c r="J478" s="1030">
        <f>'PLAN DE ACCIÓN 2026'!J80+'PLAN DE ACCIÓN 2026'!K80+'PLAN DE ACCIÓN 2026'!L80+'PLAN DE ACCIÓN 2026'!M80+'PLAN DE ACCIÓN 2026'!N80</f>
        <v>0</v>
      </c>
      <c r="K478" s="1030">
        <f>'PLAN DE ACCIÓN 2026'!AB80+'PLAN DE ACCIÓN 2026'!AC80+'PLAN DE ACCIÓN 2026'!AD80+'PLAN DE ACCIÓN 2026'!AE80+'PLAN DE ACCIÓN 2026'!AF80</f>
        <v>0</v>
      </c>
      <c r="L478" s="1031">
        <f t="shared" si="48"/>
        <v>0</v>
      </c>
      <c r="M478" s="1031">
        <f t="shared" si="49"/>
        <v>0</v>
      </c>
      <c r="N478" s="1030">
        <f>'PLAN DE ACCIÓN 2026'!N80</f>
        <v>0</v>
      </c>
      <c r="O478" s="1022">
        <f>'PLAN DE ACCIÓN 2026'!AF80</f>
        <v>0</v>
      </c>
      <c r="P478" s="1029" t="e">
        <f t="shared" si="50"/>
        <v>#DIV/0!</v>
      </c>
      <c r="Q478" s="1046" t="s">
        <v>110</v>
      </c>
      <c r="R478" s="1030">
        <f t="shared" si="51"/>
        <v>0</v>
      </c>
      <c r="S478" s="1030">
        <f t="shared" si="52"/>
        <v>0</v>
      </c>
    </row>
    <row r="479" spans="1:19" ht="14.25">
      <c r="A479" s="1041">
        <v>78</v>
      </c>
      <c r="B479" s="1023" t="str">
        <f>'PLAN DE ACCIÓN 2026'!G81</f>
        <v>ID16</v>
      </c>
      <c r="C479" s="1048" t="s">
        <v>133</v>
      </c>
      <c r="D479" s="1048" t="s">
        <v>104</v>
      </c>
      <c r="E479" s="1023" t="str">
        <f>'PLAN DE ACCIÓN 2026'!X81</f>
        <v xml:space="preserve">Oficina Asesora de Planeación </v>
      </c>
      <c r="F479" s="1022" t="str">
        <f>'PLAN DE ACCIÓN 2026'!H81</f>
        <v>Definir e implementar los lineamientos institucionales de analítica de datos del INM</v>
      </c>
      <c r="G479" s="1022">
        <v>5</v>
      </c>
      <c r="H479" s="1022" t="s">
        <v>138</v>
      </c>
      <c r="I479" s="1030">
        <f>'PLAN DE ACCIÓN 2026'!V81</f>
        <v>2</v>
      </c>
      <c r="J479" s="1030">
        <f>'PLAN DE ACCIÓN 2026'!J81+'PLAN DE ACCIÓN 2026'!K81+'PLAN DE ACCIÓN 2026'!L81+'PLAN DE ACCIÓN 2026'!M81+'PLAN DE ACCIÓN 2026'!N81</f>
        <v>0</v>
      </c>
      <c r="K479" s="1030">
        <f>'PLAN DE ACCIÓN 2026'!AB81+'PLAN DE ACCIÓN 2026'!AC81+'PLAN DE ACCIÓN 2026'!AD81+'PLAN DE ACCIÓN 2026'!AE81+'PLAN DE ACCIÓN 2026'!AF81</f>
        <v>0</v>
      </c>
      <c r="L479" s="1031">
        <f t="shared" si="48"/>
        <v>0</v>
      </c>
      <c r="M479" s="1031">
        <f t="shared" si="49"/>
        <v>0</v>
      </c>
      <c r="N479" s="1030">
        <f>'PLAN DE ACCIÓN 2026'!N81</f>
        <v>0</v>
      </c>
      <c r="O479" s="1022">
        <f>'PLAN DE ACCIÓN 2026'!AF81</f>
        <v>0</v>
      </c>
      <c r="P479" s="1029" t="e">
        <f t="shared" si="50"/>
        <v>#DIV/0!</v>
      </c>
      <c r="Q479" s="1046" t="s">
        <v>110</v>
      </c>
      <c r="R479" s="1030">
        <f t="shared" si="51"/>
        <v>0</v>
      </c>
      <c r="S479" s="1030">
        <f t="shared" si="52"/>
        <v>0</v>
      </c>
    </row>
    <row r="480" spans="1:19" ht="14.25">
      <c r="A480" s="1041">
        <v>79</v>
      </c>
      <c r="B480" s="1023" t="str">
        <f>'PLAN DE ACCIÓN 2026'!G82</f>
        <v>ID17</v>
      </c>
      <c r="C480" s="1048" t="s">
        <v>133</v>
      </c>
      <c r="D480" s="1048" t="s">
        <v>104</v>
      </c>
      <c r="E480" s="1023" t="str">
        <f>'PLAN DE ACCIÓN 2026'!X82</f>
        <v xml:space="preserve">Oficina Asesora de Planeación </v>
      </c>
      <c r="F480" s="1022" t="str">
        <f>'PLAN DE ACCIÓN 2026'!H82</f>
        <v>Realizar seguimiento a la implementación de la iniciativa pilito de estructuración de datos en laboratorios de la SMF y la SMQB aprobada por el EAT-AEGD</v>
      </c>
      <c r="G480" s="1022">
        <v>5</v>
      </c>
      <c r="H480" s="1022" t="s">
        <v>138</v>
      </c>
      <c r="I480" s="1030">
        <f>'PLAN DE ACCIÓN 2026'!V82</f>
        <v>1</v>
      </c>
      <c r="J480" s="1030">
        <f>'PLAN DE ACCIÓN 2026'!J82+'PLAN DE ACCIÓN 2026'!K82+'PLAN DE ACCIÓN 2026'!L82+'PLAN DE ACCIÓN 2026'!M82+'PLAN DE ACCIÓN 2026'!N82</f>
        <v>0</v>
      </c>
      <c r="K480" s="1030">
        <f>'PLAN DE ACCIÓN 2026'!AB82+'PLAN DE ACCIÓN 2026'!AC82+'PLAN DE ACCIÓN 2026'!AD82+'PLAN DE ACCIÓN 2026'!AE82+'PLAN DE ACCIÓN 2026'!AF82</f>
        <v>0</v>
      </c>
      <c r="L480" s="1031">
        <f t="shared" si="48"/>
        <v>0</v>
      </c>
      <c r="M480" s="1031">
        <f t="shared" si="49"/>
        <v>0</v>
      </c>
      <c r="N480" s="1030">
        <f>'PLAN DE ACCIÓN 2026'!N82</f>
        <v>0</v>
      </c>
      <c r="O480" s="1022">
        <f>'PLAN DE ACCIÓN 2026'!AF82</f>
        <v>0</v>
      </c>
      <c r="P480" s="1029" t="e">
        <f t="shared" si="50"/>
        <v>#DIV/0!</v>
      </c>
      <c r="Q480" s="1046" t="s">
        <v>110</v>
      </c>
      <c r="R480" s="1030">
        <f t="shared" si="51"/>
        <v>0</v>
      </c>
      <c r="S480" s="1030">
        <f t="shared" si="52"/>
        <v>0</v>
      </c>
    </row>
    <row r="481" spans="1:19" ht="14.25">
      <c r="A481" s="1041">
        <v>80</v>
      </c>
      <c r="B481" s="1023" t="str">
        <f>'PLAN DE ACCIÓN 2026'!G83</f>
        <v>ID18</v>
      </c>
      <c r="C481" s="1048" t="s">
        <v>133</v>
      </c>
      <c r="D481" s="1048" t="s">
        <v>104</v>
      </c>
      <c r="E481" s="1023" t="str">
        <f>'PLAN DE ACCIÓN 2026'!X83</f>
        <v xml:space="preserve">Oficina Asesora de Planeación </v>
      </c>
      <c r="F481" s="1022" t="str">
        <f>'PLAN DE ACCIÓN 2026'!H83</f>
        <v>Realizar el seguimiento semestral de la implementación de la Hoja de Ruta de Arquitectura Empresarial para la mejora del Modelo de Operación por Procesos (MOP)</v>
      </c>
      <c r="G481" s="1022">
        <v>5</v>
      </c>
      <c r="H481" s="1022" t="s">
        <v>138</v>
      </c>
      <c r="I481" s="1030">
        <f>'PLAN DE ACCIÓN 2026'!V83</f>
        <v>2</v>
      </c>
      <c r="J481" s="1030">
        <f>'PLAN DE ACCIÓN 2026'!J83+'PLAN DE ACCIÓN 2026'!K83+'PLAN DE ACCIÓN 2026'!L83+'PLAN DE ACCIÓN 2026'!M83+'PLAN DE ACCIÓN 2026'!N83</f>
        <v>0</v>
      </c>
      <c r="K481" s="1030">
        <f>'PLAN DE ACCIÓN 2026'!AB83+'PLAN DE ACCIÓN 2026'!AC83+'PLAN DE ACCIÓN 2026'!AD83+'PLAN DE ACCIÓN 2026'!AE83+'PLAN DE ACCIÓN 2026'!AF83</f>
        <v>0</v>
      </c>
      <c r="L481" s="1031">
        <f t="shared" si="48"/>
        <v>0</v>
      </c>
      <c r="M481" s="1031">
        <f t="shared" si="49"/>
        <v>0</v>
      </c>
      <c r="N481" s="1030">
        <f>'PLAN DE ACCIÓN 2026'!N83</f>
        <v>0</v>
      </c>
      <c r="O481" s="1022">
        <f>'PLAN DE ACCIÓN 2026'!AF83</f>
        <v>0</v>
      </c>
      <c r="P481" s="1029" t="e">
        <f t="shared" si="50"/>
        <v>#DIV/0!</v>
      </c>
      <c r="Q481" s="1046" t="s">
        <v>110</v>
      </c>
      <c r="R481" s="1030">
        <f t="shared" si="51"/>
        <v>0</v>
      </c>
      <c r="S481" s="1030">
        <f t="shared" si="52"/>
        <v>0</v>
      </c>
    </row>
    <row r="482" spans="1:19" ht="14.25">
      <c r="A482" s="1041">
        <v>81</v>
      </c>
      <c r="B482" s="1023" t="str">
        <f>'PLAN DE ACCIÓN 2026'!G84</f>
        <v>ID19</v>
      </c>
      <c r="C482" s="1048" t="s">
        <v>133</v>
      </c>
      <c r="D482" s="1048" t="s">
        <v>104</v>
      </c>
      <c r="E482" s="1023" t="str">
        <f>'PLAN DE ACCIÓN 2026'!X84</f>
        <v xml:space="preserve">Oficina Asesora de Planeación </v>
      </c>
      <c r="F482" s="1022" t="str">
        <f>'PLAN DE ACCIÓN 2026'!H84</f>
        <v xml:space="preserve">Realizar el seguimiento semestral de la implementación de la Hoja de Ruta de gobierno de datos e información en marco de la implementación de Arquitectura Empresarial y la política MIPG de gestión estadística </v>
      </c>
      <c r="G482" s="1022">
        <v>5</v>
      </c>
      <c r="H482" s="1022" t="s">
        <v>138</v>
      </c>
      <c r="I482" s="1030">
        <f>'PLAN DE ACCIÓN 2026'!V84</f>
        <v>2</v>
      </c>
      <c r="J482" s="1030">
        <f>'PLAN DE ACCIÓN 2026'!J84+'PLAN DE ACCIÓN 2026'!K84+'PLAN DE ACCIÓN 2026'!L84+'PLAN DE ACCIÓN 2026'!M84+'PLAN DE ACCIÓN 2026'!N84</f>
        <v>0</v>
      </c>
      <c r="K482" s="1030">
        <f>'PLAN DE ACCIÓN 2026'!AB84+'PLAN DE ACCIÓN 2026'!AC84+'PLAN DE ACCIÓN 2026'!AD84+'PLAN DE ACCIÓN 2026'!AE84+'PLAN DE ACCIÓN 2026'!AF84</f>
        <v>0</v>
      </c>
      <c r="L482" s="1031">
        <f t="shared" si="48"/>
        <v>0</v>
      </c>
      <c r="M482" s="1031">
        <f t="shared" si="49"/>
        <v>0</v>
      </c>
      <c r="N482" s="1030">
        <f>'PLAN DE ACCIÓN 2026'!N84</f>
        <v>0</v>
      </c>
      <c r="O482" s="1022">
        <f>'PLAN DE ACCIÓN 2026'!AF84</f>
        <v>0</v>
      </c>
      <c r="P482" s="1029" t="e">
        <f t="shared" si="50"/>
        <v>#DIV/0!</v>
      </c>
      <c r="Q482" s="1046" t="s">
        <v>110</v>
      </c>
      <c r="R482" s="1030">
        <f t="shared" si="51"/>
        <v>0</v>
      </c>
      <c r="S482" s="1030">
        <f t="shared" si="52"/>
        <v>0</v>
      </c>
    </row>
    <row r="483" spans="1:19" ht="14.25">
      <c r="A483" s="1041">
        <v>82</v>
      </c>
      <c r="B483" s="1023" t="str">
        <f>'PLAN DE ACCIÓN 2026'!G85</f>
        <v>ID20</v>
      </c>
      <c r="C483" s="1048" t="s">
        <v>133</v>
      </c>
      <c r="D483" s="1048" t="s">
        <v>104</v>
      </c>
      <c r="E483" s="1023" t="str">
        <f>'PLAN DE ACCIÓN 2026'!X85</f>
        <v xml:space="preserve">Oficina Asesora de Planeación </v>
      </c>
      <c r="F483" s="1022" t="str">
        <f>'PLAN DE ACCIÓN 2026'!H85</f>
        <v>Realizar seguimiento a la ejecución de las actividades SIG institucionales incluidas en el plan de trabajo de la OAP</v>
      </c>
      <c r="G483" s="1022">
        <v>5</v>
      </c>
      <c r="H483" s="1022" t="s">
        <v>138</v>
      </c>
      <c r="I483" s="1030">
        <f>'PLAN DE ACCIÓN 2026'!V85</f>
        <v>2</v>
      </c>
      <c r="J483" s="1030">
        <f>'PLAN DE ACCIÓN 2026'!J85+'PLAN DE ACCIÓN 2026'!K85+'PLAN DE ACCIÓN 2026'!L85+'PLAN DE ACCIÓN 2026'!M85+'PLAN DE ACCIÓN 2026'!N85</f>
        <v>0</v>
      </c>
      <c r="K483" s="1030">
        <f>'PLAN DE ACCIÓN 2026'!AB85+'PLAN DE ACCIÓN 2026'!AC85+'PLAN DE ACCIÓN 2026'!AD85+'PLAN DE ACCIÓN 2026'!AE85+'PLAN DE ACCIÓN 2026'!AF85</f>
        <v>0</v>
      </c>
      <c r="L483" s="1031">
        <f t="shared" si="48"/>
        <v>0</v>
      </c>
      <c r="M483" s="1031">
        <f t="shared" si="49"/>
        <v>0</v>
      </c>
      <c r="N483" s="1030">
        <f>'PLAN DE ACCIÓN 2026'!N85</f>
        <v>0</v>
      </c>
      <c r="O483" s="1022">
        <f>'PLAN DE ACCIÓN 2026'!AF85</f>
        <v>0</v>
      </c>
      <c r="P483" s="1029" t="e">
        <f t="shared" si="50"/>
        <v>#DIV/0!</v>
      </c>
      <c r="Q483" s="1046" t="s">
        <v>110</v>
      </c>
      <c r="R483" s="1030">
        <f t="shared" si="51"/>
        <v>0</v>
      </c>
      <c r="S483" s="1030">
        <f t="shared" si="52"/>
        <v>0</v>
      </c>
    </row>
    <row r="484" spans="1:19" ht="14.25">
      <c r="A484" s="1041">
        <v>83</v>
      </c>
      <c r="B484" s="1023" t="str">
        <f>'PLAN DE ACCIÓN 2026'!G86</f>
        <v>ID21</v>
      </c>
      <c r="C484" s="1048" t="s">
        <v>133</v>
      </c>
      <c r="D484" s="1048" t="s">
        <v>104</v>
      </c>
      <c r="E484" s="1023" t="str">
        <f>'PLAN DE ACCIÓN 2026'!X86</f>
        <v xml:space="preserve">Oficina Asesora de Planeación </v>
      </c>
      <c r="F484" s="1022" t="str">
        <f>'PLAN DE ACCIÓN 2026'!H86</f>
        <v>Realizar la identificación y seguimiento a las fuentes de financiación externas para proyectos y actividades de cooperación internacional e intercambio cientifico.</v>
      </c>
      <c r="G484" s="1022">
        <v>5</v>
      </c>
      <c r="H484" s="1022" t="s">
        <v>138</v>
      </c>
      <c r="I484" s="1030">
        <f>'PLAN DE ACCIÓN 2026'!V86</f>
        <v>2</v>
      </c>
      <c r="J484" s="1030">
        <f>'PLAN DE ACCIÓN 2026'!J86+'PLAN DE ACCIÓN 2026'!K86+'PLAN DE ACCIÓN 2026'!L86+'PLAN DE ACCIÓN 2026'!M86+'PLAN DE ACCIÓN 2026'!N86</f>
        <v>0</v>
      </c>
      <c r="K484" s="1030">
        <f>'PLAN DE ACCIÓN 2026'!AB86+'PLAN DE ACCIÓN 2026'!AC86+'PLAN DE ACCIÓN 2026'!AD86+'PLAN DE ACCIÓN 2026'!AE86+'PLAN DE ACCIÓN 2026'!AF86</f>
        <v>0</v>
      </c>
      <c r="L484" s="1031">
        <f t="shared" si="48"/>
        <v>0</v>
      </c>
      <c r="M484" s="1031">
        <f t="shared" si="49"/>
        <v>0</v>
      </c>
      <c r="N484" s="1030">
        <f>'PLAN DE ACCIÓN 2026'!N86</f>
        <v>0</v>
      </c>
      <c r="O484" s="1022">
        <f>'PLAN DE ACCIÓN 2026'!AF86</f>
        <v>0</v>
      </c>
      <c r="P484" s="1029" t="e">
        <f t="shared" si="50"/>
        <v>#DIV/0!</v>
      </c>
      <c r="Q484" s="1046" t="s">
        <v>110</v>
      </c>
      <c r="R484" s="1030">
        <f t="shared" si="51"/>
        <v>0</v>
      </c>
      <c r="S484" s="1030">
        <f t="shared" si="52"/>
        <v>0</v>
      </c>
    </row>
    <row r="485" spans="1:19" ht="14.25">
      <c r="A485" s="1041">
        <v>84</v>
      </c>
      <c r="B485" s="1023" t="str">
        <f>'PLAN DE ACCIÓN 2026'!G87</f>
        <v>ID22</v>
      </c>
      <c r="C485" s="1048" t="s">
        <v>133</v>
      </c>
      <c r="D485" s="1048" t="s">
        <v>104</v>
      </c>
      <c r="E485" s="1023" t="str">
        <f>'PLAN DE ACCIÓN 2026'!X87</f>
        <v xml:space="preserve">Oficina Asesora de Planeación </v>
      </c>
      <c r="F485" s="1022" t="str">
        <f>'PLAN DE ACCIÓN 2026'!H87</f>
        <v>Realizar seguimiento de temáticas institucionales transversales (estrategia, presupuesto, SIG) consolidadas por OAP, para reporte a la alta dirección en marco del CIGD.</v>
      </c>
      <c r="G485" s="1022">
        <v>5</v>
      </c>
      <c r="H485" s="1022" t="s">
        <v>138</v>
      </c>
      <c r="I485" s="1030">
        <f>'PLAN DE ACCIÓN 2026'!V87</f>
        <v>3</v>
      </c>
      <c r="J485" s="1030">
        <f>'PLAN DE ACCIÓN 2026'!J87+'PLAN DE ACCIÓN 2026'!K87+'PLAN DE ACCIÓN 2026'!L87+'PLAN DE ACCIÓN 2026'!M87+'PLAN DE ACCIÓN 2026'!N87</f>
        <v>1</v>
      </c>
      <c r="K485" s="1030">
        <f>'PLAN DE ACCIÓN 2026'!AB87+'PLAN DE ACCIÓN 2026'!AC87+'PLAN DE ACCIÓN 2026'!AD87+'PLAN DE ACCIÓN 2026'!AE87+'PLAN DE ACCIÓN 2026'!AF87</f>
        <v>1</v>
      </c>
      <c r="L485" s="1031">
        <f t="shared" si="48"/>
        <v>0.33333333333333331</v>
      </c>
      <c r="M485" s="1031">
        <f t="shared" si="49"/>
        <v>0.33333333333333331</v>
      </c>
      <c r="N485" s="1030">
        <f>'PLAN DE ACCIÓN 2026'!N87</f>
        <v>0</v>
      </c>
      <c r="O485" s="1022">
        <f>'PLAN DE ACCIÓN 2026'!AF87</f>
        <v>0</v>
      </c>
      <c r="P485" s="1029" t="e">
        <f t="shared" si="50"/>
        <v>#DIV/0!</v>
      </c>
      <c r="Q485" s="1046" t="s">
        <v>110</v>
      </c>
      <c r="R485" s="1030">
        <f t="shared" si="51"/>
        <v>0</v>
      </c>
      <c r="S485" s="1030">
        <f t="shared" si="52"/>
        <v>0</v>
      </c>
    </row>
    <row r="486" spans="1:19" ht="14.25">
      <c r="A486" s="1041">
        <v>85</v>
      </c>
      <c r="B486" s="1023" t="str">
        <f>'PLAN DE ACCIÓN 2026'!G88</f>
        <v>ID23</v>
      </c>
      <c r="C486" s="1048" t="s">
        <v>133</v>
      </c>
      <c r="D486" s="1048" t="s">
        <v>104</v>
      </c>
      <c r="E486" s="1023" t="str">
        <f>'PLAN DE ACCIÓN 2026'!X88</f>
        <v xml:space="preserve">Oficina Asesora de Planeación </v>
      </c>
      <c r="F486" s="1022" t="str">
        <f>'PLAN DE ACCIÓN 2026'!H88</f>
        <v xml:space="preserve">Formular el nuevo proyecto de inversión de la OAP. </v>
      </c>
      <c r="G486" s="1022">
        <v>5</v>
      </c>
      <c r="H486" s="1022" t="s">
        <v>138</v>
      </c>
      <c r="I486" s="1030">
        <f>'PLAN DE ACCIÓN 2026'!V88</f>
        <v>1</v>
      </c>
      <c r="J486" s="1030">
        <f>'PLAN DE ACCIÓN 2026'!J88+'PLAN DE ACCIÓN 2026'!K88+'PLAN DE ACCIÓN 2026'!L88+'PLAN DE ACCIÓN 2026'!M88+'PLAN DE ACCIÓN 2026'!N88</f>
        <v>1</v>
      </c>
      <c r="K486" s="1030">
        <f>'PLAN DE ACCIÓN 2026'!AB88+'PLAN DE ACCIÓN 2026'!AC88+'PLAN DE ACCIÓN 2026'!AD88+'PLAN DE ACCIÓN 2026'!AE88+'PLAN DE ACCIÓN 2026'!AF88</f>
        <v>1</v>
      </c>
      <c r="L486" s="1031">
        <f t="shared" si="48"/>
        <v>1</v>
      </c>
      <c r="M486" s="1031">
        <f t="shared" si="49"/>
        <v>1</v>
      </c>
      <c r="N486" s="1030">
        <f>'PLAN DE ACCIÓN 2026'!N88</f>
        <v>0</v>
      </c>
      <c r="O486" s="1022">
        <f>'PLAN DE ACCIÓN 2026'!AF88</f>
        <v>0</v>
      </c>
      <c r="P486" s="1029" t="e">
        <f t="shared" si="50"/>
        <v>#DIV/0!</v>
      </c>
      <c r="Q486" s="1046" t="s">
        <v>110</v>
      </c>
      <c r="R486" s="1030">
        <f t="shared" si="51"/>
        <v>0</v>
      </c>
      <c r="S486" s="1030">
        <f t="shared" si="52"/>
        <v>0</v>
      </c>
    </row>
    <row r="487" spans="1:19" ht="14.25">
      <c r="A487" s="1041">
        <v>86</v>
      </c>
      <c r="B487" s="1023" t="str">
        <f>'PLAN DE ACCIÓN 2026'!G89</f>
        <v>ID24</v>
      </c>
      <c r="C487" s="1048" t="s">
        <v>133</v>
      </c>
      <c r="D487" s="1048" t="s">
        <v>104</v>
      </c>
      <c r="E487" s="1023" t="str">
        <f>'PLAN DE ACCIÓN 2026'!X89</f>
        <v xml:space="preserve">Oficina Asesora de Planeación </v>
      </c>
      <c r="F487" s="1022" t="str">
        <f>'PLAN DE ACCIÓN 2026'!H89</f>
        <v>Definir y hacer seguimiento de la implementación de la gestión de proyectos del INM</v>
      </c>
      <c r="G487" s="1022">
        <v>5</v>
      </c>
      <c r="H487" s="1022" t="s">
        <v>138</v>
      </c>
      <c r="I487" s="1030">
        <f>'PLAN DE ACCIÓN 2026'!V89</f>
        <v>2</v>
      </c>
      <c r="J487" s="1030">
        <f>'PLAN DE ACCIÓN 2026'!J89+'PLAN DE ACCIÓN 2026'!K89+'PLAN DE ACCIÓN 2026'!L89+'PLAN DE ACCIÓN 2026'!M89+'PLAN DE ACCIÓN 2026'!N89</f>
        <v>0</v>
      </c>
      <c r="K487" s="1030">
        <f>'PLAN DE ACCIÓN 2026'!AB89+'PLAN DE ACCIÓN 2026'!AC89+'PLAN DE ACCIÓN 2026'!AD89+'PLAN DE ACCIÓN 2026'!AE89+'PLAN DE ACCIÓN 2026'!AF89</f>
        <v>0</v>
      </c>
      <c r="L487" s="1031">
        <f t="shared" si="48"/>
        <v>0</v>
      </c>
      <c r="M487" s="1031">
        <f t="shared" si="49"/>
        <v>0</v>
      </c>
      <c r="N487" s="1030">
        <f>'PLAN DE ACCIÓN 2026'!N89</f>
        <v>0</v>
      </c>
      <c r="O487" s="1022">
        <f>'PLAN DE ACCIÓN 2026'!AF89</f>
        <v>0</v>
      </c>
      <c r="P487" s="1029" t="e">
        <f t="shared" si="50"/>
        <v>#DIV/0!</v>
      </c>
      <c r="Q487" s="1046" t="s">
        <v>110</v>
      </c>
      <c r="R487" s="1030">
        <f t="shared" si="51"/>
        <v>0</v>
      </c>
      <c r="S487" s="1030">
        <f t="shared" si="52"/>
        <v>0</v>
      </c>
    </row>
    <row r="488" spans="1:19" ht="14.25">
      <c r="A488" s="1041">
        <v>87</v>
      </c>
      <c r="B488" s="1023" t="str">
        <f>'PLAN DE ACCIÓN 2026'!G90</f>
        <v>ID25</v>
      </c>
      <c r="C488" s="1048" t="s">
        <v>133</v>
      </c>
      <c r="D488" s="1048" t="s">
        <v>104</v>
      </c>
      <c r="E488" s="1023" t="str">
        <f>'PLAN DE ACCIÓN 2026'!X90</f>
        <v xml:space="preserve">Oficina Asesora de Planeación </v>
      </c>
      <c r="F488" s="1022" t="str">
        <f>'PLAN DE ACCIÓN 2026'!H90</f>
        <v>Actualizar los lineamientos de cooperacción internacional del INM ampliando su alcance y estratégias.</v>
      </c>
      <c r="G488" s="1022">
        <v>5</v>
      </c>
      <c r="H488" s="1022" t="s">
        <v>138</v>
      </c>
      <c r="I488" s="1030">
        <f>'PLAN DE ACCIÓN 2026'!V90</f>
        <v>1</v>
      </c>
      <c r="J488" s="1030">
        <f>'PLAN DE ACCIÓN 2026'!J90+'PLAN DE ACCIÓN 2026'!K90+'PLAN DE ACCIÓN 2026'!L90+'PLAN DE ACCIÓN 2026'!M90+'PLAN DE ACCIÓN 2026'!N90</f>
        <v>0</v>
      </c>
      <c r="K488" s="1030">
        <f>'PLAN DE ACCIÓN 2026'!AB90+'PLAN DE ACCIÓN 2026'!AC90+'PLAN DE ACCIÓN 2026'!AD90+'PLAN DE ACCIÓN 2026'!AE90+'PLAN DE ACCIÓN 2026'!AF90</f>
        <v>0</v>
      </c>
      <c r="L488" s="1031">
        <f t="shared" si="48"/>
        <v>0</v>
      </c>
      <c r="M488" s="1031">
        <f t="shared" si="49"/>
        <v>0</v>
      </c>
      <c r="N488" s="1030">
        <f>'PLAN DE ACCIÓN 2026'!N90</f>
        <v>0</v>
      </c>
      <c r="O488" s="1022">
        <f>'PLAN DE ACCIÓN 2026'!AF90</f>
        <v>0</v>
      </c>
      <c r="P488" s="1029" t="e">
        <f t="shared" si="50"/>
        <v>#DIV/0!</v>
      </c>
      <c r="Q488" s="1046" t="s">
        <v>110</v>
      </c>
      <c r="R488" s="1030">
        <f t="shared" si="51"/>
        <v>0</v>
      </c>
      <c r="S488" s="1030">
        <f t="shared" si="52"/>
        <v>0</v>
      </c>
    </row>
    <row r="489" spans="1:19" ht="14.25">
      <c r="A489" s="1041">
        <v>88</v>
      </c>
      <c r="B489" s="1023" t="str">
        <f>'PLAN DE ACCIÓN 2026'!G91</f>
        <v>ID26</v>
      </c>
      <c r="C489" s="1048" t="s">
        <v>133</v>
      </c>
      <c r="D489" s="1048" t="s">
        <v>104</v>
      </c>
      <c r="E489" s="1023" t="str">
        <f>'PLAN DE ACCIÓN 2026'!X91</f>
        <v xml:space="preserve">Oficina Asesora de Planeación </v>
      </c>
      <c r="F489" s="1022" t="str">
        <f>'PLAN DE ACCIÓN 2026'!H91</f>
        <v>Definir e implementar el programa de mentoria de equidad de genero en la línea de acción del proyecto de cooperacción internacional de  Artical III.</v>
      </c>
      <c r="G489" s="1022">
        <v>5</v>
      </c>
      <c r="H489" s="1022" t="s">
        <v>138</v>
      </c>
      <c r="I489" s="1030">
        <f>'PLAN DE ACCIÓN 2026'!V91</f>
        <v>2</v>
      </c>
      <c r="J489" s="1030">
        <f>'PLAN DE ACCIÓN 2026'!J91+'PLAN DE ACCIÓN 2026'!K91+'PLAN DE ACCIÓN 2026'!L91+'PLAN DE ACCIÓN 2026'!M91+'PLAN DE ACCIÓN 2026'!N91</f>
        <v>0</v>
      </c>
      <c r="K489" s="1030">
        <f>'PLAN DE ACCIÓN 2026'!AB91+'PLAN DE ACCIÓN 2026'!AC91+'PLAN DE ACCIÓN 2026'!AD91+'PLAN DE ACCIÓN 2026'!AE91+'PLAN DE ACCIÓN 2026'!AF91</f>
        <v>0</v>
      </c>
      <c r="L489" s="1031">
        <f t="shared" si="48"/>
        <v>0</v>
      </c>
      <c r="M489" s="1031">
        <f t="shared" si="49"/>
        <v>0</v>
      </c>
      <c r="N489" s="1030">
        <f>'PLAN DE ACCIÓN 2026'!N91</f>
        <v>0</v>
      </c>
      <c r="O489" s="1022">
        <f>'PLAN DE ACCIÓN 2026'!AF91</f>
        <v>0</v>
      </c>
      <c r="P489" s="1029" t="e">
        <f t="shared" si="50"/>
        <v>#DIV/0!</v>
      </c>
      <c r="Q489" s="1046" t="s">
        <v>110</v>
      </c>
      <c r="R489" s="1030">
        <f t="shared" si="51"/>
        <v>0</v>
      </c>
      <c r="S489" s="1030">
        <f t="shared" si="52"/>
        <v>0</v>
      </c>
    </row>
    <row r="490" spans="1:19" ht="14.25">
      <c r="A490" s="1041">
        <v>89</v>
      </c>
      <c r="B490" s="1023" t="str">
        <f>'PLAN DE ACCIÓN 2026'!G92</f>
        <v>ID27</v>
      </c>
      <c r="C490" s="1048" t="s">
        <v>133</v>
      </c>
      <c r="D490" s="1048" t="s">
        <v>104</v>
      </c>
      <c r="E490" s="1023" t="str">
        <f>'PLAN DE ACCIÓN 2026'!X92</f>
        <v>Subdirección de Metrología Física</v>
      </c>
      <c r="F490" s="1022" t="str">
        <f>'PLAN DE ACCIÓN 2026'!H92</f>
        <v>Seguimiento a la actualización de documentos y cierre de hallazgos a cargo de los laboratorios de la SMF</v>
      </c>
      <c r="G490" s="1022">
        <v>5</v>
      </c>
      <c r="H490" s="1022" t="s">
        <v>138</v>
      </c>
      <c r="I490" s="1030">
        <f>'PLAN DE ACCIÓN 2026'!V92</f>
        <v>2</v>
      </c>
      <c r="J490" s="1030">
        <f>'PLAN DE ACCIÓN 2026'!J92+'PLAN DE ACCIÓN 2026'!K92+'PLAN DE ACCIÓN 2026'!L92+'PLAN DE ACCIÓN 2026'!M92+'PLAN DE ACCIÓN 2026'!N92</f>
        <v>0</v>
      </c>
      <c r="K490" s="1030">
        <f>'PLAN DE ACCIÓN 2026'!AB92+'PLAN DE ACCIÓN 2026'!AC92+'PLAN DE ACCIÓN 2026'!AD92+'PLAN DE ACCIÓN 2026'!AE92+'PLAN DE ACCIÓN 2026'!AF92</f>
        <v>0</v>
      </c>
      <c r="L490" s="1031">
        <f t="shared" si="48"/>
        <v>0</v>
      </c>
      <c r="M490" s="1031">
        <f t="shared" si="49"/>
        <v>0</v>
      </c>
      <c r="N490" s="1030">
        <f>'PLAN DE ACCIÓN 2026'!N92</f>
        <v>0</v>
      </c>
      <c r="O490" s="1022">
        <f>'PLAN DE ACCIÓN 2026'!AF92</f>
        <v>0</v>
      </c>
      <c r="P490" s="1029" t="e">
        <f t="shared" si="50"/>
        <v>#DIV/0!</v>
      </c>
      <c r="Q490" s="1046" t="s">
        <v>110</v>
      </c>
      <c r="R490" s="1030">
        <f t="shared" si="51"/>
        <v>0</v>
      </c>
      <c r="S490" s="1030">
        <f t="shared" si="52"/>
        <v>0</v>
      </c>
    </row>
    <row r="491" spans="1:19" ht="14.25">
      <c r="A491" s="1041">
        <v>90</v>
      </c>
      <c r="B491" s="1023" t="str">
        <f>'PLAN DE ACCIÓN 2026'!G93</f>
        <v>ID28</v>
      </c>
      <c r="C491" s="1048" t="s">
        <v>133</v>
      </c>
      <c r="D491" s="1048" t="s">
        <v>104</v>
      </c>
      <c r="E491" s="1023" t="str">
        <f>'PLAN DE ACCIÓN 2026'!X93</f>
        <v>Subdirección de Metrología Física</v>
      </c>
      <c r="F491" s="1022" t="str">
        <f>'PLAN DE ACCIÓN 2026'!H93</f>
        <v>Soporte de documentación cargada a OAP para la presentación al QSTF</v>
      </c>
      <c r="G491" s="1022">
        <v>5</v>
      </c>
      <c r="H491" s="1022" t="s">
        <v>138</v>
      </c>
      <c r="I491" s="1030">
        <f>'PLAN DE ACCIÓN 2026'!V93</f>
        <v>4</v>
      </c>
      <c r="J491" s="1030">
        <f>'PLAN DE ACCIÓN 2026'!J93+'PLAN DE ACCIÓN 2026'!K93+'PLAN DE ACCIÓN 2026'!L93+'PLAN DE ACCIÓN 2026'!M93+'PLAN DE ACCIÓN 2026'!N93</f>
        <v>3</v>
      </c>
      <c r="K491" s="1030">
        <f>'PLAN DE ACCIÓN 2026'!AB93+'PLAN DE ACCIÓN 2026'!AC93+'PLAN DE ACCIÓN 2026'!AD93+'PLAN DE ACCIÓN 2026'!AE93+'PLAN DE ACCIÓN 2026'!AF93</f>
        <v>0</v>
      </c>
      <c r="L491" s="1031">
        <f t="shared" si="48"/>
        <v>0.75</v>
      </c>
      <c r="M491" s="1031">
        <f t="shared" si="49"/>
        <v>0</v>
      </c>
      <c r="N491" s="1030">
        <f>'PLAN DE ACCIÓN 2026'!N93</f>
        <v>3</v>
      </c>
      <c r="O491" s="1022">
        <f>'PLAN DE ACCIÓN 2026'!AF93</f>
        <v>0</v>
      </c>
      <c r="P491" s="1029">
        <f t="shared" si="50"/>
        <v>0</v>
      </c>
      <c r="Q491" s="1046" t="s">
        <v>110</v>
      </c>
      <c r="R491" s="1030">
        <f t="shared" si="51"/>
        <v>-3</v>
      </c>
      <c r="S491" s="1030">
        <f t="shared" si="52"/>
        <v>-3</v>
      </c>
    </row>
    <row r="492" spans="1:19" ht="14.25">
      <c r="A492" s="1041">
        <v>91</v>
      </c>
      <c r="B492" s="1023" t="str">
        <f>'PLAN DE ACCIÓN 2026'!G94</f>
        <v>ID29</v>
      </c>
      <c r="C492" s="1048" t="s">
        <v>133</v>
      </c>
      <c r="D492" s="1048" t="s">
        <v>104</v>
      </c>
      <c r="E492" s="1023" t="str">
        <f>'PLAN DE ACCIÓN 2026'!X94</f>
        <v>Subdirección de Metrología Física</v>
      </c>
      <c r="F492" s="1022" t="str">
        <f>'PLAN DE ACCIÓN 2026'!H94</f>
        <v xml:space="preserve">Seguimiento a iniciativas de Transformación digital en el laboratorio de SMF </v>
      </c>
      <c r="G492" s="1022">
        <v>5</v>
      </c>
      <c r="H492" s="1022" t="s">
        <v>138</v>
      </c>
      <c r="I492" s="1030">
        <f>'PLAN DE ACCIÓN 2026'!V94</f>
        <v>2</v>
      </c>
      <c r="J492" s="1030">
        <f>'PLAN DE ACCIÓN 2026'!J94+'PLAN DE ACCIÓN 2026'!K94+'PLAN DE ACCIÓN 2026'!L94+'PLAN DE ACCIÓN 2026'!M94+'PLAN DE ACCIÓN 2026'!N94</f>
        <v>1</v>
      </c>
      <c r="K492" s="1030">
        <f>'PLAN DE ACCIÓN 2026'!AB94+'PLAN DE ACCIÓN 2026'!AC94+'PLAN DE ACCIÓN 2026'!AD94+'PLAN DE ACCIÓN 2026'!AE94+'PLAN DE ACCIÓN 2026'!AF94</f>
        <v>1</v>
      </c>
      <c r="L492" s="1031">
        <f t="shared" si="48"/>
        <v>0.5</v>
      </c>
      <c r="M492" s="1031">
        <f t="shared" si="49"/>
        <v>0.5</v>
      </c>
      <c r="N492" s="1030">
        <f>'PLAN DE ACCIÓN 2026'!N94</f>
        <v>0</v>
      </c>
      <c r="O492" s="1022">
        <f>'PLAN DE ACCIÓN 2026'!AF94</f>
        <v>0</v>
      </c>
      <c r="P492" s="1029" t="e">
        <f t="shared" si="50"/>
        <v>#DIV/0!</v>
      </c>
      <c r="Q492" s="1046" t="s">
        <v>110</v>
      </c>
      <c r="R492" s="1030">
        <f t="shared" si="51"/>
        <v>0</v>
      </c>
      <c r="S492" s="1030">
        <f t="shared" si="52"/>
        <v>0</v>
      </c>
    </row>
    <row r="493" spans="1:19" ht="14.25">
      <c r="A493" s="1041">
        <v>92</v>
      </c>
      <c r="B493" s="1023" t="str">
        <f>'PLAN DE ACCIÓN 2026'!G95</f>
        <v>ID30</v>
      </c>
      <c r="C493" s="1048" t="s">
        <v>133</v>
      </c>
      <c r="D493" s="1048" t="s">
        <v>104</v>
      </c>
      <c r="E493" s="1023" t="str">
        <f>'PLAN DE ACCIÓN 2026'!X95</f>
        <v>Subdirección de Metrología Física</v>
      </c>
      <c r="F493" s="1022" t="str">
        <f>'PLAN DE ACCIÓN 2026'!H95</f>
        <v>Participar en reuniones de Grupos de Trabajo, subcomités y/o Comités Consultivos ante el BIPM o el SIM</v>
      </c>
      <c r="G493" s="1022">
        <v>5</v>
      </c>
      <c r="H493" s="1022" t="s">
        <v>138</v>
      </c>
      <c r="I493" s="1030">
        <f>'PLAN DE ACCIÓN 2026'!V95</f>
        <v>3</v>
      </c>
      <c r="J493" s="1030">
        <f>'PLAN DE ACCIÓN 2026'!J95+'PLAN DE ACCIÓN 2026'!K95+'PLAN DE ACCIÓN 2026'!L95+'PLAN DE ACCIÓN 2026'!M95+'PLAN DE ACCIÓN 2026'!N95</f>
        <v>1</v>
      </c>
      <c r="K493" s="1030">
        <f>'PLAN DE ACCIÓN 2026'!AB95+'PLAN DE ACCIÓN 2026'!AC95+'PLAN DE ACCIÓN 2026'!AD95+'PLAN DE ACCIÓN 2026'!AE95+'PLAN DE ACCIÓN 2026'!AF95</f>
        <v>1</v>
      </c>
      <c r="L493" s="1031">
        <f t="shared" si="48"/>
        <v>0.33333333333333331</v>
      </c>
      <c r="M493" s="1031">
        <f t="shared" si="49"/>
        <v>0.33333333333333331</v>
      </c>
      <c r="N493" s="1030">
        <f>'PLAN DE ACCIÓN 2026'!N95</f>
        <v>0</v>
      </c>
      <c r="O493" s="1022">
        <f>'PLAN DE ACCIÓN 2026'!AF95</f>
        <v>0</v>
      </c>
      <c r="P493" s="1029" t="e">
        <f t="shared" si="50"/>
        <v>#DIV/0!</v>
      </c>
      <c r="Q493" s="1046" t="s">
        <v>110</v>
      </c>
      <c r="R493" s="1030">
        <f t="shared" si="51"/>
        <v>0</v>
      </c>
      <c r="S493" s="1030">
        <f t="shared" si="52"/>
        <v>0</v>
      </c>
    </row>
    <row r="494" spans="1:19" ht="14.25">
      <c r="A494" s="1041">
        <v>93</v>
      </c>
      <c r="B494" s="1023" t="str">
        <f>'PLAN DE ACCIÓN 2026'!G96</f>
        <v>ID31</v>
      </c>
      <c r="C494" s="1048" t="s">
        <v>133</v>
      </c>
      <c r="D494" s="1048" t="s">
        <v>104</v>
      </c>
      <c r="E494" s="1023" t="str">
        <f>'PLAN DE ACCIÓN 2026'!X96</f>
        <v>Subdirección de Metrología Física</v>
      </c>
      <c r="F494" s="1022" t="str">
        <f>'PLAN DE ACCIÓN 2026'!H96</f>
        <v xml:space="preserve">Rediseñar o diseñar cursos en metrología física </v>
      </c>
      <c r="G494" s="1022">
        <v>5</v>
      </c>
      <c r="H494" s="1022" t="s">
        <v>138</v>
      </c>
      <c r="I494" s="1030">
        <f>'PLAN DE ACCIÓN 2026'!V96</f>
        <v>2</v>
      </c>
      <c r="J494" s="1030">
        <f>'PLAN DE ACCIÓN 2026'!J96+'PLAN DE ACCIÓN 2026'!K96+'PLAN DE ACCIÓN 2026'!L96+'PLAN DE ACCIÓN 2026'!M96+'PLAN DE ACCIÓN 2026'!N96</f>
        <v>0</v>
      </c>
      <c r="K494" s="1030">
        <f>'PLAN DE ACCIÓN 2026'!AB96+'PLAN DE ACCIÓN 2026'!AC96+'PLAN DE ACCIÓN 2026'!AD96+'PLAN DE ACCIÓN 2026'!AE96+'PLAN DE ACCIÓN 2026'!AF96</f>
        <v>0</v>
      </c>
      <c r="L494" s="1031">
        <f t="shared" si="48"/>
        <v>0</v>
      </c>
      <c r="M494" s="1031">
        <f t="shared" si="49"/>
        <v>0</v>
      </c>
      <c r="N494" s="1030">
        <f>'PLAN DE ACCIÓN 2026'!N96</f>
        <v>0</v>
      </c>
      <c r="O494" s="1022">
        <f>'PLAN DE ACCIÓN 2026'!AF96</f>
        <v>0</v>
      </c>
      <c r="P494" s="1029" t="e">
        <f t="shared" si="50"/>
        <v>#DIV/0!</v>
      </c>
      <c r="Q494" s="1046" t="s">
        <v>110</v>
      </c>
      <c r="R494" s="1030">
        <f t="shared" si="51"/>
        <v>0</v>
      </c>
      <c r="S494" s="1030">
        <f t="shared" si="52"/>
        <v>0</v>
      </c>
    </row>
    <row r="495" spans="1:19" ht="14.25">
      <c r="A495" s="1041">
        <v>94</v>
      </c>
      <c r="B495" s="1023" t="str">
        <f>'PLAN DE ACCIÓN 2026'!G97</f>
        <v>ID32</v>
      </c>
      <c r="C495" s="1048" t="s">
        <v>133</v>
      </c>
      <c r="D495" s="1048" t="s">
        <v>104</v>
      </c>
      <c r="E495" s="1023" t="str">
        <f>'PLAN DE ACCIÓN 2026'!X97</f>
        <v>Subdirección de Metrología Física</v>
      </c>
      <c r="F495" s="1022" t="str">
        <f>'PLAN DE ACCIÓN 2026'!H97</f>
        <v>Servicios metrologicos prestados por los laboratorios de la SMF</v>
      </c>
      <c r="G495" s="1022">
        <v>5</v>
      </c>
      <c r="H495" s="1022" t="s">
        <v>138</v>
      </c>
      <c r="I495" s="1030">
        <f>'PLAN DE ACCIÓN 2026'!V97</f>
        <v>3</v>
      </c>
      <c r="J495" s="1030">
        <f>'PLAN DE ACCIÓN 2026'!J97+'PLAN DE ACCIÓN 2026'!K97+'PLAN DE ACCIÓN 2026'!L97+'PLAN DE ACCIÓN 2026'!M97+'PLAN DE ACCIÓN 2026'!N97</f>
        <v>0</v>
      </c>
      <c r="K495" s="1030">
        <f>'PLAN DE ACCIÓN 2026'!AB97+'PLAN DE ACCIÓN 2026'!AC97+'PLAN DE ACCIÓN 2026'!AD97+'PLAN DE ACCIÓN 2026'!AE97+'PLAN DE ACCIÓN 2026'!AF97</f>
        <v>0</v>
      </c>
      <c r="L495" s="1031">
        <f t="shared" si="48"/>
        <v>0</v>
      </c>
      <c r="M495" s="1031">
        <f t="shared" si="49"/>
        <v>0</v>
      </c>
      <c r="N495" s="1030">
        <f>'PLAN DE ACCIÓN 2026'!N97</f>
        <v>0</v>
      </c>
      <c r="O495" s="1022">
        <f>'PLAN DE ACCIÓN 2026'!AF97</f>
        <v>0</v>
      </c>
      <c r="P495" s="1029" t="e">
        <f t="shared" si="50"/>
        <v>#DIV/0!</v>
      </c>
      <c r="Q495" s="1046" t="s">
        <v>110</v>
      </c>
      <c r="R495" s="1030">
        <f t="shared" si="51"/>
        <v>0</v>
      </c>
      <c r="S495" s="1030">
        <f t="shared" si="52"/>
        <v>0</v>
      </c>
    </row>
    <row r="496" spans="1:19" ht="14.25">
      <c r="A496" s="1041">
        <v>95</v>
      </c>
      <c r="B496" s="1023" t="str">
        <f>'PLAN DE ACCIÓN 2026'!G98</f>
        <v>ID33</v>
      </c>
      <c r="C496" s="1048" t="s">
        <v>133</v>
      </c>
      <c r="D496" s="1048" t="s">
        <v>104</v>
      </c>
      <c r="E496" s="1023" t="str">
        <f>'PLAN DE ACCIÓN 2026'!X98</f>
        <v>Subdirección de Metrología Física</v>
      </c>
      <c r="F496" s="1022" t="str">
        <f>'PLAN DE ACCIÓN 2026'!H98</f>
        <v xml:space="preserve">Realizar informes de seguimiento a Trazabilidad externa de la SMF </v>
      </c>
      <c r="G496" s="1022">
        <v>5</v>
      </c>
      <c r="H496" s="1022" t="s">
        <v>138</v>
      </c>
      <c r="I496" s="1030">
        <f>'PLAN DE ACCIÓN 2026'!V98</f>
        <v>2</v>
      </c>
      <c r="J496" s="1030">
        <f>'PLAN DE ACCIÓN 2026'!J98+'PLAN DE ACCIÓN 2026'!K98+'PLAN DE ACCIÓN 2026'!L98+'PLAN DE ACCIÓN 2026'!M98+'PLAN DE ACCIÓN 2026'!N98</f>
        <v>0</v>
      </c>
      <c r="K496" s="1030">
        <f>'PLAN DE ACCIÓN 2026'!AB98+'PLAN DE ACCIÓN 2026'!AC98+'PLAN DE ACCIÓN 2026'!AD98+'PLAN DE ACCIÓN 2026'!AE98+'PLAN DE ACCIÓN 2026'!AF98</f>
        <v>0</v>
      </c>
      <c r="L496" s="1031">
        <f t="shared" si="48"/>
        <v>0</v>
      </c>
      <c r="M496" s="1031">
        <f t="shared" si="49"/>
        <v>0</v>
      </c>
      <c r="N496" s="1030">
        <f>'PLAN DE ACCIÓN 2026'!N98</f>
        <v>0</v>
      </c>
      <c r="O496" s="1022">
        <f>'PLAN DE ACCIÓN 2026'!AF98</f>
        <v>0</v>
      </c>
      <c r="P496" s="1029" t="e">
        <f t="shared" si="50"/>
        <v>#DIV/0!</v>
      </c>
      <c r="Q496" s="1046" t="s">
        <v>110</v>
      </c>
      <c r="R496" s="1030">
        <f t="shared" si="51"/>
        <v>0</v>
      </c>
      <c r="S496" s="1030">
        <f t="shared" si="52"/>
        <v>0</v>
      </c>
    </row>
    <row r="497" spans="1:19" ht="14.25">
      <c r="A497" s="1041">
        <v>96</v>
      </c>
      <c r="B497" s="1023" t="str">
        <f>'PLAN DE ACCIÓN 2026'!G99</f>
        <v>ID34</v>
      </c>
      <c r="C497" s="1048" t="s">
        <v>133</v>
      </c>
      <c r="D497" s="1048" t="s">
        <v>104</v>
      </c>
      <c r="E497" s="1023" t="str">
        <f>'PLAN DE ACCIÓN 2026'!X99</f>
        <v>Subdirección de Metrología Física</v>
      </c>
      <c r="F497" s="1022" t="str">
        <f>'PLAN DE ACCIÓN 2026'!H99</f>
        <v>Participa en convocatorias y/o ejecutar proyectos de cooperación nacional o internacional</v>
      </c>
      <c r="G497" s="1022">
        <v>5</v>
      </c>
      <c r="H497" s="1022" t="s">
        <v>138</v>
      </c>
      <c r="I497" s="1030">
        <f>'PLAN DE ACCIÓN 2026'!V99</f>
        <v>2</v>
      </c>
      <c r="J497" s="1030">
        <f>'PLAN DE ACCIÓN 2026'!J99+'PLAN DE ACCIÓN 2026'!K99+'PLAN DE ACCIÓN 2026'!L99+'PLAN DE ACCIÓN 2026'!M99+'PLAN DE ACCIÓN 2026'!N99</f>
        <v>0</v>
      </c>
      <c r="K497" s="1030">
        <f>'PLAN DE ACCIÓN 2026'!AB99+'PLAN DE ACCIÓN 2026'!AC99+'PLAN DE ACCIÓN 2026'!AD99+'PLAN DE ACCIÓN 2026'!AE99+'PLAN DE ACCIÓN 2026'!AF99</f>
        <v>0</v>
      </c>
      <c r="L497" s="1031">
        <f t="shared" si="48"/>
        <v>0</v>
      </c>
      <c r="M497" s="1031">
        <f t="shared" si="49"/>
        <v>0</v>
      </c>
      <c r="N497" s="1030">
        <f>'PLAN DE ACCIÓN 2026'!N99</f>
        <v>0</v>
      </c>
      <c r="O497" s="1022">
        <f>'PLAN DE ACCIÓN 2026'!AF99</f>
        <v>0</v>
      </c>
      <c r="P497" s="1029" t="e">
        <f t="shared" si="50"/>
        <v>#DIV/0!</v>
      </c>
      <c r="Q497" s="1046" t="s">
        <v>110</v>
      </c>
      <c r="R497" s="1030">
        <f t="shared" si="51"/>
        <v>0</v>
      </c>
      <c r="S497" s="1030">
        <f t="shared" si="52"/>
        <v>0</v>
      </c>
    </row>
    <row r="498" spans="1:19" ht="14.25">
      <c r="A498" s="1041">
        <v>97</v>
      </c>
      <c r="B498" s="1023" t="str">
        <f>'PLAN DE ACCIÓN 2026'!G100</f>
        <v>ID35</v>
      </c>
      <c r="C498" s="1048" t="s">
        <v>133</v>
      </c>
      <c r="D498" s="1048" t="s">
        <v>104</v>
      </c>
      <c r="E498" s="1023" t="str">
        <f>'PLAN DE ACCIÓN 2026'!X100</f>
        <v>Subdirección de Metrología Física</v>
      </c>
      <c r="F498" s="1022" t="str">
        <f>'PLAN DE ACCIÓN 2026'!H100</f>
        <v>Realizar las evaluaciones pares y auditorias internas para el mantenimiento de CMC de acuerdo al programa anual de auditorias del SIG</v>
      </c>
      <c r="G498" s="1022">
        <v>5</v>
      </c>
      <c r="H498" s="1022" t="s">
        <v>138</v>
      </c>
      <c r="I498" s="1030">
        <f>'PLAN DE ACCIÓN 2026'!V100</f>
        <v>2</v>
      </c>
      <c r="J498" s="1030">
        <f>'PLAN DE ACCIÓN 2026'!J100+'PLAN DE ACCIÓN 2026'!K100+'PLAN DE ACCIÓN 2026'!L100+'PLAN DE ACCIÓN 2026'!M100+'PLAN DE ACCIÓN 2026'!N100</f>
        <v>0</v>
      </c>
      <c r="K498" s="1030">
        <f>'PLAN DE ACCIÓN 2026'!AB100+'PLAN DE ACCIÓN 2026'!AC100+'PLAN DE ACCIÓN 2026'!AD100+'PLAN DE ACCIÓN 2026'!AE100+'PLAN DE ACCIÓN 2026'!AF100</f>
        <v>0</v>
      </c>
      <c r="L498" s="1031">
        <f t="shared" si="48"/>
        <v>0</v>
      </c>
      <c r="M498" s="1031">
        <f t="shared" si="49"/>
        <v>0</v>
      </c>
      <c r="N498" s="1030">
        <f>'PLAN DE ACCIÓN 2026'!N100</f>
        <v>0</v>
      </c>
      <c r="O498" s="1022">
        <f>'PLAN DE ACCIÓN 2026'!AF100</f>
        <v>0</v>
      </c>
      <c r="P498" s="1029" t="e">
        <f t="shared" si="50"/>
        <v>#DIV/0!</v>
      </c>
      <c r="Q498" s="1046" t="s">
        <v>110</v>
      </c>
      <c r="R498" s="1030">
        <f t="shared" si="51"/>
        <v>0</v>
      </c>
      <c r="S498" s="1030">
        <f t="shared" si="52"/>
        <v>0</v>
      </c>
    </row>
    <row r="499" spans="1:19" ht="14.25">
      <c r="A499" s="1041">
        <v>98</v>
      </c>
      <c r="B499" s="1023" t="str">
        <f>'PLAN DE ACCIÓN 2026'!G101</f>
        <v>ID36</v>
      </c>
      <c r="C499" s="1048" t="s">
        <v>133</v>
      </c>
      <c r="D499" s="1048" t="s">
        <v>104</v>
      </c>
      <c r="E499" s="1023" t="str">
        <f>'PLAN DE ACCIÓN 2026'!X101</f>
        <v>Subdirección de Metrología Química y Biología</v>
      </c>
      <c r="F499" s="1022" t="str">
        <f>'PLAN DE ACCIÓN 2026'!H101</f>
        <v>Atender servicios de calibración en espectrofotometría UV - Vis</v>
      </c>
      <c r="G499" s="1022">
        <v>5</v>
      </c>
      <c r="H499" s="1022" t="s">
        <v>138</v>
      </c>
      <c r="I499" s="1030">
        <f>'PLAN DE ACCIÓN 2026'!V101</f>
        <v>1</v>
      </c>
      <c r="J499" s="1030">
        <f>'PLAN DE ACCIÓN 2026'!J101+'PLAN DE ACCIÓN 2026'!K101+'PLAN DE ACCIÓN 2026'!L101+'PLAN DE ACCIÓN 2026'!M101+'PLAN DE ACCIÓN 2026'!N101</f>
        <v>0</v>
      </c>
      <c r="K499" s="1030">
        <f>'PLAN DE ACCIÓN 2026'!AB101+'PLAN DE ACCIÓN 2026'!AC101+'PLAN DE ACCIÓN 2026'!AD101+'PLAN DE ACCIÓN 2026'!AE101+'PLAN DE ACCIÓN 2026'!AF101</f>
        <v>0</v>
      </c>
      <c r="L499" s="1031">
        <f t="shared" si="48"/>
        <v>0</v>
      </c>
      <c r="M499" s="1031">
        <f t="shared" si="49"/>
        <v>0</v>
      </c>
      <c r="N499" s="1030">
        <f>'PLAN DE ACCIÓN 2026'!N101</f>
        <v>0</v>
      </c>
      <c r="O499" s="1022">
        <f>'PLAN DE ACCIÓN 2026'!AF101</f>
        <v>0</v>
      </c>
      <c r="P499" s="1029" t="e">
        <f t="shared" si="50"/>
        <v>#DIV/0!</v>
      </c>
      <c r="Q499" s="1046" t="s">
        <v>110</v>
      </c>
      <c r="R499" s="1030">
        <f t="shared" si="51"/>
        <v>0</v>
      </c>
      <c r="S499" s="1030">
        <f t="shared" si="52"/>
        <v>0</v>
      </c>
    </row>
    <row r="500" spans="1:19" ht="14.25">
      <c r="A500" s="1041">
        <v>99</v>
      </c>
      <c r="B500" s="1023" t="str">
        <f>'PLAN DE ACCIÓN 2026'!G102</f>
        <v>ID37</v>
      </c>
      <c r="C500" s="1048" t="s">
        <v>133</v>
      </c>
      <c r="D500" s="1048" t="s">
        <v>104</v>
      </c>
      <c r="E500" s="1023" t="str">
        <f>'PLAN DE ACCIÓN 2026'!X102</f>
        <v>Subdirección de Servicios Metrológicos y Relación con el Ciudadano</v>
      </c>
      <c r="F500" s="1022" t="str">
        <f>'PLAN DE ACCIÓN 2026'!H102</f>
        <v>Avanzar en la implementación del modelo de gobernanza de I+D+i</v>
      </c>
      <c r="G500" s="1022">
        <v>5</v>
      </c>
      <c r="H500" s="1022" t="s">
        <v>138</v>
      </c>
      <c r="I500" s="1030">
        <f>'PLAN DE ACCIÓN 2026'!V102</f>
        <v>6</v>
      </c>
      <c r="J500" s="1030">
        <f>'PLAN DE ACCIÓN 2026'!J102+'PLAN DE ACCIÓN 2026'!K102+'PLAN DE ACCIÓN 2026'!L102+'PLAN DE ACCIÓN 2026'!M102+'PLAN DE ACCIÓN 2026'!N102</f>
        <v>2</v>
      </c>
      <c r="K500" s="1030">
        <f>'PLAN DE ACCIÓN 2026'!AB102+'PLAN DE ACCIÓN 2026'!AC102+'PLAN DE ACCIÓN 2026'!AD102+'PLAN DE ACCIÓN 2026'!AE102+'PLAN DE ACCIÓN 2026'!AF102</f>
        <v>1</v>
      </c>
      <c r="L500" s="1031">
        <f t="shared" si="48"/>
        <v>0.33333333333333331</v>
      </c>
      <c r="M500" s="1031">
        <f t="shared" si="49"/>
        <v>0.16666666666666666</v>
      </c>
      <c r="N500" s="1030">
        <f>'PLAN DE ACCIÓN 2026'!N102</f>
        <v>0</v>
      </c>
      <c r="O500" s="1022">
        <f>'PLAN DE ACCIÓN 2026'!AF102</f>
        <v>0</v>
      </c>
      <c r="P500" s="1029" t="e">
        <f t="shared" si="50"/>
        <v>#DIV/0!</v>
      </c>
      <c r="Q500" s="1046" t="s">
        <v>110</v>
      </c>
      <c r="R500" s="1030">
        <f t="shared" si="51"/>
        <v>-1</v>
      </c>
      <c r="S500" s="1030">
        <f t="shared" si="52"/>
        <v>0</v>
      </c>
    </row>
    <row r="501" spans="1:19" ht="14.25">
      <c r="A501" s="1041">
        <v>100</v>
      </c>
      <c r="B501" s="1023" t="str">
        <f>'PLAN DE ACCIÓN 2026'!G103</f>
        <v>ID38</v>
      </c>
      <c r="C501" s="1048" t="s">
        <v>133</v>
      </c>
      <c r="D501" s="1048" t="s">
        <v>104</v>
      </c>
      <c r="E501" s="1023" t="str">
        <f>'PLAN DE ACCIÓN 2026'!X103</f>
        <v>Subdirección de Servicios Metrológicos y Relación con el Ciudadano</v>
      </c>
      <c r="F501" s="1022" t="str">
        <f>'PLAN DE ACCIÓN 2026'!H103</f>
        <v>Generar el modelo predictivo (Fase I) para la gestión de la demanda de servicios metrológicos</v>
      </c>
      <c r="G501" s="1022">
        <v>5</v>
      </c>
      <c r="H501" s="1022" t="s">
        <v>138</v>
      </c>
      <c r="I501" s="1030">
        <f>'PLAN DE ACCIÓN 2026'!V103</f>
        <v>2</v>
      </c>
      <c r="J501" s="1030">
        <f>'PLAN DE ACCIÓN 2026'!J103+'PLAN DE ACCIÓN 2026'!K103+'PLAN DE ACCIÓN 2026'!L103+'PLAN DE ACCIÓN 2026'!M103+'PLAN DE ACCIÓN 2026'!N103</f>
        <v>1</v>
      </c>
      <c r="K501" s="1030">
        <f>'PLAN DE ACCIÓN 2026'!AB103+'PLAN DE ACCIÓN 2026'!AC103+'PLAN DE ACCIÓN 2026'!AD103+'PLAN DE ACCIÓN 2026'!AE103+'PLAN DE ACCIÓN 2026'!AF103</f>
        <v>1</v>
      </c>
      <c r="L501" s="1031">
        <f t="shared" si="48"/>
        <v>0.5</v>
      </c>
      <c r="M501" s="1031">
        <f t="shared" si="49"/>
        <v>0.5</v>
      </c>
      <c r="N501" s="1030">
        <f>'PLAN DE ACCIÓN 2026'!N103</f>
        <v>0</v>
      </c>
      <c r="O501" s="1022">
        <f>'PLAN DE ACCIÓN 2026'!AF103</f>
        <v>0</v>
      </c>
      <c r="P501" s="1029" t="e">
        <f t="shared" si="50"/>
        <v>#DIV/0!</v>
      </c>
      <c r="Q501" s="1046" t="s">
        <v>110</v>
      </c>
      <c r="R501" s="1030">
        <f t="shared" si="51"/>
        <v>0</v>
      </c>
      <c r="S501" s="1030">
        <f t="shared" si="52"/>
        <v>0</v>
      </c>
    </row>
    <row r="502" spans="1:19" ht="14.25">
      <c r="A502" s="1041">
        <v>1</v>
      </c>
      <c r="B502" s="1023" t="str">
        <f>'PLAN DE ACCIÓN 2026'!G4</f>
        <v>PEI1</v>
      </c>
      <c r="C502" s="1048" t="s">
        <v>133</v>
      </c>
      <c r="D502" s="1048" t="s">
        <v>104</v>
      </c>
      <c r="E502" s="1023" t="str">
        <f>'PLAN DE ACCIÓN 2026'!X4</f>
        <v>Subdirección de Metrología Física</v>
      </c>
      <c r="F502" s="1022" t="str">
        <f>'PLAN DE ACCIÓN 2026'!H4</f>
        <v>Optimizar las CMC propias y/o reconocidas vigentes (SMF)</v>
      </c>
      <c r="G502" s="1022">
        <v>6</v>
      </c>
      <c r="H502" s="1022" t="s">
        <v>139</v>
      </c>
      <c r="I502" s="1030">
        <f>'PLAN DE ACCIÓN 2026'!V4</f>
        <v>2</v>
      </c>
      <c r="J502" s="1030">
        <f>'PLAN DE ACCIÓN 2026'!J4+'PLAN DE ACCIÓN 2026'!K4+'PLAN DE ACCIÓN 2026'!L4+'PLAN DE ACCIÓN 2026'!M4+'PLAN DE ACCIÓN 2026'!N4+'PLAN DE ACCIÓN 2026'!O4</f>
        <v>0</v>
      </c>
      <c r="K502" s="1030">
        <f>'PLAN DE ACCIÓN 2026'!AB4+'PLAN DE ACCIÓN 2026'!AC4+'PLAN DE ACCIÓN 2026'!AD4+'PLAN DE ACCIÓN 2026'!AE4+'PLAN DE ACCIÓN 2026'!AF4+'PLAN DE ACCIÓN 2026'!AG4</f>
        <v>0</v>
      </c>
      <c r="L502" s="1031">
        <f t="shared" si="48"/>
        <v>0</v>
      </c>
      <c r="M502" s="1031">
        <f t="shared" si="49"/>
        <v>0</v>
      </c>
      <c r="N502" s="1030">
        <f>'PLAN DE ACCIÓN 2026'!O4</f>
        <v>0</v>
      </c>
      <c r="O502" s="1022">
        <f>'PLAN DE ACCIÓN 2026'!AG4</f>
        <v>0</v>
      </c>
      <c r="P502" s="1029" t="e">
        <f t="shared" si="50"/>
        <v>#DIV/0!</v>
      </c>
      <c r="Q502" s="1046" t="s">
        <v>105</v>
      </c>
      <c r="R502" s="1030">
        <f>K502-J502</f>
        <v>0</v>
      </c>
      <c r="S502" s="1030">
        <f>O502-N502</f>
        <v>0</v>
      </c>
    </row>
    <row r="503" spans="1:19" ht="14.25">
      <c r="A503" s="1041">
        <v>2</v>
      </c>
      <c r="B503" s="1023" t="str">
        <f>'PLAN DE ACCIÓN 2026'!G5</f>
        <v>PEI1</v>
      </c>
      <c r="C503" s="1048" t="s">
        <v>133</v>
      </c>
      <c r="D503" s="1048" t="s">
        <v>104</v>
      </c>
      <c r="E503" s="1023" t="str">
        <f>'PLAN DE ACCIÓN 2026'!X5</f>
        <v>Subdirección de Metrología Química y Biología</v>
      </c>
      <c r="F503" s="1022" t="str">
        <f>'PLAN DE ACCIÓN 2026'!H5</f>
        <v>Optimizar las CMC propias y/o reconocidas vigentes (SMBQ)</v>
      </c>
      <c r="G503" s="1022">
        <v>6</v>
      </c>
      <c r="H503" s="1022" t="s">
        <v>139</v>
      </c>
      <c r="I503" s="1030">
        <f>'PLAN DE ACCIÓN 2026'!V5</f>
        <v>1</v>
      </c>
      <c r="J503" s="1030">
        <f>'PLAN DE ACCIÓN 2026'!J5+'PLAN DE ACCIÓN 2026'!K5+'PLAN DE ACCIÓN 2026'!L5+'PLAN DE ACCIÓN 2026'!M5+'PLAN DE ACCIÓN 2026'!N5+'PLAN DE ACCIÓN 2026'!O5</f>
        <v>0</v>
      </c>
      <c r="K503" s="1030">
        <f>'PLAN DE ACCIÓN 2026'!AB5+'PLAN DE ACCIÓN 2026'!AC5+'PLAN DE ACCIÓN 2026'!AD5+'PLAN DE ACCIÓN 2026'!AE5+'PLAN DE ACCIÓN 2026'!AF5+'PLAN DE ACCIÓN 2026'!AG5</f>
        <v>0</v>
      </c>
      <c r="L503" s="1031">
        <f t="shared" si="48"/>
        <v>0</v>
      </c>
      <c r="M503" s="1031">
        <f t="shared" si="49"/>
        <v>0</v>
      </c>
      <c r="N503" s="1030">
        <f>'PLAN DE ACCIÓN 2026'!O5</f>
        <v>0</v>
      </c>
      <c r="O503" s="1022">
        <f>'PLAN DE ACCIÓN 2026'!AG5</f>
        <v>0</v>
      </c>
      <c r="P503" s="1029" t="e">
        <f t="shared" si="50"/>
        <v>#DIV/0!</v>
      </c>
      <c r="Q503" s="1046" t="s">
        <v>105</v>
      </c>
      <c r="R503" s="1030">
        <f t="shared" ref="R503:R566" si="53">K503-J503</f>
        <v>0</v>
      </c>
      <c r="S503" s="1030">
        <f t="shared" ref="S503:S566" si="54">O503-N503</f>
        <v>0</v>
      </c>
    </row>
    <row r="504" spans="1:19" ht="14.25">
      <c r="A504" s="1041">
        <v>3</v>
      </c>
      <c r="B504" s="1023" t="str">
        <f>'PLAN DE ACCIÓN 2026'!G6</f>
        <v>PEI2</v>
      </c>
      <c r="C504" s="1048" t="s">
        <v>133</v>
      </c>
      <c r="D504" s="1048" t="s">
        <v>104</v>
      </c>
      <c r="E504" s="1023" t="str">
        <f>'PLAN DE ACCIÓN 2026'!X6</f>
        <v>Subdirección de Metrología Química y Biología</v>
      </c>
      <c r="F504" s="1022" t="str">
        <f>'PLAN DE ACCIÓN 2026'!H6</f>
        <v>Someter a reconocimiento vigentes o nuevas CMC asociadas a nuevas magnitudes o mensurandos o método de medición (SMQB)</v>
      </c>
      <c r="G504" s="1022">
        <v>6</v>
      </c>
      <c r="H504" s="1022" t="s">
        <v>139</v>
      </c>
      <c r="I504" s="1030">
        <f>'PLAN DE ACCIÓN 2026'!V6</f>
        <v>2</v>
      </c>
      <c r="J504" s="1030">
        <f>'PLAN DE ACCIÓN 2026'!J6+'PLAN DE ACCIÓN 2026'!K6+'PLAN DE ACCIÓN 2026'!L6+'PLAN DE ACCIÓN 2026'!M6+'PLAN DE ACCIÓN 2026'!N6+'PLAN DE ACCIÓN 2026'!O6</f>
        <v>0</v>
      </c>
      <c r="K504" s="1030">
        <f>'PLAN DE ACCIÓN 2026'!AB6+'PLAN DE ACCIÓN 2026'!AC6+'PLAN DE ACCIÓN 2026'!AD6+'PLAN DE ACCIÓN 2026'!AE6+'PLAN DE ACCIÓN 2026'!AF6+'PLAN DE ACCIÓN 2026'!AG6</f>
        <v>0</v>
      </c>
      <c r="L504" s="1031">
        <f t="shared" si="48"/>
        <v>0</v>
      </c>
      <c r="M504" s="1031">
        <f t="shared" si="49"/>
        <v>0</v>
      </c>
      <c r="N504" s="1030">
        <f>'PLAN DE ACCIÓN 2026'!O6</f>
        <v>0</v>
      </c>
      <c r="O504" s="1022">
        <f>'PLAN DE ACCIÓN 2026'!AG6</f>
        <v>0</v>
      </c>
      <c r="P504" s="1029" t="e">
        <f t="shared" si="50"/>
        <v>#DIV/0!</v>
      </c>
      <c r="Q504" s="1046" t="s">
        <v>105</v>
      </c>
      <c r="R504" s="1030">
        <f t="shared" si="53"/>
        <v>0</v>
      </c>
      <c r="S504" s="1030">
        <f t="shared" si="54"/>
        <v>0</v>
      </c>
    </row>
    <row r="505" spans="1:19" ht="14.25">
      <c r="A505" s="1041">
        <v>4</v>
      </c>
      <c r="B505" s="1023" t="str">
        <f>'PLAN DE ACCIÓN 2026'!G7</f>
        <v>PEI3</v>
      </c>
      <c r="C505" s="1048" t="s">
        <v>133</v>
      </c>
      <c r="D505" s="1048" t="s">
        <v>104</v>
      </c>
      <c r="E505" s="1023" t="str">
        <f>'PLAN DE ACCIÓN 2026'!X7</f>
        <v>Subdirección de Metrología Química y Biología</v>
      </c>
      <c r="F505" s="1022" t="str">
        <f>'PLAN DE ACCIÓN 2026'!H7</f>
        <v>Fortalecer la participacion y liderazgo en escenarios internacionales (SMQB)</v>
      </c>
      <c r="G505" s="1022">
        <v>6</v>
      </c>
      <c r="H505" s="1022" t="s">
        <v>139</v>
      </c>
      <c r="I505" s="1030">
        <f>'PLAN DE ACCIÓN 2026'!V7</f>
        <v>2</v>
      </c>
      <c r="J505" s="1030">
        <f>'PLAN DE ACCIÓN 2026'!J7+'PLAN DE ACCIÓN 2026'!K7+'PLAN DE ACCIÓN 2026'!L7+'PLAN DE ACCIÓN 2026'!M7+'PLAN DE ACCIÓN 2026'!N7+'PLAN DE ACCIÓN 2026'!O7</f>
        <v>1</v>
      </c>
      <c r="K505" s="1030">
        <f>'PLAN DE ACCIÓN 2026'!AB7+'PLAN DE ACCIÓN 2026'!AC7+'PLAN DE ACCIÓN 2026'!AD7+'PLAN DE ACCIÓN 2026'!AE7+'PLAN DE ACCIÓN 2026'!AF7+'PLAN DE ACCIÓN 2026'!AG7</f>
        <v>0</v>
      </c>
      <c r="L505" s="1031">
        <f t="shared" si="48"/>
        <v>0.5</v>
      </c>
      <c r="M505" s="1031">
        <f t="shared" si="49"/>
        <v>0</v>
      </c>
      <c r="N505" s="1030">
        <f>'PLAN DE ACCIÓN 2026'!O7</f>
        <v>1</v>
      </c>
      <c r="O505" s="1022">
        <f>'PLAN DE ACCIÓN 2026'!AG7</f>
        <v>0</v>
      </c>
      <c r="P505" s="1029">
        <f t="shared" si="50"/>
        <v>0</v>
      </c>
      <c r="Q505" s="1046" t="s">
        <v>105</v>
      </c>
      <c r="R505" s="1030">
        <f t="shared" si="53"/>
        <v>-1</v>
      </c>
      <c r="S505" s="1030">
        <f t="shared" si="54"/>
        <v>-1</v>
      </c>
    </row>
    <row r="506" spans="1:19" ht="14.25">
      <c r="A506" s="1041">
        <v>5</v>
      </c>
      <c r="B506" s="1023" t="str">
        <f>'PLAN DE ACCIÓN 2026'!G8</f>
        <v>PEI3</v>
      </c>
      <c r="C506" s="1048" t="s">
        <v>133</v>
      </c>
      <c r="D506" s="1048" t="s">
        <v>104</v>
      </c>
      <c r="E506" s="1023" t="str">
        <f>'PLAN DE ACCIÓN 2026'!X8</f>
        <v>Subdirección de Metrología Física</v>
      </c>
      <c r="F506" s="1022" t="str">
        <f>'PLAN DE ACCIÓN 2026'!H8</f>
        <v>Fortalecer la participacion y liderazgo en escenarios internacionales (SMF)</v>
      </c>
      <c r="G506" s="1022">
        <v>6</v>
      </c>
      <c r="H506" s="1022" t="s">
        <v>139</v>
      </c>
      <c r="I506" s="1030">
        <f>'PLAN DE ACCIÓN 2026'!V8</f>
        <v>2</v>
      </c>
      <c r="J506" s="1030">
        <f>'PLAN DE ACCIÓN 2026'!J8+'PLAN DE ACCIÓN 2026'!K8+'PLAN DE ACCIÓN 2026'!L8+'PLAN DE ACCIÓN 2026'!M8+'PLAN DE ACCIÓN 2026'!N8+'PLAN DE ACCIÓN 2026'!O8</f>
        <v>0</v>
      </c>
      <c r="K506" s="1030">
        <f>'PLAN DE ACCIÓN 2026'!AB8+'PLAN DE ACCIÓN 2026'!AC8+'PLAN DE ACCIÓN 2026'!AD8+'PLAN DE ACCIÓN 2026'!AE8+'PLAN DE ACCIÓN 2026'!AF8+'PLAN DE ACCIÓN 2026'!AG8</f>
        <v>0</v>
      </c>
      <c r="L506" s="1031">
        <f t="shared" si="48"/>
        <v>0</v>
      </c>
      <c r="M506" s="1031">
        <f t="shared" si="49"/>
        <v>0</v>
      </c>
      <c r="N506" s="1030">
        <f>'PLAN DE ACCIÓN 2026'!O8</f>
        <v>0</v>
      </c>
      <c r="O506" s="1022">
        <f>'PLAN DE ACCIÓN 2026'!AG8</f>
        <v>0</v>
      </c>
      <c r="P506" s="1029" t="e">
        <f t="shared" si="50"/>
        <v>#DIV/0!</v>
      </c>
      <c r="Q506" s="1046" t="s">
        <v>105</v>
      </c>
      <c r="R506" s="1030">
        <f t="shared" si="53"/>
        <v>0</v>
      </c>
      <c r="S506" s="1030">
        <f t="shared" si="54"/>
        <v>0</v>
      </c>
    </row>
    <row r="507" spans="1:19" ht="14.25">
      <c r="A507" s="1041">
        <v>6</v>
      </c>
      <c r="B507" s="1023" t="str">
        <f>'PLAN DE ACCIÓN 2026'!G9</f>
        <v>PEI4</v>
      </c>
      <c r="C507" s="1048" t="s">
        <v>133</v>
      </c>
      <c r="D507" s="1048" t="s">
        <v>104</v>
      </c>
      <c r="E507" s="1023" t="str">
        <f>'PLAN DE ACCIÓN 2026'!X9</f>
        <v>Subdirección de Metrología Química y Biología</v>
      </c>
      <c r="F507" s="1022" t="str">
        <f>'PLAN DE ACCIÓN 2026'!H9</f>
        <v>Participación en comparaciones clave, suplementarias, pilotos o bilaterales, que apoyen mediciones en un sector productivo. (SMQB)</v>
      </c>
      <c r="G507" s="1022">
        <v>6</v>
      </c>
      <c r="H507" s="1022" t="s">
        <v>139</v>
      </c>
      <c r="I507" s="1030">
        <f>'PLAN DE ACCIÓN 2026'!V9</f>
        <v>6</v>
      </c>
      <c r="J507" s="1030">
        <f>'PLAN DE ACCIÓN 2026'!J9+'PLAN DE ACCIÓN 2026'!K9+'PLAN DE ACCIÓN 2026'!L9+'PLAN DE ACCIÓN 2026'!M9+'PLAN DE ACCIÓN 2026'!N9+'PLAN DE ACCIÓN 2026'!O9</f>
        <v>3</v>
      </c>
      <c r="K507" s="1030">
        <f>'PLAN DE ACCIÓN 2026'!AB9+'PLAN DE ACCIÓN 2026'!AC9+'PLAN DE ACCIÓN 2026'!AD9+'PLAN DE ACCIÓN 2026'!AE9+'PLAN DE ACCIÓN 2026'!AF9+'PLAN DE ACCIÓN 2026'!AG9</f>
        <v>2</v>
      </c>
      <c r="L507" s="1031">
        <f t="shared" si="48"/>
        <v>0.5</v>
      </c>
      <c r="M507" s="1031">
        <f t="shared" si="49"/>
        <v>0.33333333333333331</v>
      </c>
      <c r="N507" s="1030">
        <f>'PLAN DE ACCIÓN 2026'!O9</f>
        <v>1</v>
      </c>
      <c r="O507" s="1022">
        <f>'PLAN DE ACCIÓN 2026'!AG9</f>
        <v>0</v>
      </c>
      <c r="P507" s="1029">
        <f t="shared" si="50"/>
        <v>0</v>
      </c>
      <c r="Q507" s="1046" t="s">
        <v>105</v>
      </c>
      <c r="R507" s="1030">
        <f t="shared" si="53"/>
        <v>-1</v>
      </c>
      <c r="S507" s="1030">
        <f t="shared" si="54"/>
        <v>-1</v>
      </c>
    </row>
    <row r="508" spans="1:19" ht="14.25">
      <c r="A508" s="1041">
        <v>7</v>
      </c>
      <c r="B508" s="1023" t="str">
        <f>'PLAN DE ACCIÓN 2026'!G10</f>
        <v>PEI4</v>
      </c>
      <c r="C508" s="1048" t="s">
        <v>133</v>
      </c>
      <c r="D508" s="1048" t="s">
        <v>104</v>
      </c>
      <c r="E508" s="1023" t="str">
        <f>'PLAN DE ACCIÓN 2026'!X10</f>
        <v>Subdirección de Metrología Física</v>
      </c>
      <c r="F508" s="1022" t="str">
        <f>'PLAN DE ACCIÓN 2026'!H10</f>
        <v>Participación en comparaciones clave, suplementarias, pilotos o bilaterales, que apoyen mediciones en un sector productivo. (SMF)</v>
      </c>
      <c r="G508" s="1022">
        <v>6</v>
      </c>
      <c r="H508" s="1022" t="s">
        <v>139</v>
      </c>
      <c r="I508" s="1030">
        <f>'PLAN DE ACCIÓN 2026'!V10</f>
        <v>1</v>
      </c>
      <c r="J508" s="1030">
        <f>'PLAN DE ACCIÓN 2026'!J10+'PLAN DE ACCIÓN 2026'!K10+'PLAN DE ACCIÓN 2026'!L10+'PLAN DE ACCIÓN 2026'!M10+'PLAN DE ACCIÓN 2026'!N10+'PLAN DE ACCIÓN 2026'!O10</f>
        <v>0</v>
      </c>
      <c r="K508" s="1030">
        <f>'PLAN DE ACCIÓN 2026'!AB10+'PLAN DE ACCIÓN 2026'!AC10+'PLAN DE ACCIÓN 2026'!AD10+'PLAN DE ACCIÓN 2026'!AE10+'PLAN DE ACCIÓN 2026'!AF10+'PLAN DE ACCIÓN 2026'!AG10</f>
        <v>0</v>
      </c>
      <c r="L508" s="1031">
        <f t="shared" si="48"/>
        <v>0</v>
      </c>
      <c r="M508" s="1031">
        <f t="shared" si="49"/>
        <v>0</v>
      </c>
      <c r="N508" s="1030">
        <f>'PLAN DE ACCIÓN 2026'!O10</f>
        <v>0</v>
      </c>
      <c r="O508" s="1022">
        <f>'PLAN DE ACCIÓN 2026'!AG10</f>
        <v>0</v>
      </c>
      <c r="P508" s="1029" t="e">
        <f t="shared" si="50"/>
        <v>#DIV/0!</v>
      </c>
      <c r="Q508" s="1046" t="s">
        <v>107</v>
      </c>
      <c r="R508" s="1030">
        <f t="shared" si="53"/>
        <v>0</v>
      </c>
      <c r="S508" s="1030">
        <f t="shared" si="54"/>
        <v>0</v>
      </c>
    </row>
    <row r="509" spans="1:19" ht="14.25">
      <c r="A509" s="1041">
        <v>8</v>
      </c>
      <c r="B509" s="1023" t="str">
        <f>'PLAN DE ACCIÓN 2026'!G11</f>
        <v>PES1</v>
      </c>
      <c r="C509" s="1048" t="s">
        <v>133</v>
      </c>
      <c r="D509" s="1048" t="s">
        <v>104</v>
      </c>
      <c r="E509" s="1023" t="str">
        <f>'PLAN DE ACCIÓN 2026'!X11</f>
        <v>Subdirección de Servicios Metrológicos y Relación con el Ciudadano</v>
      </c>
      <c r="F509" s="1022" t="str">
        <f>'PLAN DE ACCIÓN 2026'!H11</f>
        <v>Implementar instrumentos que promuevan la adopción y modernización de estándares de calidad para dar mayor valor agregado en la industria</v>
      </c>
      <c r="G509" s="1022">
        <v>6</v>
      </c>
      <c r="H509" s="1022" t="s">
        <v>139</v>
      </c>
      <c r="I509" s="1030">
        <f>'PLAN DE ACCIÓN 2026'!V11</f>
        <v>2</v>
      </c>
      <c r="J509" s="1030">
        <f>'PLAN DE ACCIÓN 2026'!J11+'PLAN DE ACCIÓN 2026'!K11+'PLAN DE ACCIÓN 2026'!L11+'PLAN DE ACCIÓN 2026'!M11+'PLAN DE ACCIÓN 2026'!N11+'PLAN DE ACCIÓN 2026'!O11</f>
        <v>0</v>
      </c>
      <c r="K509" s="1030">
        <f>'PLAN DE ACCIÓN 2026'!AB11+'PLAN DE ACCIÓN 2026'!AC11+'PLAN DE ACCIÓN 2026'!AD11+'PLAN DE ACCIÓN 2026'!AE11+'PLAN DE ACCIÓN 2026'!AF11+'PLAN DE ACCIÓN 2026'!AG11</f>
        <v>0</v>
      </c>
      <c r="L509" s="1031">
        <f t="shared" si="48"/>
        <v>0</v>
      </c>
      <c r="M509" s="1031">
        <f t="shared" si="49"/>
        <v>0</v>
      </c>
      <c r="N509" s="1030">
        <f>'PLAN DE ACCIÓN 2026'!O11</f>
        <v>0</v>
      </c>
      <c r="O509" s="1022">
        <f>'PLAN DE ACCIÓN 2026'!AG11</f>
        <v>0</v>
      </c>
      <c r="P509" s="1029" t="e">
        <f t="shared" si="50"/>
        <v>#DIV/0!</v>
      </c>
      <c r="Q509" s="1046" t="s">
        <v>108</v>
      </c>
      <c r="R509" s="1030">
        <f t="shared" si="53"/>
        <v>0</v>
      </c>
      <c r="S509" s="1030">
        <f t="shared" si="54"/>
        <v>0</v>
      </c>
    </row>
    <row r="510" spans="1:19" ht="14.25">
      <c r="A510" s="1041">
        <v>9</v>
      </c>
      <c r="B510" s="1023" t="str">
        <f>'PLAN DE ACCIÓN 2026'!G12</f>
        <v>CONPES 3957-1,10</v>
      </c>
      <c r="C510" s="1048" t="s">
        <v>133</v>
      </c>
      <c r="D510" s="1048" t="s">
        <v>104</v>
      </c>
      <c r="E510" s="1023" t="str">
        <f>'PLAN DE ACCIÓN 2026'!X12</f>
        <v>Subdirección de Metrología Física</v>
      </c>
      <c r="F510" s="1022" t="str">
        <f>'PLAN DE ACCIÓN 2026'!H12</f>
        <v>1.10. Implementar las herramientas de hardware y software del Laboratorio de Tiempo y Frecuencia</v>
      </c>
      <c r="G510" s="1022">
        <v>6</v>
      </c>
      <c r="H510" s="1022" t="s">
        <v>139</v>
      </c>
      <c r="I510" s="1030">
        <f>'PLAN DE ACCIÓN 2026'!V12</f>
        <v>1</v>
      </c>
      <c r="J510" s="1030">
        <f>'PLAN DE ACCIÓN 2026'!J12+'PLAN DE ACCIÓN 2026'!K12+'PLAN DE ACCIÓN 2026'!L12+'PLAN DE ACCIÓN 2026'!M12+'PLAN DE ACCIÓN 2026'!N12+'PLAN DE ACCIÓN 2026'!O12</f>
        <v>0</v>
      </c>
      <c r="K510" s="1030">
        <f>'PLAN DE ACCIÓN 2026'!AB12+'PLAN DE ACCIÓN 2026'!AC12+'PLAN DE ACCIÓN 2026'!AD12+'PLAN DE ACCIÓN 2026'!AE12+'PLAN DE ACCIÓN 2026'!AF12+'PLAN DE ACCIÓN 2026'!AG12</f>
        <v>1</v>
      </c>
      <c r="L510" s="1031">
        <f t="shared" si="48"/>
        <v>0</v>
      </c>
      <c r="M510" s="1031">
        <f t="shared" si="49"/>
        <v>1</v>
      </c>
      <c r="N510" s="1030">
        <f>'PLAN DE ACCIÓN 2026'!O12</f>
        <v>0</v>
      </c>
      <c r="O510" s="1022">
        <f>'PLAN DE ACCIÓN 2026'!AG12</f>
        <v>0</v>
      </c>
      <c r="P510" s="1029" t="e">
        <f t="shared" si="50"/>
        <v>#DIV/0!</v>
      </c>
      <c r="Q510" s="1046" t="s">
        <v>108</v>
      </c>
      <c r="R510" s="1030">
        <f t="shared" si="53"/>
        <v>1</v>
      </c>
      <c r="S510" s="1030">
        <f t="shared" si="54"/>
        <v>0</v>
      </c>
    </row>
    <row r="511" spans="1:19" ht="14.25">
      <c r="A511" s="1041">
        <v>10</v>
      </c>
      <c r="B511" s="1023" t="str">
        <f>'PLAN DE ACCIÓN 2026'!G13</f>
        <v>CONPES 3957 1.4</v>
      </c>
      <c r="C511" s="1048" t="s">
        <v>133</v>
      </c>
      <c r="D511" s="1048" t="s">
        <v>104</v>
      </c>
      <c r="E511" s="1023" t="str">
        <f>'PLAN DE ACCIÓN 2026'!X13</f>
        <v xml:space="preserve">Oficina Asesora de Planeación </v>
      </c>
      <c r="F511" s="1022" t="str">
        <f>'PLAN DE ACCIÓN 2026'!H13</f>
        <v xml:space="preserve">1.4. Diseñar y realizar una evaluación del programa  nacional de asistencia técnica y transferencia de conocimiento.
</v>
      </c>
      <c r="G511" s="1022">
        <v>6</v>
      </c>
      <c r="H511" s="1022" t="s">
        <v>139</v>
      </c>
      <c r="I511" s="1030">
        <f>'PLAN DE ACCIÓN 2026'!V13</f>
        <v>1</v>
      </c>
      <c r="J511" s="1030">
        <f>'PLAN DE ACCIÓN 2026'!J13+'PLAN DE ACCIÓN 2026'!K13+'PLAN DE ACCIÓN 2026'!L13+'PLAN DE ACCIÓN 2026'!M13+'PLAN DE ACCIÓN 2026'!N13+'PLAN DE ACCIÓN 2026'!O13</f>
        <v>0</v>
      </c>
      <c r="K511" s="1030">
        <f>'PLAN DE ACCIÓN 2026'!AB13+'PLAN DE ACCIÓN 2026'!AC13+'PLAN DE ACCIÓN 2026'!AD13+'PLAN DE ACCIÓN 2026'!AE13+'PLAN DE ACCIÓN 2026'!AF13+'PLAN DE ACCIÓN 2026'!AG13</f>
        <v>0</v>
      </c>
      <c r="L511" s="1031">
        <f t="shared" si="48"/>
        <v>0</v>
      </c>
      <c r="M511" s="1031">
        <f t="shared" si="49"/>
        <v>0</v>
      </c>
      <c r="N511" s="1030">
        <f>'PLAN DE ACCIÓN 2026'!O13</f>
        <v>0</v>
      </c>
      <c r="O511" s="1022">
        <f>'PLAN DE ACCIÓN 2026'!AG13</f>
        <v>0</v>
      </c>
      <c r="P511" s="1029" t="e">
        <f t="shared" si="50"/>
        <v>#DIV/0!</v>
      </c>
      <c r="Q511" s="1046" t="s">
        <v>108</v>
      </c>
      <c r="R511" s="1030">
        <f t="shared" si="53"/>
        <v>0</v>
      </c>
      <c r="S511" s="1030">
        <f t="shared" si="54"/>
        <v>0</v>
      </c>
    </row>
    <row r="512" spans="1:19" ht="14.25">
      <c r="A512" s="1041">
        <v>11</v>
      </c>
      <c r="B512" s="1023" t="str">
        <f>'PLAN DE ACCIÓN 2026'!G14</f>
        <v>CONPES 3957 2,6</v>
      </c>
      <c r="C512" s="1048" t="s">
        <v>133</v>
      </c>
      <c r="D512" s="1048" t="s">
        <v>104</v>
      </c>
      <c r="E512" s="1023" t="str">
        <f>'PLAN DE ACCIÓN 2026'!X14</f>
        <v>Dirección General</v>
      </c>
      <c r="F512" s="1022"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512" s="1022">
        <v>6</v>
      </c>
      <c r="H512" s="1022" t="s">
        <v>139</v>
      </c>
      <c r="I512" s="1030">
        <f>'PLAN DE ACCIÓN 2026'!V14</f>
        <v>1</v>
      </c>
      <c r="J512" s="1030">
        <f>'PLAN DE ACCIÓN 2026'!J14+'PLAN DE ACCIÓN 2026'!K14+'PLAN DE ACCIÓN 2026'!L14+'PLAN DE ACCIÓN 2026'!M14+'PLAN DE ACCIÓN 2026'!N14+'PLAN DE ACCIÓN 2026'!O14</f>
        <v>0</v>
      </c>
      <c r="K512" s="1030">
        <f>'PLAN DE ACCIÓN 2026'!AB14+'PLAN DE ACCIÓN 2026'!AC14+'PLAN DE ACCIÓN 2026'!AD14+'PLAN DE ACCIÓN 2026'!AE14+'PLAN DE ACCIÓN 2026'!AF14+'PLAN DE ACCIÓN 2026'!AG14</f>
        <v>0</v>
      </c>
      <c r="L512" s="1031">
        <f t="shared" si="48"/>
        <v>0</v>
      </c>
      <c r="M512" s="1031">
        <f t="shared" si="49"/>
        <v>0</v>
      </c>
      <c r="N512" s="1030">
        <f>'PLAN DE ACCIÓN 2026'!O14</f>
        <v>0</v>
      </c>
      <c r="O512" s="1022">
        <f>'PLAN DE ACCIÓN 2026'!AG14</f>
        <v>0</v>
      </c>
      <c r="P512" s="1029" t="e">
        <f t="shared" si="50"/>
        <v>#DIV/0!</v>
      </c>
      <c r="Q512" s="1046" t="s">
        <v>108</v>
      </c>
      <c r="R512" s="1030">
        <f t="shared" si="53"/>
        <v>0</v>
      </c>
      <c r="S512" s="1030">
        <f t="shared" si="54"/>
        <v>0</v>
      </c>
    </row>
    <row r="513" spans="1:19" ht="14.25">
      <c r="A513" s="1041">
        <v>12</v>
      </c>
      <c r="B513" s="1023" t="str">
        <f>'PLAN DE ACCIÓN 2026'!G15</f>
        <v>CONPES 3866 1,52</v>
      </c>
      <c r="C513" s="1048" t="s">
        <v>133</v>
      </c>
      <c r="D513" s="1048" t="s">
        <v>104</v>
      </c>
      <c r="E513" s="1023" t="str">
        <f>'PLAN DE ACCIÓN 2026'!X15</f>
        <v>Subdirección de Servicios Metrológicos y Relación con el Ciudadano</v>
      </c>
      <c r="F513" s="1022" t="str">
        <f>'PLAN DE ACCIÓN 2026'!H15</f>
        <v>1.52 Implementar un programa para identificar y suplir las principales necesidades de ensayos y mediciones</v>
      </c>
      <c r="G513" s="1022">
        <v>6</v>
      </c>
      <c r="H513" s="1022" t="s">
        <v>139</v>
      </c>
      <c r="I513" s="1030">
        <f>'PLAN DE ACCIÓN 2026'!V15</f>
        <v>1</v>
      </c>
      <c r="J513" s="1030">
        <f>'PLAN DE ACCIÓN 2026'!J15+'PLAN DE ACCIÓN 2026'!K15+'PLAN DE ACCIÓN 2026'!L15+'PLAN DE ACCIÓN 2026'!M15+'PLAN DE ACCIÓN 2026'!N15+'PLAN DE ACCIÓN 2026'!O15</f>
        <v>0</v>
      </c>
      <c r="K513" s="1030">
        <f>'PLAN DE ACCIÓN 2026'!AB15+'PLAN DE ACCIÓN 2026'!AC15+'PLAN DE ACCIÓN 2026'!AD15+'PLAN DE ACCIÓN 2026'!AE15+'PLAN DE ACCIÓN 2026'!AF15+'PLAN DE ACCIÓN 2026'!AG15</f>
        <v>0</v>
      </c>
      <c r="L513" s="1031">
        <f t="shared" si="48"/>
        <v>0</v>
      </c>
      <c r="M513" s="1031">
        <f t="shared" si="49"/>
        <v>0</v>
      </c>
      <c r="N513" s="1030">
        <f>'PLAN DE ACCIÓN 2026'!O15</f>
        <v>0</v>
      </c>
      <c r="O513" s="1022">
        <f>'PLAN DE ACCIÓN 2026'!AG15</f>
        <v>0</v>
      </c>
      <c r="P513" s="1029" t="e">
        <f t="shared" si="50"/>
        <v>#DIV/0!</v>
      </c>
      <c r="Q513" s="1046" t="s">
        <v>108</v>
      </c>
      <c r="R513" s="1030">
        <f t="shared" si="53"/>
        <v>0</v>
      </c>
      <c r="S513" s="1030">
        <f t="shared" si="54"/>
        <v>0</v>
      </c>
    </row>
    <row r="514" spans="1:19" ht="14.25">
      <c r="A514" s="1041">
        <v>13</v>
      </c>
      <c r="B514" s="1023" t="str">
        <f>'PLAN DE ACCIÓN 2026'!G16</f>
        <v>CONPES 4052 3.6.</v>
      </c>
      <c r="C514" s="1048" t="s">
        <v>133</v>
      </c>
      <c r="D514" s="1048" t="s">
        <v>104</v>
      </c>
      <c r="E514" s="1023" t="str">
        <f>'PLAN DE ACCIÓN 2026'!X16</f>
        <v>Subdirección de Metrología Química y Biología</v>
      </c>
      <c r="F514" s="1022" t="str">
        <f>'PLAN DE ACCIÓN 2026'!H16</f>
        <v>3.6. Fortalecer la red de laboratorios nacionales especializados en el análisis de contaminantes orgánicos.</v>
      </c>
      <c r="G514" s="1022">
        <v>6</v>
      </c>
      <c r="H514" s="1022" t="s">
        <v>139</v>
      </c>
      <c r="I514" s="1030">
        <f>'PLAN DE ACCIÓN 2026'!V16</f>
        <v>2</v>
      </c>
      <c r="J514" s="1030">
        <f>'PLAN DE ACCIÓN 2026'!J16+'PLAN DE ACCIÓN 2026'!K16+'PLAN DE ACCIÓN 2026'!L16+'PLAN DE ACCIÓN 2026'!M16+'PLAN DE ACCIÓN 2026'!N16+'PLAN DE ACCIÓN 2026'!O16</f>
        <v>1</v>
      </c>
      <c r="K514" s="1030">
        <f>'PLAN DE ACCIÓN 2026'!AB16+'PLAN DE ACCIÓN 2026'!AC16+'PLAN DE ACCIÓN 2026'!AD16+'PLAN DE ACCIÓN 2026'!AE16+'PLAN DE ACCIÓN 2026'!AF16+'PLAN DE ACCIÓN 2026'!AG16</f>
        <v>0</v>
      </c>
      <c r="L514" s="1031">
        <f t="shared" si="48"/>
        <v>0.5</v>
      </c>
      <c r="M514" s="1031">
        <f t="shared" si="49"/>
        <v>0</v>
      </c>
      <c r="N514" s="1030">
        <f>'PLAN DE ACCIÓN 2026'!O16</f>
        <v>1</v>
      </c>
      <c r="O514" s="1022">
        <f>'PLAN DE ACCIÓN 2026'!AG16</f>
        <v>0</v>
      </c>
      <c r="P514" s="1029">
        <f t="shared" si="50"/>
        <v>0</v>
      </c>
      <c r="Q514" s="1046" t="s">
        <v>108</v>
      </c>
      <c r="R514" s="1030">
        <f t="shared" si="53"/>
        <v>-1</v>
      </c>
      <c r="S514" s="1030">
        <f t="shared" si="54"/>
        <v>-1</v>
      </c>
    </row>
    <row r="515" spans="1:19" ht="14.25">
      <c r="A515" s="1041">
        <v>14</v>
      </c>
      <c r="B515" s="1023" t="str">
        <f>'PLAN DE ACCIÓN 2026'!G17</f>
        <v>CONPES 4085 2.3</v>
      </c>
      <c r="C515" s="1048" t="s">
        <v>133</v>
      </c>
      <c r="D515" s="1048" t="s">
        <v>104</v>
      </c>
      <c r="E515" s="1023" t="str">
        <f>'PLAN DE ACCIÓN 2026'!X17</f>
        <v>Subdirección de Servicios Metrológicos y Relación con el Ciudadano</v>
      </c>
      <c r="F515" s="1022"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515" s="1022">
        <v>6</v>
      </c>
      <c r="H515" s="1022" t="s">
        <v>139</v>
      </c>
      <c r="I515" s="1030">
        <f>'PLAN DE ACCIÓN 2026'!V17</f>
        <v>1</v>
      </c>
      <c r="J515" s="1030">
        <f>'PLAN DE ACCIÓN 2026'!J17+'PLAN DE ACCIÓN 2026'!K17+'PLAN DE ACCIÓN 2026'!L17+'PLAN DE ACCIÓN 2026'!M17+'PLAN DE ACCIÓN 2026'!N17+'PLAN DE ACCIÓN 2026'!O17</f>
        <v>0</v>
      </c>
      <c r="K515" s="1030">
        <f>'PLAN DE ACCIÓN 2026'!AB17+'PLAN DE ACCIÓN 2026'!AC17+'PLAN DE ACCIÓN 2026'!AD17+'PLAN DE ACCIÓN 2026'!AE17+'PLAN DE ACCIÓN 2026'!AF17+'PLAN DE ACCIÓN 2026'!AG17</f>
        <v>0</v>
      </c>
      <c r="L515" s="1031">
        <f t="shared" si="48"/>
        <v>0</v>
      </c>
      <c r="M515" s="1031">
        <f t="shared" si="49"/>
        <v>0</v>
      </c>
      <c r="N515" s="1030">
        <f>'PLAN DE ACCIÓN 2026'!O17</f>
        <v>0</v>
      </c>
      <c r="O515" s="1022">
        <f>'PLAN DE ACCIÓN 2026'!AG17</f>
        <v>0</v>
      </c>
      <c r="P515" s="1029" t="e">
        <f t="shared" si="50"/>
        <v>#DIV/0!</v>
      </c>
      <c r="Q515" s="1046" t="s">
        <v>107</v>
      </c>
      <c r="R515" s="1030">
        <f t="shared" si="53"/>
        <v>0</v>
      </c>
      <c r="S515" s="1030">
        <f t="shared" si="54"/>
        <v>0</v>
      </c>
    </row>
    <row r="516" spans="1:19" ht="14.25">
      <c r="A516" s="1041">
        <v>15</v>
      </c>
      <c r="B516" s="1023" t="str">
        <f>'PLAN DE ACCIÓN 2026'!G18</f>
        <v>PES2</v>
      </c>
      <c r="C516" s="1048" t="s">
        <v>133</v>
      </c>
      <c r="D516" s="1048" t="s">
        <v>104</v>
      </c>
      <c r="E516" s="1023" t="str">
        <f>'PLAN DE ACCIÓN 2026'!X18</f>
        <v>Subdirección de Servicios Metrológicos y Relación con el Ciudadano</v>
      </c>
      <c r="F516" s="1022" t="str">
        <f>'PLAN DE ACCIÓN 2026'!H18</f>
        <v>Brindar asistencia técnica para contribuir en la competitividad de la industria y/o la exportación de productos y servicios</v>
      </c>
      <c r="G516" s="1022">
        <v>6</v>
      </c>
      <c r="H516" s="1022" t="s">
        <v>139</v>
      </c>
      <c r="I516" s="1030">
        <f>'PLAN DE ACCIÓN 2026'!V18</f>
        <v>4</v>
      </c>
      <c r="J516" s="1030">
        <f>'PLAN DE ACCIÓN 2026'!J18+'PLAN DE ACCIÓN 2026'!K18+'PLAN DE ACCIÓN 2026'!L18+'PLAN DE ACCIÓN 2026'!M18+'PLAN DE ACCIÓN 2026'!N18+'PLAN DE ACCIÓN 2026'!O18</f>
        <v>0</v>
      </c>
      <c r="K516" s="1030">
        <f>'PLAN DE ACCIÓN 2026'!AB18+'PLAN DE ACCIÓN 2026'!AC18+'PLAN DE ACCIÓN 2026'!AD18+'PLAN DE ACCIÓN 2026'!AE18+'PLAN DE ACCIÓN 2026'!AF18+'PLAN DE ACCIÓN 2026'!AG18</f>
        <v>0</v>
      </c>
      <c r="L516" s="1031">
        <f t="shared" si="48"/>
        <v>0</v>
      </c>
      <c r="M516" s="1031">
        <f t="shared" si="49"/>
        <v>0</v>
      </c>
      <c r="N516" s="1030">
        <f>'PLAN DE ACCIÓN 2026'!O18</f>
        <v>0</v>
      </c>
      <c r="O516" s="1022">
        <f>'PLAN DE ACCIÓN 2026'!AG18</f>
        <v>0</v>
      </c>
      <c r="P516" s="1029" t="e">
        <f t="shared" si="50"/>
        <v>#DIV/0!</v>
      </c>
      <c r="Q516" s="1046" t="s">
        <v>108</v>
      </c>
      <c r="R516" s="1030">
        <f t="shared" si="53"/>
        <v>0</v>
      </c>
      <c r="S516" s="1030">
        <f t="shared" si="54"/>
        <v>0</v>
      </c>
    </row>
    <row r="517" spans="1:19" ht="14.25">
      <c r="A517" s="1041">
        <v>16</v>
      </c>
      <c r="B517" s="1023" t="str">
        <f>'PLAN DE ACCIÓN 2026'!G19</f>
        <v>CONPES 4129 2.28</v>
      </c>
      <c r="C517" s="1048" t="s">
        <v>133</v>
      </c>
      <c r="D517" s="1048" t="s">
        <v>104</v>
      </c>
      <c r="E517" s="1023" t="str">
        <f>'PLAN DE ACCIÓN 2026'!X19</f>
        <v>Subdirección de Servicios Metrológicos y Relación con el Ciudadano</v>
      </c>
      <c r="F517" s="1022"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517" s="1022">
        <v>6</v>
      </c>
      <c r="H517" s="1022" t="s">
        <v>139</v>
      </c>
      <c r="I517" s="1030">
        <f>'PLAN DE ACCIÓN 2026'!V19</f>
        <v>1</v>
      </c>
      <c r="J517" s="1030">
        <f>'PLAN DE ACCIÓN 2026'!J19+'PLAN DE ACCIÓN 2026'!K19+'PLAN DE ACCIÓN 2026'!L19+'PLAN DE ACCIÓN 2026'!M19+'PLAN DE ACCIÓN 2026'!N19+'PLAN DE ACCIÓN 2026'!O19</f>
        <v>0</v>
      </c>
      <c r="K517" s="1030">
        <f>'PLAN DE ACCIÓN 2026'!AB19+'PLAN DE ACCIÓN 2026'!AC19+'PLAN DE ACCIÓN 2026'!AD19+'PLAN DE ACCIÓN 2026'!AE19+'PLAN DE ACCIÓN 2026'!AF19+'PLAN DE ACCIÓN 2026'!AG19</f>
        <v>0</v>
      </c>
      <c r="L517" s="1031">
        <f t="shared" si="48"/>
        <v>0</v>
      </c>
      <c r="M517" s="1031">
        <f t="shared" si="49"/>
        <v>0</v>
      </c>
      <c r="N517" s="1030">
        <f>'PLAN DE ACCIÓN 2026'!O19</f>
        <v>0</v>
      </c>
      <c r="O517" s="1022">
        <f>'PLAN DE ACCIÓN 2026'!AG19</f>
        <v>0</v>
      </c>
      <c r="P517" s="1029" t="e">
        <f t="shared" si="50"/>
        <v>#DIV/0!</v>
      </c>
      <c r="Q517" s="1046" t="s">
        <v>107</v>
      </c>
      <c r="R517" s="1030">
        <f t="shared" si="53"/>
        <v>0</v>
      </c>
      <c r="S517" s="1030">
        <f t="shared" si="54"/>
        <v>0</v>
      </c>
    </row>
    <row r="518" spans="1:19" ht="14.25">
      <c r="A518" s="1041">
        <v>17</v>
      </c>
      <c r="B518" s="1023" t="str">
        <f>'PLAN DE ACCIÓN 2026'!G20</f>
        <v>PES3</v>
      </c>
      <c r="C518" s="1048" t="s">
        <v>133</v>
      </c>
      <c r="D518" s="1048" t="s">
        <v>104</v>
      </c>
      <c r="E518" s="1023" t="str">
        <f>'PLAN DE ACCIÓN 2026'!X20</f>
        <v>Subdirección de Servicios Metrológicos y Relación con el Ciudadano</v>
      </c>
      <c r="F518" s="1022" t="str">
        <f>'PLAN DE ACCIÓN 2026'!H20</f>
        <v>Realizar gestión de conocimiento a través de la prestación de servicios capacitación en metrología</v>
      </c>
      <c r="G518" s="1022">
        <v>6</v>
      </c>
      <c r="H518" s="1022" t="s">
        <v>139</v>
      </c>
      <c r="I518" s="1030">
        <f>'PLAN DE ACCIÓN 2026'!V20</f>
        <v>2</v>
      </c>
      <c r="J518" s="1030">
        <f>'PLAN DE ACCIÓN 2026'!J20+'PLAN DE ACCIÓN 2026'!K20+'PLAN DE ACCIÓN 2026'!L20+'PLAN DE ACCIÓN 2026'!M20+'PLAN DE ACCIÓN 2026'!N20+'PLAN DE ACCIÓN 2026'!O20</f>
        <v>0</v>
      </c>
      <c r="K518" s="1030">
        <f>'PLAN DE ACCIÓN 2026'!AB20+'PLAN DE ACCIÓN 2026'!AC20+'PLAN DE ACCIÓN 2026'!AD20+'PLAN DE ACCIÓN 2026'!AE20+'PLAN DE ACCIÓN 2026'!AF20+'PLAN DE ACCIÓN 2026'!AG20</f>
        <v>0</v>
      </c>
      <c r="L518" s="1031">
        <f t="shared" si="48"/>
        <v>0</v>
      </c>
      <c r="M518" s="1031">
        <f t="shared" si="49"/>
        <v>0</v>
      </c>
      <c r="N518" s="1030">
        <f>'PLAN DE ACCIÓN 2026'!O20</f>
        <v>0</v>
      </c>
      <c r="O518" s="1022">
        <f>'PLAN DE ACCIÓN 2026'!AG20</f>
        <v>0</v>
      </c>
      <c r="P518" s="1029" t="e">
        <f t="shared" si="50"/>
        <v>#DIV/0!</v>
      </c>
      <c r="Q518" s="1046" t="s">
        <v>108</v>
      </c>
      <c r="R518" s="1030">
        <f t="shared" si="53"/>
        <v>0</v>
      </c>
      <c r="S518" s="1030">
        <f t="shared" si="54"/>
        <v>0</v>
      </c>
    </row>
    <row r="519" spans="1:19" ht="14.25">
      <c r="A519" s="1041">
        <v>18</v>
      </c>
      <c r="B519" s="1023" t="str">
        <f>'PLAN DE ACCIÓN 2026'!G21</f>
        <v>CONPES 4129 2.29</v>
      </c>
      <c r="C519" s="1048" t="s">
        <v>133</v>
      </c>
      <c r="D519" s="1048" t="s">
        <v>104</v>
      </c>
      <c r="E519" s="1023" t="str">
        <f>'PLAN DE ACCIÓN 2026'!X21</f>
        <v>Subdirección de Metrología Física</v>
      </c>
      <c r="F519" s="1022"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519" s="1022">
        <v>6</v>
      </c>
      <c r="H519" s="1022" t="s">
        <v>139</v>
      </c>
      <c r="I519" s="1030">
        <f>'PLAN DE ACCIÓN 2026'!V21</f>
        <v>2</v>
      </c>
      <c r="J519" s="1030">
        <f>'PLAN DE ACCIÓN 2026'!J21+'PLAN DE ACCIÓN 2026'!K21+'PLAN DE ACCIÓN 2026'!L21+'PLAN DE ACCIÓN 2026'!M21+'PLAN DE ACCIÓN 2026'!N21+'PLAN DE ACCIÓN 2026'!O21</f>
        <v>1</v>
      </c>
      <c r="K519" s="1030">
        <f>'PLAN DE ACCIÓN 2026'!AB21+'PLAN DE ACCIÓN 2026'!AC21+'PLAN DE ACCIÓN 2026'!AD21+'PLAN DE ACCIÓN 2026'!AE21+'PLAN DE ACCIÓN 2026'!AF21+'PLAN DE ACCIÓN 2026'!AG21</f>
        <v>1</v>
      </c>
      <c r="L519" s="1031">
        <f t="shared" si="48"/>
        <v>0.5</v>
      </c>
      <c r="M519" s="1031">
        <f t="shared" si="49"/>
        <v>0.5</v>
      </c>
      <c r="N519" s="1030">
        <f>'PLAN DE ACCIÓN 2026'!O21</f>
        <v>0</v>
      </c>
      <c r="O519" s="1022">
        <f>'PLAN DE ACCIÓN 2026'!AG21</f>
        <v>0</v>
      </c>
      <c r="P519" s="1029" t="e">
        <f t="shared" si="50"/>
        <v>#DIV/0!</v>
      </c>
      <c r="Q519" s="1046" t="s">
        <v>108</v>
      </c>
      <c r="R519" s="1030">
        <f t="shared" si="53"/>
        <v>0</v>
      </c>
      <c r="S519" s="1030">
        <f t="shared" si="54"/>
        <v>0</v>
      </c>
    </row>
    <row r="520" spans="1:19" ht="14.25">
      <c r="A520" s="1041">
        <v>19</v>
      </c>
      <c r="B520" s="1023" t="str">
        <f>'PLAN DE ACCIÓN 2026'!G22</f>
        <v>CONPES 4129 2.30</v>
      </c>
      <c r="C520" s="1048" t="s">
        <v>133</v>
      </c>
      <c r="D520" s="1048" t="s">
        <v>104</v>
      </c>
      <c r="E520" s="1023" t="str">
        <f>'PLAN DE ACCIÓN 2026'!X22</f>
        <v>Subdirección de Servicios Metrológicos y Relación con el Ciudadano</v>
      </c>
      <c r="F520" s="1022"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520" s="1022">
        <v>6</v>
      </c>
      <c r="H520" s="1022" t="s">
        <v>139</v>
      </c>
      <c r="I520" s="1030">
        <f>'PLAN DE ACCIÓN 2026'!V22</f>
        <v>1</v>
      </c>
      <c r="J520" s="1030">
        <f>'PLAN DE ACCIÓN 2026'!J22+'PLAN DE ACCIÓN 2026'!K22+'PLAN DE ACCIÓN 2026'!L22+'PLAN DE ACCIÓN 2026'!M22+'PLAN DE ACCIÓN 2026'!N22+'PLAN DE ACCIÓN 2026'!O22</f>
        <v>0</v>
      </c>
      <c r="K520" s="1030">
        <f>'PLAN DE ACCIÓN 2026'!AB22+'PLAN DE ACCIÓN 2026'!AC22+'PLAN DE ACCIÓN 2026'!AD22+'PLAN DE ACCIÓN 2026'!AE22+'PLAN DE ACCIÓN 2026'!AF22+'PLAN DE ACCIÓN 2026'!AG22</f>
        <v>0</v>
      </c>
      <c r="L520" s="1031">
        <f t="shared" si="48"/>
        <v>0</v>
      </c>
      <c r="M520" s="1031">
        <f t="shared" si="49"/>
        <v>0</v>
      </c>
      <c r="N520" s="1030">
        <f>'PLAN DE ACCIÓN 2026'!O22</f>
        <v>0</v>
      </c>
      <c r="O520" s="1022">
        <f>'PLAN DE ACCIÓN 2026'!AG22</f>
        <v>0</v>
      </c>
      <c r="P520" s="1029" t="e">
        <f t="shared" si="50"/>
        <v>#DIV/0!</v>
      </c>
      <c r="Q520" s="1046" t="s">
        <v>107</v>
      </c>
      <c r="R520" s="1030">
        <f t="shared" si="53"/>
        <v>0</v>
      </c>
      <c r="S520" s="1030">
        <f t="shared" si="54"/>
        <v>0</v>
      </c>
    </row>
    <row r="521" spans="1:19" ht="14.25">
      <c r="A521" s="1041">
        <v>20</v>
      </c>
      <c r="B521" s="1023" t="str">
        <f>'PLAN DE ACCIÓN 2026'!G23</f>
        <v>PES4</v>
      </c>
      <c r="C521" s="1048" t="s">
        <v>133</v>
      </c>
      <c r="D521" s="1048" t="s">
        <v>104</v>
      </c>
      <c r="E521" s="1023" t="str">
        <f>'PLAN DE ACCIÓN 2026'!X23</f>
        <v>Subdirección de Servicios Metrológicos y Relación con el Ciudadano</v>
      </c>
      <c r="F521" s="1022" t="str">
        <f>'PLAN DE ACCIÓN 2026'!H23</f>
        <v>Identificar oportunidades metrologícas para atender condiciones favorables del comercio exterior</v>
      </c>
      <c r="G521" s="1022">
        <v>6</v>
      </c>
      <c r="H521" s="1022" t="s">
        <v>139</v>
      </c>
      <c r="I521" s="1030">
        <f>'PLAN DE ACCIÓN 2026'!V23</f>
        <v>1</v>
      </c>
      <c r="J521" s="1030">
        <f>'PLAN DE ACCIÓN 2026'!J23+'PLAN DE ACCIÓN 2026'!K23+'PLAN DE ACCIÓN 2026'!L23+'PLAN DE ACCIÓN 2026'!M23+'PLAN DE ACCIÓN 2026'!N23+'PLAN DE ACCIÓN 2026'!O23</f>
        <v>0</v>
      </c>
      <c r="K521" s="1030">
        <f>'PLAN DE ACCIÓN 2026'!AB23+'PLAN DE ACCIÓN 2026'!AC23+'PLAN DE ACCIÓN 2026'!AD23+'PLAN DE ACCIÓN 2026'!AE23+'PLAN DE ACCIÓN 2026'!AF23+'PLAN DE ACCIÓN 2026'!AG23</f>
        <v>0</v>
      </c>
      <c r="L521" s="1031">
        <f t="shared" si="48"/>
        <v>0</v>
      </c>
      <c r="M521" s="1031">
        <f t="shared" si="49"/>
        <v>0</v>
      </c>
      <c r="N521" s="1030">
        <f>'PLAN DE ACCIÓN 2026'!O23</f>
        <v>0</v>
      </c>
      <c r="O521" s="1022">
        <f>'PLAN DE ACCIÓN 2026'!AG23</f>
        <v>0</v>
      </c>
      <c r="P521" s="1029" t="e">
        <f t="shared" si="50"/>
        <v>#DIV/0!</v>
      </c>
      <c r="Q521" s="1046" t="s">
        <v>107</v>
      </c>
      <c r="R521" s="1030">
        <f t="shared" si="53"/>
        <v>0</v>
      </c>
      <c r="S521" s="1030">
        <f t="shared" si="54"/>
        <v>0</v>
      </c>
    </row>
    <row r="522" spans="1:19" ht="14.25">
      <c r="A522" s="1041">
        <v>21</v>
      </c>
      <c r="B522" s="1023" t="str">
        <f>'PLAN DE ACCIÓN 2026'!G24</f>
        <v>PES5</v>
      </c>
      <c r="C522" s="1048" t="s">
        <v>133</v>
      </c>
      <c r="D522" s="1048" t="s">
        <v>104</v>
      </c>
      <c r="E522" s="1023" t="str">
        <f>'PLAN DE ACCIÓN 2026'!X24</f>
        <v>Subdirección de Servicios Metrológicos y Relación con el Ciudadano</v>
      </c>
      <c r="F522" s="1022" t="str">
        <f>'PLAN DE ACCIÓN 2026'!H24</f>
        <v>Contribuir desde la oferta de servicios metrológicos la acreditación de los laboratorios nacionales para la reducción de costos de los empresarios para certificarse en calidad</v>
      </c>
      <c r="G522" s="1022">
        <v>6</v>
      </c>
      <c r="H522" s="1022" t="s">
        <v>139</v>
      </c>
      <c r="I522" s="1030">
        <f>'PLAN DE ACCIÓN 2026'!V24</f>
        <v>2</v>
      </c>
      <c r="J522" s="1030">
        <f>'PLAN DE ACCIÓN 2026'!J24+'PLAN DE ACCIÓN 2026'!K24+'PLAN DE ACCIÓN 2026'!L24+'PLAN DE ACCIÓN 2026'!M24+'PLAN DE ACCIÓN 2026'!N24+'PLAN DE ACCIÓN 2026'!O24</f>
        <v>0</v>
      </c>
      <c r="K522" s="1030">
        <f>'PLAN DE ACCIÓN 2026'!AB24+'PLAN DE ACCIÓN 2026'!AC24+'PLAN DE ACCIÓN 2026'!AD24+'PLAN DE ACCIÓN 2026'!AE24+'PLAN DE ACCIÓN 2026'!AF24+'PLAN DE ACCIÓN 2026'!AG24</f>
        <v>0</v>
      </c>
      <c r="L522" s="1031">
        <f t="shared" si="48"/>
        <v>0</v>
      </c>
      <c r="M522" s="1031">
        <f t="shared" si="49"/>
        <v>0</v>
      </c>
      <c r="N522" s="1030">
        <f>'PLAN DE ACCIÓN 2026'!O24</f>
        <v>0</v>
      </c>
      <c r="O522" s="1022">
        <f>'PLAN DE ACCIÓN 2026'!AG24</f>
        <v>0</v>
      </c>
      <c r="P522" s="1029" t="e">
        <f t="shared" si="50"/>
        <v>#DIV/0!</v>
      </c>
      <c r="Q522" s="1046" t="s">
        <v>107</v>
      </c>
      <c r="R522" s="1030">
        <f t="shared" si="53"/>
        <v>0</v>
      </c>
      <c r="S522" s="1030">
        <f t="shared" si="54"/>
        <v>0</v>
      </c>
    </row>
    <row r="523" spans="1:19" ht="14.25">
      <c r="A523" s="1041">
        <v>22</v>
      </c>
      <c r="B523" s="1023" t="str">
        <f>'PLAN DE ACCIÓN 2026'!G25</f>
        <v>PES6</v>
      </c>
      <c r="C523" s="1048" t="s">
        <v>133</v>
      </c>
      <c r="D523" s="1048" t="s">
        <v>104</v>
      </c>
      <c r="E523" s="1023" t="str">
        <f>'PLAN DE ACCIÓN 2026'!X25</f>
        <v>Subdirección de Servicios Metrológicos y Relación con el Ciudadano</v>
      </c>
      <c r="F523" s="1022" t="str">
        <f>'PLAN DE ACCIÓN 2026'!H25</f>
        <v>Realizar estudios de identificación de brechas metrológicas que contribuya a las apuestas productivas estratégicas</v>
      </c>
      <c r="G523" s="1022">
        <v>6</v>
      </c>
      <c r="H523" s="1022" t="s">
        <v>139</v>
      </c>
      <c r="I523" s="1030">
        <f>'PLAN DE ACCIÓN 2026'!V25</f>
        <v>2</v>
      </c>
      <c r="J523" s="1030">
        <f>'PLAN DE ACCIÓN 2026'!J25+'PLAN DE ACCIÓN 2026'!K25+'PLAN DE ACCIÓN 2026'!L25+'PLAN DE ACCIÓN 2026'!M25+'PLAN DE ACCIÓN 2026'!N25+'PLAN DE ACCIÓN 2026'!O25</f>
        <v>0</v>
      </c>
      <c r="K523" s="1030">
        <f>'PLAN DE ACCIÓN 2026'!AB25+'PLAN DE ACCIÓN 2026'!AC25+'PLAN DE ACCIÓN 2026'!AD25+'PLAN DE ACCIÓN 2026'!AE25+'PLAN DE ACCIÓN 2026'!AF25+'PLAN DE ACCIÓN 2026'!AG25</f>
        <v>0</v>
      </c>
      <c r="L523" s="1031">
        <f t="shared" si="48"/>
        <v>0</v>
      </c>
      <c r="M523" s="1031">
        <f t="shared" si="49"/>
        <v>0</v>
      </c>
      <c r="N523" s="1030">
        <f>'PLAN DE ACCIÓN 2026'!O25</f>
        <v>0</v>
      </c>
      <c r="O523" s="1022">
        <f>'PLAN DE ACCIÓN 2026'!AG25</f>
        <v>0</v>
      </c>
      <c r="P523" s="1029" t="e">
        <f t="shared" si="50"/>
        <v>#DIV/0!</v>
      </c>
      <c r="Q523" s="1046" t="s">
        <v>107</v>
      </c>
      <c r="R523" s="1030">
        <f t="shared" si="53"/>
        <v>0</v>
      </c>
      <c r="S523" s="1030">
        <f t="shared" si="54"/>
        <v>0</v>
      </c>
    </row>
    <row r="524" spans="1:19" ht="14.25">
      <c r="A524" s="1041">
        <v>23</v>
      </c>
      <c r="B524" s="1023" t="str">
        <f>'PLAN DE ACCIÓN 2026'!G26</f>
        <v>PES7</v>
      </c>
      <c r="C524" s="1048" t="s">
        <v>133</v>
      </c>
      <c r="D524" s="1048" t="s">
        <v>104</v>
      </c>
      <c r="E524" s="1023" t="str">
        <f>'PLAN DE ACCIÓN 2026'!X26</f>
        <v>Dirección General</v>
      </c>
      <c r="F524" s="1022" t="str">
        <f>'PLAN DE ACCIÓN 2026'!H26</f>
        <v>Participar en eventos y canales de comunicación del SICAL</v>
      </c>
      <c r="G524" s="1022">
        <v>6</v>
      </c>
      <c r="H524" s="1022" t="s">
        <v>139</v>
      </c>
      <c r="I524" s="1030">
        <f>'PLAN DE ACCIÓN 2026'!V26</f>
        <v>2</v>
      </c>
      <c r="J524" s="1030">
        <f>'PLAN DE ACCIÓN 2026'!J26+'PLAN DE ACCIÓN 2026'!K26+'PLAN DE ACCIÓN 2026'!L26+'PLAN DE ACCIÓN 2026'!M26+'PLAN DE ACCIÓN 2026'!N26+'PLAN DE ACCIÓN 2026'!O26</f>
        <v>1</v>
      </c>
      <c r="K524" s="1030">
        <f>'PLAN DE ACCIÓN 2026'!AB26+'PLAN DE ACCIÓN 2026'!AC26+'PLAN DE ACCIÓN 2026'!AD26+'PLAN DE ACCIÓN 2026'!AE26+'PLAN DE ACCIÓN 2026'!AF26+'PLAN DE ACCIÓN 2026'!AG26</f>
        <v>0</v>
      </c>
      <c r="L524" s="1031">
        <f t="shared" si="48"/>
        <v>0.5</v>
      </c>
      <c r="M524" s="1031">
        <f t="shared" si="49"/>
        <v>0</v>
      </c>
      <c r="N524" s="1030">
        <f>'PLAN DE ACCIÓN 2026'!O26</f>
        <v>1</v>
      </c>
      <c r="O524" s="1022">
        <f>'PLAN DE ACCIÓN 2026'!AG26</f>
        <v>0</v>
      </c>
      <c r="P524" s="1029">
        <f t="shared" si="50"/>
        <v>0</v>
      </c>
      <c r="Q524" s="1046" t="s">
        <v>107</v>
      </c>
      <c r="R524" s="1030">
        <f t="shared" si="53"/>
        <v>-1</v>
      </c>
      <c r="S524" s="1030">
        <f t="shared" si="54"/>
        <v>-1</v>
      </c>
    </row>
    <row r="525" spans="1:19" ht="14.25">
      <c r="A525" s="1041">
        <v>24</v>
      </c>
      <c r="B525" s="1023" t="str">
        <f>'PLAN DE ACCIÓN 2026'!G27</f>
        <v>PES8</v>
      </c>
      <c r="C525" s="1048" t="s">
        <v>133</v>
      </c>
      <c r="D525" s="1048" t="s">
        <v>104</v>
      </c>
      <c r="E525" s="1023" t="str">
        <f>'PLAN DE ACCIÓN 2026'!X27</f>
        <v>Subdirección de Servicios Metrológicos y Relación con el Ciudadano</v>
      </c>
      <c r="F525" s="1022" t="str">
        <f>'PLAN DE ACCIÓN 2026'!H27</f>
        <v>Fortalecer la estrategia nacional del turismo responsable sus ejes temáticos y componentes</v>
      </c>
      <c r="G525" s="1022">
        <v>6</v>
      </c>
      <c r="H525" s="1022" t="s">
        <v>139</v>
      </c>
      <c r="I525" s="1030">
        <f>'PLAN DE ACCIÓN 2026'!V27</f>
        <v>1</v>
      </c>
      <c r="J525" s="1030">
        <f>'PLAN DE ACCIÓN 2026'!J27+'PLAN DE ACCIÓN 2026'!K27+'PLAN DE ACCIÓN 2026'!L27+'PLAN DE ACCIÓN 2026'!M27+'PLAN DE ACCIÓN 2026'!N27+'PLAN DE ACCIÓN 2026'!O27</f>
        <v>0</v>
      </c>
      <c r="K525" s="1030">
        <f>'PLAN DE ACCIÓN 2026'!AB27+'PLAN DE ACCIÓN 2026'!AC27+'PLAN DE ACCIÓN 2026'!AD27+'PLAN DE ACCIÓN 2026'!AE27+'PLAN DE ACCIÓN 2026'!AF27+'PLAN DE ACCIÓN 2026'!AG27</f>
        <v>0</v>
      </c>
      <c r="L525" s="1031">
        <f t="shared" si="48"/>
        <v>0</v>
      </c>
      <c r="M525" s="1031">
        <f t="shared" si="49"/>
        <v>0</v>
      </c>
      <c r="N525" s="1030">
        <f>'PLAN DE ACCIÓN 2026'!O27</f>
        <v>0</v>
      </c>
      <c r="O525" s="1022">
        <f>'PLAN DE ACCIÓN 2026'!AG27</f>
        <v>0</v>
      </c>
      <c r="P525" s="1029" t="e">
        <f t="shared" si="50"/>
        <v>#DIV/0!</v>
      </c>
      <c r="Q525" s="1046" t="s">
        <v>107</v>
      </c>
      <c r="R525" s="1030">
        <f t="shared" si="53"/>
        <v>0</v>
      </c>
      <c r="S525" s="1030">
        <f t="shared" si="54"/>
        <v>0</v>
      </c>
    </row>
    <row r="526" spans="1:19" ht="14.25">
      <c r="A526" s="1041">
        <v>25</v>
      </c>
      <c r="B526" s="1023" t="str">
        <f>'PLAN DE ACCIÓN 2026'!G28</f>
        <v>PES9</v>
      </c>
      <c r="C526" s="1048" t="s">
        <v>133</v>
      </c>
      <c r="D526" s="1048" t="s">
        <v>104</v>
      </c>
      <c r="E526" s="1023" t="str">
        <f>'PLAN DE ACCIÓN 2026'!X28</f>
        <v>Subdirección de Servicios Metrológicos y Relación con el Ciudadano</v>
      </c>
      <c r="F526" s="1022" t="str">
        <f>'PLAN DE ACCIÓN 2026'!H28</f>
        <v>Participación en definición de regulación</v>
      </c>
      <c r="G526" s="1022">
        <v>6</v>
      </c>
      <c r="H526" s="1022" t="s">
        <v>139</v>
      </c>
      <c r="I526" s="1030">
        <f>'PLAN DE ACCIÓN 2026'!V28</f>
        <v>1</v>
      </c>
      <c r="J526" s="1030">
        <f>'PLAN DE ACCIÓN 2026'!J28+'PLAN DE ACCIÓN 2026'!K28+'PLAN DE ACCIÓN 2026'!L28+'PLAN DE ACCIÓN 2026'!M28+'PLAN DE ACCIÓN 2026'!N28+'PLAN DE ACCIÓN 2026'!O28</f>
        <v>0</v>
      </c>
      <c r="K526" s="1030">
        <f>'PLAN DE ACCIÓN 2026'!AB28+'PLAN DE ACCIÓN 2026'!AC28+'PLAN DE ACCIÓN 2026'!AD28+'PLAN DE ACCIÓN 2026'!AE28+'PLAN DE ACCIÓN 2026'!AF28+'PLAN DE ACCIÓN 2026'!AG28</f>
        <v>0</v>
      </c>
      <c r="L526" s="1031">
        <f t="shared" si="48"/>
        <v>0</v>
      </c>
      <c r="M526" s="1031">
        <f t="shared" si="49"/>
        <v>0</v>
      </c>
      <c r="N526" s="1030">
        <f>'PLAN DE ACCIÓN 2026'!O28</f>
        <v>0</v>
      </c>
      <c r="O526" s="1022">
        <f>'PLAN DE ACCIÓN 2026'!AG28</f>
        <v>0</v>
      </c>
      <c r="P526" s="1029" t="e">
        <f t="shared" si="50"/>
        <v>#DIV/0!</v>
      </c>
      <c r="Q526" s="1046" t="s">
        <v>105</v>
      </c>
      <c r="R526" s="1030">
        <f t="shared" si="53"/>
        <v>0</v>
      </c>
      <c r="S526" s="1030">
        <f t="shared" si="54"/>
        <v>0</v>
      </c>
    </row>
    <row r="527" spans="1:19" ht="14.25">
      <c r="A527" s="1041">
        <v>26</v>
      </c>
      <c r="B527" s="1023" t="str">
        <f>'PLAN DE ACCIÓN 2026'!G29</f>
        <v>PEI5</v>
      </c>
      <c r="C527" s="1048" t="s">
        <v>133</v>
      </c>
      <c r="D527" s="1048" t="s">
        <v>104</v>
      </c>
      <c r="E527" s="1023" t="str">
        <f>'PLAN DE ACCIÓN 2026'!X29</f>
        <v>Subdirección de Servicios Metrológicos y Relación con el Ciudadano</v>
      </c>
      <c r="F527" s="1022" t="str">
        <f>'PLAN DE ACCIÓN 2026'!H29</f>
        <v>Fortalecer el relacionamiento con el sector productivo a través de la RCM</v>
      </c>
      <c r="G527" s="1022">
        <v>6</v>
      </c>
      <c r="H527" s="1022" t="s">
        <v>139</v>
      </c>
      <c r="I527" s="1030">
        <f>'PLAN DE ACCIÓN 2026'!V29</f>
        <v>3</v>
      </c>
      <c r="J527" s="1030">
        <f>'PLAN DE ACCIÓN 2026'!J29+'PLAN DE ACCIÓN 2026'!K29+'PLAN DE ACCIÓN 2026'!L29+'PLAN DE ACCIÓN 2026'!M29+'PLAN DE ACCIÓN 2026'!N29+'PLAN DE ACCIÓN 2026'!O29</f>
        <v>0</v>
      </c>
      <c r="K527" s="1030">
        <f>'PLAN DE ACCIÓN 2026'!AB29+'PLAN DE ACCIÓN 2026'!AC29+'PLAN DE ACCIÓN 2026'!AD29+'PLAN DE ACCIÓN 2026'!AE29+'PLAN DE ACCIÓN 2026'!AF29+'PLAN DE ACCIÓN 2026'!AG29</f>
        <v>0</v>
      </c>
      <c r="L527" s="1031">
        <f t="shared" ref="L527:L550" si="55">J527/I527</f>
        <v>0</v>
      </c>
      <c r="M527" s="1031">
        <f t="shared" ref="M527:M550" si="56">K527/I527</f>
        <v>0</v>
      </c>
      <c r="N527" s="1030">
        <f>'PLAN DE ACCIÓN 2026'!O29</f>
        <v>0</v>
      </c>
      <c r="O527" s="1022">
        <f>'PLAN DE ACCIÓN 2026'!AG29</f>
        <v>0</v>
      </c>
      <c r="P527" s="1029" t="e">
        <f t="shared" ref="P527:P550" si="57">O527/N527</f>
        <v>#DIV/0!</v>
      </c>
      <c r="Q527" s="1046" t="s">
        <v>107</v>
      </c>
      <c r="R527" s="1030">
        <f t="shared" si="53"/>
        <v>0</v>
      </c>
      <c r="S527" s="1030">
        <f t="shared" si="54"/>
        <v>0</v>
      </c>
    </row>
    <row r="528" spans="1:19" ht="14.25">
      <c r="A528" s="1041">
        <v>27</v>
      </c>
      <c r="B528" s="1023" t="str">
        <f>'PLAN DE ACCIÓN 2026'!G30</f>
        <v>PES10</v>
      </c>
      <c r="C528" s="1048" t="s">
        <v>133</v>
      </c>
      <c r="D528" s="1048" t="s">
        <v>104</v>
      </c>
      <c r="E528" s="1023" t="str">
        <f>'PLAN DE ACCIÓN 2026'!X30</f>
        <v>Subdirección de Servicios Metrológicos y Relación con el Ciudadano</v>
      </c>
      <c r="F528" s="1022" t="str">
        <f>'PLAN DE ACCIÓN 2026'!H30</f>
        <v>Desarrollar planes de trabajos para disminución de brechas de capacidades de medición y calibración desarrollados</v>
      </c>
      <c r="G528" s="1022">
        <v>6</v>
      </c>
      <c r="H528" s="1022" t="s">
        <v>139</v>
      </c>
      <c r="I528" s="1030">
        <f>'PLAN DE ACCIÓN 2026'!V30</f>
        <v>1</v>
      </c>
      <c r="J528" s="1030">
        <f>'PLAN DE ACCIÓN 2026'!J30+'PLAN DE ACCIÓN 2026'!K30+'PLAN DE ACCIÓN 2026'!L30+'PLAN DE ACCIÓN 2026'!M30+'PLAN DE ACCIÓN 2026'!N30+'PLAN DE ACCIÓN 2026'!O30</f>
        <v>0</v>
      </c>
      <c r="K528" s="1030">
        <f>'PLAN DE ACCIÓN 2026'!AB30+'PLAN DE ACCIÓN 2026'!AC30+'PLAN DE ACCIÓN 2026'!AD30+'PLAN DE ACCIÓN 2026'!AE30+'PLAN DE ACCIÓN 2026'!AF30+'PLAN DE ACCIÓN 2026'!AG30</f>
        <v>0</v>
      </c>
      <c r="L528" s="1031">
        <f t="shared" si="55"/>
        <v>0</v>
      </c>
      <c r="M528" s="1031">
        <f t="shared" si="56"/>
        <v>0</v>
      </c>
      <c r="N528" s="1030">
        <f>'PLAN DE ACCIÓN 2026'!O30</f>
        <v>0</v>
      </c>
      <c r="O528" s="1022">
        <f>'PLAN DE ACCIÓN 2026'!AG30</f>
        <v>0</v>
      </c>
      <c r="P528" s="1029" t="e">
        <f t="shared" si="57"/>
        <v>#DIV/0!</v>
      </c>
      <c r="Q528" s="1046" t="s">
        <v>107</v>
      </c>
      <c r="R528" s="1030">
        <f t="shared" si="53"/>
        <v>0</v>
      </c>
      <c r="S528" s="1030">
        <f t="shared" si="54"/>
        <v>0</v>
      </c>
    </row>
    <row r="529" spans="1:19" ht="14.25">
      <c r="A529" s="1041">
        <v>28</v>
      </c>
      <c r="B529" s="1023" t="str">
        <f>'PLAN DE ACCIÓN 2026'!G31</f>
        <v>PES11</v>
      </c>
      <c r="C529" s="1048" t="s">
        <v>133</v>
      </c>
      <c r="D529" s="1048" t="s">
        <v>104</v>
      </c>
      <c r="E529" s="1023" t="str">
        <f>'PLAN DE ACCIÓN 2026'!X31</f>
        <v>Subdirección de Servicios Metrológicos y Relación con el Ciudadano</v>
      </c>
      <c r="F529" s="1022" t="str">
        <f>'PLAN DE ACCIÓN 2026'!H31</f>
        <v>Desarrollar programas de fortalecimiento de habilidades duras y blandas en sectores de las regiones con identificación de brechas de capacidades metrológicas</v>
      </c>
      <c r="G529" s="1022">
        <v>6</v>
      </c>
      <c r="H529" s="1022" t="s">
        <v>139</v>
      </c>
      <c r="I529" s="1030">
        <f>'PLAN DE ACCIÓN 2026'!V31</f>
        <v>2</v>
      </c>
      <c r="J529" s="1030">
        <f>'PLAN DE ACCIÓN 2026'!J31+'PLAN DE ACCIÓN 2026'!K31+'PLAN DE ACCIÓN 2026'!L31+'PLAN DE ACCIÓN 2026'!M31+'PLAN DE ACCIÓN 2026'!N31+'PLAN DE ACCIÓN 2026'!O31</f>
        <v>0</v>
      </c>
      <c r="K529" s="1030">
        <f>'PLAN DE ACCIÓN 2026'!AB31+'PLAN DE ACCIÓN 2026'!AC31+'PLAN DE ACCIÓN 2026'!AD31+'PLAN DE ACCIÓN 2026'!AE31+'PLAN DE ACCIÓN 2026'!AF31+'PLAN DE ACCIÓN 2026'!AG31</f>
        <v>0</v>
      </c>
      <c r="L529" s="1031">
        <f t="shared" si="55"/>
        <v>0</v>
      </c>
      <c r="M529" s="1031">
        <f t="shared" si="56"/>
        <v>0</v>
      </c>
      <c r="N529" s="1030">
        <f>'PLAN DE ACCIÓN 2026'!O31</f>
        <v>0</v>
      </c>
      <c r="O529" s="1022">
        <f>'PLAN DE ACCIÓN 2026'!AG31</f>
        <v>0</v>
      </c>
      <c r="P529" s="1029" t="e">
        <f t="shared" si="57"/>
        <v>#DIV/0!</v>
      </c>
      <c r="Q529" s="1046" t="s">
        <v>105</v>
      </c>
      <c r="R529" s="1030">
        <f t="shared" si="53"/>
        <v>0</v>
      </c>
      <c r="S529" s="1030">
        <f t="shared" si="54"/>
        <v>0</v>
      </c>
    </row>
    <row r="530" spans="1:19" ht="14.25">
      <c r="A530" s="1041">
        <v>29</v>
      </c>
      <c r="B530" s="1023" t="str">
        <f>'PLAN DE ACCIÓN 2026'!G32</f>
        <v>PEI6</v>
      </c>
      <c r="C530" s="1048" t="s">
        <v>133</v>
      </c>
      <c r="D530" s="1048" t="s">
        <v>104</v>
      </c>
      <c r="E530" s="1023" t="str">
        <f>'PLAN DE ACCIÓN 2026'!X32</f>
        <v>Subdirección de Servicios Metrológicos y Relación con el Ciudadano</v>
      </c>
      <c r="F530" s="1022" t="str">
        <f>'PLAN DE ACCIÓN 2026'!H32</f>
        <v>Generar charlas técnicas enfocadas en las regiónes, acciones en marco de proyectos de coorperación, servicios / formaciones metrológicos en las regiones.</v>
      </c>
      <c r="G530" s="1022">
        <v>6</v>
      </c>
      <c r="H530" s="1022" t="s">
        <v>139</v>
      </c>
      <c r="I530" s="1030">
        <f>'PLAN DE ACCIÓN 2026'!V32</f>
        <v>1</v>
      </c>
      <c r="J530" s="1030">
        <f>'PLAN DE ACCIÓN 2026'!J32+'PLAN DE ACCIÓN 2026'!K32+'PLAN DE ACCIÓN 2026'!L32+'PLAN DE ACCIÓN 2026'!M32+'PLAN DE ACCIÓN 2026'!N32+'PLAN DE ACCIÓN 2026'!O32</f>
        <v>0</v>
      </c>
      <c r="K530" s="1030">
        <f>'PLAN DE ACCIÓN 2026'!AB32+'PLAN DE ACCIÓN 2026'!AC32+'PLAN DE ACCIÓN 2026'!AD32+'PLAN DE ACCIÓN 2026'!AE32+'PLAN DE ACCIÓN 2026'!AF32+'PLAN DE ACCIÓN 2026'!AG32</f>
        <v>0</v>
      </c>
      <c r="L530" s="1031">
        <f t="shared" si="55"/>
        <v>0</v>
      </c>
      <c r="M530" s="1031">
        <f t="shared" si="56"/>
        <v>0</v>
      </c>
      <c r="N530" s="1030">
        <f>'PLAN DE ACCIÓN 2026'!O32</f>
        <v>0</v>
      </c>
      <c r="O530" s="1022">
        <f>'PLAN DE ACCIÓN 2026'!AG32</f>
        <v>0</v>
      </c>
      <c r="P530" s="1029" t="e">
        <f t="shared" si="57"/>
        <v>#DIV/0!</v>
      </c>
      <c r="Q530" s="1046" t="s">
        <v>105</v>
      </c>
      <c r="R530" s="1030">
        <f t="shared" si="53"/>
        <v>0</v>
      </c>
      <c r="S530" s="1030">
        <f t="shared" si="54"/>
        <v>0</v>
      </c>
    </row>
    <row r="531" spans="1:19" ht="14.25">
      <c r="A531" s="1041">
        <v>30</v>
      </c>
      <c r="B531" s="1023" t="str">
        <f>'PLAN DE ACCIÓN 2026'!G33</f>
        <v>PEI7</v>
      </c>
      <c r="C531" s="1048" t="s">
        <v>133</v>
      </c>
      <c r="D531" s="1048" t="s">
        <v>104</v>
      </c>
      <c r="E531" s="1023" t="str">
        <f>'PLAN DE ACCIÓN 2026'!X33</f>
        <v>Subdirección de Servicios Metrológicos y Relación con el Ciudadano</v>
      </c>
      <c r="F531" s="1022" t="str">
        <f>'PLAN DE ACCIÓN 2026'!H33</f>
        <v>Realizar seguimiento a las actividades ACTI donde el instituto participe con otros centros de investigacion, universidades entre otros.</v>
      </c>
      <c r="G531" s="1022">
        <v>6</v>
      </c>
      <c r="H531" s="1022" t="s">
        <v>139</v>
      </c>
      <c r="I531" s="1030">
        <f>'PLAN DE ACCIÓN 2026'!V33</f>
        <v>2</v>
      </c>
      <c r="J531" s="1030">
        <f>'PLAN DE ACCIÓN 2026'!J33+'PLAN DE ACCIÓN 2026'!K33+'PLAN DE ACCIÓN 2026'!L33+'PLAN DE ACCIÓN 2026'!M33+'PLAN DE ACCIÓN 2026'!N33+'PLAN DE ACCIÓN 2026'!O33</f>
        <v>1</v>
      </c>
      <c r="K531" s="1030">
        <f>'PLAN DE ACCIÓN 2026'!AB33+'PLAN DE ACCIÓN 2026'!AC33+'PLAN DE ACCIÓN 2026'!AD33+'PLAN DE ACCIÓN 2026'!AE33+'PLAN DE ACCIÓN 2026'!AF33+'PLAN DE ACCIÓN 2026'!AG33</f>
        <v>0</v>
      </c>
      <c r="L531" s="1031">
        <f t="shared" si="55"/>
        <v>0.5</v>
      </c>
      <c r="M531" s="1031">
        <f t="shared" si="56"/>
        <v>0</v>
      </c>
      <c r="N531" s="1030">
        <f>'PLAN DE ACCIÓN 2026'!O33</f>
        <v>1</v>
      </c>
      <c r="O531" s="1022">
        <f>'PLAN DE ACCIÓN 2026'!AG33</f>
        <v>0</v>
      </c>
      <c r="P531" s="1029">
        <f t="shared" si="57"/>
        <v>0</v>
      </c>
      <c r="Q531" s="1046" t="s">
        <v>107</v>
      </c>
      <c r="R531" s="1030">
        <f t="shared" si="53"/>
        <v>-1</v>
      </c>
      <c r="S531" s="1030">
        <f t="shared" si="54"/>
        <v>-1</v>
      </c>
    </row>
    <row r="532" spans="1:19" ht="14.25">
      <c r="A532" s="1041">
        <v>31</v>
      </c>
      <c r="B532" s="1023" t="str">
        <f>'PLAN DE ACCIÓN 2026'!G34</f>
        <v>PES12</v>
      </c>
      <c r="C532" s="1048" t="s">
        <v>133</v>
      </c>
      <c r="D532" s="1048" t="s">
        <v>104</v>
      </c>
      <c r="E532" s="1023" t="str">
        <f>'PLAN DE ACCIÓN 2026'!X34</f>
        <v>Subdirección de Servicios Metrológicos y Relación con el Ciudadano</v>
      </c>
      <c r="F532" s="1022" t="str">
        <f>'PLAN DE ACCIÓN 2026'!H34</f>
        <v>Identificar actividades en el sector CIT que articulen las necesidades de la industria con las capacidades de CTI y academia</v>
      </c>
      <c r="G532" s="1022">
        <v>6</v>
      </c>
      <c r="H532" s="1022" t="s">
        <v>139</v>
      </c>
      <c r="I532" s="1030">
        <f>'PLAN DE ACCIÓN 2026'!V34</f>
        <v>13</v>
      </c>
      <c r="J532" s="1030">
        <f>'PLAN DE ACCIÓN 2026'!J34+'PLAN DE ACCIÓN 2026'!K34+'PLAN DE ACCIÓN 2026'!L34+'PLAN DE ACCIÓN 2026'!M34+'PLAN DE ACCIÓN 2026'!N34+'PLAN DE ACCIÓN 2026'!O34</f>
        <v>6</v>
      </c>
      <c r="K532" s="1030">
        <f>'PLAN DE ACCIÓN 2026'!AB34+'PLAN DE ACCIÓN 2026'!AC34+'PLAN DE ACCIÓN 2026'!AD34+'PLAN DE ACCIÓN 2026'!AE34+'PLAN DE ACCIÓN 2026'!AF34+'PLAN DE ACCIÓN 2026'!AG34</f>
        <v>0</v>
      </c>
      <c r="L532" s="1031">
        <f t="shared" si="55"/>
        <v>0.46153846153846156</v>
      </c>
      <c r="M532" s="1031">
        <f t="shared" si="56"/>
        <v>0</v>
      </c>
      <c r="N532" s="1030">
        <f>'PLAN DE ACCIÓN 2026'!O34</f>
        <v>6</v>
      </c>
      <c r="O532" s="1022">
        <f>'PLAN DE ACCIÓN 2026'!AG34</f>
        <v>0</v>
      </c>
      <c r="P532" s="1029">
        <f t="shared" si="57"/>
        <v>0</v>
      </c>
      <c r="Q532" s="1046" t="s">
        <v>105</v>
      </c>
      <c r="R532" s="1030">
        <f t="shared" si="53"/>
        <v>-6</v>
      </c>
      <c r="S532" s="1030">
        <f t="shared" si="54"/>
        <v>-6</v>
      </c>
    </row>
    <row r="533" spans="1:19" ht="14.25">
      <c r="A533" s="1041">
        <v>32</v>
      </c>
      <c r="B533" s="1023" t="str">
        <f>'PLAN DE ACCIÓN 2026'!G35</f>
        <v>PEI8</v>
      </c>
      <c r="C533" s="1048" t="s">
        <v>133</v>
      </c>
      <c r="D533" s="1048" t="s">
        <v>104</v>
      </c>
      <c r="E533" s="1023" t="str">
        <f>'PLAN DE ACCIÓN 2026'!X35</f>
        <v>Subdirección de Metrología Química y Biología</v>
      </c>
      <c r="F533" s="1022"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533" s="1022">
        <v>6</v>
      </c>
      <c r="H533" s="1022" t="s">
        <v>139</v>
      </c>
      <c r="I533" s="1030">
        <f>'PLAN DE ACCIÓN 2026'!V35</f>
        <v>1</v>
      </c>
      <c r="J533" s="1030">
        <f>'PLAN DE ACCIÓN 2026'!J35+'PLAN DE ACCIÓN 2026'!K35+'PLAN DE ACCIÓN 2026'!L35+'PLAN DE ACCIÓN 2026'!M35+'PLAN DE ACCIÓN 2026'!N35+'PLAN DE ACCIÓN 2026'!O35</f>
        <v>0</v>
      </c>
      <c r="K533" s="1030">
        <f>'PLAN DE ACCIÓN 2026'!AB35+'PLAN DE ACCIÓN 2026'!AC35+'PLAN DE ACCIÓN 2026'!AD35+'PLAN DE ACCIÓN 2026'!AE35+'PLAN DE ACCIÓN 2026'!AF35+'PLAN DE ACCIÓN 2026'!AG35</f>
        <v>0</v>
      </c>
      <c r="L533" s="1031">
        <f t="shared" si="55"/>
        <v>0</v>
      </c>
      <c r="M533" s="1031">
        <f t="shared" si="56"/>
        <v>0</v>
      </c>
      <c r="N533" s="1030">
        <f>'PLAN DE ACCIÓN 2026'!O35</f>
        <v>0</v>
      </c>
      <c r="O533" s="1022">
        <f>'PLAN DE ACCIÓN 2026'!AG35</f>
        <v>0</v>
      </c>
      <c r="P533" s="1029" t="e">
        <f t="shared" si="57"/>
        <v>#DIV/0!</v>
      </c>
      <c r="Q533" s="1046" t="s">
        <v>105</v>
      </c>
      <c r="R533" s="1030">
        <f t="shared" si="53"/>
        <v>0</v>
      </c>
      <c r="S533" s="1030">
        <f t="shared" si="54"/>
        <v>0</v>
      </c>
    </row>
    <row r="534" spans="1:19" ht="14.25">
      <c r="A534" s="1041">
        <v>33</v>
      </c>
      <c r="B534" s="1023" t="str">
        <f>'PLAN DE ACCIÓN 2026'!G36</f>
        <v>PEI9</v>
      </c>
      <c r="C534" s="1048" t="s">
        <v>133</v>
      </c>
      <c r="D534" s="1048" t="s">
        <v>104</v>
      </c>
      <c r="E534" s="1023" t="str">
        <f>'PLAN DE ACCIÓN 2026'!X36</f>
        <v>Subdirección de Metrología Física</v>
      </c>
      <c r="F534" s="1022"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534" s="1022">
        <v>6</v>
      </c>
      <c r="H534" s="1022" t="s">
        <v>139</v>
      </c>
      <c r="I534" s="1030">
        <f>'PLAN DE ACCIÓN 2026'!V36</f>
        <v>8</v>
      </c>
      <c r="J534" s="1030">
        <f>'PLAN DE ACCIÓN 2026'!J36+'PLAN DE ACCIÓN 2026'!K36+'PLAN DE ACCIÓN 2026'!L36+'PLAN DE ACCIÓN 2026'!M36+'PLAN DE ACCIÓN 2026'!N36+'PLAN DE ACCIÓN 2026'!O36</f>
        <v>0</v>
      </c>
      <c r="K534" s="1030">
        <f>'PLAN DE ACCIÓN 2026'!AB36+'PLAN DE ACCIÓN 2026'!AC36+'PLAN DE ACCIÓN 2026'!AD36+'PLAN DE ACCIÓN 2026'!AE36+'PLAN DE ACCIÓN 2026'!AF36+'PLAN DE ACCIÓN 2026'!AG36</f>
        <v>0</v>
      </c>
      <c r="L534" s="1031">
        <f t="shared" si="55"/>
        <v>0</v>
      </c>
      <c r="M534" s="1031">
        <f t="shared" si="56"/>
        <v>0</v>
      </c>
      <c r="N534" s="1030">
        <f>'PLAN DE ACCIÓN 2026'!O36</f>
        <v>0</v>
      </c>
      <c r="O534" s="1022">
        <f>'PLAN DE ACCIÓN 2026'!AG36</f>
        <v>0</v>
      </c>
      <c r="P534" s="1029" t="e">
        <f t="shared" si="57"/>
        <v>#DIV/0!</v>
      </c>
      <c r="Q534" s="1046" t="s">
        <v>105</v>
      </c>
      <c r="R534" s="1030">
        <f t="shared" si="53"/>
        <v>0</v>
      </c>
      <c r="S534" s="1030">
        <f t="shared" si="54"/>
        <v>0</v>
      </c>
    </row>
    <row r="535" spans="1:19" ht="14.25">
      <c r="A535" s="1041">
        <v>34</v>
      </c>
      <c r="B535" s="1023" t="str">
        <f>'PLAN DE ACCIÓN 2026'!G37</f>
        <v>PEI10</v>
      </c>
      <c r="C535" s="1048" t="s">
        <v>133</v>
      </c>
      <c r="D535" s="1048" t="s">
        <v>104</v>
      </c>
      <c r="E535" s="1023" t="str">
        <f>'PLAN DE ACCIÓN 2026'!X37</f>
        <v>Subdirección de Servicios Metrológicos y Relación con el Ciudadano</v>
      </c>
      <c r="F535" s="1022" t="str">
        <f>'PLAN DE ACCIÓN 2026'!H37</f>
        <v>Mantener el reconocimiento como centro de investigación</v>
      </c>
      <c r="G535" s="1022">
        <v>6</v>
      </c>
      <c r="H535" s="1022" t="s">
        <v>139</v>
      </c>
      <c r="I535" s="1030">
        <f>'PLAN DE ACCIÓN 2026'!V37</f>
        <v>1</v>
      </c>
      <c r="J535" s="1030">
        <f>'PLAN DE ACCIÓN 2026'!J37+'PLAN DE ACCIÓN 2026'!K37+'PLAN DE ACCIÓN 2026'!L37+'PLAN DE ACCIÓN 2026'!M37+'PLAN DE ACCIÓN 2026'!N37+'PLAN DE ACCIÓN 2026'!O37</f>
        <v>0</v>
      </c>
      <c r="K535" s="1030">
        <f>'PLAN DE ACCIÓN 2026'!AB37+'PLAN DE ACCIÓN 2026'!AC37+'PLAN DE ACCIÓN 2026'!AD37+'PLAN DE ACCIÓN 2026'!AE37+'PLAN DE ACCIÓN 2026'!AF37+'PLAN DE ACCIÓN 2026'!AG37</f>
        <v>0</v>
      </c>
      <c r="L535" s="1031">
        <f t="shared" si="55"/>
        <v>0</v>
      </c>
      <c r="M535" s="1031">
        <f t="shared" si="56"/>
        <v>0</v>
      </c>
      <c r="N535" s="1030">
        <f>'PLAN DE ACCIÓN 2026'!O37</f>
        <v>0</v>
      </c>
      <c r="O535" s="1022">
        <f>'PLAN DE ACCIÓN 2026'!AG37</f>
        <v>0</v>
      </c>
      <c r="P535" s="1029" t="e">
        <f t="shared" si="57"/>
        <v>#DIV/0!</v>
      </c>
      <c r="Q535" s="1046" t="s">
        <v>105</v>
      </c>
      <c r="R535" s="1030">
        <f t="shared" si="53"/>
        <v>0</v>
      </c>
      <c r="S535" s="1030">
        <f t="shared" si="54"/>
        <v>0</v>
      </c>
    </row>
    <row r="536" spans="1:19" ht="14.25">
      <c r="A536" s="1041">
        <v>35</v>
      </c>
      <c r="B536" s="1023" t="str">
        <f>'PLAN DE ACCIÓN 2026'!G38</f>
        <v>PEI11</v>
      </c>
      <c r="C536" s="1048" t="s">
        <v>133</v>
      </c>
      <c r="D536" s="1048" t="s">
        <v>104</v>
      </c>
      <c r="E536" s="1023" t="str">
        <f>'PLAN DE ACCIÓN 2026'!X38</f>
        <v>Secretaría General</v>
      </c>
      <c r="F536" s="1022" t="str">
        <f>'PLAN DE ACCIÓN 2026'!H38</f>
        <v>Fortalecer la participación de los colaboradores de las áreas de apoyo en actividades ACTI</v>
      </c>
      <c r="G536" s="1022">
        <v>6</v>
      </c>
      <c r="H536" s="1022" t="s">
        <v>139</v>
      </c>
      <c r="I536" s="1030">
        <f>'PLAN DE ACCIÓN 2026'!V38</f>
        <v>4</v>
      </c>
      <c r="J536" s="1030">
        <f>'PLAN DE ACCIÓN 2026'!J38+'PLAN DE ACCIÓN 2026'!K38+'PLAN DE ACCIÓN 2026'!L38+'PLAN DE ACCIÓN 2026'!M38+'PLAN DE ACCIÓN 2026'!N38+'PLAN DE ACCIÓN 2026'!O38</f>
        <v>2</v>
      </c>
      <c r="K536" s="1030">
        <f>'PLAN DE ACCIÓN 2026'!AB38+'PLAN DE ACCIÓN 2026'!AC38+'PLAN DE ACCIÓN 2026'!AD38+'PLAN DE ACCIÓN 2026'!AE38+'PLAN DE ACCIÓN 2026'!AF38+'PLAN DE ACCIÓN 2026'!AG38</f>
        <v>1</v>
      </c>
      <c r="L536" s="1031">
        <f t="shared" si="55"/>
        <v>0.5</v>
      </c>
      <c r="M536" s="1031">
        <f t="shared" si="56"/>
        <v>0.25</v>
      </c>
      <c r="N536" s="1030">
        <f>'PLAN DE ACCIÓN 2026'!O38</f>
        <v>1</v>
      </c>
      <c r="O536" s="1022">
        <f>'PLAN DE ACCIÓN 2026'!AG38</f>
        <v>0</v>
      </c>
      <c r="P536" s="1029">
        <f t="shared" si="57"/>
        <v>0</v>
      </c>
      <c r="Q536" s="1046" t="s">
        <v>105</v>
      </c>
      <c r="R536" s="1030">
        <f t="shared" si="53"/>
        <v>-1</v>
      </c>
      <c r="S536" s="1030">
        <f t="shared" si="54"/>
        <v>-1</v>
      </c>
    </row>
    <row r="537" spans="1:19" ht="14.25">
      <c r="A537" s="1041">
        <v>36</v>
      </c>
      <c r="B537" s="1023" t="str">
        <f>'PLAN DE ACCIÓN 2026'!G39</f>
        <v>PEI12</v>
      </c>
      <c r="C537" s="1048" t="s">
        <v>133</v>
      </c>
      <c r="D537" s="1048" t="s">
        <v>104</v>
      </c>
      <c r="E537" s="1023" t="str">
        <f>'PLAN DE ACCIÓN 2026'!X39</f>
        <v>Secretaría General</v>
      </c>
      <c r="F537" s="1022" t="str">
        <f>'PLAN DE ACCIÓN 2026'!H39</f>
        <v>Participar en el reconocimiento de la Secretaría Distrital de Ambiente PREAD.</v>
      </c>
      <c r="G537" s="1022">
        <v>6</v>
      </c>
      <c r="H537" s="1022" t="s">
        <v>139</v>
      </c>
      <c r="I537" s="1030">
        <f>'PLAN DE ACCIÓN 2026'!V39</f>
        <v>1</v>
      </c>
      <c r="J537" s="1030">
        <f>'PLAN DE ACCIÓN 2026'!J39+'PLAN DE ACCIÓN 2026'!K39+'PLAN DE ACCIÓN 2026'!L39+'PLAN DE ACCIÓN 2026'!M39+'PLAN DE ACCIÓN 2026'!N39+'PLAN DE ACCIÓN 2026'!O39</f>
        <v>0</v>
      </c>
      <c r="K537" s="1030">
        <f>'PLAN DE ACCIÓN 2026'!AB39+'PLAN DE ACCIÓN 2026'!AC39+'PLAN DE ACCIÓN 2026'!AD39+'PLAN DE ACCIÓN 2026'!AE39+'PLAN DE ACCIÓN 2026'!AF39+'PLAN DE ACCIÓN 2026'!AG39</f>
        <v>0</v>
      </c>
      <c r="L537" s="1031">
        <f t="shared" si="55"/>
        <v>0</v>
      </c>
      <c r="M537" s="1031">
        <f t="shared" si="56"/>
        <v>0</v>
      </c>
      <c r="N537" s="1030">
        <f>'PLAN DE ACCIÓN 2026'!O39</f>
        <v>0</v>
      </c>
      <c r="O537" s="1022">
        <f>'PLAN DE ACCIÓN 2026'!AG39</f>
        <v>0</v>
      </c>
      <c r="P537" s="1029" t="e">
        <f t="shared" si="57"/>
        <v>#DIV/0!</v>
      </c>
      <c r="Q537" s="1046" t="s">
        <v>105</v>
      </c>
      <c r="R537" s="1030">
        <f t="shared" si="53"/>
        <v>0</v>
      </c>
      <c r="S537" s="1030">
        <f t="shared" si="54"/>
        <v>0</v>
      </c>
    </row>
    <row r="538" spans="1:19" ht="14.25">
      <c r="A538" s="1041">
        <v>37</v>
      </c>
      <c r="B538" s="1023" t="str">
        <f>'PLAN DE ACCIÓN 2026'!G40</f>
        <v>PEI13</v>
      </c>
      <c r="C538" s="1048" t="s">
        <v>133</v>
      </c>
      <c r="D538" s="1048" t="s">
        <v>104</v>
      </c>
      <c r="E538" s="1023" t="str">
        <f>'PLAN DE ACCIÓN 2026'!X40</f>
        <v>Secretaría General</v>
      </c>
      <c r="F538" s="1022" t="str">
        <f>'PLAN DE ACCIÓN 2026'!H40</f>
        <v>Ejecutar actividades en pro de la generación de cultura de la gestión del cambio en el instituto</v>
      </c>
      <c r="G538" s="1022">
        <v>6</v>
      </c>
      <c r="H538" s="1022" t="s">
        <v>139</v>
      </c>
      <c r="I538" s="1030">
        <f>'PLAN DE ACCIÓN 2026'!V40</f>
        <v>2</v>
      </c>
      <c r="J538" s="1030">
        <f>'PLAN DE ACCIÓN 2026'!J40+'PLAN DE ACCIÓN 2026'!K40+'PLAN DE ACCIÓN 2026'!L40+'PLAN DE ACCIÓN 2026'!M40+'PLAN DE ACCIÓN 2026'!N40+'PLAN DE ACCIÓN 2026'!O40</f>
        <v>1</v>
      </c>
      <c r="K538" s="1030">
        <f>'PLAN DE ACCIÓN 2026'!AB40+'PLAN DE ACCIÓN 2026'!AC40+'PLAN DE ACCIÓN 2026'!AD40+'PLAN DE ACCIÓN 2026'!AE40+'PLAN DE ACCIÓN 2026'!AF40+'PLAN DE ACCIÓN 2026'!AG40</f>
        <v>0</v>
      </c>
      <c r="L538" s="1031">
        <f t="shared" si="55"/>
        <v>0.5</v>
      </c>
      <c r="M538" s="1031">
        <f t="shared" si="56"/>
        <v>0</v>
      </c>
      <c r="N538" s="1030">
        <f>'PLAN DE ACCIÓN 2026'!O40</f>
        <v>1</v>
      </c>
      <c r="O538" s="1022">
        <f>'PLAN DE ACCIÓN 2026'!AG40</f>
        <v>0</v>
      </c>
      <c r="P538" s="1029">
        <f t="shared" si="57"/>
        <v>0</v>
      </c>
      <c r="Q538" s="1046" t="s">
        <v>105</v>
      </c>
      <c r="R538" s="1030">
        <f t="shared" si="53"/>
        <v>-1</v>
      </c>
      <c r="S538" s="1030">
        <f t="shared" si="54"/>
        <v>-1</v>
      </c>
    </row>
    <row r="539" spans="1:19" ht="14.25">
      <c r="A539" s="1041">
        <v>38</v>
      </c>
      <c r="B539" s="1023" t="str">
        <f>'PLAN DE ACCIÓN 2026'!G41</f>
        <v>PEI14</v>
      </c>
      <c r="C539" s="1048" t="s">
        <v>133</v>
      </c>
      <c r="D539" s="1048" t="s">
        <v>104</v>
      </c>
      <c r="E539" s="1023" t="str">
        <f>'PLAN DE ACCIÓN 2026'!X41</f>
        <v>Secretaría General</v>
      </c>
      <c r="F539" s="1022" t="str">
        <f>'PLAN DE ACCIÓN 2026'!H41</f>
        <v>Implementar la política de gestión del conocimiento</v>
      </c>
      <c r="G539" s="1022">
        <v>6</v>
      </c>
      <c r="H539" s="1022" t="s">
        <v>139</v>
      </c>
      <c r="I539" s="1030">
        <f>'PLAN DE ACCIÓN 2026'!V41</f>
        <v>1</v>
      </c>
      <c r="J539" s="1030">
        <f>'PLAN DE ACCIÓN 2026'!J41+'PLAN DE ACCIÓN 2026'!K41+'PLAN DE ACCIÓN 2026'!L41+'PLAN DE ACCIÓN 2026'!M41+'PLAN DE ACCIÓN 2026'!N41+'PLAN DE ACCIÓN 2026'!O41</f>
        <v>0</v>
      </c>
      <c r="K539" s="1030">
        <f>'PLAN DE ACCIÓN 2026'!AB41+'PLAN DE ACCIÓN 2026'!AC41+'PLAN DE ACCIÓN 2026'!AD41+'PLAN DE ACCIÓN 2026'!AE41+'PLAN DE ACCIÓN 2026'!AF41+'PLAN DE ACCIÓN 2026'!AG41</f>
        <v>0</v>
      </c>
      <c r="L539" s="1031">
        <f t="shared" si="55"/>
        <v>0</v>
      </c>
      <c r="M539" s="1031">
        <f t="shared" si="56"/>
        <v>0</v>
      </c>
      <c r="N539" s="1030">
        <f>'PLAN DE ACCIÓN 2026'!O41</f>
        <v>0</v>
      </c>
      <c r="O539" s="1022">
        <f>'PLAN DE ACCIÓN 2026'!AG41</f>
        <v>0</v>
      </c>
      <c r="P539" s="1029" t="e">
        <f t="shared" si="57"/>
        <v>#DIV/0!</v>
      </c>
      <c r="Q539" s="1046" t="s">
        <v>105</v>
      </c>
      <c r="R539" s="1030">
        <f t="shared" si="53"/>
        <v>0</v>
      </c>
      <c r="S539" s="1030">
        <f t="shared" si="54"/>
        <v>0</v>
      </c>
    </row>
    <row r="540" spans="1:19" ht="14.25">
      <c r="A540" s="1041">
        <v>39</v>
      </c>
      <c r="B540" s="1023" t="str">
        <f>'PLAN DE ACCIÓN 2026'!G42</f>
        <v>PEI15</v>
      </c>
      <c r="C540" s="1048" t="s">
        <v>133</v>
      </c>
      <c r="D540" s="1048" t="s">
        <v>104</v>
      </c>
      <c r="E540" s="1023" t="str">
        <f>'PLAN DE ACCIÓN 2026'!X42</f>
        <v>Dirección General</v>
      </c>
      <c r="F540" s="1022" t="str">
        <f>'PLAN DE ACCIÓN 2026'!H42</f>
        <v xml:space="preserve">Definir e implimentar la estrategia de comunicacion para el pocisionamiento institutcional en los grupos de valor </v>
      </c>
      <c r="G540" s="1022">
        <v>6</v>
      </c>
      <c r="H540" s="1022" t="s">
        <v>139</v>
      </c>
      <c r="I540" s="1030">
        <f>'PLAN DE ACCIÓN 2026'!V42</f>
        <v>1</v>
      </c>
      <c r="J540" s="1030">
        <f>'PLAN DE ACCIÓN 2026'!J42+'PLAN DE ACCIÓN 2026'!K42+'PLAN DE ACCIÓN 2026'!L42+'PLAN DE ACCIÓN 2026'!M42+'PLAN DE ACCIÓN 2026'!N42+'PLAN DE ACCIÓN 2026'!O42</f>
        <v>0</v>
      </c>
      <c r="K540" s="1030">
        <f>'PLAN DE ACCIÓN 2026'!AB42+'PLAN DE ACCIÓN 2026'!AC42+'PLAN DE ACCIÓN 2026'!AD42+'PLAN DE ACCIÓN 2026'!AE42+'PLAN DE ACCIÓN 2026'!AF42+'PLAN DE ACCIÓN 2026'!AG42</f>
        <v>0</v>
      </c>
      <c r="L540" s="1031">
        <f t="shared" si="55"/>
        <v>0</v>
      </c>
      <c r="M540" s="1031">
        <f t="shared" si="56"/>
        <v>0</v>
      </c>
      <c r="N540" s="1030">
        <f>'PLAN DE ACCIÓN 2026'!O42</f>
        <v>0</v>
      </c>
      <c r="O540" s="1022">
        <f>'PLAN DE ACCIÓN 2026'!AG42</f>
        <v>0</v>
      </c>
      <c r="P540" s="1029" t="e">
        <f t="shared" si="57"/>
        <v>#DIV/0!</v>
      </c>
      <c r="Q540" s="1046" t="s">
        <v>105</v>
      </c>
      <c r="R540" s="1030">
        <f t="shared" si="53"/>
        <v>0</v>
      </c>
      <c r="S540" s="1030">
        <f t="shared" si="54"/>
        <v>0</v>
      </c>
    </row>
    <row r="541" spans="1:19" ht="14.25">
      <c r="A541" s="1041">
        <v>40</v>
      </c>
      <c r="B541" s="1023" t="str">
        <f>'PLAN DE ACCIÓN 2026'!G43</f>
        <v>PEI16</v>
      </c>
      <c r="C541" s="1048" t="s">
        <v>133</v>
      </c>
      <c r="D541" s="1048" t="s">
        <v>104</v>
      </c>
      <c r="E541" s="1023" t="str">
        <f>'PLAN DE ACCIÓN 2026'!X43</f>
        <v>Oficina de Informática y Desarrollo Tecnológico</v>
      </c>
      <c r="F541" s="1022" t="str">
        <f>'PLAN DE ACCIÓN 2026'!H43</f>
        <v>Implementar iniciativas para adoptar nuevas tecnologías en los procesos del instituto</v>
      </c>
      <c r="G541" s="1022">
        <v>6</v>
      </c>
      <c r="H541" s="1022" t="s">
        <v>139</v>
      </c>
      <c r="I541" s="1030">
        <f>'PLAN DE ACCIÓN 2026'!V43</f>
        <v>2</v>
      </c>
      <c r="J541" s="1030">
        <f>'PLAN DE ACCIÓN 2026'!J43+'PLAN DE ACCIÓN 2026'!K43+'PLAN DE ACCIÓN 2026'!L43+'PLAN DE ACCIÓN 2026'!M43+'PLAN DE ACCIÓN 2026'!N43+'PLAN DE ACCIÓN 2026'!O43</f>
        <v>1</v>
      </c>
      <c r="K541" s="1030">
        <f>'PLAN DE ACCIÓN 2026'!AB43+'PLAN DE ACCIÓN 2026'!AC43+'PLAN DE ACCIÓN 2026'!AD43+'PLAN DE ACCIÓN 2026'!AE43+'PLAN DE ACCIÓN 2026'!AF43+'PLAN DE ACCIÓN 2026'!AG43</f>
        <v>0</v>
      </c>
      <c r="L541" s="1031">
        <f t="shared" si="55"/>
        <v>0.5</v>
      </c>
      <c r="M541" s="1031">
        <f t="shared" si="56"/>
        <v>0</v>
      </c>
      <c r="N541" s="1030">
        <f>'PLAN DE ACCIÓN 2026'!O43</f>
        <v>1</v>
      </c>
      <c r="O541" s="1022">
        <f>'PLAN DE ACCIÓN 2026'!AG43</f>
        <v>0</v>
      </c>
      <c r="P541" s="1029">
        <f t="shared" si="57"/>
        <v>0</v>
      </c>
      <c r="Q541" s="1046" t="s">
        <v>107</v>
      </c>
      <c r="R541" s="1030">
        <f t="shared" si="53"/>
        <v>-1</v>
      </c>
      <c r="S541" s="1030">
        <f t="shared" si="54"/>
        <v>-1</v>
      </c>
    </row>
    <row r="542" spans="1:19" ht="14.25">
      <c r="A542" s="1041">
        <v>41</v>
      </c>
      <c r="B542" s="1023" t="str">
        <f>'PLAN DE ACCIÓN 2026'!G44</f>
        <v>PES14</v>
      </c>
      <c r="C542" s="1048" t="s">
        <v>133</v>
      </c>
      <c r="D542" s="1048" t="s">
        <v>104</v>
      </c>
      <c r="E542" s="1023" t="str">
        <f>'PLAN DE ACCIÓN 2026'!X44</f>
        <v>Subdirección de Servicios Metrológicos y Relación con el Ciudadano</v>
      </c>
      <c r="F542" s="1022" t="str">
        <f>'PLAN DE ACCIÓN 2026'!H44</f>
        <v>Implementar o ejecutar actividades enmarcadas a la Estrategia de Participación Ciudadana Sectorial</v>
      </c>
      <c r="G542" s="1022">
        <v>6</v>
      </c>
      <c r="H542" s="1022" t="s">
        <v>139</v>
      </c>
      <c r="I542" s="1030">
        <f>'PLAN DE ACCIÓN 2026'!V44</f>
        <v>1</v>
      </c>
      <c r="J542" s="1030">
        <f>'PLAN DE ACCIÓN 2026'!J44+'PLAN DE ACCIÓN 2026'!K44+'PLAN DE ACCIÓN 2026'!L44+'PLAN DE ACCIÓN 2026'!M44+'PLAN DE ACCIÓN 2026'!N44+'PLAN DE ACCIÓN 2026'!O44</f>
        <v>0</v>
      </c>
      <c r="K542" s="1030">
        <f>'PLAN DE ACCIÓN 2026'!AB44+'PLAN DE ACCIÓN 2026'!AC44+'PLAN DE ACCIÓN 2026'!AD44+'PLAN DE ACCIÓN 2026'!AE44+'PLAN DE ACCIÓN 2026'!AF44+'PLAN DE ACCIÓN 2026'!AG44</f>
        <v>0</v>
      </c>
      <c r="L542" s="1031">
        <f t="shared" si="55"/>
        <v>0</v>
      </c>
      <c r="M542" s="1031">
        <f t="shared" si="56"/>
        <v>0</v>
      </c>
      <c r="N542" s="1030">
        <f>'PLAN DE ACCIÓN 2026'!O44</f>
        <v>0</v>
      </c>
      <c r="O542" s="1022">
        <f>'PLAN DE ACCIÓN 2026'!AG44</f>
        <v>0</v>
      </c>
      <c r="P542" s="1029" t="e">
        <f t="shared" si="57"/>
        <v>#DIV/0!</v>
      </c>
      <c r="Q542" s="1046" t="s">
        <v>107</v>
      </c>
      <c r="R542" s="1030">
        <f t="shared" si="53"/>
        <v>0</v>
      </c>
      <c r="S542" s="1030">
        <f t="shared" si="54"/>
        <v>0</v>
      </c>
    </row>
    <row r="543" spans="1:19" ht="14.25">
      <c r="A543" s="1041">
        <v>42</v>
      </c>
      <c r="B543" s="1023" t="str">
        <f>'PLAN DE ACCIÓN 2026'!G45</f>
        <v>PES15</v>
      </c>
      <c r="C543" s="1048" t="s">
        <v>133</v>
      </c>
      <c r="D543" s="1048" t="s">
        <v>104</v>
      </c>
      <c r="E543" s="1023" t="str">
        <f>'PLAN DE ACCIÓN 2026'!X45</f>
        <v>Secretaría General</v>
      </c>
      <c r="F543" s="1022" t="str">
        <f>'PLAN DE ACCIÓN 2026'!H45</f>
        <v>Servicio Público con Valores como Garante del Logro de los Objetivos Institucionales y la Materialización de la Planeación Estratégica</v>
      </c>
      <c r="G543" s="1022">
        <v>6</v>
      </c>
      <c r="H543" s="1022" t="s">
        <v>139</v>
      </c>
      <c r="I543" s="1030">
        <f>'PLAN DE ACCIÓN 2026'!V45</f>
        <v>2</v>
      </c>
      <c r="J543" s="1030">
        <f>'PLAN DE ACCIÓN 2026'!J45+'PLAN DE ACCIÓN 2026'!K45+'PLAN DE ACCIÓN 2026'!L45+'PLAN DE ACCIÓN 2026'!M45+'PLAN DE ACCIÓN 2026'!N45+'PLAN DE ACCIÓN 2026'!O45</f>
        <v>1</v>
      </c>
      <c r="K543" s="1030">
        <f>'PLAN DE ACCIÓN 2026'!AB45+'PLAN DE ACCIÓN 2026'!AC45+'PLAN DE ACCIÓN 2026'!AD45+'PLAN DE ACCIÓN 2026'!AE45+'PLAN DE ACCIÓN 2026'!AF45+'PLAN DE ACCIÓN 2026'!AG45</f>
        <v>1</v>
      </c>
      <c r="L543" s="1031">
        <f t="shared" si="55"/>
        <v>0.5</v>
      </c>
      <c r="M543" s="1031">
        <f t="shared" si="56"/>
        <v>0.5</v>
      </c>
      <c r="N543" s="1030">
        <f>'PLAN DE ACCIÓN 2026'!O45</f>
        <v>0</v>
      </c>
      <c r="O543" s="1022">
        <f>'PLAN DE ACCIÓN 2026'!AG45</f>
        <v>0</v>
      </c>
      <c r="P543" s="1029" t="e">
        <f t="shared" si="57"/>
        <v>#DIV/0!</v>
      </c>
      <c r="Q543" s="1046" t="s">
        <v>107</v>
      </c>
      <c r="R543" s="1030">
        <f t="shared" si="53"/>
        <v>0</v>
      </c>
      <c r="S543" s="1030">
        <f t="shared" si="54"/>
        <v>0</v>
      </c>
    </row>
    <row r="544" spans="1:19" ht="14.25">
      <c r="A544" s="1041">
        <v>43</v>
      </c>
      <c r="B544" s="1023" t="str">
        <f>'PLAN DE ACCIÓN 2026'!G46</f>
        <v>PES16</v>
      </c>
      <c r="C544" s="1048" t="s">
        <v>133</v>
      </c>
      <c r="D544" s="1048" t="s">
        <v>104</v>
      </c>
      <c r="E544" s="1023" t="str">
        <f>'PLAN DE ACCIÓN 2026'!X46</f>
        <v>Secretaría General</v>
      </c>
      <c r="F544" s="1022" t="str">
        <f>'PLAN DE ACCIÓN 2026'!H46</f>
        <v xml:space="preserve">Ejecución de las actividades propuestas en los cinco planes de acción dipuestos para la Política de Prevención del Daño Antijurídico para la vigencia. (cinco capacitaciones, un memorando interno) 
</v>
      </c>
      <c r="G544" s="1022">
        <v>6</v>
      </c>
      <c r="H544" s="1022" t="s">
        <v>139</v>
      </c>
      <c r="I544" s="1030">
        <f>'PLAN DE ACCIÓN 2026'!V46</f>
        <v>2</v>
      </c>
      <c r="J544" s="1030">
        <f>'PLAN DE ACCIÓN 2026'!J46+'PLAN DE ACCIÓN 2026'!K46+'PLAN DE ACCIÓN 2026'!L46+'PLAN DE ACCIÓN 2026'!M46+'PLAN DE ACCIÓN 2026'!N46+'PLAN DE ACCIÓN 2026'!O46</f>
        <v>1</v>
      </c>
      <c r="K544" s="1030">
        <f>'PLAN DE ACCIÓN 2026'!AB46+'PLAN DE ACCIÓN 2026'!AC46+'PLAN DE ACCIÓN 2026'!AD46+'PLAN DE ACCIÓN 2026'!AE46+'PLAN DE ACCIÓN 2026'!AF46+'PLAN DE ACCIÓN 2026'!AG46</f>
        <v>0</v>
      </c>
      <c r="L544" s="1031">
        <f t="shared" si="55"/>
        <v>0.5</v>
      </c>
      <c r="M544" s="1031">
        <f t="shared" si="56"/>
        <v>0</v>
      </c>
      <c r="N544" s="1030">
        <f>'PLAN DE ACCIÓN 2026'!O46</f>
        <v>1</v>
      </c>
      <c r="O544" s="1022">
        <f>'PLAN DE ACCIÓN 2026'!AG46</f>
        <v>0</v>
      </c>
      <c r="P544" s="1029">
        <f t="shared" si="57"/>
        <v>0</v>
      </c>
      <c r="Q544" s="1046" t="s">
        <v>107</v>
      </c>
      <c r="R544" s="1030">
        <f t="shared" si="53"/>
        <v>-1</v>
      </c>
      <c r="S544" s="1030">
        <f t="shared" si="54"/>
        <v>-1</v>
      </c>
    </row>
    <row r="545" spans="1:19" ht="14.25">
      <c r="A545" s="1041">
        <v>44</v>
      </c>
      <c r="B545" s="1023" t="str">
        <f>'PLAN DE ACCIÓN 2026'!G47</f>
        <v>PES17</v>
      </c>
      <c r="C545" s="1048" t="s">
        <v>133</v>
      </c>
      <c r="D545" s="1048" t="s">
        <v>104</v>
      </c>
      <c r="E545" s="1023" t="str">
        <f>'PLAN DE ACCIÓN 2026'!X47</f>
        <v>Secretaría General</v>
      </c>
      <c r="F545" s="1022" t="str">
        <f>'PLAN DE ACCIÓN 2026'!H47</f>
        <v>Reportar ante el MinCIT las actividades programadas en el plan de conservación, preservación y difusión del patrimonio documental del sector.</v>
      </c>
      <c r="G545" s="1022">
        <v>6</v>
      </c>
      <c r="H545" s="1022" t="s">
        <v>139</v>
      </c>
      <c r="I545" s="1030">
        <f>'PLAN DE ACCIÓN 2026'!V47</f>
        <v>1</v>
      </c>
      <c r="J545" s="1030">
        <f>'PLAN DE ACCIÓN 2026'!J47+'PLAN DE ACCIÓN 2026'!K47+'PLAN DE ACCIÓN 2026'!L47+'PLAN DE ACCIÓN 2026'!M47+'PLAN DE ACCIÓN 2026'!N47+'PLAN DE ACCIÓN 2026'!O47</f>
        <v>0</v>
      </c>
      <c r="K545" s="1030">
        <f>'PLAN DE ACCIÓN 2026'!AB47+'PLAN DE ACCIÓN 2026'!AC47+'PLAN DE ACCIÓN 2026'!AD47+'PLAN DE ACCIÓN 2026'!AE47+'PLAN DE ACCIÓN 2026'!AF47+'PLAN DE ACCIÓN 2026'!AG47</f>
        <v>0</v>
      </c>
      <c r="L545" s="1031">
        <f t="shared" si="55"/>
        <v>0</v>
      </c>
      <c r="M545" s="1031">
        <f t="shared" si="56"/>
        <v>0</v>
      </c>
      <c r="N545" s="1030">
        <f>'PLAN DE ACCIÓN 2026'!O47</f>
        <v>0</v>
      </c>
      <c r="O545" s="1022">
        <f>'PLAN DE ACCIÓN 2026'!AG47</f>
        <v>0</v>
      </c>
      <c r="P545" s="1029" t="e">
        <f t="shared" si="57"/>
        <v>#DIV/0!</v>
      </c>
      <c r="Q545" s="1046" t="s">
        <v>107</v>
      </c>
      <c r="R545" s="1030">
        <f t="shared" si="53"/>
        <v>0</v>
      </c>
      <c r="S545" s="1030">
        <f t="shared" si="54"/>
        <v>0</v>
      </c>
    </row>
    <row r="546" spans="1:19" ht="14.25">
      <c r="A546" s="1041">
        <v>45</v>
      </c>
      <c r="B546" s="1023" t="str">
        <f>'PLAN DE ACCIÓN 2026'!G48</f>
        <v>PES19</v>
      </c>
      <c r="C546" s="1048" t="s">
        <v>133</v>
      </c>
      <c r="D546" s="1048" t="s">
        <v>104</v>
      </c>
      <c r="E546" s="1023" t="str">
        <f>'PLAN DE ACCIÓN 2026'!X48</f>
        <v>Dirección General</v>
      </c>
      <c r="F546" s="1022" t="str">
        <f>'PLAN DE ACCIÓN 2026'!H48</f>
        <v>Estructura de Control de la Gestión Eficiente para el Establecimiento de Acciones, Políticas, Métodos, Procedimientos, Mecanismos de Prevención, Verificación y Evaluación en Procura de su Mejoramiento Continuo</v>
      </c>
      <c r="G546" s="1022">
        <v>6</v>
      </c>
      <c r="H546" s="1022" t="s">
        <v>139</v>
      </c>
      <c r="I546" s="1030">
        <f>'PLAN DE ACCIÓN 2026'!V48</f>
        <v>1</v>
      </c>
      <c r="J546" s="1030">
        <f>'PLAN DE ACCIÓN 2026'!J48+'PLAN DE ACCIÓN 2026'!K48+'PLAN DE ACCIÓN 2026'!L48+'PLAN DE ACCIÓN 2026'!M48+'PLAN DE ACCIÓN 2026'!N48+'PLAN DE ACCIÓN 2026'!O48</f>
        <v>0</v>
      </c>
      <c r="K546" s="1030">
        <f>'PLAN DE ACCIÓN 2026'!AB48+'PLAN DE ACCIÓN 2026'!AC48+'PLAN DE ACCIÓN 2026'!AD48+'PLAN DE ACCIÓN 2026'!AE48+'PLAN DE ACCIÓN 2026'!AF48+'PLAN DE ACCIÓN 2026'!AG48</f>
        <v>0</v>
      </c>
      <c r="L546" s="1031">
        <f t="shared" si="55"/>
        <v>0</v>
      </c>
      <c r="M546" s="1031">
        <f t="shared" si="56"/>
        <v>0</v>
      </c>
      <c r="N546" s="1030">
        <f>'PLAN DE ACCIÓN 2026'!O48</f>
        <v>0</v>
      </c>
      <c r="O546" s="1022">
        <f>'PLAN DE ACCIÓN 2026'!AG48</f>
        <v>0</v>
      </c>
      <c r="P546" s="1029" t="e">
        <f t="shared" si="57"/>
        <v>#DIV/0!</v>
      </c>
      <c r="Q546" s="1046" t="s">
        <v>107</v>
      </c>
      <c r="R546" s="1030">
        <f t="shared" si="53"/>
        <v>0</v>
      </c>
      <c r="S546" s="1030">
        <f t="shared" si="54"/>
        <v>0</v>
      </c>
    </row>
    <row r="547" spans="1:19" ht="14.25">
      <c r="A547" s="1041">
        <v>46</v>
      </c>
      <c r="B547" s="1023" t="str">
        <f>'PLAN DE ACCIÓN 2026'!G49</f>
        <v>PES20</v>
      </c>
      <c r="C547" s="1048" t="s">
        <v>133</v>
      </c>
      <c r="D547" s="1048" t="s">
        <v>104</v>
      </c>
      <c r="E547" s="1023" t="str">
        <f>'PLAN DE ACCIÓN 2026'!X49</f>
        <v>Oficina de Informática y Desarrollo Tecnológico</v>
      </c>
      <c r="F547" s="1022" t="str">
        <f>'PLAN DE ACCIÓN 2026'!H49</f>
        <v>Plan de acción implementado para el intercambio de información</v>
      </c>
      <c r="G547" s="1022">
        <v>6</v>
      </c>
      <c r="H547" s="1022" t="s">
        <v>139</v>
      </c>
      <c r="I547" s="1030">
        <f>'PLAN DE ACCIÓN 2026'!V49</f>
        <v>2</v>
      </c>
      <c r="J547" s="1030">
        <f>'PLAN DE ACCIÓN 2026'!J49+'PLAN DE ACCIÓN 2026'!K49+'PLAN DE ACCIÓN 2026'!L49+'PLAN DE ACCIÓN 2026'!M49+'PLAN DE ACCIÓN 2026'!N49+'PLAN DE ACCIÓN 2026'!O49</f>
        <v>0</v>
      </c>
      <c r="K547" s="1030">
        <f>'PLAN DE ACCIÓN 2026'!AB49+'PLAN DE ACCIÓN 2026'!AC49+'PLAN DE ACCIÓN 2026'!AD49+'PLAN DE ACCIÓN 2026'!AE49+'PLAN DE ACCIÓN 2026'!AF49+'PLAN DE ACCIÓN 2026'!AG49</f>
        <v>0</v>
      </c>
      <c r="L547" s="1031">
        <f t="shared" si="55"/>
        <v>0</v>
      </c>
      <c r="M547" s="1031">
        <f t="shared" si="56"/>
        <v>0</v>
      </c>
      <c r="N547" s="1030">
        <f>'PLAN DE ACCIÓN 2026'!O49</f>
        <v>0</v>
      </c>
      <c r="O547" s="1022">
        <f>'PLAN DE ACCIÓN 2026'!AG49</f>
        <v>0</v>
      </c>
      <c r="P547" s="1029" t="e">
        <f t="shared" si="57"/>
        <v>#DIV/0!</v>
      </c>
      <c r="Q547" s="1046" t="s">
        <v>107</v>
      </c>
      <c r="R547" s="1030">
        <f t="shared" si="53"/>
        <v>0</v>
      </c>
      <c r="S547" s="1030">
        <f t="shared" si="54"/>
        <v>0</v>
      </c>
    </row>
    <row r="548" spans="1:19" ht="14.25">
      <c r="A548" s="1041">
        <v>47</v>
      </c>
      <c r="B548" s="1023" t="str">
        <f>'PLAN DE ACCIÓN 2026'!G50</f>
        <v>PES21</v>
      </c>
      <c r="C548" s="1048" t="s">
        <v>133</v>
      </c>
      <c r="D548" s="1048" t="s">
        <v>104</v>
      </c>
      <c r="E548" s="1023" t="str">
        <f>'PLAN DE ACCIÓN 2026'!X50</f>
        <v>Oficina de Informática y Desarrollo Tecnológico</v>
      </c>
      <c r="F548" s="1022" t="str">
        <f>'PLAN DE ACCIÓN 2026'!H50</f>
        <v>Implementar  el Plan de recuperación ante Desastres  (DRP)  Implementado en los servicios de TI críticos</v>
      </c>
      <c r="G548" s="1022">
        <v>6</v>
      </c>
      <c r="H548" s="1022" t="s">
        <v>139</v>
      </c>
      <c r="I548" s="1030">
        <f>'PLAN DE ACCIÓN 2026'!V50</f>
        <v>1</v>
      </c>
      <c r="J548" s="1030">
        <f>'PLAN DE ACCIÓN 2026'!J50+'PLAN DE ACCIÓN 2026'!K50+'PLAN DE ACCIÓN 2026'!L50+'PLAN DE ACCIÓN 2026'!M50+'PLAN DE ACCIÓN 2026'!N50+'PLAN DE ACCIÓN 2026'!O50</f>
        <v>1</v>
      </c>
      <c r="K548" s="1030">
        <f>'PLAN DE ACCIÓN 2026'!AB50+'PLAN DE ACCIÓN 2026'!AC50+'PLAN DE ACCIÓN 2026'!AD50+'PLAN DE ACCIÓN 2026'!AE50+'PLAN DE ACCIÓN 2026'!AF50+'PLAN DE ACCIÓN 2026'!AG50</f>
        <v>0</v>
      </c>
      <c r="L548" s="1031">
        <f t="shared" si="55"/>
        <v>1</v>
      </c>
      <c r="M548" s="1031">
        <f t="shared" si="56"/>
        <v>0</v>
      </c>
      <c r="N548" s="1030">
        <f>'PLAN DE ACCIÓN 2026'!O50</f>
        <v>1</v>
      </c>
      <c r="O548" s="1022">
        <f>'PLAN DE ACCIÓN 2026'!AG50</f>
        <v>0</v>
      </c>
      <c r="P548" s="1029">
        <f t="shared" si="57"/>
        <v>0</v>
      </c>
      <c r="Q548" s="1046" t="s">
        <v>107</v>
      </c>
      <c r="R548" s="1030">
        <f t="shared" si="53"/>
        <v>-1</v>
      </c>
      <c r="S548" s="1030">
        <f t="shared" si="54"/>
        <v>-1</v>
      </c>
    </row>
    <row r="549" spans="1:19" ht="14.25">
      <c r="A549" s="1041">
        <v>48</v>
      </c>
      <c r="B549" s="1023" t="str">
        <f>'PLAN DE ACCIÓN 2026'!G51</f>
        <v>PES22</v>
      </c>
      <c r="C549" s="1048" t="s">
        <v>133</v>
      </c>
      <c r="D549" s="1048" t="s">
        <v>104</v>
      </c>
      <c r="E549" s="1023" t="str">
        <f>'PLAN DE ACCIÓN 2026'!X51</f>
        <v>Oficina de Informática y Desarrollo Tecnológico</v>
      </c>
      <c r="F549" s="1022" t="str">
        <f>'PLAN DE ACCIÓN 2026'!H51</f>
        <v>Establecer una Estructura de Control de la Gestión Eficiente para el Establecimiento de Acciones, Políticas, Métodos, Procedimientos, Mecanismos de Prevención, Verificación y Evaluación en Procura de su Mejoramiento Continuo</v>
      </c>
      <c r="G549" s="1022">
        <v>6</v>
      </c>
      <c r="H549" s="1022" t="s">
        <v>139</v>
      </c>
      <c r="I549" s="1030">
        <f>'PLAN DE ACCIÓN 2026'!V51</f>
        <v>2</v>
      </c>
      <c r="J549" s="1030">
        <f>'PLAN DE ACCIÓN 2026'!J51+'PLAN DE ACCIÓN 2026'!K51+'PLAN DE ACCIÓN 2026'!L51+'PLAN DE ACCIÓN 2026'!M51+'PLAN DE ACCIÓN 2026'!N51+'PLAN DE ACCIÓN 2026'!O51</f>
        <v>1</v>
      </c>
      <c r="K549" s="1030">
        <f>'PLAN DE ACCIÓN 2026'!AB51+'PLAN DE ACCIÓN 2026'!AC51+'PLAN DE ACCIÓN 2026'!AD51+'PLAN DE ACCIÓN 2026'!AE51+'PLAN DE ACCIÓN 2026'!AF51+'PLAN DE ACCIÓN 2026'!AG51</f>
        <v>0</v>
      </c>
      <c r="L549" s="1031">
        <f t="shared" si="55"/>
        <v>0.5</v>
      </c>
      <c r="M549" s="1031">
        <f t="shared" si="56"/>
        <v>0</v>
      </c>
      <c r="N549" s="1030">
        <f>'PLAN DE ACCIÓN 2026'!O51</f>
        <v>1</v>
      </c>
      <c r="O549" s="1022">
        <f>'PLAN DE ACCIÓN 2026'!AG51</f>
        <v>0</v>
      </c>
      <c r="P549" s="1029">
        <f t="shared" si="57"/>
        <v>0</v>
      </c>
      <c r="Q549" s="1046" t="s">
        <v>107</v>
      </c>
      <c r="R549" s="1030">
        <f t="shared" si="53"/>
        <v>-1</v>
      </c>
      <c r="S549" s="1030">
        <f t="shared" si="54"/>
        <v>-1</v>
      </c>
    </row>
    <row r="550" spans="1:19" ht="14.25">
      <c r="A550" s="1041">
        <v>49</v>
      </c>
      <c r="B550" s="1023" t="str">
        <f>'PLAN DE ACCIÓN 2026'!G52</f>
        <v>PES23</v>
      </c>
      <c r="C550" s="1048" t="s">
        <v>133</v>
      </c>
      <c r="D550" s="1048" t="s">
        <v>104</v>
      </c>
      <c r="E550" s="1023" t="str">
        <f>'PLAN DE ACCIÓN 2026'!X52</f>
        <v>Secretaría General</v>
      </c>
      <c r="F550" s="1022"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550" s="1022">
        <v>6</v>
      </c>
      <c r="H550" s="1022" t="s">
        <v>139</v>
      </c>
      <c r="I550" s="1030">
        <f>'PLAN DE ACCIÓN 2026'!V52</f>
        <v>4</v>
      </c>
      <c r="J550" s="1030">
        <f>'PLAN DE ACCIÓN 2026'!J52+'PLAN DE ACCIÓN 2026'!K52+'PLAN DE ACCIÓN 2026'!L52+'PLAN DE ACCIÓN 2026'!M52+'PLAN DE ACCIÓN 2026'!N52+'PLAN DE ACCIÓN 2026'!O52</f>
        <v>2</v>
      </c>
      <c r="K550" s="1030">
        <f>'PLAN DE ACCIÓN 2026'!AB52+'PLAN DE ACCIÓN 2026'!AC52+'PLAN DE ACCIÓN 2026'!AD52+'PLAN DE ACCIÓN 2026'!AE52+'PLAN DE ACCIÓN 2026'!AF52+'PLAN DE ACCIÓN 2026'!AG52</f>
        <v>1</v>
      </c>
      <c r="L550" s="1031">
        <f t="shared" si="55"/>
        <v>0.5</v>
      </c>
      <c r="M550" s="1031">
        <f t="shared" si="56"/>
        <v>0.25</v>
      </c>
      <c r="N550" s="1030">
        <f>'PLAN DE ACCIÓN 2026'!O52</f>
        <v>1</v>
      </c>
      <c r="O550" s="1022">
        <f>'PLAN DE ACCIÓN 2026'!AG52</f>
        <v>0</v>
      </c>
      <c r="P550" s="1029">
        <f t="shared" si="57"/>
        <v>0</v>
      </c>
      <c r="Q550" s="1046" t="s">
        <v>109</v>
      </c>
      <c r="R550" s="1030">
        <f t="shared" si="53"/>
        <v>-1</v>
      </c>
      <c r="S550" s="1030">
        <f t="shared" si="54"/>
        <v>-1</v>
      </c>
    </row>
    <row r="551" spans="1:19" ht="14.25">
      <c r="A551" s="1041">
        <v>50</v>
      </c>
      <c r="B551" s="1023" t="str">
        <f>'PLAN DE ACCIÓN 2026'!G53</f>
        <v>PI8</v>
      </c>
      <c r="C551" s="1048" t="s">
        <v>133</v>
      </c>
      <c r="D551" s="1048" t="s">
        <v>104</v>
      </c>
      <c r="E551" s="1023" t="str">
        <f>'PLAN DE ACCIÓN 2026'!X53</f>
        <v>Secretaría General</v>
      </c>
      <c r="F551" s="1022" t="str">
        <f>'PLAN DE ACCIÓN 2026'!H53</f>
        <v>Ejecutar las actividades del Plan de Acción Ambiental</v>
      </c>
      <c r="G551" s="1022">
        <v>6</v>
      </c>
      <c r="H551" s="1022" t="s">
        <v>139</v>
      </c>
      <c r="I551" s="1030">
        <f>'PLAN DE ACCIÓN 2026'!V53</f>
        <v>4</v>
      </c>
      <c r="J551" s="1030">
        <f>'PLAN DE ACCIÓN 2026'!J53+'PLAN DE ACCIÓN 2026'!K53+'PLAN DE ACCIÓN 2026'!L53+'PLAN DE ACCIÓN 2026'!M53+'PLAN DE ACCIÓN 2026'!N53+'PLAN DE ACCIÓN 2026'!O53</f>
        <v>2</v>
      </c>
      <c r="K551" s="1030">
        <f>'PLAN DE ACCIÓN 2026'!AB53+'PLAN DE ACCIÓN 2026'!AC53+'PLAN DE ACCIÓN 2026'!AD53+'PLAN DE ACCIÓN 2026'!AE53+'PLAN DE ACCIÓN 2026'!AF53+'PLAN DE ACCIÓN 2026'!AG53</f>
        <v>1</v>
      </c>
      <c r="L551" s="1031">
        <f>J551/I551</f>
        <v>0.5</v>
      </c>
      <c r="M551" s="1031">
        <f>K551/I551</f>
        <v>0.25</v>
      </c>
      <c r="N551" s="1030">
        <f>'PLAN DE ACCIÓN 2026'!O53</f>
        <v>1</v>
      </c>
      <c r="O551" s="1022">
        <f>'PLAN DE ACCIÓN 2026'!AG53</f>
        <v>0</v>
      </c>
      <c r="P551" s="1029">
        <f>O551/N551</f>
        <v>0</v>
      </c>
      <c r="Q551" s="1046" t="s">
        <v>109</v>
      </c>
      <c r="R551" s="1030">
        <f t="shared" si="53"/>
        <v>-1</v>
      </c>
      <c r="S551" s="1030">
        <f t="shared" si="54"/>
        <v>-1</v>
      </c>
    </row>
    <row r="552" spans="1:19" ht="14.25">
      <c r="A552" s="1041">
        <v>51</v>
      </c>
      <c r="B552" s="1023" t="str">
        <f>'PLAN DE ACCIÓN 2026'!G54</f>
        <v>PI5</v>
      </c>
      <c r="C552" s="1048" t="s">
        <v>133</v>
      </c>
      <c r="D552" s="1048" t="s">
        <v>104</v>
      </c>
      <c r="E552" s="1023" t="str">
        <f>'PLAN DE ACCIÓN 2026'!X54</f>
        <v>Oficina de Informática y Desarrollo Tecnológico</v>
      </c>
      <c r="F552" s="1022" t="str">
        <f>'PLAN DE ACCIÓN 2026'!H54</f>
        <v>Ejecutar el Plan Estratégico de Tecnologías de la Información - PETI 2024 - 2026</v>
      </c>
      <c r="G552" s="1022">
        <v>6</v>
      </c>
      <c r="H552" s="1022" t="s">
        <v>139</v>
      </c>
      <c r="I552" s="1030">
        <f>'PLAN DE ACCIÓN 2026'!V54</f>
        <v>4</v>
      </c>
      <c r="J552" s="1030">
        <f>'PLAN DE ACCIÓN 2026'!J54+'PLAN DE ACCIÓN 2026'!K54+'PLAN DE ACCIÓN 2026'!L54+'PLAN DE ACCIÓN 2026'!M54+'PLAN DE ACCIÓN 2026'!N54+'PLAN DE ACCIÓN 2026'!O54</f>
        <v>1</v>
      </c>
      <c r="K552" s="1030">
        <f>'PLAN DE ACCIÓN 2026'!AB54+'PLAN DE ACCIÓN 2026'!AC54+'PLAN DE ACCIÓN 2026'!AD54+'PLAN DE ACCIÓN 2026'!AE54+'PLAN DE ACCIÓN 2026'!AF54+'PLAN DE ACCIÓN 2026'!AG54</f>
        <v>1</v>
      </c>
      <c r="L552" s="1031">
        <f>J552/I552</f>
        <v>0.25</v>
      </c>
      <c r="M552" s="1031">
        <f>K552/I552</f>
        <v>0.25</v>
      </c>
      <c r="N552" s="1030">
        <f>'PLAN DE ACCIÓN 2026'!O54</f>
        <v>0</v>
      </c>
      <c r="O552" s="1022">
        <f>'PLAN DE ACCIÓN 2026'!AG54</f>
        <v>0</v>
      </c>
      <c r="P552" s="1029" t="e">
        <f>O552/N552</f>
        <v>#DIV/0!</v>
      </c>
      <c r="Q552" s="1046" t="s">
        <v>109</v>
      </c>
      <c r="R552" s="1030">
        <f t="shared" si="53"/>
        <v>0</v>
      </c>
      <c r="S552" s="1030">
        <f t="shared" si="54"/>
        <v>0</v>
      </c>
    </row>
    <row r="553" spans="1:19" ht="14.25">
      <c r="A553" s="1041">
        <v>52</v>
      </c>
      <c r="B553" s="1023" t="str">
        <f>'PLAN DE ACCIÓN 2026'!G55</f>
        <v>PI2</v>
      </c>
      <c r="C553" s="1048" t="s">
        <v>133</v>
      </c>
      <c r="D553" s="1048" t="s">
        <v>104</v>
      </c>
      <c r="E553" s="1023" t="str">
        <f>'PLAN DE ACCIÓN 2026'!X55</f>
        <v>Secretaría General</v>
      </c>
      <c r="F553" s="1022" t="str">
        <f>'PLAN DE ACCIÓN 2026'!H55</f>
        <v>Realizar seguimiento al Plan Anual de Adquisiciones</v>
      </c>
      <c r="G553" s="1022">
        <v>6</v>
      </c>
      <c r="H553" s="1022" t="s">
        <v>139</v>
      </c>
      <c r="I553" s="1030">
        <f>'PLAN DE ACCIÓN 2026'!V55</f>
        <v>12</v>
      </c>
      <c r="J553" s="1030">
        <f>'PLAN DE ACCIÓN 2026'!J55+'PLAN DE ACCIÓN 2026'!K55+'PLAN DE ACCIÓN 2026'!L55+'PLAN DE ACCIÓN 2026'!M55+'PLAN DE ACCIÓN 2026'!N55+'PLAN DE ACCIÓN 2026'!O55</f>
        <v>6</v>
      </c>
      <c r="K553" s="1030">
        <f>'PLAN DE ACCIÓN 2026'!AB55+'PLAN DE ACCIÓN 2026'!AC55+'PLAN DE ACCIÓN 2026'!AD55+'PLAN DE ACCIÓN 2026'!AE55+'PLAN DE ACCIÓN 2026'!AF55+'PLAN DE ACCIÓN 2026'!AG55</f>
        <v>4</v>
      </c>
      <c r="L553" s="1031">
        <f>J553/I553</f>
        <v>0.5</v>
      </c>
      <c r="M553" s="1031">
        <f>K553/I553</f>
        <v>0.33333333333333331</v>
      </c>
      <c r="N553" s="1030">
        <f>'PLAN DE ACCIÓN 2026'!O55</f>
        <v>1</v>
      </c>
      <c r="O553" s="1022">
        <f>'PLAN DE ACCIÓN 2026'!AG55</f>
        <v>0</v>
      </c>
      <c r="P553" s="1029">
        <f>O553/N553</f>
        <v>0</v>
      </c>
      <c r="Q553" s="1046" t="s">
        <v>109</v>
      </c>
      <c r="R553" s="1030">
        <f t="shared" si="53"/>
        <v>-2</v>
      </c>
      <c r="S553" s="1030">
        <f t="shared" si="54"/>
        <v>-1</v>
      </c>
    </row>
    <row r="554" spans="1:19" ht="21.75" customHeight="1">
      <c r="A554" s="1041">
        <v>53</v>
      </c>
      <c r="B554" s="1023" t="str">
        <f>'PLAN DE ACCIÓN 2026'!G56</f>
        <v>PI9</v>
      </c>
      <c r="C554" s="1048" t="s">
        <v>133</v>
      </c>
      <c r="D554" s="1048" t="s">
        <v>104</v>
      </c>
      <c r="E554" s="1023" t="str">
        <f>'PLAN DE ACCIÓN 2026'!X56</f>
        <v>Secretaría General</v>
      </c>
      <c r="F554" s="1022" t="str">
        <f>'PLAN DE ACCIÓN 2026'!H56</f>
        <v>Realizar seguimiento a los rubros de Austeridad del Gasto</v>
      </c>
      <c r="G554" s="1022">
        <v>6</v>
      </c>
      <c r="H554" s="1022" t="s">
        <v>139</v>
      </c>
      <c r="I554" s="1030">
        <f>'PLAN DE ACCIÓN 2026'!V56</f>
        <v>2</v>
      </c>
      <c r="J554" s="1030">
        <f>'PLAN DE ACCIÓN 2026'!J56+'PLAN DE ACCIÓN 2026'!K56+'PLAN DE ACCIÓN 2026'!L56+'PLAN DE ACCIÓN 2026'!M56+'PLAN DE ACCIÓN 2026'!N56+'PLAN DE ACCIÓN 2026'!O56</f>
        <v>1</v>
      </c>
      <c r="K554" s="1030">
        <f>'PLAN DE ACCIÓN 2026'!AB56+'PLAN DE ACCIÓN 2026'!AC56+'PLAN DE ACCIÓN 2026'!AD56+'PLAN DE ACCIÓN 2026'!AE56+'PLAN DE ACCIÓN 2026'!AF56+'PLAN DE ACCIÓN 2026'!AG56</f>
        <v>0</v>
      </c>
      <c r="L554" s="1031">
        <f>J554/I554</f>
        <v>0.5</v>
      </c>
      <c r="M554" s="1031">
        <f>K554/I554</f>
        <v>0</v>
      </c>
      <c r="N554" s="1030">
        <f>'PLAN DE ACCIÓN 2026'!O56</f>
        <v>1</v>
      </c>
      <c r="O554" s="1022">
        <f>'PLAN DE ACCIÓN 2026'!AG56</f>
        <v>0</v>
      </c>
      <c r="P554" s="1029">
        <f t="shared" ref="P554:P617" si="58">O554/N554</f>
        <v>0</v>
      </c>
      <c r="Q554" s="1046" t="s">
        <v>109</v>
      </c>
      <c r="R554" s="1030">
        <f t="shared" si="53"/>
        <v>-1</v>
      </c>
      <c r="S554" s="1030">
        <f t="shared" si="54"/>
        <v>-1</v>
      </c>
    </row>
    <row r="555" spans="1:19" ht="14.25">
      <c r="A555" s="1041">
        <v>54</v>
      </c>
      <c r="B555" s="1023" t="str">
        <f>'PLAN DE ACCIÓN 2026'!G57</f>
        <v>PI3</v>
      </c>
      <c r="C555" s="1048" t="s">
        <v>133</v>
      </c>
      <c r="D555" s="1048" t="s">
        <v>104</v>
      </c>
      <c r="E555" s="1023" t="str">
        <f>'PLAN DE ACCIÓN 2026'!X57</f>
        <v>Secretaría General</v>
      </c>
      <c r="F555" s="1022"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555" s="1022">
        <v>6</v>
      </c>
      <c r="H555" s="1022" t="s">
        <v>139</v>
      </c>
      <c r="I555" s="1030">
        <f>'PLAN DE ACCIÓN 2026'!V57</f>
        <v>4</v>
      </c>
      <c r="J555" s="1030">
        <f>'PLAN DE ACCIÓN 2026'!J57+'PLAN DE ACCIÓN 2026'!K57+'PLAN DE ACCIÓN 2026'!L57+'PLAN DE ACCIÓN 2026'!M57+'PLAN DE ACCIÓN 2026'!N57+'PLAN DE ACCIÓN 2026'!O57</f>
        <v>2</v>
      </c>
      <c r="K555" s="1030">
        <f>'PLAN DE ACCIÓN 2026'!AB57+'PLAN DE ACCIÓN 2026'!AC57+'PLAN DE ACCIÓN 2026'!AD57+'PLAN DE ACCIÓN 2026'!AE57+'PLAN DE ACCIÓN 2026'!AF57+'PLAN DE ACCIÓN 2026'!AG57</f>
        <v>1</v>
      </c>
      <c r="L555" s="1031">
        <f t="shared" ref="L555:L618" si="59">J555/I555</f>
        <v>0.5</v>
      </c>
      <c r="M555" s="1031">
        <f t="shared" ref="M555:M618" si="60">K555/I555</f>
        <v>0.25</v>
      </c>
      <c r="N555" s="1030">
        <f>'PLAN DE ACCIÓN 2026'!O57</f>
        <v>1</v>
      </c>
      <c r="O555" s="1022">
        <f>'PLAN DE ACCIÓN 2026'!AG57</f>
        <v>0</v>
      </c>
      <c r="P555" s="1029">
        <f t="shared" si="58"/>
        <v>0</v>
      </c>
      <c r="Q555" s="1046" t="s">
        <v>109</v>
      </c>
      <c r="R555" s="1030">
        <f t="shared" si="53"/>
        <v>-1</v>
      </c>
      <c r="S555" s="1030">
        <f t="shared" si="54"/>
        <v>-1</v>
      </c>
    </row>
    <row r="556" spans="1:19" ht="14.25">
      <c r="A556" s="1041">
        <v>55</v>
      </c>
      <c r="B556" s="1023" t="str">
        <f>'PLAN DE ACCIÓN 2026'!G58</f>
        <v>PI4</v>
      </c>
      <c r="C556" s="1048" t="s">
        <v>133</v>
      </c>
      <c r="D556" s="1048" t="s">
        <v>104</v>
      </c>
      <c r="E556" s="1023" t="str">
        <f>'PLAN DE ACCIÓN 2026'!X58</f>
        <v xml:space="preserve">Oficina Asesora de Planeación </v>
      </c>
      <c r="F556" s="1022" t="str">
        <f>'PLAN DE ACCIÓN 2026'!H58</f>
        <v>Ejecutar el Programa de Transparencia y Ética Pública</v>
      </c>
      <c r="G556" s="1022">
        <v>6</v>
      </c>
      <c r="H556" s="1022" t="s">
        <v>139</v>
      </c>
      <c r="I556" s="1030">
        <f>'PLAN DE ACCIÓN 2026'!V58</f>
        <v>4</v>
      </c>
      <c r="J556" s="1030">
        <f>'PLAN DE ACCIÓN 2026'!J58+'PLAN DE ACCIÓN 2026'!K58+'PLAN DE ACCIÓN 2026'!L58+'PLAN DE ACCIÓN 2026'!M58+'PLAN DE ACCIÓN 2026'!N58+'PLAN DE ACCIÓN 2026'!O58</f>
        <v>2</v>
      </c>
      <c r="K556" s="1030">
        <f>'PLAN DE ACCIÓN 2026'!AB58+'PLAN DE ACCIÓN 2026'!AC58+'PLAN DE ACCIÓN 2026'!AD58+'PLAN DE ACCIÓN 2026'!AE58+'PLAN DE ACCIÓN 2026'!AF58+'PLAN DE ACCIÓN 2026'!AG58</f>
        <v>1</v>
      </c>
      <c r="L556" s="1031">
        <f t="shared" si="59"/>
        <v>0.5</v>
      </c>
      <c r="M556" s="1031">
        <f t="shared" si="60"/>
        <v>0.25</v>
      </c>
      <c r="N556" s="1030">
        <f>'PLAN DE ACCIÓN 2026'!O58</f>
        <v>1</v>
      </c>
      <c r="O556" s="1022">
        <f>'PLAN DE ACCIÓN 2026'!AG58</f>
        <v>0</v>
      </c>
      <c r="P556" s="1029">
        <f t="shared" si="58"/>
        <v>0</v>
      </c>
      <c r="Q556" s="1046" t="s">
        <v>109</v>
      </c>
      <c r="R556" s="1030">
        <f t="shared" si="53"/>
        <v>-1</v>
      </c>
      <c r="S556" s="1030">
        <f t="shared" si="54"/>
        <v>-1</v>
      </c>
    </row>
    <row r="557" spans="1:19" ht="14.25">
      <c r="A557" s="1041">
        <v>56</v>
      </c>
      <c r="B557" s="1023" t="str">
        <f>'PLAN DE ACCIÓN 2026'!G59</f>
        <v>PI1</v>
      </c>
      <c r="C557" s="1048" t="s">
        <v>133</v>
      </c>
      <c r="D557" s="1048" t="s">
        <v>104</v>
      </c>
      <c r="E557" s="1023" t="str">
        <f>'PLAN DE ACCIÓN 2026'!X59</f>
        <v>Secretaría General</v>
      </c>
      <c r="F557" s="1022" t="str">
        <f>'PLAN DE ACCIÓN 2026'!H59</f>
        <v>Ejecutar las actividades del Plan Institucional de Archivo</v>
      </c>
      <c r="G557" s="1022">
        <v>6</v>
      </c>
      <c r="H557" s="1022" t="s">
        <v>139</v>
      </c>
      <c r="I557" s="1030">
        <f>'PLAN DE ACCIÓN 2026'!V59</f>
        <v>4</v>
      </c>
      <c r="J557" s="1030">
        <f>'PLAN DE ACCIÓN 2026'!J59+'PLAN DE ACCIÓN 2026'!K59+'PLAN DE ACCIÓN 2026'!L59+'PLAN DE ACCIÓN 2026'!M59+'PLAN DE ACCIÓN 2026'!N59+'PLAN DE ACCIÓN 2026'!O59</f>
        <v>2</v>
      </c>
      <c r="K557" s="1030">
        <f>'PLAN DE ACCIÓN 2026'!AB59+'PLAN DE ACCIÓN 2026'!AC59+'PLAN DE ACCIÓN 2026'!AD59+'PLAN DE ACCIÓN 2026'!AE59+'PLAN DE ACCIÓN 2026'!AF59+'PLAN DE ACCIÓN 2026'!AG59</f>
        <v>1</v>
      </c>
      <c r="L557" s="1031">
        <f t="shared" si="59"/>
        <v>0.5</v>
      </c>
      <c r="M557" s="1031">
        <f t="shared" si="60"/>
        <v>0.25</v>
      </c>
      <c r="N557" s="1030">
        <f>'PLAN DE ACCIÓN 2026'!O59</f>
        <v>1</v>
      </c>
      <c r="O557" s="1022">
        <f>'PLAN DE ACCIÓN 2026'!AG59</f>
        <v>0</v>
      </c>
      <c r="P557" s="1029">
        <f t="shared" si="58"/>
        <v>0</v>
      </c>
      <c r="Q557" s="1046" t="s">
        <v>109</v>
      </c>
      <c r="R557" s="1030">
        <f t="shared" si="53"/>
        <v>-1</v>
      </c>
      <c r="S557" s="1030">
        <f t="shared" si="54"/>
        <v>-1</v>
      </c>
    </row>
    <row r="558" spans="1:19" ht="14.25">
      <c r="A558" s="1041">
        <v>57</v>
      </c>
      <c r="B558" s="1023" t="str">
        <f>'PLAN DE ACCIÓN 2026'!G60</f>
        <v>PI6</v>
      </c>
      <c r="C558" s="1048" t="s">
        <v>133</v>
      </c>
      <c r="D558" s="1048" t="s">
        <v>104</v>
      </c>
      <c r="E558" s="1023" t="str">
        <f>'PLAN DE ACCIÓN 2026'!X60</f>
        <v>Oficina de Informática y Desarrollo Tecnológico</v>
      </c>
      <c r="F558" s="1022" t="str">
        <f>'PLAN DE ACCIÓN 2026'!H60</f>
        <v>Ejecutar el Plan de Tratamiento de Riesgos de Seguridad y Privacidad de la Información vigencia 2026</v>
      </c>
      <c r="G558" s="1022">
        <v>6</v>
      </c>
      <c r="H558" s="1022" t="s">
        <v>139</v>
      </c>
      <c r="I558" s="1030">
        <f>'PLAN DE ACCIÓN 2026'!V60</f>
        <v>4</v>
      </c>
      <c r="J558" s="1030">
        <f>'PLAN DE ACCIÓN 2026'!J60+'PLAN DE ACCIÓN 2026'!K60+'PLAN DE ACCIÓN 2026'!L60+'PLAN DE ACCIÓN 2026'!M60+'PLAN DE ACCIÓN 2026'!N60+'PLAN DE ACCIÓN 2026'!O60</f>
        <v>1</v>
      </c>
      <c r="K558" s="1030">
        <f>'PLAN DE ACCIÓN 2026'!AB60+'PLAN DE ACCIÓN 2026'!AC60+'PLAN DE ACCIÓN 2026'!AD60+'PLAN DE ACCIÓN 2026'!AE60+'PLAN DE ACCIÓN 2026'!AF60+'PLAN DE ACCIÓN 2026'!AG60</f>
        <v>1</v>
      </c>
      <c r="L558" s="1031">
        <f t="shared" si="59"/>
        <v>0.25</v>
      </c>
      <c r="M558" s="1031">
        <f t="shared" si="60"/>
        <v>0.25</v>
      </c>
      <c r="N558" s="1030">
        <f>'PLAN DE ACCIÓN 2026'!O60</f>
        <v>0</v>
      </c>
      <c r="O558" s="1022">
        <f>'PLAN DE ACCIÓN 2026'!AG60</f>
        <v>0</v>
      </c>
      <c r="P558" s="1029" t="e">
        <f t="shared" si="58"/>
        <v>#DIV/0!</v>
      </c>
      <c r="Q558" s="1046" t="s">
        <v>109</v>
      </c>
      <c r="R558" s="1030">
        <f t="shared" si="53"/>
        <v>0</v>
      </c>
      <c r="S558" s="1030">
        <f t="shared" si="54"/>
        <v>0</v>
      </c>
    </row>
    <row r="559" spans="1:19" ht="14.25">
      <c r="A559" s="1041">
        <v>58</v>
      </c>
      <c r="B559" s="1023" t="str">
        <f>'PLAN DE ACCIÓN 2026'!G61</f>
        <v>PI7</v>
      </c>
      <c r="C559" s="1048" t="s">
        <v>133</v>
      </c>
      <c r="D559" s="1048" t="s">
        <v>104</v>
      </c>
      <c r="E559" s="1023" t="str">
        <f>'PLAN DE ACCIÓN 2026'!X61</f>
        <v>Oficina de Informática y Desarrollo Tecnológico</v>
      </c>
      <c r="F559" s="1022" t="str">
        <f>'PLAN DE ACCIÓN 2026'!H61</f>
        <v>Ejecutar Plan de Seguridad y Privacidad de la Información 2026</v>
      </c>
      <c r="G559" s="1022">
        <v>6</v>
      </c>
      <c r="H559" s="1022" t="s">
        <v>139</v>
      </c>
      <c r="I559" s="1030">
        <f>'PLAN DE ACCIÓN 2026'!V61</f>
        <v>4</v>
      </c>
      <c r="J559" s="1030">
        <f>'PLAN DE ACCIÓN 2026'!J61+'PLAN DE ACCIÓN 2026'!K61+'PLAN DE ACCIÓN 2026'!L61+'PLAN DE ACCIÓN 2026'!M61+'PLAN DE ACCIÓN 2026'!N61+'PLAN DE ACCIÓN 2026'!O61</f>
        <v>1</v>
      </c>
      <c r="K559" s="1030">
        <f>'PLAN DE ACCIÓN 2026'!AB61+'PLAN DE ACCIÓN 2026'!AC61+'PLAN DE ACCIÓN 2026'!AD61+'PLAN DE ACCIÓN 2026'!AE61+'PLAN DE ACCIÓN 2026'!AF61+'PLAN DE ACCIÓN 2026'!AG61</f>
        <v>1</v>
      </c>
      <c r="L559" s="1031">
        <f t="shared" si="59"/>
        <v>0.25</v>
      </c>
      <c r="M559" s="1031">
        <f t="shared" si="60"/>
        <v>0.25</v>
      </c>
      <c r="N559" s="1030">
        <f>'PLAN DE ACCIÓN 2026'!O61</f>
        <v>0</v>
      </c>
      <c r="O559" s="1022">
        <f>'PLAN DE ACCIÓN 2026'!AG61</f>
        <v>0</v>
      </c>
      <c r="P559" s="1029" t="e">
        <f t="shared" si="58"/>
        <v>#DIV/0!</v>
      </c>
      <c r="Q559" s="1046" t="s">
        <v>109</v>
      </c>
      <c r="R559" s="1030">
        <f t="shared" si="53"/>
        <v>0</v>
      </c>
      <c r="S559" s="1030">
        <f t="shared" si="54"/>
        <v>0</v>
      </c>
    </row>
    <row r="560" spans="1:19" ht="14.25">
      <c r="A560" s="1041">
        <v>59</v>
      </c>
      <c r="B560" s="1023" t="str">
        <f>'PLAN DE ACCIÓN 2026'!G62</f>
        <v>PI10</v>
      </c>
      <c r="C560" s="1048" t="s">
        <v>133</v>
      </c>
      <c r="D560" s="1048" t="s">
        <v>104</v>
      </c>
      <c r="E560" s="1023" t="str">
        <f>'PLAN DE ACCIÓN 2026'!X62</f>
        <v>Secretaría General</v>
      </c>
      <c r="F560" s="1022" t="str">
        <f>'PLAN DE ACCIÓN 2026'!H62</f>
        <v>Realizar seguimiento al Cronograma de Mantenimientos</v>
      </c>
      <c r="G560" s="1022">
        <v>6</v>
      </c>
      <c r="H560" s="1022" t="s">
        <v>139</v>
      </c>
      <c r="I560" s="1030">
        <f>'PLAN DE ACCIÓN 2026'!V62</f>
        <v>2</v>
      </c>
      <c r="J560" s="1030">
        <f>'PLAN DE ACCIÓN 2026'!J62+'PLAN DE ACCIÓN 2026'!K62+'PLAN DE ACCIÓN 2026'!L62+'PLAN DE ACCIÓN 2026'!M62+'PLAN DE ACCIÓN 2026'!N62+'PLAN DE ACCIÓN 2026'!O62</f>
        <v>1</v>
      </c>
      <c r="K560" s="1030">
        <f>'PLAN DE ACCIÓN 2026'!AB62+'PLAN DE ACCIÓN 2026'!AC62+'PLAN DE ACCIÓN 2026'!AD62+'PLAN DE ACCIÓN 2026'!AE62+'PLAN DE ACCIÓN 2026'!AF62+'PLAN DE ACCIÓN 2026'!AG62</f>
        <v>0</v>
      </c>
      <c r="L560" s="1031">
        <f t="shared" si="59"/>
        <v>0.5</v>
      </c>
      <c r="M560" s="1031">
        <f t="shared" si="60"/>
        <v>0</v>
      </c>
      <c r="N560" s="1030">
        <f>'PLAN DE ACCIÓN 2026'!O62</f>
        <v>1</v>
      </c>
      <c r="O560" s="1022">
        <f>'PLAN DE ACCIÓN 2026'!AG62</f>
        <v>0</v>
      </c>
      <c r="P560" s="1029">
        <f t="shared" si="58"/>
        <v>0</v>
      </c>
      <c r="Q560" s="1046" t="s">
        <v>109</v>
      </c>
      <c r="R560" s="1030">
        <f t="shared" si="53"/>
        <v>-1</v>
      </c>
      <c r="S560" s="1030">
        <f t="shared" si="54"/>
        <v>-1</v>
      </c>
    </row>
    <row r="561" spans="1:19" ht="14.25">
      <c r="A561" s="1041">
        <v>60</v>
      </c>
      <c r="B561" s="1023" t="str">
        <f>'PLAN DE ACCIÓN 2026'!G63</f>
        <v>PI11</v>
      </c>
      <c r="C561" s="1048" t="s">
        <v>133</v>
      </c>
      <c r="D561" s="1048" t="s">
        <v>104</v>
      </c>
      <c r="E561" s="1023" t="str">
        <f>'PLAN DE ACCIÓN 2026'!X63</f>
        <v>Oficina de Informática y Desarrollo Tecnológico</v>
      </c>
      <c r="F561" s="1022" t="str">
        <f>'PLAN DE ACCIÓN 2026'!H63</f>
        <v>Ejecutar Plan de Transformación Digital vigencia 2026</v>
      </c>
      <c r="G561" s="1022">
        <v>6</v>
      </c>
      <c r="H561" s="1022" t="s">
        <v>139</v>
      </c>
      <c r="I561" s="1030">
        <f>'PLAN DE ACCIÓN 2026'!V63</f>
        <v>4</v>
      </c>
      <c r="J561" s="1030">
        <f>'PLAN DE ACCIÓN 2026'!J63+'PLAN DE ACCIÓN 2026'!K63+'PLAN DE ACCIÓN 2026'!L63+'PLAN DE ACCIÓN 2026'!M63+'PLAN DE ACCIÓN 2026'!N63+'PLAN DE ACCIÓN 2026'!O63</f>
        <v>1</v>
      </c>
      <c r="K561" s="1030">
        <f>'PLAN DE ACCIÓN 2026'!AB63+'PLAN DE ACCIÓN 2026'!AC63+'PLAN DE ACCIÓN 2026'!AD63+'PLAN DE ACCIÓN 2026'!AE63+'PLAN DE ACCIÓN 2026'!AF63+'PLAN DE ACCIÓN 2026'!AG63</f>
        <v>1</v>
      </c>
      <c r="L561" s="1031">
        <f t="shared" si="59"/>
        <v>0.25</v>
      </c>
      <c r="M561" s="1031">
        <f t="shared" si="60"/>
        <v>0.25</v>
      </c>
      <c r="N561" s="1030">
        <f>'PLAN DE ACCIÓN 2026'!O63</f>
        <v>0</v>
      </c>
      <c r="O561" s="1022">
        <f>'PLAN DE ACCIÓN 2026'!AG63</f>
        <v>0</v>
      </c>
      <c r="P561" s="1029" t="e">
        <f t="shared" si="58"/>
        <v>#DIV/0!</v>
      </c>
      <c r="Q561" s="1046" t="s">
        <v>109</v>
      </c>
      <c r="R561" s="1030">
        <f t="shared" si="53"/>
        <v>0</v>
      </c>
      <c r="S561" s="1030">
        <f t="shared" si="54"/>
        <v>0</v>
      </c>
    </row>
    <row r="562" spans="1:19" ht="14.25">
      <c r="A562" s="1041">
        <v>61</v>
      </c>
      <c r="B562" s="1023" t="str">
        <f>'PLAN DE ACCIÓN 2026'!G64</f>
        <v>PI12</v>
      </c>
      <c r="C562" s="1048" t="s">
        <v>133</v>
      </c>
      <c r="D562" s="1048" t="s">
        <v>104</v>
      </c>
      <c r="E562" s="1023" t="str">
        <f>'PLAN DE ACCIÓN 2026'!X64</f>
        <v xml:space="preserve">Oficina Asesora de Planeación </v>
      </c>
      <c r="F562" s="1022" t="str">
        <f>'PLAN DE ACCIÓN 2026'!H64</f>
        <v>Ejecutar el Plan Nacional de Infraestructura de Datos (PNID) y la hoja de ruta asociada, en articulación con las diferentes áreas involucradas para su adecuada implementación.</v>
      </c>
      <c r="G562" s="1022">
        <v>6</v>
      </c>
      <c r="H562" s="1022" t="s">
        <v>139</v>
      </c>
      <c r="I562" s="1030">
        <f>'PLAN DE ACCIÓN 2026'!V64</f>
        <v>4</v>
      </c>
      <c r="J562" s="1030">
        <f>'PLAN DE ACCIÓN 2026'!J64+'PLAN DE ACCIÓN 2026'!K64+'PLAN DE ACCIÓN 2026'!L64+'PLAN DE ACCIÓN 2026'!M64+'PLAN DE ACCIÓN 2026'!N64+'PLAN DE ACCIÓN 2026'!O64</f>
        <v>2</v>
      </c>
      <c r="K562" s="1030">
        <f>'PLAN DE ACCIÓN 2026'!AB64+'PLAN DE ACCIÓN 2026'!AC64+'PLAN DE ACCIÓN 2026'!AD64+'PLAN DE ACCIÓN 2026'!AE64+'PLAN DE ACCIÓN 2026'!AF64+'PLAN DE ACCIÓN 2026'!AG64</f>
        <v>0</v>
      </c>
      <c r="L562" s="1031">
        <f t="shared" si="59"/>
        <v>0.5</v>
      </c>
      <c r="M562" s="1031">
        <f t="shared" si="60"/>
        <v>0</v>
      </c>
      <c r="N562" s="1030">
        <f>'PLAN DE ACCIÓN 2026'!O64</f>
        <v>1</v>
      </c>
      <c r="O562" s="1022">
        <f>'PLAN DE ACCIÓN 2026'!AG64</f>
        <v>0</v>
      </c>
      <c r="P562" s="1029">
        <f t="shared" si="58"/>
        <v>0</v>
      </c>
      <c r="Q562" s="1046" t="s">
        <v>109</v>
      </c>
      <c r="R562" s="1030">
        <f t="shared" si="53"/>
        <v>-2</v>
      </c>
      <c r="S562" s="1030">
        <f t="shared" si="54"/>
        <v>-1</v>
      </c>
    </row>
    <row r="563" spans="1:19" ht="14.25">
      <c r="A563" s="1041">
        <v>62</v>
      </c>
      <c r="B563" s="1023" t="str">
        <f>'PLAN DE ACCIÓN 2026'!G65</f>
        <v>PI13</v>
      </c>
      <c r="C563" s="1048" t="s">
        <v>133</v>
      </c>
      <c r="D563" s="1048" t="s">
        <v>104</v>
      </c>
      <c r="E563" s="1023" t="str">
        <f>'PLAN DE ACCIÓN 2026'!X65</f>
        <v>Secretaría General</v>
      </c>
      <c r="F563" s="1022" t="str">
        <f>'PLAN DE ACCIÓN 2026'!H65</f>
        <v>Ejecutar el Plan de Preservación Digital.</v>
      </c>
      <c r="G563" s="1022">
        <v>6</v>
      </c>
      <c r="H563" s="1022" t="s">
        <v>139</v>
      </c>
      <c r="I563" s="1030">
        <f>'PLAN DE ACCIÓN 2026'!V65</f>
        <v>4</v>
      </c>
      <c r="J563" s="1030">
        <f>'PLAN DE ACCIÓN 2026'!J65+'PLAN DE ACCIÓN 2026'!K65+'PLAN DE ACCIÓN 2026'!L65+'PLAN DE ACCIÓN 2026'!M65+'PLAN DE ACCIÓN 2026'!N65+'PLAN DE ACCIÓN 2026'!O65</f>
        <v>2</v>
      </c>
      <c r="K563" s="1030">
        <f>'PLAN DE ACCIÓN 2026'!AB65+'PLAN DE ACCIÓN 2026'!AC65+'PLAN DE ACCIÓN 2026'!AD65+'PLAN DE ACCIÓN 2026'!AE65+'PLAN DE ACCIÓN 2026'!AF65+'PLAN DE ACCIÓN 2026'!AG65</f>
        <v>1</v>
      </c>
      <c r="L563" s="1031">
        <f t="shared" si="59"/>
        <v>0.5</v>
      </c>
      <c r="M563" s="1031">
        <f t="shared" si="60"/>
        <v>0.25</v>
      </c>
      <c r="N563" s="1030">
        <f>'PLAN DE ACCIÓN 2026'!O65</f>
        <v>1</v>
      </c>
      <c r="O563" s="1022">
        <f>'PLAN DE ACCIÓN 2026'!AG65</f>
        <v>0</v>
      </c>
      <c r="P563" s="1029">
        <f t="shared" si="58"/>
        <v>0</v>
      </c>
      <c r="Q563" s="1046" t="s">
        <v>110</v>
      </c>
      <c r="R563" s="1030">
        <f t="shared" si="53"/>
        <v>-1</v>
      </c>
      <c r="S563" s="1030">
        <f t="shared" si="54"/>
        <v>-1</v>
      </c>
    </row>
    <row r="564" spans="1:19" ht="14.25">
      <c r="A564" s="1041">
        <v>63</v>
      </c>
      <c r="B564" s="1023" t="str">
        <f>'PLAN DE ACCIÓN 2026'!G66</f>
        <v>ID1</v>
      </c>
      <c r="C564" s="1048" t="s">
        <v>133</v>
      </c>
      <c r="D564" s="1048" t="s">
        <v>104</v>
      </c>
      <c r="E564" s="1023" t="str">
        <f>'PLAN DE ACCIÓN 2026'!X66</f>
        <v>Secretaría General</v>
      </c>
      <c r="F564" s="1022" t="str">
        <f>'PLAN DE ACCIÓN 2026'!H66</f>
        <v>Realizar los cierres de los contratos de vigencia 2019 a 2025 en SECOP II y realizar las liquidaciones de los contratos de vigencia 2022 a 2025 SECOP II</v>
      </c>
      <c r="G564" s="1022">
        <v>6</v>
      </c>
      <c r="H564" s="1022" t="s">
        <v>139</v>
      </c>
      <c r="I564" s="1030">
        <f>'PLAN DE ACCIÓN 2026'!V66</f>
        <v>2</v>
      </c>
      <c r="J564" s="1030">
        <f>'PLAN DE ACCIÓN 2026'!J66+'PLAN DE ACCIÓN 2026'!K66+'PLAN DE ACCIÓN 2026'!L66+'PLAN DE ACCIÓN 2026'!M66+'PLAN DE ACCIÓN 2026'!N66+'PLAN DE ACCIÓN 2026'!O66</f>
        <v>1</v>
      </c>
      <c r="K564" s="1030">
        <f>'PLAN DE ACCIÓN 2026'!AB66+'PLAN DE ACCIÓN 2026'!AC66+'PLAN DE ACCIÓN 2026'!AD66+'PLAN DE ACCIÓN 2026'!AE66+'PLAN DE ACCIÓN 2026'!AF66+'PLAN DE ACCIÓN 2026'!AG66</f>
        <v>0</v>
      </c>
      <c r="L564" s="1031">
        <f t="shared" si="59"/>
        <v>0.5</v>
      </c>
      <c r="M564" s="1031">
        <f t="shared" si="60"/>
        <v>0</v>
      </c>
      <c r="N564" s="1030">
        <f>'PLAN DE ACCIÓN 2026'!O66</f>
        <v>1</v>
      </c>
      <c r="O564" s="1022">
        <f>'PLAN DE ACCIÓN 2026'!AG66</f>
        <v>0</v>
      </c>
      <c r="P564" s="1029">
        <f t="shared" si="58"/>
        <v>0</v>
      </c>
      <c r="Q564" s="1046" t="s">
        <v>110</v>
      </c>
      <c r="R564" s="1030">
        <f t="shared" si="53"/>
        <v>-1</v>
      </c>
      <c r="S564" s="1030">
        <f t="shared" si="54"/>
        <v>-1</v>
      </c>
    </row>
    <row r="565" spans="1:19" ht="14.25">
      <c r="A565" s="1041">
        <v>64</v>
      </c>
      <c r="B565" s="1023" t="str">
        <f>'PLAN DE ACCIÓN 2026'!G67</f>
        <v>ID2</v>
      </c>
      <c r="C565" s="1048" t="s">
        <v>133</v>
      </c>
      <c r="D565" s="1048" t="s">
        <v>104</v>
      </c>
      <c r="E565" s="1023" t="str">
        <f>'PLAN DE ACCIÓN 2026'!X67</f>
        <v>Subdirección de Metrología Química y Biología</v>
      </c>
      <c r="F565" s="1022" t="str">
        <f>'PLAN DE ACCIÓN 2026'!H67</f>
        <v>Atender servicio de medición de materiales de referencia</v>
      </c>
      <c r="G565" s="1022">
        <v>6</v>
      </c>
      <c r="H565" s="1022" t="s">
        <v>139</v>
      </c>
      <c r="I565" s="1030">
        <f>'PLAN DE ACCIÓN 2026'!V67</f>
        <v>1</v>
      </c>
      <c r="J565" s="1030">
        <f>'PLAN DE ACCIÓN 2026'!J67+'PLAN DE ACCIÓN 2026'!K67+'PLAN DE ACCIÓN 2026'!L67+'PLAN DE ACCIÓN 2026'!M67+'PLAN DE ACCIÓN 2026'!N67+'PLAN DE ACCIÓN 2026'!O67</f>
        <v>0</v>
      </c>
      <c r="K565" s="1030">
        <f>'PLAN DE ACCIÓN 2026'!AB67+'PLAN DE ACCIÓN 2026'!AC67+'PLAN DE ACCIÓN 2026'!AD67+'PLAN DE ACCIÓN 2026'!AE67+'PLAN DE ACCIÓN 2026'!AF67+'PLAN DE ACCIÓN 2026'!AG67</f>
        <v>0</v>
      </c>
      <c r="L565" s="1031">
        <f t="shared" si="59"/>
        <v>0</v>
      </c>
      <c r="M565" s="1031">
        <f t="shared" si="60"/>
        <v>0</v>
      </c>
      <c r="N565" s="1030">
        <f>'PLAN DE ACCIÓN 2026'!O67</f>
        <v>0</v>
      </c>
      <c r="O565" s="1022">
        <f>'PLAN DE ACCIÓN 2026'!AG67</f>
        <v>0</v>
      </c>
      <c r="P565" s="1029" t="e">
        <f t="shared" si="58"/>
        <v>#DIV/0!</v>
      </c>
      <c r="Q565" s="1046" t="s">
        <v>110</v>
      </c>
      <c r="R565" s="1030">
        <f t="shared" si="53"/>
        <v>0</v>
      </c>
      <c r="S565" s="1030">
        <f t="shared" si="54"/>
        <v>0</v>
      </c>
    </row>
    <row r="566" spans="1:19" ht="14.25">
      <c r="A566" s="1041">
        <v>65</v>
      </c>
      <c r="B566" s="1023" t="str">
        <f>'PLAN DE ACCIÓN 2026'!G68</f>
        <v>ID3</v>
      </c>
      <c r="C566" s="1048" t="s">
        <v>133</v>
      </c>
      <c r="D566" s="1048" t="s">
        <v>104</v>
      </c>
      <c r="E566" s="1023" t="str">
        <f>'PLAN DE ACCIÓN 2026'!X68</f>
        <v>Subdirección de Metrología Química y Biología</v>
      </c>
      <c r="F566" s="1022" t="str">
        <f>'PLAN DE ACCIÓN 2026'!H68</f>
        <v xml:space="preserve">Producción, Recertificación o ampliación de vigencia de Materiales de Referencia </v>
      </c>
      <c r="G566" s="1022">
        <v>6</v>
      </c>
      <c r="H566" s="1022" t="s">
        <v>139</v>
      </c>
      <c r="I566" s="1030">
        <f>'PLAN DE ACCIÓN 2026'!V68</f>
        <v>7</v>
      </c>
      <c r="J566" s="1030">
        <f>'PLAN DE ACCIÓN 2026'!J68+'PLAN DE ACCIÓN 2026'!K68+'PLAN DE ACCIÓN 2026'!L68+'PLAN DE ACCIÓN 2026'!M68+'PLAN DE ACCIÓN 2026'!N68+'PLAN DE ACCIÓN 2026'!O68</f>
        <v>4</v>
      </c>
      <c r="K566" s="1030">
        <f>'PLAN DE ACCIÓN 2026'!AB68+'PLAN DE ACCIÓN 2026'!AC68+'PLAN DE ACCIÓN 2026'!AD68+'PLAN DE ACCIÓN 2026'!AE68+'PLAN DE ACCIÓN 2026'!AF68+'PLAN DE ACCIÓN 2026'!AG68</f>
        <v>4</v>
      </c>
      <c r="L566" s="1031">
        <f t="shared" si="59"/>
        <v>0.5714285714285714</v>
      </c>
      <c r="M566" s="1031">
        <f t="shared" si="60"/>
        <v>0.5714285714285714</v>
      </c>
      <c r="N566" s="1030">
        <f>'PLAN DE ACCIÓN 2026'!O68</f>
        <v>0</v>
      </c>
      <c r="O566" s="1022">
        <f>'PLAN DE ACCIÓN 2026'!AG68</f>
        <v>0</v>
      </c>
      <c r="P566" s="1029" t="e">
        <f t="shared" si="58"/>
        <v>#DIV/0!</v>
      </c>
      <c r="Q566" s="1046" t="s">
        <v>110</v>
      </c>
      <c r="R566" s="1030">
        <f t="shared" si="53"/>
        <v>0</v>
      </c>
      <c r="S566" s="1030">
        <f t="shared" si="54"/>
        <v>0</v>
      </c>
    </row>
    <row r="567" spans="1:19" ht="14.25">
      <c r="A567" s="1041">
        <v>66</v>
      </c>
      <c r="B567" s="1023" t="str">
        <f>'PLAN DE ACCIÓN 2026'!G69</f>
        <v>ID4</v>
      </c>
      <c r="C567" s="1048" t="s">
        <v>133</v>
      </c>
      <c r="D567" s="1048" t="s">
        <v>104</v>
      </c>
      <c r="E567" s="1023" t="str">
        <f>'PLAN DE ACCIÓN 2026'!X69</f>
        <v>Subdirección de Metrología Química y Biología</v>
      </c>
      <c r="F567" s="1022" t="str">
        <f>'PLAN DE ACCIÓN 2026'!H69</f>
        <v>Producción de Materiales de Referencia Nuevos</v>
      </c>
      <c r="G567" s="1022">
        <v>6</v>
      </c>
      <c r="H567" s="1022" t="s">
        <v>139</v>
      </c>
      <c r="I567" s="1030">
        <f>'PLAN DE ACCIÓN 2026'!V69</f>
        <v>1</v>
      </c>
      <c r="J567" s="1030">
        <f>'PLAN DE ACCIÓN 2026'!J69+'PLAN DE ACCIÓN 2026'!K69+'PLAN DE ACCIÓN 2026'!L69+'PLAN DE ACCIÓN 2026'!M69+'PLAN DE ACCIÓN 2026'!N69+'PLAN DE ACCIÓN 2026'!O69</f>
        <v>0</v>
      </c>
      <c r="K567" s="1030">
        <f>'PLAN DE ACCIÓN 2026'!AB69+'PLAN DE ACCIÓN 2026'!AC69+'PLAN DE ACCIÓN 2026'!AD69+'PLAN DE ACCIÓN 2026'!AE69+'PLAN DE ACCIÓN 2026'!AF69+'PLAN DE ACCIÓN 2026'!AG69</f>
        <v>0</v>
      </c>
      <c r="L567" s="1031">
        <f t="shared" si="59"/>
        <v>0</v>
      </c>
      <c r="M567" s="1031">
        <f t="shared" si="60"/>
        <v>0</v>
      </c>
      <c r="N567" s="1030">
        <f>'PLAN DE ACCIÓN 2026'!O69</f>
        <v>0</v>
      </c>
      <c r="O567" s="1022">
        <f>'PLAN DE ACCIÓN 2026'!AG69</f>
        <v>0</v>
      </c>
      <c r="P567" s="1029" t="e">
        <f t="shared" si="58"/>
        <v>#DIV/0!</v>
      </c>
      <c r="Q567" s="1046" t="s">
        <v>110</v>
      </c>
      <c r="R567" s="1030">
        <f t="shared" ref="R567:R601" si="61">K567-J567</f>
        <v>0</v>
      </c>
      <c r="S567" s="1030">
        <f t="shared" ref="S567:S601" si="62">O567-N567</f>
        <v>0</v>
      </c>
    </row>
    <row r="568" spans="1:19" ht="14.25">
      <c r="A568" s="1041">
        <v>67</v>
      </c>
      <c r="B568" s="1023" t="str">
        <f>'PLAN DE ACCIÓN 2026'!G70</f>
        <v>ID5</v>
      </c>
      <c r="C568" s="1048" t="s">
        <v>133</v>
      </c>
      <c r="D568" s="1048" t="s">
        <v>104</v>
      </c>
      <c r="E568" s="1023" t="str">
        <f>'PLAN DE ACCIÓN 2026'!X70</f>
        <v>Subdirección de Metrología Química y Biología</v>
      </c>
      <c r="F568" s="1022" t="str">
        <f>'PLAN DE ACCIÓN 2026'!H70</f>
        <v>Producir Materiales de Referencia piloto / ítems de comparación</v>
      </c>
      <c r="G568" s="1022">
        <v>6</v>
      </c>
      <c r="H568" s="1022" t="s">
        <v>139</v>
      </c>
      <c r="I568" s="1030">
        <f>'PLAN DE ACCIÓN 2026'!V70</f>
        <v>8</v>
      </c>
      <c r="J568" s="1030">
        <f>'PLAN DE ACCIÓN 2026'!J70+'PLAN DE ACCIÓN 2026'!K70+'PLAN DE ACCIÓN 2026'!L70+'PLAN DE ACCIÓN 2026'!M70+'PLAN DE ACCIÓN 2026'!N70+'PLAN DE ACCIÓN 2026'!O70</f>
        <v>0</v>
      </c>
      <c r="K568" s="1030">
        <f>'PLAN DE ACCIÓN 2026'!AB70+'PLAN DE ACCIÓN 2026'!AC70+'PLAN DE ACCIÓN 2026'!AD70+'PLAN DE ACCIÓN 2026'!AE70+'PLAN DE ACCIÓN 2026'!AF70+'PLAN DE ACCIÓN 2026'!AG70</f>
        <v>0</v>
      </c>
      <c r="L568" s="1031">
        <f t="shared" si="59"/>
        <v>0</v>
      </c>
      <c r="M568" s="1031">
        <f t="shared" si="60"/>
        <v>0</v>
      </c>
      <c r="N568" s="1030">
        <f>'PLAN DE ACCIÓN 2026'!O70</f>
        <v>0</v>
      </c>
      <c r="O568" s="1022">
        <f>'PLAN DE ACCIÓN 2026'!AG70</f>
        <v>0</v>
      </c>
      <c r="P568" s="1029" t="e">
        <f t="shared" si="58"/>
        <v>#DIV/0!</v>
      </c>
      <c r="Q568" s="1046" t="s">
        <v>110</v>
      </c>
      <c r="R568" s="1030">
        <f t="shared" si="61"/>
        <v>0</v>
      </c>
      <c r="S568" s="1030">
        <f t="shared" si="62"/>
        <v>0</v>
      </c>
    </row>
    <row r="569" spans="1:19" ht="14.25">
      <c r="A569" s="1041">
        <v>68</v>
      </c>
      <c r="B569" s="1023" t="str">
        <f>'PLAN DE ACCIÓN 2026'!G71</f>
        <v>ID6</v>
      </c>
      <c r="C569" s="1048" t="s">
        <v>133</v>
      </c>
      <c r="D569" s="1048" t="s">
        <v>104</v>
      </c>
      <c r="E569" s="1023" t="str">
        <f>'PLAN DE ACCIÓN 2026'!X71</f>
        <v>Subdirección de Metrología Química y Biología</v>
      </c>
      <c r="F569" s="1022" t="str">
        <f>'PLAN DE ACCIÓN 2026'!H71</f>
        <v>Desarrollar la capacidad técnica para la certificación de materiales de referencia</v>
      </c>
      <c r="G569" s="1022">
        <v>6</v>
      </c>
      <c r="H569" s="1022" t="s">
        <v>139</v>
      </c>
      <c r="I569" s="1030">
        <f>'PLAN DE ACCIÓN 2026'!V71</f>
        <v>28</v>
      </c>
      <c r="J569" s="1030">
        <f>'PLAN DE ACCIÓN 2026'!J71+'PLAN DE ACCIÓN 2026'!K71+'PLAN DE ACCIÓN 2026'!L71+'PLAN DE ACCIÓN 2026'!M71+'PLAN DE ACCIÓN 2026'!N71+'PLAN DE ACCIÓN 2026'!O71</f>
        <v>14</v>
      </c>
      <c r="K569" s="1030">
        <f>'PLAN DE ACCIÓN 2026'!AB71+'PLAN DE ACCIÓN 2026'!AC71+'PLAN DE ACCIÓN 2026'!AD71+'PLAN DE ACCIÓN 2026'!AE71+'PLAN DE ACCIÓN 2026'!AF71+'PLAN DE ACCIÓN 2026'!AG71</f>
        <v>2</v>
      </c>
      <c r="L569" s="1031">
        <f t="shared" si="59"/>
        <v>0.5</v>
      </c>
      <c r="M569" s="1031">
        <f t="shared" si="60"/>
        <v>7.1428571428571425E-2</v>
      </c>
      <c r="N569" s="1030">
        <f>'PLAN DE ACCIÓN 2026'!O71</f>
        <v>3</v>
      </c>
      <c r="O569" s="1022">
        <f>'PLAN DE ACCIÓN 2026'!AG71</f>
        <v>0</v>
      </c>
      <c r="P569" s="1029">
        <f t="shared" si="58"/>
        <v>0</v>
      </c>
      <c r="Q569" s="1046" t="s">
        <v>110</v>
      </c>
      <c r="R569" s="1030">
        <f t="shared" si="61"/>
        <v>-12</v>
      </c>
      <c r="S569" s="1030">
        <f t="shared" si="62"/>
        <v>-3</v>
      </c>
    </row>
    <row r="570" spans="1:19" ht="14.25">
      <c r="A570" s="1041">
        <v>69</v>
      </c>
      <c r="B570" s="1023" t="str">
        <f>'PLAN DE ACCIÓN 2026'!G72</f>
        <v>ID7</v>
      </c>
      <c r="C570" s="1048" t="s">
        <v>133</v>
      </c>
      <c r="D570" s="1048" t="s">
        <v>104</v>
      </c>
      <c r="E570" s="1023" t="str">
        <f>'PLAN DE ACCIÓN 2026'!X72</f>
        <v>Subdirección de Metrología Química y Biología</v>
      </c>
      <c r="F570" s="1022" t="str">
        <f>'PLAN DE ACCIÓN 2026'!H72</f>
        <v>Diseñar nuevos cursos en metrología Química y Biología (Versión Piloto)</v>
      </c>
      <c r="G570" s="1022">
        <v>6</v>
      </c>
      <c r="H570" s="1022" t="s">
        <v>139</v>
      </c>
      <c r="I570" s="1030">
        <f>'PLAN DE ACCIÓN 2026'!V72</f>
        <v>1</v>
      </c>
      <c r="J570" s="1030">
        <f>'PLAN DE ACCIÓN 2026'!J72+'PLAN DE ACCIÓN 2026'!K72+'PLAN DE ACCIÓN 2026'!L72+'PLAN DE ACCIÓN 2026'!M72+'PLAN DE ACCIÓN 2026'!N72+'PLAN DE ACCIÓN 2026'!O72</f>
        <v>0</v>
      </c>
      <c r="K570" s="1030">
        <f>'PLAN DE ACCIÓN 2026'!AB72+'PLAN DE ACCIÓN 2026'!AC72+'PLAN DE ACCIÓN 2026'!AD72+'PLAN DE ACCIÓN 2026'!AE72+'PLAN DE ACCIÓN 2026'!AF72+'PLAN DE ACCIÓN 2026'!AG72</f>
        <v>0</v>
      </c>
      <c r="L570" s="1031">
        <f t="shared" si="59"/>
        <v>0</v>
      </c>
      <c r="M570" s="1031">
        <f t="shared" si="60"/>
        <v>0</v>
      </c>
      <c r="N570" s="1030">
        <f>'PLAN DE ACCIÓN 2026'!O72</f>
        <v>0</v>
      </c>
      <c r="O570" s="1022">
        <f>'PLAN DE ACCIÓN 2026'!AG72</f>
        <v>0</v>
      </c>
      <c r="P570" s="1029" t="e">
        <f t="shared" si="58"/>
        <v>#DIV/0!</v>
      </c>
      <c r="Q570" s="1046" t="s">
        <v>110</v>
      </c>
      <c r="R570" s="1030">
        <f t="shared" si="61"/>
        <v>0</v>
      </c>
      <c r="S570" s="1030">
        <f t="shared" si="62"/>
        <v>0</v>
      </c>
    </row>
    <row r="571" spans="1:19" ht="14.25">
      <c r="A571" s="1041">
        <v>70</v>
      </c>
      <c r="B571" s="1023" t="str">
        <f>'PLAN DE ACCIÓN 2026'!G73</f>
        <v>ID8</v>
      </c>
      <c r="C571" s="1048" t="s">
        <v>133</v>
      </c>
      <c r="D571" s="1048" t="s">
        <v>104</v>
      </c>
      <c r="E571" s="1023" t="str">
        <f>'PLAN DE ACCIÓN 2026'!X73</f>
        <v>Subdirección de Metrología Química y Biología</v>
      </c>
      <c r="F571" s="1022" t="str">
        <f>'PLAN DE ACCIÓN 2026'!H73</f>
        <v>Apoyar técnicamente la elaboración de protocolos de los ensayos de aptitud programadas por SSMRC</v>
      </c>
      <c r="G571" s="1022">
        <v>6</v>
      </c>
      <c r="H571" s="1022" t="s">
        <v>139</v>
      </c>
      <c r="I571" s="1030">
        <f>'PLAN DE ACCIÓN 2026'!V73</f>
        <v>3</v>
      </c>
      <c r="J571" s="1030">
        <f>'PLAN DE ACCIÓN 2026'!J73+'PLAN DE ACCIÓN 2026'!K73+'PLAN DE ACCIÓN 2026'!L73+'PLAN DE ACCIÓN 2026'!M73+'PLAN DE ACCIÓN 2026'!N73+'PLAN DE ACCIÓN 2026'!O73</f>
        <v>2</v>
      </c>
      <c r="K571" s="1030">
        <f>'PLAN DE ACCIÓN 2026'!AB73+'PLAN DE ACCIÓN 2026'!AC73+'PLAN DE ACCIÓN 2026'!AD73+'PLAN DE ACCIÓN 2026'!AE73+'PLAN DE ACCIÓN 2026'!AF73+'PLAN DE ACCIÓN 2026'!AG73</f>
        <v>0</v>
      </c>
      <c r="L571" s="1031">
        <f t="shared" si="59"/>
        <v>0.66666666666666663</v>
      </c>
      <c r="M571" s="1031">
        <f t="shared" si="60"/>
        <v>0</v>
      </c>
      <c r="N571" s="1030">
        <f>'PLAN DE ACCIÓN 2026'!O73</f>
        <v>2</v>
      </c>
      <c r="O571" s="1022">
        <f>'PLAN DE ACCIÓN 2026'!AG73</f>
        <v>0</v>
      </c>
      <c r="P571" s="1029">
        <f t="shared" si="58"/>
        <v>0</v>
      </c>
      <c r="Q571" s="1046" t="s">
        <v>110</v>
      </c>
      <c r="R571" s="1030">
        <f t="shared" si="61"/>
        <v>-2</v>
      </c>
      <c r="S571" s="1030">
        <f t="shared" si="62"/>
        <v>-2</v>
      </c>
    </row>
    <row r="572" spans="1:19" ht="14.25">
      <c r="A572" s="1041">
        <v>71</v>
      </c>
      <c r="B572" s="1023" t="str">
        <f>'PLAN DE ACCIÓN 2026'!G74</f>
        <v>ID9</v>
      </c>
      <c r="C572" s="1048" t="s">
        <v>133</v>
      </c>
      <c r="D572" s="1048" t="s">
        <v>104</v>
      </c>
      <c r="E572" s="1023" t="str">
        <f>'PLAN DE ACCIÓN 2026'!X74</f>
        <v>Subdirección de Metrología Química y Biología</v>
      </c>
      <c r="F572" s="1022" t="str">
        <f>'PLAN DE ACCIÓN 2026'!H74</f>
        <v>Apoyar técnicamente la elaboración del informe final de ensayos de aptitud programadas por SSMRC, las recomendaciones y presentación de cierre del EA</v>
      </c>
      <c r="G572" s="1022">
        <v>6</v>
      </c>
      <c r="H572" s="1022" t="s">
        <v>139</v>
      </c>
      <c r="I572" s="1030">
        <f>'PLAN DE ACCIÓN 2026'!V74</f>
        <v>4</v>
      </c>
      <c r="J572" s="1030">
        <f>'PLAN DE ACCIÓN 2026'!J74+'PLAN DE ACCIÓN 2026'!K74+'PLAN DE ACCIÓN 2026'!L74+'PLAN DE ACCIÓN 2026'!M74+'PLAN DE ACCIÓN 2026'!N74+'PLAN DE ACCIÓN 2026'!O74</f>
        <v>0</v>
      </c>
      <c r="K572" s="1030">
        <f>'PLAN DE ACCIÓN 2026'!AB74+'PLAN DE ACCIÓN 2026'!AC74+'PLAN DE ACCIÓN 2026'!AD74+'PLAN DE ACCIÓN 2026'!AE74+'PLAN DE ACCIÓN 2026'!AF74+'PLAN DE ACCIÓN 2026'!AG74</f>
        <v>0</v>
      </c>
      <c r="L572" s="1031">
        <f t="shared" si="59"/>
        <v>0</v>
      </c>
      <c r="M572" s="1031">
        <f t="shared" si="60"/>
        <v>0</v>
      </c>
      <c r="N572" s="1030">
        <f>'PLAN DE ACCIÓN 2026'!O74</f>
        <v>0</v>
      </c>
      <c r="O572" s="1022">
        <f>'PLAN DE ACCIÓN 2026'!AG74</f>
        <v>0</v>
      </c>
      <c r="P572" s="1029" t="e">
        <f t="shared" si="58"/>
        <v>#DIV/0!</v>
      </c>
      <c r="Q572" s="1046" t="s">
        <v>110</v>
      </c>
      <c r="R572" s="1030">
        <f t="shared" si="61"/>
        <v>0</v>
      </c>
      <c r="S572" s="1030">
        <f t="shared" si="62"/>
        <v>0</v>
      </c>
    </row>
    <row r="573" spans="1:19" ht="14.25">
      <c r="A573" s="1041">
        <v>72</v>
      </c>
      <c r="B573" s="1023" t="str">
        <f>'PLAN DE ACCIÓN 2026'!G75</f>
        <v>ID10</v>
      </c>
      <c r="C573" s="1048" t="s">
        <v>133</v>
      </c>
      <c r="D573" s="1048" t="s">
        <v>104</v>
      </c>
      <c r="E573" s="1023" t="str">
        <f>'PLAN DE ACCIÓN 2026'!X75</f>
        <v>Subdirección de Metrología Química y Biología</v>
      </c>
      <c r="F573" s="1022" t="str">
        <f>'PLAN DE ACCIÓN 2026'!H75</f>
        <v>Desarrollar componente técnico del estudio colaborativo</v>
      </c>
      <c r="G573" s="1022">
        <v>6</v>
      </c>
      <c r="H573" s="1022" t="s">
        <v>139</v>
      </c>
      <c r="I573" s="1030">
        <f>'PLAN DE ACCIÓN 2026'!V75</f>
        <v>1</v>
      </c>
      <c r="J573" s="1030">
        <f>'PLAN DE ACCIÓN 2026'!J75+'PLAN DE ACCIÓN 2026'!K75+'PLAN DE ACCIÓN 2026'!L75+'PLAN DE ACCIÓN 2026'!M75+'PLAN DE ACCIÓN 2026'!N75+'PLAN DE ACCIÓN 2026'!O75</f>
        <v>0</v>
      </c>
      <c r="K573" s="1030">
        <f>'PLAN DE ACCIÓN 2026'!AB75+'PLAN DE ACCIÓN 2026'!AC75+'PLAN DE ACCIÓN 2026'!AD75+'PLAN DE ACCIÓN 2026'!AE75+'PLAN DE ACCIÓN 2026'!AF75+'PLAN DE ACCIÓN 2026'!AG75</f>
        <v>0</v>
      </c>
      <c r="L573" s="1031">
        <f t="shared" si="59"/>
        <v>0</v>
      </c>
      <c r="M573" s="1031">
        <f t="shared" si="60"/>
        <v>0</v>
      </c>
      <c r="N573" s="1030">
        <f>'PLAN DE ACCIÓN 2026'!O75</f>
        <v>0</v>
      </c>
      <c r="O573" s="1022">
        <f>'PLAN DE ACCIÓN 2026'!AG75</f>
        <v>0</v>
      </c>
      <c r="P573" s="1029" t="e">
        <f t="shared" si="58"/>
        <v>#DIV/0!</v>
      </c>
      <c r="Q573" s="1046" t="s">
        <v>110</v>
      </c>
      <c r="R573" s="1030">
        <f t="shared" si="61"/>
        <v>0</v>
      </c>
      <c r="S573" s="1030">
        <f t="shared" si="62"/>
        <v>0</v>
      </c>
    </row>
    <row r="574" spans="1:19" ht="14.25">
      <c r="A574" s="1041">
        <v>73</v>
      </c>
      <c r="B574" s="1023" t="str">
        <f>'PLAN DE ACCIÓN 2026'!G76</f>
        <v>ID11</v>
      </c>
      <c r="C574" s="1048" t="s">
        <v>133</v>
      </c>
      <c r="D574" s="1048" t="s">
        <v>104</v>
      </c>
      <c r="E574" s="1023" t="str">
        <f>'PLAN DE ACCIÓN 2026'!X76</f>
        <v>Subdirección de Metrología Química y Biología</v>
      </c>
      <c r="F574" s="1022" t="str">
        <f>'PLAN DE ACCIÓN 2026'!H76</f>
        <v>Apoyar técnicamente la elaboración del informe final del Estudio Colaborativo por SSMRC, las recomendaciones y presentación de cierre.</v>
      </c>
      <c r="G574" s="1022">
        <v>6</v>
      </c>
      <c r="H574" s="1022" t="s">
        <v>139</v>
      </c>
      <c r="I574" s="1030">
        <f>'PLAN DE ACCIÓN 2026'!V76</f>
        <v>1</v>
      </c>
      <c r="J574" s="1030">
        <f>'PLAN DE ACCIÓN 2026'!J76+'PLAN DE ACCIÓN 2026'!K76+'PLAN DE ACCIÓN 2026'!L76+'PLAN DE ACCIÓN 2026'!M76+'PLAN DE ACCIÓN 2026'!N76+'PLAN DE ACCIÓN 2026'!O76</f>
        <v>0</v>
      </c>
      <c r="K574" s="1030">
        <f>'PLAN DE ACCIÓN 2026'!AB76+'PLAN DE ACCIÓN 2026'!AC76+'PLAN DE ACCIÓN 2026'!AD76+'PLAN DE ACCIÓN 2026'!AE76+'PLAN DE ACCIÓN 2026'!AF76+'PLAN DE ACCIÓN 2026'!AG76</f>
        <v>0</v>
      </c>
      <c r="L574" s="1031">
        <f t="shared" si="59"/>
        <v>0</v>
      </c>
      <c r="M574" s="1031">
        <f t="shared" si="60"/>
        <v>0</v>
      </c>
      <c r="N574" s="1030">
        <f>'PLAN DE ACCIÓN 2026'!O76</f>
        <v>0</v>
      </c>
      <c r="O574" s="1022">
        <f>'PLAN DE ACCIÓN 2026'!AG76</f>
        <v>0</v>
      </c>
      <c r="P574" s="1029" t="e">
        <f t="shared" si="58"/>
        <v>#DIV/0!</v>
      </c>
      <c r="Q574" s="1046" t="s">
        <v>110</v>
      </c>
      <c r="R574" s="1030">
        <f t="shared" si="61"/>
        <v>0</v>
      </c>
      <c r="S574" s="1030">
        <f t="shared" si="62"/>
        <v>0</v>
      </c>
    </row>
    <row r="575" spans="1:19" ht="14.25">
      <c r="A575" s="1041">
        <v>74</v>
      </c>
      <c r="B575" s="1023" t="str">
        <f>'PLAN DE ACCIÓN 2026'!G77</f>
        <v>ID12</v>
      </c>
      <c r="C575" s="1048" t="s">
        <v>133</v>
      </c>
      <c r="D575" s="1048" t="s">
        <v>104</v>
      </c>
      <c r="E575" s="1023" t="str">
        <f>'PLAN DE ACCIÓN 2026'!X77</f>
        <v>Subdirección de Metrología Química y Biología</v>
      </c>
      <c r="F575" s="1022" t="str">
        <f>'PLAN DE ACCIÓN 2026'!H77</f>
        <v xml:space="preserve">Divulgar los avances en metrología química y bioanálisis por parte  del Grupo de Investigación en Metrología Química y Bioanálisis - GIMQB </v>
      </c>
      <c r="G575" s="1022">
        <v>6</v>
      </c>
      <c r="H575" s="1022" t="s">
        <v>139</v>
      </c>
      <c r="I575" s="1030">
        <f>'PLAN DE ACCIÓN 2026'!V77</f>
        <v>8</v>
      </c>
      <c r="J575" s="1030">
        <f>'PLAN DE ACCIÓN 2026'!J77+'PLAN DE ACCIÓN 2026'!K77+'PLAN DE ACCIÓN 2026'!L77+'PLAN DE ACCIÓN 2026'!M77+'PLAN DE ACCIÓN 2026'!N77+'PLAN DE ACCIÓN 2026'!O77</f>
        <v>1</v>
      </c>
      <c r="K575" s="1030">
        <f>'PLAN DE ACCIÓN 2026'!AB77+'PLAN DE ACCIÓN 2026'!AC77+'PLAN DE ACCIÓN 2026'!AD77+'PLAN DE ACCIÓN 2026'!AE77+'PLAN DE ACCIÓN 2026'!AF77+'PLAN DE ACCIÓN 2026'!AG77</f>
        <v>2</v>
      </c>
      <c r="L575" s="1031">
        <f t="shared" si="59"/>
        <v>0.125</v>
      </c>
      <c r="M575" s="1031">
        <f t="shared" si="60"/>
        <v>0.25</v>
      </c>
      <c r="N575" s="1030">
        <f>'PLAN DE ACCIÓN 2026'!O77</f>
        <v>1</v>
      </c>
      <c r="O575" s="1022">
        <f>'PLAN DE ACCIÓN 2026'!AG77</f>
        <v>0</v>
      </c>
      <c r="P575" s="1029">
        <f t="shared" si="58"/>
        <v>0</v>
      </c>
      <c r="Q575" s="1046" t="s">
        <v>110</v>
      </c>
      <c r="R575" s="1030">
        <f t="shared" si="61"/>
        <v>1</v>
      </c>
      <c r="S575" s="1030">
        <f t="shared" si="62"/>
        <v>-1</v>
      </c>
    </row>
    <row r="576" spans="1:19" ht="14.25">
      <c r="A576" s="1041">
        <v>75</v>
      </c>
      <c r="B576" s="1023" t="str">
        <f>'PLAN DE ACCIÓN 2026'!G78</f>
        <v>ID13</v>
      </c>
      <c r="C576" s="1048" t="s">
        <v>133</v>
      </c>
      <c r="D576" s="1048" t="s">
        <v>104</v>
      </c>
      <c r="E576" s="1023" t="str">
        <f>'PLAN DE ACCIÓN 2026'!X78</f>
        <v>Subdirección de Metrología Química y Biología</v>
      </c>
      <c r="F576" s="1022" t="str">
        <f>'PLAN DE ACCIÓN 2026'!H78</f>
        <v>Participación en convocatorias y/o ejecución de proyectos de cooperación nacional o internacional</v>
      </c>
      <c r="G576" s="1022">
        <v>6</v>
      </c>
      <c r="H576" s="1022" t="s">
        <v>139</v>
      </c>
      <c r="I576" s="1030">
        <f>'PLAN DE ACCIÓN 2026'!V78</f>
        <v>2</v>
      </c>
      <c r="J576" s="1030">
        <f>'PLAN DE ACCIÓN 2026'!J78+'PLAN DE ACCIÓN 2026'!K78+'PLAN DE ACCIÓN 2026'!L78+'PLAN DE ACCIÓN 2026'!M78+'PLAN DE ACCIÓN 2026'!N78+'PLAN DE ACCIÓN 2026'!O78</f>
        <v>1</v>
      </c>
      <c r="K576" s="1030">
        <f>'PLAN DE ACCIÓN 2026'!AB78+'PLAN DE ACCIÓN 2026'!AC78+'PLAN DE ACCIÓN 2026'!AD78+'PLAN DE ACCIÓN 2026'!AE78+'PLAN DE ACCIÓN 2026'!AF78+'PLAN DE ACCIÓN 2026'!AG78</f>
        <v>0</v>
      </c>
      <c r="L576" s="1031">
        <f t="shared" si="59"/>
        <v>0.5</v>
      </c>
      <c r="M576" s="1031">
        <f t="shared" si="60"/>
        <v>0</v>
      </c>
      <c r="N576" s="1030">
        <f>'PLAN DE ACCIÓN 2026'!O78</f>
        <v>1</v>
      </c>
      <c r="O576" s="1022">
        <f>'PLAN DE ACCIÓN 2026'!AG78</f>
        <v>0</v>
      </c>
      <c r="P576" s="1029">
        <f t="shared" si="58"/>
        <v>0</v>
      </c>
      <c r="Q576" s="1046" t="s">
        <v>110</v>
      </c>
      <c r="R576" s="1030">
        <f t="shared" si="61"/>
        <v>-1</v>
      </c>
      <c r="S576" s="1030">
        <f t="shared" si="62"/>
        <v>-1</v>
      </c>
    </row>
    <row r="577" spans="1:19" ht="14.25">
      <c r="A577" s="1041">
        <v>76</v>
      </c>
      <c r="B577" s="1023" t="str">
        <f>'PLAN DE ACCIÓN 2026'!G79</f>
        <v>ID14</v>
      </c>
      <c r="C577" s="1048" t="s">
        <v>133</v>
      </c>
      <c r="D577" s="1048" t="s">
        <v>104</v>
      </c>
      <c r="E577" s="1023" t="str">
        <f>'PLAN DE ACCIÓN 2026'!X79</f>
        <v xml:space="preserve">Oficina Asesora de Planeación </v>
      </c>
      <c r="F577" s="1022" t="str">
        <f>'PLAN DE ACCIÓN 2026'!H79</f>
        <v>Definir e implementar los lineamientos institucionales de diplomacia científica en el INM</v>
      </c>
      <c r="G577" s="1022">
        <v>6</v>
      </c>
      <c r="H577" s="1022" t="s">
        <v>139</v>
      </c>
      <c r="I577" s="1030">
        <f>'PLAN DE ACCIÓN 2026'!V79</f>
        <v>2</v>
      </c>
      <c r="J577" s="1030">
        <f>'PLAN DE ACCIÓN 2026'!J79+'PLAN DE ACCIÓN 2026'!K79+'PLAN DE ACCIÓN 2026'!L79+'PLAN DE ACCIÓN 2026'!M79+'PLAN DE ACCIÓN 2026'!N79+'PLAN DE ACCIÓN 2026'!O79</f>
        <v>1</v>
      </c>
      <c r="K577" s="1030">
        <f>'PLAN DE ACCIÓN 2026'!AB79+'PLAN DE ACCIÓN 2026'!AC79+'PLAN DE ACCIÓN 2026'!AD79+'PLAN DE ACCIÓN 2026'!AE79+'PLAN DE ACCIÓN 2026'!AF79+'PLAN DE ACCIÓN 2026'!AG79</f>
        <v>0</v>
      </c>
      <c r="L577" s="1031">
        <f t="shared" si="59"/>
        <v>0.5</v>
      </c>
      <c r="M577" s="1031">
        <f t="shared" si="60"/>
        <v>0</v>
      </c>
      <c r="N577" s="1030">
        <f>'PLAN DE ACCIÓN 2026'!O79</f>
        <v>1</v>
      </c>
      <c r="O577" s="1022">
        <f>'PLAN DE ACCIÓN 2026'!AG79</f>
        <v>0</v>
      </c>
      <c r="P577" s="1029">
        <f t="shared" si="58"/>
        <v>0</v>
      </c>
      <c r="Q577" s="1046" t="s">
        <v>110</v>
      </c>
      <c r="R577" s="1030">
        <f t="shared" si="61"/>
        <v>-1</v>
      </c>
      <c r="S577" s="1030">
        <f t="shared" si="62"/>
        <v>-1</v>
      </c>
    </row>
    <row r="578" spans="1:19" ht="14.25">
      <c r="A578" s="1041">
        <v>77</v>
      </c>
      <c r="B578" s="1023" t="str">
        <f>'PLAN DE ACCIÓN 2026'!G80</f>
        <v>ID15</v>
      </c>
      <c r="C578" s="1048" t="s">
        <v>133</v>
      </c>
      <c r="D578" s="1048" t="s">
        <v>104</v>
      </c>
      <c r="E578" s="1023" t="str">
        <f>'PLAN DE ACCIÓN 2026'!X80</f>
        <v xml:space="preserve">Oficina Asesora de Planeación </v>
      </c>
      <c r="F578" s="1022" t="str">
        <f>'PLAN DE ACCIÓN 2026'!H80</f>
        <v>Apoyar la gestión de cierre y terminación de los proyectos de inversión los cuales finalizaron su alcance temporal</v>
      </c>
      <c r="G578" s="1022">
        <v>6</v>
      </c>
      <c r="H578" s="1022" t="s">
        <v>139</v>
      </c>
      <c r="I578" s="1030">
        <f>'PLAN DE ACCIÓN 2026'!V80</f>
        <v>10</v>
      </c>
      <c r="J578" s="1030">
        <f>'PLAN DE ACCIÓN 2026'!J80+'PLAN DE ACCIÓN 2026'!K80+'PLAN DE ACCIÓN 2026'!L80+'PLAN DE ACCIÓN 2026'!M80+'PLAN DE ACCIÓN 2026'!N80+'PLAN DE ACCIÓN 2026'!O80</f>
        <v>0</v>
      </c>
      <c r="K578" s="1030">
        <f>'PLAN DE ACCIÓN 2026'!AB80+'PLAN DE ACCIÓN 2026'!AC80+'PLAN DE ACCIÓN 2026'!AD80+'PLAN DE ACCIÓN 2026'!AE80+'PLAN DE ACCIÓN 2026'!AF80+'PLAN DE ACCIÓN 2026'!AG80</f>
        <v>0</v>
      </c>
      <c r="L578" s="1031">
        <f t="shared" si="59"/>
        <v>0</v>
      </c>
      <c r="M578" s="1031">
        <f t="shared" si="60"/>
        <v>0</v>
      </c>
      <c r="N578" s="1030">
        <f>'PLAN DE ACCIÓN 2026'!O80</f>
        <v>0</v>
      </c>
      <c r="O578" s="1022">
        <f>'PLAN DE ACCIÓN 2026'!AG80</f>
        <v>0</v>
      </c>
      <c r="P578" s="1029" t="e">
        <f t="shared" si="58"/>
        <v>#DIV/0!</v>
      </c>
      <c r="Q578" s="1046" t="s">
        <v>110</v>
      </c>
      <c r="R578" s="1030">
        <f t="shared" si="61"/>
        <v>0</v>
      </c>
      <c r="S578" s="1030">
        <f t="shared" si="62"/>
        <v>0</v>
      </c>
    </row>
    <row r="579" spans="1:19" ht="14.25">
      <c r="A579" s="1041">
        <v>78</v>
      </c>
      <c r="B579" s="1023" t="str">
        <f>'PLAN DE ACCIÓN 2026'!G81</f>
        <v>ID16</v>
      </c>
      <c r="C579" s="1048" t="s">
        <v>133</v>
      </c>
      <c r="D579" s="1048" t="s">
        <v>104</v>
      </c>
      <c r="E579" s="1023" t="str">
        <f>'PLAN DE ACCIÓN 2026'!X81</f>
        <v xml:space="preserve">Oficina Asesora de Planeación </v>
      </c>
      <c r="F579" s="1022" t="str">
        <f>'PLAN DE ACCIÓN 2026'!H81</f>
        <v>Definir e implementar los lineamientos institucionales de analítica de datos del INM</v>
      </c>
      <c r="G579" s="1022">
        <v>6</v>
      </c>
      <c r="H579" s="1022" t="s">
        <v>139</v>
      </c>
      <c r="I579" s="1030">
        <f>'PLAN DE ACCIÓN 2026'!V81</f>
        <v>2</v>
      </c>
      <c r="J579" s="1030">
        <f>'PLAN DE ACCIÓN 2026'!J81+'PLAN DE ACCIÓN 2026'!K81+'PLAN DE ACCIÓN 2026'!L81+'PLAN DE ACCIÓN 2026'!M81+'PLAN DE ACCIÓN 2026'!N81+'PLAN DE ACCIÓN 2026'!O81</f>
        <v>1</v>
      </c>
      <c r="K579" s="1030">
        <f>'PLAN DE ACCIÓN 2026'!AB81+'PLAN DE ACCIÓN 2026'!AC81+'PLAN DE ACCIÓN 2026'!AD81+'PLAN DE ACCIÓN 2026'!AE81+'PLAN DE ACCIÓN 2026'!AF81+'PLAN DE ACCIÓN 2026'!AG81</f>
        <v>0</v>
      </c>
      <c r="L579" s="1031">
        <f t="shared" si="59"/>
        <v>0.5</v>
      </c>
      <c r="M579" s="1031">
        <f t="shared" si="60"/>
        <v>0</v>
      </c>
      <c r="N579" s="1030">
        <f>'PLAN DE ACCIÓN 2026'!O81</f>
        <v>1</v>
      </c>
      <c r="O579" s="1022">
        <f>'PLAN DE ACCIÓN 2026'!AG81</f>
        <v>0</v>
      </c>
      <c r="P579" s="1029">
        <f t="shared" si="58"/>
        <v>0</v>
      </c>
      <c r="Q579" s="1046" t="s">
        <v>110</v>
      </c>
      <c r="R579" s="1030">
        <f t="shared" si="61"/>
        <v>-1</v>
      </c>
      <c r="S579" s="1030">
        <f t="shared" si="62"/>
        <v>-1</v>
      </c>
    </row>
    <row r="580" spans="1:19" ht="14.25">
      <c r="A580" s="1041">
        <v>79</v>
      </c>
      <c r="B580" s="1023" t="str">
        <f>'PLAN DE ACCIÓN 2026'!G82</f>
        <v>ID17</v>
      </c>
      <c r="C580" s="1048" t="s">
        <v>133</v>
      </c>
      <c r="D580" s="1048" t="s">
        <v>104</v>
      </c>
      <c r="E580" s="1023" t="str">
        <f>'PLAN DE ACCIÓN 2026'!X82</f>
        <v xml:space="preserve">Oficina Asesora de Planeación </v>
      </c>
      <c r="F580" s="1022" t="str">
        <f>'PLAN DE ACCIÓN 2026'!H82</f>
        <v>Realizar seguimiento a la implementación de la iniciativa pilito de estructuración de datos en laboratorios de la SMF y la SMQB aprobada por el EAT-AEGD</v>
      </c>
      <c r="G580" s="1022">
        <v>6</v>
      </c>
      <c r="H580" s="1022" t="s">
        <v>139</v>
      </c>
      <c r="I580" s="1030">
        <f>'PLAN DE ACCIÓN 2026'!V82</f>
        <v>1</v>
      </c>
      <c r="J580" s="1030">
        <f>'PLAN DE ACCIÓN 2026'!J82+'PLAN DE ACCIÓN 2026'!K82+'PLAN DE ACCIÓN 2026'!L82+'PLAN DE ACCIÓN 2026'!M82+'PLAN DE ACCIÓN 2026'!N82+'PLAN DE ACCIÓN 2026'!O82</f>
        <v>0</v>
      </c>
      <c r="K580" s="1030">
        <f>'PLAN DE ACCIÓN 2026'!AB82+'PLAN DE ACCIÓN 2026'!AC82+'PLAN DE ACCIÓN 2026'!AD82+'PLAN DE ACCIÓN 2026'!AE82+'PLAN DE ACCIÓN 2026'!AF82+'PLAN DE ACCIÓN 2026'!AG82</f>
        <v>0</v>
      </c>
      <c r="L580" s="1031">
        <f t="shared" si="59"/>
        <v>0</v>
      </c>
      <c r="M580" s="1031">
        <f t="shared" si="60"/>
        <v>0</v>
      </c>
      <c r="N580" s="1030">
        <f>'PLAN DE ACCIÓN 2026'!O82</f>
        <v>0</v>
      </c>
      <c r="O580" s="1022">
        <f>'PLAN DE ACCIÓN 2026'!AG82</f>
        <v>0</v>
      </c>
      <c r="P580" s="1029" t="e">
        <f t="shared" si="58"/>
        <v>#DIV/0!</v>
      </c>
      <c r="Q580" s="1046" t="s">
        <v>110</v>
      </c>
      <c r="R580" s="1030">
        <f t="shared" si="61"/>
        <v>0</v>
      </c>
      <c r="S580" s="1030">
        <f t="shared" si="62"/>
        <v>0</v>
      </c>
    </row>
    <row r="581" spans="1:19" ht="14.25">
      <c r="A581" s="1041">
        <v>80</v>
      </c>
      <c r="B581" s="1023" t="str">
        <f>'PLAN DE ACCIÓN 2026'!G83</f>
        <v>ID18</v>
      </c>
      <c r="C581" s="1048" t="s">
        <v>133</v>
      </c>
      <c r="D581" s="1048" t="s">
        <v>104</v>
      </c>
      <c r="E581" s="1023" t="str">
        <f>'PLAN DE ACCIÓN 2026'!X83</f>
        <v xml:space="preserve">Oficina Asesora de Planeación </v>
      </c>
      <c r="F581" s="1022" t="str">
        <f>'PLAN DE ACCIÓN 2026'!H83</f>
        <v>Realizar el seguimiento semestral de la implementación de la Hoja de Ruta de Arquitectura Empresarial para la mejora del Modelo de Operación por Procesos (MOP)</v>
      </c>
      <c r="G581" s="1022">
        <v>6</v>
      </c>
      <c r="H581" s="1022" t="s">
        <v>139</v>
      </c>
      <c r="I581" s="1030">
        <f>'PLAN DE ACCIÓN 2026'!V83</f>
        <v>2</v>
      </c>
      <c r="J581" s="1030">
        <f>'PLAN DE ACCIÓN 2026'!J83+'PLAN DE ACCIÓN 2026'!K83+'PLAN DE ACCIÓN 2026'!L83+'PLAN DE ACCIÓN 2026'!M83+'PLAN DE ACCIÓN 2026'!N83+'PLAN DE ACCIÓN 2026'!O83</f>
        <v>1</v>
      </c>
      <c r="K581" s="1030">
        <f>'PLAN DE ACCIÓN 2026'!AB83+'PLAN DE ACCIÓN 2026'!AC83+'PLAN DE ACCIÓN 2026'!AD83+'PLAN DE ACCIÓN 2026'!AE83+'PLAN DE ACCIÓN 2026'!AF83+'PLAN DE ACCIÓN 2026'!AG83</f>
        <v>0</v>
      </c>
      <c r="L581" s="1031">
        <f t="shared" si="59"/>
        <v>0.5</v>
      </c>
      <c r="M581" s="1031">
        <f t="shared" si="60"/>
        <v>0</v>
      </c>
      <c r="N581" s="1030">
        <f>'PLAN DE ACCIÓN 2026'!O83</f>
        <v>1</v>
      </c>
      <c r="O581" s="1022">
        <f>'PLAN DE ACCIÓN 2026'!AG83</f>
        <v>0</v>
      </c>
      <c r="P581" s="1029">
        <f t="shared" si="58"/>
        <v>0</v>
      </c>
      <c r="Q581" s="1046" t="s">
        <v>110</v>
      </c>
      <c r="R581" s="1030">
        <f t="shared" si="61"/>
        <v>-1</v>
      </c>
      <c r="S581" s="1030">
        <f t="shared" si="62"/>
        <v>-1</v>
      </c>
    </row>
    <row r="582" spans="1:19" ht="14.25">
      <c r="A582" s="1041">
        <v>81</v>
      </c>
      <c r="B582" s="1023" t="str">
        <f>'PLAN DE ACCIÓN 2026'!G84</f>
        <v>ID19</v>
      </c>
      <c r="C582" s="1048" t="s">
        <v>133</v>
      </c>
      <c r="D582" s="1048" t="s">
        <v>104</v>
      </c>
      <c r="E582" s="1023" t="str">
        <f>'PLAN DE ACCIÓN 2026'!X84</f>
        <v xml:space="preserve">Oficina Asesora de Planeación </v>
      </c>
      <c r="F582" s="1022" t="str">
        <f>'PLAN DE ACCIÓN 2026'!H84</f>
        <v xml:space="preserve">Realizar el seguimiento semestral de la implementación de la Hoja de Ruta de gobierno de datos e información en marco de la implementación de Arquitectura Empresarial y la política MIPG de gestión estadística </v>
      </c>
      <c r="G582" s="1022">
        <v>6</v>
      </c>
      <c r="H582" s="1022" t="s">
        <v>139</v>
      </c>
      <c r="I582" s="1030">
        <f>'PLAN DE ACCIÓN 2026'!V84</f>
        <v>2</v>
      </c>
      <c r="J582" s="1030">
        <f>'PLAN DE ACCIÓN 2026'!J84+'PLAN DE ACCIÓN 2026'!K84+'PLAN DE ACCIÓN 2026'!L84+'PLAN DE ACCIÓN 2026'!M84+'PLAN DE ACCIÓN 2026'!N84+'PLAN DE ACCIÓN 2026'!O84</f>
        <v>1</v>
      </c>
      <c r="K582" s="1030">
        <f>'PLAN DE ACCIÓN 2026'!AB84+'PLAN DE ACCIÓN 2026'!AC84+'PLAN DE ACCIÓN 2026'!AD84+'PLAN DE ACCIÓN 2026'!AE84+'PLAN DE ACCIÓN 2026'!AF84+'PLAN DE ACCIÓN 2026'!AG84</f>
        <v>0</v>
      </c>
      <c r="L582" s="1031">
        <f t="shared" si="59"/>
        <v>0.5</v>
      </c>
      <c r="M582" s="1031">
        <f t="shared" si="60"/>
        <v>0</v>
      </c>
      <c r="N582" s="1030">
        <f>'PLAN DE ACCIÓN 2026'!O84</f>
        <v>1</v>
      </c>
      <c r="O582" s="1022">
        <f>'PLAN DE ACCIÓN 2026'!AG84</f>
        <v>0</v>
      </c>
      <c r="P582" s="1029">
        <f t="shared" si="58"/>
        <v>0</v>
      </c>
      <c r="Q582" s="1046" t="s">
        <v>110</v>
      </c>
      <c r="R582" s="1030">
        <f t="shared" si="61"/>
        <v>-1</v>
      </c>
      <c r="S582" s="1030">
        <f t="shared" si="62"/>
        <v>-1</v>
      </c>
    </row>
    <row r="583" spans="1:19" ht="14.25">
      <c r="A583" s="1041">
        <v>82</v>
      </c>
      <c r="B583" s="1023" t="str">
        <f>'PLAN DE ACCIÓN 2026'!G85</f>
        <v>ID20</v>
      </c>
      <c r="C583" s="1048" t="s">
        <v>133</v>
      </c>
      <c r="D583" s="1048" t="s">
        <v>104</v>
      </c>
      <c r="E583" s="1023" t="str">
        <f>'PLAN DE ACCIÓN 2026'!X85</f>
        <v xml:space="preserve">Oficina Asesora de Planeación </v>
      </c>
      <c r="F583" s="1022" t="str">
        <f>'PLAN DE ACCIÓN 2026'!H85</f>
        <v>Realizar seguimiento a la ejecución de las actividades SIG institucionales incluidas en el plan de trabajo de la OAP</v>
      </c>
      <c r="G583" s="1022">
        <v>6</v>
      </c>
      <c r="H583" s="1022" t="s">
        <v>139</v>
      </c>
      <c r="I583" s="1030">
        <f>'PLAN DE ACCIÓN 2026'!V85</f>
        <v>2</v>
      </c>
      <c r="J583" s="1030">
        <f>'PLAN DE ACCIÓN 2026'!J85+'PLAN DE ACCIÓN 2026'!K85+'PLAN DE ACCIÓN 2026'!L85+'PLAN DE ACCIÓN 2026'!M85+'PLAN DE ACCIÓN 2026'!N85+'PLAN DE ACCIÓN 2026'!O85</f>
        <v>1</v>
      </c>
      <c r="K583" s="1030">
        <f>'PLAN DE ACCIÓN 2026'!AB85+'PLAN DE ACCIÓN 2026'!AC85+'PLAN DE ACCIÓN 2026'!AD85+'PLAN DE ACCIÓN 2026'!AE85+'PLAN DE ACCIÓN 2026'!AF85+'PLAN DE ACCIÓN 2026'!AG85</f>
        <v>0</v>
      </c>
      <c r="L583" s="1031">
        <f t="shared" si="59"/>
        <v>0.5</v>
      </c>
      <c r="M583" s="1031">
        <f t="shared" si="60"/>
        <v>0</v>
      </c>
      <c r="N583" s="1030">
        <f>'PLAN DE ACCIÓN 2026'!O85</f>
        <v>1</v>
      </c>
      <c r="O583" s="1022">
        <f>'PLAN DE ACCIÓN 2026'!AG85</f>
        <v>0</v>
      </c>
      <c r="P583" s="1029">
        <f t="shared" si="58"/>
        <v>0</v>
      </c>
      <c r="Q583" s="1046" t="s">
        <v>110</v>
      </c>
      <c r="R583" s="1030">
        <f t="shared" si="61"/>
        <v>-1</v>
      </c>
      <c r="S583" s="1030">
        <f t="shared" si="62"/>
        <v>-1</v>
      </c>
    </row>
    <row r="584" spans="1:19" ht="14.25">
      <c r="A584" s="1041">
        <v>83</v>
      </c>
      <c r="B584" s="1023" t="str">
        <f>'PLAN DE ACCIÓN 2026'!G86</f>
        <v>ID21</v>
      </c>
      <c r="C584" s="1048" t="s">
        <v>133</v>
      </c>
      <c r="D584" s="1048" t="s">
        <v>104</v>
      </c>
      <c r="E584" s="1023" t="str">
        <f>'PLAN DE ACCIÓN 2026'!X86</f>
        <v xml:space="preserve">Oficina Asesora de Planeación </v>
      </c>
      <c r="F584" s="1022" t="str">
        <f>'PLAN DE ACCIÓN 2026'!H86</f>
        <v>Realizar la identificación y seguimiento a las fuentes de financiación externas para proyectos y actividades de cooperación internacional e intercambio cientifico.</v>
      </c>
      <c r="G584" s="1022">
        <v>6</v>
      </c>
      <c r="H584" s="1022" t="s">
        <v>139</v>
      </c>
      <c r="I584" s="1030">
        <f>'PLAN DE ACCIÓN 2026'!V86</f>
        <v>2</v>
      </c>
      <c r="J584" s="1030">
        <f>'PLAN DE ACCIÓN 2026'!J86+'PLAN DE ACCIÓN 2026'!K86+'PLAN DE ACCIÓN 2026'!L86+'PLAN DE ACCIÓN 2026'!M86+'PLAN DE ACCIÓN 2026'!N86+'PLAN DE ACCIÓN 2026'!O86</f>
        <v>1</v>
      </c>
      <c r="K584" s="1030">
        <f>'PLAN DE ACCIÓN 2026'!AB86+'PLAN DE ACCIÓN 2026'!AC86+'PLAN DE ACCIÓN 2026'!AD86+'PLAN DE ACCIÓN 2026'!AE86+'PLAN DE ACCIÓN 2026'!AF86+'PLAN DE ACCIÓN 2026'!AG86</f>
        <v>0</v>
      </c>
      <c r="L584" s="1031">
        <f t="shared" si="59"/>
        <v>0.5</v>
      </c>
      <c r="M584" s="1031">
        <f t="shared" si="60"/>
        <v>0</v>
      </c>
      <c r="N584" s="1030">
        <f>'PLAN DE ACCIÓN 2026'!O86</f>
        <v>1</v>
      </c>
      <c r="O584" s="1022">
        <f>'PLAN DE ACCIÓN 2026'!AG86</f>
        <v>0</v>
      </c>
      <c r="P584" s="1029">
        <f t="shared" si="58"/>
        <v>0</v>
      </c>
      <c r="Q584" s="1046" t="s">
        <v>110</v>
      </c>
      <c r="R584" s="1030">
        <f t="shared" si="61"/>
        <v>-1</v>
      </c>
      <c r="S584" s="1030">
        <f t="shared" si="62"/>
        <v>-1</v>
      </c>
    </row>
    <row r="585" spans="1:19" ht="14.25">
      <c r="A585" s="1041">
        <v>84</v>
      </c>
      <c r="B585" s="1023" t="str">
        <f>'PLAN DE ACCIÓN 2026'!G87</f>
        <v>ID22</v>
      </c>
      <c r="C585" s="1048" t="s">
        <v>133</v>
      </c>
      <c r="D585" s="1048" t="s">
        <v>104</v>
      </c>
      <c r="E585" s="1023" t="str">
        <f>'PLAN DE ACCIÓN 2026'!X87</f>
        <v xml:space="preserve">Oficina Asesora de Planeación </v>
      </c>
      <c r="F585" s="1022" t="str">
        <f>'PLAN DE ACCIÓN 2026'!H87</f>
        <v>Realizar seguimiento de temáticas institucionales transversales (estrategia, presupuesto, SIG) consolidadas por OAP, para reporte a la alta dirección en marco del CIGD.</v>
      </c>
      <c r="G585" s="1022">
        <v>6</v>
      </c>
      <c r="H585" s="1022" t="s">
        <v>139</v>
      </c>
      <c r="I585" s="1030">
        <f>'PLAN DE ACCIÓN 2026'!V87</f>
        <v>3</v>
      </c>
      <c r="J585" s="1030">
        <f>'PLAN DE ACCIÓN 2026'!J87+'PLAN DE ACCIÓN 2026'!K87+'PLAN DE ACCIÓN 2026'!L87+'PLAN DE ACCIÓN 2026'!M87+'PLAN DE ACCIÓN 2026'!N87+'PLAN DE ACCIÓN 2026'!O87</f>
        <v>1</v>
      </c>
      <c r="K585" s="1030">
        <f>'PLAN DE ACCIÓN 2026'!AB87+'PLAN DE ACCIÓN 2026'!AC87+'PLAN DE ACCIÓN 2026'!AD87+'PLAN DE ACCIÓN 2026'!AE87+'PLAN DE ACCIÓN 2026'!AF87+'PLAN DE ACCIÓN 2026'!AG87</f>
        <v>1</v>
      </c>
      <c r="L585" s="1031">
        <f t="shared" si="59"/>
        <v>0.33333333333333331</v>
      </c>
      <c r="M585" s="1031">
        <f t="shared" si="60"/>
        <v>0.33333333333333331</v>
      </c>
      <c r="N585" s="1030">
        <f>'PLAN DE ACCIÓN 2026'!O87</f>
        <v>0</v>
      </c>
      <c r="O585" s="1022">
        <f>'PLAN DE ACCIÓN 2026'!AG87</f>
        <v>0</v>
      </c>
      <c r="P585" s="1029" t="e">
        <f t="shared" si="58"/>
        <v>#DIV/0!</v>
      </c>
      <c r="Q585" s="1046" t="s">
        <v>110</v>
      </c>
      <c r="R585" s="1030">
        <f t="shared" si="61"/>
        <v>0</v>
      </c>
      <c r="S585" s="1030">
        <f t="shared" si="62"/>
        <v>0</v>
      </c>
    </row>
    <row r="586" spans="1:19" ht="14.25">
      <c r="A586" s="1041">
        <v>85</v>
      </c>
      <c r="B586" s="1023" t="str">
        <f>'PLAN DE ACCIÓN 2026'!G88</f>
        <v>ID23</v>
      </c>
      <c r="C586" s="1048" t="s">
        <v>133</v>
      </c>
      <c r="D586" s="1048" t="s">
        <v>104</v>
      </c>
      <c r="E586" s="1023" t="str">
        <f>'PLAN DE ACCIÓN 2026'!X88</f>
        <v xml:space="preserve">Oficina Asesora de Planeación </v>
      </c>
      <c r="F586" s="1022" t="str">
        <f>'PLAN DE ACCIÓN 2026'!H88</f>
        <v xml:space="preserve">Formular el nuevo proyecto de inversión de la OAP. </v>
      </c>
      <c r="G586" s="1022">
        <v>6</v>
      </c>
      <c r="H586" s="1022" t="s">
        <v>139</v>
      </c>
      <c r="I586" s="1030">
        <f>'PLAN DE ACCIÓN 2026'!V88</f>
        <v>1</v>
      </c>
      <c r="J586" s="1030">
        <f>'PLAN DE ACCIÓN 2026'!J88+'PLAN DE ACCIÓN 2026'!K88+'PLAN DE ACCIÓN 2026'!L88+'PLAN DE ACCIÓN 2026'!M88+'PLAN DE ACCIÓN 2026'!N88+'PLAN DE ACCIÓN 2026'!O88</f>
        <v>1</v>
      </c>
      <c r="K586" s="1030">
        <f>'PLAN DE ACCIÓN 2026'!AB88+'PLAN DE ACCIÓN 2026'!AC88+'PLAN DE ACCIÓN 2026'!AD88+'PLAN DE ACCIÓN 2026'!AE88+'PLAN DE ACCIÓN 2026'!AF88+'PLAN DE ACCIÓN 2026'!AG88</f>
        <v>1</v>
      </c>
      <c r="L586" s="1031">
        <f t="shared" si="59"/>
        <v>1</v>
      </c>
      <c r="M586" s="1031">
        <f t="shared" si="60"/>
        <v>1</v>
      </c>
      <c r="N586" s="1030">
        <f>'PLAN DE ACCIÓN 2026'!O88</f>
        <v>0</v>
      </c>
      <c r="O586" s="1022">
        <f>'PLAN DE ACCIÓN 2026'!AG88</f>
        <v>0</v>
      </c>
      <c r="P586" s="1029" t="e">
        <f t="shared" si="58"/>
        <v>#DIV/0!</v>
      </c>
      <c r="Q586" s="1046" t="s">
        <v>110</v>
      </c>
      <c r="R586" s="1030">
        <f t="shared" si="61"/>
        <v>0</v>
      </c>
      <c r="S586" s="1030">
        <f t="shared" si="62"/>
        <v>0</v>
      </c>
    </row>
    <row r="587" spans="1:19" ht="14.25">
      <c r="A587" s="1041">
        <v>86</v>
      </c>
      <c r="B587" s="1023" t="str">
        <f>'PLAN DE ACCIÓN 2026'!G89</f>
        <v>ID24</v>
      </c>
      <c r="C587" s="1048" t="s">
        <v>133</v>
      </c>
      <c r="D587" s="1048" t="s">
        <v>104</v>
      </c>
      <c r="E587" s="1023" t="str">
        <f>'PLAN DE ACCIÓN 2026'!X89</f>
        <v xml:space="preserve">Oficina Asesora de Planeación </v>
      </c>
      <c r="F587" s="1022" t="str">
        <f>'PLAN DE ACCIÓN 2026'!H89</f>
        <v>Definir y hacer seguimiento de la implementación de la gestión de proyectos del INM</v>
      </c>
      <c r="G587" s="1022">
        <v>6</v>
      </c>
      <c r="H587" s="1022" t="s">
        <v>139</v>
      </c>
      <c r="I587" s="1030">
        <f>'PLAN DE ACCIÓN 2026'!V89</f>
        <v>2</v>
      </c>
      <c r="J587" s="1030">
        <f>'PLAN DE ACCIÓN 2026'!J89+'PLAN DE ACCIÓN 2026'!K89+'PLAN DE ACCIÓN 2026'!L89+'PLAN DE ACCIÓN 2026'!M89+'PLAN DE ACCIÓN 2026'!N89+'PLAN DE ACCIÓN 2026'!O89</f>
        <v>1</v>
      </c>
      <c r="K587" s="1030">
        <f>'PLAN DE ACCIÓN 2026'!AB89+'PLAN DE ACCIÓN 2026'!AC89+'PLAN DE ACCIÓN 2026'!AD89+'PLAN DE ACCIÓN 2026'!AE89+'PLAN DE ACCIÓN 2026'!AF89+'PLAN DE ACCIÓN 2026'!AG89</f>
        <v>0</v>
      </c>
      <c r="L587" s="1031">
        <f t="shared" si="59"/>
        <v>0.5</v>
      </c>
      <c r="M587" s="1031">
        <f t="shared" si="60"/>
        <v>0</v>
      </c>
      <c r="N587" s="1030">
        <f>'PLAN DE ACCIÓN 2026'!O89</f>
        <v>1</v>
      </c>
      <c r="O587" s="1022">
        <f>'PLAN DE ACCIÓN 2026'!AG89</f>
        <v>0</v>
      </c>
      <c r="P587" s="1029">
        <f t="shared" si="58"/>
        <v>0</v>
      </c>
      <c r="Q587" s="1046" t="s">
        <v>110</v>
      </c>
      <c r="R587" s="1030">
        <f t="shared" si="61"/>
        <v>-1</v>
      </c>
      <c r="S587" s="1030">
        <f t="shared" si="62"/>
        <v>-1</v>
      </c>
    </row>
    <row r="588" spans="1:19" ht="14.25">
      <c r="A588" s="1041">
        <v>87</v>
      </c>
      <c r="B588" s="1023" t="str">
        <f>'PLAN DE ACCIÓN 2026'!G90</f>
        <v>ID25</v>
      </c>
      <c r="C588" s="1048" t="s">
        <v>133</v>
      </c>
      <c r="D588" s="1048" t="s">
        <v>104</v>
      </c>
      <c r="E588" s="1023" t="str">
        <f>'PLAN DE ACCIÓN 2026'!X90</f>
        <v xml:space="preserve">Oficina Asesora de Planeación </v>
      </c>
      <c r="F588" s="1022" t="str">
        <f>'PLAN DE ACCIÓN 2026'!H90</f>
        <v>Actualizar los lineamientos de cooperacción internacional del INM ampliando su alcance y estratégias.</v>
      </c>
      <c r="G588" s="1022">
        <v>6</v>
      </c>
      <c r="H588" s="1022" t="s">
        <v>139</v>
      </c>
      <c r="I588" s="1030">
        <f>'PLAN DE ACCIÓN 2026'!V90</f>
        <v>1</v>
      </c>
      <c r="J588" s="1030">
        <f>'PLAN DE ACCIÓN 2026'!J90+'PLAN DE ACCIÓN 2026'!K90+'PLAN DE ACCIÓN 2026'!L90+'PLAN DE ACCIÓN 2026'!M90+'PLAN DE ACCIÓN 2026'!N90+'PLAN DE ACCIÓN 2026'!O90</f>
        <v>0</v>
      </c>
      <c r="K588" s="1030">
        <f>'PLAN DE ACCIÓN 2026'!AB90+'PLAN DE ACCIÓN 2026'!AC90+'PLAN DE ACCIÓN 2026'!AD90+'PLAN DE ACCIÓN 2026'!AE90+'PLAN DE ACCIÓN 2026'!AF90+'PLAN DE ACCIÓN 2026'!AG90</f>
        <v>0</v>
      </c>
      <c r="L588" s="1031">
        <f t="shared" si="59"/>
        <v>0</v>
      </c>
      <c r="M588" s="1031">
        <f t="shared" si="60"/>
        <v>0</v>
      </c>
      <c r="N588" s="1030">
        <f>'PLAN DE ACCIÓN 2026'!O90</f>
        <v>0</v>
      </c>
      <c r="O588" s="1022">
        <f>'PLAN DE ACCIÓN 2026'!AG90</f>
        <v>0</v>
      </c>
      <c r="P588" s="1029" t="e">
        <f t="shared" si="58"/>
        <v>#DIV/0!</v>
      </c>
      <c r="Q588" s="1046" t="s">
        <v>110</v>
      </c>
      <c r="R588" s="1030">
        <f t="shared" si="61"/>
        <v>0</v>
      </c>
      <c r="S588" s="1030">
        <f t="shared" si="62"/>
        <v>0</v>
      </c>
    </row>
    <row r="589" spans="1:19" ht="14.25">
      <c r="A589" s="1041">
        <v>88</v>
      </c>
      <c r="B589" s="1023" t="str">
        <f>'PLAN DE ACCIÓN 2026'!G91</f>
        <v>ID26</v>
      </c>
      <c r="C589" s="1048" t="s">
        <v>133</v>
      </c>
      <c r="D589" s="1048" t="s">
        <v>104</v>
      </c>
      <c r="E589" s="1023" t="str">
        <f>'PLAN DE ACCIÓN 2026'!X91</f>
        <v xml:space="preserve">Oficina Asesora de Planeación </v>
      </c>
      <c r="F589" s="1022" t="str">
        <f>'PLAN DE ACCIÓN 2026'!H91</f>
        <v>Definir e implementar el programa de mentoria de equidad de genero en la línea de acción del proyecto de cooperacción internacional de  Artical III.</v>
      </c>
      <c r="G589" s="1022">
        <v>6</v>
      </c>
      <c r="H589" s="1022" t="s">
        <v>139</v>
      </c>
      <c r="I589" s="1030">
        <f>'PLAN DE ACCIÓN 2026'!V91</f>
        <v>2</v>
      </c>
      <c r="J589" s="1030">
        <f>'PLAN DE ACCIÓN 2026'!J91+'PLAN DE ACCIÓN 2026'!K91+'PLAN DE ACCIÓN 2026'!L91+'PLAN DE ACCIÓN 2026'!M91+'PLAN DE ACCIÓN 2026'!N91+'PLAN DE ACCIÓN 2026'!O91</f>
        <v>1</v>
      </c>
      <c r="K589" s="1030">
        <f>'PLAN DE ACCIÓN 2026'!AB91+'PLAN DE ACCIÓN 2026'!AC91+'PLAN DE ACCIÓN 2026'!AD91+'PLAN DE ACCIÓN 2026'!AE91+'PLAN DE ACCIÓN 2026'!AF91+'PLAN DE ACCIÓN 2026'!AG91</f>
        <v>0</v>
      </c>
      <c r="L589" s="1031">
        <f t="shared" si="59"/>
        <v>0.5</v>
      </c>
      <c r="M589" s="1031">
        <f t="shared" si="60"/>
        <v>0</v>
      </c>
      <c r="N589" s="1030">
        <f>'PLAN DE ACCIÓN 2026'!O91</f>
        <v>1</v>
      </c>
      <c r="O589" s="1022">
        <f>'PLAN DE ACCIÓN 2026'!AG91</f>
        <v>0</v>
      </c>
      <c r="P589" s="1029">
        <f t="shared" si="58"/>
        <v>0</v>
      </c>
      <c r="Q589" s="1046" t="s">
        <v>110</v>
      </c>
      <c r="R589" s="1030">
        <f t="shared" si="61"/>
        <v>-1</v>
      </c>
      <c r="S589" s="1030">
        <f t="shared" si="62"/>
        <v>-1</v>
      </c>
    </row>
    <row r="590" spans="1:19" ht="14.25">
      <c r="A590" s="1041">
        <v>89</v>
      </c>
      <c r="B590" s="1023" t="str">
        <f>'PLAN DE ACCIÓN 2026'!G92</f>
        <v>ID27</v>
      </c>
      <c r="C590" s="1048" t="s">
        <v>133</v>
      </c>
      <c r="D590" s="1048" t="s">
        <v>104</v>
      </c>
      <c r="E590" s="1023" t="str">
        <f>'PLAN DE ACCIÓN 2026'!X92</f>
        <v>Subdirección de Metrología Física</v>
      </c>
      <c r="F590" s="1022" t="str">
        <f>'PLAN DE ACCIÓN 2026'!H92</f>
        <v>Seguimiento a la actualización de documentos y cierre de hallazgos a cargo de los laboratorios de la SMF</v>
      </c>
      <c r="G590" s="1022">
        <v>6</v>
      </c>
      <c r="H590" s="1022" t="s">
        <v>139</v>
      </c>
      <c r="I590" s="1030">
        <f>'PLAN DE ACCIÓN 2026'!V92</f>
        <v>2</v>
      </c>
      <c r="J590" s="1030">
        <f>'PLAN DE ACCIÓN 2026'!J92+'PLAN DE ACCIÓN 2026'!K92+'PLAN DE ACCIÓN 2026'!L92+'PLAN DE ACCIÓN 2026'!M92+'PLAN DE ACCIÓN 2026'!N92+'PLAN DE ACCIÓN 2026'!O92</f>
        <v>1</v>
      </c>
      <c r="K590" s="1030">
        <f>'PLAN DE ACCIÓN 2026'!AB92+'PLAN DE ACCIÓN 2026'!AC92+'PLAN DE ACCIÓN 2026'!AD92+'PLAN DE ACCIÓN 2026'!AE92+'PLAN DE ACCIÓN 2026'!AF92+'PLAN DE ACCIÓN 2026'!AG92</f>
        <v>0</v>
      </c>
      <c r="L590" s="1031">
        <f t="shared" si="59"/>
        <v>0.5</v>
      </c>
      <c r="M590" s="1031">
        <f t="shared" si="60"/>
        <v>0</v>
      </c>
      <c r="N590" s="1030">
        <f>'PLAN DE ACCIÓN 2026'!O92</f>
        <v>1</v>
      </c>
      <c r="O590" s="1022">
        <f>'PLAN DE ACCIÓN 2026'!AG92</f>
        <v>0</v>
      </c>
      <c r="P590" s="1029">
        <f t="shared" si="58"/>
        <v>0</v>
      </c>
      <c r="Q590" s="1046" t="s">
        <v>110</v>
      </c>
      <c r="R590" s="1030">
        <f t="shared" si="61"/>
        <v>-1</v>
      </c>
      <c r="S590" s="1030">
        <f t="shared" si="62"/>
        <v>-1</v>
      </c>
    </row>
    <row r="591" spans="1:19" ht="14.25">
      <c r="A591" s="1041">
        <v>90</v>
      </c>
      <c r="B591" s="1023" t="str">
        <f>'PLAN DE ACCIÓN 2026'!G93</f>
        <v>ID28</v>
      </c>
      <c r="C591" s="1048" t="s">
        <v>133</v>
      </c>
      <c r="D591" s="1048" t="s">
        <v>104</v>
      </c>
      <c r="E591" s="1023" t="str">
        <f>'PLAN DE ACCIÓN 2026'!X93</f>
        <v>Subdirección de Metrología Física</v>
      </c>
      <c r="F591" s="1022" t="str">
        <f>'PLAN DE ACCIÓN 2026'!H93</f>
        <v>Soporte de documentación cargada a OAP para la presentación al QSTF</v>
      </c>
      <c r="G591" s="1022">
        <v>6</v>
      </c>
      <c r="H591" s="1022" t="s">
        <v>139</v>
      </c>
      <c r="I591" s="1030">
        <f>'PLAN DE ACCIÓN 2026'!V93</f>
        <v>4</v>
      </c>
      <c r="J591" s="1030">
        <f>'PLAN DE ACCIÓN 2026'!J93+'PLAN DE ACCIÓN 2026'!K93+'PLAN DE ACCIÓN 2026'!L93+'PLAN DE ACCIÓN 2026'!M93+'PLAN DE ACCIÓN 2026'!N93+'PLAN DE ACCIÓN 2026'!O93</f>
        <v>3</v>
      </c>
      <c r="K591" s="1030">
        <f>'PLAN DE ACCIÓN 2026'!AB93+'PLAN DE ACCIÓN 2026'!AC93+'PLAN DE ACCIÓN 2026'!AD93+'PLAN DE ACCIÓN 2026'!AE93+'PLAN DE ACCIÓN 2026'!AF93+'PLAN DE ACCIÓN 2026'!AG93</f>
        <v>0</v>
      </c>
      <c r="L591" s="1031">
        <f t="shared" si="59"/>
        <v>0.75</v>
      </c>
      <c r="M591" s="1031">
        <f t="shared" si="60"/>
        <v>0</v>
      </c>
      <c r="N591" s="1030">
        <f>'PLAN DE ACCIÓN 2026'!O93</f>
        <v>0</v>
      </c>
      <c r="O591" s="1022">
        <f>'PLAN DE ACCIÓN 2026'!AG93</f>
        <v>0</v>
      </c>
      <c r="P591" s="1029" t="e">
        <f t="shared" si="58"/>
        <v>#DIV/0!</v>
      </c>
      <c r="Q591" s="1046" t="s">
        <v>110</v>
      </c>
      <c r="R591" s="1030">
        <f t="shared" si="61"/>
        <v>-3</v>
      </c>
      <c r="S591" s="1030">
        <f t="shared" si="62"/>
        <v>0</v>
      </c>
    </row>
    <row r="592" spans="1:19" ht="14.25">
      <c r="A592" s="1041">
        <v>91</v>
      </c>
      <c r="B592" s="1023" t="str">
        <f>'PLAN DE ACCIÓN 2026'!G94</f>
        <v>ID29</v>
      </c>
      <c r="C592" s="1048" t="s">
        <v>133</v>
      </c>
      <c r="D592" s="1048" t="s">
        <v>104</v>
      </c>
      <c r="E592" s="1023" t="str">
        <f>'PLAN DE ACCIÓN 2026'!X94</f>
        <v>Subdirección de Metrología Física</v>
      </c>
      <c r="F592" s="1022" t="str">
        <f>'PLAN DE ACCIÓN 2026'!H94</f>
        <v xml:space="preserve">Seguimiento a iniciativas de Transformación digital en el laboratorio de SMF </v>
      </c>
      <c r="G592" s="1022">
        <v>6</v>
      </c>
      <c r="H592" s="1022" t="s">
        <v>139</v>
      </c>
      <c r="I592" s="1030">
        <f>'PLAN DE ACCIÓN 2026'!V94</f>
        <v>2</v>
      </c>
      <c r="J592" s="1030">
        <f>'PLAN DE ACCIÓN 2026'!J94+'PLAN DE ACCIÓN 2026'!K94+'PLAN DE ACCIÓN 2026'!L94+'PLAN DE ACCIÓN 2026'!M94+'PLAN DE ACCIÓN 2026'!N94+'PLAN DE ACCIÓN 2026'!O94</f>
        <v>1</v>
      </c>
      <c r="K592" s="1030">
        <f>'PLAN DE ACCIÓN 2026'!AB94+'PLAN DE ACCIÓN 2026'!AC94+'PLAN DE ACCIÓN 2026'!AD94+'PLAN DE ACCIÓN 2026'!AE94+'PLAN DE ACCIÓN 2026'!AF94+'PLAN DE ACCIÓN 2026'!AG94</f>
        <v>1</v>
      </c>
      <c r="L592" s="1031">
        <f t="shared" si="59"/>
        <v>0.5</v>
      </c>
      <c r="M592" s="1031">
        <f t="shared" si="60"/>
        <v>0.5</v>
      </c>
      <c r="N592" s="1030">
        <f>'PLAN DE ACCIÓN 2026'!O94</f>
        <v>0</v>
      </c>
      <c r="O592" s="1022">
        <f>'PLAN DE ACCIÓN 2026'!AG94</f>
        <v>0</v>
      </c>
      <c r="P592" s="1029" t="e">
        <f t="shared" si="58"/>
        <v>#DIV/0!</v>
      </c>
      <c r="Q592" s="1046" t="s">
        <v>110</v>
      </c>
      <c r="R592" s="1030">
        <f t="shared" si="61"/>
        <v>0</v>
      </c>
      <c r="S592" s="1030">
        <f t="shared" si="62"/>
        <v>0</v>
      </c>
    </row>
    <row r="593" spans="1:19" ht="14.25">
      <c r="A593" s="1041">
        <v>92</v>
      </c>
      <c r="B593" s="1023" t="str">
        <f>'PLAN DE ACCIÓN 2026'!G95</f>
        <v>ID30</v>
      </c>
      <c r="C593" s="1048" t="s">
        <v>133</v>
      </c>
      <c r="D593" s="1048" t="s">
        <v>104</v>
      </c>
      <c r="E593" s="1023" t="str">
        <f>'PLAN DE ACCIÓN 2026'!X95</f>
        <v>Subdirección de Metrología Física</v>
      </c>
      <c r="F593" s="1022" t="str">
        <f>'PLAN DE ACCIÓN 2026'!H95</f>
        <v>Participar en reuniones de Grupos de Trabajo, subcomités y/o Comités Consultivos ante el BIPM o el SIM</v>
      </c>
      <c r="G593" s="1022">
        <v>6</v>
      </c>
      <c r="H593" s="1022" t="s">
        <v>139</v>
      </c>
      <c r="I593" s="1030">
        <f>'PLAN DE ACCIÓN 2026'!V95</f>
        <v>3</v>
      </c>
      <c r="J593" s="1030">
        <f>'PLAN DE ACCIÓN 2026'!J95+'PLAN DE ACCIÓN 2026'!K95+'PLAN DE ACCIÓN 2026'!L95+'PLAN DE ACCIÓN 2026'!M95+'PLAN DE ACCIÓN 2026'!N95+'PLAN DE ACCIÓN 2026'!O95</f>
        <v>1</v>
      </c>
      <c r="K593" s="1030">
        <f>'PLAN DE ACCIÓN 2026'!AB95+'PLAN DE ACCIÓN 2026'!AC95+'PLAN DE ACCIÓN 2026'!AD95+'PLAN DE ACCIÓN 2026'!AE95+'PLAN DE ACCIÓN 2026'!AF95+'PLAN DE ACCIÓN 2026'!AG95</f>
        <v>1</v>
      </c>
      <c r="L593" s="1031">
        <f t="shared" si="59"/>
        <v>0.33333333333333331</v>
      </c>
      <c r="M593" s="1031">
        <f t="shared" si="60"/>
        <v>0.33333333333333331</v>
      </c>
      <c r="N593" s="1030">
        <f>'PLAN DE ACCIÓN 2026'!O95</f>
        <v>0</v>
      </c>
      <c r="O593" s="1022">
        <f>'PLAN DE ACCIÓN 2026'!AG95</f>
        <v>0</v>
      </c>
      <c r="P593" s="1029" t="e">
        <f t="shared" si="58"/>
        <v>#DIV/0!</v>
      </c>
      <c r="Q593" s="1046" t="s">
        <v>110</v>
      </c>
      <c r="R593" s="1030">
        <f t="shared" si="61"/>
        <v>0</v>
      </c>
      <c r="S593" s="1030">
        <f t="shared" si="62"/>
        <v>0</v>
      </c>
    </row>
    <row r="594" spans="1:19" ht="14.25">
      <c r="A594" s="1041">
        <v>93</v>
      </c>
      <c r="B594" s="1023" t="str">
        <f>'PLAN DE ACCIÓN 2026'!G96</f>
        <v>ID31</v>
      </c>
      <c r="C594" s="1048" t="s">
        <v>133</v>
      </c>
      <c r="D594" s="1048" t="s">
        <v>104</v>
      </c>
      <c r="E594" s="1023" t="str">
        <f>'PLAN DE ACCIÓN 2026'!X96</f>
        <v>Subdirección de Metrología Física</v>
      </c>
      <c r="F594" s="1022" t="str">
        <f>'PLAN DE ACCIÓN 2026'!H96</f>
        <v xml:space="preserve">Rediseñar o diseñar cursos en metrología física </v>
      </c>
      <c r="G594" s="1022">
        <v>6</v>
      </c>
      <c r="H594" s="1022" t="s">
        <v>139</v>
      </c>
      <c r="I594" s="1030">
        <f>'PLAN DE ACCIÓN 2026'!V96</f>
        <v>2</v>
      </c>
      <c r="J594" s="1030">
        <f>'PLAN DE ACCIÓN 2026'!J96+'PLAN DE ACCIÓN 2026'!K96+'PLAN DE ACCIÓN 2026'!L96+'PLAN DE ACCIÓN 2026'!M96+'PLAN DE ACCIÓN 2026'!N96+'PLAN DE ACCIÓN 2026'!O96</f>
        <v>0</v>
      </c>
      <c r="K594" s="1030">
        <f>'PLAN DE ACCIÓN 2026'!AB96+'PLAN DE ACCIÓN 2026'!AC96+'PLAN DE ACCIÓN 2026'!AD96+'PLAN DE ACCIÓN 2026'!AE96+'PLAN DE ACCIÓN 2026'!AF96+'PLAN DE ACCIÓN 2026'!AG96</f>
        <v>0</v>
      </c>
      <c r="L594" s="1031">
        <f t="shared" si="59"/>
        <v>0</v>
      </c>
      <c r="M594" s="1031">
        <f t="shared" si="60"/>
        <v>0</v>
      </c>
      <c r="N594" s="1030">
        <f>'PLAN DE ACCIÓN 2026'!O96</f>
        <v>0</v>
      </c>
      <c r="O594" s="1022">
        <f>'PLAN DE ACCIÓN 2026'!AG96</f>
        <v>0</v>
      </c>
      <c r="P594" s="1029" t="e">
        <f t="shared" si="58"/>
        <v>#DIV/0!</v>
      </c>
      <c r="Q594" s="1046" t="s">
        <v>110</v>
      </c>
      <c r="R594" s="1030">
        <f t="shared" si="61"/>
        <v>0</v>
      </c>
      <c r="S594" s="1030">
        <f t="shared" si="62"/>
        <v>0</v>
      </c>
    </row>
    <row r="595" spans="1:19" ht="14.25">
      <c r="A595" s="1041">
        <v>94</v>
      </c>
      <c r="B595" s="1023" t="str">
        <f>'PLAN DE ACCIÓN 2026'!G97</f>
        <v>ID32</v>
      </c>
      <c r="C595" s="1048" t="s">
        <v>133</v>
      </c>
      <c r="D595" s="1048" t="s">
        <v>104</v>
      </c>
      <c r="E595" s="1023" t="str">
        <f>'PLAN DE ACCIÓN 2026'!X97</f>
        <v>Subdirección de Metrología Física</v>
      </c>
      <c r="F595" s="1022" t="str">
        <f>'PLAN DE ACCIÓN 2026'!H97</f>
        <v>Servicios metrologicos prestados por los laboratorios de la SMF</v>
      </c>
      <c r="G595" s="1022">
        <v>6</v>
      </c>
      <c r="H595" s="1022" t="s">
        <v>139</v>
      </c>
      <c r="I595" s="1030">
        <f>'PLAN DE ACCIÓN 2026'!V97</f>
        <v>3</v>
      </c>
      <c r="J595" s="1030">
        <f>'PLAN DE ACCIÓN 2026'!J97+'PLAN DE ACCIÓN 2026'!K97+'PLAN DE ACCIÓN 2026'!L97+'PLAN DE ACCIÓN 2026'!M97+'PLAN DE ACCIÓN 2026'!N97+'PLAN DE ACCIÓN 2026'!O97</f>
        <v>1</v>
      </c>
      <c r="K595" s="1030">
        <f>'PLAN DE ACCIÓN 2026'!AB97+'PLAN DE ACCIÓN 2026'!AC97+'PLAN DE ACCIÓN 2026'!AD97+'PLAN DE ACCIÓN 2026'!AE97+'PLAN DE ACCIÓN 2026'!AF97+'PLAN DE ACCIÓN 2026'!AG97</f>
        <v>0</v>
      </c>
      <c r="L595" s="1031">
        <f t="shared" si="59"/>
        <v>0.33333333333333331</v>
      </c>
      <c r="M595" s="1031">
        <f t="shared" si="60"/>
        <v>0</v>
      </c>
      <c r="N595" s="1030">
        <f>'PLAN DE ACCIÓN 2026'!O97</f>
        <v>1</v>
      </c>
      <c r="O595" s="1022">
        <f>'PLAN DE ACCIÓN 2026'!AG97</f>
        <v>0</v>
      </c>
      <c r="P595" s="1029">
        <f t="shared" si="58"/>
        <v>0</v>
      </c>
      <c r="Q595" s="1046" t="s">
        <v>110</v>
      </c>
      <c r="R595" s="1030">
        <f t="shared" si="61"/>
        <v>-1</v>
      </c>
      <c r="S595" s="1030">
        <f t="shared" si="62"/>
        <v>-1</v>
      </c>
    </row>
    <row r="596" spans="1:19" ht="14.25">
      <c r="A596" s="1041">
        <v>95</v>
      </c>
      <c r="B596" s="1023" t="str">
        <f>'PLAN DE ACCIÓN 2026'!G98</f>
        <v>ID33</v>
      </c>
      <c r="C596" s="1048" t="s">
        <v>133</v>
      </c>
      <c r="D596" s="1048" t="s">
        <v>104</v>
      </c>
      <c r="E596" s="1023" t="str">
        <f>'PLAN DE ACCIÓN 2026'!X98</f>
        <v>Subdirección de Metrología Física</v>
      </c>
      <c r="F596" s="1022" t="str">
        <f>'PLAN DE ACCIÓN 2026'!H98</f>
        <v xml:space="preserve">Realizar informes de seguimiento a Trazabilidad externa de la SMF </v>
      </c>
      <c r="G596" s="1022">
        <v>6</v>
      </c>
      <c r="H596" s="1022" t="s">
        <v>139</v>
      </c>
      <c r="I596" s="1030">
        <f>'PLAN DE ACCIÓN 2026'!V98</f>
        <v>2</v>
      </c>
      <c r="J596" s="1030">
        <f>'PLAN DE ACCIÓN 2026'!J98+'PLAN DE ACCIÓN 2026'!K98+'PLAN DE ACCIÓN 2026'!L98+'PLAN DE ACCIÓN 2026'!M98+'PLAN DE ACCIÓN 2026'!N98+'PLAN DE ACCIÓN 2026'!O98</f>
        <v>0</v>
      </c>
      <c r="K596" s="1030">
        <f>'PLAN DE ACCIÓN 2026'!AB98+'PLAN DE ACCIÓN 2026'!AC98+'PLAN DE ACCIÓN 2026'!AD98+'PLAN DE ACCIÓN 2026'!AE98+'PLAN DE ACCIÓN 2026'!AF98+'PLAN DE ACCIÓN 2026'!AG98</f>
        <v>0</v>
      </c>
      <c r="L596" s="1031">
        <f t="shared" si="59"/>
        <v>0</v>
      </c>
      <c r="M596" s="1031">
        <f t="shared" si="60"/>
        <v>0</v>
      </c>
      <c r="N596" s="1030">
        <f>'PLAN DE ACCIÓN 2026'!O98</f>
        <v>0</v>
      </c>
      <c r="O596" s="1022">
        <f>'PLAN DE ACCIÓN 2026'!AG98</f>
        <v>0</v>
      </c>
      <c r="P596" s="1029" t="e">
        <f t="shared" si="58"/>
        <v>#DIV/0!</v>
      </c>
      <c r="Q596" s="1046" t="s">
        <v>110</v>
      </c>
      <c r="R596" s="1030">
        <f t="shared" si="61"/>
        <v>0</v>
      </c>
      <c r="S596" s="1030">
        <f t="shared" si="62"/>
        <v>0</v>
      </c>
    </row>
    <row r="597" spans="1:19" ht="14.25">
      <c r="A597" s="1041">
        <v>96</v>
      </c>
      <c r="B597" s="1023" t="str">
        <f>'PLAN DE ACCIÓN 2026'!G99</f>
        <v>ID34</v>
      </c>
      <c r="C597" s="1048" t="s">
        <v>133</v>
      </c>
      <c r="D597" s="1048" t="s">
        <v>104</v>
      </c>
      <c r="E597" s="1023" t="str">
        <f>'PLAN DE ACCIÓN 2026'!X99</f>
        <v>Subdirección de Metrología Física</v>
      </c>
      <c r="F597" s="1022" t="str">
        <f>'PLAN DE ACCIÓN 2026'!H99</f>
        <v>Participa en convocatorias y/o ejecutar proyectos de cooperación nacional o internacional</v>
      </c>
      <c r="G597" s="1022">
        <v>6</v>
      </c>
      <c r="H597" s="1022" t="s">
        <v>139</v>
      </c>
      <c r="I597" s="1030">
        <f>'PLAN DE ACCIÓN 2026'!V99</f>
        <v>2</v>
      </c>
      <c r="J597" s="1030">
        <f>'PLAN DE ACCIÓN 2026'!J99+'PLAN DE ACCIÓN 2026'!K99+'PLAN DE ACCIÓN 2026'!L99+'PLAN DE ACCIÓN 2026'!M99+'PLAN DE ACCIÓN 2026'!N99+'PLAN DE ACCIÓN 2026'!O99</f>
        <v>1</v>
      </c>
      <c r="K597" s="1030">
        <f>'PLAN DE ACCIÓN 2026'!AB99+'PLAN DE ACCIÓN 2026'!AC99+'PLAN DE ACCIÓN 2026'!AD99+'PLAN DE ACCIÓN 2026'!AE99+'PLAN DE ACCIÓN 2026'!AF99+'PLAN DE ACCIÓN 2026'!AG99</f>
        <v>0</v>
      </c>
      <c r="L597" s="1031">
        <f t="shared" si="59"/>
        <v>0.5</v>
      </c>
      <c r="M597" s="1031">
        <f t="shared" si="60"/>
        <v>0</v>
      </c>
      <c r="N597" s="1030">
        <f>'PLAN DE ACCIÓN 2026'!O99</f>
        <v>1</v>
      </c>
      <c r="O597" s="1022">
        <f>'PLAN DE ACCIÓN 2026'!AG99</f>
        <v>0</v>
      </c>
      <c r="P597" s="1029">
        <f t="shared" si="58"/>
        <v>0</v>
      </c>
      <c r="Q597" s="1046" t="s">
        <v>110</v>
      </c>
      <c r="R597" s="1030">
        <f t="shared" si="61"/>
        <v>-1</v>
      </c>
      <c r="S597" s="1030">
        <f t="shared" si="62"/>
        <v>-1</v>
      </c>
    </row>
    <row r="598" spans="1:19" ht="14.25">
      <c r="A598" s="1041">
        <v>97</v>
      </c>
      <c r="B598" s="1023" t="str">
        <f>'PLAN DE ACCIÓN 2026'!G100</f>
        <v>ID35</v>
      </c>
      <c r="C598" s="1048" t="s">
        <v>133</v>
      </c>
      <c r="D598" s="1048" t="s">
        <v>104</v>
      </c>
      <c r="E598" s="1023" t="str">
        <f>'PLAN DE ACCIÓN 2026'!X100</f>
        <v>Subdirección de Metrología Física</v>
      </c>
      <c r="F598" s="1022" t="str">
        <f>'PLAN DE ACCIÓN 2026'!H100</f>
        <v>Realizar las evaluaciones pares y auditorias internas para el mantenimiento de CMC de acuerdo al programa anual de auditorias del SIG</v>
      </c>
      <c r="G598" s="1022">
        <v>6</v>
      </c>
      <c r="H598" s="1022" t="s">
        <v>139</v>
      </c>
      <c r="I598" s="1030">
        <f>'PLAN DE ACCIÓN 2026'!V100</f>
        <v>2</v>
      </c>
      <c r="J598" s="1030">
        <f>'PLAN DE ACCIÓN 2026'!J100+'PLAN DE ACCIÓN 2026'!K100+'PLAN DE ACCIÓN 2026'!L100+'PLAN DE ACCIÓN 2026'!M100+'PLAN DE ACCIÓN 2026'!N100+'PLAN DE ACCIÓN 2026'!O100</f>
        <v>0</v>
      </c>
      <c r="K598" s="1030">
        <f>'PLAN DE ACCIÓN 2026'!AB100+'PLAN DE ACCIÓN 2026'!AC100+'PLAN DE ACCIÓN 2026'!AD100+'PLAN DE ACCIÓN 2026'!AE100+'PLAN DE ACCIÓN 2026'!AF100+'PLAN DE ACCIÓN 2026'!AG100</f>
        <v>0</v>
      </c>
      <c r="L598" s="1031">
        <f t="shared" si="59"/>
        <v>0</v>
      </c>
      <c r="M598" s="1031">
        <f t="shared" si="60"/>
        <v>0</v>
      </c>
      <c r="N598" s="1030">
        <f>'PLAN DE ACCIÓN 2026'!O100</f>
        <v>0</v>
      </c>
      <c r="O598" s="1022">
        <f>'PLAN DE ACCIÓN 2026'!AG100</f>
        <v>0</v>
      </c>
      <c r="P598" s="1029" t="e">
        <f t="shared" si="58"/>
        <v>#DIV/0!</v>
      </c>
      <c r="Q598" s="1046" t="s">
        <v>110</v>
      </c>
      <c r="R598" s="1030">
        <f t="shared" si="61"/>
        <v>0</v>
      </c>
      <c r="S598" s="1030">
        <f t="shared" si="62"/>
        <v>0</v>
      </c>
    </row>
    <row r="599" spans="1:19" ht="14.25">
      <c r="A599" s="1041">
        <v>98</v>
      </c>
      <c r="B599" s="1023" t="str">
        <f>'PLAN DE ACCIÓN 2026'!G101</f>
        <v>ID36</v>
      </c>
      <c r="C599" s="1048" t="s">
        <v>133</v>
      </c>
      <c r="D599" s="1048" t="s">
        <v>104</v>
      </c>
      <c r="E599" s="1023" t="str">
        <f>'PLAN DE ACCIÓN 2026'!X101</f>
        <v>Subdirección de Metrología Química y Biología</v>
      </c>
      <c r="F599" s="1022" t="str">
        <f>'PLAN DE ACCIÓN 2026'!H101</f>
        <v>Atender servicios de calibración en espectrofotometría UV - Vis</v>
      </c>
      <c r="G599" s="1022">
        <v>6</v>
      </c>
      <c r="H599" s="1022" t="s">
        <v>139</v>
      </c>
      <c r="I599" s="1030">
        <f>'PLAN DE ACCIÓN 2026'!V101</f>
        <v>1</v>
      </c>
      <c r="J599" s="1030">
        <f>'PLAN DE ACCIÓN 2026'!J101+'PLAN DE ACCIÓN 2026'!K101+'PLAN DE ACCIÓN 2026'!L101+'PLAN DE ACCIÓN 2026'!M101+'PLAN DE ACCIÓN 2026'!N101+'PLAN DE ACCIÓN 2026'!O101</f>
        <v>0</v>
      </c>
      <c r="K599" s="1030">
        <f>'PLAN DE ACCIÓN 2026'!AB101+'PLAN DE ACCIÓN 2026'!AC101+'PLAN DE ACCIÓN 2026'!AD101+'PLAN DE ACCIÓN 2026'!AE101+'PLAN DE ACCIÓN 2026'!AF101+'PLAN DE ACCIÓN 2026'!AG101</f>
        <v>0</v>
      </c>
      <c r="L599" s="1031">
        <f t="shared" si="59"/>
        <v>0</v>
      </c>
      <c r="M599" s="1031">
        <f t="shared" si="60"/>
        <v>0</v>
      </c>
      <c r="N599" s="1030">
        <f>'PLAN DE ACCIÓN 2026'!O101</f>
        <v>0</v>
      </c>
      <c r="O599" s="1022">
        <f>'PLAN DE ACCIÓN 2026'!AG101</f>
        <v>0</v>
      </c>
      <c r="P599" s="1029" t="e">
        <f t="shared" si="58"/>
        <v>#DIV/0!</v>
      </c>
      <c r="Q599" s="1046" t="s">
        <v>110</v>
      </c>
      <c r="R599" s="1030">
        <f t="shared" si="61"/>
        <v>0</v>
      </c>
      <c r="S599" s="1030">
        <f t="shared" si="62"/>
        <v>0</v>
      </c>
    </row>
    <row r="600" spans="1:19" ht="14.25">
      <c r="A600" s="1041">
        <v>99</v>
      </c>
      <c r="B600" s="1023" t="str">
        <f>'PLAN DE ACCIÓN 2026'!G102</f>
        <v>ID37</v>
      </c>
      <c r="C600" s="1048" t="s">
        <v>133</v>
      </c>
      <c r="D600" s="1048" t="s">
        <v>104</v>
      </c>
      <c r="E600" s="1023" t="str">
        <f>'PLAN DE ACCIÓN 2026'!X102</f>
        <v>Subdirección de Servicios Metrológicos y Relación con el Ciudadano</v>
      </c>
      <c r="F600" s="1022" t="str">
        <f>'PLAN DE ACCIÓN 2026'!H102</f>
        <v>Avanzar en la implementación del modelo de gobernanza de I+D+i</v>
      </c>
      <c r="G600" s="1022">
        <v>6</v>
      </c>
      <c r="H600" s="1022" t="s">
        <v>139</v>
      </c>
      <c r="I600" s="1030">
        <f>'PLAN DE ACCIÓN 2026'!V102</f>
        <v>6</v>
      </c>
      <c r="J600" s="1030">
        <f>'PLAN DE ACCIÓN 2026'!J102+'PLAN DE ACCIÓN 2026'!K102+'PLAN DE ACCIÓN 2026'!L102+'PLAN DE ACCIÓN 2026'!M102+'PLAN DE ACCIÓN 2026'!N102+'PLAN DE ACCIÓN 2026'!O102</f>
        <v>2</v>
      </c>
      <c r="K600" s="1030">
        <f>'PLAN DE ACCIÓN 2026'!AB102+'PLAN DE ACCIÓN 2026'!AC102+'PLAN DE ACCIÓN 2026'!AD102+'PLAN DE ACCIÓN 2026'!AE102+'PLAN DE ACCIÓN 2026'!AF102+'PLAN DE ACCIÓN 2026'!AG102</f>
        <v>1</v>
      </c>
      <c r="L600" s="1031">
        <f t="shared" si="59"/>
        <v>0.33333333333333331</v>
      </c>
      <c r="M600" s="1031">
        <f t="shared" si="60"/>
        <v>0.16666666666666666</v>
      </c>
      <c r="N600" s="1030">
        <f>'PLAN DE ACCIÓN 2026'!O102</f>
        <v>0</v>
      </c>
      <c r="O600" s="1022">
        <f>'PLAN DE ACCIÓN 2026'!AG102</f>
        <v>0</v>
      </c>
      <c r="P600" s="1029" t="e">
        <f t="shared" si="58"/>
        <v>#DIV/0!</v>
      </c>
      <c r="Q600" s="1046" t="s">
        <v>110</v>
      </c>
      <c r="R600" s="1030">
        <f t="shared" si="61"/>
        <v>-1</v>
      </c>
      <c r="S600" s="1030">
        <f t="shared" si="62"/>
        <v>0</v>
      </c>
    </row>
    <row r="601" spans="1:19" ht="14.25">
      <c r="A601" s="1041">
        <v>100</v>
      </c>
      <c r="B601" s="1023" t="str">
        <f>'PLAN DE ACCIÓN 2026'!G103</f>
        <v>ID38</v>
      </c>
      <c r="C601" s="1048" t="s">
        <v>133</v>
      </c>
      <c r="D601" s="1048" t="s">
        <v>104</v>
      </c>
      <c r="E601" s="1023" t="str">
        <f>'PLAN DE ACCIÓN 2026'!X103</f>
        <v>Subdirección de Servicios Metrológicos y Relación con el Ciudadano</v>
      </c>
      <c r="F601" s="1022" t="str">
        <f>'PLAN DE ACCIÓN 2026'!H103</f>
        <v>Generar el modelo predictivo (Fase I) para la gestión de la demanda de servicios metrológicos</v>
      </c>
      <c r="G601" s="1022">
        <v>6</v>
      </c>
      <c r="H601" s="1022" t="s">
        <v>139</v>
      </c>
      <c r="I601" s="1030">
        <f>'PLAN DE ACCIÓN 2026'!V103</f>
        <v>2</v>
      </c>
      <c r="J601" s="1030">
        <f>'PLAN DE ACCIÓN 2026'!J103+'PLAN DE ACCIÓN 2026'!K103+'PLAN DE ACCIÓN 2026'!L103+'PLAN DE ACCIÓN 2026'!M103+'PLAN DE ACCIÓN 2026'!N103+'PLAN DE ACCIÓN 2026'!O103</f>
        <v>1</v>
      </c>
      <c r="K601" s="1030">
        <f>'PLAN DE ACCIÓN 2026'!AB103+'PLAN DE ACCIÓN 2026'!AC103+'PLAN DE ACCIÓN 2026'!AD103+'PLAN DE ACCIÓN 2026'!AE103+'PLAN DE ACCIÓN 2026'!AF103+'PLAN DE ACCIÓN 2026'!AG103</f>
        <v>1</v>
      </c>
      <c r="L601" s="1031">
        <f t="shared" si="59"/>
        <v>0.5</v>
      </c>
      <c r="M601" s="1031">
        <f t="shared" si="60"/>
        <v>0.5</v>
      </c>
      <c r="N601" s="1030">
        <f>'PLAN DE ACCIÓN 2026'!O103</f>
        <v>0</v>
      </c>
      <c r="O601" s="1022">
        <f>'PLAN DE ACCIÓN 2026'!AG103</f>
        <v>0</v>
      </c>
      <c r="P601" s="1029" t="e">
        <f t="shared" si="58"/>
        <v>#DIV/0!</v>
      </c>
      <c r="Q601" s="1046" t="s">
        <v>110</v>
      </c>
      <c r="R601" s="1030">
        <f t="shared" si="61"/>
        <v>0</v>
      </c>
      <c r="S601" s="1030">
        <f t="shared" si="62"/>
        <v>0</v>
      </c>
    </row>
    <row r="602" spans="1:19" ht="14.25">
      <c r="A602" s="1041">
        <v>1</v>
      </c>
      <c r="B602" s="1023" t="str">
        <f>'PLAN DE ACCIÓN 2026'!G4</f>
        <v>PEI1</v>
      </c>
      <c r="C602" s="1048" t="s">
        <v>133</v>
      </c>
      <c r="D602" s="1048" t="s">
        <v>104</v>
      </c>
      <c r="E602" s="1023" t="str">
        <f>'PLAN DE ACCIÓN 2026'!X4</f>
        <v>Subdirección de Metrología Física</v>
      </c>
      <c r="F602" s="1022" t="str">
        <f>'PLAN DE ACCIÓN 2026'!H4</f>
        <v>Optimizar las CMC propias y/o reconocidas vigentes (SMF)</v>
      </c>
      <c r="G602" s="1022">
        <v>7</v>
      </c>
      <c r="H602" s="1022" t="s">
        <v>140</v>
      </c>
      <c r="I602" s="1030">
        <f>'PLAN DE ACCIÓN 2026'!V4</f>
        <v>2</v>
      </c>
      <c r="J602" s="1030">
        <f>'PLAN DE ACCIÓN 2026'!J4+'PLAN DE ACCIÓN 2026'!K4+'PLAN DE ACCIÓN 2026'!L4+'PLAN DE ACCIÓN 2026'!M4+'PLAN DE ACCIÓN 2026'!N4+'PLAN DE ACCIÓN 2026'!O4+'PLAN DE ACCIÓN 2026'!P4</f>
        <v>1</v>
      </c>
      <c r="K602" s="1030">
        <f>'PLAN DE ACCIÓN 2026'!AB4+'PLAN DE ACCIÓN 2026'!AC4+'PLAN DE ACCIÓN 2026'!AD4+'PLAN DE ACCIÓN 2026'!AE4+'PLAN DE ACCIÓN 2026'!AF4+'PLAN DE ACCIÓN 2026'!AG4+'PLAN DE ACCIÓN 2026'!AH4</f>
        <v>0</v>
      </c>
      <c r="L602" s="1031">
        <f t="shared" si="59"/>
        <v>0.5</v>
      </c>
      <c r="M602" s="1031">
        <f t="shared" si="60"/>
        <v>0</v>
      </c>
      <c r="N602" s="1030">
        <f>'PLAN DE ACCIÓN 2026'!P4</f>
        <v>1</v>
      </c>
      <c r="O602" s="1022">
        <f>'PLAN DE ACCIÓN 2026'!AH4</f>
        <v>0</v>
      </c>
      <c r="P602" s="1029">
        <f t="shared" si="58"/>
        <v>0</v>
      </c>
      <c r="Q602" s="1046" t="s">
        <v>105</v>
      </c>
      <c r="R602" s="1030">
        <f>K602-J602</f>
        <v>-1</v>
      </c>
      <c r="S602" s="1030">
        <f>O602-N602</f>
        <v>-1</v>
      </c>
    </row>
    <row r="603" spans="1:19" ht="14.25">
      <c r="A603" s="1041">
        <v>2</v>
      </c>
      <c r="B603" s="1023" t="str">
        <f>'PLAN DE ACCIÓN 2026'!G5</f>
        <v>PEI1</v>
      </c>
      <c r="C603" s="1048" t="s">
        <v>133</v>
      </c>
      <c r="D603" s="1048" t="s">
        <v>104</v>
      </c>
      <c r="E603" s="1023" t="str">
        <f>'PLAN DE ACCIÓN 2026'!X5</f>
        <v>Subdirección de Metrología Química y Biología</v>
      </c>
      <c r="F603" s="1022" t="str">
        <f>'PLAN DE ACCIÓN 2026'!H5</f>
        <v>Optimizar las CMC propias y/o reconocidas vigentes (SMBQ)</v>
      </c>
      <c r="G603" s="1022">
        <v>7</v>
      </c>
      <c r="H603" s="1022" t="s">
        <v>140</v>
      </c>
      <c r="I603" s="1030">
        <f>'PLAN DE ACCIÓN 2026'!V5</f>
        <v>1</v>
      </c>
      <c r="J603" s="1030">
        <f>'PLAN DE ACCIÓN 2026'!J5+'PLAN DE ACCIÓN 2026'!K5+'PLAN DE ACCIÓN 2026'!L5+'PLAN DE ACCIÓN 2026'!M5+'PLAN DE ACCIÓN 2026'!N5+'PLAN DE ACCIÓN 2026'!O5+'PLAN DE ACCIÓN 2026'!P5</f>
        <v>0</v>
      </c>
      <c r="K603" s="1030">
        <f>'PLAN DE ACCIÓN 2026'!AB5+'PLAN DE ACCIÓN 2026'!AC5+'PLAN DE ACCIÓN 2026'!AD5+'PLAN DE ACCIÓN 2026'!AE5+'PLAN DE ACCIÓN 2026'!AF5+'PLAN DE ACCIÓN 2026'!AG5+'PLAN DE ACCIÓN 2026'!AH5</f>
        <v>0</v>
      </c>
      <c r="L603" s="1031">
        <f t="shared" si="59"/>
        <v>0</v>
      </c>
      <c r="M603" s="1031">
        <f t="shared" si="60"/>
        <v>0</v>
      </c>
      <c r="N603" s="1030">
        <f>'PLAN DE ACCIÓN 2026'!P5</f>
        <v>0</v>
      </c>
      <c r="O603" s="1022">
        <f>'PLAN DE ACCIÓN 2026'!AH5</f>
        <v>0</v>
      </c>
      <c r="P603" s="1029" t="e">
        <f t="shared" si="58"/>
        <v>#DIV/0!</v>
      </c>
      <c r="Q603" s="1046" t="s">
        <v>105</v>
      </c>
      <c r="R603" s="1030">
        <f t="shared" ref="R603:R666" si="63">K603-J603</f>
        <v>0</v>
      </c>
      <c r="S603" s="1030">
        <f t="shared" ref="S603:S666" si="64">O603-N603</f>
        <v>0</v>
      </c>
    </row>
    <row r="604" spans="1:19" ht="14.25">
      <c r="A604" s="1041">
        <v>3</v>
      </c>
      <c r="B604" s="1023" t="str">
        <f>'PLAN DE ACCIÓN 2026'!G6</f>
        <v>PEI2</v>
      </c>
      <c r="C604" s="1048" t="s">
        <v>133</v>
      </c>
      <c r="D604" s="1048" t="s">
        <v>104</v>
      </c>
      <c r="E604" s="1023" t="str">
        <f>'PLAN DE ACCIÓN 2026'!X6</f>
        <v>Subdirección de Metrología Química y Biología</v>
      </c>
      <c r="F604" s="1022" t="str">
        <f>'PLAN DE ACCIÓN 2026'!H6</f>
        <v>Someter a reconocimiento vigentes o nuevas CMC asociadas a nuevas magnitudes o mensurandos o método de medición (SMQB)</v>
      </c>
      <c r="G604" s="1022">
        <v>7</v>
      </c>
      <c r="H604" s="1022" t="s">
        <v>140</v>
      </c>
      <c r="I604" s="1030">
        <f>'PLAN DE ACCIÓN 2026'!V6</f>
        <v>2</v>
      </c>
      <c r="J604" s="1030">
        <f>'PLAN DE ACCIÓN 2026'!J6+'PLAN DE ACCIÓN 2026'!K6+'PLAN DE ACCIÓN 2026'!L6+'PLAN DE ACCIÓN 2026'!M6+'PLAN DE ACCIÓN 2026'!N6+'PLAN DE ACCIÓN 2026'!O6+'PLAN DE ACCIÓN 2026'!P6</f>
        <v>0</v>
      </c>
      <c r="K604" s="1030">
        <f>'PLAN DE ACCIÓN 2026'!AB6+'PLAN DE ACCIÓN 2026'!AC6+'PLAN DE ACCIÓN 2026'!AD6+'PLAN DE ACCIÓN 2026'!AE6+'PLAN DE ACCIÓN 2026'!AF6+'PLAN DE ACCIÓN 2026'!AG6+'PLAN DE ACCIÓN 2026'!AH6</f>
        <v>0</v>
      </c>
      <c r="L604" s="1031">
        <f t="shared" si="59"/>
        <v>0</v>
      </c>
      <c r="M604" s="1031">
        <f t="shared" si="60"/>
        <v>0</v>
      </c>
      <c r="N604" s="1030">
        <f>'PLAN DE ACCIÓN 2026'!P6</f>
        <v>0</v>
      </c>
      <c r="O604" s="1022">
        <f>'PLAN DE ACCIÓN 2026'!AH6</f>
        <v>0</v>
      </c>
      <c r="P604" s="1029" t="e">
        <f t="shared" si="58"/>
        <v>#DIV/0!</v>
      </c>
      <c r="Q604" s="1046" t="s">
        <v>105</v>
      </c>
      <c r="R604" s="1030">
        <f t="shared" si="63"/>
        <v>0</v>
      </c>
      <c r="S604" s="1030">
        <f t="shared" si="64"/>
        <v>0</v>
      </c>
    </row>
    <row r="605" spans="1:19" ht="14.25">
      <c r="A605" s="1041">
        <v>4</v>
      </c>
      <c r="B605" s="1023" t="str">
        <f>'PLAN DE ACCIÓN 2026'!G7</f>
        <v>PEI3</v>
      </c>
      <c r="C605" s="1048" t="s">
        <v>133</v>
      </c>
      <c r="D605" s="1048" t="s">
        <v>104</v>
      </c>
      <c r="E605" s="1023" t="str">
        <f>'PLAN DE ACCIÓN 2026'!X7</f>
        <v>Subdirección de Metrología Química y Biología</v>
      </c>
      <c r="F605" s="1022" t="str">
        <f>'PLAN DE ACCIÓN 2026'!H7</f>
        <v>Fortalecer la participacion y liderazgo en escenarios internacionales (SMQB)</v>
      </c>
      <c r="G605" s="1022">
        <v>7</v>
      </c>
      <c r="H605" s="1022" t="s">
        <v>140</v>
      </c>
      <c r="I605" s="1030">
        <f>'PLAN DE ACCIÓN 2026'!V7</f>
        <v>2</v>
      </c>
      <c r="J605" s="1030">
        <f>'PLAN DE ACCIÓN 2026'!J7+'PLAN DE ACCIÓN 2026'!K7+'PLAN DE ACCIÓN 2026'!L7+'PLAN DE ACCIÓN 2026'!M7+'PLAN DE ACCIÓN 2026'!N7+'PLAN DE ACCIÓN 2026'!O7+'PLAN DE ACCIÓN 2026'!P7</f>
        <v>1</v>
      </c>
      <c r="K605" s="1030">
        <f>'PLAN DE ACCIÓN 2026'!AB7+'PLAN DE ACCIÓN 2026'!AC7+'PLAN DE ACCIÓN 2026'!AD7+'PLAN DE ACCIÓN 2026'!AE7+'PLAN DE ACCIÓN 2026'!AF7+'PLAN DE ACCIÓN 2026'!AG7+'PLAN DE ACCIÓN 2026'!AH7</f>
        <v>0</v>
      </c>
      <c r="L605" s="1031">
        <f t="shared" si="59"/>
        <v>0.5</v>
      </c>
      <c r="M605" s="1031">
        <f t="shared" si="60"/>
        <v>0</v>
      </c>
      <c r="N605" s="1030">
        <f>'PLAN DE ACCIÓN 2026'!P7</f>
        <v>0</v>
      </c>
      <c r="O605" s="1022">
        <f>'PLAN DE ACCIÓN 2026'!AH7</f>
        <v>0</v>
      </c>
      <c r="P605" s="1029" t="e">
        <f t="shared" si="58"/>
        <v>#DIV/0!</v>
      </c>
      <c r="Q605" s="1046" t="s">
        <v>105</v>
      </c>
      <c r="R605" s="1030">
        <f t="shared" si="63"/>
        <v>-1</v>
      </c>
      <c r="S605" s="1030">
        <f t="shared" si="64"/>
        <v>0</v>
      </c>
    </row>
    <row r="606" spans="1:19" ht="14.25">
      <c r="A606" s="1041">
        <v>5</v>
      </c>
      <c r="B606" s="1023" t="str">
        <f>'PLAN DE ACCIÓN 2026'!G8</f>
        <v>PEI3</v>
      </c>
      <c r="C606" s="1048" t="s">
        <v>133</v>
      </c>
      <c r="D606" s="1048" t="s">
        <v>104</v>
      </c>
      <c r="E606" s="1023" t="str">
        <f>'PLAN DE ACCIÓN 2026'!X8</f>
        <v>Subdirección de Metrología Física</v>
      </c>
      <c r="F606" s="1022" t="str">
        <f>'PLAN DE ACCIÓN 2026'!H8</f>
        <v>Fortalecer la participacion y liderazgo en escenarios internacionales (SMF)</v>
      </c>
      <c r="G606" s="1022">
        <v>7</v>
      </c>
      <c r="H606" s="1022" t="s">
        <v>140</v>
      </c>
      <c r="I606" s="1030">
        <f>'PLAN DE ACCIÓN 2026'!V8</f>
        <v>2</v>
      </c>
      <c r="J606" s="1030">
        <f>'PLAN DE ACCIÓN 2026'!J8+'PLAN DE ACCIÓN 2026'!K8+'PLAN DE ACCIÓN 2026'!L8+'PLAN DE ACCIÓN 2026'!M8+'PLAN DE ACCIÓN 2026'!N8+'PLAN DE ACCIÓN 2026'!O8+'PLAN DE ACCIÓN 2026'!P8</f>
        <v>0</v>
      </c>
      <c r="K606" s="1030">
        <f>'PLAN DE ACCIÓN 2026'!AB8+'PLAN DE ACCIÓN 2026'!AC8+'PLAN DE ACCIÓN 2026'!AD8+'PLAN DE ACCIÓN 2026'!AE8+'PLAN DE ACCIÓN 2026'!AF8+'PLAN DE ACCIÓN 2026'!AG8+'PLAN DE ACCIÓN 2026'!AH8</f>
        <v>0</v>
      </c>
      <c r="L606" s="1031">
        <f t="shared" si="59"/>
        <v>0</v>
      </c>
      <c r="M606" s="1031">
        <f t="shared" si="60"/>
        <v>0</v>
      </c>
      <c r="N606" s="1030">
        <f>'PLAN DE ACCIÓN 2026'!P8</f>
        <v>0</v>
      </c>
      <c r="O606" s="1022">
        <f>'PLAN DE ACCIÓN 2026'!AH8</f>
        <v>0</v>
      </c>
      <c r="P606" s="1029" t="e">
        <f t="shared" si="58"/>
        <v>#DIV/0!</v>
      </c>
      <c r="Q606" s="1046" t="s">
        <v>105</v>
      </c>
      <c r="R606" s="1030">
        <f t="shared" si="63"/>
        <v>0</v>
      </c>
      <c r="S606" s="1030">
        <f t="shared" si="64"/>
        <v>0</v>
      </c>
    </row>
    <row r="607" spans="1:19" ht="14.25">
      <c r="A607" s="1041">
        <v>6</v>
      </c>
      <c r="B607" s="1023" t="str">
        <f>'PLAN DE ACCIÓN 2026'!G9</f>
        <v>PEI4</v>
      </c>
      <c r="C607" s="1048" t="s">
        <v>133</v>
      </c>
      <c r="D607" s="1048" t="s">
        <v>104</v>
      </c>
      <c r="E607" s="1023" t="str">
        <f>'PLAN DE ACCIÓN 2026'!X9</f>
        <v>Subdirección de Metrología Química y Biología</v>
      </c>
      <c r="F607" s="1022" t="str">
        <f>'PLAN DE ACCIÓN 2026'!H9</f>
        <v>Participación en comparaciones clave, suplementarias, pilotos o bilaterales, que apoyen mediciones en un sector productivo. (SMQB)</v>
      </c>
      <c r="G607" s="1022">
        <v>7</v>
      </c>
      <c r="H607" s="1022" t="s">
        <v>140</v>
      </c>
      <c r="I607" s="1030">
        <f>'PLAN DE ACCIÓN 2026'!V9</f>
        <v>6</v>
      </c>
      <c r="J607" s="1030">
        <f>'PLAN DE ACCIÓN 2026'!J9+'PLAN DE ACCIÓN 2026'!K9+'PLAN DE ACCIÓN 2026'!L9+'PLAN DE ACCIÓN 2026'!M9+'PLAN DE ACCIÓN 2026'!N9+'PLAN DE ACCIÓN 2026'!O9+'PLAN DE ACCIÓN 2026'!P9</f>
        <v>3</v>
      </c>
      <c r="K607" s="1030">
        <f>'PLAN DE ACCIÓN 2026'!AB9+'PLAN DE ACCIÓN 2026'!AC9+'PLAN DE ACCIÓN 2026'!AD9+'PLAN DE ACCIÓN 2026'!AE9+'PLAN DE ACCIÓN 2026'!AF9+'PLAN DE ACCIÓN 2026'!AG9+'PLAN DE ACCIÓN 2026'!AH9</f>
        <v>2</v>
      </c>
      <c r="L607" s="1031">
        <f t="shared" si="59"/>
        <v>0.5</v>
      </c>
      <c r="M607" s="1031">
        <f t="shared" si="60"/>
        <v>0.33333333333333331</v>
      </c>
      <c r="N607" s="1030">
        <f>'PLAN DE ACCIÓN 2026'!P9</f>
        <v>0</v>
      </c>
      <c r="O607" s="1022">
        <f>'PLAN DE ACCIÓN 2026'!AH9</f>
        <v>0</v>
      </c>
      <c r="P607" s="1029" t="e">
        <f t="shared" si="58"/>
        <v>#DIV/0!</v>
      </c>
      <c r="Q607" s="1046" t="s">
        <v>105</v>
      </c>
      <c r="R607" s="1030">
        <f t="shared" si="63"/>
        <v>-1</v>
      </c>
      <c r="S607" s="1030">
        <f t="shared" si="64"/>
        <v>0</v>
      </c>
    </row>
    <row r="608" spans="1:19" ht="14.25">
      <c r="A608" s="1041">
        <v>7</v>
      </c>
      <c r="B608" s="1023" t="str">
        <f>'PLAN DE ACCIÓN 2026'!G10</f>
        <v>PEI4</v>
      </c>
      <c r="C608" s="1048" t="s">
        <v>133</v>
      </c>
      <c r="D608" s="1048" t="s">
        <v>104</v>
      </c>
      <c r="E608" s="1023" t="str">
        <f>'PLAN DE ACCIÓN 2026'!X10</f>
        <v>Subdirección de Metrología Física</v>
      </c>
      <c r="F608" s="1022" t="str">
        <f>'PLAN DE ACCIÓN 2026'!H10</f>
        <v>Participación en comparaciones clave, suplementarias, pilotos o bilaterales, que apoyen mediciones en un sector productivo. (SMF)</v>
      </c>
      <c r="G608" s="1022">
        <v>7</v>
      </c>
      <c r="H608" s="1022" t="s">
        <v>140</v>
      </c>
      <c r="I608" s="1030">
        <f>'PLAN DE ACCIÓN 2026'!V10</f>
        <v>1</v>
      </c>
      <c r="J608" s="1030">
        <f>'PLAN DE ACCIÓN 2026'!J10+'PLAN DE ACCIÓN 2026'!K10+'PLAN DE ACCIÓN 2026'!L10+'PLAN DE ACCIÓN 2026'!M10+'PLAN DE ACCIÓN 2026'!N10+'PLAN DE ACCIÓN 2026'!O10+'PLAN DE ACCIÓN 2026'!P10</f>
        <v>0</v>
      </c>
      <c r="K608" s="1030">
        <f>'PLAN DE ACCIÓN 2026'!AB10+'PLAN DE ACCIÓN 2026'!AC10+'PLAN DE ACCIÓN 2026'!AD10+'PLAN DE ACCIÓN 2026'!AE10+'PLAN DE ACCIÓN 2026'!AF10+'PLAN DE ACCIÓN 2026'!AG10+'PLAN DE ACCIÓN 2026'!AH10</f>
        <v>0</v>
      </c>
      <c r="L608" s="1031">
        <f t="shared" si="59"/>
        <v>0</v>
      </c>
      <c r="M608" s="1031">
        <f t="shared" si="60"/>
        <v>0</v>
      </c>
      <c r="N608" s="1030">
        <f>'PLAN DE ACCIÓN 2026'!P10</f>
        <v>0</v>
      </c>
      <c r="O608" s="1022">
        <f>'PLAN DE ACCIÓN 2026'!AH10</f>
        <v>0</v>
      </c>
      <c r="P608" s="1029" t="e">
        <f t="shared" si="58"/>
        <v>#DIV/0!</v>
      </c>
      <c r="Q608" s="1046" t="s">
        <v>107</v>
      </c>
      <c r="R608" s="1030">
        <f t="shared" si="63"/>
        <v>0</v>
      </c>
      <c r="S608" s="1030">
        <f t="shared" si="64"/>
        <v>0</v>
      </c>
    </row>
    <row r="609" spans="1:19" ht="14.25">
      <c r="A609" s="1041">
        <v>8</v>
      </c>
      <c r="B609" s="1023" t="str">
        <f>'PLAN DE ACCIÓN 2026'!G11</f>
        <v>PES1</v>
      </c>
      <c r="C609" s="1048" t="s">
        <v>133</v>
      </c>
      <c r="D609" s="1048" t="s">
        <v>104</v>
      </c>
      <c r="E609" s="1023" t="str">
        <f>'PLAN DE ACCIÓN 2026'!X11</f>
        <v>Subdirección de Servicios Metrológicos y Relación con el Ciudadano</v>
      </c>
      <c r="F609" s="1022" t="str">
        <f>'PLAN DE ACCIÓN 2026'!H11</f>
        <v>Implementar instrumentos que promuevan la adopción y modernización de estándares de calidad para dar mayor valor agregado en la industria</v>
      </c>
      <c r="G609" s="1022">
        <v>7</v>
      </c>
      <c r="H609" s="1022" t="s">
        <v>140</v>
      </c>
      <c r="I609" s="1030">
        <f>'PLAN DE ACCIÓN 2026'!V11</f>
        <v>2</v>
      </c>
      <c r="J609" s="1030">
        <f>'PLAN DE ACCIÓN 2026'!J11+'PLAN DE ACCIÓN 2026'!K11+'PLAN DE ACCIÓN 2026'!L11+'PLAN DE ACCIÓN 2026'!M11+'PLAN DE ACCIÓN 2026'!N11+'PLAN DE ACCIÓN 2026'!O11+'PLAN DE ACCIÓN 2026'!P11</f>
        <v>0</v>
      </c>
      <c r="K609" s="1030">
        <f>'PLAN DE ACCIÓN 2026'!AB11+'PLAN DE ACCIÓN 2026'!AC11+'PLAN DE ACCIÓN 2026'!AD11+'PLAN DE ACCIÓN 2026'!AE11+'PLAN DE ACCIÓN 2026'!AF11+'PLAN DE ACCIÓN 2026'!AG11+'PLAN DE ACCIÓN 2026'!AH11</f>
        <v>0</v>
      </c>
      <c r="L609" s="1031">
        <f t="shared" si="59"/>
        <v>0</v>
      </c>
      <c r="M609" s="1031">
        <f t="shared" si="60"/>
        <v>0</v>
      </c>
      <c r="N609" s="1030">
        <f>'PLAN DE ACCIÓN 2026'!P11</f>
        <v>0</v>
      </c>
      <c r="O609" s="1022">
        <f>'PLAN DE ACCIÓN 2026'!AH11</f>
        <v>0</v>
      </c>
      <c r="P609" s="1029" t="e">
        <f t="shared" si="58"/>
        <v>#DIV/0!</v>
      </c>
      <c r="Q609" s="1046" t="s">
        <v>108</v>
      </c>
      <c r="R609" s="1030">
        <f t="shared" si="63"/>
        <v>0</v>
      </c>
      <c r="S609" s="1030">
        <f t="shared" si="64"/>
        <v>0</v>
      </c>
    </row>
    <row r="610" spans="1:19" ht="14.25">
      <c r="A610" s="1041">
        <v>9</v>
      </c>
      <c r="B610" s="1023" t="str">
        <f>'PLAN DE ACCIÓN 2026'!G12</f>
        <v>CONPES 3957-1,10</v>
      </c>
      <c r="C610" s="1048" t="s">
        <v>133</v>
      </c>
      <c r="D610" s="1048" t="s">
        <v>104</v>
      </c>
      <c r="E610" s="1023" t="str">
        <f>'PLAN DE ACCIÓN 2026'!X12</f>
        <v>Subdirección de Metrología Física</v>
      </c>
      <c r="F610" s="1022" t="str">
        <f>'PLAN DE ACCIÓN 2026'!H12</f>
        <v>1.10. Implementar las herramientas de hardware y software del Laboratorio de Tiempo y Frecuencia</v>
      </c>
      <c r="G610" s="1022">
        <v>7</v>
      </c>
      <c r="H610" s="1022" t="s">
        <v>140</v>
      </c>
      <c r="I610" s="1030">
        <f>'PLAN DE ACCIÓN 2026'!V12</f>
        <v>1</v>
      </c>
      <c r="J610" s="1030">
        <f>'PLAN DE ACCIÓN 2026'!J12+'PLAN DE ACCIÓN 2026'!K12+'PLAN DE ACCIÓN 2026'!L12+'PLAN DE ACCIÓN 2026'!M12+'PLAN DE ACCIÓN 2026'!N12+'PLAN DE ACCIÓN 2026'!O12+'PLAN DE ACCIÓN 2026'!P12</f>
        <v>0</v>
      </c>
      <c r="K610" s="1030">
        <f>'PLAN DE ACCIÓN 2026'!AB12+'PLAN DE ACCIÓN 2026'!AC12+'PLAN DE ACCIÓN 2026'!AD12+'PLAN DE ACCIÓN 2026'!AE12+'PLAN DE ACCIÓN 2026'!AF12+'PLAN DE ACCIÓN 2026'!AG12+'PLAN DE ACCIÓN 2026'!AH12</f>
        <v>1</v>
      </c>
      <c r="L610" s="1031">
        <f t="shared" si="59"/>
        <v>0</v>
      </c>
      <c r="M610" s="1031">
        <f t="shared" si="60"/>
        <v>1</v>
      </c>
      <c r="N610" s="1030">
        <f>'PLAN DE ACCIÓN 2026'!P12</f>
        <v>0</v>
      </c>
      <c r="O610" s="1022">
        <f>'PLAN DE ACCIÓN 2026'!AH12</f>
        <v>0</v>
      </c>
      <c r="P610" s="1029" t="e">
        <f t="shared" si="58"/>
        <v>#DIV/0!</v>
      </c>
      <c r="Q610" s="1046" t="s">
        <v>108</v>
      </c>
      <c r="R610" s="1030">
        <f t="shared" si="63"/>
        <v>1</v>
      </c>
      <c r="S610" s="1030">
        <f t="shared" si="64"/>
        <v>0</v>
      </c>
    </row>
    <row r="611" spans="1:19" ht="14.25">
      <c r="A611" s="1041">
        <v>10</v>
      </c>
      <c r="B611" s="1023" t="str">
        <f>'PLAN DE ACCIÓN 2026'!G13</f>
        <v>CONPES 3957 1.4</v>
      </c>
      <c r="C611" s="1048" t="s">
        <v>133</v>
      </c>
      <c r="D611" s="1048" t="s">
        <v>104</v>
      </c>
      <c r="E611" s="1023" t="str">
        <f>'PLAN DE ACCIÓN 2026'!X13</f>
        <v xml:space="preserve">Oficina Asesora de Planeación </v>
      </c>
      <c r="F611" s="1022" t="str">
        <f>'PLAN DE ACCIÓN 2026'!H13</f>
        <v xml:space="preserve">1.4. Diseñar y realizar una evaluación del programa  nacional de asistencia técnica y transferencia de conocimiento.
</v>
      </c>
      <c r="G611" s="1022">
        <v>7</v>
      </c>
      <c r="H611" s="1022" t="s">
        <v>140</v>
      </c>
      <c r="I611" s="1030">
        <f>'PLAN DE ACCIÓN 2026'!V13</f>
        <v>1</v>
      </c>
      <c r="J611" s="1030">
        <f>'PLAN DE ACCIÓN 2026'!J13+'PLAN DE ACCIÓN 2026'!K13+'PLAN DE ACCIÓN 2026'!L13+'PLAN DE ACCIÓN 2026'!M13+'PLAN DE ACCIÓN 2026'!N13+'PLAN DE ACCIÓN 2026'!O13+'PLAN DE ACCIÓN 2026'!P13</f>
        <v>0</v>
      </c>
      <c r="K611" s="1030">
        <f>'PLAN DE ACCIÓN 2026'!AB13+'PLAN DE ACCIÓN 2026'!AC13+'PLAN DE ACCIÓN 2026'!AD13+'PLAN DE ACCIÓN 2026'!AE13+'PLAN DE ACCIÓN 2026'!AF13+'PLAN DE ACCIÓN 2026'!AG13+'PLAN DE ACCIÓN 2026'!AH13</f>
        <v>0</v>
      </c>
      <c r="L611" s="1031">
        <f t="shared" si="59"/>
        <v>0</v>
      </c>
      <c r="M611" s="1031">
        <f t="shared" si="60"/>
        <v>0</v>
      </c>
      <c r="N611" s="1030">
        <f>'PLAN DE ACCIÓN 2026'!P13</f>
        <v>0</v>
      </c>
      <c r="O611" s="1022">
        <f>'PLAN DE ACCIÓN 2026'!AH13</f>
        <v>0</v>
      </c>
      <c r="P611" s="1029" t="e">
        <f t="shared" si="58"/>
        <v>#DIV/0!</v>
      </c>
      <c r="Q611" s="1046" t="s">
        <v>108</v>
      </c>
      <c r="R611" s="1030">
        <f t="shared" si="63"/>
        <v>0</v>
      </c>
      <c r="S611" s="1030">
        <f t="shared" si="64"/>
        <v>0</v>
      </c>
    </row>
    <row r="612" spans="1:19" ht="14.25">
      <c r="A612" s="1041">
        <v>11</v>
      </c>
      <c r="B612" s="1023" t="str">
        <f>'PLAN DE ACCIÓN 2026'!G14</f>
        <v>CONPES 3957 2,6</v>
      </c>
      <c r="C612" s="1048" t="s">
        <v>133</v>
      </c>
      <c r="D612" s="1048" t="s">
        <v>104</v>
      </c>
      <c r="E612" s="1023" t="str">
        <f>'PLAN DE ACCIÓN 2026'!X14</f>
        <v>Dirección General</v>
      </c>
      <c r="F612" s="1022"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612" s="1022">
        <v>7</v>
      </c>
      <c r="H612" s="1022" t="s">
        <v>140</v>
      </c>
      <c r="I612" s="1030">
        <f>'PLAN DE ACCIÓN 2026'!V14</f>
        <v>1</v>
      </c>
      <c r="J612" s="1030">
        <f>'PLAN DE ACCIÓN 2026'!J14+'PLAN DE ACCIÓN 2026'!K14+'PLAN DE ACCIÓN 2026'!L14+'PLAN DE ACCIÓN 2026'!M14+'PLAN DE ACCIÓN 2026'!N14+'PLAN DE ACCIÓN 2026'!O14+'PLAN DE ACCIÓN 2026'!P14</f>
        <v>0</v>
      </c>
      <c r="K612" s="1030">
        <f>'PLAN DE ACCIÓN 2026'!AB14+'PLAN DE ACCIÓN 2026'!AC14+'PLAN DE ACCIÓN 2026'!AD14+'PLAN DE ACCIÓN 2026'!AE14+'PLAN DE ACCIÓN 2026'!AF14+'PLAN DE ACCIÓN 2026'!AG14+'PLAN DE ACCIÓN 2026'!AH14</f>
        <v>0</v>
      </c>
      <c r="L612" s="1031">
        <f t="shared" si="59"/>
        <v>0</v>
      </c>
      <c r="M612" s="1031">
        <f t="shared" si="60"/>
        <v>0</v>
      </c>
      <c r="N612" s="1030">
        <f>'PLAN DE ACCIÓN 2026'!P14</f>
        <v>0</v>
      </c>
      <c r="O612" s="1022">
        <f>'PLAN DE ACCIÓN 2026'!AH14</f>
        <v>0</v>
      </c>
      <c r="P612" s="1029" t="e">
        <f t="shared" si="58"/>
        <v>#DIV/0!</v>
      </c>
      <c r="Q612" s="1046" t="s">
        <v>108</v>
      </c>
      <c r="R612" s="1030">
        <f t="shared" si="63"/>
        <v>0</v>
      </c>
      <c r="S612" s="1030">
        <f t="shared" si="64"/>
        <v>0</v>
      </c>
    </row>
    <row r="613" spans="1:19" ht="14.25">
      <c r="A613" s="1041">
        <v>12</v>
      </c>
      <c r="B613" s="1023" t="str">
        <f>'PLAN DE ACCIÓN 2026'!G15</f>
        <v>CONPES 3866 1,52</v>
      </c>
      <c r="C613" s="1048" t="s">
        <v>133</v>
      </c>
      <c r="D613" s="1048" t="s">
        <v>104</v>
      </c>
      <c r="E613" s="1023" t="str">
        <f>'PLAN DE ACCIÓN 2026'!X15</f>
        <v>Subdirección de Servicios Metrológicos y Relación con el Ciudadano</v>
      </c>
      <c r="F613" s="1022" t="str">
        <f>'PLAN DE ACCIÓN 2026'!H15</f>
        <v>1.52 Implementar un programa para identificar y suplir las principales necesidades de ensayos y mediciones</v>
      </c>
      <c r="G613" s="1022">
        <v>7</v>
      </c>
      <c r="H613" s="1022" t="s">
        <v>140</v>
      </c>
      <c r="I613" s="1030">
        <f>'PLAN DE ACCIÓN 2026'!V15</f>
        <v>1</v>
      </c>
      <c r="J613" s="1030">
        <f>'PLAN DE ACCIÓN 2026'!J15+'PLAN DE ACCIÓN 2026'!K15+'PLAN DE ACCIÓN 2026'!L15+'PLAN DE ACCIÓN 2026'!M15+'PLAN DE ACCIÓN 2026'!N15+'PLAN DE ACCIÓN 2026'!O15+'PLAN DE ACCIÓN 2026'!P15</f>
        <v>0</v>
      </c>
      <c r="K613" s="1030">
        <f>'PLAN DE ACCIÓN 2026'!AB15+'PLAN DE ACCIÓN 2026'!AC15+'PLAN DE ACCIÓN 2026'!AD15+'PLAN DE ACCIÓN 2026'!AE15+'PLAN DE ACCIÓN 2026'!AF15+'PLAN DE ACCIÓN 2026'!AG15+'PLAN DE ACCIÓN 2026'!AH15</f>
        <v>0</v>
      </c>
      <c r="L613" s="1031">
        <f t="shared" si="59"/>
        <v>0</v>
      </c>
      <c r="M613" s="1031">
        <f t="shared" si="60"/>
        <v>0</v>
      </c>
      <c r="N613" s="1030">
        <f>'PLAN DE ACCIÓN 2026'!P15</f>
        <v>0</v>
      </c>
      <c r="O613" s="1022">
        <f>'PLAN DE ACCIÓN 2026'!AH15</f>
        <v>0</v>
      </c>
      <c r="P613" s="1029" t="e">
        <f t="shared" si="58"/>
        <v>#DIV/0!</v>
      </c>
      <c r="Q613" s="1046" t="s">
        <v>108</v>
      </c>
      <c r="R613" s="1030">
        <f t="shared" si="63"/>
        <v>0</v>
      </c>
      <c r="S613" s="1030">
        <f t="shared" si="64"/>
        <v>0</v>
      </c>
    </row>
    <row r="614" spans="1:19" ht="14.25">
      <c r="A614" s="1041">
        <v>13</v>
      </c>
      <c r="B614" s="1023" t="str">
        <f>'PLAN DE ACCIÓN 2026'!G16</f>
        <v>CONPES 4052 3.6.</v>
      </c>
      <c r="C614" s="1048" t="s">
        <v>133</v>
      </c>
      <c r="D614" s="1048" t="s">
        <v>104</v>
      </c>
      <c r="E614" s="1023" t="str">
        <f>'PLAN DE ACCIÓN 2026'!X16</f>
        <v>Subdirección de Metrología Química y Biología</v>
      </c>
      <c r="F614" s="1022" t="str">
        <f>'PLAN DE ACCIÓN 2026'!H16</f>
        <v>3.6. Fortalecer la red de laboratorios nacionales especializados en el análisis de contaminantes orgánicos.</v>
      </c>
      <c r="G614" s="1022">
        <v>7</v>
      </c>
      <c r="H614" s="1022" t="s">
        <v>140</v>
      </c>
      <c r="I614" s="1030">
        <f>'PLAN DE ACCIÓN 2026'!V16</f>
        <v>2</v>
      </c>
      <c r="J614" s="1030">
        <f>'PLAN DE ACCIÓN 2026'!J16+'PLAN DE ACCIÓN 2026'!K16+'PLAN DE ACCIÓN 2026'!L16+'PLAN DE ACCIÓN 2026'!M16+'PLAN DE ACCIÓN 2026'!N16+'PLAN DE ACCIÓN 2026'!O16+'PLAN DE ACCIÓN 2026'!P16</f>
        <v>1</v>
      </c>
      <c r="K614" s="1030">
        <f>'PLAN DE ACCIÓN 2026'!AB16+'PLAN DE ACCIÓN 2026'!AC16+'PLAN DE ACCIÓN 2026'!AD16+'PLAN DE ACCIÓN 2026'!AE16+'PLAN DE ACCIÓN 2026'!AF16+'PLAN DE ACCIÓN 2026'!AG16+'PLAN DE ACCIÓN 2026'!AH16</f>
        <v>0</v>
      </c>
      <c r="L614" s="1031">
        <f t="shared" si="59"/>
        <v>0.5</v>
      </c>
      <c r="M614" s="1031">
        <f t="shared" si="60"/>
        <v>0</v>
      </c>
      <c r="N614" s="1030">
        <f>'PLAN DE ACCIÓN 2026'!P16</f>
        <v>0</v>
      </c>
      <c r="O614" s="1022">
        <f>'PLAN DE ACCIÓN 2026'!AH16</f>
        <v>0</v>
      </c>
      <c r="P614" s="1029" t="e">
        <f t="shared" si="58"/>
        <v>#DIV/0!</v>
      </c>
      <c r="Q614" s="1046" t="s">
        <v>108</v>
      </c>
      <c r="R614" s="1030">
        <f t="shared" si="63"/>
        <v>-1</v>
      </c>
      <c r="S614" s="1030">
        <f t="shared" si="64"/>
        <v>0</v>
      </c>
    </row>
    <row r="615" spans="1:19" ht="14.25">
      <c r="A615" s="1041">
        <v>14</v>
      </c>
      <c r="B615" s="1023" t="str">
        <f>'PLAN DE ACCIÓN 2026'!G17</f>
        <v>CONPES 4085 2.3</v>
      </c>
      <c r="C615" s="1048" t="s">
        <v>133</v>
      </c>
      <c r="D615" s="1048" t="s">
        <v>104</v>
      </c>
      <c r="E615" s="1023" t="str">
        <f>'PLAN DE ACCIÓN 2026'!X17</f>
        <v>Subdirección de Servicios Metrológicos y Relación con el Ciudadano</v>
      </c>
      <c r="F615" s="1022"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615" s="1022">
        <v>7</v>
      </c>
      <c r="H615" s="1022" t="s">
        <v>140</v>
      </c>
      <c r="I615" s="1030">
        <f>'PLAN DE ACCIÓN 2026'!V17</f>
        <v>1</v>
      </c>
      <c r="J615" s="1030">
        <f>'PLAN DE ACCIÓN 2026'!J17+'PLAN DE ACCIÓN 2026'!K17+'PLAN DE ACCIÓN 2026'!L17+'PLAN DE ACCIÓN 2026'!M17+'PLAN DE ACCIÓN 2026'!N17+'PLAN DE ACCIÓN 2026'!O17+'PLAN DE ACCIÓN 2026'!P17</f>
        <v>0</v>
      </c>
      <c r="K615" s="1030">
        <f>'PLAN DE ACCIÓN 2026'!AB17+'PLAN DE ACCIÓN 2026'!AC17+'PLAN DE ACCIÓN 2026'!AD17+'PLAN DE ACCIÓN 2026'!AE17+'PLAN DE ACCIÓN 2026'!AF17+'PLAN DE ACCIÓN 2026'!AG17+'PLAN DE ACCIÓN 2026'!AH17</f>
        <v>0</v>
      </c>
      <c r="L615" s="1031">
        <f t="shared" si="59"/>
        <v>0</v>
      </c>
      <c r="M615" s="1031">
        <f t="shared" si="60"/>
        <v>0</v>
      </c>
      <c r="N615" s="1030">
        <f>'PLAN DE ACCIÓN 2026'!P17</f>
        <v>0</v>
      </c>
      <c r="O615" s="1022">
        <f>'PLAN DE ACCIÓN 2026'!AH17</f>
        <v>0</v>
      </c>
      <c r="P615" s="1029" t="e">
        <f t="shared" si="58"/>
        <v>#DIV/0!</v>
      </c>
      <c r="Q615" s="1046" t="s">
        <v>107</v>
      </c>
      <c r="R615" s="1030">
        <f t="shared" si="63"/>
        <v>0</v>
      </c>
      <c r="S615" s="1030">
        <f t="shared" si="64"/>
        <v>0</v>
      </c>
    </row>
    <row r="616" spans="1:19" ht="14.25">
      <c r="A616" s="1041">
        <v>15</v>
      </c>
      <c r="B616" s="1023" t="str">
        <f>'PLAN DE ACCIÓN 2026'!G18</f>
        <v>PES2</v>
      </c>
      <c r="C616" s="1048" t="s">
        <v>133</v>
      </c>
      <c r="D616" s="1048" t="s">
        <v>104</v>
      </c>
      <c r="E616" s="1023" t="str">
        <f>'PLAN DE ACCIÓN 2026'!X18</f>
        <v>Subdirección de Servicios Metrológicos y Relación con el Ciudadano</v>
      </c>
      <c r="F616" s="1022" t="str">
        <f>'PLAN DE ACCIÓN 2026'!H18</f>
        <v>Brindar asistencia técnica para contribuir en la competitividad de la industria y/o la exportación de productos y servicios</v>
      </c>
      <c r="G616" s="1022">
        <v>7</v>
      </c>
      <c r="H616" s="1022" t="s">
        <v>140</v>
      </c>
      <c r="I616" s="1030">
        <f>'PLAN DE ACCIÓN 2026'!V18</f>
        <v>4</v>
      </c>
      <c r="J616" s="1030">
        <f>'PLAN DE ACCIÓN 2026'!J18+'PLAN DE ACCIÓN 2026'!K18+'PLAN DE ACCIÓN 2026'!L18+'PLAN DE ACCIÓN 2026'!M18+'PLAN DE ACCIÓN 2026'!N18+'PLAN DE ACCIÓN 2026'!O18+'PLAN DE ACCIÓN 2026'!P18</f>
        <v>0</v>
      </c>
      <c r="K616" s="1030">
        <f>'PLAN DE ACCIÓN 2026'!AB18+'PLAN DE ACCIÓN 2026'!AC18+'PLAN DE ACCIÓN 2026'!AD18+'PLAN DE ACCIÓN 2026'!AE18+'PLAN DE ACCIÓN 2026'!AF18+'PLAN DE ACCIÓN 2026'!AG18+'PLAN DE ACCIÓN 2026'!AH18</f>
        <v>0</v>
      </c>
      <c r="L616" s="1031">
        <f t="shared" si="59"/>
        <v>0</v>
      </c>
      <c r="M616" s="1031">
        <f t="shared" si="60"/>
        <v>0</v>
      </c>
      <c r="N616" s="1030">
        <f>'PLAN DE ACCIÓN 2026'!P18</f>
        <v>0</v>
      </c>
      <c r="O616" s="1022">
        <f>'PLAN DE ACCIÓN 2026'!AH18</f>
        <v>0</v>
      </c>
      <c r="P616" s="1029" t="e">
        <f t="shared" si="58"/>
        <v>#DIV/0!</v>
      </c>
      <c r="Q616" s="1046" t="s">
        <v>108</v>
      </c>
      <c r="R616" s="1030">
        <f t="shared" si="63"/>
        <v>0</v>
      </c>
      <c r="S616" s="1030">
        <f t="shared" si="64"/>
        <v>0</v>
      </c>
    </row>
    <row r="617" spans="1:19" ht="14.25">
      <c r="A617" s="1041">
        <v>16</v>
      </c>
      <c r="B617" s="1023" t="str">
        <f>'PLAN DE ACCIÓN 2026'!G19</f>
        <v>CONPES 4129 2.28</v>
      </c>
      <c r="C617" s="1048" t="s">
        <v>133</v>
      </c>
      <c r="D617" s="1048" t="s">
        <v>104</v>
      </c>
      <c r="E617" s="1023" t="str">
        <f>'PLAN DE ACCIÓN 2026'!X19</f>
        <v>Subdirección de Servicios Metrológicos y Relación con el Ciudadano</v>
      </c>
      <c r="F617" s="1022"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617" s="1022">
        <v>7</v>
      </c>
      <c r="H617" s="1022" t="s">
        <v>140</v>
      </c>
      <c r="I617" s="1030">
        <f>'PLAN DE ACCIÓN 2026'!V19</f>
        <v>1</v>
      </c>
      <c r="J617" s="1030">
        <f>'PLAN DE ACCIÓN 2026'!J19+'PLAN DE ACCIÓN 2026'!K19+'PLAN DE ACCIÓN 2026'!L19+'PLAN DE ACCIÓN 2026'!M19+'PLAN DE ACCIÓN 2026'!N19+'PLAN DE ACCIÓN 2026'!O19+'PLAN DE ACCIÓN 2026'!P19</f>
        <v>0</v>
      </c>
      <c r="K617" s="1030">
        <f>'PLAN DE ACCIÓN 2026'!AB19+'PLAN DE ACCIÓN 2026'!AC19+'PLAN DE ACCIÓN 2026'!AD19+'PLAN DE ACCIÓN 2026'!AE19+'PLAN DE ACCIÓN 2026'!AF19+'PLAN DE ACCIÓN 2026'!AG19+'PLAN DE ACCIÓN 2026'!AH19</f>
        <v>0</v>
      </c>
      <c r="L617" s="1031">
        <f t="shared" si="59"/>
        <v>0</v>
      </c>
      <c r="M617" s="1031">
        <f t="shared" si="60"/>
        <v>0</v>
      </c>
      <c r="N617" s="1030">
        <f>'PLAN DE ACCIÓN 2026'!P19</f>
        <v>0</v>
      </c>
      <c r="O617" s="1022">
        <f>'PLAN DE ACCIÓN 2026'!AH19</f>
        <v>0</v>
      </c>
      <c r="P617" s="1029" t="e">
        <f t="shared" si="58"/>
        <v>#DIV/0!</v>
      </c>
      <c r="Q617" s="1046" t="s">
        <v>107</v>
      </c>
      <c r="R617" s="1030">
        <f t="shared" si="63"/>
        <v>0</v>
      </c>
      <c r="S617" s="1030">
        <f t="shared" si="64"/>
        <v>0</v>
      </c>
    </row>
    <row r="618" spans="1:19" ht="14.25">
      <c r="A618" s="1041">
        <v>17</v>
      </c>
      <c r="B618" s="1023" t="str">
        <f>'PLAN DE ACCIÓN 2026'!G20</f>
        <v>PES3</v>
      </c>
      <c r="C618" s="1048" t="s">
        <v>133</v>
      </c>
      <c r="D618" s="1048" t="s">
        <v>104</v>
      </c>
      <c r="E618" s="1023" t="str">
        <f>'PLAN DE ACCIÓN 2026'!X20</f>
        <v>Subdirección de Servicios Metrológicos y Relación con el Ciudadano</v>
      </c>
      <c r="F618" s="1022" t="str">
        <f>'PLAN DE ACCIÓN 2026'!H20</f>
        <v>Realizar gestión de conocimiento a través de la prestación de servicios capacitación en metrología</v>
      </c>
      <c r="G618" s="1022">
        <v>7</v>
      </c>
      <c r="H618" s="1022" t="s">
        <v>140</v>
      </c>
      <c r="I618" s="1030">
        <f>'PLAN DE ACCIÓN 2026'!V20</f>
        <v>2</v>
      </c>
      <c r="J618" s="1030">
        <f>'PLAN DE ACCIÓN 2026'!J20+'PLAN DE ACCIÓN 2026'!K20+'PLAN DE ACCIÓN 2026'!L20+'PLAN DE ACCIÓN 2026'!M20+'PLAN DE ACCIÓN 2026'!N20+'PLAN DE ACCIÓN 2026'!O20+'PLAN DE ACCIÓN 2026'!P20</f>
        <v>0</v>
      </c>
      <c r="K618" s="1030">
        <f>'PLAN DE ACCIÓN 2026'!AB20+'PLAN DE ACCIÓN 2026'!AC20+'PLAN DE ACCIÓN 2026'!AD20+'PLAN DE ACCIÓN 2026'!AE20+'PLAN DE ACCIÓN 2026'!AF20+'PLAN DE ACCIÓN 2026'!AG20+'PLAN DE ACCIÓN 2026'!AH20</f>
        <v>0</v>
      </c>
      <c r="L618" s="1031">
        <f t="shared" si="59"/>
        <v>0</v>
      </c>
      <c r="M618" s="1031">
        <f t="shared" si="60"/>
        <v>0</v>
      </c>
      <c r="N618" s="1030">
        <f>'PLAN DE ACCIÓN 2026'!P20</f>
        <v>0</v>
      </c>
      <c r="O618" s="1022">
        <f>'PLAN DE ACCIÓN 2026'!AH20</f>
        <v>0</v>
      </c>
      <c r="P618" s="1029" t="e">
        <f t="shared" ref="P618:P684" si="65">O618/N618</f>
        <v>#DIV/0!</v>
      </c>
      <c r="Q618" s="1046" t="s">
        <v>108</v>
      </c>
      <c r="R618" s="1030">
        <f t="shared" si="63"/>
        <v>0</v>
      </c>
      <c r="S618" s="1030">
        <f t="shared" si="64"/>
        <v>0</v>
      </c>
    </row>
    <row r="619" spans="1:19" ht="14.25">
      <c r="A619" s="1041">
        <v>18</v>
      </c>
      <c r="B619" s="1023" t="str">
        <f>'PLAN DE ACCIÓN 2026'!G21</f>
        <v>CONPES 4129 2.29</v>
      </c>
      <c r="C619" s="1048" t="s">
        <v>133</v>
      </c>
      <c r="D619" s="1048" t="s">
        <v>104</v>
      </c>
      <c r="E619" s="1023" t="str">
        <f>'PLAN DE ACCIÓN 2026'!X21</f>
        <v>Subdirección de Metrología Física</v>
      </c>
      <c r="F619" s="1022"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619" s="1022">
        <v>7</v>
      </c>
      <c r="H619" s="1022" t="s">
        <v>140</v>
      </c>
      <c r="I619" s="1030">
        <f>'PLAN DE ACCIÓN 2026'!V21</f>
        <v>2</v>
      </c>
      <c r="J619" s="1030">
        <f>'PLAN DE ACCIÓN 2026'!J21+'PLAN DE ACCIÓN 2026'!K21+'PLAN DE ACCIÓN 2026'!L21+'PLAN DE ACCIÓN 2026'!M21+'PLAN DE ACCIÓN 2026'!N21+'PLAN DE ACCIÓN 2026'!O21+'PLAN DE ACCIÓN 2026'!P21</f>
        <v>1</v>
      </c>
      <c r="K619" s="1030">
        <f>'PLAN DE ACCIÓN 2026'!AB21+'PLAN DE ACCIÓN 2026'!AC21+'PLAN DE ACCIÓN 2026'!AD21+'PLAN DE ACCIÓN 2026'!AE21+'PLAN DE ACCIÓN 2026'!AF21+'PLAN DE ACCIÓN 2026'!AG21+'PLAN DE ACCIÓN 2026'!AH21</f>
        <v>1</v>
      </c>
      <c r="L619" s="1031">
        <f t="shared" ref="L619:L642" si="66">J619/I619</f>
        <v>0.5</v>
      </c>
      <c r="M619" s="1031">
        <f t="shared" ref="M619:M642" si="67">K619/I619</f>
        <v>0.5</v>
      </c>
      <c r="N619" s="1030">
        <f>'PLAN DE ACCIÓN 2026'!P21</f>
        <v>0</v>
      </c>
      <c r="O619" s="1022">
        <f>'PLAN DE ACCIÓN 2026'!AH21</f>
        <v>0</v>
      </c>
      <c r="P619" s="1029" t="e">
        <f t="shared" si="65"/>
        <v>#DIV/0!</v>
      </c>
      <c r="Q619" s="1046" t="s">
        <v>108</v>
      </c>
      <c r="R619" s="1030">
        <f t="shared" si="63"/>
        <v>0</v>
      </c>
      <c r="S619" s="1030">
        <f t="shared" si="64"/>
        <v>0</v>
      </c>
    </row>
    <row r="620" spans="1:19" ht="14.25">
      <c r="A620" s="1041">
        <v>19</v>
      </c>
      <c r="B620" s="1023" t="str">
        <f>'PLAN DE ACCIÓN 2026'!G22</f>
        <v>CONPES 4129 2.30</v>
      </c>
      <c r="C620" s="1048" t="s">
        <v>133</v>
      </c>
      <c r="D620" s="1048" t="s">
        <v>104</v>
      </c>
      <c r="E620" s="1023" t="str">
        <f>'PLAN DE ACCIÓN 2026'!X22</f>
        <v>Subdirección de Servicios Metrológicos y Relación con el Ciudadano</v>
      </c>
      <c r="F620" s="1022"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620" s="1022">
        <v>7</v>
      </c>
      <c r="H620" s="1022" t="s">
        <v>140</v>
      </c>
      <c r="I620" s="1030">
        <f>'PLAN DE ACCIÓN 2026'!V22</f>
        <v>1</v>
      </c>
      <c r="J620" s="1030">
        <f>'PLAN DE ACCIÓN 2026'!J22+'PLAN DE ACCIÓN 2026'!K22+'PLAN DE ACCIÓN 2026'!L22+'PLAN DE ACCIÓN 2026'!M22+'PLAN DE ACCIÓN 2026'!N22+'PLAN DE ACCIÓN 2026'!O22+'PLAN DE ACCIÓN 2026'!P22</f>
        <v>0</v>
      </c>
      <c r="K620" s="1030">
        <f>'PLAN DE ACCIÓN 2026'!AB22+'PLAN DE ACCIÓN 2026'!AC22+'PLAN DE ACCIÓN 2026'!AD22+'PLAN DE ACCIÓN 2026'!AE22+'PLAN DE ACCIÓN 2026'!AF22+'PLAN DE ACCIÓN 2026'!AG22+'PLAN DE ACCIÓN 2026'!AH22</f>
        <v>0</v>
      </c>
      <c r="L620" s="1031">
        <f t="shared" si="66"/>
        <v>0</v>
      </c>
      <c r="M620" s="1031">
        <f t="shared" si="67"/>
        <v>0</v>
      </c>
      <c r="N620" s="1030">
        <f>'PLAN DE ACCIÓN 2026'!P22</f>
        <v>0</v>
      </c>
      <c r="O620" s="1022">
        <f>'PLAN DE ACCIÓN 2026'!AH22</f>
        <v>0</v>
      </c>
      <c r="P620" s="1029" t="e">
        <f t="shared" si="65"/>
        <v>#DIV/0!</v>
      </c>
      <c r="Q620" s="1046" t="s">
        <v>107</v>
      </c>
      <c r="R620" s="1030">
        <f t="shared" si="63"/>
        <v>0</v>
      </c>
      <c r="S620" s="1030">
        <f t="shared" si="64"/>
        <v>0</v>
      </c>
    </row>
    <row r="621" spans="1:19" ht="14.25">
      <c r="A621" s="1041">
        <v>20</v>
      </c>
      <c r="B621" s="1023" t="str">
        <f>'PLAN DE ACCIÓN 2026'!G23</f>
        <v>PES4</v>
      </c>
      <c r="C621" s="1048" t="s">
        <v>133</v>
      </c>
      <c r="D621" s="1048" t="s">
        <v>104</v>
      </c>
      <c r="E621" s="1023" t="str">
        <f>'PLAN DE ACCIÓN 2026'!X23</f>
        <v>Subdirección de Servicios Metrológicos y Relación con el Ciudadano</v>
      </c>
      <c r="F621" s="1022" t="str">
        <f>'PLAN DE ACCIÓN 2026'!H23</f>
        <v>Identificar oportunidades metrologícas para atender condiciones favorables del comercio exterior</v>
      </c>
      <c r="G621" s="1022">
        <v>7</v>
      </c>
      <c r="H621" s="1022" t="s">
        <v>140</v>
      </c>
      <c r="I621" s="1030">
        <f>'PLAN DE ACCIÓN 2026'!V23</f>
        <v>1</v>
      </c>
      <c r="J621" s="1030">
        <f>'PLAN DE ACCIÓN 2026'!J23+'PLAN DE ACCIÓN 2026'!K23+'PLAN DE ACCIÓN 2026'!L23+'PLAN DE ACCIÓN 2026'!M23+'PLAN DE ACCIÓN 2026'!N23+'PLAN DE ACCIÓN 2026'!O23+'PLAN DE ACCIÓN 2026'!P23</f>
        <v>0</v>
      </c>
      <c r="K621" s="1030">
        <f>'PLAN DE ACCIÓN 2026'!AB23+'PLAN DE ACCIÓN 2026'!AC23+'PLAN DE ACCIÓN 2026'!AD23+'PLAN DE ACCIÓN 2026'!AE23+'PLAN DE ACCIÓN 2026'!AF23+'PLAN DE ACCIÓN 2026'!AG23+'PLAN DE ACCIÓN 2026'!AH23</f>
        <v>0</v>
      </c>
      <c r="L621" s="1031">
        <f t="shared" si="66"/>
        <v>0</v>
      </c>
      <c r="M621" s="1031">
        <f t="shared" si="67"/>
        <v>0</v>
      </c>
      <c r="N621" s="1030">
        <f>'PLAN DE ACCIÓN 2026'!P23</f>
        <v>0</v>
      </c>
      <c r="O621" s="1022">
        <f>'PLAN DE ACCIÓN 2026'!AH23</f>
        <v>0</v>
      </c>
      <c r="P621" s="1029" t="e">
        <f t="shared" si="65"/>
        <v>#DIV/0!</v>
      </c>
      <c r="Q621" s="1046" t="s">
        <v>107</v>
      </c>
      <c r="R621" s="1030">
        <f t="shared" si="63"/>
        <v>0</v>
      </c>
      <c r="S621" s="1030">
        <f t="shared" si="64"/>
        <v>0</v>
      </c>
    </row>
    <row r="622" spans="1:19" ht="14.25">
      <c r="A622" s="1041">
        <v>21</v>
      </c>
      <c r="B622" s="1023" t="str">
        <f>'PLAN DE ACCIÓN 2026'!G24</f>
        <v>PES5</v>
      </c>
      <c r="C622" s="1048" t="s">
        <v>133</v>
      </c>
      <c r="D622" s="1048" t="s">
        <v>104</v>
      </c>
      <c r="E622" s="1023" t="str">
        <f>'PLAN DE ACCIÓN 2026'!X24</f>
        <v>Subdirección de Servicios Metrológicos y Relación con el Ciudadano</v>
      </c>
      <c r="F622" s="1022" t="str">
        <f>'PLAN DE ACCIÓN 2026'!H24</f>
        <v>Contribuir desde la oferta de servicios metrológicos la acreditación de los laboratorios nacionales para la reducción de costos de los empresarios para certificarse en calidad</v>
      </c>
      <c r="G622" s="1022">
        <v>7</v>
      </c>
      <c r="H622" s="1022" t="s">
        <v>140</v>
      </c>
      <c r="I622" s="1030">
        <f>'PLAN DE ACCIÓN 2026'!V24</f>
        <v>2</v>
      </c>
      <c r="J622" s="1030">
        <f>'PLAN DE ACCIÓN 2026'!J24+'PLAN DE ACCIÓN 2026'!K24+'PLAN DE ACCIÓN 2026'!L24+'PLAN DE ACCIÓN 2026'!M24+'PLAN DE ACCIÓN 2026'!N24+'PLAN DE ACCIÓN 2026'!O24+'PLAN DE ACCIÓN 2026'!P24</f>
        <v>0</v>
      </c>
      <c r="K622" s="1030">
        <f>'PLAN DE ACCIÓN 2026'!AB24+'PLAN DE ACCIÓN 2026'!AC24+'PLAN DE ACCIÓN 2026'!AD24+'PLAN DE ACCIÓN 2026'!AE24+'PLAN DE ACCIÓN 2026'!AF24+'PLAN DE ACCIÓN 2026'!AG24+'PLAN DE ACCIÓN 2026'!AH24</f>
        <v>0</v>
      </c>
      <c r="L622" s="1031">
        <f t="shared" si="66"/>
        <v>0</v>
      </c>
      <c r="M622" s="1031">
        <f t="shared" si="67"/>
        <v>0</v>
      </c>
      <c r="N622" s="1030">
        <f>'PLAN DE ACCIÓN 2026'!P24</f>
        <v>0</v>
      </c>
      <c r="O622" s="1022">
        <f>'PLAN DE ACCIÓN 2026'!AH24</f>
        <v>0</v>
      </c>
      <c r="P622" s="1029" t="e">
        <f t="shared" si="65"/>
        <v>#DIV/0!</v>
      </c>
      <c r="Q622" s="1046" t="s">
        <v>107</v>
      </c>
      <c r="R622" s="1030">
        <f t="shared" si="63"/>
        <v>0</v>
      </c>
      <c r="S622" s="1030">
        <f t="shared" si="64"/>
        <v>0</v>
      </c>
    </row>
    <row r="623" spans="1:19" ht="15" customHeight="1">
      <c r="A623" s="1041">
        <v>22</v>
      </c>
      <c r="B623" s="1023" t="str">
        <f>'PLAN DE ACCIÓN 2026'!G25</f>
        <v>PES6</v>
      </c>
      <c r="C623" s="1048" t="s">
        <v>133</v>
      </c>
      <c r="D623" s="1048" t="s">
        <v>104</v>
      </c>
      <c r="E623" s="1023" t="str">
        <f>'PLAN DE ACCIÓN 2026'!X25</f>
        <v>Subdirección de Servicios Metrológicos y Relación con el Ciudadano</v>
      </c>
      <c r="F623" s="1022" t="str">
        <f>'PLAN DE ACCIÓN 2026'!H25</f>
        <v>Realizar estudios de identificación de brechas metrológicas que contribuya a las apuestas productivas estratégicas</v>
      </c>
      <c r="G623" s="1022">
        <v>7</v>
      </c>
      <c r="H623" s="1022" t="s">
        <v>140</v>
      </c>
      <c r="I623" s="1030">
        <f>'PLAN DE ACCIÓN 2026'!V25</f>
        <v>2</v>
      </c>
      <c r="J623" s="1030">
        <f>'PLAN DE ACCIÓN 2026'!J25+'PLAN DE ACCIÓN 2026'!K25+'PLAN DE ACCIÓN 2026'!L25+'PLAN DE ACCIÓN 2026'!M25+'PLAN DE ACCIÓN 2026'!N25+'PLAN DE ACCIÓN 2026'!O25+'PLAN DE ACCIÓN 2026'!P25</f>
        <v>0</v>
      </c>
      <c r="K623" s="1030">
        <f>'PLAN DE ACCIÓN 2026'!AB25+'PLAN DE ACCIÓN 2026'!AC25+'PLAN DE ACCIÓN 2026'!AD25+'PLAN DE ACCIÓN 2026'!AE25+'PLAN DE ACCIÓN 2026'!AF25+'PLAN DE ACCIÓN 2026'!AG25+'PLAN DE ACCIÓN 2026'!AH25</f>
        <v>0</v>
      </c>
      <c r="L623" s="1031">
        <f t="shared" si="66"/>
        <v>0</v>
      </c>
      <c r="M623" s="1031">
        <f t="shared" si="67"/>
        <v>0</v>
      </c>
      <c r="N623" s="1030">
        <f>'PLAN DE ACCIÓN 2026'!P25</f>
        <v>0</v>
      </c>
      <c r="O623" s="1022">
        <f>'PLAN DE ACCIÓN 2026'!AH25</f>
        <v>0</v>
      </c>
      <c r="P623" s="1029" t="e">
        <f t="shared" si="65"/>
        <v>#DIV/0!</v>
      </c>
      <c r="Q623" s="1046" t="s">
        <v>107</v>
      </c>
      <c r="R623" s="1030">
        <f t="shared" si="63"/>
        <v>0</v>
      </c>
      <c r="S623" s="1030">
        <f t="shared" si="64"/>
        <v>0</v>
      </c>
    </row>
    <row r="624" spans="1:19" ht="14.25">
      <c r="A624" s="1041">
        <v>23</v>
      </c>
      <c r="B624" s="1023" t="str">
        <f>'PLAN DE ACCIÓN 2026'!G26</f>
        <v>PES7</v>
      </c>
      <c r="C624" s="1048" t="s">
        <v>133</v>
      </c>
      <c r="D624" s="1048" t="s">
        <v>104</v>
      </c>
      <c r="E624" s="1023" t="str">
        <f>'PLAN DE ACCIÓN 2026'!X26</f>
        <v>Dirección General</v>
      </c>
      <c r="F624" s="1022" t="str">
        <f>'PLAN DE ACCIÓN 2026'!H26</f>
        <v>Participar en eventos y canales de comunicación del SICAL</v>
      </c>
      <c r="G624" s="1022">
        <v>7</v>
      </c>
      <c r="H624" s="1022" t="s">
        <v>140</v>
      </c>
      <c r="I624" s="1030">
        <f>'PLAN DE ACCIÓN 2026'!V26</f>
        <v>2</v>
      </c>
      <c r="J624" s="1030">
        <f>'PLAN DE ACCIÓN 2026'!J26+'PLAN DE ACCIÓN 2026'!K26+'PLAN DE ACCIÓN 2026'!L26+'PLAN DE ACCIÓN 2026'!M26+'PLAN DE ACCIÓN 2026'!N26+'PLAN DE ACCIÓN 2026'!O26+'PLAN DE ACCIÓN 2026'!P26</f>
        <v>1</v>
      </c>
      <c r="K624" s="1030">
        <f>'PLAN DE ACCIÓN 2026'!AB26+'PLAN DE ACCIÓN 2026'!AC26+'PLAN DE ACCIÓN 2026'!AD26+'PLAN DE ACCIÓN 2026'!AE26+'PLAN DE ACCIÓN 2026'!AF26+'PLAN DE ACCIÓN 2026'!AG26+'PLAN DE ACCIÓN 2026'!AH26</f>
        <v>0</v>
      </c>
      <c r="L624" s="1031">
        <f t="shared" si="66"/>
        <v>0.5</v>
      </c>
      <c r="M624" s="1031">
        <f t="shared" si="67"/>
        <v>0</v>
      </c>
      <c r="N624" s="1030">
        <f>'PLAN DE ACCIÓN 2026'!P26</f>
        <v>0</v>
      </c>
      <c r="O624" s="1022">
        <f>'PLAN DE ACCIÓN 2026'!AH26</f>
        <v>0</v>
      </c>
      <c r="P624" s="1029" t="e">
        <f t="shared" si="65"/>
        <v>#DIV/0!</v>
      </c>
      <c r="Q624" s="1046" t="s">
        <v>107</v>
      </c>
      <c r="R624" s="1030">
        <f t="shared" si="63"/>
        <v>-1</v>
      </c>
      <c r="S624" s="1030">
        <f t="shared" si="64"/>
        <v>0</v>
      </c>
    </row>
    <row r="625" spans="1:19" ht="14.25">
      <c r="A625" s="1041">
        <v>24</v>
      </c>
      <c r="B625" s="1023" t="str">
        <f>'PLAN DE ACCIÓN 2026'!G27</f>
        <v>PES8</v>
      </c>
      <c r="C625" s="1048" t="s">
        <v>133</v>
      </c>
      <c r="D625" s="1048" t="s">
        <v>104</v>
      </c>
      <c r="E625" s="1023" t="str">
        <f>'PLAN DE ACCIÓN 2026'!X27</f>
        <v>Subdirección de Servicios Metrológicos y Relación con el Ciudadano</v>
      </c>
      <c r="F625" s="1022" t="str">
        <f>'PLAN DE ACCIÓN 2026'!H27</f>
        <v>Fortalecer la estrategia nacional del turismo responsable sus ejes temáticos y componentes</v>
      </c>
      <c r="G625" s="1022">
        <v>7</v>
      </c>
      <c r="H625" s="1022" t="s">
        <v>140</v>
      </c>
      <c r="I625" s="1030">
        <f>'PLAN DE ACCIÓN 2026'!V27</f>
        <v>1</v>
      </c>
      <c r="J625" s="1030">
        <f>'PLAN DE ACCIÓN 2026'!J27+'PLAN DE ACCIÓN 2026'!K27+'PLAN DE ACCIÓN 2026'!L27+'PLAN DE ACCIÓN 2026'!M27+'PLAN DE ACCIÓN 2026'!N27+'PLAN DE ACCIÓN 2026'!O27+'PLAN DE ACCIÓN 2026'!P27</f>
        <v>0</v>
      </c>
      <c r="K625" s="1030">
        <f>'PLAN DE ACCIÓN 2026'!AB27+'PLAN DE ACCIÓN 2026'!AC27+'PLAN DE ACCIÓN 2026'!AD27+'PLAN DE ACCIÓN 2026'!AE27+'PLAN DE ACCIÓN 2026'!AF27+'PLAN DE ACCIÓN 2026'!AG27+'PLAN DE ACCIÓN 2026'!AH27</f>
        <v>0</v>
      </c>
      <c r="L625" s="1031">
        <f t="shared" si="66"/>
        <v>0</v>
      </c>
      <c r="M625" s="1031">
        <f t="shared" si="67"/>
        <v>0</v>
      </c>
      <c r="N625" s="1030">
        <f>'PLAN DE ACCIÓN 2026'!P27</f>
        <v>0</v>
      </c>
      <c r="O625" s="1022">
        <f>'PLAN DE ACCIÓN 2026'!AH27</f>
        <v>0</v>
      </c>
      <c r="P625" s="1029" t="e">
        <f t="shared" si="65"/>
        <v>#DIV/0!</v>
      </c>
      <c r="Q625" s="1046" t="s">
        <v>107</v>
      </c>
      <c r="R625" s="1030">
        <f t="shared" si="63"/>
        <v>0</v>
      </c>
      <c r="S625" s="1030">
        <f t="shared" si="64"/>
        <v>0</v>
      </c>
    </row>
    <row r="626" spans="1:19" ht="14.25">
      <c r="A626" s="1041">
        <v>25</v>
      </c>
      <c r="B626" s="1023" t="str">
        <f>'PLAN DE ACCIÓN 2026'!G28</f>
        <v>PES9</v>
      </c>
      <c r="C626" s="1048" t="s">
        <v>133</v>
      </c>
      <c r="D626" s="1048" t="s">
        <v>104</v>
      </c>
      <c r="E626" s="1023" t="str">
        <f>'PLAN DE ACCIÓN 2026'!X28</f>
        <v>Subdirección de Servicios Metrológicos y Relación con el Ciudadano</v>
      </c>
      <c r="F626" s="1022" t="str">
        <f>'PLAN DE ACCIÓN 2026'!H28</f>
        <v>Participación en definición de regulación</v>
      </c>
      <c r="G626" s="1022">
        <v>7</v>
      </c>
      <c r="H626" s="1022" t="s">
        <v>140</v>
      </c>
      <c r="I626" s="1030">
        <f>'PLAN DE ACCIÓN 2026'!V28</f>
        <v>1</v>
      </c>
      <c r="J626" s="1030">
        <f>'PLAN DE ACCIÓN 2026'!J28+'PLAN DE ACCIÓN 2026'!K28+'PLAN DE ACCIÓN 2026'!L28+'PLAN DE ACCIÓN 2026'!M28+'PLAN DE ACCIÓN 2026'!N28+'PLAN DE ACCIÓN 2026'!O28+'PLAN DE ACCIÓN 2026'!P28</f>
        <v>0</v>
      </c>
      <c r="K626" s="1030">
        <f>'PLAN DE ACCIÓN 2026'!AB28+'PLAN DE ACCIÓN 2026'!AC28+'PLAN DE ACCIÓN 2026'!AD28+'PLAN DE ACCIÓN 2026'!AE28+'PLAN DE ACCIÓN 2026'!AF28+'PLAN DE ACCIÓN 2026'!AG28+'PLAN DE ACCIÓN 2026'!AH28</f>
        <v>0</v>
      </c>
      <c r="L626" s="1031">
        <f t="shared" si="66"/>
        <v>0</v>
      </c>
      <c r="M626" s="1031">
        <f t="shared" si="67"/>
        <v>0</v>
      </c>
      <c r="N626" s="1030">
        <f>'PLAN DE ACCIÓN 2026'!P28</f>
        <v>0</v>
      </c>
      <c r="O626" s="1022">
        <f>'PLAN DE ACCIÓN 2026'!AH28</f>
        <v>0</v>
      </c>
      <c r="P626" s="1029" t="e">
        <f t="shared" si="65"/>
        <v>#DIV/0!</v>
      </c>
      <c r="Q626" s="1046" t="s">
        <v>105</v>
      </c>
      <c r="R626" s="1030">
        <f t="shared" si="63"/>
        <v>0</v>
      </c>
      <c r="S626" s="1030">
        <f t="shared" si="64"/>
        <v>0</v>
      </c>
    </row>
    <row r="627" spans="1:19" ht="14.25">
      <c r="A627" s="1041">
        <v>26</v>
      </c>
      <c r="B627" s="1023" t="str">
        <f>'PLAN DE ACCIÓN 2026'!G29</f>
        <v>PEI5</v>
      </c>
      <c r="C627" s="1048" t="s">
        <v>133</v>
      </c>
      <c r="D627" s="1048" t="s">
        <v>104</v>
      </c>
      <c r="E627" s="1023" t="str">
        <f>'PLAN DE ACCIÓN 2026'!X29</f>
        <v>Subdirección de Servicios Metrológicos y Relación con el Ciudadano</v>
      </c>
      <c r="F627" s="1022" t="str">
        <f>'PLAN DE ACCIÓN 2026'!H29</f>
        <v>Fortalecer el relacionamiento con el sector productivo a través de la RCM</v>
      </c>
      <c r="G627" s="1022">
        <v>7</v>
      </c>
      <c r="H627" s="1022" t="s">
        <v>140</v>
      </c>
      <c r="I627" s="1030">
        <f>'PLAN DE ACCIÓN 2026'!V29</f>
        <v>3</v>
      </c>
      <c r="J627" s="1030">
        <f>'PLAN DE ACCIÓN 2026'!J29+'PLAN DE ACCIÓN 2026'!K29+'PLAN DE ACCIÓN 2026'!L29+'PLAN DE ACCIÓN 2026'!M29+'PLAN DE ACCIÓN 2026'!N29+'PLAN DE ACCIÓN 2026'!O29+'PLAN DE ACCIÓN 2026'!P29</f>
        <v>0</v>
      </c>
      <c r="K627" s="1030">
        <f>'PLAN DE ACCIÓN 2026'!AB29+'PLAN DE ACCIÓN 2026'!AC29+'PLAN DE ACCIÓN 2026'!AD29+'PLAN DE ACCIÓN 2026'!AE29+'PLAN DE ACCIÓN 2026'!AF29+'PLAN DE ACCIÓN 2026'!AG29+'PLAN DE ACCIÓN 2026'!AH29</f>
        <v>0</v>
      </c>
      <c r="L627" s="1031">
        <f t="shared" si="66"/>
        <v>0</v>
      </c>
      <c r="M627" s="1031">
        <f t="shared" si="67"/>
        <v>0</v>
      </c>
      <c r="N627" s="1030">
        <f>'PLAN DE ACCIÓN 2026'!P29</f>
        <v>0</v>
      </c>
      <c r="O627" s="1022">
        <f>'PLAN DE ACCIÓN 2026'!AH29</f>
        <v>0</v>
      </c>
      <c r="P627" s="1029" t="e">
        <f t="shared" si="65"/>
        <v>#DIV/0!</v>
      </c>
      <c r="Q627" s="1046" t="s">
        <v>107</v>
      </c>
      <c r="R627" s="1030">
        <f t="shared" si="63"/>
        <v>0</v>
      </c>
      <c r="S627" s="1030">
        <f t="shared" si="64"/>
        <v>0</v>
      </c>
    </row>
    <row r="628" spans="1:19" ht="14.25">
      <c r="A628" s="1041">
        <v>27</v>
      </c>
      <c r="B628" s="1023" t="str">
        <f>'PLAN DE ACCIÓN 2026'!G30</f>
        <v>PES10</v>
      </c>
      <c r="C628" s="1048" t="s">
        <v>133</v>
      </c>
      <c r="D628" s="1048" t="s">
        <v>104</v>
      </c>
      <c r="E628" s="1023" t="str">
        <f>'PLAN DE ACCIÓN 2026'!X30</f>
        <v>Subdirección de Servicios Metrológicos y Relación con el Ciudadano</v>
      </c>
      <c r="F628" s="1022" t="str">
        <f>'PLAN DE ACCIÓN 2026'!H30</f>
        <v>Desarrollar planes de trabajos para disminución de brechas de capacidades de medición y calibración desarrollados</v>
      </c>
      <c r="G628" s="1022">
        <v>7</v>
      </c>
      <c r="H628" s="1022" t="s">
        <v>140</v>
      </c>
      <c r="I628" s="1030">
        <f>'PLAN DE ACCIÓN 2026'!V30</f>
        <v>1</v>
      </c>
      <c r="J628" s="1030">
        <f>'PLAN DE ACCIÓN 2026'!J30+'PLAN DE ACCIÓN 2026'!K30+'PLAN DE ACCIÓN 2026'!L30+'PLAN DE ACCIÓN 2026'!M30+'PLAN DE ACCIÓN 2026'!N30+'PLAN DE ACCIÓN 2026'!O30+'PLAN DE ACCIÓN 2026'!P30</f>
        <v>0</v>
      </c>
      <c r="K628" s="1030">
        <f>'PLAN DE ACCIÓN 2026'!AB30+'PLAN DE ACCIÓN 2026'!AC30+'PLAN DE ACCIÓN 2026'!AD30+'PLAN DE ACCIÓN 2026'!AE30+'PLAN DE ACCIÓN 2026'!AF30+'PLAN DE ACCIÓN 2026'!AG30+'PLAN DE ACCIÓN 2026'!AH30</f>
        <v>0</v>
      </c>
      <c r="L628" s="1031">
        <f t="shared" si="66"/>
        <v>0</v>
      </c>
      <c r="M628" s="1031">
        <f t="shared" si="67"/>
        <v>0</v>
      </c>
      <c r="N628" s="1030">
        <f>'PLAN DE ACCIÓN 2026'!P30</f>
        <v>0</v>
      </c>
      <c r="O628" s="1022">
        <f>'PLAN DE ACCIÓN 2026'!AH30</f>
        <v>0</v>
      </c>
      <c r="P628" s="1029" t="e">
        <f t="shared" si="65"/>
        <v>#DIV/0!</v>
      </c>
      <c r="Q628" s="1046" t="s">
        <v>107</v>
      </c>
      <c r="R628" s="1030">
        <f t="shared" si="63"/>
        <v>0</v>
      </c>
      <c r="S628" s="1030">
        <f t="shared" si="64"/>
        <v>0</v>
      </c>
    </row>
    <row r="629" spans="1:19" ht="14.25">
      <c r="A629" s="1041">
        <v>28</v>
      </c>
      <c r="B629" s="1023" t="str">
        <f>'PLAN DE ACCIÓN 2026'!G31</f>
        <v>PES11</v>
      </c>
      <c r="C629" s="1048" t="s">
        <v>133</v>
      </c>
      <c r="D629" s="1048" t="s">
        <v>104</v>
      </c>
      <c r="E629" s="1023" t="str">
        <f>'PLAN DE ACCIÓN 2026'!X31</f>
        <v>Subdirección de Servicios Metrológicos y Relación con el Ciudadano</v>
      </c>
      <c r="F629" s="1022" t="str">
        <f>'PLAN DE ACCIÓN 2026'!H31</f>
        <v>Desarrollar programas de fortalecimiento de habilidades duras y blandas en sectores de las regiones con identificación de brechas de capacidades metrológicas</v>
      </c>
      <c r="G629" s="1022">
        <v>7</v>
      </c>
      <c r="H629" s="1022" t="s">
        <v>140</v>
      </c>
      <c r="I629" s="1030">
        <f>'PLAN DE ACCIÓN 2026'!V31</f>
        <v>2</v>
      </c>
      <c r="J629" s="1030">
        <f>'PLAN DE ACCIÓN 2026'!J31+'PLAN DE ACCIÓN 2026'!K31+'PLAN DE ACCIÓN 2026'!L31+'PLAN DE ACCIÓN 2026'!M31+'PLAN DE ACCIÓN 2026'!N31+'PLAN DE ACCIÓN 2026'!O31+'PLAN DE ACCIÓN 2026'!P31</f>
        <v>0</v>
      </c>
      <c r="K629" s="1030">
        <f>'PLAN DE ACCIÓN 2026'!AB31+'PLAN DE ACCIÓN 2026'!AC31+'PLAN DE ACCIÓN 2026'!AD31+'PLAN DE ACCIÓN 2026'!AE31+'PLAN DE ACCIÓN 2026'!AF31+'PLAN DE ACCIÓN 2026'!AG31+'PLAN DE ACCIÓN 2026'!AH31</f>
        <v>0</v>
      </c>
      <c r="L629" s="1031">
        <f t="shared" si="66"/>
        <v>0</v>
      </c>
      <c r="M629" s="1031">
        <f t="shared" si="67"/>
        <v>0</v>
      </c>
      <c r="N629" s="1030">
        <f>'PLAN DE ACCIÓN 2026'!P31</f>
        <v>0</v>
      </c>
      <c r="O629" s="1022">
        <f>'PLAN DE ACCIÓN 2026'!AH31</f>
        <v>0</v>
      </c>
      <c r="P629" s="1029" t="e">
        <f t="shared" si="65"/>
        <v>#DIV/0!</v>
      </c>
      <c r="Q629" s="1046" t="s">
        <v>105</v>
      </c>
      <c r="R629" s="1030">
        <f t="shared" si="63"/>
        <v>0</v>
      </c>
      <c r="S629" s="1030">
        <f t="shared" si="64"/>
        <v>0</v>
      </c>
    </row>
    <row r="630" spans="1:19" ht="14.25">
      <c r="A630" s="1041">
        <v>29</v>
      </c>
      <c r="B630" s="1023" t="str">
        <f>'PLAN DE ACCIÓN 2026'!G32</f>
        <v>PEI6</v>
      </c>
      <c r="C630" s="1048" t="s">
        <v>133</v>
      </c>
      <c r="D630" s="1048" t="s">
        <v>104</v>
      </c>
      <c r="E630" s="1023" t="str">
        <f>'PLAN DE ACCIÓN 2026'!X32</f>
        <v>Subdirección de Servicios Metrológicos y Relación con el Ciudadano</v>
      </c>
      <c r="F630" s="1022" t="str">
        <f>'PLAN DE ACCIÓN 2026'!H32</f>
        <v>Generar charlas técnicas enfocadas en las regiónes, acciones en marco de proyectos de coorperación, servicios / formaciones metrológicos en las regiones.</v>
      </c>
      <c r="G630" s="1022">
        <v>7</v>
      </c>
      <c r="H630" s="1022" t="s">
        <v>140</v>
      </c>
      <c r="I630" s="1030">
        <f>'PLAN DE ACCIÓN 2026'!V32</f>
        <v>1</v>
      </c>
      <c r="J630" s="1030">
        <f>'PLAN DE ACCIÓN 2026'!J32+'PLAN DE ACCIÓN 2026'!K32+'PLAN DE ACCIÓN 2026'!L32+'PLAN DE ACCIÓN 2026'!M32+'PLAN DE ACCIÓN 2026'!N32+'PLAN DE ACCIÓN 2026'!O32+'PLAN DE ACCIÓN 2026'!P32</f>
        <v>0</v>
      </c>
      <c r="K630" s="1030">
        <f>'PLAN DE ACCIÓN 2026'!AB32+'PLAN DE ACCIÓN 2026'!AC32+'PLAN DE ACCIÓN 2026'!AD32+'PLAN DE ACCIÓN 2026'!AE32+'PLAN DE ACCIÓN 2026'!AF32+'PLAN DE ACCIÓN 2026'!AG32+'PLAN DE ACCIÓN 2026'!AH32</f>
        <v>0</v>
      </c>
      <c r="L630" s="1031">
        <f t="shared" si="66"/>
        <v>0</v>
      </c>
      <c r="M630" s="1031">
        <f t="shared" si="67"/>
        <v>0</v>
      </c>
      <c r="N630" s="1030">
        <f>'PLAN DE ACCIÓN 2026'!P32</f>
        <v>0</v>
      </c>
      <c r="O630" s="1022">
        <f>'PLAN DE ACCIÓN 2026'!AH32</f>
        <v>0</v>
      </c>
      <c r="P630" s="1029" t="e">
        <f t="shared" si="65"/>
        <v>#DIV/0!</v>
      </c>
      <c r="Q630" s="1046" t="s">
        <v>105</v>
      </c>
      <c r="R630" s="1030">
        <f t="shared" si="63"/>
        <v>0</v>
      </c>
      <c r="S630" s="1030">
        <f t="shared" si="64"/>
        <v>0</v>
      </c>
    </row>
    <row r="631" spans="1:19" ht="14.25">
      <c r="A631" s="1041">
        <v>30</v>
      </c>
      <c r="B631" s="1023" t="str">
        <f>'PLAN DE ACCIÓN 2026'!G33</f>
        <v>PEI7</v>
      </c>
      <c r="C631" s="1048" t="s">
        <v>133</v>
      </c>
      <c r="D631" s="1048" t="s">
        <v>104</v>
      </c>
      <c r="E631" s="1023" t="str">
        <f>'PLAN DE ACCIÓN 2026'!X33</f>
        <v>Subdirección de Servicios Metrológicos y Relación con el Ciudadano</v>
      </c>
      <c r="F631" s="1022" t="str">
        <f>'PLAN DE ACCIÓN 2026'!H33</f>
        <v>Realizar seguimiento a las actividades ACTI donde el instituto participe con otros centros de investigacion, universidades entre otros.</v>
      </c>
      <c r="G631" s="1022">
        <v>7</v>
      </c>
      <c r="H631" s="1022" t="s">
        <v>140</v>
      </c>
      <c r="I631" s="1030">
        <f>'PLAN DE ACCIÓN 2026'!V33</f>
        <v>2</v>
      </c>
      <c r="J631" s="1030">
        <f>'PLAN DE ACCIÓN 2026'!J33+'PLAN DE ACCIÓN 2026'!K33+'PLAN DE ACCIÓN 2026'!L33+'PLAN DE ACCIÓN 2026'!M33+'PLAN DE ACCIÓN 2026'!N33+'PLAN DE ACCIÓN 2026'!O33+'PLAN DE ACCIÓN 2026'!P33</f>
        <v>1</v>
      </c>
      <c r="K631" s="1030">
        <f>'PLAN DE ACCIÓN 2026'!AB33+'PLAN DE ACCIÓN 2026'!AC33+'PLAN DE ACCIÓN 2026'!AD33+'PLAN DE ACCIÓN 2026'!AE33+'PLAN DE ACCIÓN 2026'!AF33+'PLAN DE ACCIÓN 2026'!AG33+'PLAN DE ACCIÓN 2026'!AH33</f>
        <v>0</v>
      </c>
      <c r="L631" s="1031">
        <f t="shared" si="66"/>
        <v>0.5</v>
      </c>
      <c r="M631" s="1031">
        <f t="shared" si="67"/>
        <v>0</v>
      </c>
      <c r="N631" s="1030">
        <f>'PLAN DE ACCIÓN 2026'!P33</f>
        <v>0</v>
      </c>
      <c r="O631" s="1022">
        <f>'PLAN DE ACCIÓN 2026'!AH33</f>
        <v>0</v>
      </c>
      <c r="P631" s="1029" t="e">
        <f t="shared" si="65"/>
        <v>#DIV/0!</v>
      </c>
      <c r="Q631" s="1046" t="s">
        <v>107</v>
      </c>
      <c r="R631" s="1030">
        <f t="shared" si="63"/>
        <v>-1</v>
      </c>
      <c r="S631" s="1030">
        <f t="shared" si="64"/>
        <v>0</v>
      </c>
    </row>
    <row r="632" spans="1:19" ht="14.25">
      <c r="A632" s="1041">
        <v>31</v>
      </c>
      <c r="B632" s="1023" t="str">
        <f>'PLAN DE ACCIÓN 2026'!G34</f>
        <v>PES12</v>
      </c>
      <c r="C632" s="1048" t="s">
        <v>133</v>
      </c>
      <c r="D632" s="1048" t="s">
        <v>104</v>
      </c>
      <c r="E632" s="1023" t="str">
        <f>'PLAN DE ACCIÓN 2026'!X34</f>
        <v>Subdirección de Servicios Metrológicos y Relación con el Ciudadano</v>
      </c>
      <c r="F632" s="1022" t="str">
        <f>'PLAN DE ACCIÓN 2026'!H34</f>
        <v>Identificar actividades en el sector CIT que articulen las necesidades de la industria con las capacidades de CTI y academia</v>
      </c>
      <c r="G632" s="1022">
        <v>7</v>
      </c>
      <c r="H632" s="1022" t="s">
        <v>140</v>
      </c>
      <c r="I632" s="1030">
        <f>'PLAN DE ACCIÓN 2026'!V34</f>
        <v>13</v>
      </c>
      <c r="J632" s="1030">
        <f>'PLAN DE ACCIÓN 2026'!J34+'PLAN DE ACCIÓN 2026'!K34+'PLAN DE ACCIÓN 2026'!L34+'PLAN DE ACCIÓN 2026'!M34+'PLAN DE ACCIÓN 2026'!N34+'PLAN DE ACCIÓN 2026'!O34+'PLAN DE ACCIÓN 2026'!P34</f>
        <v>6</v>
      </c>
      <c r="K632" s="1030">
        <f>'PLAN DE ACCIÓN 2026'!AB34+'PLAN DE ACCIÓN 2026'!AC34+'PLAN DE ACCIÓN 2026'!AD34+'PLAN DE ACCIÓN 2026'!AE34+'PLAN DE ACCIÓN 2026'!AF34+'PLAN DE ACCIÓN 2026'!AG34+'PLAN DE ACCIÓN 2026'!AH34</f>
        <v>0</v>
      </c>
      <c r="L632" s="1031">
        <f t="shared" si="66"/>
        <v>0.46153846153846156</v>
      </c>
      <c r="M632" s="1031">
        <f t="shared" si="67"/>
        <v>0</v>
      </c>
      <c r="N632" s="1030">
        <f>'PLAN DE ACCIÓN 2026'!P34</f>
        <v>0</v>
      </c>
      <c r="O632" s="1022">
        <f>'PLAN DE ACCIÓN 2026'!AH34</f>
        <v>0</v>
      </c>
      <c r="P632" s="1029" t="e">
        <f t="shared" si="65"/>
        <v>#DIV/0!</v>
      </c>
      <c r="Q632" s="1046" t="s">
        <v>105</v>
      </c>
      <c r="R632" s="1030">
        <f t="shared" si="63"/>
        <v>-6</v>
      </c>
      <c r="S632" s="1030">
        <f t="shared" si="64"/>
        <v>0</v>
      </c>
    </row>
    <row r="633" spans="1:19" ht="14.25">
      <c r="A633" s="1041">
        <v>32</v>
      </c>
      <c r="B633" s="1023" t="str">
        <f>'PLAN DE ACCIÓN 2026'!G35</f>
        <v>PEI8</v>
      </c>
      <c r="C633" s="1048" t="s">
        <v>133</v>
      </c>
      <c r="D633" s="1048" t="s">
        <v>104</v>
      </c>
      <c r="E633" s="1023" t="str">
        <f>'PLAN DE ACCIÓN 2026'!X35</f>
        <v>Subdirección de Metrología Química y Biología</v>
      </c>
      <c r="F633" s="1022"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633" s="1022">
        <v>7</v>
      </c>
      <c r="H633" s="1022" t="s">
        <v>140</v>
      </c>
      <c r="I633" s="1030">
        <f>'PLAN DE ACCIÓN 2026'!V35</f>
        <v>1</v>
      </c>
      <c r="J633" s="1030">
        <f>'PLAN DE ACCIÓN 2026'!J35+'PLAN DE ACCIÓN 2026'!K35+'PLAN DE ACCIÓN 2026'!L35+'PLAN DE ACCIÓN 2026'!M35+'PLAN DE ACCIÓN 2026'!N35+'PLAN DE ACCIÓN 2026'!O35+'PLAN DE ACCIÓN 2026'!P35</f>
        <v>0</v>
      </c>
      <c r="K633" s="1030">
        <f>'PLAN DE ACCIÓN 2026'!AB35+'PLAN DE ACCIÓN 2026'!AC35+'PLAN DE ACCIÓN 2026'!AD35+'PLAN DE ACCIÓN 2026'!AE35+'PLAN DE ACCIÓN 2026'!AF35+'PLAN DE ACCIÓN 2026'!AG35+'PLAN DE ACCIÓN 2026'!AH35</f>
        <v>0</v>
      </c>
      <c r="L633" s="1031">
        <f t="shared" si="66"/>
        <v>0</v>
      </c>
      <c r="M633" s="1031">
        <f t="shared" si="67"/>
        <v>0</v>
      </c>
      <c r="N633" s="1030">
        <f>'PLAN DE ACCIÓN 2026'!P35</f>
        <v>0</v>
      </c>
      <c r="O633" s="1022">
        <f>'PLAN DE ACCIÓN 2026'!AH35</f>
        <v>0</v>
      </c>
      <c r="P633" s="1029" t="e">
        <f t="shared" si="65"/>
        <v>#DIV/0!</v>
      </c>
      <c r="Q633" s="1046" t="s">
        <v>105</v>
      </c>
      <c r="R633" s="1030">
        <f t="shared" si="63"/>
        <v>0</v>
      </c>
      <c r="S633" s="1030">
        <f t="shared" si="64"/>
        <v>0</v>
      </c>
    </row>
    <row r="634" spans="1:19" ht="14.25">
      <c r="A634" s="1041">
        <v>33</v>
      </c>
      <c r="B634" s="1023" t="str">
        <f>'PLAN DE ACCIÓN 2026'!G36</f>
        <v>PEI9</v>
      </c>
      <c r="C634" s="1048" t="s">
        <v>133</v>
      </c>
      <c r="D634" s="1048" t="s">
        <v>104</v>
      </c>
      <c r="E634" s="1023" t="str">
        <f>'PLAN DE ACCIÓN 2026'!X36</f>
        <v>Subdirección de Metrología Física</v>
      </c>
      <c r="F634" s="1022"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634" s="1022">
        <v>7</v>
      </c>
      <c r="H634" s="1022" t="s">
        <v>140</v>
      </c>
      <c r="I634" s="1030">
        <f>'PLAN DE ACCIÓN 2026'!V36</f>
        <v>8</v>
      </c>
      <c r="J634" s="1030">
        <f>'PLAN DE ACCIÓN 2026'!J36+'PLAN DE ACCIÓN 2026'!K36+'PLAN DE ACCIÓN 2026'!L36+'PLAN DE ACCIÓN 2026'!M36+'PLAN DE ACCIÓN 2026'!N36+'PLAN DE ACCIÓN 2026'!O36+'PLAN DE ACCIÓN 2026'!P36</f>
        <v>0</v>
      </c>
      <c r="K634" s="1030">
        <f>'PLAN DE ACCIÓN 2026'!AB36+'PLAN DE ACCIÓN 2026'!AC36+'PLAN DE ACCIÓN 2026'!AD36+'PLAN DE ACCIÓN 2026'!AE36+'PLAN DE ACCIÓN 2026'!AF36+'PLAN DE ACCIÓN 2026'!AG36+'PLAN DE ACCIÓN 2026'!AH36</f>
        <v>0</v>
      </c>
      <c r="L634" s="1031">
        <f t="shared" si="66"/>
        <v>0</v>
      </c>
      <c r="M634" s="1031">
        <f t="shared" si="67"/>
        <v>0</v>
      </c>
      <c r="N634" s="1030">
        <f>'PLAN DE ACCIÓN 2026'!P36</f>
        <v>0</v>
      </c>
      <c r="O634" s="1022">
        <f>'PLAN DE ACCIÓN 2026'!AH36</f>
        <v>0</v>
      </c>
      <c r="P634" s="1029" t="e">
        <f t="shared" si="65"/>
        <v>#DIV/0!</v>
      </c>
      <c r="Q634" s="1046" t="s">
        <v>105</v>
      </c>
      <c r="R634" s="1030">
        <f t="shared" si="63"/>
        <v>0</v>
      </c>
      <c r="S634" s="1030">
        <f t="shared" si="64"/>
        <v>0</v>
      </c>
    </row>
    <row r="635" spans="1:19" ht="14.25">
      <c r="A635" s="1041">
        <v>34</v>
      </c>
      <c r="B635" s="1023" t="str">
        <f>'PLAN DE ACCIÓN 2026'!G37</f>
        <v>PEI10</v>
      </c>
      <c r="C635" s="1048" t="s">
        <v>133</v>
      </c>
      <c r="D635" s="1048" t="s">
        <v>104</v>
      </c>
      <c r="E635" s="1023" t="str">
        <f>'PLAN DE ACCIÓN 2026'!X37</f>
        <v>Subdirección de Servicios Metrológicos y Relación con el Ciudadano</v>
      </c>
      <c r="F635" s="1022" t="str">
        <f>'PLAN DE ACCIÓN 2026'!H37</f>
        <v>Mantener el reconocimiento como centro de investigación</v>
      </c>
      <c r="G635" s="1022">
        <v>7</v>
      </c>
      <c r="H635" s="1022" t="s">
        <v>140</v>
      </c>
      <c r="I635" s="1030">
        <f>'PLAN DE ACCIÓN 2026'!V37</f>
        <v>1</v>
      </c>
      <c r="J635" s="1030">
        <f>'PLAN DE ACCIÓN 2026'!J37+'PLAN DE ACCIÓN 2026'!K37+'PLAN DE ACCIÓN 2026'!L37+'PLAN DE ACCIÓN 2026'!M37+'PLAN DE ACCIÓN 2026'!N37+'PLAN DE ACCIÓN 2026'!O37+'PLAN DE ACCIÓN 2026'!P37</f>
        <v>0</v>
      </c>
      <c r="K635" s="1030">
        <f>'PLAN DE ACCIÓN 2026'!AB37+'PLAN DE ACCIÓN 2026'!AC37+'PLAN DE ACCIÓN 2026'!AD37+'PLAN DE ACCIÓN 2026'!AE37+'PLAN DE ACCIÓN 2026'!AF37+'PLAN DE ACCIÓN 2026'!AG37+'PLAN DE ACCIÓN 2026'!AH37</f>
        <v>0</v>
      </c>
      <c r="L635" s="1031">
        <f t="shared" si="66"/>
        <v>0</v>
      </c>
      <c r="M635" s="1031">
        <f t="shared" si="67"/>
        <v>0</v>
      </c>
      <c r="N635" s="1030">
        <f>'PLAN DE ACCIÓN 2026'!P37</f>
        <v>0</v>
      </c>
      <c r="O635" s="1022">
        <f>'PLAN DE ACCIÓN 2026'!AH37</f>
        <v>0</v>
      </c>
      <c r="P635" s="1029" t="e">
        <f t="shared" si="65"/>
        <v>#DIV/0!</v>
      </c>
      <c r="Q635" s="1046" t="s">
        <v>105</v>
      </c>
      <c r="R635" s="1030">
        <f t="shared" si="63"/>
        <v>0</v>
      </c>
      <c r="S635" s="1030">
        <f t="shared" si="64"/>
        <v>0</v>
      </c>
    </row>
    <row r="636" spans="1:19" ht="14.25">
      <c r="A636" s="1041">
        <v>35</v>
      </c>
      <c r="B636" s="1023" t="str">
        <f>'PLAN DE ACCIÓN 2026'!G38</f>
        <v>PEI11</v>
      </c>
      <c r="C636" s="1048" t="s">
        <v>133</v>
      </c>
      <c r="D636" s="1048" t="s">
        <v>104</v>
      </c>
      <c r="E636" s="1023" t="str">
        <f>'PLAN DE ACCIÓN 2026'!X38</f>
        <v>Secretaría General</v>
      </c>
      <c r="F636" s="1022" t="str">
        <f>'PLAN DE ACCIÓN 2026'!H38</f>
        <v>Fortalecer la participación de los colaboradores de las áreas de apoyo en actividades ACTI</v>
      </c>
      <c r="G636" s="1022">
        <v>7</v>
      </c>
      <c r="H636" s="1022" t="s">
        <v>140</v>
      </c>
      <c r="I636" s="1030">
        <f>'PLAN DE ACCIÓN 2026'!V38</f>
        <v>4</v>
      </c>
      <c r="J636" s="1030">
        <f>'PLAN DE ACCIÓN 2026'!J38+'PLAN DE ACCIÓN 2026'!K38+'PLAN DE ACCIÓN 2026'!L38+'PLAN DE ACCIÓN 2026'!M38+'PLAN DE ACCIÓN 2026'!N38+'PLAN DE ACCIÓN 2026'!O38+'PLAN DE ACCIÓN 2026'!P38</f>
        <v>2</v>
      </c>
      <c r="K636" s="1030">
        <f>'PLAN DE ACCIÓN 2026'!AB38+'PLAN DE ACCIÓN 2026'!AC38+'PLAN DE ACCIÓN 2026'!AD38+'PLAN DE ACCIÓN 2026'!AE38+'PLAN DE ACCIÓN 2026'!AF38+'PLAN DE ACCIÓN 2026'!AG38+'PLAN DE ACCIÓN 2026'!AH38</f>
        <v>1</v>
      </c>
      <c r="L636" s="1031">
        <f t="shared" si="66"/>
        <v>0.5</v>
      </c>
      <c r="M636" s="1031">
        <f t="shared" si="67"/>
        <v>0.25</v>
      </c>
      <c r="N636" s="1030">
        <f>'PLAN DE ACCIÓN 2026'!P38</f>
        <v>0</v>
      </c>
      <c r="O636" s="1022">
        <f>'PLAN DE ACCIÓN 2026'!AH38</f>
        <v>0</v>
      </c>
      <c r="P636" s="1029" t="e">
        <f t="shared" si="65"/>
        <v>#DIV/0!</v>
      </c>
      <c r="Q636" s="1046" t="s">
        <v>105</v>
      </c>
      <c r="R636" s="1030">
        <f t="shared" si="63"/>
        <v>-1</v>
      </c>
      <c r="S636" s="1030">
        <f t="shared" si="64"/>
        <v>0</v>
      </c>
    </row>
    <row r="637" spans="1:19" ht="14.25">
      <c r="A637" s="1041">
        <v>36</v>
      </c>
      <c r="B637" s="1023" t="str">
        <f>'PLAN DE ACCIÓN 2026'!G39</f>
        <v>PEI12</v>
      </c>
      <c r="C637" s="1048" t="s">
        <v>133</v>
      </c>
      <c r="D637" s="1048" t="s">
        <v>104</v>
      </c>
      <c r="E637" s="1023" t="str">
        <f>'PLAN DE ACCIÓN 2026'!X39</f>
        <v>Secretaría General</v>
      </c>
      <c r="F637" s="1022" t="str">
        <f>'PLAN DE ACCIÓN 2026'!H39</f>
        <v>Participar en el reconocimiento de la Secretaría Distrital de Ambiente PREAD.</v>
      </c>
      <c r="G637" s="1022">
        <v>7</v>
      </c>
      <c r="H637" s="1022" t="s">
        <v>140</v>
      </c>
      <c r="I637" s="1030">
        <f>'PLAN DE ACCIÓN 2026'!V39</f>
        <v>1</v>
      </c>
      <c r="J637" s="1030">
        <f>'PLAN DE ACCIÓN 2026'!J39+'PLAN DE ACCIÓN 2026'!K39+'PLAN DE ACCIÓN 2026'!L39+'PLAN DE ACCIÓN 2026'!M39+'PLAN DE ACCIÓN 2026'!N39+'PLAN DE ACCIÓN 2026'!O39+'PLAN DE ACCIÓN 2026'!P39</f>
        <v>0</v>
      </c>
      <c r="K637" s="1030">
        <f>'PLAN DE ACCIÓN 2026'!AB39+'PLAN DE ACCIÓN 2026'!AC39+'PLAN DE ACCIÓN 2026'!AD39+'PLAN DE ACCIÓN 2026'!AE39+'PLAN DE ACCIÓN 2026'!AF39+'PLAN DE ACCIÓN 2026'!AG39+'PLAN DE ACCIÓN 2026'!AH39</f>
        <v>0</v>
      </c>
      <c r="L637" s="1031">
        <f t="shared" si="66"/>
        <v>0</v>
      </c>
      <c r="M637" s="1031">
        <f t="shared" si="67"/>
        <v>0</v>
      </c>
      <c r="N637" s="1030">
        <f>'PLAN DE ACCIÓN 2026'!P39</f>
        <v>0</v>
      </c>
      <c r="O637" s="1022">
        <f>'PLAN DE ACCIÓN 2026'!AH39</f>
        <v>0</v>
      </c>
      <c r="P637" s="1029" t="e">
        <f t="shared" si="65"/>
        <v>#DIV/0!</v>
      </c>
      <c r="Q637" s="1046" t="s">
        <v>105</v>
      </c>
      <c r="R637" s="1030">
        <f t="shared" si="63"/>
        <v>0</v>
      </c>
      <c r="S637" s="1030">
        <f t="shared" si="64"/>
        <v>0</v>
      </c>
    </row>
    <row r="638" spans="1:19" ht="14.25">
      <c r="A638" s="1041">
        <v>37</v>
      </c>
      <c r="B638" s="1023" t="str">
        <f>'PLAN DE ACCIÓN 2026'!G40</f>
        <v>PEI13</v>
      </c>
      <c r="C638" s="1048" t="s">
        <v>133</v>
      </c>
      <c r="D638" s="1048" t="s">
        <v>104</v>
      </c>
      <c r="E638" s="1023" t="str">
        <f>'PLAN DE ACCIÓN 2026'!X40</f>
        <v>Secretaría General</v>
      </c>
      <c r="F638" s="1022" t="str">
        <f>'PLAN DE ACCIÓN 2026'!H40</f>
        <v>Ejecutar actividades en pro de la generación de cultura de la gestión del cambio en el instituto</v>
      </c>
      <c r="G638" s="1022">
        <v>7</v>
      </c>
      <c r="H638" s="1022" t="s">
        <v>140</v>
      </c>
      <c r="I638" s="1030">
        <f>'PLAN DE ACCIÓN 2026'!V40</f>
        <v>2</v>
      </c>
      <c r="J638" s="1030">
        <f>'PLAN DE ACCIÓN 2026'!J40+'PLAN DE ACCIÓN 2026'!K40+'PLAN DE ACCIÓN 2026'!L40+'PLAN DE ACCIÓN 2026'!M40+'PLAN DE ACCIÓN 2026'!N40+'PLAN DE ACCIÓN 2026'!O40+'PLAN DE ACCIÓN 2026'!P40</f>
        <v>1</v>
      </c>
      <c r="K638" s="1030">
        <f>'PLAN DE ACCIÓN 2026'!AB40+'PLAN DE ACCIÓN 2026'!AC40+'PLAN DE ACCIÓN 2026'!AD40+'PLAN DE ACCIÓN 2026'!AE40+'PLAN DE ACCIÓN 2026'!AF40+'PLAN DE ACCIÓN 2026'!AG40+'PLAN DE ACCIÓN 2026'!AH40</f>
        <v>0</v>
      </c>
      <c r="L638" s="1031">
        <f t="shared" si="66"/>
        <v>0.5</v>
      </c>
      <c r="M638" s="1031">
        <f t="shared" si="67"/>
        <v>0</v>
      </c>
      <c r="N638" s="1030">
        <f>'PLAN DE ACCIÓN 2026'!P40</f>
        <v>0</v>
      </c>
      <c r="O638" s="1022">
        <f>'PLAN DE ACCIÓN 2026'!AH40</f>
        <v>0</v>
      </c>
      <c r="P638" s="1029" t="e">
        <f t="shared" si="65"/>
        <v>#DIV/0!</v>
      </c>
      <c r="Q638" s="1046" t="s">
        <v>105</v>
      </c>
      <c r="R638" s="1030">
        <f t="shared" si="63"/>
        <v>-1</v>
      </c>
      <c r="S638" s="1030">
        <f t="shared" si="64"/>
        <v>0</v>
      </c>
    </row>
    <row r="639" spans="1:19" ht="14.25">
      <c r="A639" s="1041">
        <v>38</v>
      </c>
      <c r="B639" s="1023" t="str">
        <f>'PLAN DE ACCIÓN 2026'!G41</f>
        <v>PEI14</v>
      </c>
      <c r="C639" s="1048" t="s">
        <v>133</v>
      </c>
      <c r="D639" s="1048" t="s">
        <v>104</v>
      </c>
      <c r="E639" s="1023" t="str">
        <f>'PLAN DE ACCIÓN 2026'!X41</f>
        <v>Secretaría General</v>
      </c>
      <c r="F639" s="1022" t="str">
        <f>'PLAN DE ACCIÓN 2026'!H41</f>
        <v>Implementar la política de gestión del conocimiento</v>
      </c>
      <c r="G639" s="1022">
        <v>7</v>
      </c>
      <c r="H639" s="1022" t="s">
        <v>140</v>
      </c>
      <c r="I639" s="1030">
        <f>'PLAN DE ACCIÓN 2026'!V41</f>
        <v>1</v>
      </c>
      <c r="J639" s="1030">
        <f>'PLAN DE ACCIÓN 2026'!J41+'PLAN DE ACCIÓN 2026'!K41+'PLAN DE ACCIÓN 2026'!L41+'PLAN DE ACCIÓN 2026'!M41+'PLAN DE ACCIÓN 2026'!N41+'PLAN DE ACCIÓN 2026'!O41+'PLAN DE ACCIÓN 2026'!P41</f>
        <v>0</v>
      </c>
      <c r="K639" s="1030">
        <f>'PLAN DE ACCIÓN 2026'!AB41+'PLAN DE ACCIÓN 2026'!AC41+'PLAN DE ACCIÓN 2026'!AD41+'PLAN DE ACCIÓN 2026'!AE41+'PLAN DE ACCIÓN 2026'!AF41+'PLAN DE ACCIÓN 2026'!AG41+'PLAN DE ACCIÓN 2026'!AH41</f>
        <v>0</v>
      </c>
      <c r="L639" s="1031">
        <f t="shared" si="66"/>
        <v>0</v>
      </c>
      <c r="M639" s="1031">
        <f t="shared" si="67"/>
        <v>0</v>
      </c>
      <c r="N639" s="1030">
        <f>'PLAN DE ACCIÓN 2026'!P41</f>
        <v>0</v>
      </c>
      <c r="O639" s="1022">
        <f>'PLAN DE ACCIÓN 2026'!AH41</f>
        <v>0</v>
      </c>
      <c r="P639" s="1029" t="e">
        <f t="shared" si="65"/>
        <v>#DIV/0!</v>
      </c>
      <c r="Q639" s="1046" t="s">
        <v>105</v>
      </c>
      <c r="R639" s="1030">
        <f t="shared" si="63"/>
        <v>0</v>
      </c>
      <c r="S639" s="1030">
        <f t="shared" si="64"/>
        <v>0</v>
      </c>
    </row>
    <row r="640" spans="1:19" ht="14.25">
      <c r="A640" s="1041">
        <v>39</v>
      </c>
      <c r="B640" s="1023" t="str">
        <f>'PLAN DE ACCIÓN 2026'!G42</f>
        <v>PEI15</v>
      </c>
      <c r="C640" s="1048" t="s">
        <v>133</v>
      </c>
      <c r="D640" s="1048" t="s">
        <v>104</v>
      </c>
      <c r="E640" s="1023" t="str">
        <f>'PLAN DE ACCIÓN 2026'!X42</f>
        <v>Dirección General</v>
      </c>
      <c r="F640" s="1022" t="str">
        <f>'PLAN DE ACCIÓN 2026'!H42</f>
        <v xml:space="preserve">Definir e implimentar la estrategia de comunicacion para el pocisionamiento institutcional en los grupos de valor </v>
      </c>
      <c r="G640" s="1022">
        <v>7</v>
      </c>
      <c r="H640" s="1022" t="s">
        <v>140</v>
      </c>
      <c r="I640" s="1030">
        <f>'PLAN DE ACCIÓN 2026'!V42</f>
        <v>1</v>
      </c>
      <c r="J640" s="1030">
        <f>'PLAN DE ACCIÓN 2026'!J42+'PLAN DE ACCIÓN 2026'!K42+'PLAN DE ACCIÓN 2026'!L42+'PLAN DE ACCIÓN 2026'!M42+'PLAN DE ACCIÓN 2026'!N42+'PLAN DE ACCIÓN 2026'!O42+'PLAN DE ACCIÓN 2026'!P42</f>
        <v>0</v>
      </c>
      <c r="K640" s="1030">
        <f>'PLAN DE ACCIÓN 2026'!AB42+'PLAN DE ACCIÓN 2026'!AC42+'PLAN DE ACCIÓN 2026'!AD42+'PLAN DE ACCIÓN 2026'!AE42+'PLAN DE ACCIÓN 2026'!AF42+'PLAN DE ACCIÓN 2026'!AG42+'PLAN DE ACCIÓN 2026'!AH42</f>
        <v>0</v>
      </c>
      <c r="L640" s="1031">
        <f t="shared" si="66"/>
        <v>0</v>
      </c>
      <c r="M640" s="1031">
        <f t="shared" si="67"/>
        <v>0</v>
      </c>
      <c r="N640" s="1030">
        <f>'PLAN DE ACCIÓN 2026'!P42</f>
        <v>0</v>
      </c>
      <c r="O640" s="1022">
        <f>'PLAN DE ACCIÓN 2026'!AH42</f>
        <v>0</v>
      </c>
      <c r="P640" s="1029" t="e">
        <f t="shared" si="65"/>
        <v>#DIV/0!</v>
      </c>
      <c r="Q640" s="1046" t="s">
        <v>105</v>
      </c>
      <c r="R640" s="1030">
        <f t="shared" si="63"/>
        <v>0</v>
      </c>
      <c r="S640" s="1030">
        <f t="shared" si="64"/>
        <v>0</v>
      </c>
    </row>
    <row r="641" spans="1:19" ht="14.25">
      <c r="A641" s="1041">
        <v>40</v>
      </c>
      <c r="B641" s="1023" t="str">
        <f>'PLAN DE ACCIÓN 2026'!G43</f>
        <v>PEI16</v>
      </c>
      <c r="C641" s="1048" t="s">
        <v>133</v>
      </c>
      <c r="D641" s="1048" t="s">
        <v>104</v>
      </c>
      <c r="E641" s="1023" t="str">
        <f>'PLAN DE ACCIÓN 2026'!X43</f>
        <v>Oficina de Informática y Desarrollo Tecnológico</v>
      </c>
      <c r="F641" s="1022" t="str">
        <f>'PLAN DE ACCIÓN 2026'!H43</f>
        <v>Implementar iniciativas para adoptar nuevas tecnologías en los procesos del instituto</v>
      </c>
      <c r="G641" s="1022">
        <v>7</v>
      </c>
      <c r="H641" s="1022" t="s">
        <v>140</v>
      </c>
      <c r="I641" s="1030">
        <f>'PLAN DE ACCIÓN 2026'!V43</f>
        <v>2</v>
      </c>
      <c r="J641" s="1030">
        <f>'PLAN DE ACCIÓN 2026'!J43+'PLAN DE ACCIÓN 2026'!K43+'PLAN DE ACCIÓN 2026'!L43+'PLAN DE ACCIÓN 2026'!M43+'PLAN DE ACCIÓN 2026'!N43+'PLAN DE ACCIÓN 2026'!O43+'PLAN DE ACCIÓN 2026'!P43</f>
        <v>1</v>
      </c>
      <c r="K641" s="1030">
        <f>'PLAN DE ACCIÓN 2026'!AB43+'PLAN DE ACCIÓN 2026'!AC43+'PLAN DE ACCIÓN 2026'!AD43+'PLAN DE ACCIÓN 2026'!AE43+'PLAN DE ACCIÓN 2026'!AF43+'PLAN DE ACCIÓN 2026'!AG43+'PLAN DE ACCIÓN 2026'!AH43</f>
        <v>0</v>
      </c>
      <c r="L641" s="1031">
        <f t="shared" si="66"/>
        <v>0.5</v>
      </c>
      <c r="M641" s="1031">
        <f t="shared" si="67"/>
        <v>0</v>
      </c>
      <c r="N641" s="1030">
        <f>'PLAN DE ACCIÓN 2026'!P43</f>
        <v>0</v>
      </c>
      <c r="O641" s="1022">
        <f>'PLAN DE ACCIÓN 2026'!AH43</f>
        <v>0</v>
      </c>
      <c r="P641" s="1029" t="e">
        <f t="shared" si="65"/>
        <v>#DIV/0!</v>
      </c>
      <c r="Q641" s="1046" t="s">
        <v>107</v>
      </c>
      <c r="R641" s="1030">
        <f t="shared" si="63"/>
        <v>-1</v>
      </c>
      <c r="S641" s="1030">
        <f t="shared" si="64"/>
        <v>0</v>
      </c>
    </row>
    <row r="642" spans="1:19" ht="14.25">
      <c r="A642" s="1041">
        <v>41</v>
      </c>
      <c r="B642" s="1023" t="str">
        <f>'PLAN DE ACCIÓN 2026'!G44</f>
        <v>PES14</v>
      </c>
      <c r="C642" s="1048" t="s">
        <v>133</v>
      </c>
      <c r="D642" s="1048" t="s">
        <v>104</v>
      </c>
      <c r="E642" s="1023" t="str">
        <f>'PLAN DE ACCIÓN 2026'!X44</f>
        <v>Subdirección de Servicios Metrológicos y Relación con el Ciudadano</v>
      </c>
      <c r="F642" s="1022" t="str">
        <f>'PLAN DE ACCIÓN 2026'!H44</f>
        <v>Implementar o ejecutar actividades enmarcadas a la Estrategia de Participación Ciudadana Sectorial</v>
      </c>
      <c r="G642" s="1022">
        <v>7</v>
      </c>
      <c r="H642" s="1022" t="s">
        <v>140</v>
      </c>
      <c r="I642" s="1030">
        <f>'PLAN DE ACCIÓN 2026'!V44</f>
        <v>1</v>
      </c>
      <c r="J642" s="1030">
        <f>'PLAN DE ACCIÓN 2026'!J44+'PLAN DE ACCIÓN 2026'!K44+'PLAN DE ACCIÓN 2026'!L44+'PLAN DE ACCIÓN 2026'!M44+'PLAN DE ACCIÓN 2026'!N44+'PLAN DE ACCIÓN 2026'!O44+'PLAN DE ACCIÓN 2026'!P44</f>
        <v>0</v>
      </c>
      <c r="K642" s="1030">
        <f>'PLAN DE ACCIÓN 2026'!AB44+'PLAN DE ACCIÓN 2026'!AC44+'PLAN DE ACCIÓN 2026'!AD44+'PLAN DE ACCIÓN 2026'!AE44+'PLAN DE ACCIÓN 2026'!AF44+'PLAN DE ACCIÓN 2026'!AG44+'PLAN DE ACCIÓN 2026'!AH44</f>
        <v>0</v>
      </c>
      <c r="L642" s="1031">
        <f t="shared" si="66"/>
        <v>0</v>
      </c>
      <c r="M642" s="1031">
        <f t="shared" si="67"/>
        <v>0</v>
      </c>
      <c r="N642" s="1030">
        <f>'PLAN DE ACCIÓN 2026'!P44</f>
        <v>0</v>
      </c>
      <c r="O642" s="1022">
        <f>'PLAN DE ACCIÓN 2026'!AH44</f>
        <v>0</v>
      </c>
      <c r="P642" s="1029" t="e">
        <f t="shared" si="65"/>
        <v>#DIV/0!</v>
      </c>
      <c r="Q642" s="1046" t="s">
        <v>107</v>
      </c>
      <c r="R642" s="1030">
        <f t="shared" si="63"/>
        <v>0</v>
      </c>
      <c r="S642" s="1030">
        <f t="shared" si="64"/>
        <v>0</v>
      </c>
    </row>
    <row r="643" spans="1:19" ht="14.25">
      <c r="A643" s="1041">
        <v>42</v>
      </c>
      <c r="B643" s="1023" t="str">
        <f>'PLAN DE ACCIÓN 2026'!G45</f>
        <v>PES15</v>
      </c>
      <c r="C643" s="1048" t="s">
        <v>133</v>
      </c>
      <c r="D643" s="1048" t="s">
        <v>104</v>
      </c>
      <c r="E643" s="1023" t="str">
        <f>'PLAN DE ACCIÓN 2026'!X45</f>
        <v>Secretaría General</v>
      </c>
      <c r="F643" s="1022" t="str">
        <f>'PLAN DE ACCIÓN 2026'!H45</f>
        <v>Servicio Público con Valores como Garante del Logro de los Objetivos Institucionales y la Materialización de la Planeación Estratégica</v>
      </c>
      <c r="G643" s="1022">
        <v>7</v>
      </c>
      <c r="H643" s="1022" t="s">
        <v>140</v>
      </c>
      <c r="I643" s="1030">
        <f>'PLAN DE ACCIÓN 2026'!V45</f>
        <v>2</v>
      </c>
      <c r="J643" s="1030">
        <f>'PLAN DE ACCIÓN 2026'!J45+'PLAN DE ACCIÓN 2026'!K45+'PLAN DE ACCIÓN 2026'!L45+'PLAN DE ACCIÓN 2026'!M45+'PLAN DE ACCIÓN 2026'!N45+'PLAN DE ACCIÓN 2026'!O45+'PLAN DE ACCIÓN 2026'!P45</f>
        <v>1</v>
      </c>
      <c r="K643" s="1030">
        <f>'PLAN DE ACCIÓN 2026'!AB45+'PLAN DE ACCIÓN 2026'!AC45+'PLAN DE ACCIÓN 2026'!AD45+'PLAN DE ACCIÓN 2026'!AE45+'PLAN DE ACCIÓN 2026'!AF45+'PLAN DE ACCIÓN 2026'!AG45+'PLAN DE ACCIÓN 2026'!AH45</f>
        <v>1</v>
      </c>
      <c r="L643" s="1031">
        <f>J643/I643</f>
        <v>0.5</v>
      </c>
      <c r="M643" s="1031">
        <f>K643/I643</f>
        <v>0.5</v>
      </c>
      <c r="N643" s="1030">
        <f>'PLAN DE ACCIÓN 2026'!P45</f>
        <v>0</v>
      </c>
      <c r="O643" s="1022">
        <f>'PLAN DE ACCIÓN 2026'!AH45</f>
        <v>0</v>
      </c>
      <c r="P643" s="1029" t="e">
        <f>O643/N643</f>
        <v>#DIV/0!</v>
      </c>
      <c r="Q643" s="1046" t="s">
        <v>107</v>
      </c>
      <c r="R643" s="1030">
        <f t="shared" si="63"/>
        <v>0</v>
      </c>
      <c r="S643" s="1030">
        <f t="shared" si="64"/>
        <v>0</v>
      </c>
    </row>
    <row r="644" spans="1:19" ht="14.25">
      <c r="A644" s="1041">
        <v>43</v>
      </c>
      <c r="B644" s="1023" t="str">
        <f>'PLAN DE ACCIÓN 2026'!G46</f>
        <v>PES16</v>
      </c>
      <c r="C644" s="1048" t="s">
        <v>133</v>
      </c>
      <c r="D644" s="1048" t="s">
        <v>104</v>
      </c>
      <c r="E644" s="1023" t="str">
        <f>'PLAN DE ACCIÓN 2026'!X46</f>
        <v>Secretaría General</v>
      </c>
      <c r="F644" s="1022" t="str">
        <f>'PLAN DE ACCIÓN 2026'!H46</f>
        <v xml:space="preserve">Ejecución de las actividades propuestas en los cinco planes de acción dipuestos para la Política de Prevención del Daño Antijurídico para la vigencia. (cinco capacitaciones, un memorando interno) 
</v>
      </c>
      <c r="G644" s="1022">
        <v>7</v>
      </c>
      <c r="H644" s="1022" t="s">
        <v>140</v>
      </c>
      <c r="I644" s="1030">
        <f>'PLAN DE ACCIÓN 2026'!V46</f>
        <v>2</v>
      </c>
      <c r="J644" s="1030">
        <f>'PLAN DE ACCIÓN 2026'!J46+'PLAN DE ACCIÓN 2026'!K46+'PLAN DE ACCIÓN 2026'!L46+'PLAN DE ACCIÓN 2026'!M46+'PLAN DE ACCIÓN 2026'!N46+'PLAN DE ACCIÓN 2026'!O46+'PLAN DE ACCIÓN 2026'!P46</f>
        <v>1</v>
      </c>
      <c r="K644" s="1030">
        <f>'PLAN DE ACCIÓN 2026'!AB46+'PLAN DE ACCIÓN 2026'!AC46+'PLAN DE ACCIÓN 2026'!AD46+'PLAN DE ACCIÓN 2026'!AE46+'PLAN DE ACCIÓN 2026'!AF46+'PLAN DE ACCIÓN 2026'!AG46+'PLAN DE ACCIÓN 2026'!AH46</f>
        <v>0</v>
      </c>
      <c r="L644" s="1031">
        <f>J644/I644</f>
        <v>0.5</v>
      </c>
      <c r="M644" s="1031">
        <f>K644/I644</f>
        <v>0</v>
      </c>
      <c r="N644" s="1030">
        <f>'PLAN DE ACCIÓN 2026'!P46</f>
        <v>0</v>
      </c>
      <c r="O644" s="1022">
        <f>'PLAN DE ACCIÓN 2026'!AH46</f>
        <v>0</v>
      </c>
      <c r="P644" s="1029" t="e">
        <f>O644/N644</f>
        <v>#DIV/0!</v>
      </c>
      <c r="Q644" s="1046" t="s">
        <v>107</v>
      </c>
      <c r="R644" s="1030">
        <f t="shared" si="63"/>
        <v>-1</v>
      </c>
      <c r="S644" s="1030">
        <f t="shared" si="64"/>
        <v>0</v>
      </c>
    </row>
    <row r="645" spans="1:19" ht="14.25">
      <c r="A645" s="1041">
        <v>44</v>
      </c>
      <c r="B645" s="1023" t="str">
        <f>'PLAN DE ACCIÓN 2026'!G47</f>
        <v>PES17</v>
      </c>
      <c r="C645" s="1048" t="s">
        <v>133</v>
      </c>
      <c r="D645" s="1048" t="s">
        <v>104</v>
      </c>
      <c r="E645" s="1023" t="str">
        <f>'PLAN DE ACCIÓN 2026'!X47</f>
        <v>Secretaría General</v>
      </c>
      <c r="F645" s="1022" t="str">
        <f>'PLAN DE ACCIÓN 2026'!H47</f>
        <v>Reportar ante el MinCIT las actividades programadas en el plan de conservación, preservación y difusión del patrimonio documental del sector.</v>
      </c>
      <c r="G645" s="1022">
        <v>7</v>
      </c>
      <c r="H645" s="1022" t="s">
        <v>140</v>
      </c>
      <c r="I645" s="1030">
        <f>'PLAN DE ACCIÓN 2026'!V47</f>
        <v>1</v>
      </c>
      <c r="J645" s="1030">
        <f>'PLAN DE ACCIÓN 2026'!J47+'PLAN DE ACCIÓN 2026'!K47+'PLAN DE ACCIÓN 2026'!L47+'PLAN DE ACCIÓN 2026'!M47+'PLAN DE ACCIÓN 2026'!N47+'PLAN DE ACCIÓN 2026'!O47+'PLAN DE ACCIÓN 2026'!P47</f>
        <v>0</v>
      </c>
      <c r="K645" s="1030">
        <f>'PLAN DE ACCIÓN 2026'!AB47+'PLAN DE ACCIÓN 2026'!AC47+'PLAN DE ACCIÓN 2026'!AD47+'PLAN DE ACCIÓN 2026'!AE47+'PLAN DE ACCIÓN 2026'!AF47+'PLAN DE ACCIÓN 2026'!AG47+'PLAN DE ACCIÓN 2026'!AH47</f>
        <v>0</v>
      </c>
      <c r="L645" s="1031">
        <f>J645/I645</f>
        <v>0</v>
      </c>
      <c r="M645" s="1031">
        <f>K645/I645</f>
        <v>0</v>
      </c>
      <c r="N645" s="1030">
        <f>'PLAN DE ACCIÓN 2026'!P47</f>
        <v>0</v>
      </c>
      <c r="O645" s="1022">
        <f>'PLAN DE ACCIÓN 2026'!AH47</f>
        <v>0</v>
      </c>
      <c r="P645" s="1029" t="e">
        <f>O645/N645</f>
        <v>#DIV/0!</v>
      </c>
      <c r="Q645" s="1046" t="s">
        <v>107</v>
      </c>
      <c r="R645" s="1030">
        <f t="shared" si="63"/>
        <v>0</v>
      </c>
      <c r="S645" s="1030">
        <f t="shared" si="64"/>
        <v>0</v>
      </c>
    </row>
    <row r="646" spans="1:19" ht="22.5" customHeight="1">
      <c r="A646" s="1041">
        <v>45</v>
      </c>
      <c r="B646" s="1023" t="str">
        <f>'PLAN DE ACCIÓN 2026'!G48</f>
        <v>PES19</v>
      </c>
      <c r="C646" s="1048" t="s">
        <v>133</v>
      </c>
      <c r="D646" s="1048" t="s">
        <v>104</v>
      </c>
      <c r="E646" s="1023" t="str">
        <f>'PLAN DE ACCIÓN 2026'!X48</f>
        <v>Dirección General</v>
      </c>
      <c r="F646" s="1022" t="str">
        <f>'PLAN DE ACCIÓN 2026'!H48</f>
        <v>Estructura de Control de la Gestión Eficiente para el Establecimiento de Acciones, Políticas, Métodos, Procedimientos, Mecanismos de Prevención, Verificación y Evaluación en Procura de su Mejoramiento Continuo</v>
      </c>
      <c r="G646" s="1022">
        <v>7</v>
      </c>
      <c r="H646" s="1022" t="s">
        <v>140</v>
      </c>
      <c r="I646" s="1030">
        <f>'PLAN DE ACCIÓN 2026'!V48</f>
        <v>1</v>
      </c>
      <c r="J646" s="1030">
        <f>'PLAN DE ACCIÓN 2026'!J48+'PLAN DE ACCIÓN 2026'!K48+'PLAN DE ACCIÓN 2026'!L48+'PLAN DE ACCIÓN 2026'!M48+'PLAN DE ACCIÓN 2026'!N48+'PLAN DE ACCIÓN 2026'!O48+'PLAN DE ACCIÓN 2026'!P48</f>
        <v>0</v>
      </c>
      <c r="K646" s="1030">
        <f>'PLAN DE ACCIÓN 2026'!AB48+'PLAN DE ACCIÓN 2026'!AC48+'PLAN DE ACCIÓN 2026'!AD48+'PLAN DE ACCIÓN 2026'!AE48+'PLAN DE ACCIÓN 2026'!AF48+'PLAN DE ACCIÓN 2026'!AG48+'PLAN DE ACCIÓN 2026'!AH48</f>
        <v>0</v>
      </c>
      <c r="L646" s="1031">
        <f t="shared" ref="L646:L709" si="68">J646/I646</f>
        <v>0</v>
      </c>
      <c r="M646" s="1031">
        <f t="shared" ref="M646:M709" si="69">K646/I646</f>
        <v>0</v>
      </c>
      <c r="N646" s="1030">
        <f>'PLAN DE ACCIÓN 2026'!P48</f>
        <v>0</v>
      </c>
      <c r="O646" s="1022">
        <f>'PLAN DE ACCIÓN 2026'!AH48</f>
        <v>0</v>
      </c>
      <c r="P646" s="1029" t="e">
        <f t="shared" si="65"/>
        <v>#DIV/0!</v>
      </c>
      <c r="Q646" s="1046" t="s">
        <v>107</v>
      </c>
      <c r="R646" s="1030">
        <f t="shared" si="63"/>
        <v>0</v>
      </c>
      <c r="S646" s="1030">
        <f t="shared" si="64"/>
        <v>0</v>
      </c>
    </row>
    <row r="647" spans="1:19" ht="14.25">
      <c r="A647" s="1041">
        <v>46</v>
      </c>
      <c r="B647" s="1023" t="str">
        <f>'PLAN DE ACCIÓN 2026'!G49</f>
        <v>PES20</v>
      </c>
      <c r="C647" s="1048" t="s">
        <v>133</v>
      </c>
      <c r="D647" s="1048" t="s">
        <v>104</v>
      </c>
      <c r="E647" s="1023" t="str">
        <f>'PLAN DE ACCIÓN 2026'!X49</f>
        <v>Oficina de Informática y Desarrollo Tecnológico</v>
      </c>
      <c r="F647" s="1022" t="str">
        <f>'PLAN DE ACCIÓN 2026'!H49</f>
        <v>Plan de acción implementado para el intercambio de información</v>
      </c>
      <c r="G647" s="1022">
        <v>7</v>
      </c>
      <c r="H647" s="1022" t="s">
        <v>140</v>
      </c>
      <c r="I647" s="1030">
        <f>'PLAN DE ACCIÓN 2026'!V49</f>
        <v>2</v>
      </c>
      <c r="J647" s="1030">
        <f>'PLAN DE ACCIÓN 2026'!J49+'PLAN DE ACCIÓN 2026'!K49+'PLAN DE ACCIÓN 2026'!L49+'PLAN DE ACCIÓN 2026'!M49+'PLAN DE ACCIÓN 2026'!N49+'PLAN DE ACCIÓN 2026'!O49+'PLAN DE ACCIÓN 2026'!P49</f>
        <v>0</v>
      </c>
      <c r="K647" s="1030">
        <f>'PLAN DE ACCIÓN 2026'!AB49+'PLAN DE ACCIÓN 2026'!AC49+'PLAN DE ACCIÓN 2026'!AD49+'PLAN DE ACCIÓN 2026'!AE49+'PLAN DE ACCIÓN 2026'!AF49+'PLAN DE ACCIÓN 2026'!AG49+'PLAN DE ACCIÓN 2026'!AH49</f>
        <v>0</v>
      </c>
      <c r="L647" s="1031">
        <f t="shared" si="68"/>
        <v>0</v>
      </c>
      <c r="M647" s="1031">
        <f t="shared" si="69"/>
        <v>0</v>
      </c>
      <c r="N647" s="1030">
        <f>'PLAN DE ACCIÓN 2026'!P49</f>
        <v>0</v>
      </c>
      <c r="O647" s="1022">
        <f>'PLAN DE ACCIÓN 2026'!AH49</f>
        <v>0</v>
      </c>
      <c r="P647" s="1029" t="e">
        <f t="shared" si="65"/>
        <v>#DIV/0!</v>
      </c>
      <c r="Q647" s="1046" t="s">
        <v>107</v>
      </c>
      <c r="R647" s="1030">
        <f t="shared" si="63"/>
        <v>0</v>
      </c>
      <c r="S647" s="1030">
        <f t="shared" si="64"/>
        <v>0</v>
      </c>
    </row>
    <row r="648" spans="1:19" ht="14.25">
      <c r="A648" s="1041">
        <v>47</v>
      </c>
      <c r="B648" s="1023" t="str">
        <f>'PLAN DE ACCIÓN 2026'!G50</f>
        <v>PES21</v>
      </c>
      <c r="C648" s="1048" t="s">
        <v>133</v>
      </c>
      <c r="D648" s="1048" t="s">
        <v>104</v>
      </c>
      <c r="E648" s="1023" t="str">
        <f>'PLAN DE ACCIÓN 2026'!X50</f>
        <v>Oficina de Informática y Desarrollo Tecnológico</v>
      </c>
      <c r="F648" s="1022" t="str">
        <f>'PLAN DE ACCIÓN 2026'!H50</f>
        <v>Implementar  el Plan de recuperación ante Desastres  (DRP)  Implementado en los servicios de TI críticos</v>
      </c>
      <c r="G648" s="1022">
        <v>7</v>
      </c>
      <c r="H648" s="1022" t="s">
        <v>140</v>
      </c>
      <c r="I648" s="1030">
        <f>'PLAN DE ACCIÓN 2026'!V50</f>
        <v>1</v>
      </c>
      <c r="J648" s="1030">
        <f>'PLAN DE ACCIÓN 2026'!J50+'PLAN DE ACCIÓN 2026'!K50+'PLAN DE ACCIÓN 2026'!L50+'PLAN DE ACCIÓN 2026'!M50+'PLAN DE ACCIÓN 2026'!N50+'PLAN DE ACCIÓN 2026'!O50+'PLAN DE ACCIÓN 2026'!P50</f>
        <v>1</v>
      </c>
      <c r="K648" s="1030">
        <f>'PLAN DE ACCIÓN 2026'!AB50+'PLAN DE ACCIÓN 2026'!AC50+'PLAN DE ACCIÓN 2026'!AD50+'PLAN DE ACCIÓN 2026'!AE50+'PLAN DE ACCIÓN 2026'!AF50+'PLAN DE ACCIÓN 2026'!AG50+'PLAN DE ACCIÓN 2026'!AH50</f>
        <v>0</v>
      </c>
      <c r="L648" s="1031">
        <f t="shared" si="68"/>
        <v>1</v>
      </c>
      <c r="M648" s="1031">
        <f t="shared" si="69"/>
        <v>0</v>
      </c>
      <c r="N648" s="1030">
        <f>'PLAN DE ACCIÓN 2026'!P50</f>
        <v>0</v>
      </c>
      <c r="O648" s="1022">
        <f>'PLAN DE ACCIÓN 2026'!AH50</f>
        <v>0</v>
      </c>
      <c r="P648" s="1029" t="e">
        <f t="shared" si="65"/>
        <v>#DIV/0!</v>
      </c>
      <c r="Q648" s="1046" t="s">
        <v>107</v>
      </c>
      <c r="R648" s="1030">
        <f t="shared" si="63"/>
        <v>-1</v>
      </c>
      <c r="S648" s="1030">
        <f t="shared" si="64"/>
        <v>0</v>
      </c>
    </row>
    <row r="649" spans="1:19" ht="14.25">
      <c r="A649" s="1041">
        <v>48</v>
      </c>
      <c r="B649" s="1023" t="str">
        <f>'PLAN DE ACCIÓN 2026'!G51</f>
        <v>PES22</v>
      </c>
      <c r="C649" s="1048" t="s">
        <v>133</v>
      </c>
      <c r="D649" s="1048" t="s">
        <v>104</v>
      </c>
      <c r="E649" s="1023" t="str">
        <f>'PLAN DE ACCIÓN 2026'!X51</f>
        <v>Oficina de Informática y Desarrollo Tecnológico</v>
      </c>
      <c r="F649" s="1022" t="str">
        <f>'PLAN DE ACCIÓN 2026'!H51</f>
        <v>Establecer una Estructura de Control de la Gestión Eficiente para el Establecimiento de Acciones, Políticas, Métodos, Procedimientos, Mecanismos de Prevención, Verificación y Evaluación en Procura de su Mejoramiento Continuo</v>
      </c>
      <c r="G649" s="1022">
        <v>7</v>
      </c>
      <c r="H649" s="1022" t="s">
        <v>140</v>
      </c>
      <c r="I649" s="1030">
        <f>'PLAN DE ACCIÓN 2026'!V51</f>
        <v>2</v>
      </c>
      <c r="J649" s="1030">
        <f>'PLAN DE ACCIÓN 2026'!J51+'PLAN DE ACCIÓN 2026'!K51+'PLAN DE ACCIÓN 2026'!L51+'PLAN DE ACCIÓN 2026'!M51+'PLAN DE ACCIÓN 2026'!N51+'PLAN DE ACCIÓN 2026'!O51+'PLAN DE ACCIÓN 2026'!P51</f>
        <v>1</v>
      </c>
      <c r="K649" s="1030">
        <f>'PLAN DE ACCIÓN 2026'!AB51+'PLAN DE ACCIÓN 2026'!AC51+'PLAN DE ACCIÓN 2026'!AD51+'PLAN DE ACCIÓN 2026'!AE51+'PLAN DE ACCIÓN 2026'!AF51+'PLAN DE ACCIÓN 2026'!AG51+'PLAN DE ACCIÓN 2026'!AH51</f>
        <v>0</v>
      </c>
      <c r="L649" s="1031">
        <f t="shared" si="68"/>
        <v>0.5</v>
      </c>
      <c r="M649" s="1031">
        <f t="shared" si="69"/>
        <v>0</v>
      </c>
      <c r="N649" s="1030">
        <f>'PLAN DE ACCIÓN 2026'!P51</f>
        <v>0</v>
      </c>
      <c r="O649" s="1022">
        <f>'PLAN DE ACCIÓN 2026'!AH51</f>
        <v>0</v>
      </c>
      <c r="P649" s="1029" t="e">
        <f t="shared" si="65"/>
        <v>#DIV/0!</v>
      </c>
      <c r="Q649" s="1046" t="s">
        <v>107</v>
      </c>
      <c r="R649" s="1030">
        <f t="shared" si="63"/>
        <v>-1</v>
      </c>
      <c r="S649" s="1030">
        <f t="shared" si="64"/>
        <v>0</v>
      </c>
    </row>
    <row r="650" spans="1:19" ht="14.25">
      <c r="A650" s="1041">
        <v>49</v>
      </c>
      <c r="B650" s="1023" t="str">
        <f>'PLAN DE ACCIÓN 2026'!G52</f>
        <v>PES23</v>
      </c>
      <c r="C650" s="1048" t="s">
        <v>133</v>
      </c>
      <c r="D650" s="1048" t="s">
        <v>104</v>
      </c>
      <c r="E650" s="1023" t="str">
        <f>'PLAN DE ACCIÓN 2026'!X52</f>
        <v>Secretaría General</v>
      </c>
      <c r="F650" s="1022"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650" s="1022">
        <v>7</v>
      </c>
      <c r="H650" s="1022" t="s">
        <v>140</v>
      </c>
      <c r="I650" s="1030">
        <f>'PLAN DE ACCIÓN 2026'!V52</f>
        <v>4</v>
      </c>
      <c r="J650" s="1030">
        <f>'PLAN DE ACCIÓN 2026'!J52+'PLAN DE ACCIÓN 2026'!K52+'PLAN DE ACCIÓN 2026'!L52+'PLAN DE ACCIÓN 2026'!M52+'PLAN DE ACCIÓN 2026'!N52+'PLAN DE ACCIÓN 2026'!O52+'PLAN DE ACCIÓN 2026'!P52</f>
        <v>2</v>
      </c>
      <c r="K650" s="1030">
        <f>'PLAN DE ACCIÓN 2026'!AB52+'PLAN DE ACCIÓN 2026'!AC52+'PLAN DE ACCIÓN 2026'!AD52+'PLAN DE ACCIÓN 2026'!AE52+'PLAN DE ACCIÓN 2026'!AF52+'PLAN DE ACCIÓN 2026'!AG52+'PLAN DE ACCIÓN 2026'!AH52</f>
        <v>1</v>
      </c>
      <c r="L650" s="1031">
        <f t="shared" si="68"/>
        <v>0.5</v>
      </c>
      <c r="M650" s="1031">
        <f t="shared" si="69"/>
        <v>0.25</v>
      </c>
      <c r="N650" s="1030">
        <f>'PLAN DE ACCIÓN 2026'!P52</f>
        <v>0</v>
      </c>
      <c r="O650" s="1022">
        <f>'PLAN DE ACCIÓN 2026'!AH52</f>
        <v>0</v>
      </c>
      <c r="P650" s="1029" t="e">
        <f t="shared" si="65"/>
        <v>#DIV/0!</v>
      </c>
      <c r="Q650" s="1046" t="s">
        <v>109</v>
      </c>
      <c r="R650" s="1030">
        <f t="shared" si="63"/>
        <v>-1</v>
      </c>
      <c r="S650" s="1030">
        <f t="shared" si="64"/>
        <v>0</v>
      </c>
    </row>
    <row r="651" spans="1:19" ht="14.25">
      <c r="A651" s="1041">
        <v>50</v>
      </c>
      <c r="B651" s="1023" t="str">
        <f>'PLAN DE ACCIÓN 2026'!G53</f>
        <v>PI8</v>
      </c>
      <c r="C651" s="1048" t="s">
        <v>133</v>
      </c>
      <c r="D651" s="1048" t="s">
        <v>104</v>
      </c>
      <c r="E651" s="1023" t="str">
        <f>'PLAN DE ACCIÓN 2026'!X53</f>
        <v>Secretaría General</v>
      </c>
      <c r="F651" s="1022" t="str">
        <f>'PLAN DE ACCIÓN 2026'!H53</f>
        <v>Ejecutar las actividades del Plan de Acción Ambiental</v>
      </c>
      <c r="G651" s="1022">
        <v>7</v>
      </c>
      <c r="H651" s="1022" t="s">
        <v>140</v>
      </c>
      <c r="I651" s="1030">
        <f>'PLAN DE ACCIÓN 2026'!V53</f>
        <v>4</v>
      </c>
      <c r="J651" s="1030">
        <f>'PLAN DE ACCIÓN 2026'!J53+'PLAN DE ACCIÓN 2026'!K53+'PLAN DE ACCIÓN 2026'!L53+'PLAN DE ACCIÓN 2026'!M53+'PLAN DE ACCIÓN 2026'!N53+'PLAN DE ACCIÓN 2026'!O53+'PLAN DE ACCIÓN 2026'!P53</f>
        <v>2</v>
      </c>
      <c r="K651" s="1030">
        <f>'PLAN DE ACCIÓN 2026'!AB53+'PLAN DE ACCIÓN 2026'!AC53+'PLAN DE ACCIÓN 2026'!AD53+'PLAN DE ACCIÓN 2026'!AE53+'PLAN DE ACCIÓN 2026'!AF53+'PLAN DE ACCIÓN 2026'!AG53+'PLAN DE ACCIÓN 2026'!AH53</f>
        <v>1</v>
      </c>
      <c r="L651" s="1031">
        <f t="shared" si="68"/>
        <v>0.5</v>
      </c>
      <c r="M651" s="1031">
        <f t="shared" si="69"/>
        <v>0.25</v>
      </c>
      <c r="N651" s="1030">
        <f>'PLAN DE ACCIÓN 2026'!P53</f>
        <v>0</v>
      </c>
      <c r="O651" s="1022">
        <f>'PLAN DE ACCIÓN 2026'!AH53</f>
        <v>0</v>
      </c>
      <c r="P651" s="1029" t="e">
        <f t="shared" si="65"/>
        <v>#DIV/0!</v>
      </c>
      <c r="Q651" s="1046" t="s">
        <v>109</v>
      </c>
      <c r="R651" s="1030">
        <f t="shared" si="63"/>
        <v>-1</v>
      </c>
      <c r="S651" s="1030">
        <f t="shared" si="64"/>
        <v>0</v>
      </c>
    </row>
    <row r="652" spans="1:19" ht="14.25">
      <c r="A652" s="1041">
        <v>51</v>
      </c>
      <c r="B652" s="1023" t="str">
        <f>'PLAN DE ACCIÓN 2026'!G54</f>
        <v>PI5</v>
      </c>
      <c r="C652" s="1048" t="s">
        <v>133</v>
      </c>
      <c r="D652" s="1048" t="s">
        <v>104</v>
      </c>
      <c r="E652" s="1023" t="str">
        <f>'PLAN DE ACCIÓN 2026'!X54</f>
        <v>Oficina de Informática y Desarrollo Tecnológico</v>
      </c>
      <c r="F652" s="1022" t="str">
        <f>'PLAN DE ACCIÓN 2026'!H54</f>
        <v>Ejecutar el Plan Estratégico de Tecnologías de la Información - PETI 2024 - 2026</v>
      </c>
      <c r="G652" s="1022">
        <v>7</v>
      </c>
      <c r="H652" s="1022" t="s">
        <v>140</v>
      </c>
      <c r="I652" s="1030">
        <f>'PLAN DE ACCIÓN 2026'!V54</f>
        <v>4</v>
      </c>
      <c r="J652" s="1030">
        <f>'PLAN DE ACCIÓN 2026'!J54+'PLAN DE ACCIÓN 2026'!K54+'PLAN DE ACCIÓN 2026'!L54+'PLAN DE ACCIÓN 2026'!M54+'PLAN DE ACCIÓN 2026'!N54+'PLAN DE ACCIÓN 2026'!O54+'PLAN DE ACCIÓN 2026'!P54</f>
        <v>2</v>
      </c>
      <c r="K652" s="1030">
        <f>'PLAN DE ACCIÓN 2026'!AB54+'PLAN DE ACCIÓN 2026'!AC54+'PLAN DE ACCIÓN 2026'!AD54+'PLAN DE ACCIÓN 2026'!AE54+'PLAN DE ACCIÓN 2026'!AF54+'PLAN DE ACCIÓN 2026'!AG54+'PLAN DE ACCIÓN 2026'!AH54</f>
        <v>1</v>
      </c>
      <c r="L652" s="1031">
        <f t="shared" si="68"/>
        <v>0.5</v>
      </c>
      <c r="M652" s="1031">
        <f t="shared" si="69"/>
        <v>0.25</v>
      </c>
      <c r="N652" s="1030">
        <f>'PLAN DE ACCIÓN 2026'!P54</f>
        <v>1</v>
      </c>
      <c r="O652" s="1022">
        <f>'PLAN DE ACCIÓN 2026'!AH54</f>
        <v>0</v>
      </c>
      <c r="P652" s="1029">
        <f t="shared" si="65"/>
        <v>0</v>
      </c>
      <c r="Q652" s="1046" t="s">
        <v>109</v>
      </c>
      <c r="R652" s="1030">
        <f t="shared" si="63"/>
        <v>-1</v>
      </c>
      <c r="S652" s="1030">
        <f t="shared" si="64"/>
        <v>-1</v>
      </c>
    </row>
    <row r="653" spans="1:19" ht="14.25">
      <c r="A653" s="1041">
        <v>52</v>
      </c>
      <c r="B653" s="1023" t="str">
        <f>'PLAN DE ACCIÓN 2026'!G55</f>
        <v>PI2</v>
      </c>
      <c r="C653" s="1048" t="s">
        <v>133</v>
      </c>
      <c r="D653" s="1048" t="s">
        <v>104</v>
      </c>
      <c r="E653" s="1023" t="str">
        <f>'PLAN DE ACCIÓN 2026'!X55</f>
        <v>Secretaría General</v>
      </c>
      <c r="F653" s="1022" t="str">
        <f>'PLAN DE ACCIÓN 2026'!H55</f>
        <v>Realizar seguimiento al Plan Anual de Adquisiciones</v>
      </c>
      <c r="G653" s="1022">
        <v>7</v>
      </c>
      <c r="H653" s="1022" t="s">
        <v>140</v>
      </c>
      <c r="I653" s="1030">
        <f>'PLAN DE ACCIÓN 2026'!V55</f>
        <v>12</v>
      </c>
      <c r="J653" s="1030">
        <f>'PLAN DE ACCIÓN 2026'!J55+'PLAN DE ACCIÓN 2026'!K55+'PLAN DE ACCIÓN 2026'!L55+'PLAN DE ACCIÓN 2026'!M55+'PLAN DE ACCIÓN 2026'!N55+'PLAN DE ACCIÓN 2026'!O55+'PLAN DE ACCIÓN 2026'!P55</f>
        <v>7</v>
      </c>
      <c r="K653" s="1030">
        <f>'PLAN DE ACCIÓN 2026'!AB55+'PLAN DE ACCIÓN 2026'!AC55+'PLAN DE ACCIÓN 2026'!AD55+'PLAN DE ACCIÓN 2026'!AE55+'PLAN DE ACCIÓN 2026'!AF55+'PLAN DE ACCIÓN 2026'!AG55+'PLAN DE ACCIÓN 2026'!AH55</f>
        <v>4</v>
      </c>
      <c r="L653" s="1031">
        <f t="shared" si="68"/>
        <v>0.58333333333333337</v>
      </c>
      <c r="M653" s="1031">
        <f t="shared" si="69"/>
        <v>0.33333333333333331</v>
      </c>
      <c r="N653" s="1030">
        <f>'PLAN DE ACCIÓN 2026'!P55</f>
        <v>1</v>
      </c>
      <c r="O653" s="1022">
        <f>'PLAN DE ACCIÓN 2026'!AH55</f>
        <v>0</v>
      </c>
      <c r="P653" s="1029">
        <f t="shared" si="65"/>
        <v>0</v>
      </c>
      <c r="Q653" s="1046" t="s">
        <v>109</v>
      </c>
      <c r="R653" s="1030">
        <f t="shared" si="63"/>
        <v>-3</v>
      </c>
      <c r="S653" s="1030">
        <f t="shared" si="64"/>
        <v>-1</v>
      </c>
    </row>
    <row r="654" spans="1:19" ht="14.25">
      <c r="A654" s="1041">
        <v>53</v>
      </c>
      <c r="B654" s="1023" t="str">
        <f>'PLAN DE ACCIÓN 2026'!G56</f>
        <v>PI9</v>
      </c>
      <c r="C654" s="1048" t="s">
        <v>133</v>
      </c>
      <c r="D654" s="1048" t="s">
        <v>104</v>
      </c>
      <c r="E654" s="1023" t="str">
        <f>'PLAN DE ACCIÓN 2026'!X56</f>
        <v>Secretaría General</v>
      </c>
      <c r="F654" s="1022" t="str">
        <f>'PLAN DE ACCIÓN 2026'!H56</f>
        <v>Realizar seguimiento a los rubros de Austeridad del Gasto</v>
      </c>
      <c r="G654" s="1022">
        <v>7</v>
      </c>
      <c r="H654" s="1022" t="s">
        <v>140</v>
      </c>
      <c r="I654" s="1030">
        <f>'PLAN DE ACCIÓN 2026'!V56</f>
        <v>2</v>
      </c>
      <c r="J654" s="1030">
        <f>'PLAN DE ACCIÓN 2026'!J56+'PLAN DE ACCIÓN 2026'!K56+'PLAN DE ACCIÓN 2026'!L56+'PLAN DE ACCIÓN 2026'!M56+'PLAN DE ACCIÓN 2026'!N56+'PLAN DE ACCIÓN 2026'!O56+'PLAN DE ACCIÓN 2026'!P56</f>
        <v>1</v>
      </c>
      <c r="K654" s="1030">
        <f>'PLAN DE ACCIÓN 2026'!AB56+'PLAN DE ACCIÓN 2026'!AC56+'PLAN DE ACCIÓN 2026'!AD56+'PLAN DE ACCIÓN 2026'!AE56+'PLAN DE ACCIÓN 2026'!AF56+'PLAN DE ACCIÓN 2026'!AG56+'PLAN DE ACCIÓN 2026'!AH56</f>
        <v>0</v>
      </c>
      <c r="L654" s="1031">
        <f t="shared" si="68"/>
        <v>0.5</v>
      </c>
      <c r="M654" s="1031">
        <f t="shared" si="69"/>
        <v>0</v>
      </c>
      <c r="N654" s="1030">
        <f>'PLAN DE ACCIÓN 2026'!P56</f>
        <v>0</v>
      </c>
      <c r="O654" s="1022">
        <f>'PLAN DE ACCIÓN 2026'!AH56</f>
        <v>0</v>
      </c>
      <c r="P654" s="1029" t="e">
        <f t="shared" si="65"/>
        <v>#DIV/0!</v>
      </c>
      <c r="Q654" s="1046" t="s">
        <v>109</v>
      </c>
      <c r="R654" s="1030">
        <f t="shared" si="63"/>
        <v>-1</v>
      </c>
      <c r="S654" s="1030">
        <f t="shared" si="64"/>
        <v>0</v>
      </c>
    </row>
    <row r="655" spans="1:19" ht="14.25">
      <c r="A655" s="1041">
        <v>54</v>
      </c>
      <c r="B655" s="1023" t="str">
        <f>'PLAN DE ACCIÓN 2026'!G57</f>
        <v>PI3</v>
      </c>
      <c r="C655" s="1048" t="s">
        <v>133</v>
      </c>
      <c r="D655" s="1048" t="s">
        <v>104</v>
      </c>
      <c r="E655" s="1023" t="str">
        <f>'PLAN DE ACCIÓN 2026'!X57</f>
        <v>Secretaría General</v>
      </c>
      <c r="F655" s="1022"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655" s="1022">
        <v>7</v>
      </c>
      <c r="H655" s="1022" t="s">
        <v>140</v>
      </c>
      <c r="I655" s="1030">
        <f>'PLAN DE ACCIÓN 2026'!V57</f>
        <v>4</v>
      </c>
      <c r="J655" s="1030">
        <f>'PLAN DE ACCIÓN 2026'!J57+'PLAN DE ACCIÓN 2026'!K57+'PLAN DE ACCIÓN 2026'!L57+'PLAN DE ACCIÓN 2026'!M57+'PLAN DE ACCIÓN 2026'!N57+'PLAN DE ACCIÓN 2026'!O57+'PLAN DE ACCIÓN 2026'!P57</f>
        <v>2</v>
      </c>
      <c r="K655" s="1030">
        <f>'PLAN DE ACCIÓN 2026'!AB57+'PLAN DE ACCIÓN 2026'!AC57+'PLAN DE ACCIÓN 2026'!AD57+'PLAN DE ACCIÓN 2026'!AE57+'PLAN DE ACCIÓN 2026'!AF57+'PLAN DE ACCIÓN 2026'!AG57+'PLAN DE ACCIÓN 2026'!AH57</f>
        <v>1</v>
      </c>
      <c r="L655" s="1031">
        <f t="shared" si="68"/>
        <v>0.5</v>
      </c>
      <c r="M655" s="1031">
        <f t="shared" si="69"/>
        <v>0.25</v>
      </c>
      <c r="N655" s="1030">
        <f>'PLAN DE ACCIÓN 2026'!P57</f>
        <v>0</v>
      </c>
      <c r="O655" s="1022">
        <f>'PLAN DE ACCIÓN 2026'!AH57</f>
        <v>0</v>
      </c>
      <c r="P655" s="1029" t="e">
        <f t="shared" si="65"/>
        <v>#DIV/0!</v>
      </c>
      <c r="Q655" s="1046" t="s">
        <v>109</v>
      </c>
      <c r="R655" s="1030">
        <f t="shared" si="63"/>
        <v>-1</v>
      </c>
      <c r="S655" s="1030">
        <f t="shared" si="64"/>
        <v>0</v>
      </c>
    </row>
    <row r="656" spans="1:19" ht="14.25">
      <c r="A656" s="1041">
        <v>55</v>
      </c>
      <c r="B656" s="1023" t="str">
        <f>'PLAN DE ACCIÓN 2026'!G58</f>
        <v>PI4</v>
      </c>
      <c r="C656" s="1048" t="s">
        <v>133</v>
      </c>
      <c r="D656" s="1048" t="s">
        <v>104</v>
      </c>
      <c r="E656" s="1023" t="str">
        <f>'PLAN DE ACCIÓN 2026'!X58</f>
        <v xml:space="preserve">Oficina Asesora de Planeación </v>
      </c>
      <c r="F656" s="1022" t="str">
        <f>'PLAN DE ACCIÓN 2026'!H58</f>
        <v>Ejecutar el Programa de Transparencia y Ética Pública</v>
      </c>
      <c r="G656" s="1022">
        <v>7</v>
      </c>
      <c r="H656" s="1022" t="s">
        <v>140</v>
      </c>
      <c r="I656" s="1030">
        <f>'PLAN DE ACCIÓN 2026'!V58</f>
        <v>4</v>
      </c>
      <c r="J656" s="1030">
        <f>'PLAN DE ACCIÓN 2026'!J58+'PLAN DE ACCIÓN 2026'!K58+'PLAN DE ACCIÓN 2026'!L58+'PLAN DE ACCIÓN 2026'!M58+'PLAN DE ACCIÓN 2026'!N58+'PLAN DE ACCIÓN 2026'!O58+'PLAN DE ACCIÓN 2026'!P58</f>
        <v>2</v>
      </c>
      <c r="K656" s="1030">
        <f>'PLAN DE ACCIÓN 2026'!AB58+'PLAN DE ACCIÓN 2026'!AC58+'PLAN DE ACCIÓN 2026'!AD58+'PLAN DE ACCIÓN 2026'!AE58+'PLAN DE ACCIÓN 2026'!AF58+'PLAN DE ACCIÓN 2026'!AG58+'PLAN DE ACCIÓN 2026'!AH58</f>
        <v>1</v>
      </c>
      <c r="L656" s="1031">
        <f t="shared" si="68"/>
        <v>0.5</v>
      </c>
      <c r="M656" s="1031">
        <f t="shared" si="69"/>
        <v>0.25</v>
      </c>
      <c r="N656" s="1030">
        <f>'PLAN DE ACCIÓN 2026'!P58</f>
        <v>0</v>
      </c>
      <c r="O656" s="1022">
        <f>'PLAN DE ACCIÓN 2026'!AH58</f>
        <v>0</v>
      </c>
      <c r="P656" s="1029" t="e">
        <f t="shared" si="65"/>
        <v>#DIV/0!</v>
      </c>
      <c r="Q656" s="1046" t="s">
        <v>109</v>
      </c>
      <c r="R656" s="1030">
        <f t="shared" si="63"/>
        <v>-1</v>
      </c>
      <c r="S656" s="1030">
        <f t="shared" si="64"/>
        <v>0</v>
      </c>
    </row>
    <row r="657" spans="1:19" ht="14.25">
      <c r="A657" s="1041">
        <v>56</v>
      </c>
      <c r="B657" s="1023" t="str">
        <f>'PLAN DE ACCIÓN 2026'!G59</f>
        <v>PI1</v>
      </c>
      <c r="C657" s="1048" t="s">
        <v>133</v>
      </c>
      <c r="D657" s="1048" t="s">
        <v>104</v>
      </c>
      <c r="E657" s="1023" t="str">
        <f>'PLAN DE ACCIÓN 2026'!X59</f>
        <v>Secretaría General</v>
      </c>
      <c r="F657" s="1022" t="str">
        <f>'PLAN DE ACCIÓN 2026'!H59</f>
        <v>Ejecutar las actividades del Plan Institucional de Archivo</v>
      </c>
      <c r="G657" s="1022">
        <v>7</v>
      </c>
      <c r="H657" s="1022" t="s">
        <v>140</v>
      </c>
      <c r="I657" s="1030">
        <f>'PLAN DE ACCIÓN 2026'!V59</f>
        <v>4</v>
      </c>
      <c r="J657" s="1030">
        <f>'PLAN DE ACCIÓN 2026'!J59+'PLAN DE ACCIÓN 2026'!K59+'PLAN DE ACCIÓN 2026'!L59+'PLAN DE ACCIÓN 2026'!M59+'PLAN DE ACCIÓN 2026'!N59+'PLAN DE ACCIÓN 2026'!O59+'PLAN DE ACCIÓN 2026'!P59</f>
        <v>2</v>
      </c>
      <c r="K657" s="1030">
        <f>'PLAN DE ACCIÓN 2026'!AB59+'PLAN DE ACCIÓN 2026'!AC59+'PLAN DE ACCIÓN 2026'!AD59+'PLAN DE ACCIÓN 2026'!AE59+'PLAN DE ACCIÓN 2026'!AF59+'PLAN DE ACCIÓN 2026'!AG59+'PLAN DE ACCIÓN 2026'!AH59</f>
        <v>1</v>
      </c>
      <c r="L657" s="1031">
        <f t="shared" si="68"/>
        <v>0.5</v>
      </c>
      <c r="M657" s="1031">
        <f t="shared" si="69"/>
        <v>0.25</v>
      </c>
      <c r="N657" s="1030">
        <f>'PLAN DE ACCIÓN 2026'!P59</f>
        <v>0</v>
      </c>
      <c r="O657" s="1022">
        <f>'PLAN DE ACCIÓN 2026'!AH59</f>
        <v>0</v>
      </c>
      <c r="P657" s="1029" t="e">
        <f t="shared" si="65"/>
        <v>#DIV/0!</v>
      </c>
      <c r="Q657" s="1046" t="s">
        <v>109</v>
      </c>
      <c r="R657" s="1030">
        <f t="shared" si="63"/>
        <v>-1</v>
      </c>
      <c r="S657" s="1030">
        <f t="shared" si="64"/>
        <v>0</v>
      </c>
    </row>
    <row r="658" spans="1:19" ht="14.25">
      <c r="A658" s="1041">
        <v>57</v>
      </c>
      <c r="B658" s="1023" t="str">
        <f>'PLAN DE ACCIÓN 2026'!G60</f>
        <v>PI6</v>
      </c>
      <c r="C658" s="1048" t="s">
        <v>133</v>
      </c>
      <c r="D658" s="1048" t="s">
        <v>104</v>
      </c>
      <c r="E658" s="1023" t="str">
        <f>'PLAN DE ACCIÓN 2026'!X60</f>
        <v>Oficina de Informática y Desarrollo Tecnológico</v>
      </c>
      <c r="F658" s="1022" t="str">
        <f>'PLAN DE ACCIÓN 2026'!H60</f>
        <v>Ejecutar el Plan de Tratamiento de Riesgos de Seguridad y Privacidad de la Información vigencia 2026</v>
      </c>
      <c r="G658" s="1022">
        <v>7</v>
      </c>
      <c r="H658" s="1022" t="s">
        <v>140</v>
      </c>
      <c r="I658" s="1030">
        <f>'PLAN DE ACCIÓN 2026'!V60</f>
        <v>4</v>
      </c>
      <c r="J658" s="1030">
        <f>'PLAN DE ACCIÓN 2026'!J60+'PLAN DE ACCIÓN 2026'!K60+'PLAN DE ACCIÓN 2026'!L60+'PLAN DE ACCIÓN 2026'!M60+'PLAN DE ACCIÓN 2026'!N60+'PLAN DE ACCIÓN 2026'!O60+'PLAN DE ACCIÓN 2026'!P60</f>
        <v>2</v>
      </c>
      <c r="K658" s="1030">
        <f>'PLAN DE ACCIÓN 2026'!AB60+'PLAN DE ACCIÓN 2026'!AC60+'PLAN DE ACCIÓN 2026'!AD60+'PLAN DE ACCIÓN 2026'!AE60+'PLAN DE ACCIÓN 2026'!AF60+'PLAN DE ACCIÓN 2026'!AG60+'PLAN DE ACCIÓN 2026'!AH60</f>
        <v>1</v>
      </c>
      <c r="L658" s="1031">
        <f t="shared" si="68"/>
        <v>0.5</v>
      </c>
      <c r="M658" s="1031">
        <f t="shared" si="69"/>
        <v>0.25</v>
      </c>
      <c r="N658" s="1030">
        <f>'PLAN DE ACCIÓN 2026'!P60</f>
        <v>1</v>
      </c>
      <c r="O658" s="1022">
        <f>'PLAN DE ACCIÓN 2026'!AH60</f>
        <v>0</v>
      </c>
      <c r="P658" s="1029">
        <f t="shared" si="65"/>
        <v>0</v>
      </c>
      <c r="Q658" s="1046" t="s">
        <v>109</v>
      </c>
      <c r="R658" s="1030">
        <f t="shared" si="63"/>
        <v>-1</v>
      </c>
      <c r="S658" s="1030">
        <f t="shared" si="64"/>
        <v>-1</v>
      </c>
    </row>
    <row r="659" spans="1:19" ht="14.25">
      <c r="A659" s="1041">
        <v>58</v>
      </c>
      <c r="B659" s="1023" t="str">
        <f>'PLAN DE ACCIÓN 2026'!G61</f>
        <v>PI7</v>
      </c>
      <c r="C659" s="1048" t="s">
        <v>133</v>
      </c>
      <c r="D659" s="1048" t="s">
        <v>104</v>
      </c>
      <c r="E659" s="1023" t="str">
        <f>'PLAN DE ACCIÓN 2026'!X61</f>
        <v>Oficina de Informática y Desarrollo Tecnológico</v>
      </c>
      <c r="F659" s="1022" t="str">
        <f>'PLAN DE ACCIÓN 2026'!H61</f>
        <v>Ejecutar Plan de Seguridad y Privacidad de la Información 2026</v>
      </c>
      <c r="G659" s="1022">
        <v>7</v>
      </c>
      <c r="H659" s="1022" t="s">
        <v>140</v>
      </c>
      <c r="I659" s="1030">
        <f>'PLAN DE ACCIÓN 2026'!V61</f>
        <v>4</v>
      </c>
      <c r="J659" s="1030">
        <f>'PLAN DE ACCIÓN 2026'!J61+'PLAN DE ACCIÓN 2026'!K61+'PLAN DE ACCIÓN 2026'!L61+'PLAN DE ACCIÓN 2026'!M61+'PLAN DE ACCIÓN 2026'!N61+'PLAN DE ACCIÓN 2026'!O61+'PLAN DE ACCIÓN 2026'!P61</f>
        <v>2</v>
      </c>
      <c r="K659" s="1030">
        <f>'PLAN DE ACCIÓN 2026'!AB61+'PLAN DE ACCIÓN 2026'!AC61+'PLAN DE ACCIÓN 2026'!AD61+'PLAN DE ACCIÓN 2026'!AE61+'PLAN DE ACCIÓN 2026'!AF61+'PLAN DE ACCIÓN 2026'!AG61+'PLAN DE ACCIÓN 2026'!AH61</f>
        <v>1</v>
      </c>
      <c r="L659" s="1031">
        <f t="shared" si="68"/>
        <v>0.5</v>
      </c>
      <c r="M659" s="1031">
        <f t="shared" si="69"/>
        <v>0.25</v>
      </c>
      <c r="N659" s="1030">
        <f>'PLAN DE ACCIÓN 2026'!P61</f>
        <v>1</v>
      </c>
      <c r="O659" s="1022">
        <f>'PLAN DE ACCIÓN 2026'!AH61</f>
        <v>0</v>
      </c>
      <c r="P659" s="1029">
        <f t="shared" si="65"/>
        <v>0</v>
      </c>
      <c r="Q659" s="1046" t="s">
        <v>109</v>
      </c>
      <c r="R659" s="1030">
        <f t="shared" si="63"/>
        <v>-1</v>
      </c>
      <c r="S659" s="1030">
        <f t="shared" si="64"/>
        <v>-1</v>
      </c>
    </row>
    <row r="660" spans="1:19" ht="14.25">
      <c r="A660" s="1041">
        <v>59</v>
      </c>
      <c r="B660" s="1023" t="str">
        <f>'PLAN DE ACCIÓN 2026'!G62</f>
        <v>PI10</v>
      </c>
      <c r="C660" s="1048" t="s">
        <v>133</v>
      </c>
      <c r="D660" s="1048" t="s">
        <v>104</v>
      </c>
      <c r="E660" s="1023" t="str">
        <f>'PLAN DE ACCIÓN 2026'!X62</f>
        <v>Secretaría General</v>
      </c>
      <c r="F660" s="1022" t="str">
        <f>'PLAN DE ACCIÓN 2026'!H62</f>
        <v>Realizar seguimiento al Cronograma de Mantenimientos</v>
      </c>
      <c r="G660" s="1022">
        <v>7</v>
      </c>
      <c r="H660" s="1022" t="s">
        <v>140</v>
      </c>
      <c r="I660" s="1030">
        <f>'PLAN DE ACCIÓN 2026'!V62</f>
        <v>2</v>
      </c>
      <c r="J660" s="1030">
        <f>'PLAN DE ACCIÓN 2026'!J62+'PLAN DE ACCIÓN 2026'!K62+'PLAN DE ACCIÓN 2026'!L62+'PLAN DE ACCIÓN 2026'!M62+'PLAN DE ACCIÓN 2026'!N62+'PLAN DE ACCIÓN 2026'!O62+'PLAN DE ACCIÓN 2026'!P62</f>
        <v>1</v>
      </c>
      <c r="K660" s="1030">
        <f>'PLAN DE ACCIÓN 2026'!AB62+'PLAN DE ACCIÓN 2026'!AC62+'PLAN DE ACCIÓN 2026'!AD62+'PLAN DE ACCIÓN 2026'!AE62+'PLAN DE ACCIÓN 2026'!AF62+'PLAN DE ACCIÓN 2026'!AG62+'PLAN DE ACCIÓN 2026'!AH62</f>
        <v>0</v>
      </c>
      <c r="L660" s="1031">
        <f t="shared" si="68"/>
        <v>0.5</v>
      </c>
      <c r="M660" s="1031">
        <f t="shared" si="69"/>
        <v>0</v>
      </c>
      <c r="N660" s="1030">
        <f>'PLAN DE ACCIÓN 2026'!P62</f>
        <v>0</v>
      </c>
      <c r="O660" s="1022">
        <f>'PLAN DE ACCIÓN 2026'!AH62</f>
        <v>0</v>
      </c>
      <c r="P660" s="1029" t="e">
        <f t="shared" si="65"/>
        <v>#DIV/0!</v>
      </c>
      <c r="Q660" s="1046" t="s">
        <v>109</v>
      </c>
      <c r="R660" s="1030">
        <f t="shared" si="63"/>
        <v>-1</v>
      </c>
      <c r="S660" s="1030">
        <f t="shared" si="64"/>
        <v>0</v>
      </c>
    </row>
    <row r="661" spans="1:19" ht="14.25">
      <c r="A661" s="1041">
        <v>60</v>
      </c>
      <c r="B661" s="1023" t="str">
        <f>'PLAN DE ACCIÓN 2026'!G63</f>
        <v>PI11</v>
      </c>
      <c r="C661" s="1048" t="s">
        <v>133</v>
      </c>
      <c r="D661" s="1048" t="s">
        <v>104</v>
      </c>
      <c r="E661" s="1023" t="str">
        <f>'PLAN DE ACCIÓN 2026'!X63</f>
        <v>Oficina de Informática y Desarrollo Tecnológico</v>
      </c>
      <c r="F661" s="1022" t="str">
        <f>'PLAN DE ACCIÓN 2026'!H63</f>
        <v>Ejecutar Plan de Transformación Digital vigencia 2026</v>
      </c>
      <c r="G661" s="1022">
        <v>7</v>
      </c>
      <c r="H661" s="1022" t="s">
        <v>140</v>
      </c>
      <c r="I661" s="1030">
        <f>'PLAN DE ACCIÓN 2026'!V63</f>
        <v>4</v>
      </c>
      <c r="J661" s="1030">
        <f>'PLAN DE ACCIÓN 2026'!J63+'PLAN DE ACCIÓN 2026'!K63+'PLAN DE ACCIÓN 2026'!L63+'PLAN DE ACCIÓN 2026'!M63+'PLAN DE ACCIÓN 2026'!N63+'PLAN DE ACCIÓN 2026'!O63+'PLAN DE ACCIÓN 2026'!P63</f>
        <v>2</v>
      </c>
      <c r="K661" s="1030">
        <f>'PLAN DE ACCIÓN 2026'!AB63+'PLAN DE ACCIÓN 2026'!AC63+'PLAN DE ACCIÓN 2026'!AD63+'PLAN DE ACCIÓN 2026'!AE63+'PLAN DE ACCIÓN 2026'!AF63+'PLAN DE ACCIÓN 2026'!AG63+'PLAN DE ACCIÓN 2026'!AH63</f>
        <v>1</v>
      </c>
      <c r="L661" s="1031">
        <f t="shared" si="68"/>
        <v>0.5</v>
      </c>
      <c r="M661" s="1031">
        <f t="shared" si="69"/>
        <v>0.25</v>
      </c>
      <c r="N661" s="1030">
        <f>'PLAN DE ACCIÓN 2026'!P63</f>
        <v>1</v>
      </c>
      <c r="O661" s="1022">
        <f>'PLAN DE ACCIÓN 2026'!AH63</f>
        <v>0</v>
      </c>
      <c r="P661" s="1029">
        <f t="shared" si="65"/>
        <v>0</v>
      </c>
      <c r="Q661" s="1046" t="s">
        <v>109</v>
      </c>
      <c r="R661" s="1030">
        <f t="shared" si="63"/>
        <v>-1</v>
      </c>
      <c r="S661" s="1030">
        <f t="shared" si="64"/>
        <v>-1</v>
      </c>
    </row>
    <row r="662" spans="1:19" ht="14.25">
      <c r="A662" s="1041">
        <v>61</v>
      </c>
      <c r="B662" s="1023" t="str">
        <f>'PLAN DE ACCIÓN 2026'!G64</f>
        <v>PI12</v>
      </c>
      <c r="C662" s="1048" t="s">
        <v>133</v>
      </c>
      <c r="D662" s="1048" t="s">
        <v>104</v>
      </c>
      <c r="E662" s="1023" t="str">
        <f>'PLAN DE ACCIÓN 2026'!X64</f>
        <v xml:space="preserve">Oficina Asesora de Planeación </v>
      </c>
      <c r="F662" s="1022" t="str">
        <f>'PLAN DE ACCIÓN 2026'!H64</f>
        <v>Ejecutar el Plan Nacional de Infraestructura de Datos (PNID) y la hoja de ruta asociada, en articulación con las diferentes áreas involucradas para su adecuada implementación.</v>
      </c>
      <c r="G662" s="1022">
        <v>7</v>
      </c>
      <c r="H662" s="1022" t="s">
        <v>140</v>
      </c>
      <c r="I662" s="1030">
        <f>'PLAN DE ACCIÓN 2026'!V64</f>
        <v>4</v>
      </c>
      <c r="J662" s="1030">
        <f>'PLAN DE ACCIÓN 2026'!J64+'PLAN DE ACCIÓN 2026'!K64+'PLAN DE ACCIÓN 2026'!L64+'PLAN DE ACCIÓN 2026'!M64+'PLAN DE ACCIÓN 2026'!N64+'PLAN DE ACCIÓN 2026'!O64+'PLAN DE ACCIÓN 2026'!P64</f>
        <v>2</v>
      </c>
      <c r="K662" s="1030">
        <f>'PLAN DE ACCIÓN 2026'!AB64+'PLAN DE ACCIÓN 2026'!AC64+'PLAN DE ACCIÓN 2026'!AD64+'PLAN DE ACCIÓN 2026'!AE64+'PLAN DE ACCIÓN 2026'!AF64+'PLAN DE ACCIÓN 2026'!AG64+'PLAN DE ACCIÓN 2026'!AH64</f>
        <v>0</v>
      </c>
      <c r="L662" s="1031">
        <f t="shared" si="68"/>
        <v>0.5</v>
      </c>
      <c r="M662" s="1031">
        <f t="shared" si="69"/>
        <v>0</v>
      </c>
      <c r="N662" s="1030">
        <f>'PLAN DE ACCIÓN 2026'!P64</f>
        <v>0</v>
      </c>
      <c r="O662" s="1022">
        <f>'PLAN DE ACCIÓN 2026'!AH64</f>
        <v>0</v>
      </c>
      <c r="P662" s="1029" t="e">
        <f t="shared" si="65"/>
        <v>#DIV/0!</v>
      </c>
      <c r="Q662" s="1046" t="s">
        <v>109</v>
      </c>
      <c r="R662" s="1030">
        <f t="shared" si="63"/>
        <v>-2</v>
      </c>
      <c r="S662" s="1030">
        <f t="shared" si="64"/>
        <v>0</v>
      </c>
    </row>
    <row r="663" spans="1:19" ht="14.25">
      <c r="A663" s="1041">
        <v>62</v>
      </c>
      <c r="B663" s="1023" t="str">
        <f>'PLAN DE ACCIÓN 2026'!G65</f>
        <v>PI13</v>
      </c>
      <c r="C663" s="1048" t="s">
        <v>133</v>
      </c>
      <c r="D663" s="1048" t="s">
        <v>104</v>
      </c>
      <c r="E663" s="1023" t="str">
        <f>'PLAN DE ACCIÓN 2026'!X65</f>
        <v>Secretaría General</v>
      </c>
      <c r="F663" s="1022" t="str">
        <f>'PLAN DE ACCIÓN 2026'!H65</f>
        <v>Ejecutar el Plan de Preservación Digital.</v>
      </c>
      <c r="G663" s="1022">
        <v>7</v>
      </c>
      <c r="H663" s="1022" t="s">
        <v>140</v>
      </c>
      <c r="I663" s="1030">
        <f>'PLAN DE ACCIÓN 2026'!V65</f>
        <v>4</v>
      </c>
      <c r="J663" s="1030">
        <f>'PLAN DE ACCIÓN 2026'!J65+'PLAN DE ACCIÓN 2026'!K65+'PLAN DE ACCIÓN 2026'!L65+'PLAN DE ACCIÓN 2026'!M65+'PLAN DE ACCIÓN 2026'!N65+'PLAN DE ACCIÓN 2026'!O65+'PLAN DE ACCIÓN 2026'!P65</f>
        <v>2</v>
      </c>
      <c r="K663" s="1030">
        <f>'PLAN DE ACCIÓN 2026'!AB65+'PLAN DE ACCIÓN 2026'!AC65+'PLAN DE ACCIÓN 2026'!AD65+'PLAN DE ACCIÓN 2026'!AE65+'PLAN DE ACCIÓN 2026'!AF65+'PLAN DE ACCIÓN 2026'!AG65+'PLAN DE ACCIÓN 2026'!AH65</f>
        <v>1</v>
      </c>
      <c r="L663" s="1031">
        <f t="shared" si="68"/>
        <v>0.5</v>
      </c>
      <c r="M663" s="1031">
        <f t="shared" si="69"/>
        <v>0.25</v>
      </c>
      <c r="N663" s="1030">
        <f>'PLAN DE ACCIÓN 2026'!P65</f>
        <v>0</v>
      </c>
      <c r="O663" s="1022">
        <f>'PLAN DE ACCIÓN 2026'!AH65</f>
        <v>0</v>
      </c>
      <c r="P663" s="1029" t="e">
        <f t="shared" si="65"/>
        <v>#DIV/0!</v>
      </c>
      <c r="Q663" s="1046" t="s">
        <v>110</v>
      </c>
      <c r="R663" s="1030">
        <f t="shared" si="63"/>
        <v>-1</v>
      </c>
      <c r="S663" s="1030">
        <f t="shared" si="64"/>
        <v>0</v>
      </c>
    </row>
    <row r="664" spans="1:19" ht="14.25">
      <c r="A664" s="1041">
        <v>63</v>
      </c>
      <c r="B664" s="1023" t="str">
        <f>'PLAN DE ACCIÓN 2026'!G66</f>
        <v>ID1</v>
      </c>
      <c r="C664" s="1048" t="s">
        <v>133</v>
      </c>
      <c r="D664" s="1048" t="s">
        <v>104</v>
      </c>
      <c r="E664" s="1023" t="str">
        <f>'PLAN DE ACCIÓN 2026'!X66</f>
        <v>Secretaría General</v>
      </c>
      <c r="F664" s="1022" t="str">
        <f>'PLAN DE ACCIÓN 2026'!H66</f>
        <v>Realizar los cierres de los contratos de vigencia 2019 a 2025 en SECOP II y realizar las liquidaciones de los contratos de vigencia 2022 a 2025 SECOP II</v>
      </c>
      <c r="G664" s="1022">
        <v>7</v>
      </c>
      <c r="H664" s="1022" t="s">
        <v>140</v>
      </c>
      <c r="I664" s="1030">
        <f>'PLAN DE ACCIÓN 2026'!V66</f>
        <v>2</v>
      </c>
      <c r="J664" s="1030">
        <f>'PLAN DE ACCIÓN 2026'!J66+'PLAN DE ACCIÓN 2026'!K66+'PLAN DE ACCIÓN 2026'!L66+'PLAN DE ACCIÓN 2026'!M66+'PLAN DE ACCIÓN 2026'!N66+'PLAN DE ACCIÓN 2026'!O66+'PLAN DE ACCIÓN 2026'!P66</f>
        <v>1</v>
      </c>
      <c r="K664" s="1030">
        <f>'PLAN DE ACCIÓN 2026'!AB66+'PLAN DE ACCIÓN 2026'!AC66+'PLAN DE ACCIÓN 2026'!AD66+'PLAN DE ACCIÓN 2026'!AE66+'PLAN DE ACCIÓN 2026'!AF66+'PLAN DE ACCIÓN 2026'!AG66+'PLAN DE ACCIÓN 2026'!AH66</f>
        <v>0</v>
      </c>
      <c r="L664" s="1031">
        <f t="shared" si="68"/>
        <v>0.5</v>
      </c>
      <c r="M664" s="1031">
        <f t="shared" si="69"/>
        <v>0</v>
      </c>
      <c r="N664" s="1030">
        <f>'PLAN DE ACCIÓN 2026'!P66</f>
        <v>0</v>
      </c>
      <c r="O664" s="1022">
        <f>'PLAN DE ACCIÓN 2026'!AH66</f>
        <v>0</v>
      </c>
      <c r="P664" s="1029" t="e">
        <f t="shared" si="65"/>
        <v>#DIV/0!</v>
      </c>
      <c r="Q664" s="1046" t="s">
        <v>110</v>
      </c>
      <c r="R664" s="1030">
        <f t="shared" si="63"/>
        <v>-1</v>
      </c>
      <c r="S664" s="1030">
        <f t="shared" si="64"/>
        <v>0</v>
      </c>
    </row>
    <row r="665" spans="1:19" ht="14.25">
      <c r="A665" s="1041">
        <v>64</v>
      </c>
      <c r="B665" s="1023" t="str">
        <f>'PLAN DE ACCIÓN 2026'!G67</f>
        <v>ID2</v>
      </c>
      <c r="C665" s="1048" t="s">
        <v>133</v>
      </c>
      <c r="D665" s="1048" t="s">
        <v>104</v>
      </c>
      <c r="E665" s="1023" t="str">
        <f>'PLAN DE ACCIÓN 2026'!X67</f>
        <v>Subdirección de Metrología Química y Biología</v>
      </c>
      <c r="F665" s="1022" t="str">
        <f>'PLAN DE ACCIÓN 2026'!H67</f>
        <v>Atender servicio de medición de materiales de referencia</v>
      </c>
      <c r="G665" s="1022">
        <v>7</v>
      </c>
      <c r="H665" s="1022" t="s">
        <v>140</v>
      </c>
      <c r="I665" s="1030">
        <f>'PLAN DE ACCIÓN 2026'!V67</f>
        <v>1</v>
      </c>
      <c r="J665" s="1030">
        <f>'PLAN DE ACCIÓN 2026'!J67+'PLAN DE ACCIÓN 2026'!K67+'PLAN DE ACCIÓN 2026'!L67+'PLAN DE ACCIÓN 2026'!M67+'PLAN DE ACCIÓN 2026'!N67+'PLAN DE ACCIÓN 2026'!O67+'PLAN DE ACCIÓN 2026'!P67</f>
        <v>0</v>
      </c>
      <c r="K665" s="1030">
        <f>'PLAN DE ACCIÓN 2026'!AB67+'PLAN DE ACCIÓN 2026'!AC67+'PLAN DE ACCIÓN 2026'!AD67+'PLAN DE ACCIÓN 2026'!AE67+'PLAN DE ACCIÓN 2026'!AF67+'PLAN DE ACCIÓN 2026'!AG67+'PLAN DE ACCIÓN 2026'!AH67</f>
        <v>0</v>
      </c>
      <c r="L665" s="1031">
        <f t="shared" si="68"/>
        <v>0</v>
      </c>
      <c r="M665" s="1031">
        <f t="shared" si="69"/>
        <v>0</v>
      </c>
      <c r="N665" s="1030">
        <f>'PLAN DE ACCIÓN 2026'!P67</f>
        <v>0</v>
      </c>
      <c r="O665" s="1022">
        <f>'PLAN DE ACCIÓN 2026'!AH67</f>
        <v>0</v>
      </c>
      <c r="P665" s="1029" t="e">
        <f t="shared" si="65"/>
        <v>#DIV/0!</v>
      </c>
      <c r="Q665" s="1046" t="s">
        <v>110</v>
      </c>
      <c r="R665" s="1030">
        <f t="shared" si="63"/>
        <v>0</v>
      </c>
      <c r="S665" s="1030">
        <f t="shared" si="64"/>
        <v>0</v>
      </c>
    </row>
    <row r="666" spans="1:19" ht="14.25">
      <c r="A666" s="1041">
        <v>65</v>
      </c>
      <c r="B666" s="1023" t="str">
        <f>'PLAN DE ACCIÓN 2026'!G68</f>
        <v>ID3</v>
      </c>
      <c r="C666" s="1048" t="s">
        <v>133</v>
      </c>
      <c r="D666" s="1048" t="s">
        <v>104</v>
      </c>
      <c r="E666" s="1023" t="str">
        <f>'PLAN DE ACCIÓN 2026'!X68</f>
        <v>Subdirección de Metrología Química y Biología</v>
      </c>
      <c r="F666" s="1022" t="str">
        <f>'PLAN DE ACCIÓN 2026'!H68</f>
        <v xml:space="preserve">Producción, Recertificación o ampliación de vigencia de Materiales de Referencia </v>
      </c>
      <c r="G666" s="1022">
        <v>7</v>
      </c>
      <c r="H666" s="1022" t="s">
        <v>140</v>
      </c>
      <c r="I666" s="1030">
        <f>'PLAN DE ACCIÓN 2026'!V68</f>
        <v>7</v>
      </c>
      <c r="J666" s="1030">
        <f>'PLAN DE ACCIÓN 2026'!J68+'PLAN DE ACCIÓN 2026'!K68+'PLAN DE ACCIÓN 2026'!L68+'PLAN DE ACCIÓN 2026'!M68+'PLAN DE ACCIÓN 2026'!N68+'PLAN DE ACCIÓN 2026'!O68+'PLAN DE ACCIÓN 2026'!P68</f>
        <v>4</v>
      </c>
      <c r="K666" s="1030">
        <f>'PLAN DE ACCIÓN 2026'!AB68+'PLAN DE ACCIÓN 2026'!AC68+'PLAN DE ACCIÓN 2026'!AD68+'PLAN DE ACCIÓN 2026'!AE68+'PLAN DE ACCIÓN 2026'!AF68+'PLAN DE ACCIÓN 2026'!AG68+'PLAN DE ACCIÓN 2026'!AH68</f>
        <v>4</v>
      </c>
      <c r="L666" s="1031">
        <f t="shared" si="68"/>
        <v>0.5714285714285714</v>
      </c>
      <c r="M666" s="1031">
        <f t="shared" si="69"/>
        <v>0.5714285714285714</v>
      </c>
      <c r="N666" s="1030">
        <f>'PLAN DE ACCIÓN 2026'!P68</f>
        <v>0</v>
      </c>
      <c r="O666" s="1022">
        <f>'PLAN DE ACCIÓN 2026'!AH68</f>
        <v>0</v>
      </c>
      <c r="P666" s="1029" t="e">
        <f t="shared" si="65"/>
        <v>#DIV/0!</v>
      </c>
      <c r="Q666" s="1046" t="s">
        <v>110</v>
      </c>
      <c r="R666" s="1030">
        <f t="shared" si="63"/>
        <v>0</v>
      </c>
      <c r="S666" s="1030">
        <f t="shared" si="64"/>
        <v>0</v>
      </c>
    </row>
    <row r="667" spans="1:19" ht="14.25">
      <c r="A667" s="1041">
        <v>66</v>
      </c>
      <c r="B667" s="1023" t="str">
        <f>'PLAN DE ACCIÓN 2026'!G69</f>
        <v>ID4</v>
      </c>
      <c r="C667" s="1048" t="s">
        <v>133</v>
      </c>
      <c r="D667" s="1048" t="s">
        <v>104</v>
      </c>
      <c r="E667" s="1023" t="str">
        <f>'PLAN DE ACCIÓN 2026'!X69</f>
        <v>Subdirección de Metrología Química y Biología</v>
      </c>
      <c r="F667" s="1022" t="str">
        <f>'PLAN DE ACCIÓN 2026'!H69</f>
        <v>Producción de Materiales de Referencia Nuevos</v>
      </c>
      <c r="G667" s="1022">
        <v>7</v>
      </c>
      <c r="H667" s="1022" t="s">
        <v>140</v>
      </c>
      <c r="I667" s="1030">
        <f>'PLAN DE ACCIÓN 2026'!V69</f>
        <v>1</v>
      </c>
      <c r="J667" s="1030">
        <f>'PLAN DE ACCIÓN 2026'!J69+'PLAN DE ACCIÓN 2026'!K69+'PLAN DE ACCIÓN 2026'!L69+'PLAN DE ACCIÓN 2026'!M69+'PLAN DE ACCIÓN 2026'!N69+'PLAN DE ACCIÓN 2026'!O69+'PLAN DE ACCIÓN 2026'!P69</f>
        <v>0</v>
      </c>
      <c r="K667" s="1030">
        <f>'PLAN DE ACCIÓN 2026'!AB69+'PLAN DE ACCIÓN 2026'!AC69+'PLAN DE ACCIÓN 2026'!AD69+'PLAN DE ACCIÓN 2026'!AE69+'PLAN DE ACCIÓN 2026'!AF69+'PLAN DE ACCIÓN 2026'!AG69+'PLAN DE ACCIÓN 2026'!AH69</f>
        <v>0</v>
      </c>
      <c r="L667" s="1031">
        <f t="shared" si="68"/>
        <v>0</v>
      </c>
      <c r="M667" s="1031">
        <f t="shared" si="69"/>
        <v>0</v>
      </c>
      <c r="N667" s="1030">
        <f>'PLAN DE ACCIÓN 2026'!P69</f>
        <v>0</v>
      </c>
      <c r="O667" s="1022">
        <f>'PLAN DE ACCIÓN 2026'!AH69</f>
        <v>0</v>
      </c>
      <c r="P667" s="1029" t="e">
        <f t="shared" si="65"/>
        <v>#DIV/0!</v>
      </c>
      <c r="Q667" s="1046" t="s">
        <v>110</v>
      </c>
      <c r="R667" s="1030">
        <f t="shared" ref="R667:R701" si="70">K667-J667</f>
        <v>0</v>
      </c>
      <c r="S667" s="1030">
        <f t="shared" ref="S667:S701" si="71">O667-N667</f>
        <v>0</v>
      </c>
    </row>
    <row r="668" spans="1:19" ht="14.25">
      <c r="A668" s="1041">
        <v>67</v>
      </c>
      <c r="B668" s="1023" t="str">
        <f>'PLAN DE ACCIÓN 2026'!G70</f>
        <v>ID5</v>
      </c>
      <c r="C668" s="1048" t="s">
        <v>133</v>
      </c>
      <c r="D668" s="1048" t="s">
        <v>104</v>
      </c>
      <c r="E668" s="1023" t="str">
        <f>'PLAN DE ACCIÓN 2026'!X70</f>
        <v>Subdirección de Metrología Química y Biología</v>
      </c>
      <c r="F668" s="1022" t="str">
        <f>'PLAN DE ACCIÓN 2026'!H70</f>
        <v>Producir Materiales de Referencia piloto / ítems de comparación</v>
      </c>
      <c r="G668" s="1022">
        <v>7</v>
      </c>
      <c r="H668" s="1022" t="s">
        <v>140</v>
      </c>
      <c r="I668" s="1030">
        <f>'PLAN DE ACCIÓN 2026'!V70</f>
        <v>8</v>
      </c>
      <c r="J668" s="1030">
        <f>'PLAN DE ACCIÓN 2026'!J70+'PLAN DE ACCIÓN 2026'!K70+'PLAN DE ACCIÓN 2026'!L70+'PLAN DE ACCIÓN 2026'!M70+'PLAN DE ACCIÓN 2026'!N70+'PLAN DE ACCIÓN 2026'!O70+'PLAN DE ACCIÓN 2026'!P70</f>
        <v>4</v>
      </c>
      <c r="K668" s="1030">
        <f>'PLAN DE ACCIÓN 2026'!AB70+'PLAN DE ACCIÓN 2026'!AC70+'PLAN DE ACCIÓN 2026'!AD70+'PLAN DE ACCIÓN 2026'!AE70+'PLAN DE ACCIÓN 2026'!AF70+'PLAN DE ACCIÓN 2026'!AG70+'PLAN DE ACCIÓN 2026'!AH70</f>
        <v>0</v>
      </c>
      <c r="L668" s="1031">
        <f t="shared" si="68"/>
        <v>0.5</v>
      </c>
      <c r="M668" s="1031">
        <f t="shared" si="69"/>
        <v>0</v>
      </c>
      <c r="N668" s="1030">
        <f>'PLAN DE ACCIÓN 2026'!P70</f>
        <v>4</v>
      </c>
      <c r="O668" s="1022">
        <f>'PLAN DE ACCIÓN 2026'!AH70</f>
        <v>0</v>
      </c>
      <c r="P668" s="1029">
        <f t="shared" si="65"/>
        <v>0</v>
      </c>
      <c r="Q668" s="1046" t="s">
        <v>110</v>
      </c>
      <c r="R668" s="1030">
        <f t="shared" si="70"/>
        <v>-4</v>
      </c>
      <c r="S668" s="1030">
        <f t="shared" si="71"/>
        <v>-4</v>
      </c>
    </row>
    <row r="669" spans="1:19" ht="14.25">
      <c r="A669" s="1041">
        <v>68</v>
      </c>
      <c r="B669" s="1023" t="str">
        <f>'PLAN DE ACCIÓN 2026'!G71</f>
        <v>ID6</v>
      </c>
      <c r="C669" s="1048" t="s">
        <v>133</v>
      </c>
      <c r="D669" s="1048" t="s">
        <v>104</v>
      </c>
      <c r="E669" s="1023" t="str">
        <f>'PLAN DE ACCIÓN 2026'!X71</f>
        <v>Subdirección de Metrología Química y Biología</v>
      </c>
      <c r="F669" s="1022" t="str">
        <f>'PLAN DE ACCIÓN 2026'!H71</f>
        <v>Desarrollar la capacidad técnica para la certificación de materiales de referencia</v>
      </c>
      <c r="G669" s="1022">
        <v>7</v>
      </c>
      <c r="H669" s="1022" t="s">
        <v>140</v>
      </c>
      <c r="I669" s="1030">
        <f>'PLAN DE ACCIÓN 2026'!V71</f>
        <v>28</v>
      </c>
      <c r="J669" s="1030">
        <f>'PLAN DE ACCIÓN 2026'!J71+'PLAN DE ACCIÓN 2026'!K71+'PLAN DE ACCIÓN 2026'!L71+'PLAN DE ACCIÓN 2026'!M71+'PLAN DE ACCIÓN 2026'!N71+'PLAN DE ACCIÓN 2026'!O71+'PLAN DE ACCIÓN 2026'!P71</f>
        <v>14</v>
      </c>
      <c r="K669" s="1030">
        <f>'PLAN DE ACCIÓN 2026'!AB71+'PLAN DE ACCIÓN 2026'!AC71+'PLAN DE ACCIÓN 2026'!AD71+'PLAN DE ACCIÓN 2026'!AE71+'PLAN DE ACCIÓN 2026'!AF71+'PLAN DE ACCIÓN 2026'!AG71+'PLAN DE ACCIÓN 2026'!AH71</f>
        <v>2</v>
      </c>
      <c r="L669" s="1031">
        <f t="shared" si="68"/>
        <v>0.5</v>
      </c>
      <c r="M669" s="1031">
        <f t="shared" si="69"/>
        <v>7.1428571428571425E-2</v>
      </c>
      <c r="N669" s="1030">
        <f>'PLAN DE ACCIÓN 2026'!P71</f>
        <v>0</v>
      </c>
      <c r="O669" s="1022">
        <f>'PLAN DE ACCIÓN 2026'!AH71</f>
        <v>0</v>
      </c>
      <c r="P669" s="1029" t="e">
        <f t="shared" si="65"/>
        <v>#DIV/0!</v>
      </c>
      <c r="Q669" s="1046" t="s">
        <v>110</v>
      </c>
      <c r="R669" s="1030">
        <f t="shared" si="70"/>
        <v>-12</v>
      </c>
      <c r="S669" s="1030">
        <f t="shared" si="71"/>
        <v>0</v>
      </c>
    </row>
    <row r="670" spans="1:19" ht="14.25">
      <c r="A670" s="1041">
        <v>69</v>
      </c>
      <c r="B670" s="1023" t="str">
        <f>'PLAN DE ACCIÓN 2026'!G72</f>
        <v>ID7</v>
      </c>
      <c r="C670" s="1048" t="s">
        <v>133</v>
      </c>
      <c r="D670" s="1048" t="s">
        <v>104</v>
      </c>
      <c r="E670" s="1023" t="str">
        <f>'PLAN DE ACCIÓN 2026'!X72</f>
        <v>Subdirección de Metrología Química y Biología</v>
      </c>
      <c r="F670" s="1022" t="str">
        <f>'PLAN DE ACCIÓN 2026'!H72</f>
        <v>Diseñar nuevos cursos en metrología Química y Biología (Versión Piloto)</v>
      </c>
      <c r="G670" s="1022">
        <v>7</v>
      </c>
      <c r="H670" s="1022" t="s">
        <v>140</v>
      </c>
      <c r="I670" s="1030">
        <f>'PLAN DE ACCIÓN 2026'!V72</f>
        <v>1</v>
      </c>
      <c r="J670" s="1030">
        <f>'PLAN DE ACCIÓN 2026'!J72+'PLAN DE ACCIÓN 2026'!K72+'PLAN DE ACCIÓN 2026'!L72+'PLAN DE ACCIÓN 2026'!M72+'PLAN DE ACCIÓN 2026'!N72+'PLAN DE ACCIÓN 2026'!O72+'PLAN DE ACCIÓN 2026'!P72</f>
        <v>0</v>
      </c>
      <c r="K670" s="1030">
        <f>'PLAN DE ACCIÓN 2026'!AB72+'PLAN DE ACCIÓN 2026'!AC72+'PLAN DE ACCIÓN 2026'!AD72+'PLAN DE ACCIÓN 2026'!AE72+'PLAN DE ACCIÓN 2026'!AF72+'PLAN DE ACCIÓN 2026'!AG72+'PLAN DE ACCIÓN 2026'!AH72</f>
        <v>0</v>
      </c>
      <c r="L670" s="1031">
        <f t="shared" si="68"/>
        <v>0</v>
      </c>
      <c r="M670" s="1031">
        <f t="shared" si="69"/>
        <v>0</v>
      </c>
      <c r="N670" s="1030">
        <f>'PLAN DE ACCIÓN 2026'!P72</f>
        <v>0</v>
      </c>
      <c r="O670" s="1022">
        <f>'PLAN DE ACCIÓN 2026'!AH72</f>
        <v>0</v>
      </c>
      <c r="P670" s="1029" t="e">
        <f t="shared" si="65"/>
        <v>#DIV/0!</v>
      </c>
      <c r="Q670" s="1046" t="s">
        <v>110</v>
      </c>
      <c r="R670" s="1030">
        <f t="shared" si="70"/>
        <v>0</v>
      </c>
      <c r="S670" s="1030">
        <f t="shared" si="71"/>
        <v>0</v>
      </c>
    </row>
    <row r="671" spans="1:19" ht="14.25">
      <c r="A671" s="1041">
        <v>70</v>
      </c>
      <c r="B671" s="1023" t="str">
        <f>'PLAN DE ACCIÓN 2026'!G73</f>
        <v>ID8</v>
      </c>
      <c r="C671" s="1048" t="s">
        <v>133</v>
      </c>
      <c r="D671" s="1048" t="s">
        <v>104</v>
      </c>
      <c r="E671" s="1023" t="str">
        <f>'PLAN DE ACCIÓN 2026'!X73</f>
        <v>Subdirección de Metrología Química y Biología</v>
      </c>
      <c r="F671" s="1022" t="str">
        <f>'PLAN DE ACCIÓN 2026'!H73</f>
        <v>Apoyar técnicamente la elaboración de protocolos de los ensayos de aptitud programadas por SSMRC</v>
      </c>
      <c r="G671" s="1022">
        <v>7</v>
      </c>
      <c r="H671" s="1022" t="s">
        <v>140</v>
      </c>
      <c r="I671" s="1030">
        <f>'PLAN DE ACCIÓN 2026'!V73</f>
        <v>3</v>
      </c>
      <c r="J671" s="1030">
        <f>'PLAN DE ACCIÓN 2026'!J73+'PLAN DE ACCIÓN 2026'!K73+'PLAN DE ACCIÓN 2026'!L73+'PLAN DE ACCIÓN 2026'!M73+'PLAN DE ACCIÓN 2026'!N73+'PLAN DE ACCIÓN 2026'!O73+'PLAN DE ACCIÓN 2026'!P73</f>
        <v>2</v>
      </c>
      <c r="K671" s="1030">
        <f>'PLAN DE ACCIÓN 2026'!AB73+'PLAN DE ACCIÓN 2026'!AC73+'PLAN DE ACCIÓN 2026'!AD73+'PLAN DE ACCIÓN 2026'!AE73+'PLAN DE ACCIÓN 2026'!AF73+'PLAN DE ACCIÓN 2026'!AG73+'PLAN DE ACCIÓN 2026'!AH73</f>
        <v>0</v>
      </c>
      <c r="L671" s="1031">
        <f t="shared" si="68"/>
        <v>0.66666666666666663</v>
      </c>
      <c r="M671" s="1031">
        <f t="shared" si="69"/>
        <v>0</v>
      </c>
      <c r="N671" s="1030">
        <f>'PLAN DE ACCIÓN 2026'!P73</f>
        <v>0</v>
      </c>
      <c r="O671" s="1022">
        <f>'PLAN DE ACCIÓN 2026'!AH73</f>
        <v>0</v>
      </c>
      <c r="P671" s="1029" t="e">
        <f t="shared" si="65"/>
        <v>#DIV/0!</v>
      </c>
      <c r="Q671" s="1046" t="s">
        <v>110</v>
      </c>
      <c r="R671" s="1030">
        <f t="shared" si="70"/>
        <v>-2</v>
      </c>
      <c r="S671" s="1030">
        <f t="shared" si="71"/>
        <v>0</v>
      </c>
    </row>
    <row r="672" spans="1:19" ht="14.25">
      <c r="A672" s="1041">
        <v>71</v>
      </c>
      <c r="B672" s="1023" t="str">
        <f>'PLAN DE ACCIÓN 2026'!G74</f>
        <v>ID9</v>
      </c>
      <c r="C672" s="1048" t="s">
        <v>133</v>
      </c>
      <c r="D672" s="1048" t="s">
        <v>104</v>
      </c>
      <c r="E672" s="1023" t="str">
        <f>'PLAN DE ACCIÓN 2026'!X74</f>
        <v>Subdirección de Metrología Química y Biología</v>
      </c>
      <c r="F672" s="1022" t="str">
        <f>'PLAN DE ACCIÓN 2026'!H74</f>
        <v>Apoyar técnicamente la elaboración del informe final de ensayos de aptitud programadas por SSMRC, las recomendaciones y presentación de cierre del EA</v>
      </c>
      <c r="G672" s="1022">
        <v>7</v>
      </c>
      <c r="H672" s="1022" t="s">
        <v>140</v>
      </c>
      <c r="I672" s="1030">
        <f>'PLAN DE ACCIÓN 2026'!V74</f>
        <v>4</v>
      </c>
      <c r="J672" s="1030">
        <f>'PLAN DE ACCIÓN 2026'!J74+'PLAN DE ACCIÓN 2026'!K74+'PLAN DE ACCIÓN 2026'!L74+'PLAN DE ACCIÓN 2026'!M74+'PLAN DE ACCIÓN 2026'!N74+'PLAN DE ACCIÓN 2026'!O74+'PLAN DE ACCIÓN 2026'!P74</f>
        <v>0</v>
      </c>
      <c r="K672" s="1030">
        <f>'PLAN DE ACCIÓN 2026'!AB74+'PLAN DE ACCIÓN 2026'!AC74+'PLAN DE ACCIÓN 2026'!AD74+'PLAN DE ACCIÓN 2026'!AE74+'PLAN DE ACCIÓN 2026'!AF74+'PLAN DE ACCIÓN 2026'!AG74+'PLAN DE ACCIÓN 2026'!AH74</f>
        <v>0</v>
      </c>
      <c r="L672" s="1031">
        <f t="shared" si="68"/>
        <v>0</v>
      </c>
      <c r="M672" s="1031">
        <f t="shared" si="69"/>
        <v>0</v>
      </c>
      <c r="N672" s="1030">
        <f>'PLAN DE ACCIÓN 2026'!P74</f>
        <v>0</v>
      </c>
      <c r="O672" s="1022">
        <f>'PLAN DE ACCIÓN 2026'!AH74</f>
        <v>0</v>
      </c>
      <c r="P672" s="1029" t="e">
        <f t="shared" si="65"/>
        <v>#DIV/0!</v>
      </c>
      <c r="Q672" s="1046" t="s">
        <v>110</v>
      </c>
      <c r="R672" s="1030">
        <f t="shared" si="70"/>
        <v>0</v>
      </c>
      <c r="S672" s="1030">
        <f t="shared" si="71"/>
        <v>0</v>
      </c>
    </row>
    <row r="673" spans="1:19" ht="14.25">
      <c r="A673" s="1041">
        <v>72</v>
      </c>
      <c r="B673" s="1023" t="str">
        <f>'PLAN DE ACCIÓN 2026'!G75</f>
        <v>ID10</v>
      </c>
      <c r="C673" s="1048" t="s">
        <v>133</v>
      </c>
      <c r="D673" s="1048" t="s">
        <v>104</v>
      </c>
      <c r="E673" s="1023" t="str">
        <f>'PLAN DE ACCIÓN 2026'!X75</f>
        <v>Subdirección de Metrología Química y Biología</v>
      </c>
      <c r="F673" s="1022" t="str">
        <f>'PLAN DE ACCIÓN 2026'!H75</f>
        <v>Desarrollar componente técnico del estudio colaborativo</v>
      </c>
      <c r="G673" s="1022">
        <v>7</v>
      </c>
      <c r="H673" s="1022" t="s">
        <v>140</v>
      </c>
      <c r="I673" s="1030">
        <f>'PLAN DE ACCIÓN 2026'!V75</f>
        <v>1</v>
      </c>
      <c r="J673" s="1030">
        <f>'PLAN DE ACCIÓN 2026'!J75+'PLAN DE ACCIÓN 2026'!K75+'PLAN DE ACCIÓN 2026'!L75+'PLAN DE ACCIÓN 2026'!M75+'PLAN DE ACCIÓN 2026'!N75+'PLAN DE ACCIÓN 2026'!O75+'PLAN DE ACCIÓN 2026'!P75</f>
        <v>0</v>
      </c>
      <c r="K673" s="1030">
        <f>'PLAN DE ACCIÓN 2026'!AB75+'PLAN DE ACCIÓN 2026'!AC75+'PLAN DE ACCIÓN 2026'!AD75+'PLAN DE ACCIÓN 2026'!AE75+'PLAN DE ACCIÓN 2026'!AF75+'PLAN DE ACCIÓN 2026'!AG75+'PLAN DE ACCIÓN 2026'!AH75</f>
        <v>0</v>
      </c>
      <c r="L673" s="1031">
        <f t="shared" si="68"/>
        <v>0</v>
      </c>
      <c r="M673" s="1031">
        <f t="shared" si="69"/>
        <v>0</v>
      </c>
      <c r="N673" s="1030">
        <f>'PLAN DE ACCIÓN 2026'!P75</f>
        <v>0</v>
      </c>
      <c r="O673" s="1022">
        <f>'PLAN DE ACCIÓN 2026'!AH75</f>
        <v>0</v>
      </c>
      <c r="P673" s="1029" t="e">
        <f t="shared" si="65"/>
        <v>#DIV/0!</v>
      </c>
      <c r="Q673" s="1046" t="s">
        <v>110</v>
      </c>
      <c r="R673" s="1030">
        <f t="shared" si="70"/>
        <v>0</v>
      </c>
      <c r="S673" s="1030">
        <f t="shared" si="71"/>
        <v>0</v>
      </c>
    </row>
    <row r="674" spans="1:19" ht="14.25">
      <c r="A674" s="1041">
        <v>73</v>
      </c>
      <c r="B674" s="1023" t="str">
        <f>'PLAN DE ACCIÓN 2026'!G76</f>
        <v>ID11</v>
      </c>
      <c r="C674" s="1048" t="s">
        <v>133</v>
      </c>
      <c r="D674" s="1048" t="s">
        <v>104</v>
      </c>
      <c r="E674" s="1023" t="str">
        <f>'PLAN DE ACCIÓN 2026'!X76</f>
        <v>Subdirección de Metrología Química y Biología</v>
      </c>
      <c r="F674" s="1022" t="str">
        <f>'PLAN DE ACCIÓN 2026'!H76</f>
        <v>Apoyar técnicamente la elaboración del informe final del Estudio Colaborativo por SSMRC, las recomendaciones y presentación de cierre.</v>
      </c>
      <c r="G674" s="1022">
        <v>7</v>
      </c>
      <c r="H674" s="1022" t="s">
        <v>140</v>
      </c>
      <c r="I674" s="1030">
        <f>'PLAN DE ACCIÓN 2026'!V76</f>
        <v>1</v>
      </c>
      <c r="J674" s="1030">
        <f>'PLAN DE ACCIÓN 2026'!J76+'PLAN DE ACCIÓN 2026'!K76+'PLAN DE ACCIÓN 2026'!L76+'PLAN DE ACCIÓN 2026'!M76+'PLAN DE ACCIÓN 2026'!N76+'PLAN DE ACCIÓN 2026'!O76+'PLAN DE ACCIÓN 2026'!P76</f>
        <v>0</v>
      </c>
      <c r="K674" s="1030">
        <f>'PLAN DE ACCIÓN 2026'!AB76+'PLAN DE ACCIÓN 2026'!AC76+'PLAN DE ACCIÓN 2026'!AD76+'PLAN DE ACCIÓN 2026'!AE76+'PLAN DE ACCIÓN 2026'!AF76+'PLAN DE ACCIÓN 2026'!AG76+'PLAN DE ACCIÓN 2026'!AH76</f>
        <v>0</v>
      </c>
      <c r="L674" s="1031">
        <f t="shared" si="68"/>
        <v>0</v>
      </c>
      <c r="M674" s="1031">
        <f t="shared" si="69"/>
        <v>0</v>
      </c>
      <c r="N674" s="1030">
        <f>'PLAN DE ACCIÓN 2026'!P76</f>
        <v>0</v>
      </c>
      <c r="O674" s="1022">
        <f>'PLAN DE ACCIÓN 2026'!AH76</f>
        <v>0</v>
      </c>
      <c r="P674" s="1029" t="e">
        <f t="shared" si="65"/>
        <v>#DIV/0!</v>
      </c>
      <c r="Q674" s="1046" t="s">
        <v>110</v>
      </c>
      <c r="R674" s="1030">
        <f t="shared" si="70"/>
        <v>0</v>
      </c>
      <c r="S674" s="1030">
        <f t="shared" si="71"/>
        <v>0</v>
      </c>
    </row>
    <row r="675" spans="1:19" ht="14.25">
      <c r="A675" s="1041">
        <v>74</v>
      </c>
      <c r="B675" s="1023" t="str">
        <f>'PLAN DE ACCIÓN 2026'!G77</f>
        <v>ID12</v>
      </c>
      <c r="C675" s="1048" t="s">
        <v>133</v>
      </c>
      <c r="D675" s="1048" t="s">
        <v>104</v>
      </c>
      <c r="E675" s="1023" t="str">
        <f>'PLAN DE ACCIÓN 2026'!X77</f>
        <v>Subdirección de Metrología Química y Biología</v>
      </c>
      <c r="F675" s="1022" t="str">
        <f>'PLAN DE ACCIÓN 2026'!H77</f>
        <v xml:space="preserve">Divulgar los avances en metrología química y bioanálisis por parte  del Grupo de Investigación en Metrología Química y Bioanálisis - GIMQB </v>
      </c>
      <c r="G675" s="1022">
        <v>7</v>
      </c>
      <c r="H675" s="1022" t="s">
        <v>140</v>
      </c>
      <c r="I675" s="1030">
        <f>'PLAN DE ACCIÓN 2026'!V77</f>
        <v>8</v>
      </c>
      <c r="J675" s="1030">
        <f>'PLAN DE ACCIÓN 2026'!J77+'PLAN DE ACCIÓN 2026'!K77+'PLAN DE ACCIÓN 2026'!L77+'PLAN DE ACCIÓN 2026'!M77+'PLAN DE ACCIÓN 2026'!N77+'PLAN DE ACCIÓN 2026'!O77+'PLAN DE ACCIÓN 2026'!P77</f>
        <v>1</v>
      </c>
      <c r="K675" s="1030">
        <f>'PLAN DE ACCIÓN 2026'!AB77+'PLAN DE ACCIÓN 2026'!AC77+'PLAN DE ACCIÓN 2026'!AD77+'PLAN DE ACCIÓN 2026'!AE77+'PLAN DE ACCIÓN 2026'!AF77+'PLAN DE ACCIÓN 2026'!AG77+'PLAN DE ACCIÓN 2026'!AH77</f>
        <v>2</v>
      </c>
      <c r="L675" s="1031">
        <f t="shared" si="68"/>
        <v>0.125</v>
      </c>
      <c r="M675" s="1031">
        <f t="shared" si="69"/>
        <v>0.25</v>
      </c>
      <c r="N675" s="1030">
        <f>'PLAN DE ACCIÓN 2026'!P77</f>
        <v>0</v>
      </c>
      <c r="O675" s="1022">
        <f>'PLAN DE ACCIÓN 2026'!AH77</f>
        <v>0</v>
      </c>
      <c r="P675" s="1029" t="e">
        <f t="shared" si="65"/>
        <v>#DIV/0!</v>
      </c>
      <c r="Q675" s="1046" t="s">
        <v>110</v>
      </c>
      <c r="R675" s="1030">
        <f t="shared" si="70"/>
        <v>1</v>
      </c>
      <c r="S675" s="1030">
        <f t="shared" si="71"/>
        <v>0</v>
      </c>
    </row>
    <row r="676" spans="1:19" ht="14.25">
      <c r="A676" s="1041">
        <v>75</v>
      </c>
      <c r="B676" s="1023" t="str">
        <f>'PLAN DE ACCIÓN 2026'!G78</f>
        <v>ID13</v>
      </c>
      <c r="C676" s="1048" t="s">
        <v>133</v>
      </c>
      <c r="D676" s="1048" t="s">
        <v>104</v>
      </c>
      <c r="E676" s="1023" t="str">
        <f>'PLAN DE ACCIÓN 2026'!X78</f>
        <v>Subdirección de Metrología Química y Biología</v>
      </c>
      <c r="F676" s="1022" t="str">
        <f>'PLAN DE ACCIÓN 2026'!H78</f>
        <v>Participación en convocatorias y/o ejecución de proyectos de cooperación nacional o internacional</v>
      </c>
      <c r="G676" s="1022">
        <v>7</v>
      </c>
      <c r="H676" s="1022" t="s">
        <v>140</v>
      </c>
      <c r="I676" s="1030">
        <f>'PLAN DE ACCIÓN 2026'!V78</f>
        <v>2</v>
      </c>
      <c r="J676" s="1030">
        <f>'PLAN DE ACCIÓN 2026'!J78+'PLAN DE ACCIÓN 2026'!K78+'PLAN DE ACCIÓN 2026'!L78+'PLAN DE ACCIÓN 2026'!M78+'PLAN DE ACCIÓN 2026'!N78+'PLAN DE ACCIÓN 2026'!O78+'PLAN DE ACCIÓN 2026'!P78</f>
        <v>1</v>
      </c>
      <c r="K676" s="1030">
        <f>'PLAN DE ACCIÓN 2026'!AB78+'PLAN DE ACCIÓN 2026'!AC78+'PLAN DE ACCIÓN 2026'!AD78+'PLAN DE ACCIÓN 2026'!AE78+'PLAN DE ACCIÓN 2026'!AF78+'PLAN DE ACCIÓN 2026'!AG78+'PLAN DE ACCIÓN 2026'!AH78</f>
        <v>0</v>
      </c>
      <c r="L676" s="1031">
        <f t="shared" si="68"/>
        <v>0.5</v>
      </c>
      <c r="M676" s="1031">
        <f t="shared" si="69"/>
        <v>0</v>
      </c>
      <c r="N676" s="1030">
        <f>'PLAN DE ACCIÓN 2026'!P78</f>
        <v>0</v>
      </c>
      <c r="O676" s="1022">
        <f>'PLAN DE ACCIÓN 2026'!AH78</f>
        <v>0</v>
      </c>
      <c r="P676" s="1029" t="e">
        <f t="shared" si="65"/>
        <v>#DIV/0!</v>
      </c>
      <c r="Q676" s="1046" t="s">
        <v>110</v>
      </c>
      <c r="R676" s="1030">
        <f t="shared" si="70"/>
        <v>-1</v>
      </c>
      <c r="S676" s="1030">
        <f t="shared" si="71"/>
        <v>0</v>
      </c>
    </row>
    <row r="677" spans="1:19" ht="14.25">
      <c r="A677" s="1041">
        <v>76</v>
      </c>
      <c r="B677" s="1023" t="str">
        <f>'PLAN DE ACCIÓN 2026'!G79</f>
        <v>ID14</v>
      </c>
      <c r="C677" s="1048" t="s">
        <v>133</v>
      </c>
      <c r="D677" s="1048" t="s">
        <v>104</v>
      </c>
      <c r="E677" s="1023" t="str">
        <f>'PLAN DE ACCIÓN 2026'!X79</f>
        <v xml:space="preserve">Oficina Asesora de Planeación </v>
      </c>
      <c r="F677" s="1022" t="str">
        <f>'PLAN DE ACCIÓN 2026'!H79</f>
        <v>Definir e implementar los lineamientos institucionales de diplomacia científica en el INM</v>
      </c>
      <c r="G677" s="1022">
        <v>7</v>
      </c>
      <c r="H677" s="1022" t="s">
        <v>140</v>
      </c>
      <c r="I677" s="1030">
        <f>'PLAN DE ACCIÓN 2026'!V79</f>
        <v>2</v>
      </c>
      <c r="J677" s="1030">
        <f>'PLAN DE ACCIÓN 2026'!J79+'PLAN DE ACCIÓN 2026'!K79+'PLAN DE ACCIÓN 2026'!L79+'PLAN DE ACCIÓN 2026'!M79+'PLAN DE ACCIÓN 2026'!N79+'PLAN DE ACCIÓN 2026'!O79+'PLAN DE ACCIÓN 2026'!P79</f>
        <v>1</v>
      </c>
      <c r="K677" s="1030">
        <f>'PLAN DE ACCIÓN 2026'!AB79+'PLAN DE ACCIÓN 2026'!AC79+'PLAN DE ACCIÓN 2026'!AD79+'PLAN DE ACCIÓN 2026'!AE79+'PLAN DE ACCIÓN 2026'!AF79+'PLAN DE ACCIÓN 2026'!AG79+'PLAN DE ACCIÓN 2026'!AH79</f>
        <v>0</v>
      </c>
      <c r="L677" s="1031">
        <f t="shared" si="68"/>
        <v>0.5</v>
      </c>
      <c r="M677" s="1031">
        <f t="shared" si="69"/>
        <v>0</v>
      </c>
      <c r="N677" s="1030">
        <f>'PLAN DE ACCIÓN 2026'!P79</f>
        <v>0</v>
      </c>
      <c r="O677" s="1022">
        <f>'PLAN DE ACCIÓN 2026'!AH79</f>
        <v>0</v>
      </c>
      <c r="P677" s="1029" t="e">
        <f t="shared" si="65"/>
        <v>#DIV/0!</v>
      </c>
      <c r="Q677" s="1046" t="s">
        <v>110</v>
      </c>
      <c r="R677" s="1030">
        <f t="shared" si="70"/>
        <v>-1</v>
      </c>
      <c r="S677" s="1030">
        <f t="shared" si="71"/>
        <v>0</v>
      </c>
    </row>
    <row r="678" spans="1:19" ht="14.25">
      <c r="A678" s="1041">
        <v>77</v>
      </c>
      <c r="B678" s="1023" t="str">
        <f>'PLAN DE ACCIÓN 2026'!G80</f>
        <v>ID15</v>
      </c>
      <c r="C678" s="1048" t="s">
        <v>133</v>
      </c>
      <c r="D678" s="1048" t="s">
        <v>104</v>
      </c>
      <c r="E678" s="1023" t="str">
        <f>'PLAN DE ACCIÓN 2026'!X80</f>
        <v xml:space="preserve">Oficina Asesora de Planeación </v>
      </c>
      <c r="F678" s="1022" t="str">
        <f>'PLAN DE ACCIÓN 2026'!H80</f>
        <v>Apoyar la gestión de cierre y terminación de los proyectos de inversión los cuales finalizaron su alcance temporal</v>
      </c>
      <c r="G678" s="1022">
        <v>7</v>
      </c>
      <c r="H678" s="1022" t="s">
        <v>140</v>
      </c>
      <c r="I678" s="1030">
        <f>'PLAN DE ACCIÓN 2026'!V80</f>
        <v>10</v>
      </c>
      <c r="J678" s="1030">
        <f>'PLAN DE ACCIÓN 2026'!J80+'PLAN DE ACCIÓN 2026'!K80+'PLAN DE ACCIÓN 2026'!L80+'PLAN DE ACCIÓN 2026'!M80+'PLAN DE ACCIÓN 2026'!N80+'PLAN DE ACCIÓN 2026'!O80+'PLAN DE ACCIÓN 2026'!P80</f>
        <v>0</v>
      </c>
      <c r="K678" s="1030">
        <f>'PLAN DE ACCIÓN 2026'!AB80+'PLAN DE ACCIÓN 2026'!AC80+'PLAN DE ACCIÓN 2026'!AD80+'PLAN DE ACCIÓN 2026'!AE80+'PLAN DE ACCIÓN 2026'!AF80+'PLAN DE ACCIÓN 2026'!AG80+'PLAN DE ACCIÓN 2026'!AH80</f>
        <v>0</v>
      </c>
      <c r="L678" s="1031">
        <f t="shared" si="68"/>
        <v>0</v>
      </c>
      <c r="M678" s="1031">
        <f t="shared" si="69"/>
        <v>0</v>
      </c>
      <c r="N678" s="1030">
        <f>'PLAN DE ACCIÓN 2026'!P80</f>
        <v>0</v>
      </c>
      <c r="O678" s="1022">
        <f>'PLAN DE ACCIÓN 2026'!AH80</f>
        <v>0</v>
      </c>
      <c r="P678" s="1029" t="e">
        <f t="shared" si="65"/>
        <v>#DIV/0!</v>
      </c>
      <c r="Q678" s="1046" t="s">
        <v>110</v>
      </c>
      <c r="R678" s="1030">
        <f t="shared" si="70"/>
        <v>0</v>
      </c>
      <c r="S678" s="1030">
        <f t="shared" si="71"/>
        <v>0</v>
      </c>
    </row>
    <row r="679" spans="1:19" ht="14.25">
      <c r="A679" s="1041">
        <v>78</v>
      </c>
      <c r="B679" s="1023" t="str">
        <f>'PLAN DE ACCIÓN 2026'!G81</f>
        <v>ID16</v>
      </c>
      <c r="C679" s="1048" t="s">
        <v>133</v>
      </c>
      <c r="D679" s="1048" t="s">
        <v>104</v>
      </c>
      <c r="E679" s="1023" t="str">
        <f>'PLAN DE ACCIÓN 2026'!X81</f>
        <v xml:space="preserve">Oficina Asesora de Planeación </v>
      </c>
      <c r="F679" s="1022" t="str">
        <f>'PLAN DE ACCIÓN 2026'!H81</f>
        <v>Definir e implementar los lineamientos institucionales de analítica de datos del INM</v>
      </c>
      <c r="G679" s="1022">
        <v>7</v>
      </c>
      <c r="H679" s="1022" t="s">
        <v>140</v>
      </c>
      <c r="I679" s="1030">
        <f>'PLAN DE ACCIÓN 2026'!V81</f>
        <v>2</v>
      </c>
      <c r="J679" s="1030">
        <f>'PLAN DE ACCIÓN 2026'!J81+'PLAN DE ACCIÓN 2026'!K81+'PLAN DE ACCIÓN 2026'!L81+'PLAN DE ACCIÓN 2026'!M81+'PLAN DE ACCIÓN 2026'!N81+'PLAN DE ACCIÓN 2026'!O81+'PLAN DE ACCIÓN 2026'!P81</f>
        <v>1</v>
      </c>
      <c r="K679" s="1030">
        <f>'PLAN DE ACCIÓN 2026'!AB81+'PLAN DE ACCIÓN 2026'!AC81+'PLAN DE ACCIÓN 2026'!AD81+'PLAN DE ACCIÓN 2026'!AE81+'PLAN DE ACCIÓN 2026'!AF81+'PLAN DE ACCIÓN 2026'!AG81+'PLAN DE ACCIÓN 2026'!AH81</f>
        <v>0</v>
      </c>
      <c r="L679" s="1031">
        <f t="shared" si="68"/>
        <v>0.5</v>
      </c>
      <c r="M679" s="1031">
        <f t="shared" si="69"/>
        <v>0</v>
      </c>
      <c r="N679" s="1030">
        <f>'PLAN DE ACCIÓN 2026'!P81</f>
        <v>0</v>
      </c>
      <c r="O679" s="1022">
        <f>'PLAN DE ACCIÓN 2026'!AH81</f>
        <v>0</v>
      </c>
      <c r="P679" s="1029" t="e">
        <f t="shared" si="65"/>
        <v>#DIV/0!</v>
      </c>
      <c r="Q679" s="1046" t="s">
        <v>110</v>
      </c>
      <c r="R679" s="1030">
        <f t="shared" si="70"/>
        <v>-1</v>
      </c>
      <c r="S679" s="1030">
        <f t="shared" si="71"/>
        <v>0</v>
      </c>
    </row>
    <row r="680" spans="1:19" ht="14.25">
      <c r="A680" s="1041">
        <v>79</v>
      </c>
      <c r="B680" s="1023" t="str">
        <f>'PLAN DE ACCIÓN 2026'!G82</f>
        <v>ID17</v>
      </c>
      <c r="C680" s="1048" t="s">
        <v>133</v>
      </c>
      <c r="D680" s="1048" t="s">
        <v>104</v>
      </c>
      <c r="E680" s="1023" t="str">
        <f>'PLAN DE ACCIÓN 2026'!X82</f>
        <v xml:space="preserve">Oficina Asesora de Planeación </v>
      </c>
      <c r="F680" s="1022" t="str">
        <f>'PLAN DE ACCIÓN 2026'!H82</f>
        <v>Realizar seguimiento a la implementación de la iniciativa pilito de estructuración de datos en laboratorios de la SMF y la SMQB aprobada por el EAT-AEGD</v>
      </c>
      <c r="G680" s="1022">
        <v>7</v>
      </c>
      <c r="H680" s="1022" t="s">
        <v>140</v>
      </c>
      <c r="I680" s="1030">
        <f>'PLAN DE ACCIÓN 2026'!V82</f>
        <v>1</v>
      </c>
      <c r="J680" s="1030">
        <f>'PLAN DE ACCIÓN 2026'!J82+'PLAN DE ACCIÓN 2026'!K82+'PLAN DE ACCIÓN 2026'!L82+'PLAN DE ACCIÓN 2026'!M82+'PLAN DE ACCIÓN 2026'!N82+'PLAN DE ACCIÓN 2026'!O82+'PLAN DE ACCIÓN 2026'!P82</f>
        <v>0</v>
      </c>
      <c r="K680" s="1030">
        <f>'PLAN DE ACCIÓN 2026'!AB82+'PLAN DE ACCIÓN 2026'!AC82+'PLAN DE ACCIÓN 2026'!AD82+'PLAN DE ACCIÓN 2026'!AE82+'PLAN DE ACCIÓN 2026'!AF82+'PLAN DE ACCIÓN 2026'!AG82+'PLAN DE ACCIÓN 2026'!AH82</f>
        <v>0</v>
      </c>
      <c r="L680" s="1031">
        <f t="shared" si="68"/>
        <v>0</v>
      </c>
      <c r="M680" s="1031">
        <f t="shared" si="69"/>
        <v>0</v>
      </c>
      <c r="N680" s="1030">
        <f>'PLAN DE ACCIÓN 2026'!P82</f>
        <v>0</v>
      </c>
      <c r="O680" s="1022">
        <f>'PLAN DE ACCIÓN 2026'!AH82</f>
        <v>0</v>
      </c>
      <c r="P680" s="1029" t="e">
        <f t="shared" si="65"/>
        <v>#DIV/0!</v>
      </c>
      <c r="Q680" s="1046" t="s">
        <v>110</v>
      </c>
      <c r="R680" s="1030">
        <f t="shared" si="70"/>
        <v>0</v>
      </c>
      <c r="S680" s="1030">
        <f t="shared" si="71"/>
        <v>0</v>
      </c>
    </row>
    <row r="681" spans="1:19" ht="14.25">
      <c r="A681" s="1041">
        <v>80</v>
      </c>
      <c r="B681" s="1023" t="str">
        <f>'PLAN DE ACCIÓN 2026'!G83</f>
        <v>ID18</v>
      </c>
      <c r="C681" s="1048" t="s">
        <v>133</v>
      </c>
      <c r="D681" s="1048" t="s">
        <v>104</v>
      </c>
      <c r="E681" s="1023" t="str">
        <f>'PLAN DE ACCIÓN 2026'!X83</f>
        <v xml:space="preserve">Oficina Asesora de Planeación </v>
      </c>
      <c r="F681" s="1022" t="str">
        <f>'PLAN DE ACCIÓN 2026'!H83</f>
        <v>Realizar el seguimiento semestral de la implementación de la Hoja de Ruta de Arquitectura Empresarial para la mejora del Modelo de Operación por Procesos (MOP)</v>
      </c>
      <c r="G681" s="1022">
        <v>7</v>
      </c>
      <c r="H681" s="1022" t="s">
        <v>140</v>
      </c>
      <c r="I681" s="1030">
        <f>'PLAN DE ACCIÓN 2026'!V83</f>
        <v>2</v>
      </c>
      <c r="J681" s="1030">
        <f>'PLAN DE ACCIÓN 2026'!J83+'PLAN DE ACCIÓN 2026'!K83+'PLAN DE ACCIÓN 2026'!L83+'PLAN DE ACCIÓN 2026'!M83+'PLAN DE ACCIÓN 2026'!N83+'PLAN DE ACCIÓN 2026'!O83+'PLAN DE ACCIÓN 2026'!P83</f>
        <v>1</v>
      </c>
      <c r="K681" s="1030">
        <f>'PLAN DE ACCIÓN 2026'!AB83+'PLAN DE ACCIÓN 2026'!AC83+'PLAN DE ACCIÓN 2026'!AD83+'PLAN DE ACCIÓN 2026'!AE83+'PLAN DE ACCIÓN 2026'!AF83+'PLAN DE ACCIÓN 2026'!AG83+'PLAN DE ACCIÓN 2026'!AH83</f>
        <v>0</v>
      </c>
      <c r="L681" s="1031">
        <f t="shared" si="68"/>
        <v>0.5</v>
      </c>
      <c r="M681" s="1031">
        <f t="shared" si="69"/>
        <v>0</v>
      </c>
      <c r="N681" s="1030">
        <f>'PLAN DE ACCIÓN 2026'!P83</f>
        <v>0</v>
      </c>
      <c r="O681" s="1022">
        <f>'PLAN DE ACCIÓN 2026'!AH83</f>
        <v>0</v>
      </c>
      <c r="P681" s="1029" t="e">
        <f t="shared" si="65"/>
        <v>#DIV/0!</v>
      </c>
      <c r="Q681" s="1046" t="s">
        <v>110</v>
      </c>
      <c r="R681" s="1030">
        <f t="shared" si="70"/>
        <v>-1</v>
      </c>
      <c r="S681" s="1030">
        <f t="shared" si="71"/>
        <v>0</v>
      </c>
    </row>
    <row r="682" spans="1:19" ht="14.25">
      <c r="A682" s="1041">
        <v>81</v>
      </c>
      <c r="B682" s="1023" t="str">
        <f>'PLAN DE ACCIÓN 2026'!G84</f>
        <v>ID19</v>
      </c>
      <c r="C682" s="1048" t="s">
        <v>133</v>
      </c>
      <c r="D682" s="1048" t="s">
        <v>104</v>
      </c>
      <c r="E682" s="1023" t="str">
        <f>'PLAN DE ACCIÓN 2026'!X84</f>
        <v xml:space="preserve">Oficina Asesora de Planeación </v>
      </c>
      <c r="F682" s="1022" t="str">
        <f>'PLAN DE ACCIÓN 2026'!H84</f>
        <v xml:space="preserve">Realizar el seguimiento semestral de la implementación de la Hoja de Ruta de gobierno de datos e información en marco de la implementación de Arquitectura Empresarial y la política MIPG de gestión estadística </v>
      </c>
      <c r="G682" s="1022">
        <v>7</v>
      </c>
      <c r="H682" s="1022" t="s">
        <v>140</v>
      </c>
      <c r="I682" s="1030">
        <f>'PLAN DE ACCIÓN 2026'!V84</f>
        <v>2</v>
      </c>
      <c r="J682" s="1030">
        <f>'PLAN DE ACCIÓN 2026'!J84+'PLAN DE ACCIÓN 2026'!K84+'PLAN DE ACCIÓN 2026'!L84+'PLAN DE ACCIÓN 2026'!M84+'PLAN DE ACCIÓN 2026'!N84+'PLAN DE ACCIÓN 2026'!O84+'PLAN DE ACCIÓN 2026'!P84</f>
        <v>1</v>
      </c>
      <c r="K682" s="1030">
        <f>'PLAN DE ACCIÓN 2026'!AB84+'PLAN DE ACCIÓN 2026'!AC84+'PLAN DE ACCIÓN 2026'!AD84+'PLAN DE ACCIÓN 2026'!AE84+'PLAN DE ACCIÓN 2026'!AF84+'PLAN DE ACCIÓN 2026'!AG84+'PLAN DE ACCIÓN 2026'!AH84</f>
        <v>0</v>
      </c>
      <c r="L682" s="1031">
        <f t="shared" si="68"/>
        <v>0.5</v>
      </c>
      <c r="M682" s="1031">
        <f t="shared" si="69"/>
        <v>0</v>
      </c>
      <c r="N682" s="1030">
        <f>'PLAN DE ACCIÓN 2026'!P84</f>
        <v>0</v>
      </c>
      <c r="O682" s="1022">
        <f>'PLAN DE ACCIÓN 2026'!AH84</f>
        <v>0</v>
      </c>
      <c r="P682" s="1029" t="e">
        <f t="shared" si="65"/>
        <v>#DIV/0!</v>
      </c>
      <c r="Q682" s="1046" t="s">
        <v>110</v>
      </c>
      <c r="R682" s="1030">
        <f t="shared" si="70"/>
        <v>-1</v>
      </c>
      <c r="S682" s="1030">
        <f t="shared" si="71"/>
        <v>0</v>
      </c>
    </row>
    <row r="683" spans="1:19" ht="14.25">
      <c r="A683" s="1041">
        <v>82</v>
      </c>
      <c r="B683" s="1023" t="str">
        <f>'PLAN DE ACCIÓN 2026'!G85</f>
        <v>ID20</v>
      </c>
      <c r="C683" s="1048" t="s">
        <v>133</v>
      </c>
      <c r="D683" s="1048" t="s">
        <v>104</v>
      </c>
      <c r="E683" s="1023" t="str">
        <f>'PLAN DE ACCIÓN 2026'!X85</f>
        <v xml:space="preserve">Oficina Asesora de Planeación </v>
      </c>
      <c r="F683" s="1022" t="str">
        <f>'PLAN DE ACCIÓN 2026'!H85</f>
        <v>Realizar seguimiento a la ejecución de las actividades SIG institucionales incluidas en el plan de trabajo de la OAP</v>
      </c>
      <c r="G683" s="1022">
        <v>7</v>
      </c>
      <c r="H683" s="1022" t="s">
        <v>140</v>
      </c>
      <c r="I683" s="1030">
        <f>'PLAN DE ACCIÓN 2026'!V85</f>
        <v>2</v>
      </c>
      <c r="J683" s="1030">
        <f>'PLAN DE ACCIÓN 2026'!J85+'PLAN DE ACCIÓN 2026'!K85+'PLAN DE ACCIÓN 2026'!L85+'PLAN DE ACCIÓN 2026'!M85+'PLAN DE ACCIÓN 2026'!N85+'PLAN DE ACCIÓN 2026'!O85+'PLAN DE ACCIÓN 2026'!P85</f>
        <v>1</v>
      </c>
      <c r="K683" s="1030">
        <f>'PLAN DE ACCIÓN 2026'!AB85+'PLAN DE ACCIÓN 2026'!AC85+'PLAN DE ACCIÓN 2026'!AD85+'PLAN DE ACCIÓN 2026'!AE85+'PLAN DE ACCIÓN 2026'!AF85+'PLAN DE ACCIÓN 2026'!AG85+'PLAN DE ACCIÓN 2026'!AH85</f>
        <v>0</v>
      </c>
      <c r="L683" s="1031">
        <f t="shared" si="68"/>
        <v>0.5</v>
      </c>
      <c r="M683" s="1031">
        <f t="shared" si="69"/>
        <v>0</v>
      </c>
      <c r="N683" s="1030">
        <f>'PLAN DE ACCIÓN 2026'!P85</f>
        <v>0</v>
      </c>
      <c r="O683" s="1022">
        <f>'PLAN DE ACCIÓN 2026'!AH85</f>
        <v>0</v>
      </c>
      <c r="P683" s="1029" t="e">
        <f t="shared" si="65"/>
        <v>#DIV/0!</v>
      </c>
      <c r="Q683" s="1046" t="s">
        <v>110</v>
      </c>
      <c r="R683" s="1030">
        <f t="shared" si="70"/>
        <v>-1</v>
      </c>
      <c r="S683" s="1030">
        <f t="shared" si="71"/>
        <v>0</v>
      </c>
    </row>
    <row r="684" spans="1:19" ht="14.25">
      <c r="A684" s="1041">
        <v>83</v>
      </c>
      <c r="B684" s="1023" t="str">
        <f>'PLAN DE ACCIÓN 2026'!G86</f>
        <v>ID21</v>
      </c>
      <c r="C684" s="1048" t="s">
        <v>133</v>
      </c>
      <c r="D684" s="1048" t="s">
        <v>104</v>
      </c>
      <c r="E684" s="1023" t="str">
        <f>'PLAN DE ACCIÓN 2026'!X86</f>
        <v xml:space="preserve">Oficina Asesora de Planeación </v>
      </c>
      <c r="F684" s="1022" t="str">
        <f>'PLAN DE ACCIÓN 2026'!H86</f>
        <v>Realizar la identificación y seguimiento a las fuentes de financiación externas para proyectos y actividades de cooperación internacional e intercambio cientifico.</v>
      </c>
      <c r="G684" s="1022">
        <v>7</v>
      </c>
      <c r="H684" s="1022" t="s">
        <v>140</v>
      </c>
      <c r="I684" s="1030">
        <f>'PLAN DE ACCIÓN 2026'!V86</f>
        <v>2</v>
      </c>
      <c r="J684" s="1030">
        <f>'PLAN DE ACCIÓN 2026'!J86+'PLAN DE ACCIÓN 2026'!K86+'PLAN DE ACCIÓN 2026'!L86+'PLAN DE ACCIÓN 2026'!M86+'PLAN DE ACCIÓN 2026'!N86+'PLAN DE ACCIÓN 2026'!O86+'PLAN DE ACCIÓN 2026'!P86</f>
        <v>1</v>
      </c>
      <c r="K684" s="1030">
        <f>'PLAN DE ACCIÓN 2026'!AB86+'PLAN DE ACCIÓN 2026'!AC86+'PLAN DE ACCIÓN 2026'!AD86+'PLAN DE ACCIÓN 2026'!AE86+'PLAN DE ACCIÓN 2026'!AF86+'PLAN DE ACCIÓN 2026'!AG86+'PLAN DE ACCIÓN 2026'!AH86</f>
        <v>0</v>
      </c>
      <c r="L684" s="1031">
        <f t="shared" si="68"/>
        <v>0.5</v>
      </c>
      <c r="M684" s="1031">
        <f t="shared" si="69"/>
        <v>0</v>
      </c>
      <c r="N684" s="1030">
        <f>'PLAN DE ACCIÓN 2026'!P86</f>
        <v>0</v>
      </c>
      <c r="O684" s="1022">
        <f>'PLAN DE ACCIÓN 2026'!AH86</f>
        <v>0</v>
      </c>
      <c r="P684" s="1029" t="e">
        <f t="shared" si="65"/>
        <v>#DIV/0!</v>
      </c>
      <c r="Q684" s="1046" t="s">
        <v>110</v>
      </c>
      <c r="R684" s="1030">
        <f t="shared" si="70"/>
        <v>-1</v>
      </c>
      <c r="S684" s="1030">
        <f t="shared" si="71"/>
        <v>0</v>
      </c>
    </row>
    <row r="685" spans="1:19" ht="14.25">
      <c r="A685" s="1041">
        <v>84</v>
      </c>
      <c r="B685" s="1023" t="str">
        <f>'PLAN DE ACCIÓN 2026'!G87</f>
        <v>ID22</v>
      </c>
      <c r="C685" s="1048" t="s">
        <v>133</v>
      </c>
      <c r="D685" s="1048" t="s">
        <v>104</v>
      </c>
      <c r="E685" s="1023" t="str">
        <f>'PLAN DE ACCIÓN 2026'!X87</f>
        <v xml:space="preserve">Oficina Asesora de Planeación </v>
      </c>
      <c r="F685" s="1022" t="str">
        <f>'PLAN DE ACCIÓN 2026'!H87</f>
        <v>Realizar seguimiento de temáticas institucionales transversales (estrategia, presupuesto, SIG) consolidadas por OAP, para reporte a la alta dirección en marco del CIGD.</v>
      </c>
      <c r="G685" s="1022">
        <v>7</v>
      </c>
      <c r="H685" s="1022" t="s">
        <v>140</v>
      </c>
      <c r="I685" s="1030">
        <f>'PLAN DE ACCIÓN 2026'!V87</f>
        <v>3</v>
      </c>
      <c r="J685" s="1030">
        <f>'PLAN DE ACCIÓN 2026'!J87+'PLAN DE ACCIÓN 2026'!K87+'PLAN DE ACCIÓN 2026'!L87+'PLAN DE ACCIÓN 2026'!M87+'PLAN DE ACCIÓN 2026'!N87+'PLAN DE ACCIÓN 2026'!O87+'PLAN DE ACCIÓN 2026'!P87</f>
        <v>2</v>
      </c>
      <c r="K685" s="1030">
        <f>'PLAN DE ACCIÓN 2026'!AB87+'PLAN DE ACCIÓN 2026'!AC87+'PLAN DE ACCIÓN 2026'!AD87+'PLAN DE ACCIÓN 2026'!AE87+'PLAN DE ACCIÓN 2026'!AF87+'PLAN DE ACCIÓN 2026'!AG87+'PLAN DE ACCIÓN 2026'!AH87</f>
        <v>1</v>
      </c>
      <c r="L685" s="1031">
        <f t="shared" si="68"/>
        <v>0.66666666666666663</v>
      </c>
      <c r="M685" s="1031">
        <f t="shared" si="69"/>
        <v>0.33333333333333331</v>
      </c>
      <c r="N685" s="1030">
        <f>'PLAN DE ACCIÓN 2026'!P87</f>
        <v>1</v>
      </c>
      <c r="O685" s="1022">
        <f>'PLAN DE ACCIÓN 2026'!AH87</f>
        <v>0</v>
      </c>
      <c r="P685" s="1029">
        <f t="shared" ref="P685:P748" si="72">O685/N685</f>
        <v>0</v>
      </c>
      <c r="Q685" s="1046" t="s">
        <v>110</v>
      </c>
      <c r="R685" s="1030">
        <f t="shared" si="70"/>
        <v>-1</v>
      </c>
      <c r="S685" s="1030">
        <f t="shared" si="71"/>
        <v>-1</v>
      </c>
    </row>
    <row r="686" spans="1:19" ht="14.25">
      <c r="A686" s="1041">
        <v>85</v>
      </c>
      <c r="B686" s="1023" t="str">
        <f>'PLAN DE ACCIÓN 2026'!G88</f>
        <v>ID23</v>
      </c>
      <c r="C686" s="1048" t="s">
        <v>133</v>
      </c>
      <c r="D686" s="1048" t="s">
        <v>104</v>
      </c>
      <c r="E686" s="1023" t="str">
        <f>'PLAN DE ACCIÓN 2026'!X88</f>
        <v xml:space="preserve">Oficina Asesora de Planeación </v>
      </c>
      <c r="F686" s="1022" t="str">
        <f>'PLAN DE ACCIÓN 2026'!H88</f>
        <v xml:space="preserve">Formular el nuevo proyecto de inversión de la OAP. </v>
      </c>
      <c r="G686" s="1022">
        <v>7</v>
      </c>
      <c r="H686" s="1022" t="s">
        <v>140</v>
      </c>
      <c r="I686" s="1030">
        <f>'PLAN DE ACCIÓN 2026'!V88</f>
        <v>1</v>
      </c>
      <c r="J686" s="1030">
        <f>'PLAN DE ACCIÓN 2026'!J88+'PLAN DE ACCIÓN 2026'!K88+'PLAN DE ACCIÓN 2026'!L88+'PLAN DE ACCIÓN 2026'!M88+'PLAN DE ACCIÓN 2026'!N88+'PLAN DE ACCIÓN 2026'!O88+'PLAN DE ACCIÓN 2026'!P88</f>
        <v>1</v>
      </c>
      <c r="K686" s="1030">
        <f>'PLAN DE ACCIÓN 2026'!AB88+'PLAN DE ACCIÓN 2026'!AC88+'PLAN DE ACCIÓN 2026'!AD88+'PLAN DE ACCIÓN 2026'!AE88+'PLAN DE ACCIÓN 2026'!AF88+'PLAN DE ACCIÓN 2026'!AG88+'PLAN DE ACCIÓN 2026'!AH88</f>
        <v>1</v>
      </c>
      <c r="L686" s="1031">
        <f t="shared" si="68"/>
        <v>1</v>
      </c>
      <c r="M686" s="1031">
        <f t="shared" si="69"/>
        <v>1</v>
      </c>
      <c r="N686" s="1030">
        <f>'PLAN DE ACCIÓN 2026'!P88</f>
        <v>0</v>
      </c>
      <c r="O686" s="1022">
        <f>'PLAN DE ACCIÓN 2026'!AH88</f>
        <v>0</v>
      </c>
      <c r="P686" s="1029" t="e">
        <f t="shared" si="72"/>
        <v>#DIV/0!</v>
      </c>
      <c r="Q686" s="1046" t="s">
        <v>110</v>
      </c>
      <c r="R686" s="1030">
        <f t="shared" si="70"/>
        <v>0</v>
      </c>
      <c r="S686" s="1030">
        <f t="shared" si="71"/>
        <v>0</v>
      </c>
    </row>
    <row r="687" spans="1:19" ht="14.25">
      <c r="A687" s="1041">
        <v>86</v>
      </c>
      <c r="B687" s="1023" t="str">
        <f>'PLAN DE ACCIÓN 2026'!G89</f>
        <v>ID24</v>
      </c>
      <c r="C687" s="1048" t="s">
        <v>133</v>
      </c>
      <c r="D687" s="1048" t="s">
        <v>104</v>
      </c>
      <c r="E687" s="1023" t="str">
        <f>'PLAN DE ACCIÓN 2026'!X89</f>
        <v xml:space="preserve">Oficina Asesora de Planeación </v>
      </c>
      <c r="F687" s="1022" t="str">
        <f>'PLAN DE ACCIÓN 2026'!H89</f>
        <v>Definir y hacer seguimiento de la implementación de la gestión de proyectos del INM</v>
      </c>
      <c r="G687" s="1022">
        <v>7</v>
      </c>
      <c r="H687" s="1022" t="s">
        <v>140</v>
      </c>
      <c r="I687" s="1030">
        <f>'PLAN DE ACCIÓN 2026'!V89</f>
        <v>2</v>
      </c>
      <c r="J687" s="1030">
        <f>'PLAN DE ACCIÓN 2026'!J89+'PLAN DE ACCIÓN 2026'!K89+'PLAN DE ACCIÓN 2026'!L89+'PLAN DE ACCIÓN 2026'!M89+'PLAN DE ACCIÓN 2026'!N89+'PLAN DE ACCIÓN 2026'!O89+'PLAN DE ACCIÓN 2026'!P89</f>
        <v>1</v>
      </c>
      <c r="K687" s="1030">
        <f>'PLAN DE ACCIÓN 2026'!AB89+'PLAN DE ACCIÓN 2026'!AC89+'PLAN DE ACCIÓN 2026'!AD89+'PLAN DE ACCIÓN 2026'!AE89+'PLAN DE ACCIÓN 2026'!AF89+'PLAN DE ACCIÓN 2026'!AG89+'PLAN DE ACCIÓN 2026'!AH89</f>
        <v>0</v>
      </c>
      <c r="L687" s="1031">
        <f t="shared" si="68"/>
        <v>0.5</v>
      </c>
      <c r="M687" s="1031">
        <f t="shared" si="69"/>
        <v>0</v>
      </c>
      <c r="N687" s="1030">
        <f>'PLAN DE ACCIÓN 2026'!P89</f>
        <v>0</v>
      </c>
      <c r="O687" s="1022">
        <f>'PLAN DE ACCIÓN 2026'!AH89</f>
        <v>0</v>
      </c>
      <c r="P687" s="1029" t="e">
        <f t="shared" si="72"/>
        <v>#DIV/0!</v>
      </c>
      <c r="Q687" s="1046" t="s">
        <v>110</v>
      </c>
      <c r="R687" s="1030">
        <f t="shared" si="70"/>
        <v>-1</v>
      </c>
      <c r="S687" s="1030">
        <f t="shared" si="71"/>
        <v>0</v>
      </c>
    </row>
    <row r="688" spans="1:19" ht="14.25">
      <c r="A688" s="1041">
        <v>87</v>
      </c>
      <c r="B688" s="1023" t="str">
        <f>'PLAN DE ACCIÓN 2026'!G90</f>
        <v>ID25</v>
      </c>
      <c r="C688" s="1048" t="s">
        <v>133</v>
      </c>
      <c r="D688" s="1048" t="s">
        <v>104</v>
      </c>
      <c r="E688" s="1023" t="str">
        <f>'PLAN DE ACCIÓN 2026'!X90</f>
        <v xml:space="preserve">Oficina Asesora de Planeación </v>
      </c>
      <c r="F688" s="1022" t="str">
        <f>'PLAN DE ACCIÓN 2026'!H90</f>
        <v>Actualizar los lineamientos de cooperacción internacional del INM ampliando su alcance y estratégias.</v>
      </c>
      <c r="G688" s="1022">
        <v>7</v>
      </c>
      <c r="H688" s="1022" t="s">
        <v>140</v>
      </c>
      <c r="I688" s="1030">
        <f>'PLAN DE ACCIÓN 2026'!V90</f>
        <v>1</v>
      </c>
      <c r="J688" s="1030">
        <f>'PLAN DE ACCIÓN 2026'!J90+'PLAN DE ACCIÓN 2026'!K90+'PLAN DE ACCIÓN 2026'!L90+'PLAN DE ACCIÓN 2026'!M90+'PLAN DE ACCIÓN 2026'!N90+'PLAN DE ACCIÓN 2026'!O90+'PLAN DE ACCIÓN 2026'!P90</f>
        <v>0</v>
      </c>
      <c r="K688" s="1030">
        <f>'PLAN DE ACCIÓN 2026'!AB90+'PLAN DE ACCIÓN 2026'!AC90+'PLAN DE ACCIÓN 2026'!AD90+'PLAN DE ACCIÓN 2026'!AE90+'PLAN DE ACCIÓN 2026'!AF90+'PLAN DE ACCIÓN 2026'!AG90+'PLAN DE ACCIÓN 2026'!AH90</f>
        <v>0</v>
      </c>
      <c r="L688" s="1031">
        <f t="shared" si="68"/>
        <v>0</v>
      </c>
      <c r="M688" s="1031">
        <f t="shared" si="69"/>
        <v>0</v>
      </c>
      <c r="N688" s="1030">
        <f>'PLAN DE ACCIÓN 2026'!P90</f>
        <v>0</v>
      </c>
      <c r="O688" s="1022">
        <f>'PLAN DE ACCIÓN 2026'!AH90</f>
        <v>0</v>
      </c>
      <c r="P688" s="1029" t="e">
        <f t="shared" si="72"/>
        <v>#DIV/0!</v>
      </c>
      <c r="Q688" s="1046" t="s">
        <v>110</v>
      </c>
      <c r="R688" s="1030">
        <f t="shared" si="70"/>
        <v>0</v>
      </c>
      <c r="S688" s="1030">
        <f t="shared" si="71"/>
        <v>0</v>
      </c>
    </row>
    <row r="689" spans="1:19" ht="14.25">
      <c r="A689" s="1041">
        <v>88</v>
      </c>
      <c r="B689" s="1023" t="str">
        <f>'PLAN DE ACCIÓN 2026'!G91</f>
        <v>ID26</v>
      </c>
      <c r="C689" s="1048" t="s">
        <v>133</v>
      </c>
      <c r="D689" s="1048" t="s">
        <v>104</v>
      </c>
      <c r="E689" s="1023" t="str">
        <f>'PLAN DE ACCIÓN 2026'!X91</f>
        <v xml:space="preserve">Oficina Asesora de Planeación </v>
      </c>
      <c r="F689" s="1022" t="str">
        <f>'PLAN DE ACCIÓN 2026'!H91</f>
        <v>Definir e implementar el programa de mentoria de equidad de genero en la línea de acción del proyecto de cooperacción internacional de  Artical III.</v>
      </c>
      <c r="G689" s="1022">
        <v>7</v>
      </c>
      <c r="H689" s="1022" t="s">
        <v>140</v>
      </c>
      <c r="I689" s="1030">
        <f>'PLAN DE ACCIÓN 2026'!V91</f>
        <v>2</v>
      </c>
      <c r="J689" s="1030">
        <f>'PLAN DE ACCIÓN 2026'!J91+'PLAN DE ACCIÓN 2026'!K91+'PLAN DE ACCIÓN 2026'!L91+'PLAN DE ACCIÓN 2026'!M91+'PLAN DE ACCIÓN 2026'!N91+'PLAN DE ACCIÓN 2026'!O91+'PLAN DE ACCIÓN 2026'!P91</f>
        <v>1</v>
      </c>
      <c r="K689" s="1030">
        <f>'PLAN DE ACCIÓN 2026'!AB91+'PLAN DE ACCIÓN 2026'!AC91+'PLAN DE ACCIÓN 2026'!AD91+'PLAN DE ACCIÓN 2026'!AE91+'PLAN DE ACCIÓN 2026'!AF91+'PLAN DE ACCIÓN 2026'!AG91+'PLAN DE ACCIÓN 2026'!AH91</f>
        <v>0</v>
      </c>
      <c r="L689" s="1031">
        <f t="shared" si="68"/>
        <v>0.5</v>
      </c>
      <c r="M689" s="1031">
        <f t="shared" si="69"/>
        <v>0</v>
      </c>
      <c r="N689" s="1030">
        <f>'PLAN DE ACCIÓN 2026'!P91</f>
        <v>0</v>
      </c>
      <c r="O689" s="1022">
        <f>'PLAN DE ACCIÓN 2026'!AH91</f>
        <v>0</v>
      </c>
      <c r="P689" s="1029" t="e">
        <f t="shared" si="72"/>
        <v>#DIV/0!</v>
      </c>
      <c r="Q689" s="1046" t="s">
        <v>110</v>
      </c>
      <c r="R689" s="1030">
        <f t="shared" si="70"/>
        <v>-1</v>
      </c>
      <c r="S689" s="1030">
        <f t="shared" si="71"/>
        <v>0</v>
      </c>
    </row>
    <row r="690" spans="1:19" ht="14.25">
      <c r="A690" s="1041">
        <v>89</v>
      </c>
      <c r="B690" s="1023" t="str">
        <f>'PLAN DE ACCIÓN 2026'!G92</f>
        <v>ID27</v>
      </c>
      <c r="C690" s="1048" t="s">
        <v>133</v>
      </c>
      <c r="D690" s="1048" t="s">
        <v>104</v>
      </c>
      <c r="E690" s="1023" t="str">
        <f>'PLAN DE ACCIÓN 2026'!X92</f>
        <v>Subdirección de Metrología Física</v>
      </c>
      <c r="F690" s="1022" t="str">
        <f>'PLAN DE ACCIÓN 2026'!H92</f>
        <v>Seguimiento a la actualización de documentos y cierre de hallazgos a cargo de los laboratorios de la SMF</v>
      </c>
      <c r="G690" s="1022">
        <v>7</v>
      </c>
      <c r="H690" s="1022" t="s">
        <v>140</v>
      </c>
      <c r="I690" s="1030">
        <f>'PLAN DE ACCIÓN 2026'!V92</f>
        <v>2</v>
      </c>
      <c r="J690" s="1030">
        <f>'PLAN DE ACCIÓN 2026'!J92+'PLAN DE ACCIÓN 2026'!K92+'PLAN DE ACCIÓN 2026'!L92+'PLAN DE ACCIÓN 2026'!M92+'PLAN DE ACCIÓN 2026'!N92+'PLAN DE ACCIÓN 2026'!O92+'PLAN DE ACCIÓN 2026'!P92</f>
        <v>1</v>
      </c>
      <c r="K690" s="1030">
        <f>'PLAN DE ACCIÓN 2026'!AB92+'PLAN DE ACCIÓN 2026'!AC92+'PLAN DE ACCIÓN 2026'!AD92+'PLAN DE ACCIÓN 2026'!AE92+'PLAN DE ACCIÓN 2026'!AF92+'PLAN DE ACCIÓN 2026'!AG92+'PLAN DE ACCIÓN 2026'!AH92</f>
        <v>0</v>
      </c>
      <c r="L690" s="1031">
        <f t="shared" si="68"/>
        <v>0.5</v>
      </c>
      <c r="M690" s="1031">
        <f t="shared" si="69"/>
        <v>0</v>
      </c>
      <c r="N690" s="1030">
        <f>'PLAN DE ACCIÓN 2026'!P92</f>
        <v>0</v>
      </c>
      <c r="O690" s="1022">
        <f>'PLAN DE ACCIÓN 2026'!AH92</f>
        <v>0</v>
      </c>
      <c r="P690" s="1029" t="e">
        <f t="shared" si="72"/>
        <v>#DIV/0!</v>
      </c>
      <c r="Q690" s="1046" t="s">
        <v>110</v>
      </c>
      <c r="R690" s="1030">
        <f t="shared" si="70"/>
        <v>-1</v>
      </c>
      <c r="S690" s="1030">
        <f t="shared" si="71"/>
        <v>0</v>
      </c>
    </row>
    <row r="691" spans="1:19" ht="14.25">
      <c r="A691" s="1041">
        <v>90</v>
      </c>
      <c r="B691" s="1023" t="str">
        <f>'PLAN DE ACCIÓN 2026'!G93</f>
        <v>ID28</v>
      </c>
      <c r="C691" s="1048" t="s">
        <v>133</v>
      </c>
      <c r="D691" s="1048" t="s">
        <v>104</v>
      </c>
      <c r="E691" s="1023" t="str">
        <f>'PLAN DE ACCIÓN 2026'!X93</f>
        <v>Subdirección de Metrología Física</v>
      </c>
      <c r="F691" s="1022" t="str">
        <f>'PLAN DE ACCIÓN 2026'!H93</f>
        <v>Soporte de documentación cargada a OAP para la presentación al QSTF</v>
      </c>
      <c r="G691" s="1022">
        <v>7</v>
      </c>
      <c r="H691" s="1022" t="s">
        <v>140</v>
      </c>
      <c r="I691" s="1030">
        <f>'PLAN DE ACCIÓN 2026'!V93</f>
        <v>4</v>
      </c>
      <c r="J691" s="1030">
        <f>'PLAN DE ACCIÓN 2026'!J93+'PLAN DE ACCIÓN 2026'!K93+'PLAN DE ACCIÓN 2026'!L93+'PLAN DE ACCIÓN 2026'!M93+'PLAN DE ACCIÓN 2026'!N93+'PLAN DE ACCIÓN 2026'!O93+'PLAN DE ACCIÓN 2026'!P93</f>
        <v>3</v>
      </c>
      <c r="K691" s="1030">
        <f>'PLAN DE ACCIÓN 2026'!AB93+'PLAN DE ACCIÓN 2026'!AC93+'PLAN DE ACCIÓN 2026'!AD93+'PLAN DE ACCIÓN 2026'!AE93+'PLAN DE ACCIÓN 2026'!AF93+'PLAN DE ACCIÓN 2026'!AG93+'PLAN DE ACCIÓN 2026'!AH93</f>
        <v>0</v>
      </c>
      <c r="L691" s="1031">
        <f t="shared" si="68"/>
        <v>0.75</v>
      </c>
      <c r="M691" s="1031">
        <f t="shared" si="69"/>
        <v>0</v>
      </c>
      <c r="N691" s="1030">
        <f>'PLAN DE ACCIÓN 2026'!P93</f>
        <v>0</v>
      </c>
      <c r="O691" s="1022">
        <f>'PLAN DE ACCIÓN 2026'!AH93</f>
        <v>0</v>
      </c>
      <c r="P691" s="1029" t="e">
        <f t="shared" si="72"/>
        <v>#DIV/0!</v>
      </c>
      <c r="Q691" s="1046" t="s">
        <v>110</v>
      </c>
      <c r="R691" s="1030">
        <f t="shared" si="70"/>
        <v>-3</v>
      </c>
      <c r="S691" s="1030">
        <f t="shared" si="71"/>
        <v>0</v>
      </c>
    </row>
    <row r="692" spans="1:19" ht="14.25">
      <c r="A692" s="1041">
        <v>91</v>
      </c>
      <c r="B692" s="1023" t="str">
        <f>'PLAN DE ACCIÓN 2026'!G94</f>
        <v>ID29</v>
      </c>
      <c r="C692" s="1048" t="s">
        <v>133</v>
      </c>
      <c r="D692" s="1048" t="s">
        <v>104</v>
      </c>
      <c r="E692" s="1023" t="str">
        <f>'PLAN DE ACCIÓN 2026'!X94</f>
        <v>Subdirección de Metrología Física</v>
      </c>
      <c r="F692" s="1022" t="str">
        <f>'PLAN DE ACCIÓN 2026'!H94</f>
        <v xml:space="preserve">Seguimiento a iniciativas de Transformación digital en el laboratorio de SMF </v>
      </c>
      <c r="G692" s="1022">
        <v>7</v>
      </c>
      <c r="H692" s="1022" t="s">
        <v>140</v>
      </c>
      <c r="I692" s="1030">
        <f>'PLAN DE ACCIÓN 2026'!V94</f>
        <v>2</v>
      </c>
      <c r="J692" s="1030">
        <f>'PLAN DE ACCIÓN 2026'!J94+'PLAN DE ACCIÓN 2026'!K94+'PLAN DE ACCIÓN 2026'!L94+'PLAN DE ACCIÓN 2026'!M94+'PLAN DE ACCIÓN 2026'!N94+'PLAN DE ACCIÓN 2026'!O94+'PLAN DE ACCIÓN 2026'!P94</f>
        <v>1</v>
      </c>
      <c r="K692" s="1030">
        <f>'PLAN DE ACCIÓN 2026'!AB94+'PLAN DE ACCIÓN 2026'!AC94+'PLAN DE ACCIÓN 2026'!AD94+'PLAN DE ACCIÓN 2026'!AE94+'PLAN DE ACCIÓN 2026'!AF94+'PLAN DE ACCIÓN 2026'!AG94+'PLAN DE ACCIÓN 2026'!AH94</f>
        <v>1</v>
      </c>
      <c r="L692" s="1031">
        <f t="shared" si="68"/>
        <v>0.5</v>
      </c>
      <c r="M692" s="1031">
        <f t="shared" si="69"/>
        <v>0.5</v>
      </c>
      <c r="N692" s="1030">
        <f>'PLAN DE ACCIÓN 2026'!P94</f>
        <v>0</v>
      </c>
      <c r="O692" s="1022">
        <f>'PLAN DE ACCIÓN 2026'!AH94</f>
        <v>0</v>
      </c>
      <c r="P692" s="1029" t="e">
        <f t="shared" si="72"/>
        <v>#DIV/0!</v>
      </c>
      <c r="Q692" s="1046" t="s">
        <v>110</v>
      </c>
      <c r="R692" s="1030">
        <f t="shared" si="70"/>
        <v>0</v>
      </c>
      <c r="S692" s="1030">
        <f t="shared" si="71"/>
        <v>0</v>
      </c>
    </row>
    <row r="693" spans="1:19" ht="14.25">
      <c r="A693" s="1041">
        <v>92</v>
      </c>
      <c r="B693" s="1023" t="str">
        <f>'PLAN DE ACCIÓN 2026'!G95</f>
        <v>ID30</v>
      </c>
      <c r="C693" s="1048" t="s">
        <v>133</v>
      </c>
      <c r="D693" s="1048" t="s">
        <v>104</v>
      </c>
      <c r="E693" s="1023" t="str">
        <f>'PLAN DE ACCIÓN 2026'!X95</f>
        <v>Subdirección de Metrología Física</v>
      </c>
      <c r="F693" s="1022" t="str">
        <f>'PLAN DE ACCIÓN 2026'!H95</f>
        <v>Participar en reuniones de Grupos de Trabajo, subcomités y/o Comités Consultivos ante el BIPM o el SIM</v>
      </c>
      <c r="G693" s="1022">
        <v>7</v>
      </c>
      <c r="H693" s="1022" t="s">
        <v>140</v>
      </c>
      <c r="I693" s="1030">
        <f>'PLAN DE ACCIÓN 2026'!V95</f>
        <v>3</v>
      </c>
      <c r="J693" s="1030">
        <f>'PLAN DE ACCIÓN 2026'!J95+'PLAN DE ACCIÓN 2026'!K95+'PLAN DE ACCIÓN 2026'!L95+'PLAN DE ACCIÓN 2026'!M95+'PLAN DE ACCIÓN 2026'!N95+'PLAN DE ACCIÓN 2026'!O95+'PLAN DE ACCIÓN 2026'!P95</f>
        <v>1</v>
      </c>
      <c r="K693" s="1030">
        <f>'PLAN DE ACCIÓN 2026'!AB95+'PLAN DE ACCIÓN 2026'!AC95+'PLAN DE ACCIÓN 2026'!AD95+'PLAN DE ACCIÓN 2026'!AE95+'PLAN DE ACCIÓN 2026'!AF95+'PLAN DE ACCIÓN 2026'!AG95+'PLAN DE ACCIÓN 2026'!AH95</f>
        <v>1</v>
      </c>
      <c r="L693" s="1031">
        <f t="shared" si="68"/>
        <v>0.33333333333333331</v>
      </c>
      <c r="M693" s="1031">
        <f t="shared" si="69"/>
        <v>0.33333333333333331</v>
      </c>
      <c r="N693" s="1030">
        <f>'PLAN DE ACCIÓN 2026'!P95</f>
        <v>0</v>
      </c>
      <c r="O693" s="1022">
        <f>'PLAN DE ACCIÓN 2026'!AH95</f>
        <v>0</v>
      </c>
      <c r="P693" s="1029" t="e">
        <f t="shared" si="72"/>
        <v>#DIV/0!</v>
      </c>
      <c r="Q693" s="1046" t="s">
        <v>110</v>
      </c>
      <c r="R693" s="1030">
        <f t="shared" si="70"/>
        <v>0</v>
      </c>
      <c r="S693" s="1030">
        <f t="shared" si="71"/>
        <v>0</v>
      </c>
    </row>
    <row r="694" spans="1:19" ht="14.25">
      <c r="A694" s="1041">
        <v>93</v>
      </c>
      <c r="B694" s="1023" t="str">
        <f>'PLAN DE ACCIÓN 2026'!G96</f>
        <v>ID31</v>
      </c>
      <c r="C694" s="1048" t="s">
        <v>133</v>
      </c>
      <c r="D694" s="1048" t="s">
        <v>104</v>
      </c>
      <c r="E694" s="1023" t="str">
        <f>'PLAN DE ACCIÓN 2026'!X96</f>
        <v>Subdirección de Metrología Física</v>
      </c>
      <c r="F694" s="1022" t="str">
        <f>'PLAN DE ACCIÓN 2026'!H96</f>
        <v xml:space="preserve">Rediseñar o diseñar cursos en metrología física </v>
      </c>
      <c r="G694" s="1022">
        <v>7</v>
      </c>
      <c r="H694" s="1022" t="s">
        <v>140</v>
      </c>
      <c r="I694" s="1030">
        <f>'PLAN DE ACCIÓN 2026'!V96</f>
        <v>2</v>
      </c>
      <c r="J694" s="1030">
        <f>'PLAN DE ACCIÓN 2026'!J96+'PLAN DE ACCIÓN 2026'!K96+'PLAN DE ACCIÓN 2026'!L96+'PLAN DE ACCIÓN 2026'!M96+'PLAN DE ACCIÓN 2026'!N96+'PLAN DE ACCIÓN 2026'!O96+'PLAN DE ACCIÓN 2026'!P96</f>
        <v>0</v>
      </c>
      <c r="K694" s="1030">
        <f>'PLAN DE ACCIÓN 2026'!AB96+'PLAN DE ACCIÓN 2026'!AC96+'PLAN DE ACCIÓN 2026'!AD96+'PLAN DE ACCIÓN 2026'!AE96+'PLAN DE ACCIÓN 2026'!AF96+'PLAN DE ACCIÓN 2026'!AG96+'PLAN DE ACCIÓN 2026'!AH96</f>
        <v>0</v>
      </c>
      <c r="L694" s="1031">
        <f t="shared" si="68"/>
        <v>0</v>
      </c>
      <c r="M694" s="1031">
        <f t="shared" si="69"/>
        <v>0</v>
      </c>
      <c r="N694" s="1030">
        <f>'PLAN DE ACCIÓN 2026'!P96</f>
        <v>0</v>
      </c>
      <c r="O694" s="1022">
        <f>'PLAN DE ACCIÓN 2026'!AH96</f>
        <v>0</v>
      </c>
      <c r="P694" s="1029" t="e">
        <f t="shared" si="72"/>
        <v>#DIV/0!</v>
      </c>
      <c r="Q694" s="1046" t="s">
        <v>110</v>
      </c>
      <c r="R694" s="1030">
        <f t="shared" si="70"/>
        <v>0</v>
      </c>
      <c r="S694" s="1030">
        <f t="shared" si="71"/>
        <v>0</v>
      </c>
    </row>
    <row r="695" spans="1:19" ht="14.25">
      <c r="A695" s="1041">
        <v>94</v>
      </c>
      <c r="B695" s="1023" t="str">
        <f>'PLAN DE ACCIÓN 2026'!G97</f>
        <v>ID32</v>
      </c>
      <c r="C695" s="1048" t="s">
        <v>133</v>
      </c>
      <c r="D695" s="1048" t="s">
        <v>104</v>
      </c>
      <c r="E695" s="1023" t="str">
        <f>'PLAN DE ACCIÓN 2026'!X97</f>
        <v>Subdirección de Metrología Física</v>
      </c>
      <c r="F695" s="1022" t="str">
        <f>'PLAN DE ACCIÓN 2026'!H97</f>
        <v>Servicios metrologicos prestados por los laboratorios de la SMF</v>
      </c>
      <c r="G695" s="1022">
        <v>7</v>
      </c>
      <c r="H695" s="1022" t="s">
        <v>140</v>
      </c>
      <c r="I695" s="1030">
        <f>'PLAN DE ACCIÓN 2026'!V97</f>
        <v>3</v>
      </c>
      <c r="J695" s="1030">
        <f>'PLAN DE ACCIÓN 2026'!J97+'PLAN DE ACCIÓN 2026'!K97+'PLAN DE ACCIÓN 2026'!L97+'PLAN DE ACCIÓN 2026'!M97+'PLAN DE ACCIÓN 2026'!N97+'PLAN DE ACCIÓN 2026'!O97+'PLAN DE ACCIÓN 2026'!P97</f>
        <v>1</v>
      </c>
      <c r="K695" s="1030">
        <f>'PLAN DE ACCIÓN 2026'!AB97+'PLAN DE ACCIÓN 2026'!AC97+'PLAN DE ACCIÓN 2026'!AD97+'PLAN DE ACCIÓN 2026'!AE97+'PLAN DE ACCIÓN 2026'!AF97+'PLAN DE ACCIÓN 2026'!AG97+'PLAN DE ACCIÓN 2026'!AH97</f>
        <v>0</v>
      </c>
      <c r="L695" s="1031">
        <f t="shared" si="68"/>
        <v>0.33333333333333331</v>
      </c>
      <c r="M695" s="1031">
        <f t="shared" si="69"/>
        <v>0</v>
      </c>
      <c r="N695" s="1030">
        <f>'PLAN DE ACCIÓN 2026'!P97</f>
        <v>0</v>
      </c>
      <c r="O695" s="1022">
        <f>'PLAN DE ACCIÓN 2026'!AH97</f>
        <v>0</v>
      </c>
      <c r="P695" s="1029" t="e">
        <f t="shared" si="72"/>
        <v>#DIV/0!</v>
      </c>
      <c r="Q695" s="1046" t="s">
        <v>110</v>
      </c>
      <c r="R695" s="1030">
        <f t="shared" si="70"/>
        <v>-1</v>
      </c>
      <c r="S695" s="1030">
        <f t="shared" si="71"/>
        <v>0</v>
      </c>
    </row>
    <row r="696" spans="1:19" ht="14.25">
      <c r="A696" s="1041">
        <v>95</v>
      </c>
      <c r="B696" s="1023" t="str">
        <f>'PLAN DE ACCIÓN 2026'!G98</f>
        <v>ID33</v>
      </c>
      <c r="C696" s="1048" t="s">
        <v>133</v>
      </c>
      <c r="D696" s="1048" t="s">
        <v>104</v>
      </c>
      <c r="E696" s="1023" t="str">
        <f>'PLAN DE ACCIÓN 2026'!X98</f>
        <v>Subdirección de Metrología Física</v>
      </c>
      <c r="F696" s="1022" t="str">
        <f>'PLAN DE ACCIÓN 2026'!H98</f>
        <v xml:space="preserve">Realizar informes de seguimiento a Trazabilidad externa de la SMF </v>
      </c>
      <c r="G696" s="1022">
        <v>7</v>
      </c>
      <c r="H696" s="1022" t="s">
        <v>140</v>
      </c>
      <c r="I696" s="1030">
        <f>'PLAN DE ACCIÓN 2026'!V98</f>
        <v>2</v>
      </c>
      <c r="J696" s="1030">
        <f>'PLAN DE ACCIÓN 2026'!J98+'PLAN DE ACCIÓN 2026'!K98+'PLAN DE ACCIÓN 2026'!L98+'PLAN DE ACCIÓN 2026'!M98+'PLAN DE ACCIÓN 2026'!N98+'PLAN DE ACCIÓN 2026'!O98+'PLAN DE ACCIÓN 2026'!P98</f>
        <v>1</v>
      </c>
      <c r="K696" s="1030">
        <f>'PLAN DE ACCIÓN 2026'!AB98+'PLAN DE ACCIÓN 2026'!AC98+'PLAN DE ACCIÓN 2026'!AD98+'PLAN DE ACCIÓN 2026'!AE98+'PLAN DE ACCIÓN 2026'!AF98+'PLAN DE ACCIÓN 2026'!AG98+'PLAN DE ACCIÓN 2026'!AH98</f>
        <v>0</v>
      </c>
      <c r="L696" s="1031">
        <f t="shared" si="68"/>
        <v>0.5</v>
      </c>
      <c r="M696" s="1031">
        <f t="shared" si="69"/>
        <v>0</v>
      </c>
      <c r="N696" s="1030">
        <f>'PLAN DE ACCIÓN 2026'!P98</f>
        <v>1</v>
      </c>
      <c r="O696" s="1022">
        <f>'PLAN DE ACCIÓN 2026'!AH98</f>
        <v>0</v>
      </c>
      <c r="P696" s="1029">
        <f t="shared" si="72"/>
        <v>0</v>
      </c>
      <c r="Q696" s="1046" t="s">
        <v>110</v>
      </c>
      <c r="R696" s="1030">
        <f t="shared" si="70"/>
        <v>-1</v>
      </c>
      <c r="S696" s="1030">
        <f t="shared" si="71"/>
        <v>-1</v>
      </c>
    </row>
    <row r="697" spans="1:19" ht="14.25">
      <c r="A697" s="1041">
        <v>96</v>
      </c>
      <c r="B697" s="1023" t="str">
        <f>'PLAN DE ACCIÓN 2026'!G99</f>
        <v>ID34</v>
      </c>
      <c r="C697" s="1048" t="s">
        <v>133</v>
      </c>
      <c r="D697" s="1048" t="s">
        <v>104</v>
      </c>
      <c r="E697" s="1023" t="str">
        <f>'PLAN DE ACCIÓN 2026'!X99</f>
        <v>Subdirección de Metrología Física</v>
      </c>
      <c r="F697" s="1022" t="str">
        <f>'PLAN DE ACCIÓN 2026'!H99</f>
        <v>Participa en convocatorias y/o ejecutar proyectos de cooperación nacional o internacional</v>
      </c>
      <c r="G697" s="1022">
        <v>7</v>
      </c>
      <c r="H697" s="1022" t="s">
        <v>140</v>
      </c>
      <c r="I697" s="1030">
        <f>'PLAN DE ACCIÓN 2026'!V99</f>
        <v>2</v>
      </c>
      <c r="J697" s="1030">
        <f>'PLAN DE ACCIÓN 2026'!J99+'PLAN DE ACCIÓN 2026'!K99+'PLAN DE ACCIÓN 2026'!L99+'PLAN DE ACCIÓN 2026'!M99+'PLAN DE ACCIÓN 2026'!N99+'PLAN DE ACCIÓN 2026'!O99+'PLAN DE ACCIÓN 2026'!P99</f>
        <v>1</v>
      </c>
      <c r="K697" s="1030">
        <f>'PLAN DE ACCIÓN 2026'!AB99+'PLAN DE ACCIÓN 2026'!AC99+'PLAN DE ACCIÓN 2026'!AD99+'PLAN DE ACCIÓN 2026'!AE99+'PLAN DE ACCIÓN 2026'!AF99+'PLAN DE ACCIÓN 2026'!AG99+'PLAN DE ACCIÓN 2026'!AH99</f>
        <v>0</v>
      </c>
      <c r="L697" s="1031">
        <f t="shared" si="68"/>
        <v>0.5</v>
      </c>
      <c r="M697" s="1031">
        <f t="shared" si="69"/>
        <v>0</v>
      </c>
      <c r="N697" s="1030">
        <f>'PLAN DE ACCIÓN 2026'!P99</f>
        <v>0</v>
      </c>
      <c r="O697" s="1022">
        <f>'PLAN DE ACCIÓN 2026'!AH99</f>
        <v>0</v>
      </c>
      <c r="P697" s="1029" t="e">
        <f t="shared" si="72"/>
        <v>#DIV/0!</v>
      </c>
      <c r="Q697" s="1046" t="s">
        <v>110</v>
      </c>
      <c r="R697" s="1030">
        <f t="shared" si="70"/>
        <v>-1</v>
      </c>
      <c r="S697" s="1030">
        <f t="shared" si="71"/>
        <v>0</v>
      </c>
    </row>
    <row r="698" spans="1:19" ht="14.25">
      <c r="A698" s="1041">
        <v>97</v>
      </c>
      <c r="B698" s="1023" t="str">
        <f>'PLAN DE ACCIÓN 2026'!G100</f>
        <v>ID35</v>
      </c>
      <c r="C698" s="1048" t="s">
        <v>133</v>
      </c>
      <c r="D698" s="1048" t="s">
        <v>104</v>
      </c>
      <c r="E698" s="1023" t="str">
        <f>'PLAN DE ACCIÓN 2026'!X100</f>
        <v>Subdirección de Metrología Física</v>
      </c>
      <c r="F698" s="1022" t="str">
        <f>'PLAN DE ACCIÓN 2026'!H100</f>
        <v>Realizar las evaluaciones pares y auditorias internas para el mantenimiento de CMC de acuerdo al programa anual de auditorias del SIG</v>
      </c>
      <c r="G698" s="1022">
        <v>7</v>
      </c>
      <c r="H698" s="1022" t="s">
        <v>140</v>
      </c>
      <c r="I698" s="1030">
        <f>'PLAN DE ACCIÓN 2026'!V100</f>
        <v>2</v>
      </c>
      <c r="J698" s="1030">
        <f>'PLAN DE ACCIÓN 2026'!J100+'PLAN DE ACCIÓN 2026'!K100+'PLAN DE ACCIÓN 2026'!L100+'PLAN DE ACCIÓN 2026'!M100+'PLAN DE ACCIÓN 2026'!N100+'PLAN DE ACCIÓN 2026'!O100+'PLAN DE ACCIÓN 2026'!P100</f>
        <v>0</v>
      </c>
      <c r="K698" s="1030">
        <f>'PLAN DE ACCIÓN 2026'!AB100+'PLAN DE ACCIÓN 2026'!AC100+'PLAN DE ACCIÓN 2026'!AD100+'PLAN DE ACCIÓN 2026'!AE100+'PLAN DE ACCIÓN 2026'!AF100+'PLAN DE ACCIÓN 2026'!AG100+'PLAN DE ACCIÓN 2026'!AH100</f>
        <v>0</v>
      </c>
      <c r="L698" s="1031">
        <f t="shared" si="68"/>
        <v>0</v>
      </c>
      <c r="M698" s="1031">
        <f t="shared" si="69"/>
        <v>0</v>
      </c>
      <c r="N698" s="1030">
        <f>'PLAN DE ACCIÓN 2026'!P100</f>
        <v>0</v>
      </c>
      <c r="O698" s="1022">
        <f>'PLAN DE ACCIÓN 2026'!AH100</f>
        <v>0</v>
      </c>
      <c r="P698" s="1029" t="e">
        <f t="shared" si="72"/>
        <v>#DIV/0!</v>
      </c>
      <c r="Q698" s="1046" t="s">
        <v>110</v>
      </c>
      <c r="R698" s="1030">
        <f t="shared" si="70"/>
        <v>0</v>
      </c>
      <c r="S698" s="1030">
        <f t="shared" si="71"/>
        <v>0</v>
      </c>
    </row>
    <row r="699" spans="1:19" ht="14.25">
      <c r="A699" s="1041">
        <v>98</v>
      </c>
      <c r="B699" s="1023" t="str">
        <f>'PLAN DE ACCIÓN 2026'!G101</f>
        <v>ID36</v>
      </c>
      <c r="C699" s="1048" t="s">
        <v>133</v>
      </c>
      <c r="D699" s="1048" t="s">
        <v>104</v>
      </c>
      <c r="E699" s="1023" t="str">
        <f>'PLAN DE ACCIÓN 2026'!X101</f>
        <v>Subdirección de Metrología Química y Biología</v>
      </c>
      <c r="F699" s="1022" t="str">
        <f>'PLAN DE ACCIÓN 2026'!H101</f>
        <v>Atender servicios de calibración en espectrofotometría UV - Vis</v>
      </c>
      <c r="G699" s="1022">
        <v>7</v>
      </c>
      <c r="H699" s="1022" t="s">
        <v>140</v>
      </c>
      <c r="I699" s="1030">
        <f>'PLAN DE ACCIÓN 2026'!V101</f>
        <v>1</v>
      </c>
      <c r="J699" s="1030">
        <f>'PLAN DE ACCIÓN 2026'!J101+'PLAN DE ACCIÓN 2026'!K101+'PLAN DE ACCIÓN 2026'!L101+'PLAN DE ACCIÓN 2026'!M101+'PLAN DE ACCIÓN 2026'!N101+'PLAN DE ACCIÓN 2026'!O101+'PLAN DE ACCIÓN 2026'!P101</f>
        <v>0</v>
      </c>
      <c r="K699" s="1030">
        <f>'PLAN DE ACCIÓN 2026'!AB101+'PLAN DE ACCIÓN 2026'!AC101+'PLAN DE ACCIÓN 2026'!AD101+'PLAN DE ACCIÓN 2026'!AE101+'PLAN DE ACCIÓN 2026'!AF101+'PLAN DE ACCIÓN 2026'!AG101+'PLAN DE ACCIÓN 2026'!AH101</f>
        <v>0</v>
      </c>
      <c r="L699" s="1031">
        <f t="shared" si="68"/>
        <v>0</v>
      </c>
      <c r="M699" s="1031">
        <f t="shared" si="69"/>
        <v>0</v>
      </c>
      <c r="N699" s="1030">
        <f>'PLAN DE ACCIÓN 2026'!P101</f>
        <v>0</v>
      </c>
      <c r="O699" s="1022">
        <f>'PLAN DE ACCIÓN 2026'!AH101</f>
        <v>0</v>
      </c>
      <c r="P699" s="1029" t="e">
        <f t="shared" si="72"/>
        <v>#DIV/0!</v>
      </c>
      <c r="Q699" s="1046" t="s">
        <v>110</v>
      </c>
      <c r="R699" s="1030">
        <f t="shared" si="70"/>
        <v>0</v>
      </c>
      <c r="S699" s="1030">
        <f t="shared" si="71"/>
        <v>0</v>
      </c>
    </row>
    <row r="700" spans="1:19" ht="14.25">
      <c r="A700" s="1041">
        <v>99</v>
      </c>
      <c r="B700" s="1023" t="str">
        <f>'PLAN DE ACCIÓN 2026'!G102</f>
        <v>ID37</v>
      </c>
      <c r="C700" s="1048" t="s">
        <v>133</v>
      </c>
      <c r="D700" s="1048" t="s">
        <v>104</v>
      </c>
      <c r="E700" s="1023" t="str">
        <f>'PLAN DE ACCIÓN 2026'!X102</f>
        <v>Subdirección de Servicios Metrológicos y Relación con el Ciudadano</v>
      </c>
      <c r="F700" s="1022" t="str">
        <f>'PLAN DE ACCIÓN 2026'!H102</f>
        <v>Avanzar en la implementación del modelo de gobernanza de I+D+i</v>
      </c>
      <c r="G700" s="1022">
        <v>7</v>
      </c>
      <c r="H700" s="1022" t="s">
        <v>140</v>
      </c>
      <c r="I700" s="1030">
        <f>'PLAN DE ACCIÓN 2026'!V102</f>
        <v>6</v>
      </c>
      <c r="J700" s="1030">
        <f>'PLAN DE ACCIÓN 2026'!J102+'PLAN DE ACCIÓN 2026'!K102+'PLAN DE ACCIÓN 2026'!L102+'PLAN DE ACCIÓN 2026'!M102+'PLAN DE ACCIÓN 2026'!N102+'PLAN DE ACCIÓN 2026'!O102+'PLAN DE ACCIÓN 2026'!P102</f>
        <v>2</v>
      </c>
      <c r="K700" s="1030">
        <f>'PLAN DE ACCIÓN 2026'!AB102+'PLAN DE ACCIÓN 2026'!AC102+'PLAN DE ACCIÓN 2026'!AD102+'PLAN DE ACCIÓN 2026'!AE102+'PLAN DE ACCIÓN 2026'!AF102+'PLAN DE ACCIÓN 2026'!AG102+'PLAN DE ACCIÓN 2026'!AH102</f>
        <v>1</v>
      </c>
      <c r="L700" s="1031">
        <f t="shared" si="68"/>
        <v>0.33333333333333331</v>
      </c>
      <c r="M700" s="1031">
        <f t="shared" si="69"/>
        <v>0.16666666666666666</v>
      </c>
      <c r="N700" s="1030">
        <f>'PLAN DE ACCIÓN 2026'!P102</f>
        <v>0</v>
      </c>
      <c r="O700" s="1022">
        <f>'PLAN DE ACCIÓN 2026'!AH102</f>
        <v>0</v>
      </c>
      <c r="P700" s="1029" t="e">
        <f t="shared" si="72"/>
        <v>#DIV/0!</v>
      </c>
      <c r="Q700" s="1046" t="s">
        <v>110</v>
      </c>
      <c r="R700" s="1030">
        <f t="shared" si="70"/>
        <v>-1</v>
      </c>
      <c r="S700" s="1030">
        <f t="shared" si="71"/>
        <v>0</v>
      </c>
    </row>
    <row r="701" spans="1:19" ht="14.25">
      <c r="A701" s="1041">
        <v>100</v>
      </c>
      <c r="B701" s="1023" t="str">
        <f>'PLAN DE ACCIÓN 2026'!G103</f>
        <v>ID38</v>
      </c>
      <c r="C701" s="1048" t="s">
        <v>133</v>
      </c>
      <c r="D701" s="1048" t="s">
        <v>104</v>
      </c>
      <c r="E701" s="1023" t="str">
        <f>'PLAN DE ACCIÓN 2026'!X103</f>
        <v>Subdirección de Servicios Metrológicos y Relación con el Ciudadano</v>
      </c>
      <c r="F701" s="1022" t="str">
        <f>'PLAN DE ACCIÓN 2026'!H103</f>
        <v>Generar el modelo predictivo (Fase I) para la gestión de la demanda de servicios metrológicos</v>
      </c>
      <c r="G701" s="1022">
        <v>7</v>
      </c>
      <c r="H701" s="1022" t="s">
        <v>140</v>
      </c>
      <c r="I701" s="1030">
        <f>'PLAN DE ACCIÓN 2026'!V103</f>
        <v>2</v>
      </c>
      <c r="J701" s="1030">
        <f>'PLAN DE ACCIÓN 2026'!J103+'PLAN DE ACCIÓN 2026'!K103+'PLAN DE ACCIÓN 2026'!L103+'PLAN DE ACCIÓN 2026'!M103+'PLAN DE ACCIÓN 2026'!N103+'PLAN DE ACCIÓN 2026'!O103+'PLAN DE ACCIÓN 2026'!P103</f>
        <v>1</v>
      </c>
      <c r="K701" s="1030">
        <f>'PLAN DE ACCIÓN 2026'!AB103+'PLAN DE ACCIÓN 2026'!AC103+'PLAN DE ACCIÓN 2026'!AD103+'PLAN DE ACCIÓN 2026'!AE103+'PLAN DE ACCIÓN 2026'!AF103+'PLAN DE ACCIÓN 2026'!AG103+'PLAN DE ACCIÓN 2026'!AH103</f>
        <v>1</v>
      </c>
      <c r="L701" s="1031">
        <f t="shared" si="68"/>
        <v>0.5</v>
      </c>
      <c r="M701" s="1031">
        <f t="shared" si="69"/>
        <v>0.5</v>
      </c>
      <c r="N701" s="1030">
        <f>'PLAN DE ACCIÓN 2026'!P103</f>
        <v>0</v>
      </c>
      <c r="O701" s="1022">
        <f>'PLAN DE ACCIÓN 2026'!AH103</f>
        <v>0</v>
      </c>
      <c r="P701" s="1029" t="e">
        <f t="shared" si="72"/>
        <v>#DIV/0!</v>
      </c>
      <c r="Q701" s="1046" t="s">
        <v>110</v>
      </c>
      <c r="R701" s="1030">
        <f t="shared" si="70"/>
        <v>0</v>
      </c>
      <c r="S701" s="1030">
        <f t="shared" si="71"/>
        <v>0</v>
      </c>
    </row>
    <row r="702" spans="1:19" ht="14.25">
      <c r="A702" s="1041">
        <v>1</v>
      </c>
      <c r="B702" s="1023" t="str">
        <f>'PLAN DE ACCIÓN 2026'!G4</f>
        <v>PEI1</v>
      </c>
      <c r="C702" s="1048" t="s">
        <v>133</v>
      </c>
      <c r="D702" s="1048" t="s">
        <v>104</v>
      </c>
      <c r="E702" s="1023" t="str">
        <f>'PLAN DE ACCIÓN 2026'!X4</f>
        <v>Subdirección de Metrología Física</v>
      </c>
      <c r="F702" s="1022" t="str">
        <f>'PLAN DE ACCIÓN 2026'!H4</f>
        <v>Optimizar las CMC propias y/o reconocidas vigentes (SMF)</v>
      </c>
      <c r="G702" s="1022">
        <v>8</v>
      </c>
      <c r="H702" s="1022" t="s">
        <v>141</v>
      </c>
      <c r="I702" s="1030">
        <f>'PLAN DE ACCIÓN 2026'!V4</f>
        <v>2</v>
      </c>
      <c r="J702" s="1030">
        <f>'PLAN DE ACCIÓN 2026'!J4+'PLAN DE ACCIÓN 2026'!K4+'PLAN DE ACCIÓN 2026'!L4+'PLAN DE ACCIÓN 2026'!M4+'PLAN DE ACCIÓN 2026'!N4+'PLAN DE ACCIÓN 2026'!O4+'PLAN DE ACCIÓN 2026'!P4+'PLAN DE ACCIÓN 2026'!Q4</f>
        <v>1</v>
      </c>
      <c r="K702" s="1030">
        <f>'PLAN DE ACCIÓN 2026'!AB4+'PLAN DE ACCIÓN 2026'!AC4+'PLAN DE ACCIÓN 2026'!AD4+'PLAN DE ACCIÓN 2026'!AE4+'PLAN DE ACCIÓN 2026'!AF4+'PLAN DE ACCIÓN 2026'!AG4+'PLAN DE ACCIÓN 2026'!AH4+'PLAN DE ACCIÓN 2026'!AI4</f>
        <v>0</v>
      </c>
      <c r="L702" s="1031">
        <f t="shared" si="68"/>
        <v>0.5</v>
      </c>
      <c r="M702" s="1031">
        <f t="shared" si="69"/>
        <v>0</v>
      </c>
      <c r="N702" s="1030">
        <f>'PLAN DE ACCIÓN 2026'!Q4</f>
        <v>0</v>
      </c>
      <c r="O702" s="1022">
        <f>'PLAN DE ACCIÓN 2026'!AI4</f>
        <v>0</v>
      </c>
      <c r="P702" s="1029" t="e">
        <f t="shared" si="72"/>
        <v>#DIV/0!</v>
      </c>
      <c r="Q702" s="1046" t="s">
        <v>105</v>
      </c>
      <c r="R702" s="1030">
        <f>K702-J702</f>
        <v>-1</v>
      </c>
      <c r="S702" s="1030">
        <f>O702-N702</f>
        <v>0</v>
      </c>
    </row>
    <row r="703" spans="1:19" ht="14.25">
      <c r="A703" s="1041">
        <v>2</v>
      </c>
      <c r="B703" s="1023" t="str">
        <f>'PLAN DE ACCIÓN 2026'!G5</f>
        <v>PEI1</v>
      </c>
      <c r="C703" s="1048" t="s">
        <v>133</v>
      </c>
      <c r="D703" s="1048" t="s">
        <v>104</v>
      </c>
      <c r="E703" s="1023" t="str">
        <f>'PLAN DE ACCIÓN 2026'!X5</f>
        <v>Subdirección de Metrología Química y Biología</v>
      </c>
      <c r="F703" s="1022" t="str">
        <f>'PLAN DE ACCIÓN 2026'!H5</f>
        <v>Optimizar las CMC propias y/o reconocidas vigentes (SMBQ)</v>
      </c>
      <c r="G703" s="1022">
        <v>8</v>
      </c>
      <c r="H703" s="1022" t="s">
        <v>141</v>
      </c>
      <c r="I703" s="1030">
        <f>'PLAN DE ACCIÓN 2026'!V5</f>
        <v>1</v>
      </c>
      <c r="J703" s="1030">
        <f>'PLAN DE ACCIÓN 2026'!J5+'PLAN DE ACCIÓN 2026'!K5+'PLAN DE ACCIÓN 2026'!L5+'PLAN DE ACCIÓN 2026'!M5+'PLAN DE ACCIÓN 2026'!N5+'PLAN DE ACCIÓN 2026'!O5+'PLAN DE ACCIÓN 2026'!P5+'PLAN DE ACCIÓN 2026'!Q5</f>
        <v>0</v>
      </c>
      <c r="K703" s="1030">
        <f>'PLAN DE ACCIÓN 2026'!AB5+'PLAN DE ACCIÓN 2026'!AC5+'PLAN DE ACCIÓN 2026'!AD5+'PLAN DE ACCIÓN 2026'!AE5+'PLAN DE ACCIÓN 2026'!AF5+'PLAN DE ACCIÓN 2026'!AG5+'PLAN DE ACCIÓN 2026'!AH5+'PLAN DE ACCIÓN 2026'!AI5</f>
        <v>0</v>
      </c>
      <c r="L703" s="1031">
        <f t="shared" si="68"/>
        <v>0</v>
      </c>
      <c r="M703" s="1031">
        <f t="shared" si="69"/>
        <v>0</v>
      </c>
      <c r="N703" s="1030">
        <f>'PLAN DE ACCIÓN 2026'!Q5</f>
        <v>0</v>
      </c>
      <c r="O703" s="1022">
        <f>'PLAN DE ACCIÓN 2026'!AI5</f>
        <v>0</v>
      </c>
      <c r="P703" s="1029" t="e">
        <f t="shared" si="72"/>
        <v>#DIV/0!</v>
      </c>
      <c r="Q703" s="1046" t="s">
        <v>105</v>
      </c>
      <c r="R703" s="1030">
        <f t="shared" ref="R703:R766" si="73">K703-J703</f>
        <v>0</v>
      </c>
      <c r="S703" s="1030">
        <f t="shared" ref="S703:S766" si="74">O703-N703</f>
        <v>0</v>
      </c>
    </row>
    <row r="704" spans="1:19" ht="14.25">
      <c r="A704" s="1041">
        <v>3</v>
      </c>
      <c r="B704" s="1023" t="str">
        <f>'PLAN DE ACCIÓN 2026'!G6</f>
        <v>PEI2</v>
      </c>
      <c r="C704" s="1048" t="s">
        <v>133</v>
      </c>
      <c r="D704" s="1048" t="s">
        <v>104</v>
      </c>
      <c r="E704" s="1023" t="str">
        <f>'PLAN DE ACCIÓN 2026'!X6</f>
        <v>Subdirección de Metrología Química y Biología</v>
      </c>
      <c r="F704" s="1022" t="str">
        <f>'PLAN DE ACCIÓN 2026'!H6</f>
        <v>Someter a reconocimiento vigentes o nuevas CMC asociadas a nuevas magnitudes o mensurandos o método de medición (SMQB)</v>
      </c>
      <c r="G704" s="1022">
        <v>8</v>
      </c>
      <c r="H704" s="1022" t="s">
        <v>141</v>
      </c>
      <c r="I704" s="1030">
        <f>'PLAN DE ACCIÓN 2026'!V6</f>
        <v>2</v>
      </c>
      <c r="J704" s="1030">
        <f>'PLAN DE ACCIÓN 2026'!J6+'PLAN DE ACCIÓN 2026'!K6+'PLAN DE ACCIÓN 2026'!L6+'PLAN DE ACCIÓN 2026'!M6+'PLAN DE ACCIÓN 2026'!N6+'PLAN DE ACCIÓN 2026'!O6+'PLAN DE ACCIÓN 2026'!P6+'PLAN DE ACCIÓN 2026'!Q6</f>
        <v>1</v>
      </c>
      <c r="K704" s="1030">
        <f>'PLAN DE ACCIÓN 2026'!AB6+'PLAN DE ACCIÓN 2026'!AC6+'PLAN DE ACCIÓN 2026'!AD6+'PLAN DE ACCIÓN 2026'!AE6+'PLAN DE ACCIÓN 2026'!AF6+'PLAN DE ACCIÓN 2026'!AG6+'PLAN DE ACCIÓN 2026'!AH6+'PLAN DE ACCIÓN 2026'!AI6</f>
        <v>0</v>
      </c>
      <c r="L704" s="1031">
        <f t="shared" si="68"/>
        <v>0.5</v>
      </c>
      <c r="M704" s="1031">
        <f t="shared" si="69"/>
        <v>0</v>
      </c>
      <c r="N704" s="1030">
        <f>'PLAN DE ACCIÓN 2026'!Q6</f>
        <v>1</v>
      </c>
      <c r="O704" s="1022">
        <f>'PLAN DE ACCIÓN 2026'!AI6</f>
        <v>0</v>
      </c>
      <c r="P704" s="1029">
        <f t="shared" si="72"/>
        <v>0</v>
      </c>
      <c r="Q704" s="1046" t="s">
        <v>105</v>
      </c>
      <c r="R704" s="1030">
        <f t="shared" si="73"/>
        <v>-1</v>
      </c>
      <c r="S704" s="1030">
        <f t="shared" si="74"/>
        <v>-1</v>
      </c>
    </row>
    <row r="705" spans="1:19" ht="14.25">
      <c r="A705" s="1041">
        <v>4</v>
      </c>
      <c r="B705" s="1023" t="str">
        <f>'PLAN DE ACCIÓN 2026'!G7</f>
        <v>PEI3</v>
      </c>
      <c r="C705" s="1048" t="s">
        <v>133</v>
      </c>
      <c r="D705" s="1048" t="s">
        <v>104</v>
      </c>
      <c r="E705" s="1023" t="str">
        <f>'PLAN DE ACCIÓN 2026'!X7</f>
        <v>Subdirección de Metrología Química y Biología</v>
      </c>
      <c r="F705" s="1022" t="str">
        <f>'PLAN DE ACCIÓN 2026'!H7</f>
        <v>Fortalecer la participacion y liderazgo en escenarios internacionales (SMQB)</v>
      </c>
      <c r="G705" s="1022">
        <v>8</v>
      </c>
      <c r="H705" s="1022" t="s">
        <v>141</v>
      </c>
      <c r="I705" s="1030">
        <f>'PLAN DE ACCIÓN 2026'!V7</f>
        <v>2</v>
      </c>
      <c r="J705" s="1030">
        <f>'PLAN DE ACCIÓN 2026'!J7+'PLAN DE ACCIÓN 2026'!K7+'PLAN DE ACCIÓN 2026'!L7+'PLAN DE ACCIÓN 2026'!M7+'PLAN DE ACCIÓN 2026'!N7+'PLAN DE ACCIÓN 2026'!O7+'PLAN DE ACCIÓN 2026'!P7+'PLAN DE ACCIÓN 2026'!Q7</f>
        <v>1</v>
      </c>
      <c r="K705" s="1030">
        <f>'PLAN DE ACCIÓN 2026'!AB7+'PLAN DE ACCIÓN 2026'!AC7+'PLAN DE ACCIÓN 2026'!AD7+'PLAN DE ACCIÓN 2026'!AE7+'PLAN DE ACCIÓN 2026'!AF7+'PLAN DE ACCIÓN 2026'!AG7+'PLAN DE ACCIÓN 2026'!AH7+'PLAN DE ACCIÓN 2026'!AI7</f>
        <v>0</v>
      </c>
      <c r="L705" s="1031">
        <f t="shared" si="68"/>
        <v>0.5</v>
      </c>
      <c r="M705" s="1031">
        <f t="shared" si="69"/>
        <v>0</v>
      </c>
      <c r="N705" s="1030">
        <f>'PLAN DE ACCIÓN 2026'!Q7</f>
        <v>0</v>
      </c>
      <c r="O705" s="1022">
        <f>'PLAN DE ACCIÓN 2026'!AI7</f>
        <v>0</v>
      </c>
      <c r="P705" s="1029" t="e">
        <f t="shared" si="72"/>
        <v>#DIV/0!</v>
      </c>
      <c r="Q705" s="1046" t="s">
        <v>105</v>
      </c>
      <c r="R705" s="1030">
        <f t="shared" si="73"/>
        <v>-1</v>
      </c>
      <c r="S705" s="1030">
        <f t="shared" si="74"/>
        <v>0</v>
      </c>
    </row>
    <row r="706" spans="1:19" ht="14.25">
      <c r="A706" s="1041">
        <v>5</v>
      </c>
      <c r="B706" s="1023" t="str">
        <f>'PLAN DE ACCIÓN 2026'!G8</f>
        <v>PEI3</v>
      </c>
      <c r="C706" s="1048" t="s">
        <v>133</v>
      </c>
      <c r="D706" s="1048" t="s">
        <v>104</v>
      </c>
      <c r="E706" s="1023" t="str">
        <f>'PLAN DE ACCIÓN 2026'!X8</f>
        <v>Subdirección de Metrología Física</v>
      </c>
      <c r="F706" s="1022" t="str">
        <f>'PLAN DE ACCIÓN 2026'!H8</f>
        <v>Fortalecer la participacion y liderazgo en escenarios internacionales (SMF)</v>
      </c>
      <c r="G706" s="1022">
        <v>8</v>
      </c>
      <c r="H706" s="1022" t="s">
        <v>141</v>
      </c>
      <c r="I706" s="1030">
        <f>'PLAN DE ACCIÓN 2026'!V8</f>
        <v>2</v>
      </c>
      <c r="J706" s="1030">
        <f>'PLAN DE ACCIÓN 2026'!J8+'PLAN DE ACCIÓN 2026'!K8+'PLAN DE ACCIÓN 2026'!L8+'PLAN DE ACCIÓN 2026'!M8+'PLAN DE ACCIÓN 2026'!N8+'PLAN DE ACCIÓN 2026'!O8+'PLAN DE ACCIÓN 2026'!P8+'PLAN DE ACCIÓN 2026'!Q8</f>
        <v>1</v>
      </c>
      <c r="K706" s="1030">
        <f>'PLAN DE ACCIÓN 2026'!AB8+'PLAN DE ACCIÓN 2026'!AC8+'PLAN DE ACCIÓN 2026'!AD8+'PLAN DE ACCIÓN 2026'!AE8+'PLAN DE ACCIÓN 2026'!AF8+'PLAN DE ACCIÓN 2026'!AG8+'PLAN DE ACCIÓN 2026'!AH8+'PLAN DE ACCIÓN 2026'!AI8</f>
        <v>0</v>
      </c>
      <c r="L706" s="1031">
        <f t="shared" si="68"/>
        <v>0.5</v>
      </c>
      <c r="M706" s="1031">
        <f t="shared" si="69"/>
        <v>0</v>
      </c>
      <c r="N706" s="1030">
        <f>'PLAN DE ACCIÓN 2026'!Q8</f>
        <v>1</v>
      </c>
      <c r="O706" s="1022">
        <f>'PLAN DE ACCIÓN 2026'!AI8</f>
        <v>0</v>
      </c>
      <c r="P706" s="1029">
        <f t="shared" si="72"/>
        <v>0</v>
      </c>
      <c r="Q706" s="1046" t="s">
        <v>105</v>
      </c>
      <c r="R706" s="1030">
        <f t="shared" si="73"/>
        <v>-1</v>
      </c>
      <c r="S706" s="1030">
        <f t="shared" si="74"/>
        <v>-1</v>
      </c>
    </row>
    <row r="707" spans="1:19" ht="14.25">
      <c r="A707" s="1041">
        <v>6</v>
      </c>
      <c r="B707" s="1023" t="str">
        <f>'PLAN DE ACCIÓN 2026'!G9</f>
        <v>PEI4</v>
      </c>
      <c r="C707" s="1048" t="s">
        <v>133</v>
      </c>
      <c r="D707" s="1048" t="s">
        <v>104</v>
      </c>
      <c r="E707" s="1023" t="str">
        <f>'PLAN DE ACCIÓN 2026'!X9</f>
        <v>Subdirección de Metrología Química y Biología</v>
      </c>
      <c r="F707" s="1022" t="str">
        <f>'PLAN DE ACCIÓN 2026'!H9</f>
        <v>Participación en comparaciones clave, suplementarias, pilotos o bilaterales, que apoyen mediciones en un sector productivo. (SMQB)</v>
      </c>
      <c r="G707" s="1022">
        <v>8</v>
      </c>
      <c r="H707" s="1022" t="s">
        <v>141</v>
      </c>
      <c r="I707" s="1030">
        <f>'PLAN DE ACCIÓN 2026'!V9</f>
        <v>6</v>
      </c>
      <c r="J707" s="1030">
        <f>'PLAN DE ACCIÓN 2026'!J9+'PLAN DE ACCIÓN 2026'!K9+'PLAN DE ACCIÓN 2026'!L9+'PLAN DE ACCIÓN 2026'!M9+'PLAN DE ACCIÓN 2026'!N9+'PLAN DE ACCIÓN 2026'!O9+'PLAN DE ACCIÓN 2026'!P9+'PLAN DE ACCIÓN 2026'!Q9</f>
        <v>4</v>
      </c>
      <c r="K707" s="1030">
        <f>'PLAN DE ACCIÓN 2026'!AB9+'PLAN DE ACCIÓN 2026'!AC9+'PLAN DE ACCIÓN 2026'!AD9+'PLAN DE ACCIÓN 2026'!AE9+'PLAN DE ACCIÓN 2026'!AF9+'PLAN DE ACCIÓN 2026'!AG9+'PLAN DE ACCIÓN 2026'!AH9+'PLAN DE ACCIÓN 2026'!AI9</f>
        <v>2</v>
      </c>
      <c r="L707" s="1031">
        <f t="shared" si="68"/>
        <v>0.66666666666666663</v>
      </c>
      <c r="M707" s="1031">
        <f t="shared" si="69"/>
        <v>0.33333333333333331</v>
      </c>
      <c r="N707" s="1030">
        <f>'PLAN DE ACCIÓN 2026'!Q9</f>
        <v>1</v>
      </c>
      <c r="O707" s="1022">
        <f>'PLAN DE ACCIÓN 2026'!AI9</f>
        <v>0</v>
      </c>
      <c r="P707" s="1029">
        <f t="shared" si="72"/>
        <v>0</v>
      </c>
      <c r="Q707" s="1046" t="s">
        <v>105</v>
      </c>
      <c r="R707" s="1030">
        <f t="shared" si="73"/>
        <v>-2</v>
      </c>
      <c r="S707" s="1030">
        <f t="shared" si="74"/>
        <v>-1</v>
      </c>
    </row>
    <row r="708" spans="1:19" ht="14.25">
      <c r="A708" s="1041">
        <v>7</v>
      </c>
      <c r="B708" s="1023" t="str">
        <f>'PLAN DE ACCIÓN 2026'!G10</f>
        <v>PEI4</v>
      </c>
      <c r="C708" s="1048" t="s">
        <v>133</v>
      </c>
      <c r="D708" s="1048" t="s">
        <v>104</v>
      </c>
      <c r="E708" s="1023" t="str">
        <f>'PLAN DE ACCIÓN 2026'!X10</f>
        <v>Subdirección de Metrología Física</v>
      </c>
      <c r="F708" s="1022" t="str">
        <f>'PLAN DE ACCIÓN 2026'!H10</f>
        <v>Participación en comparaciones clave, suplementarias, pilotos o bilaterales, que apoyen mediciones en un sector productivo. (SMF)</v>
      </c>
      <c r="G708" s="1022">
        <v>8</v>
      </c>
      <c r="H708" s="1022" t="s">
        <v>141</v>
      </c>
      <c r="I708" s="1030">
        <f>'PLAN DE ACCIÓN 2026'!V10</f>
        <v>1</v>
      </c>
      <c r="J708" s="1030">
        <f>'PLAN DE ACCIÓN 2026'!J10+'PLAN DE ACCIÓN 2026'!K10+'PLAN DE ACCIÓN 2026'!L10+'PLAN DE ACCIÓN 2026'!M10+'PLAN DE ACCIÓN 2026'!N10+'PLAN DE ACCIÓN 2026'!O10+'PLAN DE ACCIÓN 2026'!P10+'PLAN DE ACCIÓN 2026'!Q10</f>
        <v>0</v>
      </c>
      <c r="K708" s="1030">
        <f>'PLAN DE ACCIÓN 2026'!AB10+'PLAN DE ACCIÓN 2026'!AC10+'PLAN DE ACCIÓN 2026'!AD10+'PLAN DE ACCIÓN 2026'!AE10+'PLAN DE ACCIÓN 2026'!AF10+'PLAN DE ACCIÓN 2026'!AG10+'PLAN DE ACCIÓN 2026'!AH10+'PLAN DE ACCIÓN 2026'!AI10</f>
        <v>0</v>
      </c>
      <c r="L708" s="1031">
        <f t="shared" si="68"/>
        <v>0</v>
      </c>
      <c r="M708" s="1031">
        <f t="shared" si="69"/>
        <v>0</v>
      </c>
      <c r="N708" s="1030">
        <f>'PLAN DE ACCIÓN 2026'!Q10</f>
        <v>0</v>
      </c>
      <c r="O708" s="1022">
        <f>'PLAN DE ACCIÓN 2026'!AI10</f>
        <v>0</v>
      </c>
      <c r="P708" s="1029" t="e">
        <f t="shared" si="72"/>
        <v>#DIV/0!</v>
      </c>
      <c r="Q708" s="1046" t="s">
        <v>107</v>
      </c>
      <c r="R708" s="1030">
        <f t="shared" si="73"/>
        <v>0</v>
      </c>
      <c r="S708" s="1030">
        <f t="shared" si="74"/>
        <v>0</v>
      </c>
    </row>
    <row r="709" spans="1:19" ht="14.25">
      <c r="A709" s="1041">
        <v>8</v>
      </c>
      <c r="B709" s="1023" t="str">
        <f>'PLAN DE ACCIÓN 2026'!G11</f>
        <v>PES1</v>
      </c>
      <c r="C709" s="1048" t="s">
        <v>133</v>
      </c>
      <c r="D709" s="1048" t="s">
        <v>104</v>
      </c>
      <c r="E709" s="1023" t="str">
        <f>'PLAN DE ACCIÓN 2026'!X11</f>
        <v>Subdirección de Servicios Metrológicos y Relación con el Ciudadano</v>
      </c>
      <c r="F709" s="1022" t="str">
        <f>'PLAN DE ACCIÓN 2026'!H11</f>
        <v>Implementar instrumentos que promuevan la adopción y modernización de estándares de calidad para dar mayor valor agregado en la industria</v>
      </c>
      <c r="G709" s="1022">
        <v>8</v>
      </c>
      <c r="H709" s="1022" t="s">
        <v>141</v>
      </c>
      <c r="I709" s="1030">
        <f>'PLAN DE ACCIÓN 2026'!V11</f>
        <v>2</v>
      </c>
      <c r="J709" s="1030">
        <f>'PLAN DE ACCIÓN 2026'!J11+'PLAN DE ACCIÓN 2026'!K11+'PLAN DE ACCIÓN 2026'!L11+'PLAN DE ACCIÓN 2026'!M11+'PLAN DE ACCIÓN 2026'!N11+'PLAN DE ACCIÓN 2026'!O11+'PLAN DE ACCIÓN 2026'!P11+'PLAN DE ACCIÓN 2026'!Q11</f>
        <v>0</v>
      </c>
      <c r="K709" s="1030">
        <f>'PLAN DE ACCIÓN 2026'!AB11+'PLAN DE ACCIÓN 2026'!AC11+'PLAN DE ACCIÓN 2026'!AD11+'PLAN DE ACCIÓN 2026'!AE11+'PLAN DE ACCIÓN 2026'!AF11+'PLAN DE ACCIÓN 2026'!AG11+'PLAN DE ACCIÓN 2026'!AH11+'PLAN DE ACCIÓN 2026'!AI11</f>
        <v>0</v>
      </c>
      <c r="L709" s="1031">
        <f t="shared" si="68"/>
        <v>0</v>
      </c>
      <c r="M709" s="1031">
        <f t="shared" si="69"/>
        <v>0</v>
      </c>
      <c r="N709" s="1030">
        <f>'PLAN DE ACCIÓN 2026'!Q11</f>
        <v>0</v>
      </c>
      <c r="O709" s="1022">
        <f>'PLAN DE ACCIÓN 2026'!AI11</f>
        <v>0</v>
      </c>
      <c r="P709" s="1029" t="e">
        <f t="shared" si="72"/>
        <v>#DIV/0!</v>
      </c>
      <c r="Q709" s="1046" t="s">
        <v>108</v>
      </c>
      <c r="R709" s="1030">
        <f t="shared" si="73"/>
        <v>0</v>
      </c>
      <c r="S709" s="1030">
        <f t="shared" si="74"/>
        <v>0</v>
      </c>
    </row>
    <row r="710" spans="1:19" ht="14.25">
      <c r="A710" s="1041">
        <v>9</v>
      </c>
      <c r="B710" s="1023" t="str">
        <f>'PLAN DE ACCIÓN 2026'!G12</f>
        <v>CONPES 3957-1,10</v>
      </c>
      <c r="C710" s="1048" t="s">
        <v>133</v>
      </c>
      <c r="D710" s="1048" t="s">
        <v>104</v>
      </c>
      <c r="E710" s="1023" t="str">
        <f>'PLAN DE ACCIÓN 2026'!X12</f>
        <v>Subdirección de Metrología Física</v>
      </c>
      <c r="F710" s="1022" t="str">
        <f>'PLAN DE ACCIÓN 2026'!H12</f>
        <v>1.10. Implementar las herramientas de hardware y software del Laboratorio de Tiempo y Frecuencia</v>
      </c>
      <c r="G710" s="1022">
        <v>8</v>
      </c>
      <c r="H710" s="1022" t="s">
        <v>141</v>
      </c>
      <c r="I710" s="1030">
        <f>'PLAN DE ACCIÓN 2026'!V12</f>
        <v>1</v>
      </c>
      <c r="J710" s="1030">
        <f>'PLAN DE ACCIÓN 2026'!J12+'PLAN DE ACCIÓN 2026'!K12+'PLAN DE ACCIÓN 2026'!L12+'PLAN DE ACCIÓN 2026'!M12+'PLAN DE ACCIÓN 2026'!N12+'PLAN DE ACCIÓN 2026'!O12+'PLAN DE ACCIÓN 2026'!P12+'PLAN DE ACCIÓN 2026'!Q12</f>
        <v>0</v>
      </c>
      <c r="K710" s="1030">
        <f>'PLAN DE ACCIÓN 2026'!AB12+'PLAN DE ACCIÓN 2026'!AC12+'PLAN DE ACCIÓN 2026'!AD12+'PLAN DE ACCIÓN 2026'!AE12+'PLAN DE ACCIÓN 2026'!AF12+'PLAN DE ACCIÓN 2026'!AG12+'PLAN DE ACCIÓN 2026'!AH12+'PLAN DE ACCIÓN 2026'!AI12</f>
        <v>1</v>
      </c>
      <c r="L710" s="1031">
        <f t="shared" ref="L710:L773" si="75">J710/I710</f>
        <v>0</v>
      </c>
      <c r="M710" s="1031">
        <f t="shared" ref="M710:M773" si="76">K710/I710</f>
        <v>1</v>
      </c>
      <c r="N710" s="1030">
        <f>'PLAN DE ACCIÓN 2026'!Q12</f>
        <v>0</v>
      </c>
      <c r="O710" s="1022">
        <f>'PLAN DE ACCIÓN 2026'!AI12</f>
        <v>0</v>
      </c>
      <c r="P710" s="1029" t="e">
        <f t="shared" si="72"/>
        <v>#DIV/0!</v>
      </c>
      <c r="Q710" s="1046" t="s">
        <v>108</v>
      </c>
      <c r="R710" s="1030">
        <f t="shared" si="73"/>
        <v>1</v>
      </c>
      <c r="S710" s="1030">
        <f t="shared" si="74"/>
        <v>0</v>
      </c>
    </row>
    <row r="711" spans="1:19" ht="14.25">
      <c r="A711" s="1041">
        <v>10</v>
      </c>
      <c r="B711" s="1023" t="str">
        <f>'PLAN DE ACCIÓN 2026'!G13</f>
        <v>CONPES 3957 1.4</v>
      </c>
      <c r="C711" s="1048" t="s">
        <v>133</v>
      </c>
      <c r="D711" s="1048" t="s">
        <v>104</v>
      </c>
      <c r="E711" s="1023" t="str">
        <f>'PLAN DE ACCIÓN 2026'!X13</f>
        <v xml:space="preserve">Oficina Asesora de Planeación </v>
      </c>
      <c r="F711" s="1022" t="str">
        <f>'PLAN DE ACCIÓN 2026'!H13</f>
        <v xml:space="preserve">1.4. Diseñar y realizar una evaluación del programa  nacional de asistencia técnica y transferencia de conocimiento.
</v>
      </c>
      <c r="G711" s="1022">
        <v>8</v>
      </c>
      <c r="H711" s="1022" t="s">
        <v>141</v>
      </c>
      <c r="I711" s="1030">
        <f>'PLAN DE ACCIÓN 2026'!V13</f>
        <v>1</v>
      </c>
      <c r="J711" s="1030">
        <f>'PLAN DE ACCIÓN 2026'!J13+'PLAN DE ACCIÓN 2026'!K13+'PLAN DE ACCIÓN 2026'!L13+'PLAN DE ACCIÓN 2026'!M13+'PLAN DE ACCIÓN 2026'!N13+'PLAN DE ACCIÓN 2026'!O13+'PLAN DE ACCIÓN 2026'!P13+'PLAN DE ACCIÓN 2026'!Q13</f>
        <v>0</v>
      </c>
      <c r="K711" s="1030">
        <f>'PLAN DE ACCIÓN 2026'!AB13+'PLAN DE ACCIÓN 2026'!AC13+'PLAN DE ACCIÓN 2026'!AD13+'PLAN DE ACCIÓN 2026'!AE13+'PLAN DE ACCIÓN 2026'!AF13+'PLAN DE ACCIÓN 2026'!AG13+'PLAN DE ACCIÓN 2026'!AH13+'PLAN DE ACCIÓN 2026'!AI13</f>
        <v>0</v>
      </c>
      <c r="L711" s="1031">
        <f t="shared" si="75"/>
        <v>0</v>
      </c>
      <c r="M711" s="1031">
        <f t="shared" si="76"/>
        <v>0</v>
      </c>
      <c r="N711" s="1030">
        <f>'PLAN DE ACCIÓN 2026'!Q13</f>
        <v>0</v>
      </c>
      <c r="O711" s="1022">
        <f>'PLAN DE ACCIÓN 2026'!AI13</f>
        <v>0</v>
      </c>
      <c r="P711" s="1029" t="e">
        <f t="shared" si="72"/>
        <v>#DIV/0!</v>
      </c>
      <c r="Q711" s="1046" t="s">
        <v>108</v>
      </c>
      <c r="R711" s="1030">
        <f t="shared" si="73"/>
        <v>0</v>
      </c>
      <c r="S711" s="1030">
        <f t="shared" si="74"/>
        <v>0</v>
      </c>
    </row>
    <row r="712" spans="1:19" ht="14.25">
      <c r="A712" s="1041">
        <v>11</v>
      </c>
      <c r="B712" s="1023" t="str">
        <f>'PLAN DE ACCIÓN 2026'!G14</f>
        <v>CONPES 3957 2,6</v>
      </c>
      <c r="C712" s="1048" t="s">
        <v>133</v>
      </c>
      <c r="D712" s="1048" t="s">
        <v>104</v>
      </c>
      <c r="E712" s="1023" t="str">
        <f>'PLAN DE ACCIÓN 2026'!X14</f>
        <v>Dirección General</v>
      </c>
      <c r="F712" s="1022"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712" s="1022">
        <v>8</v>
      </c>
      <c r="H712" s="1022" t="s">
        <v>141</v>
      </c>
      <c r="I712" s="1030">
        <f>'PLAN DE ACCIÓN 2026'!V14</f>
        <v>1</v>
      </c>
      <c r="J712" s="1030">
        <f>'PLAN DE ACCIÓN 2026'!J14+'PLAN DE ACCIÓN 2026'!K14+'PLAN DE ACCIÓN 2026'!L14+'PLAN DE ACCIÓN 2026'!M14+'PLAN DE ACCIÓN 2026'!N14+'PLAN DE ACCIÓN 2026'!O14+'PLAN DE ACCIÓN 2026'!P14+'PLAN DE ACCIÓN 2026'!Q14</f>
        <v>0</v>
      </c>
      <c r="K712" s="1030">
        <f>'PLAN DE ACCIÓN 2026'!AB14+'PLAN DE ACCIÓN 2026'!AC14+'PLAN DE ACCIÓN 2026'!AD14+'PLAN DE ACCIÓN 2026'!AE14+'PLAN DE ACCIÓN 2026'!AF14+'PLAN DE ACCIÓN 2026'!AG14+'PLAN DE ACCIÓN 2026'!AH14+'PLAN DE ACCIÓN 2026'!AI14</f>
        <v>0</v>
      </c>
      <c r="L712" s="1031">
        <f t="shared" si="75"/>
        <v>0</v>
      </c>
      <c r="M712" s="1031">
        <f t="shared" si="76"/>
        <v>0</v>
      </c>
      <c r="N712" s="1030">
        <f>'PLAN DE ACCIÓN 2026'!Q14</f>
        <v>0</v>
      </c>
      <c r="O712" s="1022">
        <f>'PLAN DE ACCIÓN 2026'!AI14</f>
        <v>0</v>
      </c>
      <c r="P712" s="1029" t="e">
        <f t="shared" si="72"/>
        <v>#DIV/0!</v>
      </c>
      <c r="Q712" s="1046" t="s">
        <v>108</v>
      </c>
      <c r="R712" s="1030">
        <f t="shared" si="73"/>
        <v>0</v>
      </c>
      <c r="S712" s="1030">
        <f t="shared" si="74"/>
        <v>0</v>
      </c>
    </row>
    <row r="713" spans="1:19" ht="14.25">
      <c r="A713" s="1041">
        <v>12</v>
      </c>
      <c r="B713" s="1023" t="str">
        <f>'PLAN DE ACCIÓN 2026'!G15</f>
        <v>CONPES 3866 1,52</v>
      </c>
      <c r="C713" s="1048" t="s">
        <v>133</v>
      </c>
      <c r="D713" s="1048" t="s">
        <v>104</v>
      </c>
      <c r="E713" s="1023" t="str">
        <f>'PLAN DE ACCIÓN 2026'!X15</f>
        <v>Subdirección de Servicios Metrológicos y Relación con el Ciudadano</v>
      </c>
      <c r="F713" s="1022" t="str">
        <f>'PLAN DE ACCIÓN 2026'!H15</f>
        <v>1.52 Implementar un programa para identificar y suplir las principales necesidades de ensayos y mediciones</v>
      </c>
      <c r="G713" s="1022">
        <v>8</v>
      </c>
      <c r="H713" s="1022" t="s">
        <v>141</v>
      </c>
      <c r="I713" s="1030">
        <f>'PLAN DE ACCIÓN 2026'!V15</f>
        <v>1</v>
      </c>
      <c r="J713" s="1030">
        <f>'PLAN DE ACCIÓN 2026'!J15+'PLAN DE ACCIÓN 2026'!K15+'PLAN DE ACCIÓN 2026'!L15+'PLAN DE ACCIÓN 2026'!M15+'PLAN DE ACCIÓN 2026'!N15+'PLAN DE ACCIÓN 2026'!O15+'PLAN DE ACCIÓN 2026'!P15+'PLAN DE ACCIÓN 2026'!Q15</f>
        <v>0</v>
      </c>
      <c r="K713" s="1030">
        <f>'PLAN DE ACCIÓN 2026'!AB15+'PLAN DE ACCIÓN 2026'!AC15+'PLAN DE ACCIÓN 2026'!AD15+'PLAN DE ACCIÓN 2026'!AE15+'PLAN DE ACCIÓN 2026'!AF15+'PLAN DE ACCIÓN 2026'!AG15+'PLAN DE ACCIÓN 2026'!AH15+'PLAN DE ACCIÓN 2026'!AI15</f>
        <v>0</v>
      </c>
      <c r="L713" s="1031">
        <f t="shared" si="75"/>
        <v>0</v>
      </c>
      <c r="M713" s="1031">
        <f t="shared" si="76"/>
        <v>0</v>
      </c>
      <c r="N713" s="1030">
        <f>'PLAN DE ACCIÓN 2026'!Q15</f>
        <v>0</v>
      </c>
      <c r="O713" s="1022">
        <f>'PLAN DE ACCIÓN 2026'!AI15</f>
        <v>0</v>
      </c>
      <c r="P713" s="1029" t="e">
        <f t="shared" si="72"/>
        <v>#DIV/0!</v>
      </c>
      <c r="Q713" s="1046" t="s">
        <v>108</v>
      </c>
      <c r="R713" s="1030">
        <f t="shared" si="73"/>
        <v>0</v>
      </c>
      <c r="S713" s="1030">
        <f t="shared" si="74"/>
        <v>0</v>
      </c>
    </row>
    <row r="714" spans="1:19" ht="14.25">
      <c r="A714" s="1041">
        <v>13</v>
      </c>
      <c r="B714" s="1023" t="str">
        <f>'PLAN DE ACCIÓN 2026'!G16</f>
        <v>CONPES 4052 3.6.</v>
      </c>
      <c r="C714" s="1048" t="s">
        <v>133</v>
      </c>
      <c r="D714" s="1048" t="s">
        <v>104</v>
      </c>
      <c r="E714" s="1023" t="str">
        <f>'PLAN DE ACCIÓN 2026'!X16</f>
        <v>Subdirección de Metrología Química y Biología</v>
      </c>
      <c r="F714" s="1022" t="str">
        <f>'PLAN DE ACCIÓN 2026'!H16</f>
        <v>3.6. Fortalecer la red de laboratorios nacionales especializados en el análisis de contaminantes orgánicos.</v>
      </c>
      <c r="G714" s="1022">
        <v>8</v>
      </c>
      <c r="H714" s="1022" t="s">
        <v>141</v>
      </c>
      <c r="I714" s="1030">
        <f>'PLAN DE ACCIÓN 2026'!V16</f>
        <v>2</v>
      </c>
      <c r="J714" s="1030">
        <f>'PLAN DE ACCIÓN 2026'!J16+'PLAN DE ACCIÓN 2026'!K16+'PLAN DE ACCIÓN 2026'!L16+'PLAN DE ACCIÓN 2026'!M16+'PLAN DE ACCIÓN 2026'!N16+'PLAN DE ACCIÓN 2026'!O16+'PLAN DE ACCIÓN 2026'!P16+'PLAN DE ACCIÓN 2026'!Q16</f>
        <v>1</v>
      </c>
      <c r="K714" s="1030">
        <f>'PLAN DE ACCIÓN 2026'!AB16+'PLAN DE ACCIÓN 2026'!AC16+'PLAN DE ACCIÓN 2026'!AD16+'PLAN DE ACCIÓN 2026'!AE16+'PLAN DE ACCIÓN 2026'!AF16+'PLAN DE ACCIÓN 2026'!AG16+'PLAN DE ACCIÓN 2026'!AH16+'PLAN DE ACCIÓN 2026'!AI16</f>
        <v>0</v>
      </c>
      <c r="L714" s="1031">
        <f t="shared" si="75"/>
        <v>0.5</v>
      </c>
      <c r="M714" s="1031">
        <f t="shared" si="76"/>
        <v>0</v>
      </c>
      <c r="N714" s="1030">
        <f>'PLAN DE ACCIÓN 2026'!Q16</f>
        <v>0</v>
      </c>
      <c r="O714" s="1022">
        <f>'PLAN DE ACCIÓN 2026'!AI16</f>
        <v>0</v>
      </c>
      <c r="P714" s="1029" t="e">
        <f t="shared" si="72"/>
        <v>#DIV/0!</v>
      </c>
      <c r="Q714" s="1046" t="s">
        <v>108</v>
      </c>
      <c r="R714" s="1030">
        <f t="shared" si="73"/>
        <v>-1</v>
      </c>
      <c r="S714" s="1030">
        <f t="shared" si="74"/>
        <v>0</v>
      </c>
    </row>
    <row r="715" spans="1:19" ht="14.25">
      <c r="A715" s="1041">
        <v>14</v>
      </c>
      <c r="B715" s="1023" t="str">
        <f>'PLAN DE ACCIÓN 2026'!G17</f>
        <v>CONPES 4085 2.3</v>
      </c>
      <c r="C715" s="1048" t="s">
        <v>133</v>
      </c>
      <c r="D715" s="1048" t="s">
        <v>104</v>
      </c>
      <c r="E715" s="1023" t="str">
        <f>'PLAN DE ACCIÓN 2026'!X17</f>
        <v>Subdirección de Servicios Metrológicos y Relación con el Ciudadano</v>
      </c>
      <c r="F715" s="1022"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715" s="1022">
        <v>8</v>
      </c>
      <c r="H715" s="1022" t="s">
        <v>141</v>
      </c>
      <c r="I715" s="1030">
        <f>'PLAN DE ACCIÓN 2026'!V17</f>
        <v>1</v>
      </c>
      <c r="J715" s="1030">
        <f>'PLAN DE ACCIÓN 2026'!J17+'PLAN DE ACCIÓN 2026'!K17+'PLAN DE ACCIÓN 2026'!L17+'PLAN DE ACCIÓN 2026'!M17+'PLAN DE ACCIÓN 2026'!N17+'PLAN DE ACCIÓN 2026'!O17+'PLAN DE ACCIÓN 2026'!P17+'PLAN DE ACCIÓN 2026'!Q17</f>
        <v>0</v>
      </c>
      <c r="K715" s="1030">
        <f>'PLAN DE ACCIÓN 2026'!AB17+'PLAN DE ACCIÓN 2026'!AC17+'PLAN DE ACCIÓN 2026'!AD17+'PLAN DE ACCIÓN 2026'!AE17+'PLAN DE ACCIÓN 2026'!AF17+'PLAN DE ACCIÓN 2026'!AG17+'PLAN DE ACCIÓN 2026'!AH17+'PLAN DE ACCIÓN 2026'!AI17</f>
        <v>0</v>
      </c>
      <c r="L715" s="1031">
        <f t="shared" si="75"/>
        <v>0</v>
      </c>
      <c r="M715" s="1031">
        <f t="shared" si="76"/>
        <v>0</v>
      </c>
      <c r="N715" s="1030">
        <f>'PLAN DE ACCIÓN 2026'!Q17</f>
        <v>0</v>
      </c>
      <c r="O715" s="1022">
        <f>'PLAN DE ACCIÓN 2026'!AI17</f>
        <v>0</v>
      </c>
      <c r="P715" s="1029" t="e">
        <f t="shared" si="72"/>
        <v>#DIV/0!</v>
      </c>
      <c r="Q715" s="1046" t="s">
        <v>107</v>
      </c>
      <c r="R715" s="1030">
        <f t="shared" si="73"/>
        <v>0</v>
      </c>
      <c r="S715" s="1030">
        <f t="shared" si="74"/>
        <v>0</v>
      </c>
    </row>
    <row r="716" spans="1:19" ht="14.25">
      <c r="A716" s="1041">
        <v>15</v>
      </c>
      <c r="B716" s="1023" t="str">
        <f>'PLAN DE ACCIÓN 2026'!G18</f>
        <v>PES2</v>
      </c>
      <c r="C716" s="1048" t="s">
        <v>133</v>
      </c>
      <c r="D716" s="1048" t="s">
        <v>104</v>
      </c>
      <c r="E716" s="1023" t="str">
        <f>'PLAN DE ACCIÓN 2026'!X18</f>
        <v>Subdirección de Servicios Metrológicos y Relación con el Ciudadano</v>
      </c>
      <c r="F716" s="1022" t="str">
        <f>'PLAN DE ACCIÓN 2026'!H18</f>
        <v>Brindar asistencia técnica para contribuir en la competitividad de la industria y/o la exportación de productos y servicios</v>
      </c>
      <c r="G716" s="1022">
        <v>8</v>
      </c>
      <c r="H716" s="1022" t="s">
        <v>141</v>
      </c>
      <c r="I716" s="1030">
        <f>'PLAN DE ACCIÓN 2026'!V18</f>
        <v>4</v>
      </c>
      <c r="J716" s="1030">
        <f>'PLAN DE ACCIÓN 2026'!J18+'PLAN DE ACCIÓN 2026'!K18+'PLAN DE ACCIÓN 2026'!L18+'PLAN DE ACCIÓN 2026'!M18+'PLAN DE ACCIÓN 2026'!N18+'PLAN DE ACCIÓN 2026'!O18+'PLAN DE ACCIÓN 2026'!P18+'PLAN DE ACCIÓN 2026'!Q18</f>
        <v>0</v>
      </c>
      <c r="K716" s="1030">
        <f>'PLAN DE ACCIÓN 2026'!AB18+'PLAN DE ACCIÓN 2026'!AC18+'PLAN DE ACCIÓN 2026'!AD18+'PLAN DE ACCIÓN 2026'!AE18+'PLAN DE ACCIÓN 2026'!AF18+'PLAN DE ACCIÓN 2026'!AG18+'PLAN DE ACCIÓN 2026'!AH18+'PLAN DE ACCIÓN 2026'!AI18</f>
        <v>0</v>
      </c>
      <c r="L716" s="1031">
        <f t="shared" si="75"/>
        <v>0</v>
      </c>
      <c r="M716" s="1031">
        <f t="shared" si="76"/>
        <v>0</v>
      </c>
      <c r="N716" s="1030">
        <f>'PLAN DE ACCIÓN 2026'!Q18</f>
        <v>0</v>
      </c>
      <c r="O716" s="1022">
        <f>'PLAN DE ACCIÓN 2026'!AI18</f>
        <v>0</v>
      </c>
      <c r="P716" s="1029" t="e">
        <f t="shared" si="72"/>
        <v>#DIV/0!</v>
      </c>
      <c r="Q716" s="1046" t="s">
        <v>108</v>
      </c>
      <c r="R716" s="1030">
        <f t="shared" si="73"/>
        <v>0</v>
      </c>
      <c r="S716" s="1030">
        <f t="shared" si="74"/>
        <v>0</v>
      </c>
    </row>
    <row r="717" spans="1:19" ht="14.25">
      <c r="A717" s="1041">
        <v>16</v>
      </c>
      <c r="B717" s="1023" t="str">
        <f>'PLAN DE ACCIÓN 2026'!G19</f>
        <v>CONPES 4129 2.28</v>
      </c>
      <c r="C717" s="1048" t="s">
        <v>133</v>
      </c>
      <c r="D717" s="1048" t="s">
        <v>104</v>
      </c>
      <c r="E717" s="1023" t="str">
        <f>'PLAN DE ACCIÓN 2026'!X19</f>
        <v>Subdirección de Servicios Metrológicos y Relación con el Ciudadano</v>
      </c>
      <c r="F717" s="1022"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717" s="1022">
        <v>8</v>
      </c>
      <c r="H717" s="1022" t="s">
        <v>141</v>
      </c>
      <c r="I717" s="1030">
        <f>'PLAN DE ACCIÓN 2026'!V19</f>
        <v>1</v>
      </c>
      <c r="J717" s="1030">
        <f>'PLAN DE ACCIÓN 2026'!J19+'PLAN DE ACCIÓN 2026'!K19+'PLAN DE ACCIÓN 2026'!L19+'PLAN DE ACCIÓN 2026'!M19+'PLAN DE ACCIÓN 2026'!N19+'PLAN DE ACCIÓN 2026'!O19+'PLAN DE ACCIÓN 2026'!P19+'PLAN DE ACCIÓN 2026'!Q19</f>
        <v>0</v>
      </c>
      <c r="K717" s="1030">
        <f>'PLAN DE ACCIÓN 2026'!AB19+'PLAN DE ACCIÓN 2026'!AC19+'PLAN DE ACCIÓN 2026'!AD19+'PLAN DE ACCIÓN 2026'!AE19+'PLAN DE ACCIÓN 2026'!AF19+'PLAN DE ACCIÓN 2026'!AG19+'PLAN DE ACCIÓN 2026'!AH19+'PLAN DE ACCIÓN 2026'!AI19</f>
        <v>0</v>
      </c>
      <c r="L717" s="1031">
        <f t="shared" si="75"/>
        <v>0</v>
      </c>
      <c r="M717" s="1031">
        <f t="shared" si="76"/>
        <v>0</v>
      </c>
      <c r="N717" s="1030">
        <f>'PLAN DE ACCIÓN 2026'!Q19</f>
        <v>0</v>
      </c>
      <c r="O717" s="1022">
        <f>'PLAN DE ACCIÓN 2026'!AI19</f>
        <v>0</v>
      </c>
      <c r="P717" s="1029" t="e">
        <f t="shared" si="72"/>
        <v>#DIV/0!</v>
      </c>
      <c r="Q717" s="1046" t="s">
        <v>107</v>
      </c>
      <c r="R717" s="1030">
        <f t="shared" si="73"/>
        <v>0</v>
      </c>
      <c r="S717" s="1030">
        <f t="shared" si="74"/>
        <v>0</v>
      </c>
    </row>
    <row r="718" spans="1:19" ht="14.25">
      <c r="A718" s="1041">
        <v>17</v>
      </c>
      <c r="B718" s="1023" t="str">
        <f>'PLAN DE ACCIÓN 2026'!G20</f>
        <v>PES3</v>
      </c>
      <c r="C718" s="1048" t="s">
        <v>133</v>
      </c>
      <c r="D718" s="1048" t="s">
        <v>104</v>
      </c>
      <c r="E718" s="1023" t="str">
        <f>'PLAN DE ACCIÓN 2026'!X20</f>
        <v>Subdirección de Servicios Metrológicos y Relación con el Ciudadano</v>
      </c>
      <c r="F718" s="1022" t="str">
        <f>'PLAN DE ACCIÓN 2026'!H20</f>
        <v>Realizar gestión de conocimiento a través de la prestación de servicios capacitación en metrología</v>
      </c>
      <c r="G718" s="1022">
        <v>8</v>
      </c>
      <c r="H718" s="1022" t="s">
        <v>141</v>
      </c>
      <c r="I718" s="1030">
        <f>'PLAN DE ACCIÓN 2026'!V20</f>
        <v>2</v>
      </c>
      <c r="J718" s="1030">
        <f>'PLAN DE ACCIÓN 2026'!J20+'PLAN DE ACCIÓN 2026'!K20+'PLAN DE ACCIÓN 2026'!L20+'PLAN DE ACCIÓN 2026'!M20+'PLAN DE ACCIÓN 2026'!N20+'PLAN DE ACCIÓN 2026'!O20+'PLAN DE ACCIÓN 2026'!P20+'PLAN DE ACCIÓN 2026'!Q20</f>
        <v>0</v>
      </c>
      <c r="K718" s="1030">
        <f>'PLAN DE ACCIÓN 2026'!AB20+'PLAN DE ACCIÓN 2026'!AC20+'PLAN DE ACCIÓN 2026'!AD20+'PLAN DE ACCIÓN 2026'!AE20+'PLAN DE ACCIÓN 2026'!AF20+'PLAN DE ACCIÓN 2026'!AG20+'PLAN DE ACCIÓN 2026'!AH20+'PLAN DE ACCIÓN 2026'!AI20</f>
        <v>0</v>
      </c>
      <c r="L718" s="1031">
        <f t="shared" si="75"/>
        <v>0</v>
      </c>
      <c r="M718" s="1031">
        <f t="shared" si="76"/>
        <v>0</v>
      </c>
      <c r="N718" s="1030">
        <f>'PLAN DE ACCIÓN 2026'!Q20</f>
        <v>0</v>
      </c>
      <c r="O718" s="1022">
        <f>'PLAN DE ACCIÓN 2026'!AI20</f>
        <v>0</v>
      </c>
      <c r="P718" s="1029" t="e">
        <f t="shared" si="72"/>
        <v>#DIV/0!</v>
      </c>
      <c r="Q718" s="1046" t="s">
        <v>108</v>
      </c>
      <c r="R718" s="1030">
        <f t="shared" si="73"/>
        <v>0</v>
      </c>
      <c r="S718" s="1030">
        <f t="shared" si="74"/>
        <v>0</v>
      </c>
    </row>
    <row r="719" spans="1:19" ht="14.25">
      <c r="A719" s="1041">
        <v>18</v>
      </c>
      <c r="B719" s="1023" t="str">
        <f>'PLAN DE ACCIÓN 2026'!G21</f>
        <v>CONPES 4129 2.29</v>
      </c>
      <c r="C719" s="1048" t="s">
        <v>133</v>
      </c>
      <c r="D719" s="1048" t="s">
        <v>104</v>
      </c>
      <c r="E719" s="1023" t="str">
        <f>'PLAN DE ACCIÓN 2026'!X21</f>
        <v>Subdirección de Metrología Física</v>
      </c>
      <c r="F719" s="1022"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719" s="1022">
        <v>8</v>
      </c>
      <c r="H719" s="1022" t="s">
        <v>141</v>
      </c>
      <c r="I719" s="1030">
        <f>'PLAN DE ACCIÓN 2026'!V21</f>
        <v>2</v>
      </c>
      <c r="J719" s="1030">
        <f>'PLAN DE ACCIÓN 2026'!J21+'PLAN DE ACCIÓN 2026'!K21+'PLAN DE ACCIÓN 2026'!L21+'PLAN DE ACCIÓN 2026'!M21+'PLAN DE ACCIÓN 2026'!N21+'PLAN DE ACCIÓN 2026'!O21+'PLAN DE ACCIÓN 2026'!P21+'PLAN DE ACCIÓN 2026'!Q21</f>
        <v>1</v>
      </c>
      <c r="K719" s="1030">
        <f>'PLAN DE ACCIÓN 2026'!AB21+'PLAN DE ACCIÓN 2026'!AC21+'PLAN DE ACCIÓN 2026'!AD21+'PLAN DE ACCIÓN 2026'!AE21+'PLAN DE ACCIÓN 2026'!AF21+'PLAN DE ACCIÓN 2026'!AG21+'PLAN DE ACCIÓN 2026'!AH21+'PLAN DE ACCIÓN 2026'!AI21</f>
        <v>1</v>
      </c>
      <c r="L719" s="1031">
        <f t="shared" si="75"/>
        <v>0.5</v>
      </c>
      <c r="M719" s="1031">
        <f t="shared" si="76"/>
        <v>0.5</v>
      </c>
      <c r="N719" s="1030">
        <f>'PLAN DE ACCIÓN 2026'!Q21</f>
        <v>0</v>
      </c>
      <c r="O719" s="1022">
        <f>'PLAN DE ACCIÓN 2026'!AI21</f>
        <v>0</v>
      </c>
      <c r="P719" s="1029" t="e">
        <f t="shared" si="72"/>
        <v>#DIV/0!</v>
      </c>
      <c r="Q719" s="1046" t="s">
        <v>108</v>
      </c>
      <c r="R719" s="1030">
        <f t="shared" si="73"/>
        <v>0</v>
      </c>
      <c r="S719" s="1030">
        <f t="shared" si="74"/>
        <v>0</v>
      </c>
    </row>
    <row r="720" spans="1:19" ht="14.25">
      <c r="A720" s="1041">
        <v>19</v>
      </c>
      <c r="B720" s="1023" t="str">
        <f>'PLAN DE ACCIÓN 2026'!G22</f>
        <v>CONPES 4129 2.30</v>
      </c>
      <c r="C720" s="1048" t="s">
        <v>133</v>
      </c>
      <c r="D720" s="1048" t="s">
        <v>104</v>
      </c>
      <c r="E720" s="1023" t="str">
        <f>'PLAN DE ACCIÓN 2026'!X22</f>
        <v>Subdirección de Servicios Metrológicos y Relación con el Ciudadano</v>
      </c>
      <c r="F720" s="1022"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720" s="1022">
        <v>8</v>
      </c>
      <c r="H720" s="1022" t="s">
        <v>141</v>
      </c>
      <c r="I720" s="1030">
        <f>'PLAN DE ACCIÓN 2026'!V22</f>
        <v>1</v>
      </c>
      <c r="J720" s="1030">
        <f>'PLAN DE ACCIÓN 2026'!J22+'PLAN DE ACCIÓN 2026'!K22+'PLAN DE ACCIÓN 2026'!L22+'PLAN DE ACCIÓN 2026'!M22+'PLAN DE ACCIÓN 2026'!N22+'PLAN DE ACCIÓN 2026'!O22+'PLAN DE ACCIÓN 2026'!P22+'PLAN DE ACCIÓN 2026'!Q22</f>
        <v>0</v>
      </c>
      <c r="K720" s="1030">
        <f>'PLAN DE ACCIÓN 2026'!AB22+'PLAN DE ACCIÓN 2026'!AC22+'PLAN DE ACCIÓN 2026'!AD22+'PLAN DE ACCIÓN 2026'!AE22+'PLAN DE ACCIÓN 2026'!AF22+'PLAN DE ACCIÓN 2026'!AG22+'PLAN DE ACCIÓN 2026'!AH22+'PLAN DE ACCIÓN 2026'!AI22</f>
        <v>0</v>
      </c>
      <c r="L720" s="1031">
        <f t="shared" si="75"/>
        <v>0</v>
      </c>
      <c r="M720" s="1031">
        <f t="shared" si="76"/>
        <v>0</v>
      </c>
      <c r="N720" s="1030">
        <f>'PLAN DE ACCIÓN 2026'!Q22</f>
        <v>0</v>
      </c>
      <c r="O720" s="1022">
        <f>'PLAN DE ACCIÓN 2026'!AI22</f>
        <v>0</v>
      </c>
      <c r="P720" s="1029" t="e">
        <f t="shared" si="72"/>
        <v>#DIV/0!</v>
      </c>
      <c r="Q720" s="1046" t="s">
        <v>107</v>
      </c>
      <c r="R720" s="1030">
        <f t="shared" si="73"/>
        <v>0</v>
      </c>
      <c r="S720" s="1030">
        <f t="shared" si="74"/>
        <v>0</v>
      </c>
    </row>
    <row r="721" spans="1:19" ht="14.25">
      <c r="A721" s="1041">
        <v>20</v>
      </c>
      <c r="B721" s="1023" t="str">
        <f>'PLAN DE ACCIÓN 2026'!G23</f>
        <v>PES4</v>
      </c>
      <c r="C721" s="1048" t="s">
        <v>133</v>
      </c>
      <c r="D721" s="1048" t="s">
        <v>104</v>
      </c>
      <c r="E721" s="1023" t="str">
        <f>'PLAN DE ACCIÓN 2026'!X23</f>
        <v>Subdirección de Servicios Metrológicos y Relación con el Ciudadano</v>
      </c>
      <c r="F721" s="1022" t="str">
        <f>'PLAN DE ACCIÓN 2026'!H23</f>
        <v>Identificar oportunidades metrologícas para atender condiciones favorables del comercio exterior</v>
      </c>
      <c r="G721" s="1022">
        <v>8</v>
      </c>
      <c r="H721" s="1022" t="s">
        <v>141</v>
      </c>
      <c r="I721" s="1030">
        <f>'PLAN DE ACCIÓN 2026'!V23</f>
        <v>1</v>
      </c>
      <c r="J721" s="1030">
        <f>'PLAN DE ACCIÓN 2026'!J23+'PLAN DE ACCIÓN 2026'!K23+'PLAN DE ACCIÓN 2026'!L23+'PLAN DE ACCIÓN 2026'!M23+'PLAN DE ACCIÓN 2026'!N23+'PLAN DE ACCIÓN 2026'!O23+'PLAN DE ACCIÓN 2026'!P23+'PLAN DE ACCIÓN 2026'!Q23</f>
        <v>0</v>
      </c>
      <c r="K721" s="1030">
        <f>'PLAN DE ACCIÓN 2026'!AB23+'PLAN DE ACCIÓN 2026'!AC23+'PLAN DE ACCIÓN 2026'!AD23+'PLAN DE ACCIÓN 2026'!AE23+'PLAN DE ACCIÓN 2026'!AF23+'PLAN DE ACCIÓN 2026'!AG23+'PLAN DE ACCIÓN 2026'!AH23+'PLAN DE ACCIÓN 2026'!AI23</f>
        <v>0</v>
      </c>
      <c r="L721" s="1031">
        <f t="shared" si="75"/>
        <v>0</v>
      </c>
      <c r="M721" s="1031">
        <f t="shared" si="76"/>
        <v>0</v>
      </c>
      <c r="N721" s="1030">
        <f>'PLAN DE ACCIÓN 2026'!Q23</f>
        <v>0</v>
      </c>
      <c r="O721" s="1022">
        <f>'PLAN DE ACCIÓN 2026'!AI23</f>
        <v>0</v>
      </c>
      <c r="P721" s="1029" t="e">
        <f t="shared" si="72"/>
        <v>#DIV/0!</v>
      </c>
      <c r="Q721" s="1046" t="s">
        <v>107</v>
      </c>
      <c r="R721" s="1030">
        <f t="shared" si="73"/>
        <v>0</v>
      </c>
      <c r="S721" s="1030">
        <f t="shared" si="74"/>
        <v>0</v>
      </c>
    </row>
    <row r="722" spans="1:19" ht="14.25">
      <c r="A722" s="1041">
        <v>21</v>
      </c>
      <c r="B722" s="1023" t="str">
        <f>'PLAN DE ACCIÓN 2026'!G24</f>
        <v>PES5</v>
      </c>
      <c r="C722" s="1048" t="s">
        <v>133</v>
      </c>
      <c r="D722" s="1048" t="s">
        <v>104</v>
      </c>
      <c r="E722" s="1023" t="str">
        <f>'PLAN DE ACCIÓN 2026'!X24</f>
        <v>Subdirección de Servicios Metrológicos y Relación con el Ciudadano</v>
      </c>
      <c r="F722" s="1022" t="str">
        <f>'PLAN DE ACCIÓN 2026'!H24</f>
        <v>Contribuir desde la oferta de servicios metrológicos la acreditación de los laboratorios nacionales para la reducción de costos de los empresarios para certificarse en calidad</v>
      </c>
      <c r="G722" s="1022">
        <v>8</v>
      </c>
      <c r="H722" s="1022" t="s">
        <v>141</v>
      </c>
      <c r="I722" s="1030">
        <f>'PLAN DE ACCIÓN 2026'!V24</f>
        <v>2</v>
      </c>
      <c r="J722" s="1030">
        <f>'PLAN DE ACCIÓN 2026'!J24+'PLAN DE ACCIÓN 2026'!K24+'PLAN DE ACCIÓN 2026'!L24+'PLAN DE ACCIÓN 2026'!M24+'PLAN DE ACCIÓN 2026'!N24+'PLAN DE ACCIÓN 2026'!O24+'PLAN DE ACCIÓN 2026'!P24+'PLAN DE ACCIÓN 2026'!Q24</f>
        <v>0</v>
      </c>
      <c r="K722" s="1030">
        <f>'PLAN DE ACCIÓN 2026'!AB24+'PLAN DE ACCIÓN 2026'!AC24+'PLAN DE ACCIÓN 2026'!AD24+'PLAN DE ACCIÓN 2026'!AE24+'PLAN DE ACCIÓN 2026'!AF24+'PLAN DE ACCIÓN 2026'!AG24+'PLAN DE ACCIÓN 2026'!AH24+'PLAN DE ACCIÓN 2026'!AI24</f>
        <v>0</v>
      </c>
      <c r="L722" s="1031">
        <f t="shared" si="75"/>
        <v>0</v>
      </c>
      <c r="M722" s="1031">
        <f t="shared" si="76"/>
        <v>0</v>
      </c>
      <c r="N722" s="1030">
        <f>'PLAN DE ACCIÓN 2026'!Q24</f>
        <v>0</v>
      </c>
      <c r="O722" s="1022">
        <f>'PLAN DE ACCIÓN 2026'!AI24</f>
        <v>0</v>
      </c>
      <c r="P722" s="1029" t="e">
        <f t="shared" si="72"/>
        <v>#DIV/0!</v>
      </c>
      <c r="Q722" s="1046" t="s">
        <v>107</v>
      </c>
      <c r="R722" s="1030">
        <f t="shared" si="73"/>
        <v>0</v>
      </c>
      <c r="S722" s="1030">
        <f t="shared" si="74"/>
        <v>0</v>
      </c>
    </row>
    <row r="723" spans="1:19" ht="14.25">
      <c r="A723" s="1041">
        <v>22</v>
      </c>
      <c r="B723" s="1023" t="str">
        <f>'PLAN DE ACCIÓN 2026'!G25</f>
        <v>PES6</v>
      </c>
      <c r="C723" s="1048" t="s">
        <v>133</v>
      </c>
      <c r="D723" s="1048" t="s">
        <v>104</v>
      </c>
      <c r="E723" s="1023" t="str">
        <f>'PLAN DE ACCIÓN 2026'!X25</f>
        <v>Subdirección de Servicios Metrológicos y Relación con el Ciudadano</v>
      </c>
      <c r="F723" s="1022" t="str">
        <f>'PLAN DE ACCIÓN 2026'!H25</f>
        <v>Realizar estudios de identificación de brechas metrológicas que contribuya a las apuestas productivas estratégicas</v>
      </c>
      <c r="G723" s="1022">
        <v>8</v>
      </c>
      <c r="H723" s="1022" t="s">
        <v>141</v>
      </c>
      <c r="I723" s="1030">
        <f>'PLAN DE ACCIÓN 2026'!V25</f>
        <v>2</v>
      </c>
      <c r="J723" s="1030">
        <f>'PLAN DE ACCIÓN 2026'!J25+'PLAN DE ACCIÓN 2026'!K25+'PLAN DE ACCIÓN 2026'!L25+'PLAN DE ACCIÓN 2026'!M25+'PLAN DE ACCIÓN 2026'!N25+'PLAN DE ACCIÓN 2026'!O25+'PLAN DE ACCIÓN 2026'!P25+'PLAN DE ACCIÓN 2026'!Q25</f>
        <v>0</v>
      </c>
      <c r="K723" s="1030">
        <f>'PLAN DE ACCIÓN 2026'!AB25+'PLAN DE ACCIÓN 2026'!AC25+'PLAN DE ACCIÓN 2026'!AD25+'PLAN DE ACCIÓN 2026'!AE25+'PLAN DE ACCIÓN 2026'!AF25+'PLAN DE ACCIÓN 2026'!AG25+'PLAN DE ACCIÓN 2026'!AH25+'PLAN DE ACCIÓN 2026'!AI25</f>
        <v>0</v>
      </c>
      <c r="L723" s="1031">
        <f t="shared" si="75"/>
        <v>0</v>
      </c>
      <c r="M723" s="1031">
        <f t="shared" si="76"/>
        <v>0</v>
      </c>
      <c r="N723" s="1030">
        <f>'PLAN DE ACCIÓN 2026'!Q25</f>
        <v>0</v>
      </c>
      <c r="O723" s="1022">
        <f>'PLAN DE ACCIÓN 2026'!AI25</f>
        <v>0</v>
      </c>
      <c r="P723" s="1029" t="e">
        <f t="shared" si="72"/>
        <v>#DIV/0!</v>
      </c>
      <c r="Q723" s="1046" t="s">
        <v>107</v>
      </c>
      <c r="R723" s="1030">
        <f t="shared" si="73"/>
        <v>0</v>
      </c>
      <c r="S723" s="1030">
        <f t="shared" si="74"/>
        <v>0</v>
      </c>
    </row>
    <row r="724" spans="1:19" ht="14.25">
      <c r="A724" s="1041">
        <v>23</v>
      </c>
      <c r="B724" s="1023" t="str">
        <f>'PLAN DE ACCIÓN 2026'!G26</f>
        <v>PES7</v>
      </c>
      <c r="C724" s="1048" t="s">
        <v>133</v>
      </c>
      <c r="D724" s="1048" t="s">
        <v>104</v>
      </c>
      <c r="E724" s="1023" t="str">
        <f>'PLAN DE ACCIÓN 2026'!X26</f>
        <v>Dirección General</v>
      </c>
      <c r="F724" s="1022" t="str">
        <f>'PLAN DE ACCIÓN 2026'!H26</f>
        <v>Participar en eventos y canales de comunicación del SICAL</v>
      </c>
      <c r="G724" s="1022">
        <v>8</v>
      </c>
      <c r="H724" s="1022" t="s">
        <v>141</v>
      </c>
      <c r="I724" s="1030">
        <f>'PLAN DE ACCIÓN 2026'!V26</f>
        <v>2</v>
      </c>
      <c r="J724" s="1030">
        <f>'PLAN DE ACCIÓN 2026'!J26+'PLAN DE ACCIÓN 2026'!K26+'PLAN DE ACCIÓN 2026'!L26+'PLAN DE ACCIÓN 2026'!M26+'PLAN DE ACCIÓN 2026'!N26+'PLAN DE ACCIÓN 2026'!O26+'PLAN DE ACCIÓN 2026'!P26+'PLAN DE ACCIÓN 2026'!Q26</f>
        <v>1</v>
      </c>
      <c r="K724" s="1030">
        <f>'PLAN DE ACCIÓN 2026'!AB26+'PLAN DE ACCIÓN 2026'!AC26+'PLAN DE ACCIÓN 2026'!AD26+'PLAN DE ACCIÓN 2026'!AE26+'PLAN DE ACCIÓN 2026'!AF26+'PLAN DE ACCIÓN 2026'!AG26+'PLAN DE ACCIÓN 2026'!AH26+'PLAN DE ACCIÓN 2026'!AI26</f>
        <v>0</v>
      </c>
      <c r="L724" s="1031">
        <f t="shared" si="75"/>
        <v>0.5</v>
      </c>
      <c r="M724" s="1031">
        <f t="shared" si="76"/>
        <v>0</v>
      </c>
      <c r="N724" s="1030">
        <f>'PLAN DE ACCIÓN 2026'!Q26</f>
        <v>0</v>
      </c>
      <c r="O724" s="1022">
        <f>'PLAN DE ACCIÓN 2026'!AI26</f>
        <v>0</v>
      </c>
      <c r="P724" s="1029" t="e">
        <f t="shared" si="72"/>
        <v>#DIV/0!</v>
      </c>
      <c r="Q724" s="1046" t="s">
        <v>107</v>
      </c>
      <c r="R724" s="1030">
        <f t="shared" si="73"/>
        <v>-1</v>
      </c>
      <c r="S724" s="1030">
        <f t="shared" si="74"/>
        <v>0</v>
      </c>
    </row>
    <row r="725" spans="1:19" ht="14.25">
      <c r="A725" s="1041">
        <v>24</v>
      </c>
      <c r="B725" s="1023" t="str">
        <f>'PLAN DE ACCIÓN 2026'!G27</f>
        <v>PES8</v>
      </c>
      <c r="C725" s="1048" t="s">
        <v>133</v>
      </c>
      <c r="D725" s="1048" t="s">
        <v>104</v>
      </c>
      <c r="E725" s="1023" t="str">
        <f>'PLAN DE ACCIÓN 2026'!X27</f>
        <v>Subdirección de Servicios Metrológicos y Relación con el Ciudadano</v>
      </c>
      <c r="F725" s="1022" t="str">
        <f>'PLAN DE ACCIÓN 2026'!H27</f>
        <v>Fortalecer la estrategia nacional del turismo responsable sus ejes temáticos y componentes</v>
      </c>
      <c r="G725" s="1022">
        <v>8</v>
      </c>
      <c r="H725" s="1022" t="s">
        <v>141</v>
      </c>
      <c r="I725" s="1030">
        <f>'PLAN DE ACCIÓN 2026'!V27</f>
        <v>1</v>
      </c>
      <c r="J725" s="1030">
        <f>'PLAN DE ACCIÓN 2026'!J27+'PLAN DE ACCIÓN 2026'!K27+'PLAN DE ACCIÓN 2026'!L27+'PLAN DE ACCIÓN 2026'!M27+'PLAN DE ACCIÓN 2026'!N27+'PLAN DE ACCIÓN 2026'!O27+'PLAN DE ACCIÓN 2026'!P27+'PLAN DE ACCIÓN 2026'!Q27</f>
        <v>0</v>
      </c>
      <c r="K725" s="1030">
        <f>'PLAN DE ACCIÓN 2026'!AB27+'PLAN DE ACCIÓN 2026'!AC27+'PLAN DE ACCIÓN 2026'!AD27+'PLAN DE ACCIÓN 2026'!AE27+'PLAN DE ACCIÓN 2026'!AF27+'PLAN DE ACCIÓN 2026'!AG27+'PLAN DE ACCIÓN 2026'!AH27+'PLAN DE ACCIÓN 2026'!AI27</f>
        <v>0</v>
      </c>
      <c r="L725" s="1031">
        <f t="shared" si="75"/>
        <v>0</v>
      </c>
      <c r="M725" s="1031">
        <f t="shared" si="76"/>
        <v>0</v>
      </c>
      <c r="N725" s="1030">
        <f>'PLAN DE ACCIÓN 2026'!Q27</f>
        <v>0</v>
      </c>
      <c r="O725" s="1022">
        <f>'PLAN DE ACCIÓN 2026'!AI27</f>
        <v>0</v>
      </c>
      <c r="P725" s="1029" t="e">
        <f t="shared" si="72"/>
        <v>#DIV/0!</v>
      </c>
      <c r="Q725" s="1046" t="s">
        <v>107</v>
      </c>
      <c r="R725" s="1030">
        <f t="shared" si="73"/>
        <v>0</v>
      </c>
      <c r="S725" s="1030">
        <f t="shared" si="74"/>
        <v>0</v>
      </c>
    </row>
    <row r="726" spans="1:19" ht="14.25">
      <c r="A726" s="1041">
        <v>25</v>
      </c>
      <c r="B726" s="1023" t="str">
        <f>'PLAN DE ACCIÓN 2026'!G28</f>
        <v>PES9</v>
      </c>
      <c r="C726" s="1048" t="s">
        <v>133</v>
      </c>
      <c r="D726" s="1048" t="s">
        <v>104</v>
      </c>
      <c r="E726" s="1023" t="str">
        <f>'PLAN DE ACCIÓN 2026'!X28</f>
        <v>Subdirección de Servicios Metrológicos y Relación con el Ciudadano</v>
      </c>
      <c r="F726" s="1022" t="str">
        <f>'PLAN DE ACCIÓN 2026'!H28</f>
        <v>Participación en definición de regulación</v>
      </c>
      <c r="G726" s="1022">
        <v>8</v>
      </c>
      <c r="H726" s="1022" t="s">
        <v>141</v>
      </c>
      <c r="I726" s="1030">
        <f>'PLAN DE ACCIÓN 2026'!V28</f>
        <v>1</v>
      </c>
      <c r="J726" s="1030">
        <f>'PLAN DE ACCIÓN 2026'!J28+'PLAN DE ACCIÓN 2026'!K28+'PLAN DE ACCIÓN 2026'!L28+'PLAN DE ACCIÓN 2026'!M28+'PLAN DE ACCIÓN 2026'!N28+'PLAN DE ACCIÓN 2026'!O28+'PLAN DE ACCIÓN 2026'!P28+'PLAN DE ACCIÓN 2026'!Q28</f>
        <v>0</v>
      </c>
      <c r="K726" s="1030">
        <f>'PLAN DE ACCIÓN 2026'!AB28+'PLAN DE ACCIÓN 2026'!AC28+'PLAN DE ACCIÓN 2026'!AD28+'PLAN DE ACCIÓN 2026'!AE28+'PLAN DE ACCIÓN 2026'!AF28+'PLAN DE ACCIÓN 2026'!AG28+'PLAN DE ACCIÓN 2026'!AH28+'PLAN DE ACCIÓN 2026'!AI28</f>
        <v>0</v>
      </c>
      <c r="L726" s="1031">
        <f t="shared" si="75"/>
        <v>0</v>
      </c>
      <c r="M726" s="1031">
        <f t="shared" si="76"/>
        <v>0</v>
      </c>
      <c r="N726" s="1030">
        <f>'PLAN DE ACCIÓN 2026'!Q28</f>
        <v>0</v>
      </c>
      <c r="O726" s="1022">
        <f>'PLAN DE ACCIÓN 2026'!AI28</f>
        <v>0</v>
      </c>
      <c r="P726" s="1029" t="e">
        <f t="shared" si="72"/>
        <v>#DIV/0!</v>
      </c>
      <c r="Q726" s="1046" t="s">
        <v>105</v>
      </c>
      <c r="R726" s="1030">
        <f t="shared" si="73"/>
        <v>0</v>
      </c>
      <c r="S726" s="1030">
        <f t="shared" si="74"/>
        <v>0</v>
      </c>
    </row>
    <row r="727" spans="1:19" ht="14.25">
      <c r="A727" s="1041">
        <v>26</v>
      </c>
      <c r="B727" s="1023" t="str">
        <f>'PLAN DE ACCIÓN 2026'!G29</f>
        <v>PEI5</v>
      </c>
      <c r="C727" s="1048" t="s">
        <v>133</v>
      </c>
      <c r="D727" s="1048" t="s">
        <v>104</v>
      </c>
      <c r="E727" s="1023" t="str">
        <f>'PLAN DE ACCIÓN 2026'!X29</f>
        <v>Subdirección de Servicios Metrológicos y Relación con el Ciudadano</v>
      </c>
      <c r="F727" s="1022" t="str">
        <f>'PLAN DE ACCIÓN 2026'!H29</f>
        <v>Fortalecer el relacionamiento con el sector productivo a través de la RCM</v>
      </c>
      <c r="G727" s="1022">
        <v>8</v>
      </c>
      <c r="H727" s="1022" t="s">
        <v>141</v>
      </c>
      <c r="I727" s="1030">
        <f>'PLAN DE ACCIÓN 2026'!V29</f>
        <v>3</v>
      </c>
      <c r="J727" s="1030">
        <f>'PLAN DE ACCIÓN 2026'!J29+'PLAN DE ACCIÓN 2026'!K29+'PLAN DE ACCIÓN 2026'!L29+'PLAN DE ACCIÓN 2026'!M29+'PLAN DE ACCIÓN 2026'!N29+'PLAN DE ACCIÓN 2026'!O29+'PLAN DE ACCIÓN 2026'!P29+'PLAN DE ACCIÓN 2026'!Q29</f>
        <v>0</v>
      </c>
      <c r="K727" s="1030">
        <f>'PLAN DE ACCIÓN 2026'!AB29+'PLAN DE ACCIÓN 2026'!AC29+'PLAN DE ACCIÓN 2026'!AD29+'PLAN DE ACCIÓN 2026'!AE29+'PLAN DE ACCIÓN 2026'!AF29+'PLAN DE ACCIÓN 2026'!AG29+'PLAN DE ACCIÓN 2026'!AH29+'PLAN DE ACCIÓN 2026'!AI29</f>
        <v>0</v>
      </c>
      <c r="L727" s="1031">
        <f t="shared" si="75"/>
        <v>0</v>
      </c>
      <c r="M727" s="1031">
        <f t="shared" si="76"/>
        <v>0</v>
      </c>
      <c r="N727" s="1030">
        <f>'PLAN DE ACCIÓN 2026'!Q29</f>
        <v>0</v>
      </c>
      <c r="O727" s="1022">
        <f>'PLAN DE ACCIÓN 2026'!AI29</f>
        <v>0</v>
      </c>
      <c r="P727" s="1029" t="e">
        <f t="shared" si="72"/>
        <v>#DIV/0!</v>
      </c>
      <c r="Q727" s="1046" t="s">
        <v>107</v>
      </c>
      <c r="R727" s="1030">
        <f t="shared" si="73"/>
        <v>0</v>
      </c>
      <c r="S727" s="1030">
        <f t="shared" si="74"/>
        <v>0</v>
      </c>
    </row>
    <row r="728" spans="1:19" ht="14.25">
      <c r="A728" s="1041">
        <v>27</v>
      </c>
      <c r="B728" s="1023" t="str">
        <f>'PLAN DE ACCIÓN 2026'!G30</f>
        <v>PES10</v>
      </c>
      <c r="C728" s="1048" t="s">
        <v>133</v>
      </c>
      <c r="D728" s="1048" t="s">
        <v>104</v>
      </c>
      <c r="E728" s="1023" t="str">
        <f>'PLAN DE ACCIÓN 2026'!X30</f>
        <v>Subdirección de Servicios Metrológicos y Relación con el Ciudadano</v>
      </c>
      <c r="F728" s="1022" t="str">
        <f>'PLAN DE ACCIÓN 2026'!H30</f>
        <v>Desarrollar planes de trabajos para disminución de brechas de capacidades de medición y calibración desarrollados</v>
      </c>
      <c r="G728" s="1022">
        <v>8</v>
      </c>
      <c r="H728" s="1022" t="s">
        <v>141</v>
      </c>
      <c r="I728" s="1030">
        <f>'PLAN DE ACCIÓN 2026'!V30</f>
        <v>1</v>
      </c>
      <c r="J728" s="1030">
        <f>'PLAN DE ACCIÓN 2026'!J30+'PLAN DE ACCIÓN 2026'!K30+'PLAN DE ACCIÓN 2026'!L30+'PLAN DE ACCIÓN 2026'!M30+'PLAN DE ACCIÓN 2026'!N30+'PLAN DE ACCIÓN 2026'!O30+'PLAN DE ACCIÓN 2026'!P30+'PLAN DE ACCIÓN 2026'!Q30</f>
        <v>0</v>
      </c>
      <c r="K728" s="1030">
        <f>'PLAN DE ACCIÓN 2026'!AB30+'PLAN DE ACCIÓN 2026'!AC30+'PLAN DE ACCIÓN 2026'!AD30+'PLAN DE ACCIÓN 2026'!AE30+'PLAN DE ACCIÓN 2026'!AF30+'PLAN DE ACCIÓN 2026'!AG30+'PLAN DE ACCIÓN 2026'!AH30+'PLAN DE ACCIÓN 2026'!AI30</f>
        <v>0</v>
      </c>
      <c r="L728" s="1031">
        <f t="shared" si="75"/>
        <v>0</v>
      </c>
      <c r="M728" s="1031">
        <f t="shared" si="76"/>
        <v>0</v>
      </c>
      <c r="N728" s="1030">
        <f>'PLAN DE ACCIÓN 2026'!Q30</f>
        <v>0</v>
      </c>
      <c r="O728" s="1022">
        <f>'PLAN DE ACCIÓN 2026'!AI30</f>
        <v>0</v>
      </c>
      <c r="P728" s="1029" t="e">
        <f t="shared" si="72"/>
        <v>#DIV/0!</v>
      </c>
      <c r="Q728" s="1046" t="s">
        <v>107</v>
      </c>
      <c r="R728" s="1030">
        <f t="shared" si="73"/>
        <v>0</v>
      </c>
      <c r="S728" s="1030">
        <f t="shared" si="74"/>
        <v>0</v>
      </c>
    </row>
    <row r="729" spans="1:19" ht="14.25">
      <c r="A729" s="1041">
        <v>28</v>
      </c>
      <c r="B729" s="1023" t="str">
        <f>'PLAN DE ACCIÓN 2026'!G31</f>
        <v>PES11</v>
      </c>
      <c r="C729" s="1048" t="s">
        <v>133</v>
      </c>
      <c r="D729" s="1048" t="s">
        <v>104</v>
      </c>
      <c r="E729" s="1023" t="str">
        <f>'PLAN DE ACCIÓN 2026'!X31</f>
        <v>Subdirección de Servicios Metrológicos y Relación con el Ciudadano</v>
      </c>
      <c r="F729" s="1022" t="str">
        <f>'PLAN DE ACCIÓN 2026'!H31</f>
        <v>Desarrollar programas de fortalecimiento de habilidades duras y blandas en sectores de las regiones con identificación de brechas de capacidades metrológicas</v>
      </c>
      <c r="G729" s="1022">
        <v>8</v>
      </c>
      <c r="H729" s="1022" t="s">
        <v>141</v>
      </c>
      <c r="I729" s="1030">
        <f>'PLAN DE ACCIÓN 2026'!V31</f>
        <v>2</v>
      </c>
      <c r="J729" s="1030">
        <f>'PLAN DE ACCIÓN 2026'!J31+'PLAN DE ACCIÓN 2026'!K31+'PLAN DE ACCIÓN 2026'!L31+'PLAN DE ACCIÓN 2026'!M31+'PLAN DE ACCIÓN 2026'!N31+'PLAN DE ACCIÓN 2026'!O31+'PLAN DE ACCIÓN 2026'!P31+'PLAN DE ACCIÓN 2026'!Q31</f>
        <v>0</v>
      </c>
      <c r="K729" s="1030">
        <f>'PLAN DE ACCIÓN 2026'!AB31+'PLAN DE ACCIÓN 2026'!AC31+'PLAN DE ACCIÓN 2026'!AD31+'PLAN DE ACCIÓN 2026'!AE31+'PLAN DE ACCIÓN 2026'!AF31+'PLAN DE ACCIÓN 2026'!AG31+'PLAN DE ACCIÓN 2026'!AH31+'PLAN DE ACCIÓN 2026'!AI31</f>
        <v>0</v>
      </c>
      <c r="L729" s="1031">
        <f t="shared" si="75"/>
        <v>0</v>
      </c>
      <c r="M729" s="1031">
        <f t="shared" si="76"/>
        <v>0</v>
      </c>
      <c r="N729" s="1030">
        <f>'PLAN DE ACCIÓN 2026'!Q31</f>
        <v>0</v>
      </c>
      <c r="O729" s="1022">
        <f>'PLAN DE ACCIÓN 2026'!AI31</f>
        <v>0</v>
      </c>
      <c r="P729" s="1029" t="e">
        <f t="shared" si="72"/>
        <v>#DIV/0!</v>
      </c>
      <c r="Q729" s="1046" t="s">
        <v>105</v>
      </c>
      <c r="R729" s="1030">
        <f t="shared" si="73"/>
        <v>0</v>
      </c>
      <c r="S729" s="1030">
        <f t="shared" si="74"/>
        <v>0</v>
      </c>
    </row>
    <row r="730" spans="1:19" ht="14.25">
      <c r="A730" s="1041">
        <v>29</v>
      </c>
      <c r="B730" s="1023" t="str">
        <f>'PLAN DE ACCIÓN 2026'!G32</f>
        <v>PEI6</v>
      </c>
      <c r="C730" s="1048" t="s">
        <v>133</v>
      </c>
      <c r="D730" s="1048" t="s">
        <v>104</v>
      </c>
      <c r="E730" s="1023" t="str">
        <f>'PLAN DE ACCIÓN 2026'!X32</f>
        <v>Subdirección de Servicios Metrológicos y Relación con el Ciudadano</v>
      </c>
      <c r="F730" s="1022" t="str">
        <f>'PLAN DE ACCIÓN 2026'!H32</f>
        <v>Generar charlas técnicas enfocadas en las regiónes, acciones en marco de proyectos de coorperación, servicios / formaciones metrológicos en las regiones.</v>
      </c>
      <c r="G730" s="1022">
        <v>8</v>
      </c>
      <c r="H730" s="1022" t="s">
        <v>141</v>
      </c>
      <c r="I730" s="1030">
        <f>'PLAN DE ACCIÓN 2026'!V32</f>
        <v>1</v>
      </c>
      <c r="J730" s="1030">
        <f>'PLAN DE ACCIÓN 2026'!J32+'PLAN DE ACCIÓN 2026'!K32+'PLAN DE ACCIÓN 2026'!L32+'PLAN DE ACCIÓN 2026'!M32+'PLAN DE ACCIÓN 2026'!N32+'PLAN DE ACCIÓN 2026'!O32+'PLAN DE ACCIÓN 2026'!P32+'PLAN DE ACCIÓN 2026'!Q32</f>
        <v>0</v>
      </c>
      <c r="K730" s="1030">
        <f>'PLAN DE ACCIÓN 2026'!AB32+'PLAN DE ACCIÓN 2026'!AC32+'PLAN DE ACCIÓN 2026'!AD32+'PLAN DE ACCIÓN 2026'!AE32+'PLAN DE ACCIÓN 2026'!AF32+'PLAN DE ACCIÓN 2026'!AG32+'PLAN DE ACCIÓN 2026'!AH32+'PLAN DE ACCIÓN 2026'!AI32</f>
        <v>0</v>
      </c>
      <c r="L730" s="1031">
        <f t="shared" si="75"/>
        <v>0</v>
      </c>
      <c r="M730" s="1031">
        <f t="shared" si="76"/>
        <v>0</v>
      </c>
      <c r="N730" s="1030">
        <f>'PLAN DE ACCIÓN 2026'!Q32</f>
        <v>0</v>
      </c>
      <c r="O730" s="1022">
        <f>'PLAN DE ACCIÓN 2026'!AI32</f>
        <v>0</v>
      </c>
      <c r="P730" s="1029" t="e">
        <f t="shared" si="72"/>
        <v>#DIV/0!</v>
      </c>
      <c r="Q730" s="1046" t="s">
        <v>105</v>
      </c>
      <c r="R730" s="1030">
        <f t="shared" si="73"/>
        <v>0</v>
      </c>
      <c r="S730" s="1030">
        <f t="shared" si="74"/>
        <v>0</v>
      </c>
    </row>
    <row r="731" spans="1:19" ht="14.25">
      <c r="A731" s="1041">
        <v>30</v>
      </c>
      <c r="B731" s="1023" t="str">
        <f>'PLAN DE ACCIÓN 2026'!G33</f>
        <v>PEI7</v>
      </c>
      <c r="C731" s="1048" t="s">
        <v>133</v>
      </c>
      <c r="D731" s="1048" t="s">
        <v>104</v>
      </c>
      <c r="E731" s="1023" t="str">
        <f>'PLAN DE ACCIÓN 2026'!X33</f>
        <v>Subdirección de Servicios Metrológicos y Relación con el Ciudadano</v>
      </c>
      <c r="F731" s="1022" t="str">
        <f>'PLAN DE ACCIÓN 2026'!H33</f>
        <v>Realizar seguimiento a las actividades ACTI donde el instituto participe con otros centros de investigacion, universidades entre otros.</v>
      </c>
      <c r="G731" s="1022">
        <v>8</v>
      </c>
      <c r="H731" s="1022" t="s">
        <v>141</v>
      </c>
      <c r="I731" s="1030">
        <f>'PLAN DE ACCIÓN 2026'!V33</f>
        <v>2</v>
      </c>
      <c r="J731" s="1030">
        <f>'PLAN DE ACCIÓN 2026'!J33+'PLAN DE ACCIÓN 2026'!K33+'PLAN DE ACCIÓN 2026'!L33+'PLAN DE ACCIÓN 2026'!M33+'PLAN DE ACCIÓN 2026'!N33+'PLAN DE ACCIÓN 2026'!O33+'PLAN DE ACCIÓN 2026'!P33+'PLAN DE ACCIÓN 2026'!Q33</f>
        <v>1</v>
      </c>
      <c r="K731" s="1030">
        <f>'PLAN DE ACCIÓN 2026'!AB33+'PLAN DE ACCIÓN 2026'!AC33+'PLAN DE ACCIÓN 2026'!AD33+'PLAN DE ACCIÓN 2026'!AE33+'PLAN DE ACCIÓN 2026'!AF33+'PLAN DE ACCIÓN 2026'!AG33+'PLAN DE ACCIÓN 2026'!AH33+'PLAN DE ACCIÓN 2026'!AI33</f>
        <v>0</v>
      </c>
      <c r="L731" s="1031">
        <f t="shared" si="75"/>
        <v>0.5</v>
      </c>
      <c r="M731" s="1031">
        <f t="shared" si="76"/>
        <v>0</v>
      </c>
      <c r="N731" s="1030">
        <f>'PLAN DE ACCIÓN 2026'!Q33</f>
        <v>0</v>
      </c>
      <c r="O731" s="1022">
        <f>'PLAN DE ACCIÓN 2026'!AI33</f>
        <v>0</v>
      </c>
      <c r="P731" s="1029" t="e">
        <f t="shared" si="72"/>
        <v>#DIV/0!</v>
      </c>
      <c r="Q731" s="1046" t="s">
        <v>107</v>
      </c>
      <c r="R731" s="1030">
        <f t="shared" si="73"/>
        <v>-1</v>
      </c>
      <c r="S731" s="1030">
        <f t="shared" si="74"/>
        <v>0</v>
      </c>
    </row>
    <row r="732" spans="1:19" ht="14.25">
      <c r="A732" s="1041">
        <v>31</v>
      </c>
      <c r="B732" s="1023" t="str">
        <f>'PLAN DE ACCIÓN 2026'!G34</f>
        <v>PES12</v>
      </c>
      <c r="C732" s="1048" t="s">
        <v>133</v>
      </c>
      <c r="D732" s="1048" t="s">
        <v>104</v>
      </c>
      <c r="E732" s="1023" t="str">
        <f>'PLAN DE ACCIÓN 2026'!X34</f>
        <v>Subdirección de Servicios Metrológicos y Relación con el Ciudadano</v>
      </c>
      <c r="F732" s="1022" t="str">
        <f>'PLAN DE ACCIÓN 2026'!H34</f>
        <v>Identificar actividades en el sector CIT que articulen las necesidades de la industria con las capacidades de CTI y academia</v>
      </c>
      <c r="G732" s="1022">
        <v>8</v>
      </c>
      <c r="H732" s="1022" t="s">
        <v>141</v>
      </c>
      <c r="I732" s="1030">
        <f>'PLAN DE ACCIÓN 2026'!V34</f>
        <v>13</v>
      </c>
      <c r="J732" s="1030">
        <f>'PLAN DE ACCIÓN 2026'!J34+'PLAN DE ACCIÓN 2026'!K34+'PLAN DE ACCIÓN 2026'!L34+'PLAN DE ACCIÓN 2026'!M34+'PLAN DE ACCIÓN 2026'!N34+'PLAN DE ACCIÓN 2026'!O34+'PLAN DE ACCIÓN 2026'!P34+'PLAN DE ACCIÓN 2026'!Q34</f>
        <v>6</v>
      </c>
      <c r="K732" s="1030">
        <f>'PLAN DE ACCIÓN 2026'!AB34+'PLAN DE ACCIÓN 2026'!AC34+'PLAN DE ACCIÓN 2026'!AD34+'PLAN DE ACCIÓN 2026'!AE34+'PLAN DE ACCIÓN 2026'!AF34+'PLAN DE ACCIÓN 2026'!AG34+'PLAN DE ACCIÓN 2026'!AH34+'PLAN DE ACCIÓN 2026'!AI34</f>
        <v>0</v>
      </c>
      <c r="L732" s="1031">
        <f t="shared" si="75"/>
        <v>0.46153846153846156</v>
      </c>
      <c r="M732" s="1031">
        <f t="shared" si="76"/>
        <v>0</v>
      </c>
      <c r="N732" s="1030">
        <f>'PLAN DE ACCIÓN 2026'!Q34</f>
        <v>0</v>
      </c>
      <c r="O732" s="1022">
        <f>'PLAN DE ACCIÓN 2026'!AI34</f>
        <v>0</v>
      </c>
      <c r="P732" s="1029" t="e">
        <f t="shared" si="72"/>
        <v>#DIV/0!</v>
      </c>
      <c r="Q732" s="1046" t="s">
        <v>105</v>
      </c>
      <c r="R732" s="1030">
        <f t="shared" si="73"/>
        <v>-6</v>
      </c>
      <c r="S732" s="1030">
        <f t="shared" si="74"/>
        <v>0</v>
      </c>
    </row>
    <row r="733" spans="1:19" ht="14.25">
      <c r="A733" s="1041">
        <v>32</v>
      </c>
      <c r="B733" s="1023" t="str">
        <f>'PLAN DE ACCIÓN 2026'!G35</f>
        <v>PEI8</v>
      </c>
      <c r="C733" s="1048" t="s">
        <v>133</v>
      </c>
      <c r="D733" s="1048" t="s">
        <v>104</v>
      </c>
      <c r="E733" s="1023" t="str">
        <f>'PLAN DE ACCIÓN 2026'!X35</f>
        <v>Subdirección de Metrología Química y Biología</v>
      </c>
      <c r="F733" s="1022"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733" s="1022">
        <v>8</v>
      </c>
      <c r="H733" s="1022" t="s">
        <v>141</v>
      </c>
      <c r="I733" s="1030">
        <f>'PLAN DE ACCIÓN 2026'!V35</f>
        <v>1</v>
      </c>
      <c r="J733" s="1030">
        <f>'PLAN DE ACCIÓN 2026'!J35+'PLAN DE ACCIÓN 2026'!K35+'PLAN DE ACCIÓN 2026'!L35+'PLAN DE ACCIÓN 2026'!M35+'PLAN DE ACCIÓN 2026'!N35+'PLAN DE ACCIÓN 2026'!O35+'PLAN DE ACCIÓN 2026'!P35+'PLAN DE ACCIÓN 2026'!Q35</f>
        <v>0</v>
      </c>
      <c r="K733" s="1030">
        <f>'PLAN DE ACCIÓN 2026'!AB35+'PLAN DE ACCIÓN 2026'!AC35+'PLAN DE ACCIÓN 2026'!AD35+'PLAN DE ACCIÓN 2026'!AE35+'PLAN DE ACCIÓN 2026'!AF35+'PLAN DE ACCIÓN 2026'!AG35+'PLAN DE ACCIÓN 2026'!AH35+'PLAN DE ACCIÓN 2026'!AI35</f>
        <v>0</v>
      </c>
      <c r="L733" s="1031">
        <f t="shared" si="75"/>
        <v>0</v>
      </c>
      <c r="M733" s="1031">
        <f t="shared" si="76"/>
        <v>0</v>
      </c>
      <c r="N733" s="1030">
        <f>'PLAN DE ACCIÓN 2026'!Q35</f>
        <v>0</v>
      </c>
      <c r="O733" s="1022">
        <f>'PLAN DE ACCIÓN 2026'!AI35</f>
        <v>0</v>
      </c>
      <c r="P733" s="1029" t="e">
        <f t="shared" si="72"/>
        <v>#DIV/0!</v>
      </c>
      <c r="Q733" s="1046" t="s">
        <v>105</v>
      </c>
      <c r="R733" s="1030">
        <f t="shared" si="73"/>
        <v>0</v>
      </c>
      <c r="S733" s="1030">
        <f t="shared" si="74"/>
        <v>0</v>
      </c>
    </row>
    <row r="734" spans="1:19" ht="14.25">
      <c r="A734" s="1041">
        <v>33</v>
      </c>
      <c r="B734" s="1023" t="str">
        <f>'PLAN DE ACCIÓN 2026'!G36</f>
        <v>PEI9</v>
      </c>
      <c r="C734" s="1048" t="s">
        <v>133</v>
      </c>
      <c r="D734" s="1048" t="s">
        <v>104</v>
      </c>
      <c r="E734" s="1023" t="str">
        <f>'PLAN DE ACCIÓN 2026'!X36</f>
        <v>Subdirección de Metrología Física</v>
      </c>
      <c r="F734" s="1022"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734" s="1022">
        <v>8</v>
      </c>
      <c r="H734" s="1022" t="s">
        <v>141</v>
      </c>
      <c r="I734" s="1030">
        <f>'PLAN DE ACCIÓN 2026'!V36</f>
        <v>8</v>
      </c>
      <c r="J734" s="1030">
        <f>'PLAN DE ACCIÓN 2026'!J36+'PLAN DE ACCIÓN 2026'!K36+'PLAN DE ACCIÓN 2026'!L36+'PLAN DE ACCIÓN 2026'!M36+'PLAN DE ACCIÓN 2026'!N36+'PLAN DE ACCIÓN 2026'!O36+'PLAN DE ACCIÓN 2026'!P36+'PLAN DE ACCIÓN 2026'!Q36</f>
        <v>3</v>
      </c>
      <c r="K734" s="1030">
        <f>'PLAN DE ACCIÓN 2026'!AB36+'PLAN DE ACCIÓN 2026'!AC36+'PLAN DE ACCIÓN 2026'!AD36+'PLAN DE ACCIÓN 2026'!AE36+'PLAN DE ACCIÓN 2026'!AF36+'PLAN DE ACCIÓN 2026'!AG36+'PLAN DE ACCIÓN 2026'!AH36+'PLAN DE ACCIÓN 2026'!AI36</f>
        <v>0</v>
      </c>
      <c r="L734" s="1031">
        <f t="shared" si="75"/>
        <v>0.375</v>
      </c>
      <c r="M734" s="1031">
        <f t="shared" si="76"/>
        <v>0</v>
      </c>
      <c r="N734" s="1030">
        <f>'PLAN DE ACCIÓN 2026'!Q36</f>
        <v>3</v>
      </c>
      <c r="O734" s="1022">
        <f>'PLAN DE ACCIÓN 2026'!AI36</f>
        <v>0</v>
      </c>
      <c r="P734" s="1029">
        <f t="shared" si="72"/>
        <v>0</v>
      </c>
      <c r="Q734" s="1046" t="s">
        <v>105</v>
      </c>
      <c r="R734" s="1030">
        <f t="shared" si="73"/>
        <v>-3</v>
      </c>
      <c r="S734" s="1030">
        <f t="shared" si="74"/>
        <v>-3</v>
      </c>
    </row>
    <row r="735" spans="1:19" ht="14.25">
      <c r="A735" s="1041">
        <v>34</v>
      </c>
      <c r="B735" s="1023" t="str">
        <f>'PLAN DE ACCIÓN 2026'!G37</f>
        <v>PEI10</v>
      </c>
      <c r="C735" s="1048" t="s">
        <v>133</v>
      </c>
      <c r="D735" s="1048" t="s">
        <v>104</v>
      </c>
      <c r="E735" s="1023" t="str">
        <f>'PLAN DE ACCIÓN 2026'!X37</f>
        <v>Subdirección de Servicios Metrológicos y Relación con el Ciudadano</v>
      </c>
      <c r="F735" s="1022" t="str">
        <f>'PLAN DE ACCIÓN 2026'!H37</f>
        <v>Mantener el reconocimiento como centro de investigación</v>
      </c>
      <c r="G735" s="1022">
        <v>8</v>
      </c>
      <c r="H735" s="1022" t="s">
        <v>141</v>
      </c>
      <c r="I735" s="1030">
        <f>'PLAN DE ACCIÓN 2026'!V37</f>
        <v>1</v>
      </c>
      <c r="J735" s="1030">
        <f>'PLAN DE ACCIÓN 2026'!J37+'PLAN DE ACCIÓN 2026'!K37+'PLAN DE ACCIÓN 2026'!L37+'PLAN DE ACCIÓN 2026'!M37+'PLAN DE ACCIÓN 2026'!N37+'PLAN DE ACCIÓN 2026'!O37+'PLAN DE ACCIÓN 2026'!P37+'PLAN DE ACCIÓN 2026'!Q37</f>
        <v>0</v>
      </c>
      <c r="K735" s="1030">
        <f>'PLAN DE ACCIÓN 2026'!AB37+'PLAN DE ACCIÓN 2026'!AC37+'PLAN DE ACCIÓN 2026'!AD37+'PLAN DE ACCIÓN 2026'!AE37+'PLAN DE ACCIÓN 2026'!AF37+'PLAN DE ACCIÓN 2026'!AG37+'PLAN DE ACCIÓN 2026'!AH37+'PLAN DE ACCIÓN 2026'!AI37</f>
        <v>0</v>
      </c>
      <c r="L735" s="1031">
        <f>J735/I735</f>
        <v>0</v>
      </c>
      <c r="M735" s="1031">
        <f>K735/I735</f>
        <v>0</v>
      </c>
      <c r="N735" s="1030">
        <f>'PLAN DE ACCIÓN 2026'!Q37</f>
        <v>0</v>
      </c>
      <c r="O735" s="1022">
        <f>'PLAN DE ACCIÓN 2026'!AI37</f>
        <v>0</v>
      </c>
      <c r="P735" s="1029" t="e">
        <f>O735/N735</f>
        <v>#DIV/0!</v>
      </c>
      <c r="Q735" s="1046" t="s">
        <v>105</v>
      </c>
      <c r="R735" s="1030">
        <f t="shared" si="73"/>
        <v>0</v>
      </c>
      <c r="S735" s="1030">
        <f t="shared" si="74"/>
        <v>0</v>
      </c>
    </row>
    <row r="736" spans="1:19" ht="14.25">
      <c r="A736" s="1041">
        <v>35</v>
      </c>
      <c r="B736" s="1023" t="str">
        <f>'PLAN DE ACCIÓN 2026'!G38</f>
        <v>PEI11</v>
      </c>
      <c r="C736" s="1048" t="s">
        <v>133</v>
      </c>
      <c r="D736" s="1048" t="s">
        <v>104</v>
      </c>
      <c r="E736" s="1023" t="str">
        <f>'PLAN DE ACCIÓN 2026'!X38</f>
        <v>Secretaría General</v>
      </c>
      <c r="F736" s="1022" t="str">
        <f>'PLAN DE ACCIÓN 2026'!H38</f>
        <v>Fortalecer la participación de los colaboradores de las áreas de apoyo en actividades ACTI</v>
      </c>
      <c r="G736" s="1022">
        <v>8</v>
      </c>
      <c r="H736" s="1022" t="s">
        <v>141</v>
      </c>
      <c r="I736" s="1030">
        <f>'PLAN DE ACCIÓN 2026'!V38</f>
        <v>4</v>
      </c>
      <c r="J736" s="1030">
        <f>'PLAN DE ACCIÓN 2026'!J38+'PLAN DE ACCIÓN 2026'!K38+'PLAN DE ACCIÓN 2026'!L38+'PLAN DE ACCIÓN 2026'!M38+'PLAN DE ACCIÓN 2026'!N38+'PLAN DE ACCIÓN 2026'!O38+'PLAN DE ACCIÓN 2026'!P38+'PLAN DE ACCIÓN 2026'!Q38</f>
        <v>2</v>
      </c>
      <c r="K736" s="1030">
        <f>'PLAN DE ACCIÓN 2026'!AB38+'PLAN DE ACCIÓN 2026'!AC38+'PLAN DE ACCIÓN 2026'!AD38+'PLAN DE ACCIÓN 2026'!AE38+'PLAN DE ACCIÓN 2026'!AF38+'PLAN DE ACCIÓN 2026'!AG38+'PLAN DE ACCIÓN 2026'!AH38+'PLAN DE ACCIÓN 2026'!AI38</f>
        <v>1</v>
      </c>
      <c r="L736" s="1031">
        <f>J736/I736</f>
        <v>0.5</v>
      </c>
      <c r="M736" s="1031">
        <f>K736/I736</f>
        <v>0.25</v>
      </c>
      <c r="N736" s="1030">
        <f>'PLAN DE ACCIÓN 2026'!Q38</f>
        <v>0</v>
      </c>
      <c r="O736" s="1022">
        <f>'PLAN DE ACCIÓN 2026'!AI38</f>
        <v>0</v>
      </c>
      <c r="P736" s="1029" t="e">
        <f>O736/N736</f>
        <v>#DIV/0!</v>
      </c>
      <c r="Q736" s="1046" t="s">
        <v>105</v>
      </c>
      <c r="R736" s="1030">
        <f t="shared" si="73"/>
        <v>-1</v>
      </c>
      <c r="S736" s="1030">
        <f t="shared" si="74"/>
        <v>0</v>
      </c>
    </row>
    <row r="737" spans="1:19" ht="14.25">
      <c r="A737" s="1041">
        <v>36</v>
      </c>
      <c r="B737" s="1023" t="str">
        <f>'PLAN DE ACCIÓN 2026'!G39</f>
        <v>PEI12</v>
      </c>
      <c r="C737" s="1048" t="s">
        <v>133</v>
      </c>
      <c r="D737" s="1048" t="s">
        <v>104</v>
      </c>
      <c r="E737" s="1023" t="str">
        <f>'PLAN DE ACCIÓN 2026'!X39</f>
        <v>Secretaría General</v>
      </c>
      <c r="F737" s="1022" t="str">
        <f>'PLAN DE ACCIÓN 2026'!H39</f>
        <v>Participar en el reconocimiento de la Secretaría Distrital de Ambiente PREAD.</v>
      </c>
      <c r="G737" s="1022">
        <v>8</v>
      </c>
      <c r="H737" s="1022" t="s">
        <v>141</v>
      </c>
      <c r="I737" s="1030">
        <f>'PLAN DE ACCIÓN 2026'!V39</f>
        <v>1</v>
      </c>
      <c r="J737" s="1030">
        <f>'PLAN DE ACCIÓN 2026'!J39+'PLAN DE ACCIÓN 2026'!K39+'PLAN DE ACCIÓN 2026'!L39+'PLAN DE ACCIÓN 2026'!M39+'PLAN DE ACCIÓN 2026'!N39+'PLAN DE ACCIÓN 2026'!O39+'PLAN DE ACCIÓN 2026'!P39+'PLAN DE ACCIÓN 2026'!Q39</f>
        <v>0</v>
      </c>
      <c r="K737" s="1030">
        <f>'PLAN DE ACCIÓN 2026'!AB39+'PLAN DE ACCIÓN 2026'!AC39+'PLAN DE ACCIÓN 2026'!AD39+'PLAN DE ACCIÓN 2026'!AE39+'PLAN DE ACCIÓN 2026'!AF39+'PLAN DE ACCIÓN 2026'!AG39+'PLAN DE ACCIÓN 2026'!AH39+'PLAN DE ACCIÓN 2026'!AI39</f>
        <v>0</v>
      </c>
      <c r="L737" s="1031">
        <f>J737/I737</f>
        <v>0</v>
      </c>
      <c r="M737" s="1031">
        <f>K737/I737</f>
        <v>0</v>
      </c>
      <c r="N737" s="1030">
        <f>'PLAN DE ACCIÓN 2026'!Q39</f>
        <v>0</v>
      </c>
      <c r="O737" s="1022">
        <f>'PLAN DE ACCIÓN 2026'!AI39</f>
        <v>0</v>
      </c>
      <c r="P737" s="1029" t="e">
        <f>O737/N737</f>
        <v>#DIV/0!</v>
      </c>
      <c r="Q737" s="1046" t="s">
        <v>105</v>
      </c>
      <c r="R737" s="1030">
        <f t="shared" si="73"/>
        <v>0</v>
      </c>
      <c r="S737" s="1030">
        <f t="shared" si="74"/>
        <v>0</v>
      </c>
    </row>
    <row r="738" spans="1:19" s="1024" customFormat="1" ht="19.5" customHeight="1">
      <c r="A738" s="1041">
        <v>37</v>
      </c>
      <c r="B738" s="1023" t="str">
        <f>'PLAN DE ACCIÓN 2026'!G40</f>
        <v>PEI13</v>
      </c>
      <c r="C738" s="1052" t="s">
        <v>133</v>
      </c>
      <c r="D738" s="1052" t="s">
        <v>104</v>
      </c>
      <c r="E738" s="1023" t="str">
        <f>'PLAN DE ACCIÓN 2026'!X40</f>
        <v>Secretaría General</v>
      </c>
      <c r="F738" s="1022" t="str">
        <f>'PLAN DE ACCIÓN 2026'!H40</f>
        <v>Ejecutar actividades en pro de la generación de cultura de la gestión del cambio en el instituto</v>
      </c>
      <c r="G738" s="1022">
        <v>8</v>
      </c>
      <c r="H738" s="1022" t="s">
        <v>141</v>
      </c>
      <c r="I738" s="1030">
        <f>'PLAN DE ACCIÓN 2026'!V40</f>
        <v>2</v>
      </c>
      <c r="J738" s="1030">
        <f>'PLAN DE ACCIÓN 2026'!J40+'PLAN DE ACCIÓN 2026'!K40+'PLAN DE ACCIÓN 2026'!L40+'PLAN DE ACCIÓN 2026'!M40+'PLAN DE ACCIÓN 2026'!N40+'PLAN DE ACCIÓN 2026'!O40+'PLAN DE ACCIÓN 2026'!P40+'PLAN DE ACCIÓN 2026'!Q40</f>
        <v>1</v>
      </c>
      <c r="K738" s="1030">
        <f>'PLAN DE ACCIÓN 2026'!AB40+'PLAN DE ACCIÓN 2026'!AC40+'PLAN DE ACCIÓN 2026'!AD40+'PLAN DE ACCIÓN 2026'!AE40+'PLAN DE ACCIÓN 2026'!AF40+'PLAN DE ACCIÓN 2026'!AG40+'PLAN DE ACCIÓN 2026'!AH40+'PLAN DE ACCIÓN 2026'!AI40</f>
        <v>0</v>
      </c>
      <c r="L738" s="1034">
        <f t="shared" si="75"/>
        <v>0.5</v>
      </c>
      <c r="M738" s="1034">
        <f t="shared" si="76"/>
        <v>0</v>
      </c>
      <c r="N738" s="1030">
        <f>'PLAN DE ACCIÓN 2026'!Q40</f>
        <v>0</v>
      </c>
      <c r="O738" s="1022">
        <f>'PLAN DE ACCIÓN 2026'!AI40</f>
        <v>0</v>
      </c>
      <c r="P738" s="1035" t="e">
        <f t="shared" si="72"/>
        <v>#DIV/0!</v>
      </c>
      <c r="Q738" s="1046" t="s">
        <v>105</v>
      </c>
      <c r="R738" s="1030">
        <f t="shared" si="73"/>
        <v>-1</v>
      </c>
      <c r="S738" s="1030">
        <f t="shared" si="74"/>
        <v>0</v>
      </c>
    </row>
    <row r="739" spans="1:19" ht="14.25">
      <c r="A739" s="1041">
        <v>38</v>
      </c>
      <c r="B739" s="1023" t="str">
        <f>'PLAN DE ACCIÓN 2026'!G41</f>
        <v>PEI14</v>
      </c>
      <c r="C739" s="1048" t="s">
        <v>133</v>
      </c>
      <c r="D739" s="1048" t="s">
        <v>104</v>
      </c>
      <c r="E739" s="1023" t="str">
        <f>'PLAN DE ACCIÓN 2026'!X41</f>
        <v>Secretaría General</v>
      </c>
      <c r="F739" s="1022" t="str">
        <f>'PLAN DE ACCIÓN 2026'!H41</f>
        <v>Implementar la política de gestión del conocimiento</v>
      </c>
      <c r="G739" s="1022">
        <v>8</v>
      </c>
      <c r="H739" s="1022" t="s">
        <v>141</v>
      </c>
      <c r="I739" s="1030">
        <f>'PLAN DE ACCIÓN 2026'!V41</f>
        <v>1</v>
      </c>
      <c r="J739" s="1030">
        <f>'PLAN DE ACCIÓN 2026'!J41+'PLAN DE ACCIÓN 2026'!K41+'PLAN DE ACCIÓN 2026'!L41+'PLAN DE ACCIÓN 2026'!M41+'PLAN DE ACCIÓN 2026'!N41+'PLAN DE ACCIÓN 2026'!O41+'PLAN DE ACCIÓN 2026'!P41+'PLAN DE ACCIÓN 2026'!Q41</f>
        <v>0</v>
      </c>
      <c r="K739" s="1030">
        <f>'PLAN DE ACCIÓN 2026'!AB41+'PLAN DE ACCIÓN 2026'!AC41+'PLAN DE ACCIÓN 2026'!AD41+'PLAN DE ACCIÓN 2026'!AE41+'PLAN DE ACCIÓN 2026'!AF41+'PLAN DE ACCIÓN 2026'!AG41+'PLAN DE ACCIÓN 2026'!AH41+'PLAN DE ACCIÓN 2026'!AI41</f>
        <v>0</v>
      </c>
      <c r="L739" s="1031">
        <f t="shared" si="75"/>
        <v>0</v>
      </c>
      <c r="M739" s="1031">
        <f t="shared" si="76"/>
        <v>0</v>
      </c>
      <c r="N739" s="1030">
        <f>'PLAN DE ACCIÓN 2026'!Q41</f>
        <v>0</v>
      </c>
      <c r="O739" s="1022">
        <f>'PLAN DE ACCIÓN 2026'!AI41</f>
        <v>0</v>
      </c>
      <c r="P739" s="1029" t="e">
        <f t="shared" si="72"/>
        <v>#DIV/0!</v>
      </c>
      <c r="Q739" s="1046" t="s">
        <v>105</v>
      </c>
      <c r="R739" s="1030">
        <f t="shared" si="73"/>
        <v>0</v>
      </c>
      <c r="S739" s="1030">
        <f t="shared" si="74"/>
        <v>0</v>
      </c>
    </row>
    <row r="740" spans="1:19" ht="14.25">
      <c r="A740" s="1041">
        <v>39</v>
      </c>
      <c r="B740" s="1023" t="str">
        <f>'PLAN DE ACCIÓN 2026'!G42</f>
        <v>PEI15</v>
      </c>
      <c r="C740" s="1048" t="s">
        <v>133</v>
      </c>
      <c r="D740" s="1048" t="s">
        <v>104</v>
      </c>
      <c r="E740" s="1023" t="str">
        <f>'PLAN DE ACCIÓN 2026'!X42</f>
        <v>Dirección General</v>
      </c>
      <c r="F740" s="1022" t="str">
        <f>'PLAN DE ACCIÓN 2026'!H42</f>
        <v xml:space="preserve">Definir e implimentar la estrategia de comunicacion para el pocisionamiento institutcional en los grupos de valor </v>
      </c>
      <c r="G740" s="1022">
        <v>8</v>
      </c>
      <c r="H740" s="1022" t="s">
        <v>141</v>
      </c>
      <c r="I740" s="1030">
        <f>'PLAN DE ACCIÓN 2026'!V42</f>
        <v>1</v>
      </c>
      <c r="J740" s="1030">
        <f>'PLAN DE ACCIÓN 2026'!J42+'PLAN DE ACCIÓN 2026'!K42+'PLAN DE ACCIÓN 2026'!L42+'PLAN DE ACCIÓN 2026'!M42+'PLAN DE ACCIÓN 2026'!N42+'PLAN DE ACCIÓN 2026'!O42+'PLAN DE ACCIÓN 2026'!P42+'PLAN DE ACCIÓN 2026'!Q42</f>
        <v>0</v>
      </c>
      <c r="K740" s="1030">
        <f>'PLAN DE ACCIÓN 2026'!AB42+'PLAN DE ACCIÓN 2026'!AC42+'PLAN DE ACCIÓN 2026'!AD42+'PLAN DE ACCIÓN 2026'!AE42+'PLAN DE ACCIÓN 2026'!AF42+'PLAN DE ACCIÓN 2026'!AG42+'PLAN DE ACCIÓN 2026'!AH42+'PLAN DE ACCIÓN 2026'!AI42</f>
        <v>0</v>
      </c>
      <c r="L740" s="1031">
        <f t="shared" si="75"/>
        <v>0</v>
      </c>
      <c r="M740" s="1031">
        <f t="shared" si="76"/>
        <v>0</v>
      </c>
      <c r="N740" s="1030">
        <f>'PLAN DE ACCIÓN 2026'!Q42</f>
        <v>0</v>
      </c>
      <c r="O740" s="1022">
        <f>'PLAN DE ACCIÓN 2026'!AI42</f>
        <v>0</v>
      </c>
      <c r="P740" s="1029" t="e">
        <f t="shared" si="72"/>
        <v>#DIV/0!</v>
      </c>
      <c r="Q740" s="1046" t="s">
        <v>105</v>
      </c>
      <c r="R740" s="1030">
        <f t="shared" si="73"/>
        <v>0</v>
      </c>
      <c r="S740" s="1030">
        <f t="shared" si="74"/>
        <v>0</v>
      </c>
    </row>
    <row r="741" spans="1:19" ht="14.25">
      <c r="A741" s="1041">
        <v>40</v>
      </c>
      <c r="B741" s="1023" t="str">
        <f>'PLAN DE ACCIÓN 2026'!G43</f>
        <v>PEI16</v>
      </c>
      <c r="C741" s="1048" t="s">
        <v>133</v>
      </c>
      <c r="D741" s="1048" t="s">
        <v>104</v>
      </c>
      <c r="E741" s="1023" t="str">
        <f>'PLAN DE ACCIÓN 2026'!X43</f>
        <v>Oficina de Informática y Desarrollo Tecnológico</v>
      </c>
      <c r="F741" s="1022" t="str">
        <f>'PLAN DE ACCIÓN 2026'!H43</f>
        <v>Implementar iniciativas para adoptar nuevas tecnologías en los procesos del instituto</v>
      </c>
      <c r="G741" s="1022">
        <v>8</v>
      </c>
      <c r="H741" s="1022" t="s">
        <v>141</v>
      </c>
      <c r="I741" s="1030">
        <f>'PLAN DE ACCIÓN 2026'!V43</f>
        <v>2</v>
      </c>
      <c r="J741" s="1030">
        <f>'PLAN DE ACCIÓN 2026'!J43+'PLAN DE ACCIÓN 2026'!K43+'PLAN DE ACCIÓN 2026'!L43+'PLAN DE ACCIÓN 2026'!M43+'PLAN DE ACCIÓN 2026'!N43+'PLAN DE ACCIÓN 2026'!O43+'PLAN DE ACCIÓN 2026'!P43+'PLAN DE ACCIÓN 2026'!Q43</f>
        <v>1</v>
      </c>
      <c r="K741" s="1030">
        <f>'PLAN DE ACCIÓN 2026'!AB43+'PLAN DE ACCIÓN 2026'!AC43+'PLAN DE ACCIÓN 2026'!AD43+'PLAN DE ACCIÓN 2026'!AE43+'PLAN DE ACCIÓN 2026'!AF43+'PLAN DE ACCIÓN 2026'!AG43+'PLAN DE ACCIÓN 2026'!AH43+'PLAN DE ACCIÓN 2026'!AI43</f>
        <v>0</v>
      </c>
      <c r="L741" s="1031">
        <f t="shared" si="75"/>
        <v>0.5</v>
      </c>
      <c r="M741" s="1031">
        <f t="shared" si="76"/>
        <v>0</v>
      </c>
      <c r="N741" s="1030">
        <f>'PLAN DE ACCIÓN 2026'!Q43</f>
        <v>0</v>
      </c>
      <c r="O741" s="1022">
        <f>'PLAN DE ACCIÓN 2026'!AI43</f>
        <v>0</v>
      </c>
      <c r="P741" s="1029" t="e">
        <f t="shared" si="72"/>
        <v>#DIV/0!</v>
      </c>
      <c r="Q741" s="1046" t="s">
        <v>107</v>
      </c>
      <c r="R741" s="1030">
        <f t="shared" si="73"/>
        <v>-1</v>
      </c>
      <c r="S741" s="1030">
        <f t="shared" si="74"/>
        <v>0</v>
      </c>
    </row>
    <row r="742" spans="1:19" ht="14.25">
      <c r="A742" s="1041">
        <v>41</v>
      </c>
      <c r="B742" s="1023" t="str">
        <f>'PLAN DE ACCIÓN 2026'!G44</f>
        <v>PES14</v>
      </c>
      <c r="C742" s="1048" t="s">
        <v>133</v>
      </c>
      <c r="D742" s="1048" t="s">
        <v>104</v>
      </c>
      <c r="E742" s="1023" t="str">
        <f>'PLAN DE ACCIÓN 2026'!X44</f>
        <v>Subdirección de Servicios Metrológicos y Relación con el Ciudadano</v>
      </c>
      <c r="F742" s="1022" t="str">
        <f>'PLAN DE ACCIÓN 2026'!H44</f>
        <v>Implementar o ejecutar actividades enmarcadas a la Estrategia de Participación Ciudadana Sectorial</v>
      </c>
      <c r="G742" s="1022">
        <v>8</v>
      </c>
      <c r="H742" s="1022" t="s">
        <v>141</v>
      </c>
      <c r="I742" s="1030">
        <f>'PLAN DE ACCIÓN 2026'!V44</f>
        <v>1</v>
      </c>
      <c r="J742" s="1030">
        <f>'PLAN DE ACCIÓN 2026'!J44+'PLAN DE ACCIÓN 2026'!K44+'PLAN DE ACCIÓN 2026'!L44+'PLAN DE ACCIÓN 2026'!M44+'PLAN DE ACCIÓN 2026'!N44+'PLAN DE ACCIÓN 2026'!O44+'PLAN DE ACCIÓN 2026'!P44+'PLAN DE ACCIÓN 2026'!Q44</f>
        <v>0</v>
      </c>
      <c r="K742" s="1030">
        <f>'PLAN DE ACCIÓN 2026'!AB44+'PLAN DE ACCIÓN 2026'!AC44+'PLAN DE ACCIÓN 2026'!AD44+'PLAN DE ACCIÓN 2026'!AE44+'PLAN DE ACCIÓN 2026'!AF44+'PLAN DE ACCIÓN 2026'!AG44+'PLAN DE ACCIÓN 2026'!AH44+'PLAN DE ACCIÓN 2026'!AI44</f>
        <v>0</v>
      </c>
      <c r="L742" s="1031">
        <f t="shared" si="75"/>
        <v>0</v>
      </c>
      <c r="M742" s="1031">
        <f t="shared" si="76"/>
        <v>0</v>
      </c>
      <c r="N742" s="1030">
        <f>'PLAN DE ACCIÓN 2026'!Q44</f>
        <v>0</v>
      </c>
      <c r="O742" s="1022">
        <f>'PLAN DE ACCIÓN 2026'!AI44</f>
        <v>0</v>
      </c>
      <c r="P742" s="1029" t="e">
        <f t="shared" si="72"/>
        <v>#DIV/0!</v>
      </c>
      <c r="Q742" s="1046" t="s">
        <v>107</v>
      </c>
      <c r="R742" s="1030">
        <f t="shared" si="73"/>
        <v>0</v>
      </c>
      <c r="S742" s="1030">
        <f t="shared" si="74"/>
        <v>0</v>
      </c>
    </row>
    <row r="743" spans="1:19" ht="14.25">
      <c r="A743" s="1041">
        <v>42</v>
      </c>
      <c r="B743" s="1023" t="str">
        <f>'PLAN DE ACCIÓN 2026'!G45</f>
        <v>PES15</v>
      </c>
      <c r="C743" s="1048" t="s">
        <v>133</v>
      </c>
      <c r="D743" s="1048" t="s">
        <v>104</v>
      </c>
      <c r="E743" s="1023" t="str">
        <f>'PLAN DE ACCIÓN 2026'!X45</f>
        <v>Secretaría General</v>
      </c>
      <c r="F743" s="1022" t="str">
        <f>'PLAN DE ACCIÓN 2026'!H45</f>
        <v>Servicio Público con Valores como Garante del Logro de los Objetivos Institucionales y la Materialización de la Planeación Estratégica</v>
      </c>
      <c r="G743" s="1022">
        <v>8</v>
      </c>
      <c r="H743" s="1022" t="s">
        <v>141</v>
      </c>
      <c r="I743" s="1030">
        <f>'PLAN DE ACCIÓN 2026'!V45</f>
        <v>2</v>
      </c>
      <c r="J743" s="1030">
        <f>'PLAN DE ACCIÓN 2026'!J45+'PLAN DE ACCIÓN 2026'!K45+'PLAN DE ACCIÓN 2026'!L45+'PLAN DE ACCIÓN 2026'!M45+'PLAN DE ACCIÓN 2026'!N45+'PLAN DE ACCIÓN 2026'!O45+'PLAN DE ACCIÓN 2026'!P45+'PLAN DE ACCIÓN 2026'!Q45</f>
        <v>1</v>
      </c>
      <c r="K743" s="1030">
        <f>'PLAN DE ACCIÓN 2026'!AB45+'PLAN DE ACCIÓN 2026'!AC45+'PLAN DE ACCIÓN 2026'!AD45+'PLAN DE ACCIÓN 2026'!AE45+'PLAN DE ACCIÓN 2026'!AF45+'PLAN DE ACCIÓN 2026'!AG45+'PLAN DE ACCIÓN 2026'!AH45+'PLAN DE ACCIÓN 2026'!AI45</f>
        <v>1</v>
      </c>
      <c r="L743" s="1031">
        <f t="shared" si="75"/>
        <v>0.5</v>
      </c>
      <c r="M743" s="1031">
        <f t="shared" si="76"/>
        <v>0.5</v>
      </c>
      <c r="N743" s="1030">
        <f>'PLAN DE ACCIÓN 2026'!Q45</f>
        <v>0</v>
      </c>
      <c r="O743" s="1022">
        <f>'PLAN DE ACCIÓN 2026'!AI45</f>
        <v>0</v>
      </c>
      <c r="P743" s="1029" t="e">
        <f t="shared" si="72"/>
        <v>#DIV/0!</v>
      </c>
      <c r="Q743" s="1046" t="s">
        <v>107</v>
      </c>
      <c r="R743" s="1030">
        <f t="shared" si="73"/>
        <v>0</v>
      </c>
      <c r="S743" s="1030">
        <f t="shared" si="74"/>
        <v>0</v>
      </c>
    </row>
    <row r="744" spans="1:19" ht="14.25">
      <c r="A744" s="1041">
        <v>43</v>
      </c>
      <c r="B744" s="1023" t="str">
        <f>'PLAN DE ACCIÓN 2026'!G46</f>
        <v>PES16</v>
      </c>
      <c r="C744" s="1048" t="s">
        <v>133</v>
      </c>
      <c r="D744" s="1048" t="s">
        <v>104</v>
      </c>
      <c r="E744" s="1023" t="str">
        <f>'PLAN DE ACCIÓN 2026'!X46</f>
        <v>Secretaría General</v>
      </c>
      <c r="F744" s="1022" t="str">
        <f>'PLAN DE ACCIÓN 2026'!H46</f>
        <v xml:space="preserve">Ejecución de las actividades propuestas en los cinco planes de acción dipuestos para la Política de Prevención del Daño Antijurídico para la vigencia. (cinco capacitaciones, un memorando interno) 
</v>
      </c>
      <c r="G744" s="1022">
        <v>8</v>
      </c>
      <c r="H744" s="1022" t="s">
        <v>141</v>
      </c>
      <c r="I744" s="1030">
        <f>'PLAN DE ACCIÓN 2026'!V46</f>
        <v>2</v>
      </c>
      <c r="J744" s="1030">
        <f>'PLAN DE ACCIÓN 2026'!J46+'PLAN DE ACCIÓN 2026'!K46+'PLAN DE ACCIÓN 2026'!L46+'PLAN DE ACCIÓN 2026'!M46+'PLAN DE ACCIÓN 2026'!N46+'PLAN DE ACCIÓN 2026'!O46+'PLAN DE ACCIÓN 2026'!P46+'PLAN DE ACCIÓN 2026'!Q46</f>
        <v>1</v>
      </c>
      <c r="K744" s="1030">
        <f>'PLAN DE ACCIÓN 2026'!AB46+'PLAN DE ACCIÓN 2026'!AC46+'PLAN DE ACCIÓN 2026'!AD46+'PLAN DE ACCIÓN 2026'!AE46+'PLAN DE ACCIÓN 2026'!AF46+'PLAN DE ACCIÓN 2026'!AG46+'PLAN DE ACCIÓN 2026'!AH46+'PLAN DE ACCIÓN 2026'!AI46</f>
        <v>0</v>
      </c>
      <c r="L744" s="1031">
        <f t="shared" si="75"/>
        <v>0.5</v>
      </c>
      <c r="M744" s="1031">
        <f t="shared" si="76"/>
        <v>0</v>
      </c>
      <c r="N744" s="1030">
        <f>'PLAN DE ACCIÓN 2026'!Q46</f>
        <v>0</v>
      </c>
      <c r="O744" s="1022">
        <f>'PLAN DE ACCIÓN 2026'!AI46</f>
        <v>0</v>
      </c>
      <c r="P744" s="1029" t="e">
        <f t="shared" si="72"/>
        <v>#DIV/0!</v>
      </c>
      <c r="Q744" s="1046" t="s">
        <v>107</v>
      </c>
      <c r="R744" s="1030">
        <f t="shared" si="73"/>
        <v>-1</v>
      </c>
      <c r="S744" s="1030">
        <f t="shared" si="74"/>
        <v>0</v>
      </c>
    </row>
    <row r="745" spans="1:19" ht="14.25">
      <c r="A745" s="1041">
        <v>44</v>
      </c>
      <c r="B745" s="1023" t="str">
        <f>'PLAN DE ACCIÓN 2026'!G47</f>
        <v>PES17</v>
      </c>
      <c r="C745" s="1048" t="s">
        <v>133</v>
      </c>
      <c r="D745" s="1048" t="s">
        <v>104</v>
      </c>
      <c r="E745" s="1023" t="str">
        <f>'PLAN DE ACCIÓN 2026'!X47</f>
        <v>Secretaría General</v>
      </c>
      <c r="F745" s="1022" t="str">
        <f>'PLAN DE ACCIÓN 2026'!H47</f>
        <v>Reportar ante el MinCIT las actividades programadas en el plan de conservación, preservación y difusión del patrimonio documental del sector.</v>
      </c>
      <c r="G745" s="1022">
        <v>8</v>
      </c>
      <c r="H745" s="1022" t="s">
        <v>141</v>
      </c>
      <c r="I745" s="1030">
        <f>'PLAN DE ACCIÓN 2026'!V47</f>
        <v>1</v>
      </c>
      <c r="J745" s="1030">
        <f>'PLAN DE ACCIÓN 2026'!J47+'PLAN DE ACCIÓN 2026'!K47+'PLAN DE ACCIÓN 2026'!L47+'PLAN DE ACCIÓN 2026'!M47+'PLAN DE ACCIÓN 2026'!N47+'PLAN DE ACCIÓN 2026'!O47+'PLAN DE ACCIÓN 2026'!P47+'PLAN DE ACCIÓN 2026'!Q47</f>
        <v>0</v>
      </c>
      <c r="K745" s="1030">
        <f>'PLAN DE ACCIÓN 2026'!AB47+'PLAN DE ACCIÓN 2026'!AC47+'PLAN DE ACCIÓN 2026'!AD47+'PLAN DE ACCIÓN 2026'!AE47+'PLAN DE ACCIÓN 2026'!AF47+'PLAN DE ACCIÓN 2026'!AG47+'PLAN DE ACCIÓN 2026'!AH47+'PLAN DE ACCIÓN 2026'!AI47</f>
        <v>0</v>
      </c>
      <c r="L745" s="1031">
        <f t="shared" si="75"/>
        <v>0</v>
      </c>
      <c r="M745" s="1031">
        <f t="shared" si="76"/>
        <v>0</v>
      </c>
      <c r="N745" s="1030">
        <f>'PLAN DE ACCIÓN 2026'!Q47</f>
        <v>0</v>
      </c>
      <c r="O745" s="1022">
        <f>'PLAN DE ACCIÓN 2026'!AI47</f>
        <v>0</v>
      </c>
      <c r="P745" s="1029" t="e">
        <f t="shared" si="72"/>
        <v>#DIV/0!</v>
      </c>
      <c r="Q745" s="1046" t="s">
        <v>107</v>
      </c>
      <c r="R745" s="1030">
        <f t="shared" si="73"/>
        <v>0</v>
      </c>
      <c r="S745" s="1030">
        <f t="shared" si="74"/>
        <v>0</v>
      </c>
    </row>
    <row r="746" spans="1:19" ht="14.25">
      <c r="A746" s="1041">
        <v>45</v>
      </c>
      <c r="B746" s="1023" t="str">
        <f>'PLAN DE ACCIÓN 2026'!G48</f>
        <v>PES19</v>
      </c>
      <c r="C746" s="1048" t="s">
        <v>133</v>
      </c>
      <c r="D746" s="1048" t="s">
        <v>104</v>
      </c>
      <c r="E746" s="1023" t="str">
        <f>'PLAN DE ACCIÓN 2026'!X48</f>
        <v>Dirección General</v>
      </c>
      <c r="F746" s="1022" t="str">
        <f>'PLAN DE ACCIÓN 2026'!H48</f>
        <v>Estructura de Control de la Gestión Eficiente para el Establecimiento de Acciones, Políticas, Métodos, Procedimientos, Mecanismos de Prevención, Verificación y Evaluación en Procura de su Mejoramiento Continuo</v>
      </c>
      <c r="G746" s="1022">
        <v>8</v>
      </c>
      <c r="H746" s="1022" t="s">
        <v>141</v>
      </c>
      <c r="I746" s="1030">
        <f>'PLAN DE ACCIÓN 2026'!V48</f>
        <v>1</v>
      </c>
      <c r="J746" s="1030">
        <f>'PLAN DE ACCIÓN 2026'!J48+'PLAN DE ACCIÓN 2026'!K48+'PLAN DE ACCIÓN 2026'!L48+'PLAN DE ACCIÓN 2026'!M48+'PLAN DE ACCIÓN 2026'!N48+'PLAN DE ACCIÓN 2026'!O48+'PLAN DE ACCIÓN 2026'!P48+'PLAN DE ACCIÓN 2026'!Q48</f>
        <v>0</v>
      </c>
      <c r="K746" s="1030">
        <f>'PLAN DE ACCIÓN 2026'!AB48+'PLAN DE ACCIÓN 2026'!AC48+'PLAN DE ACCIÓN 2026'!AD48+'PLAN DE ACCIÓN 2026'!AE48+'PLAN DE ACCIÓN 2026'!AF48+'PLAN DE ACCIÓN 2026'!AG48+'PLAN DE ACCIÓN 2026'!AH48+'PLAN DE ACCIÓN 2026'!AI48</f>
        <v>0</v>
      </c>
      <c r="L746" s="1031">
        <f t="shared" si="75"/>
        <v>0</v>
      </c>
      <c r="M746" s="1031">
        <f t="shared" si="76"/>
        <v>0</v>
      </c>
      <c r="N746" s="1030">
        <f>'PLAN DE ACCIÓN 2026'!Q48</f>
        <v>0</v>
      </c>
      <c r="O746" s="1022">
        <f>'PLAN DE ACCIÓN 2026'!AI48</f>
        <v>0</v>
      </c>
      <c r="P746" s="1029" t="e">
        <f t="shared" si="72"/>
        <v>#DIV/0!</v>
      </c>
      <c r="Q746" s="1046" t="s">
        <v>107</v>
      </c>
      <c r="R746" s="1030">
        <f t="shared" si="73"/>
        <v>0</v>
      </c>
      <c r="S746" s="1030">
        <f t="shared" si="74"/>
        <v>0</v>
      </c>
    </row>
    <row r="747" spans="1:19" ht="14.25">
      <c r="A747" s="1041">
        <v>46</v>
      </c>
      <c r="B747" s="1023" t="str">
        <f>'PLAN DE ACCIÓN 2026'!G49</f>
        <v>PES20</v>
      </c>
      <c r="C747" s="1048" t="s">
        <v>133</v>
      </c>
      <c r="D747" s="1048" t="s">
        <v>104</v>
      </c>
      <c r="E747" s="1023" t="str">
        <f>'PLAN DE ACCIÓN 2026'!X49</f>
        <v>Oficina de Informática y Desarrollo Tecnológico</v>
      </c>
      <c r="F747" s="1022" t="str">
        <f>'PLAN DE ACCIÓN 2026'!H49</f>
        <v>Plan de acción implementado para el intercambio de información</v>
      </c>
      <c r="G747" s="1022">
        <v>8</v>
      </c>
      <c r="H747" s="1022" t="s">
        <v>141</v>
      </c>
      <c r="I747" s="1030">
        <f>'PLAN DE ACCIÓN 2026'!V49</f>
        <v>2</v>
      </c>
      <c r="J747" s="1030">
        <f>'PLAN DE ACCIÓN 2026'!J49+'PLAN DE ACCIÓN 2026'!K49+'PLAN DE ACCIÓN 2026'!L49+'PLAN DE ACCIÓN 2026'!M49+'PLAN DE ACCIÓN 2026'!N49+'PLAN DE ACCIÓN 2026'!O49+'PLAN DE ACCIÓN 2026'!P49+'PLAN DE ACCIÓN 2026'!Q49</f>
        <v>0</v>
      </c>
      <c r="K747" s="1030">
        <f>'PLAN DE ACCIÓN 2026'!AB49+'PLAN DE ACCIÓN 2026'!AC49+'PLAN DE ACCIÓN 2026'!AD49+'PLAN DE ACCIÓN 2026'!AE49+'PLAN DE ACCIÓN 2026'!AF49+'PLAN DE ACCIÓN 2026'!AG49+'PLAN DE ACCIÓN 2026'!AH49+'PLAN DE ACCIÓN 2026'!AI49</f>
        <v>0</v>
      </c>
      <c r="L747" s="1031">
        <f t="shared" si="75"/>
        <v>0</v>
      </c>
      <c r="M747" s="1031">
        <f t="shared" si="76"/>
        <v>0</v>
      </c>
      <c r="N747" s="1030">
        <f>'PLAN DE ACCIÓN 2026'!Q49</f>
        <v>0</v>
      </c>
      <c r="O747" s="1022">
        <f>'PLAN DE ACCIÓN 2026'!AI49</f>
        <v>0</v>
      </c>
      <c r="P747" s="1029" t="e">
        <f t="shared" si="72"/>
        <v>#DIV/0!</v>
      </c>
      <c r="Q747" s="1046" t="s">
        <v>107</v>
      </c>
      <c r="R747" s="1030">
        <f t="shared" si="73"/>
        <v>0</v>
      </c>
      <c r="S747" s="1030">
        <f t="shared" si="74"/>
        <v>0</v>
      </c>
    </row>
    <row r="748" spans="1:19" ht="14.25">
      <c r="A748" s="1041">
        <v>47</v>
      </c>
      <c r="B748" s="1023" t="str">
        <f>'PLAN DE ACCIÓN 2026'!G50</f>
        <v>PES21</v>
      </c>
      <c r="C748" s="1048" t="s">
        <v>133</v>
      </c>
      <c r="D748" s="1048" t="s">
        <v>104</v>
      </c>
      <c r="E748" s="1023" t="str">
        <f>'PLAN DE ACCIÓN 2026'!X50</f>
        <v>Oficina de Informática y Desarrollo Tecnológico</v>
      </c>
      <c r="F748" s="1022" t="str">
        <f>'PLAN DE ACCIÓN 2026'!H50</f>
        <v>Implementar  el Plan de recuperación ante Desastres  (DRP)  Implementado en los servicios de TI críticos</v>
      </c>
      <c r="G748" s="1022">
        <v>8</v>
      </c>
      <c r="H748" s="1022" t="s">
        <v>141</v>
      </c>
      <c r="I748" s="1030">
        <f>'PLAN DE ACCIÓN 2026'!V50</f>
        <v>1</v>
      </c>
      <c r="J748" s="1030">
        <f>'PLAN DE ACCIÓN 2026'!J50+'PLAN DE ACCIÓN 2026'!K50+'PLAN DE ACCIÓN 2026'!L50+'PLAN DE ACCIÓN 2026'!M50+'PLAN DE ACCIÓN 2026'!N50+'PLAN DE ACCIÓN 2026'!O50+'PLAN DE ACCIÓN 2026'!P50+'PLAN DE ACCIÓN 2026'!Q50</f>
        <v>1</v>
      </c>
      <c r="K748" s="1030">
        <f>'PLAN DE ACCIÓN 2026'!AB50+'PLAN DE ACCIÓN 2026'!AC50+'PLAN DE ACCIÓN 2026'!AD50+'PLAN DE ACCIÓN 2026'!AE50+'PLAN DE ACCIÓN 2026'!AF50+'PLAN DE ACCIÓN 2026'!AG50+'PLAN DE ACCIÓN 2026'!AH50+'PLAN DE ACCIÓN 2026'!AI50</f>
        <v>0</v>
      </c>
      <c r="L748" s="1031">
        <f t="shared" si="75"/>
        <v>1</v>
      </c>
      <c r="M748" s="1031">
        <f t="shared" si="76"/>
        <v>0</v>
      </c>
      <c r="N748" s="1030">
        <f>'PLAN DE ACCIÓN 2026'!Q50</f>
        <v>0</v>
      </c>
      <c r="O748" s="1022">
        <f>'PLAN DE ACCIÓN 2026'!AI50</f>
        <v>0</v>
      </c>
      <c r="P748" s="1029" t="e">
        <f t="shared" si="72"/>
        <v>#DIV/0!</v>
      </c>
      <c r="Q748" s="1046" t="s">
        <v>107</v>
      </c>
      <c r="R748" s="1030">
        <f t="shared" si="73"/>
        <v>-1</v>
      </c>
      <c r="S748" s="1030">
        <f t="shared" si="74"/>
        <v>0</v>
      </c>
    </row>
    <row r="749" spans="1:19" ht="14.25">
      <c r="A749" s="1041">
        <v>48</v>
      </c>
      <c r="B749" s="1023" t="str">
        <f>'PLAN DE ACCIÓN 2026'!G51</f>
        <v>PES22</v>
      </c>
      <c r="C749" s="1048" t="s">
        <v>133</v>
      </c>
      <c r="D749" s="1048" t="s">
        <v>104</v>
      </c>
      <c r="E749" s="1023" t="str">
        <f>'PLAN DE ACCIÓN 2026'!X51</f>
        <v>Oficina de Informática y Desarrollo Tecnológico</v>
      </c>
      <c r="F749" s="1022" t="str">
        <f>'PLAN DE ACCIÓN 2026'!H51</f>
        <v>Establecer una Estructura de Control de la Gestión Eficiente para el Establecimiento de Acciones, Políticas, Métodos, Procedimientos, Mecanismos de Prevención, Verificación y Evaluación en Procura de su Mejoramiento Continuo</v>
      </c>
      <c r="G749" s="1022">
        <v>8</v>
      </c>
      <c r="H749" s="1022" t="s">
        <v>141</v>
      </c>
      <c r="I749" s="1030">
        <f>'PLAN DE ACCIÓN 2026'!V51</f>
        <v>2</v>
      </c>
      <c r="J749" s="1030">
        <f>'PLAN DE ACCIÓN 2026'!J51+'PLAN DE ACCIÓN 2026'!K51+'PLAN DE ACCIÓN 2026'!L51+'PLAN DE ACCIÓN 2026'!M51+'PLAN DE ACCIÓN 2026'!N51+'PLAN DE ACCIÓN 2026'!O51+'PLAN DE ACCIÓN 2026'!P51+'PLAN DE ACCIÓN 2026'!Q51</f>
        <v>1</v>
      </c>
      <c r="K749" s="1030">
        <f>'PLAN DE ACCIÓN 2026'!AB51+'PLAN DE ACCIÓN 2026'!AC51+'PLAN DE ACCIÓN 2026'!AD51+'PLAN DE ACCIÓN 2026'!AE51+'PLAN DE ACCIÓN 2026'!AF51+'PLAN DE ACCIÓN 2026'!AG51+'PLAN DE ACCIÓN 2026'!AH51+'PLAN DE ACCIÓN 2026'!AI51</f>
        <v>0</v>
      </c>
      <c r="L749" s="1031">
        <f t="shared" si="75"/>
        <v>0.5</v>
      </c>
      <c r="M749" s="1031">
        <f t="shared" si="76"/>
        <v>0</v>
      </c>
      <c r="N749" s="1030">
        <f>'PLAN DE ACCIÓN 2026'!Q51</f>
        <v>0</v>
      </c>
      <c r="O749" s="1022">
        <f>'PLAN DE ACCIÓN 2026'!AI51</f>
        <v>0</v>
      </c>
      <c r="P749" s="1029" t="e">
        <f t="shared" ref="P749:P815" si="77">O749/N749</f>
        <v>#DIV/0!</v>
      </c>
      <c r="Q749" s="1046" t="s">
        <v>107</v>
      </c>
      <c r="R749" s="1030">
        <f t="shared" si="73"/>
        <v>-1</v>
      </c>
      <c r="S749" s="1030">
        <f t="shared" si="74"/>
        <v>0</v>
      </c>
    </row>
    <row r="750" spans="1:19" ht="14.25">
      <c r="A750" s="1041">
        <v>49</v>
      </c>
      <c r="B750" s="1023" t="str">
        <f>'PLAN DE ACCIÓN 2026'!G52</f>
        <v>PES23</v>
      </c>
      <c r="C750" s="1048" t="s">
        <v>133</v>
      </c>
      <c r="D750" s="1048" t="s">
        <v>104</v>
      </c>
      <c r="E750" s="1023" t="str">
        <f>'PLAN DE ACCIÓN 2026'!X52</f>
        <v>Secretaría General</v>
      </c>
      <c r="F750" s="1022"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750" s="1022">
        <v>8</v>
      </c>
      <c r="H750" s="1022" t="s">
        <v>141</v>
      </c>
      <c r="I750" s="1030">
        <f>'PLAN DE ACCIÓN 2026'!V52</f>
        <v>4</v>
      </c>
      <c r="J750" s="1030">
        <f>'PLAN DE ACCIÓN 2026'!J52+'PLAN DE ACCIÓN 2026'!K52+'PLAN DE ACCIÓN 2026'!L52+'PLAN DE ACCIÓN 2026'!M52+'PLAN DE ACCIÓN 2026'!N52+'PLAN DE ACCIÓN 2026'!O52+'PLAN DE ACCIÓN 2026'!P52+'PLAN DE ACCIÓN 2026'!Q52</f>
        <v>2</v>
      </c>
      <c r="K750" s="1030">
        <f>'PLAN DE ACCIÓN 2026'!AB52+'PLAN DE ACCIÓN 2026'!AC52+'PLAN DE ACCIÓN 2026'!AD52+'PLAN DE ACCIÓN 2026'!AE52+'PLAN DE ACCIÓN 2026'!AF52+'PLAN DE ACCIÓN 2026'!AG52+'PLAN DE ACCIÓN 2026'!AH52+'PLAN DE ACCIÓN 2026'!AI52</f>
        <v>1</v>
      </c>
      <c r="L750" s="1031">
        <f t="shared" si="75"/>
        <v>0.5</v>
      </c>
      <c r="M750" s="1031">
        <f t="shared" si="76"/>
        <v>0.25</v>
      </c>
      <c r="N750" s="1030">
        <f>'PLAN DE ACCIÓN 2026'!Q52</f>
        <v>0</v>
      </c>
      <c r="O750" s="1022">
        <f>'PLAN DE ACCIÓN 2026'!AI52</f>
        <v>0</v>
      </c>
      <c r="P750" s="1029" t="e">
        <f t="shared" si="77"/>
        <v>#DIV/0!</v>
      </c>
      <c r="Q750" s="1046" t="s">
        <v>109</v>
      </c>
      <c r="R750" s="1030">
        <f t="shared" si="73"/>
        <v>-1</v>
      </c>
      <c r="S750" s="1030">
        <f t="shared" si="74"/>
        <v>0</v>
      </c>
    </row>
    <row r="751" spans="1:19" ht="14.25">
      <c r="A751" s="1041">
        <v>50</v>
      </c>
      <c r="B751" s="1023" t="str">
        <f>'PLAN DE ACCIÓN 2026'!G53</f>
        <v>PI8</v>
      </c>
      <c r="C751" s="1048" t="s">
        <v>133</v>
      </c>
      <c r="D751" s="1048" t="s">
        <v>104</v>
      </c>
      <c r="E751" s="1023" t="str">
        <f>'PLAN DE ACCIÓN 2026'!X53</f>
        <v>Secretaría General</v>
      </c>
      <c r="F751" s="1022" t="str">
        <f>'PLAN DE ACCIÓN 2026'!H53</f>
        <v>Ejecutar las actividades del Plan de Acción Ambiental</v>
      </c>
      <c r="G751" s="1022">
        <v>8</v>
      </c>
      <c r="H751" s="1022" t="s">
        <v>141</v>
      </c>
      <c r="I751" s="1030">
        <f>'PLAN DE ACCIÓN 2026'!V53</f>
        <v>4</v>
      </c>
      <c r="J751" s="1030">
        <f>'PLAN DE ACCIÓN 2026'!J53+'PLAN DE ACCIÓN 2026'!K53+'PLAN DE ACCIÓN 2026'!L53+'PLAN DE ACCIÓN 2026'!M53+'PLAN DE ACCIÓN 2026'!N53+'PLAN DE ACCIÓN 2026'!O53+'PLAN DE ACCIÓN 2026'!P53+'PLAN DE ACCIÓN 2026'!Q53</f>
        <v>2</v>
      </c>
      <c r="K751" s="1030">
        <f>'PLAN DE ACCIÓN 2026'!AB53+'PLAN DE ACCIÓN 2026'!AC53+'PLAN DE ACCIÓN 2026'!AD53+'PLAN DE ACCIÓN 2026'!AE53+'PLAN DE ACCIÓN 2026'!AF53+'PLAN DE ACCIÓN 2026'!AG53+'PLAN DE ACCIÓN 2026'!AH53+'PLAN DE ACCIÓN 2026'!AI53</f>
        <v>1</v>
      </c>
      <c r="L751" s="1031">
        <f t="shared" si="75"/>
        <v>0.5</v>
      </c>
      <c r="M751" s="1031">
        <f t="shared" si="76"/>
        <v>0.25</v>
      </c>
      <c r="N751" s="1030">
        <f>'PLAN DE ACCIÓN 2026'!Q53</f>
        <v>0</v>
      </c>
      <c r="O751" s="1022">
        <f>'PLAN DE ACCIÓN 2026'!AI53</f>
        <v>0</v>
      </c>
      <c r="P751" s="1029" t="e">
        <f t="shared" si="77"/>
        <v>#DIV/0!</v>
      </c>
      <c r="Q751" s="1046" t="s">
        <v>109</v>
      </c>
      <c r="R751" s="1030">
        <f t="shared" si="73"/>
        <v>-1</v>
      </c>
      <c r="S751" s="1030">
        <f t="shared" si="74"/>
        <v>0</v>
      </c>
    </row>
    <row r="752" spans="1:19" ht="14.25">
      <c r="A752" s="1041">
        <v>51</v>
      </c>
      <c r="B752" s="1023" t="str">
        <f>'PLAN DE ACCIÓN 2026'!G54</f>
        <v>PI5</v>
      </c>
      <c r="C752" s="1048" t="s">
        <v>133</v>
      </c>
      <c r="D752" s="1048" t="s">
        <v>104</v>
      </c>
      <c r="E752" s="1023" t="str">
        <f>'PLAN DE ACCIÓN 2026'!X54</f>
        <v>Oficina de Informática y Desarrollo Tecnológico</v>
      </c>
      <c r="F752" s="1022" t="str">
        <f>'PLAN DE ACCIÓN 2026'!H54</f>
        <v>Ejecutar el Plan Estratégico de Tecnologías de la Información - PETI 2024 - 2026</v>
      </c>
      <c r="G752" s="1022">
        <v>8</v>
      </c>
      <c r="H752" s="1022" t="s">
        <v>141</v>
      </c>
      <c r="I752" s="1030">
        <f>'PLAN DE ACCIÓN 2026'!V54</f>
        <v>4</v>
      </c>
      <c r="J752" s="1030">
        <f>'PLAN DE ACCIÓN 2026'!J54+'PLAN DE ACCIÓN 2026'!K54+'PLAN DE ACCIÓN 2026'!L54+'PLAN DE ACCIÓN 2026'!M54+'PLAN DE ACCIÓN 2026'!N54+'PLAN DE ACCIÓN 2026'!O54+'PLAN DE ACCIÓN 2026'!P54+'PLAN DE ACCIÓN 2026'!Q54</f>
        <v>2</v>
      </c>
      <c r="K752" s="1030">
        <f>'PLAN DE ACCIÓN 2026'!AB54+'PLAN DE ACCIÓN 2026'!AC54+'PLAN DE ACCIÓN 2026'!AD54+'PLAN DE ACCIÓN 2026'!AE54+'PLAN DE ACCIÓN 2026'!AF54+'PLAN DE ACCIÓN 2026'!AG54+'PLAN DE ACCIÓN 2026'!AH54+'PLAN DE ACCIÓN 2026'!AI54</f>
        <v>1</v>
      </c>
      <c r="L752" s="1031">
        <f t="shared" si="75"/>
        <v>0.5</v>
      </c>
      <c r="M752" s="1031">
        <f t="shared" si="76"/>
        <v>0.25</v>
      </c>
      <c r="N752" s="1030">
        <f>'PLAN DE ACCIÓN 2026'!Q54</f>
        <v>0</v>
      </c>
      <c r="O752" s="1022">
        <f>'PLAN DE ACCIÓN 2026'!AI54</f>
        <v>0</v>
      </c>
      <c r="P752" s="1029" t="e">
        <f t="shared" si="77"/>
        <v>#DIV/0!</v>
      </c>
      <c r="Q752" s="1046" t="s">
        <v>109</v>
      </c>
      <c r="R752" s="1030">
        <f t="shared" si="73"/>
        <v>-1</v>
      </c>
      <c r="S752" s="1030">
        <f t="shared" si="74"/>
        <v>0</v>
      </c>
    </row>
    <row r="753" spans="1:19" ht="14.25">
      <c r="A753" s="1041">
        <v>52</v>
      </c>
      <c r="B753" s="1023" t="str">
        <f>'PLAN DE ACCIÓN 2026'!G55</f>
        <v>PI2</v>
      </c>
      <c r="C753" s="1048" t="s">
        <v>133</v>
      </c>
      <c r="D753" s="1048" t="s">
        <v>104</v>
      </c>
      <c r="E753" s="1023" t="str">
        <f>'PLAN DE ACCIÓN 2026'!X55</f>
        <v>Secretaría General</v>
      </c>
      <c r="F753" s="1022" t="str">
        <f>'PLAN DE ACCIÓN 2026'!H55</f>
        <v>Realizar seguimiento al Plan Anual de Adquisiciones</v>
      </c>
      <c r="G753" s="1022">
        <v>8</v>
      </c>
      <c r="H753" s="1022" t="s">
        <v>141</v>
      </c>
      <c r="I753" s="1030">
        <f>'PLAN DE ACCIÓN 2026'!V55</f>
        <v>12</v>
      </c>
      <c r="J753" s="1030">
        <f>'PLAN DE ACCIÓN 2026'!J55+'PLAN DE ACCIÓN 2026'!K55+'PLAN DE ACCIÓN 2026'!L55+'PLAN DE ACCIÓN 2026'!M55+'PLAN DE ACCIÓN 2026'!N55+'PLAN DE ACCIÓN 2026'!O55+'PLAN DE ACCIÓN 2026'!P55+'PLAN DE ACCIÓN 2026'!Q55</f>
        <v>8</v>
      </c>
      <c r="K753" s="1030">
        <f>'PLAN DE ACCIÓN 2026'!AB55+'PLAN DE ACCIÓN 2026'!AC55+'PLAN DE ACCIÓN 2026'!AD55+'PLAN DE ACCIÓN 2026'!AE55+'PLAN DE ACCIÓN 2026'!AF55+'PLAN DE ACCIÓN 2026'!AG55+'PLAN DE ACCIÓN 2026'!AH55+'PLAN DE ACCIÓN 2026'!AI55</f>
        <v>4</v>
      </c>
      <c r="L753" s="1031">
        <f t="shared" si="75"/>
        <v>0.66666666666666663</v>
      </c>
      <c r="M753" s="1031">
        <f t="shared" si="76"/>
        <v>0.33333333333333331</v>
      </c>
      <c r="N753" s="1030">
        <f>'PLAN DE ACCIÓN 2026'!Q55</f>
        <v>1</v>
      </c>
      <c r="O753" s="1022">
        <f>'PLAN DE ACCIÓN 2026'!AI55</f>
        <v>0</v>
      </c>
      <c r="P753" s="1029">
        <f t="shared" si="77"/>
        <v>0</v>
      </c>
      <c r="Q753" s="1046" t="s">
        <v>109</v>
      </c>
      <c r="R753" s="1030">
        <f t="shared" si="73"/>
        <v>-4</v>
      </c>
      <c r="S753" s="1030">
        <f t="shared" si="74"/>
        <v>-1</v>
      </c>
    </row>
    <row r="754" spans="1:19" ht="14.25">
      <c r="A754" s="1041">
        <v>53</v>
      </c>
      <c r="B754" s="1023" t="str">
        <f>'PLAN DE ACCIÓN 2026'!G56</f>
        <v>PI9</v>
      </c>
      <c r="C754" s="1048" t="s">
        <v>133</v>
      </c>
      <c r="D754" s="1048" t="s">
        <v>104</v>
      </c>
      <c r="E754" s="1023" t="str">
        <f>'PLAN DE ACCIÓN 2026'!X56</f>
        <v>Secretaría General</v>
      </c>
      <c r="F754" s="1022" t="str">
        <f>'PLAN DE ACCIÓN 2026'!H56</f>
        <v>Realizar seguimiento a los rubros de Austeridad del Gasto</v>
      </c>
      <c r="G754" s="1022">
        <v>8</v>
      </c>
      <c r="H754" s="1022" t="s">
        <v>141</v>
      </c>
      <c r="I754" s="1030">
        <f>'PLAN DE ACCIÓN 2026'!V56</f>
        <v>2</v>
      </c>
      <c r="J754" s="1030">
        <f>'PLAN DE ACCIÓN 2026'!J56+'PLAN DE ACCIÓN 2026'!K56+'PLAN DE ACCIÓN 2026'!L56+'PLAN DE ACCIÓN 2026'!M56+'PLAN DE ACCIÓN 2026'!N56+'PLAN DE ACCIÓN 2026'!O56+'PLAN DE ACCIÓN 2026'!P56+'PLAN DE ACCIÓN 2026'!Q56</f>
        <v>1</v>
      </c>
      <c r="K754" s="1030">
        <f>'PLAN DE ACCIÓN 2026'!AB56+'PLAN DE ACCIÓN 2026'!AC56+'PLAN DE ACCIÓN 2026'!AD56+'PLAN DE ACCIÓN 2026'!AE56+'PLAN DE ACCIÓN 2026'!AF56+'PLAN DE ACCIÓN 2026'!AG56+'PLAN DE ACCIÓN 2026'!AH56+'PLAN DE ACCIÓN 2026'!AI56</f>
        <v>0</v>
      </c>
      <c r="L754" s="1031">
        <f t="shared" si="75"/>
        <v>0.5</v>
      </c>
      <c r="M754" s="1031">
        <f t="shared" si="76"/>
        <v>0</v>
      </c>
      <c r="N754" s="1030">
        <f>'PLAN DE ACCIÓN 2026'!Q56</f>
        <v>0</v>
      </c>
      <c r="O754" s="1022">
        <f>'PLAN DE ACCIÓN 2026'!AI56</f>
        <v>0</v>
      </c>
      <c r="P754" s="1029" t="e">
        <f t="shared" si="77"/>
        <v>#DIV/0!</v>
      </c>
      <c r="Q754" s="1046" t="s">
        <v>109</v>
      </c>
      <c r="R754" s="1030">
        <f t="shared" si="73"/>
        <v>-1</v>
      </c>
      <c r="S754" s="1030">
        <f t="shared" si="74"/>
        <v>0</v>
      </c>
    </row>
    <row r="755" spans="1:19" ht="14.25">
      <c r="A755" s="1041">
        <v>54</v>
      </c>
      <c r="B755" s="1023" t="str">
        <f>'PLAN DE ACCIÓN 2026'!G57</f>
        <v>PI3</v>
      </c>
      <c r="C755" s="1048" t="s">
        <v>133</v>
      </c>
      <c r="D755" s="1048" t="s">
        <v>104</v>
      </c>
      <c r="E755" s="1023" t="str">
        <f>'PLAN DE ACCIÓN 2026'!X57</f>
        <v>Secretaría General</v>
      </c>
      <c r="F755" s="1022"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755" s="1022">
        <v>8</v>
      </c>
      <c r="H755" s="1022" t="s">
        <v>141</v>
      </c>
      <c r="I755" s="1030">
        <f>'PLAN DE ACCIÓN 2026'!V57</f>
        <v>4</v>
      </c>
      <c r="J755" s="1030">
        <f>'PLAN DE ACCIÓN 2026'!J57+'PLAN DE ACCIÓN 2026'!K57+'PLAN DE ACCIÓN 2026'!L57+'PLAN DE ACCIÓN 2026'!M57+'PLAN DE ACCIÓN 2026'!N57+'PLAN DE ACCIÓN 2026'!O57+'PLAN DE ACCIÓN 2026'!P57+'PLAN DE ACCIÓN 2026'!Q57</f>
        <v>2</v>
      </c>
      <c r="K755" s="1030">
        <f>'PLAN DE ACCIÓN 2026'!AB57+'PLAN DE ACCIÓN 2026'!AC57+'PLAN DE ACCIÓN 2026'!AD57+'PLAN DE ACCIÓN 2026'!AE57+'PLAN DE ACCIÓN 2026'!AF57+'PLAN DE ACCIÓN 2026'!AG57+'PLAN DE ACCIÓN 2026'!AH57+'PLAN DE ACCIÓN 2026'!AI57</f>
        <v>1</v>
      </c>
      <c r="L755" s="1031">
        <f t="shared" si="75"/>
        <v>0.5</v>
      </c>
      <c r="M755" s="1031">
        <f t="shared" si="76"/>
        <v>0.25</v>
      </c>
      <c r="N755" s="1030">
        <f>'PLAN DE ACCIÓN 2026'!Q57</f>
        <v>0</v>
      </c>
      <c r="O755" s="1022">
        <f>'PLAN DE ACCIÓN 2026'!AI57</f>
        <v>0</v>
      </c>
      <c r="P755" s="1029" t="e">
        <f t="shared" si="77"/>
        <v>#DIV/0!</v>
      </c>
      <c r="Q755" s="1046" t="s">
        <v>109</v>
      </c>
      <c r="R755" s="1030">
        <f t="shared" si="73"/>
        <v>-1</v>
      </c>
      <c r="S755" s="1030">
        <f t="shared" si="74"/>
        <v>0</v>
      </c>
    </row>
    <row r="756" spans="1:19" ht="14.25">
      <c r="A756" s="1041">
        <v>55</v>
      </c>
      <c r="B756" s="1023" t="str">
        <f>'PLAN DE ACCIÓN 2026'!G58</f>
        <v>PI4</v>
      </c>
      <c r="C756" s="1048" t="s">
        <v>133</v>
      </c>
      <c r="D756" s="1048" t="s">
        <v>104</v>
      </c>
      <c r="E756" s="1023" t="str">
        <f>'PLAN DE ACCIÓN 2026'!X58</f>
        <v xml:space="preserve">Oficina Asesora de Planeación </v>
      </c>
      <c r="F756" s="1022" t="str">
        <f>'PLAN DE ACCIÓN 2026'!H58</f>
        <v>Ejecutar el Programa de Transparencia y Ética Pública</v>
      </c>
      <c r="G756" s="1022">
        <v>8</v>
      </c>
      <c r="H756" s="1022" t="s">
        <v>141</v>
      </c>
      <c r="I756" s="1030">
        <f>'PLAN DE ACCIÓN 2026'!V58</f>
        <v>4</v>
      </c>
      <c r="J756" s="1030">
        <f>'PLAN DE ACCIÓN 2026'!J58+'PLAN DE ACCIÓN 2026'!K58+'PLAN DE ACCIÓN 2026'!L58+'PLAN DE ACCIÓN 2026'!M58+'PLAN DE ACCIÓN 2026'!N58+'PLAN DE ACCIÓN 2026'!O58+'PLAN DE ACCIÓN 2026'!P58+'PLAN DE ACCIÓN 2026'!Q58</f>
        <v>2</v>
      </c>
      <c r="K756" s="1030">
        <f>'PLAN DE ACCIÓN 2026'!AB58+'PLAN DE ACCIÓN 2026'!AC58+'PLAN DE ACCIÓN 2026'!AD58+'PLAN DE ACCIÓN 2026'!AE58+'PLAN DE ACCIÓN 2026'!AF58+'PLAN DE ACCIÓN 2026'!AG58+'PLAN DE ACCIÓN 2026'!AH58+'PLAN DE ACCIÓN 2026'!AI58</f>
        <v>1</v>
      </c>
      <c r="L756" s="1031">
        <f t="shared" si="75"/>
        <v>0.5</v>
      </c>
      <c r="M756" s="1031">
        <f t="shared" si="76"/>
        <v>0.25</v>
      </c>
      <c r="N756" s="1030">
        <f>'PLAN DE ACCIÓN 2026'!Q58</f>
        <v>0</v>
      </c>
      <c r="O756" s="1022">
        <f>'PLAN DE ACCIÓN 2026'!AI58</f>
        <v>0</v>
      </c>
      <c r="P756" s="1029" t="e">
        <f t="shared" si="77"/>
        <v>#DIV/0!</v>
      </c>
      <c r="Q756" s="1046" t="s">
        <v>109</v>
      </c>
      <c r="R756" s="1030">
        <f t="shared" si="73"/>
        <v>-1</v>
      </c>
      <c r="S756" s="1030">
        <f t="shared" si="74"/>
        <v>0</v>
      </c>
    </row>
    <row r="757" spans="1:19" ht="14.25">
      <c r="A757" s="1041">
        <v>56</v>
      </c>
      <c r="B757" s="1023" t="str">
        <f>'PLAN DE ACCIÓN 2026'!G59</f>
        <v>PI1</v>
      </c>
      <c r="C757" s="1048" t="s">
        <v>133</v>
      </c>
      <c r="D757" s="1048" t="s">
        <v>104</v>
      </c>
      <c r="E757" s="1023" t="str">
        <f>'PLAN DE ACCIÓN 2026'!X59</f>
        <v>Secretaría General</v>
      </c>
      <c r="F757" s="1022" t="str">
        <f>'PLAN DE ACCIÓN 2026'!H59</f>
        <v>Ejecutar las actividades del Plan Institucional de Archivo</v>
      </c>
      <c r="G757" s="1022">
        <v>8</v>
      </c>
      <c r="H757" s="1022" t="s">
        <v>141</v>
      </c>
      <c r="I757" s="1030">
        <f>'PLAN DE ACCIÓN 2026'!V59</f>
        <v>4</v>
      </c>
      <c r="J757" s="1030">
        <f>'PLAN DE ACCIÓN 2026'!J59+'PLAN DE ACCIÓN 2026'!K59+'PLAN DE ACCIÓN 2026'!L59+'PLAN DE ACCIÓN 2026'!M59+'PLAN DE ACCIÓN 2026'!N59+'PLAN DE ACCIÓN 2026'!O59+'PLAN DE ACCIÓN 2026'!P59+'PLAN DE ACCIÓN 2026'!Q59</f>
        <v>2</v>
      </c>
      <c r="K757" s="1030">
        <f>'PLAN DE ACCIÓN 2026'!AB59+'PLAN DE ACCIÓN 2026'!AC59+'PLAN DE ACCIÓN 2026'!AD59+'PLAN DE ACCIÓN 2026'!AE59+'PLAN DE ACCIÓN 2026'!AF59+'PLAN DE ACCIÓN 2026'!AG59+'PLAN DE ACCIÓN 2026'!AH59+'PLAN DE ACCIÓN 2026'!AI59</f>
        <v>1</v>
      </c>
      <c r="L757" s="1031">
        <f t="shared" si="75"/>
        <v>0.5</v>
      </c>
      <c r="M757" s="1031">
        <f t="shared" si="76"/>
        <v>0.25</v>
      </c>
      <c r="N757" s="1030">
        <f>'PLAN DE ACCIÓN 2026'!Q59</f>
        <v>0</v>
      </c>
      <c r="O757" s="1022">
        <f>'PLAN DE ACCIÓN 2026'!AI59</f>
        <v>0</v>
      </c>
      <c r="P757" s="1029" t="e">
        <f t="shared" si="77"/>
        <v>#DIV/0!</v>
      </c>
      <c r="Q757" s="1046" t="s">
        <v>109</v>
      </c>
      <c r="R757" s="1030">
        <f t="shared" si="73"/>
        <v>-1</v>
      </c>
      <c r="S757" s="1030">
        <f t="shared" si="74"/>
        <v>0</v>
      </c>
    </row>
    <row r="758" spans="1:19" ht="14.25">
      <c r="A758" s="1041">
        <v>57</v>
      </c>
      <c r="B758" s="1023" t="str">
        <f>'PLAN DE ACCIÓN 2026'!G60</f>
        <v>PI6</v>
      </c>
      <c r="C758" s="1048" t="s">
        <v>133</v>
      </c>
      <c r="D758" s="1048" t="s">
        <v>104</v>
      </c>
      <c r="E758" s="1023" t="str">
        <f>'PLAN DE ACCIÓN 2026'!X60</f>
        <v>Oficina de Informática y Desarrollo Tecnológico</v>
      </c>
      <c r="F758" s="1022" t="str">
        <f>'PLAN DE ACCIÓN 2026'!H60</f>
        <v>Ejecutar el Plan de Tratamiento de Riesgos de Seguridad y Privacidad de la Información vigencia 2026</v>
      </c>
      <c r="G758" s="1022">
        <v>8</v>
      </c>
      <c r="H758" s="1022" t="s">
        <v>141</v>
      </c>
      <c r="I758" s="1030">
        <f>'PLAN DE ACCIÓN 2026'!V60</f>
        <v>4</v>
      </c>
      <c r="J758" s="1030">
        <f>'PLAN DE ACCIÓN 2026'!J60+'PLAN DE ACCIÓN 2026'!K60+'PLAN DE ACCIÓN 2026'!L60+'PLAN DE ACCIÓN 2026'!M60+'PLAN DE ACCIÓN 2026'!N60+'PLAN DE ACCIÓN 2026'!O60+'PLAN DE ACCIÓN 2026'!P60+'PLAN DE ACCIÓN 2026'!Q60</f>
        <v>2</v>
      </c>
      <c r="K758" s="1030">
        <f>'PLAN DE ACCIÓN 2026'!AB60+'PLAN DE ACCIÓN 2026'!AC60+'PLAN DE ACCIÓN 2026'!AD60+'PLAN DE ACCIÓN 2026'!AE60+'PLAN DE ACCIÓN 2026'!AF60+'PLAN DE ACCIÓN 2026'!AG60+'PLAN DE ACCIÓN 2026'!AH60+'PLAN DE ACCIÓN 2026'!AI60</f>
        <v>1</v>
      </c>
      <c r="L758" s="1031">
        <f t="shared" si="75"/>
        <v>0.5</v>
      </c>
      <c r="M758" s="1031">
        <f t="shared" si="76"/>
        <v>0.25</v>
      </c>
      <c r="N758" s="1030">
        <f>'PLAN DE ACCIÓN 2026'!Q60</f>
        <v>0</v>
      </c>
      <c r="O758" s="1022">
        <f>'PLAN DE ACCIÓN 2026'!AI60</f>
        <v>0</v>
      </c>
      <c r="P758" s="1029" t="e">
        <f t="shared" si="77"/>
        <v>#DIV/0!</v>
      </c>
      <c r="Q758" s="1046" t="s">
        <v>109</v>
      </c>
      <c r="R758" s="1030">
        <f t="shared" si="73"/>
        <v>-1</v>
      </c>
      <c r="S758" s="1030">
        <f t="shared" si="74"/>
        <v>0</v>
      </c>
    </row>
    <row r="759" spans="1:19" ht="14.25">
      <c r="A759" s="1041">
        <v>58</v>
      </c>
      <c r="B759" s="1023" t="str">
        <f>'PLAN DE ACCIÓN 2026'!G61</f>
        <v>PI7</v>
      </c>
      <c r="C759" s="1048" t="s">
        <v>133</v>
      </c>
      <c r="D759" s="1048" t="s">
        <v>104</v>
      </c>
      <c r="E759" s="1023" t="str">
        <f>'PLAN DE ACCIÓN 2026'!X61</f>
        <v>Oficina de Informática y Desarrollo Tecnológico</v>
      </c>
      <c r="F759" s="1022" t="str">
        <f>'PLAN DE ACCIÓN 2026'!H61</f>
        <v>Ejecutar Plan de Seguridad y Privacidad de la Información 2026</v>
      </c>
      <c r="G759" s="1022">
        <v>8</v>
      </c>
      <c r="H759" s="1022" t="s">
        <v>141</v>
      </c>
      <c r="I759" s="1030">
        <f>'PLAN DE ACCIÓN 2026'!V61</f>
        <v>4</v>
      </c>
      <c r="J759" s="1030">
        <f>'PLAN DE ACCIÓN 2026'!J61+'PLAN DE ACCIÓN 2026'!K61+'PLAN DE ACCIÓN 2026'!L61+'PLAN DE ACCIÓN 2026'!M61+'PLAN DE ACCIÓN 2026'!N61+'PLAN DE ACCIÓN 2026'!O61+'PLAN DE ACCIÓN 2026'!P61+'PLAN DE ACCIÓN 2026'!Q61</f>
        <v>2</v>
      </c>
      <c r="K759" s="1030">
        <f>'PLAN DE ACCIÓN 2026'!AB61+'PLAN DE ACCIÓN 2026'!AC61+'PLAN DE ACCIÓN 2026'!AD61+'PLAN DE ACCIÓN 2026'!AE61+'PLAN DE ACCIÓN 2026'!AF61+'PLAN DE ACCIÓN 2026'!AG61+'PLAN DE ACCIÓN 2026'!AH61+'PLAN DE ACCIÓN 2026'!AI61</f>
        <v>1</v>
      </c>
      <c r="L759" s="1031">
        <f t="shared" si="75"/>
        <v>0.5</v>
      </c>
      <c r="M759" s="1031">
        <f t="shared" si="76"/>
        <v>0.25</v>
      </c>
      <c r="N759" s="1030">
        <f>'PLAN DE ACCIÓN 2026'!Q61</f>
        <v>0</v>
      </c>
      <c r="O759" s="1022">
        <f>'PLAN DE ACCIÓN 2026'!AI61</f>
        <v>0</v>
      </c>
      <c r="P759" s="1029" t="e">
        <f t="shared" si="77"/>
        <v>#DIV/0!</v>
      </c>
      <c r="Q759" s="1046" t="s">
        <v>109</v>
      </c>
      <c r="R759" s="1030">
        <f t="shared" si="73"/>
        <v>-1</v>
      </c>
      <c r="S759" s="1030">
        <f t="shared" si="74"/>
        <v>0</v>
      </c>
    </row>
    <row r="760" spans="1:19" ht="14.25">
      <c r="A760" s="1041">
        <v>59</v>
      </c>
      <c r="B760" s="1023" t="str">
        <f>'PLAN DE ACCIÓN 2026'!G62</f>
        <v>PI10</v>
      </c>
      <c r="C760" s="1048" t="s">
        <v>133</v>
      </c>
      <c r="D760" s="1048" t="s">
        <v>104</v>
      </c>
      <c r="E760" s="1023" t="str">
        <f>'PLAN DE ACCIÓN 2026'!X62</f>
        <v>Secretaría General</v>
      </c>
      <c r="F760" s="1022" t="str">
        <f>'PLAN DE ACCIÓN 2026'!H62</f>
        <v>Realizar seguimiento al Cronograma de Mantenimientos</v>
      </c>
      <c r="G760" s="1022">
        <v>8</v>
      </c>
      <c r="H760" s="1022" t="s">
        <v>141</v>
      </c>
      <c r="I760" s="1030">
        <f>'PLAN DE ACCIÓN 2026'!V62</f>
        <v>2</v>
      </c>
      <c r="J760" s="1030">
        <f>'PLAN DE ACCIÓN 2026'!J62+'PLAN DE ACCIÓN 2026'!K62+'PLAN DE ACCIÓN 2026'!L62+'PLAN DE ACCIÓN 2026'!M62+'PLAN DE ACCIÓN 2026'!N62+'PLAN DE ACCIÓN 2026'!O62+'PLAN DE ACCIÓN 2026'!P62+'PLAN DE ACCIÓN 2026'!Q62</f>
        <v>1</v>
      </c>
      <c r="K760" s="1030">
        <f>'PLAN DE ACCIÓN 2026'!AB62+'PLAN DE ACCIÓN 2026'!AC62+'PLAN DE ACCIÓN 2026'!AD62+'PLAN DE ACCIÓN 2026'!AE62+'PLAN DE ACCIÓN 2026'!AF62+'PLAN DE ACCIÓN 2026'!AG62+'PLAN DE ACCIÓN 2026'!AH62+'PLAN DE ACCIÓN 2026'!AI62</f>
        <v>0</v>
      </c>
      <c r="L760" s="1031">
        <f t="shared" si="75"/>
        <v>0.5</v>
      </c>
      <c r="M760" s="1031">
        <f t="shared" si="76"/>
        <v>0</v>
      </c>
      <c r="N760" s="1030">
        <f>'PLAN DE ACCIÓN 2026'!Q62</f>
        <v>0</v>
      </c>
      <c r="O760" s="1022">
        <f>'PLAN DE ACCIÓN 2026'!AI62</f>
        <v>0</v>
      </c>
      <c r="P760" s="1029" t="e">
        <f t="shared" si="77"/>
        <v>#DIV/0!</v>
      </c>
      <c r="Q760" s="1046" t="s">
        <v>109</v>
      </c>
      <c r="R760" s="1030">
        <f t="shared" si="73"/>
        <v>-1</v>
      </c>
      <c r="S760" s="1030">
        <f t="shared" si="74"/>
        <v>0</v>
      </c>
    </row>
    <row r="761" spans="1:19" ht="14.25">
      <c r="A761" s="1041">
        <v>60</v>
      </c>
      <c r="B761" s="1023" t="str">
        <f>'PLAN DE ACCIÓN 2026'!G63</f>
        <v>PI11</v>
      </c>
      <c r="C761" s="1048" t="s">
        <v>133</v>
      </c>
      <c r="D761" s="1048" t="s">
        <v>104</v>
      </c>
      <c r="E761" s="1023" t="str">
        <f>'PLAN DE ACCIÓN 2026'!X63</f>
        <v>Oficina de Informática y Desarrollo Tecnológico</v>
      </c>
      <c r="F761" s="1022" t="str">
        <f>'PLAN DE ACCIÓN 2026'!H63</f>
        <v>Ejecutar Plan de Transformación Digital vigencia 2026</v>
      </c>
      <c r="G761" s="1022">
        <v>8</v>
      </c>
      <c r="H761" s="1022" t="s">
        <v>141</v>
      </c>
      <c r="I761" s="1030">
        <f>'PLAN DE ACCIÓN 2026'!V63</f>
        <v>4</v>
      </c>
      <c r="J761" s="1030">
        <f>'PLAN DE ACCIÓN 2026'!J63+'PLAN DE ACCIÓN 2026'!K63+'PLAN DE ACCIÓN 2026'!L63+'PLAN DE ACCIÓN 2026'!M63+'PLAN DE ACCIÓN 2026'!N63+'PLAN DE ACCIÓN 2026'!O63+'PLAN DE ACCIÓN 2026'!P63+'PLAN DE ACCIÓN 2026'!Q63</f>
        <v>2</v>
      </c>
      <c r="K761" s="1030">
        <f>'PLAN DE ACCIÓN 2026'!AB63+'PLAN DE ACCIÓN 2026'!AC63+'PLAN DE ACCIÓN 2026'!AD63+'PLAN DE ACCIÓN 2026'!AE63+'PLAN DE ACCIÓN 2026'!AF63+'PLAN DE ACCIÓN 2026'!AG63+'PLAN DE ACCIÓN 2026'!AH63+'PLAN DE ACCIÓN 2026'!AI63</f>
        <v>1</v>
      </c>
      <c r="L761" s="1031">
        <f t="shared" si="75"/>
        <v>0.5</v>
      </c>
      <c r="M761" s="1031">
        <f t="shared" si="76"/>
        <v>0.25</v>
      </c>
      <c r="N761" s="1030">
        <f>'PLAN DE ACCIÓN 2026'!Q63</f>
        <v>0</v>
      </c>
      <c r="O761" s="1022">
        <f>'PLAN DE ACCIÓN 2026'!AI63</f>
        <v>0</v>
      </c>
      <c r="P761" s="1029" t="e">
        <f t="shared" si="77"/>
        <v>#DIV/0!</v>
      </c>
      <c r="Q761" s="1046" t="s">
        <v>109</v>
      </c>
      <c r="R761" s="1030">
        <f t="shared" si="73"/>
        <v>-1</v>
      </c>
      <c r="S761" s="1030">
        <f t="shared" si="74"/>
        <v>0</v>
      </c>
    </row>
    <row r="762" spans="1:19" ht="14.25">
      <c r="A762" s="1041">
        <v>61</v>
      </c>
      <c r="B762" s="1023" t="str">
        <f>'PLAN DE ACCIÓN 2026'!G64</f>
        <v>PI12</v>
      </c>
      <c r="C762" s="1048" t="s">
        <v>133</v>
      </c>
      <c r="D762" s="1048" t="s">
        <v>104</v>
      </c>
      <c r="E762" s="1023" t="str">
        <f>'PLAN DE ACCIÓN 2026'!X64</f>
        <v xml:space="preserve">Oficina Asesora de Planeación </v>
      </c>
      <c r="F762" s="1022" t="str">
        <f>'PLAN DE ACCIÓN 2026'!H64</f>
        <v>Ejecutar el Plan Nacional de Infraestructura de Datos (PNID) y la hoja de ruta asociada, en articulación con las diferentes áreas involucradas para su adecuada implementación.</v>
      </c>
      <c r="G762" s="1022">
        <v>8</v>
      </c>
      <c r="H762" s="1022" t="s">
        <v>141</v>
      </c>
      <c r="I762" s="1030">
        <f>'PLAN DE ACCIÓN 2026'!V64</f>
        <v>4</v>
      </c>
      <c r="J762" s="1030">
        <f>'PLAN DE ACCIÓN 2026'!J64+'PLAN DE ACCIÓN 2026'!K64+'PLAN DE ACCIÓN 2026'!L64+'PLAN DE ACCIÓN 2026'!M64+'PLAN DE ACCIÓN 2026'!N64+'PLAN DE ACCIÓN 2026'!O64+'PLAN DE ACCIÓN 2026'!P64+'PLAN DE ACCIÓN 2026'!Q64</f>
        <v>2</v>
      </c>
      <c r="K762" s="1030">
        <f>'PLAN DE ACCIÓN 2026'!AB64+'PLAN DE ACCIÓN 2026'!AC64+'PLAN DE ACCIÓN 2026'!AD64+'PLAN DE ACCIÓN 2026'!AE64+'PLAN DE ACCIÓN 2026'!AF64+'PLAN DE ACCIÓN 2026'!AG64+'PLAN DE ACCIÓN 2026'!AH64+'PLAN DE ACCIÓN 2026'!AI64</f>
        <v>0</v>
      </c>
      <c r="L762" s="1031">
        <f t="shared" si="75"/>
        <v>0.5</v>
      </c>
      <c r="M762" s="1031">
        <f t="shared" si="76"/>
        <v>0</v>
      </c>
      <c r="N762" s="1030">
        <f>'PLAN DE ACCIÓN 2026'!Q64</f>
        <v>0</v>
      </c>
      <c r="O762" s="1022">
        <f>'PLAN DE ACCIÓN 2026'!AI64</f>
        <v>0</v>
      </c>
      <c r="P762" s="1029" t="e">
        <f t="shared" si="77"/>
        <v>#DIV/0!</v>
      </c>
      <c r="Q762" s="1046" t="s">
        <v>109</v>
      </c>
      <c r="R762" s="1030">
        <f t="shared" si="73"/>
        <v>-2</v>
      </c>
      <c r="S762" s="1030">
        <f t="shared" si="74"/>
        <v>0</v>
      </c>
    </row>
    <row r="763" spans="1:19" ht="14.25">
      <c r="A763" s="1041">
        <v>62</v>
      </c>
      <c r="B763" s="1023" t="str">
        <f>'PLAN DE ACCIÓN 2026'!G65</f>
        <v>PI13</v>
      </c>
      <c r="C763" s="1048" t="s">
        <v>133</v>
      </c>
      <c r="D763" s="1048" t="s">
        <v>104</v>
      </c>
      <c r="E763" s="1023" t="str">
        <f>'PLAN DE ACCIÓN 2026'!X65</f>
        <v>Secretaría General</v>
      </c>
      <c r="F763" s="1022" t="str">
        <f>'PLAN DE ACCIÓN 2026'!H65</f>
        <v>Ejecutar el Plan de Preservación Digital.</v>
      </c>
      <c r="G763" s="1022">
        <v>8</v>
      </c>
      <c r="H763" s="1022" t="s">
        <v>141</v>
      </c>
      <c r="I763" s="1030">
        <f>'PLAN DE ACCIÓN 2026'!V65</f>
        <v>4</v>
      </c>
      <c r="J763" s="1030">
        <f>'PLAN DE ACCIÓN 2026'!J65+'PLAN DE ACCIÓN 2026'!K65+'PLAN DE ACCIÓN 2026'!L65+'PLAN DE ACCIÓN 2026'!M65+'PLAN DE ACCIÓN 2026'!N65+'PLAN DE ACCIÓN 2026'!O65+'PLAN DE ACCIÓN 2026'!P65+'PLAN DE ACCIÓN 2026'!Q65</f>
        <v>2</v>
      </c>
      <c r="K763" s="1030">
        <f>'PLAN DE ACCIÓN 2026'!AB65+'PLAN DE ACCIÓN 2026'!AC65+'PLAN DE ACCIÓN 2026'!AD65+'PLAN DE ACCIÓN 2026'!AE65+'PLAN DE ACCIÓN 2026'!AF65+'PLAN DE ACCIÓN 2026'!AG65+'PLAN DE ACCIÓN 2026'!AH65+'PLAN DE ACCIÓN 2026'!AI65</f>
        <v>1</v>
      </c>
      <c r="L763" s="1031">
        <f t="shared" si="75"/>
        <v>0.5</v>
      </c>
      <c r="M763" s="1031">
        <f t="shared" si="76"/>
        <v>0.25</v>
      </c>
      <c r="N763" s="1030">
        <f>'PLAN DE ACCIÓN 2026'!Q65</f>
        <v>0</v>
      </c>
      <c r="O763" s="1022">
        <f>'PLAN DE ACCIÓN 2026'!AI65</f>
        <v>0</v>
      </c>
      <c r="P763" s="1029" t="e">
        <f t="shared" si="77"/>
        <v>#DIV/0!</v>
      </c>
      <c r="Q763" s="1046" t="s">
        <v>110</v>
      </c>
      <c r="R763" s="1030">
        <f t="shared" si="73"/>
        <v>-1</v>
      </c>
      <c r="S763" s="1030">
        <f t="shared" si="74"/>
        <v>0</v>
      </c>
    </row>
    <row r="764" spans="1:19" ht="14.25">
      <c r="A764" s="1041">
        <v>63</v>
      </c>
      <c r="B764" s="1023" t="str">
        <f>'PLAN DE ACCIÓN 2026'!G66</f>
        <v>ID1</v>
      </c>
      <c r="C764" s="1048" t="s">
        <v>133</v>
      </c>
      <c r="D764" s="1048" t="s">
        <v>104</v>
      </c>
      <c r="E764" s="1023" t="str">
        <f>'PLAN DE ACCIÓN 2026'!X66</f>
        <v>Secretaría General</v>
      </c>
      <c r="F764" s="1022" t="str">
        <f>'PLAN DE ACCIÓN 2026'!H66</f>
        <v>Realizar los cierres de los contratos de vigencia 2019 a 2025 en SECOP II y realizar las liquidaciones de los contratos de vigencia 2022 a 2025 SECOP II</v>
      </c>
      <c r="G764" s="1022">
        <v>8</v>
      </c>
      <c r="H764" s="1022" t="s">
        <v>141</v>
      </c>
      <c r="I764" s="1030">
        <f>'PLAN DE ACCIÓN 2026'!V66</f>
        <v>2</v>
      </c>
      <c r="J764" s="1030">
        <f>'PLAN DE ACCIÓN 2026'!J66+'PLAN DE ACCIÓN 2026'!K66+'PLAN DE ACCIÓN 2026'!L66+'PLAN DE ACCIÓN 2026'!M66+'PLAN DE ACCIÓN 2026'!N66+'PLAN DE ACCIÓN 2026'!O66+'PLAN DE ACCIÓN 2026'!P66+'PLAN DE ACCIÓN 2026'!Q66</f>
        <v>1</v>
      </c>
      <c r="K764" s="1030">
        <f>'PLAN DE ACCIÓN 2026'!AB66+'PLAN DE ACCIÓN 2026'!AC66+'PLAN DE ACCIÓN 2026'!AD66+'PLAN DE ACCIÓN 2026'!AE66+'PLAN DE ACCIÓN 2026'!AF66+'PLAN DE ACCIÓN 2026'!AG66+'PLAN DE ACCIÓN 2026'!AH66+'PLAN DE ACCIÓN 2026'!AI66</f>
        <v>0</v>
      </c>
      <c r="L764" s="1031">
        <f t="shared" si="75"/>
        <v>0.5</v>
      </c>
      <c r="M764" s="1031">
        <f t="shared" si="76"/>
        <v>0</v>
      </c>
      <c r="N764" s="1030">
        <f>'PLAN DE ACCIÓN 2026'!Q66</f>
        <v>0</v>
      </c>
      <c r="O764" s="1022">
        <f>'PLAN DE ACCIÓN 2026'!AI66</f>
        <v>0</v>
      </c>
      <c r="P764" s="1029" t="e">
        <f t="shared" si="77"/>
        <v>#DIV/0!</v>
      </c>
      <c r="Q764" s="1046" t="s">
        <v>110</v>
      </c>
      <c r="R764" s="1030">
        <f t="shared" si="73"/>
        <v>-1</v>
      </c>
      <c r="S764" s="1030">
        <f t="shared" si="74"/>
        <v>0</v>
      </c>
    </row>
    <row r="765" spans="1:19" ht="14.25">
      <c r="A765" s="1041">
        <v>64</v>
      </c>
      <c r="B765" s="1023" t="str">
        <f>'PLAN DE ACCIÓN 2026'!G67</f>
        <v>ID2</v>
      </c>
      <c r="C765" s="1048" t="s">
        <v>133</v>
      </c>
      <c r="D765" s="1048" t="s">
        <v>104</v>
      </c>
      <c r="E765" s="1023" t="str">
        <f>'PLAN DE ACCIÓN 2026'!X67</f>
        <v>Subdirección de Metrología Química y Biología</v>
      </c>
      <c r="F765" s="1022" t="str">
        <f>'PLAN DE ACCIÓN 2026'!H67</f>
        <v>Atender servicio de medición de materiales de referencia</v>
      </c>
      <c r="G765" s="1022">
        <v>8</v>
      </c>
      <c r="H765" s="1022" t="s">
        <v>141</v>
      </c>
      <c r="I765" s="1030">
        <f>'PLAN DE ACCIÓN 2026'!V67</f>
        <v>1</v>
      </c>
      <c r="J765" s="1030">
        <f>'PLAN DE ACCIÓN 2026'!J67+'PLAN DE ACCIÓN 2026'!K67+'PLAN DE ACCIÓN 2026'!L67+'PLAN DE ACCIÓN 2026'!M67+'PLAN DE ACCIÓN 2026'!N67+'PLAN DE ACCIÓN 2026'!O67+'PLAN DE ACCIÓN 2026'!P67+'PLAN DE ACCIÓN 2026'!Q67</f>
        <v>0</v>
      </c>
      <c r="K765" s="1030">
        <f>'PLAN DE ACCIÓN 2026'!AB67+'PLAN DE ACCIÓN 2026'!AC67+'PLAN DE ACCIÓN 2026'!AD67+'PLAN DE ACCIÓN 2026'!AE67+'PLAN DE ACCIÓN 2026'!AF67+'PLAN DE ACCIÓN 2026'!AG67+'PLAN DE ACCIÓN 2026'!AH67+'PLAN DE ACCIÓN 2026'!AI67</f>
        <v>0</v>
      </c>
      <c r="L765" s="1031">
        <f t="shared" si="75"/>
        <v>0</v>
      </c>
      <c r="M765" s="1031">
        <f t="shared" si="76"/>
        <v>0</v>
      </c>
      <c r="N765" s="1030">
        <f>'PLAN DE ACCIÓN 2026'!Q67</f>
        <v>0</v>
      </c>
      <c r="O765" s="1022">
        <f>'PLAN DE ACCIÓN 2026'!AI67</f>
        <v>0</v>
      </c>
      <c r="P765" s="1029" t="e">
        <f t="shared" si="77"/>
        <v>#DIV/0!</v>
      </c>
      <c r="Q765" s="1046" t="s">
        <v>110</v>
      </c>
      <c r="R765" s="1030">
        <f t="shared" si="73"/>
        <v>0</v>
      </c>
      <c r="S765" s="1030">
        <f t="shared" si="74"/>
        <v>0</v>
      </c>
    </row>
    <row r="766" spans="1:19" ht="14.25">
      <c r="A766" s="1041">
        <v>65</v>
      </c>
      <c r="B766" s="1023" t="str">
        <f>'PLAN DE ACCIÓN 2026'!G68</f>
        <v>ID3</v>
      </c>
      <c r="C766" s="1048" t="s">
        <v>133</v>
      </c>
      <c r="D766" s="1048" t="s">
        <v>104</v>
      </c>
      <c r="E766" s="1023" t="str">
        <f>'PLAN DE ACCIÓN 2026'!X68</f>
        <v>Subdirección de Metrología Química y Biología</v>
      </c>
      <c r="F766" s="1022" t="str">
        <f>'PLAN DE ACCIÓN 2026'!H68</f>
        <v xml:space="preserve">Producción, Recertificación o ampliación de vigencia de Materiales de Referencia </v>
      </c>
      <c r="G766" s="1022">
        <v>8</v>
      </c>
      <c r="H766" s="1022" t="s">
        <v>141</v>
      </c>
      <c r="I766" s="1030">
        <f>'PLAN DE ACCIÓN 2026'!V68</f>
        <v>7</v>
      </c>
      <c r="J766" s="1030">
        <f>'PLAN DE ACCIÓN 2026'!J68+'PLAN DE ACCIÓN 2026'!K68+'PLAN DE ACCIÓN 2026'!L68+'PLAN DE ACCIÓN 2026'!M68+'PLAN DE ACCIÓN 2026'!N68+'PLAN DE ACCIÓN 2026'!O68+'PLAN DE ACCIÓN 2026'!P68+'PLAN DE ACCIÓN 2026'!Q68</f>
        <v>4</v>
      </c>
      <c r="K766" s="1030">
        <f>'PLAN DE ACCIÓN 2026'!AB68+'PLAN DE ACCIÓN 2026'!AC68+'PLAN DE ACCIÓN 2026'!AD68+'PLAN DE ACCIÓN 2026'!AE68+'PLAN DE ACCIÓN 2026'!AF68+'PLAN DE ACCIÓN 2026'!AG68+'PLAN DE ACCIÓN 2026'!AH68+'PLAN DE ACCIÓN 2026'!AI68</f>
        <v>4</v>
      </c>
      <c r="L766" s="1031">
        <f t="shared" si="75"/>
        <v>0.5714285714285714</v>
      </c>
      <c r="M766" s="1031">
        <f t="shared" si="76"/>
        <v>0.5714285714285714</v>
      </c>
      <c r="N766" s="1030">
        <f>'PLAN DE ACCIÓN 2026'!Q68</f>
        <v>0</v>
      </c>
      <c r="O766" s="1022">
        <f>'PLAN DE ACCIÓN 2026'!AI68</f>
        <v>0</v>
      </c>
      <c r="P766" s="1029" t="e">
        <f t="shared" si="77"/>
        <v>#DIV/0!</v>
      </c>
      <c r="Q766" s="1046" t="s">
        <v>110</v>
      </c>
      <c r="R766" s="1030">
        <f t="shared" si="73"/>
        <v>0</v>
      </c>
      <c r="S766" s="1030">
        <f t="shared" si="74"/>
        <v>0</v>
      </c>
    </row>
    <row r="767" spans="1:19" ht="14.25">
      <c r="A767" s="1041">
        <v>66</v>
      </c>
      <c r="B767" s="1023" t="str">
        <f>'PLAN DE ACCIÓN 2026'!G69</f>
        <v>ID4</v>
      </c>
      <c r="C767" s="1048" t="s">
        <v>133</v>
      </c>
      <c r="D767" s="1048" t="s">
        <v>104</v>
      </c>
      <c r="E767" s="1023" t="str">
        <f>'PLAN DE ACCIÓN 2026'!X69</f>
        <v>Subdirección de Metrología Química y Biología</v>
      </c>
      <c r="F767" s="1022" t="str">
        <f>'PLAN DE ACCIÓN 2026'!H69</f>
        <v>Producción de Materiales de Referencia Nuevos</v>
      </c>
      <c r="G767" s="1022">
        <v>8</v>
      </c>
      <c r="H767" s="1022" t="s">
        <v>141</v>
      </c>
      <c r="I767" s="1030">
        <f>'PLAN DE ACCIÓN 2026'!V69</f>
        <v>1</v>
      </c>
      <c r="J767" s="1030">
        <f>'PLAN DE ACCIÓN 2026'!J69+'PLAN DE ACCIÓN 2026'!K69+'PLAN DE ACCIÓN 2026'!L69+'PLAN DE ACCIÓN 2026'!M69+'PLAN DE ACCIÓN 2026'!N69+'PLAN DE ACCIÓN 2026'!O69+'PLAN DE ACCIÓN 2026'!P69+'PLAN DE ACCIÓN 2026'!Q69</f>
        <v>0</v>
      </c>
      <c r="K767" s="1030">
        <f>'PLAN DE ACCIÓN 2026'!AB69+'PLAN DE ACCIÓN 2026'!AC69+'PLAN DE ACCIÓN 2026'!AD69+'PLAN DE ACCIÓN 2026'!AE69+'PLAN DE ACCIÓN 2026'!AF69+'PLAN DE ACCIÓN 2026'!AG69+'PLAN DE ACCIÓN 2026'!AH69+'PLAN DE ACCIÓN 2026'!AI69</f>
        <v>0</v>
      </c>
      <c r="L767" s="1031">
        <f t="shared" si="75"/>
        <v>0</v>
      </c>
      <c r="M767" s="1031">
        <f t="shared" si="76"/>
        <v>0</v>
      </c>
      <c r="N767" s="1030">
        <f>'PLAN DE ACCIÓN 2026'!Q69</f>
        <v>0</v>
      </c>
      <c r="O767" s="1022">
        <f>'PLAN DE ACCIÓN 2026'!AI69</f>
        <v>0</v>
      </c>
      <c r="P767" s="1029" t="e">
        <f t="shared" si="77"/>
        <v>#DIV/0!</v>
      </c>
      <c r="Q767" s="1046" t="s">
        <v>110</v>
      </c>
      <c r="R767" s="1030">
        <f t="shared" ref="R767:R801" si="78">K767-J767</f>
        <v>0</v>
      </c>
      <c r="S767" s="1030">
        <f t="shared" ref="S767:S801" si="79">O767-N767</f>
        <v>0</v>
      </c>
    </row>
    <row r="768" spans="1:19" ht="14.25">
      <c r="A768" s="1041">
        <v>67</v>
      </c>
      <c r="B768" s="1023" t="str">
        <f>'PLAN DE ACCIÓN 2026'!G70</f>
        <v>ID5</v>
      </c>
      <c r="C768" s="1048" t="s">
        <v>133</v>
      </c>
      <c r="D768" s="1048" t="s">
        <v>104</v>
      </c>
      <c r="E768" s="1023" t="str">
        <f>'PLAN DE ACCIÓN 2026'!X70</f>
        <v>Subdirección de Metrología Química y Biología</v>
      </c>
      <c r="F768" s="1022" t="str">
        <f>'PLAN DE ACCIÓN 2026'!H70</f>
        <v>Producir Materiales de Referencia piloto / ítems de comparación</v>
      </c>
      <c r="G768" s="1022">
        <v>8</v>
      </c>
      <c r="H768" s="1022" t="s">
        <v>141</v>
      </c>
      <c r="I768" s="1030">
        <f>'PLAN DE ACCIÓN 2026'!V70</f>
        <v>8</v>
      </c>
      <c r="J768" s="1030">
        <f>'PLAN DE ACCIÓN 2026'!J70+'PLAN DE ACCIÓN 2026'!K70+'PLAN DE ACCIÓN 2026'!L70+'PLAN DE ACCIÓN 2026'!M70+'PLAN DE ACCIÓN 2026'!N70+'PLAN DE ACCIÓN 2026'!O70+'PLAN DE ACCIÓN 2026'!P70+'PLAN DE ACCIÓN 2026'!Q70</f>
        <v>4</v>
      </c>
      <c r="K768" s="1030">
        <f>'PLAN DE ACCIÓN 2026'!AB70+'PLAN DE ACCIÓN 2026'!AC70+'PLAN DE ACCIÓN 2026'!AD70+'PLAN DE ACCIÓN 2026'!AE70+'PLAN DE ACCIÓN 2026'!AF70+'PLAN DE ACCIÓN 2026'!AG70+'PLAN DE ACCIÓN 2026'!AH70+'PLAN DE ACCIÓN 2026'!AI70</f>
        <v>0</v>
      </c>
      <c r="L768" s="1031">
        <f t="shared" si="75"/>
        <v>0.5</v>
      </c>
      <c r="M768" s="1031">
        <f t="shared" si="76"/>
        <v>0</v>
      </c>
      <c r="N768" s="1030">
        <f>'PLAN DE ACCIÓN 2026'!Q70</f>
        <v>0</v>
      </c>
      <c r="O768" s="1022">
        <f>'PLAN DE ACCIÓN 2026'!AI70</f>
        <v>0</v>
      </c>
      <c r="P768" s="1029" t="e">
        <f t="shared" si="77"/>
        <v>#DIV/0!</v>
      </c>
      <c r="Q768" s="1046" t="s">
        <v>110</v>
      </c>
      <c r="R768" s="1030">
        <f t="shared" si="78"/>
        <v>-4</v>
      </c>
      <c r="S768" s="1030">
        <f t="shared" si="79"/>
        <v>0</v>
      </c>
    </row>
    <row r="769" spans="1:19" ht="14.25">
      <c r="A769" s="1041">
        <v>68</v>
      </c>
      <c r="B769" s="1023" t="str">
        <f>'PLAN DE ACCIÓN 2026'!G71</f>
        <v>ID6</v>
      </c>
      <c r="C769" s="1048" t="s">
        <v>133</v>
      </c>
      <c r="D769" s="1048" t="s">
        <v>104</v>
      </c>
      <c r="E769" s="1023" t="str">
        <f>'PLAN DE ACCIÓN 2026'!X71</f>
        <v>Subdirección de Metrología Química y Biología</v>
      </c>
      <c r="F769" s="1022" t="str">
        <f>'PLAN DE ACCIÓN 2026'!H71</f>
        <v>Desarrollar la capacidad técnica para la certificación de materiales de referencia</v>
      </c>
      <c r="G769" s="1022">
        <v>8</v>
      </c>
      <c r="H769" s="1022" t="s">
        <v>141</v>
      </c>
      <c r="I769" s="1030">
        <f>'PLAN DE ACCIÓN 2026'!V71</f>
        <v>28</v>
      </c>
      <c r="J769" s="1030">
        <f>'PLAN DE ACCIÓN 2026'!J71+'PLAN DE ACCIÓN 2026'!K71+'PLAN DE ACCIÓN 2026'!L71+'PLAN DE ACCIÓN 2026'!M71+'PLAN DE ACCIÓN 2026'!N71+'PLAN DE ACCIÓN 2026'!O71+'PLAN DE ACCIÓN 2026'!P71+'PLAN DE ACCIÓN 2026'!Q71</f>
        <v>15</v>
      </c>
      <c r="K769" s="1030">
        <f>'PLAN DE ACCIÓN 2026'!AB71+'PLAN DE ACCIÓN 2026'!AC71+'PLAN DE ACCIÓN 2026'!AD71+'PLAN DE ACCIÓN 2026'!AE71+'PLAN DE ACCIÓN 2026'!AF71+'PLAN DE ACCIÓN 2026'!AG71+'PLAN DE ACCIÓN 2026'!AH71+'PLAN DE ACCIÓN 2026'!AI71</f>
        <v>2</v>
      </c>
      <c r="L769" s="1031">
        <f t="shared" si="75"/>
        <v>0.5357142857142857</v>
      </c>
      <c r="M769" s="1031">
        <f t="shared" si="76"/>
        <v>7.1428571428571425E-2</v>
      </c>
      <c r="N769" s="1030">
        <f>'PLAN DE ACCIÓN 2026'!Q71</f>
        <v>1</v>
      </c>
      <c r="O769" s="1022">
        <f>'PLAN DE ACCIÓN 2026'!AI71</f>
        <v>0</v>
      </c>
      <c r="P769" s="1029">
        <f t="shared" si="77"/>
        <v>0</v>
      </c>
      <c r="Q769" s="1046" t="s">
        <v>110</v>
      </c>
      <c r="R769" s="1030">
        <f t="shared" si="78"/>
        <v>-13</v>
      </c>
      <c r="S769" s="1030">
        <f t="shared" si="79"/>
        <v>-1</v>
      </c>
    </row>
    <row r="770" spans="1:19" ht="14.25">
      <c r="A770" s="1041">
        <v>69</v>
      </c>
      <c r="B770" s="1023" t="str">
        <f>'PLAN DE ACCIÓN 2026'!G72</f>
        <v>ID7</v>
      </c>
      <c r="C770" s="1048" t="s">
        <v>133</v>
      </c>
      <c r="D770" s="1048" t="s">
        <v>104</v>
      </c>
      <c r="E770" s="1023" t="str">
        <f>'PLAN DE ACCIÓN 2026'!X72</f>
        <v>Subdirección de Metrología Química y Biología</v>
      </c>
      <c r="F770" s="1022" t="str">
        <f>'PLAN DE ACCIÓN 2026'!H72</f>
        <v>Diseñar nuevos cursos en metrología Química y Biología (Versión Piloto)</v>
      </c>
      <c r="G770" s="1022">
        <v>8</v>
      </c>
      <c r="H770" s="1022" t="s">
        <v>141</v>
      </c>
      <c r="I770" s="1030">
        <f>'PLAN DE ACCIÓN 2026'!V72</f>
        <v>1</v>
      </c>
      <c r="J770" s="1030">
        <f>'PLAN DE ACCIÓN 2026'!J72+'PLAN DE ACCIÓN 2026'!K72+'PLAN DE ACCIÓN 2026'!L72+'PLAN DE ACCIÓN 2026'!M72+'PLAN DE ACCIÓN 2026'!N72+'PLAN DE ACCIÓN 2026'!O72+'PLAN DE ACCIÓN 2026'!P72+'PLAN DE ACCIÓN 2026'!Q72</f>
        <v>0</v>
      </c>
      <c r="K770" s="1030">
        <f>'PLAN DE ACCIÓN 2026'!AB72+'PLAN DE ACCIÓN 2026'!AC72+'PLAN DE ACCIÓN 2026'!AD72+'PLAN DE ACCIÓN 2026'!AE72+'PLAN DE ACCIÓN 2026'!AF72+'PLAN DE ACCIÓN 2026'!AG72+'PLAN DE ACCIÓN 2026'!AH72+'PLAN DE ACCIÓN 2026'!AI72</f>
        <v>0</v>
      </c>
      <c r="L770" s="1031">
        <f t="shared" si="75"/>
        <v>0</v>
      </c>
      <c r="M770" s="1031">
        <f t="shared" si="76"/>
        <v>0</v>
      </c>
      <c r="N770" s="1030">
        <f>'PLAN DE ACCIÓN 2026'!Q72</f>
        <v>0</v>
      </c>
      <c r="O770" s="1022">
        <f>'PLAN DE ACCIÓN 2026'!AI72</f>
        <v>0</v>
      </c>
      <c r="P770" s="1029" t="e">
        <f t="shared" si="77"/>
        <v>#DIV/0!</v>
      </c>
      <c r="Q770" s="1046" t="s">
        <v>110</v>
      </c>
      <c r="R770" s="1030">
        <f t="shared" si="78"/>
        <v>0</v>
      </c>
      <c r="S770" s="1030">
        <f t="shared" si="79"/>
        <v>0</v>
      </c>
    </row>
    <row r="771" spans="1:19" ht="14.25">
      <c r="A771" s="1041">
        <v>70</v>
      </c>
      <c r="B771" s="1023" t="str">
        <f>'PLAN DE ACCIÓN 2026'!G73</f>
        <v>ID8</v>
      </c>
      <c r="C771" s="1048" t="s">
        <v>133</v>
      </c>
      <c r="D771" s="1048" t="s">
        <v>104</v>
      </c>
      <c r="E771" s="1023" t="str">
        <f>'PLAN DE ACCIÓN 2026'!X73</f>
        <v>Subdirección de Metrología Química y Biología</v>
      </c>
      <c r="F771" s="1022" t="str">
        <f>'PLAN DE ACCIÓN 2026'!H73</f>
        <v>Apoyar técnicamente la elaboración de protocolos de los ensayos de aptitud programadas por SSMRC</v>
      </c>
      <c r="G771" s="1022">
        <v>8</v>
      </c>
      <c r="H771" s="1022" t="s">
        <v>141</v>
      </c>
      <c r="I771" s="1030">
        <f>'PLAN DE ACCIÓN 2026'!V73</f>
        <v>3</v>
      </c>
      <c r="J771" s="1030">
        <f>'PLAN DE ACCIÓN 2026'!J73+'PLAN DE ACCIÓN 2026'!K73+'PLAN DE ACCIÓN 2026'!L73+'PLAN DE ACCIÓN 2026'!M73+'PLAN DE ACCIÓN 2026'!N73+'PLAN DE ACCIÓN 2026'!O73+'PLAN DE ACCIÓN 2026'!P73+'PLAN DE ACCIÓN 2026'!Q73</f>
        <v>2</v>
      </c>
      <c r="K771" s="1030">
        <f>'PLAN DE ACCIÓN 2026'!AB73+'PLAN DE ACCIÓN 2026'!AC73+'PLAN DE ACCIÓN 2026'!AD73+'PLAN DE ACCIÓN 2026'!AE73+'PLAN DE ACCIÓN 2026'!AF73+'PLAN DE ACCIÓN 2026'!AG73+'PLAN DE ACCIÓN 2026'!AH73+'PLAN DE ACCIÓN 2026'!AI73</f>
        <v>0</v>
      </c>
      <c r="L771" s="1031">
        <f t="shared" si="75"/>
        <v>0.66666666666666663</v>
      </c>
      <c r="M771" s="1031">
        <f t="shared" si="76"/>
        <v>0</v>
      </c>
      <c r="N771" s="1030">
        <f>'PLAN DE ACCIÓN 2026'!Q73</f>
        <v>0</v>
      </c>
      <c r="O771" s="1022">
        <f>'PLAN DE ACCIÓN 2026'!AI73</f>
        <v>0</v>
      </c>
      <c r="P771" s="1029" t="e">
        <f t="shared" si="77"/>
        <v>#DIV/0!</v>
      </c>
      <c r="Q771" s="1046" t="s">
        <v>110</v>
      </c>
      <c r="R771" s="1030">
        <f t="shared" si="78"/>
        <v>-2</v>
      </c>
      <c r="S771" s="1030">
        <f t="shared" si="79"/>
        <v>0</v>
      </c>
    </row>
    <row r="772" spans="1:19" ht="14.25">
      <c r="A772" s="1041">
        <v>71</v>
      </c>
      <c r="B772" s="1023" t="str">
        <f>'PLAN DE ACCIÓN 2026'!G74</f>
        <v>ID9</v>
      </c>
      <c r="C772" s="1048" t="s">
        <v>133</v>
      </c>
      <c r="D772" s="1048" t="s">
        <v>104</v>
      </c>
      <c r="E772" s="1023" t="str">
        <f>'PLAN DE ACCIÓN 2026'!X74</f>
        <v>Subdirección de Metrología Química y Biología</v>
      </c>
      <c r="F772" s="1022" t="str">
        <f>'PLAN DE ACCIÓN 2026'!H74</f>
        <v>Apoyar técnicamente la elaboración del informe final de ensayos de aptitud programadas por SSMRC, las recomendaciones y presentación de cierre del EA</v>
      </c>
      <c r="G772" s="1022">
        <v>8</v>
      </c>
      <c r="H772" s="1022" t="s">
        <v>141</v>
      </c>
      <c r="I772" s="1030">
        <f>'PLAN DE ACCIÓN 2026'!V74</f>
        <v>4</v>
      </c>
      <c r="J772" s="1030">
        <f>'PLAN DE ACCIÓN 2026'!J74+'PLAN DE ACCIÓN 2026'!K74+'PLAN DE ACCIÓN 2026'!L74+'PLAN DE ACCIÓN 2026'!M74+'PLAN DE ACCIÓN 2026'!N74+'PLAN DE ACCIÓN 2026'!O74+'PLAN DE ACCIÓN 2026'!P74+'PLAN DE ACCIÓN 2026'!Q74</f>
        <v>1</v>
      </c>
      <c r="K772" s="1030">
        <f>'PLAN DE ACCIÓN 2026'!AB74+'PLAN DE ACCIÓN 2026'!AC74+'PLAN DE ACCIÓN 2026'!AD74+'PLAN DE ACCIÓN 2026'!AE74+'PLAN DE ACCIÓN 2026'!AF74+'PLAN DE ACCIÓN 2026'!AG74+'PLAN DE ACCIÓN 2026'!AH74+'PLAN DE ACCIÓN 2026'!AI74</f>
        <v>0</v>
      </c>
      <c r="L772" s="1031">
        <f t="shared" si="75"/>
        <v>0.25</v>
      </c>
      <c r="M772" s="1031">
        <f t="shared" si="76"/>
        <v>0</v>
      </c>
      <c r="N772" s="1030">
        <f>'PLAN DE ACCIÓN 2026'!Q74</f>
        <v>1</v>
      </c>
      <c r="O772" s="1022">
        <f>'PLAN DE ACCIÓN 2026'!AI74</f>
        <v>0</v>
      </c>
      <c r="P772" s="1029">
        <f t="shared" si="77"/>
        <v>0</v>
      </c>
      <c r="Q772" s="1046" t="s">
        <v>110</v>
      </c>
      <c r="R772" s="1030">
        <f t="shared" si="78"/>
        <v>-1</v>
      </c>
      <c r="S772" s="1030">
        <f t="shared" si="79"/>
        <v>-1</v>
      </c>
    </row>
    <row r="773" spans="1:19" ht="14.25">
      <c r="A773" s="1041">
        <v>72</v>
      </c>
      <c r="B773" s="1023" t="str">
        <f>'PLAN DE ACCIÓN 2026'!G75</f>
        <v>ID10</v>
      </c>
      <c r="C773" s="1048" t="s">
        <v>133</v>
      </c>
      <c r="D773" s="1048" t="s">
        <v>104</v>
      </c>
      <c r="E773" s="1023" t="str">
        <f>'PLAN DE ACCIÓN 2026'!X75</f>
        <v>Subdirección de Metrología Química y Biología</v>
      </c>
      <c r="F773" s="1022" t="str">
        <f>'PLAN DE ACCIÓN 2026'!H75</f>
        <v>Desarrollar componente técnico del estudio colaborativo</v>
      </c>
      <c r="G773" s="1022">
        <v>8</v>
      </c>
      <c r="H773" s="1022" t="s">
        <v>141</v>
      </c>
      <c r="I773" s="1030">
        <f>'PLAN DE ACCIÓN 2026'!V75</f>
        <v>1</v>
      </c>
      <c r="J773" s="1030">
        <f>'PLAN DE ACCIÓN 2026'!J75+'PLAN DE ACCIÓN 2026'!K75+'PLAN DE ACCIÓN 2026'!L75+'PLAN DE ACCIÓN 2026'!M75+'PLAN DE ACCIÓN 2026'!N75+'PLAN DE ACCIÓN 2026'!O75+'PLAN DE ACCIÓN 2026'!P75+'PLAN DE ACCIÓN 2026'!Q75</f>
        <v>0</v>
      </c>
      <c r="K773" s="1030">
        <f>'PLAN DE ACCIÓN 2026'!AB75+'PLAN DE ACCIÓN 2026'!AC75+'PLAN DE ACCIÓN 2026'!AD75+'PLAN DE ACCIÓN 2026'!AE75+'PLAN DE ACCIÓN 2026'!AF75+'PLAN DE ACCIÓN 2026'!AG75+'PLAN DE ACCIÓN 2026'!AH75+'PLAN DE ACCIÓN 2026'!AI75</f>
        <v>0</v>
      </c>
      <c r="L773" s="1031">
        <f t="shared" si="75"/>
        <v>0</v>
      </c>
      <c r="M773" s="1031">
        <f t="shared" si="76"/>
        <v>0</v>
      </c>
      <c r="N773" s="1030">
        <f>'PLAN DE ACCIÓN 2026'!Q75</f>
        <v>0</v>
      </c>
      <c r="O773" s="1022">
        <f>'PLAN DE ACCIÓN 2026'!AI75</f>
        <v>0</v>
      </c>
      <c r="P773" s="1029" t="e">
        <f t="shared" si="77"/>
        <v>#DIV/0!</v>
      </c>
      <c r="Q773" s="1046" t="s">
        <v>110</v>
      </c>
      <c r="R773" s="1030">
        <f t="shared" si="78"/>
        <v>0</v>
      </c>
      <c r="S773" s="1030">
        <f t="shared" si="79"/>
        <v>0</v>
      </c>
    </row>
    <row r="774" spans="1:19" ht="14.25">
      <c r="A774" s="1041">
        <v>73</v>
      </c>
      <c r="B774" s="1023" t="str">
        <f>'PLAN DE ACCIÓN 2026'!G76</f>
        <v>ID11</v>
      </c>
      <c r="C774" s="1048" t="s">
        <v>133</v>
      </c>
      <c r="D774" s="1048" t="s">
        <v>104</v>
      </c>
      <c r="E774" s="1023" t="str">
        <f>'PLAN DE ACCIÓN 2026'!X76</f>
        <v>Subdirección de Metrología Química y Biología</v>
      </c>
      <c r="F774" s="1022" t="str">
        <f>'PLAN DE ACCIÓN 2026'!H76</f>
        <v>Apoyar técnicamente la elaboración del informe final del Estudio Colaborativo por SSMRC, las recomendaciones y presentación de cierre.</v>
      </c>
      <c r="G774" s="1022">
        <v>8</v>
      </c>
      <c r="H774" s="1022" t="s">
        <v>141</v>
      </c>
      <c r="I774" s="1030">
        <f>'PLAN DE ACCIÓN 2026'!V76</f>
        <v>1</v>
      </c>
      <c r="J774" s="1030">
        <f>'PLAN DE ACCIÓN 2026'!J76+'PLAN DE ACCIÓN 2026'!K76+'PLAN DE ACCIÓN 2026'!L76+'PLAN DE ACCIÓN 2026'!M76+'PLAN DE ACCIÓN 2026'!N76+'PLAN DE ACCIÓN 2026'!O76+'PLAN DE ACCIÓN 2026'!P76+'PLAN DE ACCIÓN 2026'!Q76</f>
        <v>0</v>
      </c>
      <c r="K774" s="1030">
        <f>'PLAN DE ACCIÓN 2026'!AB76+'PLAN DE ACCIÓN 2026'!AC76+'PLAN DE ACCIÓN 2026'!AD76+'PLAN DE ACCIÓN 2026'!AE76+'PLAN DE ACCIÓN 2026'!AF76+'PLAN DE ACCIÓN 2026'!AG76+'PLAN DE ACCIÓN 2026'!AH76+'PLAN DE ACCIÓN 2026'!AI76</f>
        <v>0</v>
      </c>
      <c r="L774" s="1031">
        <f t="shared" ref="L774:L840" si="80">J774/I774</f>
        <v>0</v>
      </c>
      <c r="M774" s="1031">
        <f t="shared" ref="M774:M840" si="81">K774/I774</f>
        <v>0</v>
      </c>
      <c r="N774" s="1030">
        <f>'PLAN DE ACCIÓN 2026'!Q76</f>
        <v>0</v>
      </c>
      <c r="O774" s="1022">
        <f>'PLAN DE ACCIÓN 2026'!AI76</f>
        <v>0</v>
      </c>
      <c r="P774" s="1029" t="e">
        <f t="shared" si="77"/>
        <v>#DIV/0!</v>
      </c>
      <c r="Q774" s="1046" t="s">
        <v>110</v>
      </c>
      <c r="R774" s="1030">
        <f t="shared" si="78"/>
        <v>0</v>
      </c>
      <c r="S774" s="1030">
        <f t="shared" si="79"/>
        <v>0</v>
      </c>
    </row>
    <row r="775" spans="1:19" ht="14.25">
      <c r="A775" s="1041">
        <v>74</v>
      </c>
      <c r="B775" s="1023" t="str">
        <f>'PLAN DE ACCIÓN 2026'!G77</f>
        <v>ID12</v>
      </c>
      <c r="C775" s="1048" t="s">
        <v>133</v>
      </c>
      <c r="D775" s="1048" t="s">
        <v>104</v>
      </c>
      <c r="E775" s="1023" t="str">
        <f>'PLAN DE ACCIÓN 2026'!X77</f>
        <v>Subdirección de Metrología Química y Biología</v>
      </c>
      <c r="F775" s="1022" t="str">
        <f>'PLAN DE ACCIÓN 2026'!H77</f>
        <v xml:space="preserve">Divulgar los avances en metrología química y bioanálisis por parte  del Grupo de Investigación en Metrología Química y Bioanálisis - GIMQB </v>
      </c>
      <c r="G775" s="1022">
        <v>8</v>
      </c>
      <c r="H775" s="1022" t="s">
        <v>141</v>
      </c>
      <c r="I775" s="1030">
        <f>'PLAN DE ACCIÓN 2026'!V77</f>
        <v>8</v>
      </c>
      <c r="J775" s="1030">
        <f>'PLAN DE ACCIÓN 2026'!J77+'PLAN DE ACCIÓN 2026'!K77+'PLAN DE ACCIÓN 2026'!L77+'PLAN DE ACCIÓN 2026'!M77+'PLAN DE ACCIÓN 2026'!N77+'PLAN DE ACCIÓN 2026'!O77+'PLAN DE ACCIÓN 2026'!P77+'PLAN DE ACCIÓN 2026'!Q77</f>
        <v>1</v>
      </c>
      <c r="K775" s="1030">
        <f>'PLAN DE ACCIÓN 2026'!AB77+'PLAN DE ACCIÓN 2026'!AC77+'PLAN DE ACCIÓN 2026'!AD77+'PLAN DE ACCIÓN 2026'!AE77+'PLAN DE ACCIÓN 2026'!AF77+'PLAN DE ACCIÓN 2026'!AG77+'PLAN DE ACCIÓN 2026'!AH77+'PLAN DE ACCIÓN 2026'!AI77</f>
        <v>2</v>
      </c>
      <c r="L775" s="1031">
        <f t="shared" si="80"/>
        <v>0.125</v>
      </c>
      <c r="M775" s="1031">
        <f t="shared" si="81"/>
        <v>0.25</v>
      </c>
      <c r="N775" s="1030">
        <f>'PLAN DE ACCIÓN 2026'!Q77</f>
        <v>0</v>
      </c>
      <c r="O775" s="1022">
        <f>'PLAN DE ACCIÓN 2026'!AI77</f>
        <v>0</v>
      </c>
      <c r="P775" s="1029" t="e">
        <f t="shared" si="77"/>
        <v>#DIV/0!</v>
      </c>
      <c r="Q775" s="1046" t="s">
        <v>110</v>
      </c>
      <c r="R775" s="1030">
        <f t="shared" si="78"/>
        <v>1</v>
      </c>
      <c r="S775" s="1030">
        <f t="shared" si="79"/>
        <v>0</v>
      </c>
    </row>
    <row r="776" spans="1:19" ht="14.25">
      <c r="A776" s="1041">
        <v>75</v>
      </c>
      <c r="B776" s="1023" t="str">
        <f>'PLAN DE ACCIÓN 2026'!G78</f>
        <v>ID13</v>
      </c>
      <c r="C776" s="1048" t="s">
        <v>133</v>
      </c>
      <c r="D776" s="1048" t="s">
        <v>104</v>
      </c>
      <c r="E776" s="1023" t="str">
        <f>'PLAN DE ACCIÓN 2026'!X78</f>
        <v>Subdirección de Metrología Química y Biología</v>
      </c>
      <c r="F776" s="1022" t="str">
        <f>'PLAN DE ACCIÓN 2026'!H78</f>
        <v>Participación en convocatorias y/o ejecución de proyectos de cooperación nacional o internacional</v>
      </c>
      <c r="G776" s="1022">
        <v>8</v>
      </c>
      <c r="H776" s="1022" t="s">
        <v>141</v>
      </c>
      <c r="I776" s="1030">
        <f>'PLAN DE ACCIÓN 2026'!V78</f>
        <v>2</v>
      </c>
      <c r="J776" s="1030">
        <f>'PLAN DE ACCIÓN 2026'!J78+'PLAN DE ACCIÓN 2026'!K78+'PLAN DE ACCIÓN 2026'!L78+'PLAN DE ACCIÓN 2026'!M78+'PLAN DE ACCIÓN 2026'!N78+'PLAN DE ACCIÓN 2026'!O78+'PLAN DE ACCIÓN 2026'!P78+'PLAN DE ACCIÓN 2026'!Q78</f>
        <v>1</v>
      </c>
      <c r="K776" s="1030">
        <f>'PLAN DE ACCIÓN 2026'!AB78+'PLAN DE ACCIÓN 2026'!AC78+'PLAN DE ACCIÓN 2026'!AD78+'PLAN DE ACCIÓN 2026'!AE78+'PLAN DE ACCIÓN 2026'!AF78+'PLAN DE ACCIÓN 2026'!AG78+'PLAN DE ACCIÓN 2026'!AH78+'PLAN DE ACCIÓN 2026'!AI78</f>
        <v>0</v>
      </c>
      <c r="L776" s="1031">
        <f t="shared" si="80"/>
        <v>0.5</v>
      </c>
      <c r="M776" s="1031">
        <f t="shared" si="81"/>
        <v>0</v>
      </c>
      <c r="N776" s="1030">
        <f>'PLAN DE ACCIÓN 2026'!Q78</f>
        <v>0</v>
      </c>
      <c r="O776" s="1022">
        <f>'PLAN DE ACCIÓN 2026'!AI78</f>
        <v>0</v>
      </c>
      <c r="P776" s="1029" t="e">
        <f t="shared" si="77"/>
        <v>#DIV/0!</v>
      </c>
      <c r="Q776" s="1046" t="s">
        <v>110</v>
      </c>
      <c r="R776" s="1030">
        <f t="shared" si="78"/>
        <v>-1</v>
      </c>
      <c r="S776" s="1030">
        <f t="shared" si="79"/>
        <v>0</v>
      </c>
    </row>
    <row r="777" spans="1:19" ht="14.25">
      <c r="A777" s="1041">
        <v>76</v>
      </c>
      <c r="B777" s="1023" t="str">
        <f>'PLAN DE ACCIÓN 2026'!G79</f>
        <v>ID14</v>
      </c>
      <c r="C777" s="1048" t="s">
        <v>133</v>
      </c>
      <c r="D777" s="1048" t="s">
        <v>104</v>
      </c>
      <c r="E777" s="1023" t="str">
        <f>'PLAN DE ACCIÓN 2026'!X79</f>
        <v xml:space="preserve">Oficina Asesora de Planeación </v>
      </c>
      <c r="F777" s="1022" t="str">
        <f>'PLAN DE ACCIÓN 2026'!H79</f>
        <v>Definir e implementar los lineamientos institucionales de diplomacia científica en el INM</v>
      </c>
      <c r="G777" s="1022">
        <v>8</v>
      </c>
      <c r="H777" s="1022" t="s">
        <v>141</v>
      </c>
      <c r="I777" s="1030">
        <f>'PLAN DE ACCIÓN 2026'!V79</f>
        <v>2</v>
      </c>
      <c r="J777" s="1030">
        <f>'PLAN DE ACCIÓN 2026'!J79+'PLAN DE ACCIÓN 2026'!K79+'PLAN DE ACCIÓN 2026'!L79+'PLAN DE ACCIÓN 2026'!M79+'PLAN DE ACCIÓN 2026'!N79+'PLAN DE ACCIÓN 2026'!O79+'PLAN DE ACCIÓN 2026'!P79+'PLAN DE ACCIÓN 2026'!Q79</f>
        <v>1</v>
      </c>
      <c r="K777" s="1030">
        <f>'PLAN DE ACCIÓN 2026'!AB79+'PLAN DE ACCIÓN 2026'!AC79+'PLAN DE ACCIÓN 2026'!AD79+'PLAN DE ACCIÓN 2026'!AE79+'PLAN DE ACCIÓN 2026'!AF79+'PLAN DE ACCIÓN 2026'!AG79+'PLAN DE ACCIÓN 2026'!AH79+'PLAN DE ACCIÓN 2026'!AI79</f>
        <v>0</v>
      </c>
      <c r="L777" s="1031">
        <f t="shared" si="80"/>
        <v>0.5</v>
      </c>
      <c r="M777" s="1031">
        <f t="shared" si="81"/>
        <v>0</v>
      </c>
      <c r="N777" s="1030">
        <f>'PLAN DE ACCIÓN 2026'!Q79</f>
        <v>0</v>
      </c>
      <c r="O777" s="1022">
        <f>'PLAN DE ACCIÓN 2026'!AI79</f>
        <v>0</v>
      </c>
      <c r="P777" s="1029" t="e">
        <f t="shared" si="77"/>
        <v>#DIV/0!</v>
      </c>
      <c r="Q777" s="1046" t="s">
        <v>110</v>
      </c>
      <c r="R777" s="1030">
        <f t="shared" si="78"/>
        <v>-1</v>
      </c>
      <c r="S777" s="1030">
        <f t="shared" si="79"/>
        <v>0</v>
      </c>
    </row>
    <row r="778" spans="1:19" ht="14.25">
      <c r="A778" s="1041">
        <v>77</v>
      </c>
      <c r="B778" s="1023" t="str">
        <f>'PLAN DE ACCIÓN 2026'!G80</f>
        <v>ID15</v>
      </c>
      <c r="C778" s="1048" t="s">
        <v>133</v>
      </c>
      <c r="D778" s="1048" t="s">
        <v>104</v>
      </c>
      <c r="E778" s="1023" t="str">
        <f>'PLAN DE ACCIÓN 2026'!X80</f>
        <v xml:space="preserve">Oficina Asesora de Planeación </v>
      </c>
      <c r="F778" s="1022" t="str">
        <f>'PLAN DE ACCIÓN 2026'!H80</f>
        <v>Apoyar la gestión de cierre y terminación de los proyectos de inversión los cuales finalizaron su alcance temporal</v>
      </c>
      <c r="G778" s="1022">
        <v>8</v>
      </c>
      <c r="H778" s="1022" t="s">
        <v>141</v>
      </c>
      <c r="I778" s="1030">
        <f>'PLAN DE ACCIÓN 2026'!V80</f>
        <v>10</v>
      </c>
      <c r="J778" s="1030">
        <f>'PLAN DE ACCIÓN 2026'!J80+'PLAN DE ACCIÓN 2026'!K80+'PLAN DE ACCIÓN 2026'!L80+'PLAN DE ACCIÓN 2026'!M80+'PLAN DE ACCIÓN 2026'!N80+'PLAN DE ACCIÓN 2026'!O80+'PLAN DE ACCIÓN 2026'!P80+'PLAN DE ACCIÓN 2026'!Q80</f>
        <v>0</v>
      </c>
      <c r="K778" s="1030">
        <f>'PLAN DE ACCIÓN 2026'!AB80+'PLAN DE ACCIÓN 2026'!AC80+'PLAN DE ACCIÓN 2026'!AD80+'PLAN DE ACCIÓN 2026'!AE80+'PLAN DE ACCIÓN 2026'!AF80+'PLAN DE ACCIÓN 2026'!AG80+'PLAN DE ACCIÓN 2026'!AH80+'PLAN DE ACCIÓN 2026'!AI80</f>
        <v>0</v>
      </c>
      <c r="L778" s="1031">
        <f t="shared" si="80"/>
        <v>0</v>
      </c>
      <c r="M778" s="1031">
        <f t="shared" si="81"/>
        <v>0</v>
      </c>
      <c r="N778" s="1030">
        <f>'PLAN DE ACCIÓN 2026'!Q80</f>
        <v>0</v>
      </c>
      <c r="O778" s="1022">
        <f>'PLAN DE ACCIÓN 2026'!AI80</f>
        <v>0</v>
      </c>
      <c r="P778" s="1029" t="e">
        <f t="shared" si="77"/>
        <v>#DIV/0!</v>
      </c>
      <c r="Q778" s="1046" t="s">
        <v>110</v>
      </c>
      <c r="R778" s="1030">
        <f t="shared" si="78"/>
        <v>0</v>
      </c>
      <c r="S778" s="1030">
        <f t="shared" si="79"/>
        <v>0</v>
      </c>
    </row>
    <row r="779" spans="1:19" ht="14.25">
      <c r="A779" s="1041">
        <v>78</v>
      </c>
      <c r="B779" s="1023" t="str">
        <f>'PLAN DE ACCIÓN 2026'!G81</f>
        <v>ID16</v>
      </c>
      <c r="C779" s="1048" t="s">
        <v>133</v>
      </c>
      <c r="D779" s="1048" t="s">
        <v>104</v>
      </c>
      <c r="E779" s="1023" t="str">
        <f>'PLAN DE ACCIÓN 2026'!X81</f>
        <v xml:space="preserve">Oficina Asesora de Planeación </v>
      </c>
      <c r="F779" s="1022" t="str">
        <f>'PLAN DE ACCIÓN 2026'!H81</f>
        <v>Definir e implementar los lineamientos institucionales de analítica de datos del INM</v>
      </c>
      <c r="G779" s="1022">
        <v>8</v>
      </c>
      <c r="H779" s="1022" t="s">
        <v>141</v>
      </c>
      <c r="I779" s="1030">
        <f>'PLAN DE ACCIÓN 2026'!V81</f>
        <v>2</v>
      </c>
      <c r="J779" s="1030">
        <f>'PLAN DE ACCIÓN 2026'!J81+'PLAN DE ACCIÓN 2026'!K81+'PLAN DE ACCIÓN 2026'!L81+'PLAN DE ACCIÓN 2026'!M81+'PLAN DE ACCIÓN 2026'!N81+'PLAN DE ACCIÓN 2026'!O81+'PLAN DE ACCIÓN 2026'!P81+'PLAN DE ACCIÓN 2026'!Q81</f>
        <v>1</v>
      </c>
      <c r="K779" s="1030">
        <f>'PLAN DE ACCIÓN 2026'!AB81+'PLAN DE ACCIÓN 2026'!AC81+'PLAN DE ACCIÓN 2026'!AD81+'PLAN DE ACCIÓN 2026'!AE81+'PLAN DE ACCIÓN 2026'!AF81+'PLAN DE ACCIÓN 2026'!AG81+'PLAN DE ACCIÓN 2026'!AH81+'PLAN DE ACCIÓN 2026'!AI81</f>
        <v>0</v>
      </c>
      <c r="L779" s="1031">
        <f t="shared" si="80"/>
        <v>0.5</v>
      </c>
      <c r="M779" s="1031">
        <f t="shared" si="81"/>
        <v>0</v>
      </c>
      <c r="N779" s="1030">
        <f>'PLAN DE ACCIÓN 2026'!Q81</f>
        <v>0</v>
      </c>
      <c r="O779" s="1022">
        <f>'PLAN DE ACCIÓN 2026'!AI81</f>
        <v>0</v>
      </c>
      <c r="P779" s="1029" t="e">
        <f t="shared" si="77"/>
        <v>#DIV/0!</v>
      </c>
      <c r="Q779" s="1046" t="s">
        <v>110</v>
      </c>
      <c r="R779" s="1030">
        <f t="shared" si="78"/>
        <v>-1</v>
      </c>
      <c r="S779" s="1030">
        <f t="shared" si="79"/>
        <v>0</v>
      </c>
    </row>
    <row r="780" spans="1:19" ht="14.25">
      <c r="A780" s="1041">
        <v>79</v>
      </c>
      <c r="B780" s="1023" t="str">
        <f>'PLAN DE ACCIÓN 2026'!G82</f>
        <v>ID17</v>
      </c>
      <c r="C780" s="1048" t="s">
        <v>133</v>
      </c>
      <c r="D780" s="1048" t="s">
        <v>104</v>
      </c>
      <c r="E780" s="1023" t="str">
        <f>'PLAN DE ACCIÓN 2026'!X82</f>
        <v xml:space="preserve">Oficina Asesora de Planeación </v>
      </c>
      <c r="F780" s="1022" t="str">
        <f>'PLAN DE ACCIÓN 2026'!H82</f>
        <v>Realizar seguimiento a la implementación de la iniciativa pilito de estructuración de datos en laboratorios de la SMF y la SMQB aprobada por el EAT-AEGD</v>
      </c>
      <c r="G780" s="1022">
        <v>8</v>
      </c>
      <c r="H780" s="1022" t="s">
        <v>141</v>
      </c>
      <c r="I780" s="1030">
        <f>'PLAN DE ACCIÓN 2026'!V82</f>
        <v>1</v>
      </c>
      <c r="J780" s="1030">
        <f>'PLAN DE ACCIÓN 2026'!J82+'PLAN DE ACCIÓN 2026'!K82+'PLAN DE ACCIÓN 2026'!L82+'PLAN DE ACCIÓN 2026'!M82+'PLAN DE ACCIÓN 2026'!N82+'PLAN DE ACCIÓN 2026'!O82+'PLAN DE ACCIÓN 2026'!P82+'PLAN DE ACCIÓN 2026'!Q82</f>
        <v>0</v>
      </c>
      <c r="K780" s="1030">
        <f>'PLAN DE ACCIÓN 2026'!AB82+'PLAN DE ACCIÓN 2026'!AC82+'PLAN DE ACCIÓN 2026'!AD82+'PLAN DE ACCIÓN 2026'!AE82+'PLAN DE ACCIÓN 2026'!AF82+'PLAN DE ACCIÓN 2026'!AG82+'PLAN DE ACCIÓN 2026'!AH82+'PLAN DE ACCIÓN 2026'!AI82</f>
        <v>0</v>
      </c>
      <c r="L780" s="1031">
        <f t="shared" si="80"/>
        <v>0</v>
      </c>
      <c r="M780" s="1031">
        <f t="shared" si="81"/>
        <v>0</v>
      </c>
      <c r="N780" s="1030">
        <f>'PLAN DE ACCIÓN 2026'!Q82</f>
        <v>0</v>
      </c>
      <c r="O780" s="1022">
        <f>'PLAN DE ACCIÓN 2026'!AI82</f>
        <v>0</v>
      </c>
      <c r="P780" s="1029" t="e">
        <f t="shared" si="77"/>
        <v>#DIV/0!</v>
      </c>
      <c r="Q780" s="1046" t="s">
        <v>110</v>
      </c>
      <c r="R780" s="1030">
        <f t="shared" si="78"/>
        <v>0</v>
      </c>
      <c r="S780" s="1030">
        <f t="shared" si="79"/>
        <v>0</v>
      </c>
    </row>
    <row r="781" spans="1:19" ht="14.25">
      <c r="A781" s="1041">
        <v>80</v>
      </c>
      <c r="B781" s="1023" t="str">
        <f>'PLAN DE ACCIÓN 2026'!G83</f>
        <v>ID18</v>
      </c>
      <c r="C781" s="1048" t="s">
        <v>133</v>
      </c>
      <c r="D781" s="1048" t="s">
        <v>104</v>
      </c>
      <c r="E781" s="1023" t="str">
        <f>'PLAN DE ACCIÓN 2026'!X83</f>
        <v xml:space="preserve">Oficina Asesora de Planeación </v>
      </c>
      <c r="F781" s="1022" t="str">
        <f>'PLAN DE ACCIÓN 2026'!H83</f>
        <v>Realizar el seguimiento semestral de la implementación de la Hoja de Ruta de Arquitectura Empresarial para la mejora del Modelo de Operación por Procesos (MOP)</v>
      </c>
      <c r="G781" s="1022">
        <v>8</v>
      </c>
      <c r="H781" s="1022" t="s">
        <v>141</v>
      </c>
      <c r="I781" s="1030">
        <f>'PLAN DE ACCIÓN 2026'!V83</f>
        <v>2</v>
      </c>
      <c r="J781" s="1030">
        <f>'PLAN DE ACCIÓN 2026'!J83+'PLAN DE ACCIÓN 2026'!K83+'PLAN DE ACCIÓN 2026'!L83+'PLAN DE ACCIÓN 2026'!M83+'PLAN DE ACCIÓN 2026'!N83+'PLAN DE ACCIÓN 2026'!O83+'PLAN DE ACCIÓN 2026'!P83+'PLAN DE ACCIÓN 2026'!Q83</f>
        <v>1</v>
      </c>
      <c r="K781" s="1030">
        <f>'PLAN DE ACCIÓN 2026'!AB83+'PLAN DE ACCIÓN 2026'!AC83+'PLAN DE ACCIÓN 2026'!AD83+'PLAN DE ACCIÓN 2026'!AE83+'PLAN DE ACCIÓN 2026'!AF83+'PLAN DE ACCIÓN 2026'!AG83+'PLAN DE ACCIÓN 2026'!AH83+'PLAN DE ACCIÓN 2026'!AI83</f>
        <v>0</v>
      </c>
      <c r="L781" s="1031">
        <f t="shared" si="80"/>
        <v>0.5</v>
      </c>
      <c r="M781" s="1031">
        <f t="shared" si="81"/>
        <v>0</v>
      </c>
      <c r="N781" s="1030">
        <f>'PLAN DE ACCIÓN 2026'!Q83</f>
        <v>0</v>
      </c>
      <c r="O781" s="1022">
        <f>'PLAN DE ACCIÓN 2026'!AI83</f>
        <v>0</v>
      </c>
      <c r="P781" s="1029" t="e">
        <f t="shared" si="77"/>
        <v>#DIV/0!</v>
      </c>
      <c r="Q781" s="1046" t="s">
        <v>110</v>
      </c>
      <c r="R781" s="1030">
        <f t="shared" si="78"/>
        <v>-1</v>
      </c>
      <c r="S781" s="1030">
        <f t="shared" si="79"/>
        <v>0</v>
      </c>
    </row>
    <row r="782" spans="1:19" ht="14.25">
      <c r="A782" s="1041">
        <v>81</v>
      </c>
      <c r="B782" s="1023" t="str">
        <f>'PLAN DE ACCIÓN 2026'!G84</f>
        <v>ID19</v>
      </c>
      <c r="C782" s="1048" t="s">
        <v>133</v>
      </c>
      <c r="D782" s="1048" t="s">
        <v>104</v>
      </c>
      <c r="E782" s="1023" t="str">
        <f>'PLAN DE ACCIÓN 2026'!X84</f>
        <v xml:space="preserve">Oficina Asesora de Planeación </v>
      </c>
      <c r="F782" s="1022" t="str">
        <f>'PLAN DE ACCIÓN 2026'!H84</f>
        <v xml:space="preserve">Realizar el seguimiento semestral de la implementación de la Hoja de Ruta de gobierno de datos e información en marco de la implementación de Arquitectura Empresarial y la política MIPG de gestión estadística </v>
      </c>
      <c r="G782" s="1022">
        <v>8</v>
      </c>
      <c r="H782" s="1022" t="s">
        <v>141</v>
      </c>
      <c r="I782" s="1030">
        <f>'PLAN DE ACCIÓN 2026'!V84</f>
        <v>2</v>
      </c>
      <c r="J782" s="1030">
        <f>'PLAN DE ACCIÓN 2026'!J84+'PLAN DE ACCIÓN 2026'!K84+'PLAN DE ACCIÓN 2026'!L84+'PLAN DE ACCIÓN 2026'!M84+'PLAN DE ACCIÓN 2026'!N84+'PLAN DE ACCIÓN 2026'!O84+'PLAN DE ACCIÓN 2026'!P84+'PLAN DE ACCIÓN 2026'!Q84</f>
        <v>1</v>
      </c>
      <c r="K782" s="1030">
        <f>'PLAN DE ACCIÓN 2026'!AB84+'PLAN DE ACCIÓN 2026'!AC84+'PLAN DE ACCIÓN 2026'!AD84+'PLAN DE ACCIÓN 2026'!AE84+'PLAN DE ACCIÓN 2026'!AF84+'PLAN DE ACCIÓN 2026'!AG84+'PLAN DE ACCIÓN 2026'!AH84+'PLAN DE ACCIÓN 2026'!AI84</f>
        <v>0</v>
      </c>
      <c r="L782" s="1031">
        <f t="shared" si="80"/>
        <v>0.5</v>
      </c>
      <c r="M782" s="1031">
        <f t="shared" si="81"/>
        <v>0</v>
      </c>
      <c r="N782" s="1030">
        <f>'PLAN DE ACCIÓN 2026'!Q84</f>
        <v>0</v>
      </c>
      <c r="O782" s="1022">
        <f>'PLAN DE ACCIÓN 2026'!AI84</f>
        <v>0</v>
      </c>
      <c r="P782" s="1029" t="e">
        <f t="shared" si="77"/>
        <v>#DIV/0!</v>
      </c>
      <c r="Q782" s="1046" t="s">
        <v>110</v>
      </c>
      <c r="R782" s="1030">
        <f t="shared" si="78"/>
        <v>-1</v>
      </c>
      <c r="S782" s="1030">
        <f t="shared" si="79"/>
        <v>0</v>
      </c>
    </row>
    <row r="783" spans="1:19" ht="14.25">
      <c r="A783" s="1041">
        <v>82</v>
      </c>
      <c r="B783" s="1023" t="str">
        <f>'PLAN DE ACCIÓN 2026'!G85</f>
        <v>ID20</v>
      </c>
      <c r="C783" s="1048" t="s">
        <v>133</v>
      </c>
      <c r="D783" s="1048" t="s">
        <v>104</v>
      </c>
      <c r="E783" s="1023" t="str">
        <f>'PLAN DE ACCIÓN 2026'!X85</f>
        <v xml:space="preserve">Oficina Asesora de Planeación </v>
      </c>
      <c r="F783" s="1022" t="str">
        <f>'PLAN DE ACCIÓN 2026'!H85</f>
        <v>Realizar seguimiento a la ejecución de las actividades SIG institucionales incluidas en el plan de trabajo de la OAP</v>
      </c>
      <c r="G783" s="1022">
        <v>8</v>
      </c>
      <c r="H783" s="1022" t="s">
        <v>141</v>
      </c>
      <c r="I783" s="1030">
        <f>'PLAN DE ACCIÓN 2026'!V85</f>
        <v>2</v>
      </c>
      <c r="J783" s="1030">
        <f>'PLAN DE ACCIÓN 2026'!J85+'PLAN DE ACCIÓN 2026'!K85+'PLAN DE ACCIÓN 2026'!L85+'PLAN DE ACCIÓN 2026'!M85+'PLAN DE ACCIÓN 2026'!N85+'PLAN DE ACCIÓN 2026'!O85+'PLAN DE ACCIÓN 2026'!P85+'PLAN DE ACCIÓN 2026'!Q85</f>
        <v>1</v>
      </c>
      <c r="K783" s="1030">
        <f>'PLAN DE ACCIÓN 2026'!AB85+'PLAN DE ACCIÓN 2026'!AC85+'PLAN DE ACCIÓN 2026'!AD85+'PLAN DE ACCIÓN 2026'!AE85+'PLAN DE ACCIÓN 2026'!AF85+'PLAN DE ACCIÓN 2026'!AG85+'PLAN DE ACCIÓN 2026'!AH85+'PLAN DE ACCIÓN 2026'!AI85</f>
        <v>0</v>
      </c>
      <c r="L783" s="1031">
        <f t="shared" si="80"/>
        <v>0.5</v>
      </c>
      <c r="M783" s="1031">
        <f t="shared" si="81"/>
        <v>0</v>
      </c>
      <c r="N783" s="1030">
        <f>'PLAN DE ACCIÓN 2026'!Q85</f>
        <v>0</v>
      </c>
      <c r="O783" s="1022">
        <f>'PLAN DE ACCIÓN 2026'!AI85</f>
        <v>0</v>
      </c>
      <c r="P783" s="1029" t="e">
        <f t="shared" si="77"/>
        <v>#DIV/0!</v>
      </c>
      <c r="Q783" s="1046" t="s">
        <v>110</v>
      </c>
      <c r="R783" s="1030">
        <f t="shared" si="78"/>
        <v>-1</v>
      </c>
      <c r="S783" s="1030">
        <f t="shared" si="79"/>
        <v>0</v>
      </c>
    </row>
    <row r="784" spans="1:19" ht="14.25">
      <c r="A784" s="1041">
        <v>83</v>
      </c>
      <c r="B784" s="1023" t="str">
        <f>'PLAN DE ACCIÓN 2026'!G86</f>
        <v>ID21</v>
      </c>
      <c r="C784" s="1048" t="s">
        <v>133</v>
      </c>
      <c r="D784" s="1048" t="s">
        <v>104</v>
      </c>
      <c r="E784" s="1023" t="str">
        <f>'PLAN DE ACCIÓN 2026'!X86</f>
        <v xml:space="preserve">Oficina Asesora de Planeación </v>
      </c>
      <c r="F784" s="1022" t="str">
        <f>'PLAN DE ACCIÓN 2026'!H86</f>
        <v>Realizar la identificación y seguimiento a las fuentes de financiación externas para proyectos y actividades de cooperación internacional e intercambio cientifico.</v>
      </c>
      <c r="G784" s="1022">
        <v>8</v>
      </c>
      <c r="H784" s="1022" t="s">
        <v>141</v>
      </c>
      <c r="I784" s="1030">
        <f>'PLAN DE ACCIÓN 2026'!V86</f>
        <v>2</v>
      </c>
      <c r="J784" s="1030">
        <f>'PLAN DE ACCIÓN 2026'!J86+'PLAN DE ACCIÓN 2026'!K86+'PLAN DE ACCIÓN 2026'!L86+'PLAN DE ACCIÓN 2026'!M86+'PLAN DE ACCIÓN 2026'!N86+'PLAN DE ACCIÓN 2026'!O86+'PLAN DE ACCIÓN 2026'!P86+'PLAN DE ACCIÓN 2026'!Q86</f>
        <v>1</v>
      </c>
      <c r="K784" s="1030">
        <f>'PLAN DE ACCIÓN 2026'!AB86+'PLAN DE ACCIÓN 2026'!AC86+'PLAN DE ACCIÓN 2026'!AD86+'PLAN DE ACCIÓN 2026'!AE86+'PLAN DE ACCIÓN 2026'!AF86+'PLAN DE ACCIÓN 2026'!AG86+'PLAN DE ACCIÓN 2026'!AH86+'PLAN DE ACCIÓN 2026'!AI86</f>
        <v>0</v>
      </c>
      <c r="L784" s="1031">
        <f t="shared" si="80"/>
        <v>0.5</v>
      </c>
      <c r="M784" s="1031">
        <f t="shared" si="81"/>
        <v>0</v>
      </c>
      <c r="N784" s="1030">
        <f>'PLAN DE ACCIÓN 2026'!Q86</f>
        <v>0</v>
      </c>
      <c r="O784" s="1022">
        <f>'PLAN DE ACCIÓN 2026'!AI86</f>
        <v>0</v>
      </c>
      <c r="P784" s="1029" t="e">
        <f t="shared" si="77"/>
        <v>#DIV/0!</v>
      </c>
      <c r="Q784" s="1046" t="s">
        <v>110</v>
      </c>
      <c r="R784" s="1030">
        <f t="shared" si="78"/>
        <v>-1</v>
      </c>
      <c r="S784" s="1030">
        <f t="shared" si="79"/>
        <v>0</v>
      </c>
    </row>
    <row r="785" spans="1:19" ht="14.25">
      <c r="A785" s="1041">
        <v>84</v>
      </c>
      <c r="B785" s="1023" t="str">
        <f>'PLAN DE ACCIÓN 2026'!G87</f>
        <v>ID22</v>
      </c>
      <c r="C785" s="1048" t="s">
        <v>133</v>
      </c>
      <c r="D785" s="1048" t="s">
        <v>104</v>
      </c>
      <c r="E785" s="1023" t="str">
        <f>'PLAN DE ACCIÓN 2026'!X87</f>
        <v xml:space="preserve">Oficina Asesora de Planeación </v>
      </c>
      <c r="F785" s="1022" t="str">
        <f>'PLAN DE ACCIÓN 2026'!H87</f>
        <v>Realizar seguimiento de temáticas institucionales transversales (estrategia, presupuesto, SIG) consolidadas por OAP, para reporte a la alta dirección en marco del CIGD.</v>
      </c>
      <c r="G785" s="1022">
        <v>8</v>
      </c>
      <c r="H785" s="1022" t="s">
        <v>141</v>
      </c>
      <c r="I785" s="1030">
        <f>'PLAN DE ACCIÓN 2026'!V87</f>
        <v>3</v>
      </c>
      <c r="J785" s="1030">
        <f>'PLAN DE ACCIÓN 2026'!J87+'PLAN DE ACCIÓN 2026'!K87+'PLAN DE ACCIÓN 2026'!L87+'PLAN DE ACCIÓN 2026'!M87+'PLAN DE ACCIÓN 2026'!N87+'PLAN DE ACCIÓN 2026'!O87+'PLAN DE ACCIÓN 2026'!P87+'PLAN DE ACCIÓN 2026'!Q87</f>
        <v>2</v>
      </c>
      <c r="K785" s="1030">
        <f>'PLAN DE ACCIÓN 2026'!AB87+'PLAN DE ACCIÓN 2026'!AC87+'PLAN DE ACCIÓN 2026'!AD87+'PLAN DE ACCIÓN 2026'!AE87+'PLAN DE ACCIÓN 2026'!AF87+'PLAN DE ACCIÓN 2026'!AG87+'PLAN DE ACCIÓN 2026'!AH87+'PLAN DE ACCIÓN 2026'!AI87</f>
        <v>1</v>
      </c>
      <c r="L785" s="1031">
        <f t="shared" si="80"/>
        <v>0.66666666666666663</v>
      </c>
      <c r="M785" s="1031">
        <f t="shared" si="81"/>
        <v>0.33333333333333331</v>
      </c>
      <c r="N785" s="1030">
        <f>'PLAN DE ACCIÓN 2026'!Q87</f>
        <v>0</v>
      </c>
      <c r="O785" s="1022">
        <f>'PLAN DE ACCIÓN 2026'!AI87</f>
        <v>0</v>
      </c>
      <c r="P785" s="1029" t="e">
        <f t="shared" si="77"/>
        <v>#DIV/0!</v>
      </c>
      <c r="Q785" s="1046" t="s">
        <v>110</v>
      </c>
      <c r="R785" s="1030">
        <f t="shared" si="78"/>
        <v>-1</v>
      </c>
      <c r="S785" s="1030">
        <f t="shared" si="79"/>
        <v>0</v>
      </c>
    </row>
    <row r="786" spans="1:19" ht="14.25">
      <c r="A786" s="1041">
        <v>85</v>
      </c>
      <c r="B786" s="1023" t="str">
        <f>'PLAN DE ACCIÓN 2026'!G88</f>
        <v>ID23</v>
      </c>
      <c r="C786" s="1048" t="s">
        <v>133</v>
      </c>
      <c r="D786" s="1048" t="s">
        <v>104</v>
      </c>
      <c r="E786" s="1023" t="str">
        <f>'PLAN DE ACCIÓN 2026'!X88</f>
        <v xml:space="preserve">Oficina Asesora de Planeación </v>
      </c>
      <c r="F786" s="1022" t="str">
        <f>'PLAN DE ACCIÓN 2026'!H88</f>
        <v xml:space="preserve">Formular el nuevo proyecto de inversión de la OAP. </v>
      </c>
      <c r="G786" s="1022">
        <v>8</v>
      </c>
      <c r="H786" s="1022" t="s">
        <v>141</v>
      </c>
      <c r="I786" s="1030">
        <f>'PLAN DE ACCIÓN 2026'!V88</f>
        <v>1</v>
      </c>
      <c r="J786" s="1030">
        <f>'PLAN DE ACCIÓN 2026'!J88+'PLAN DE ACCIÓN 2026'!K88+'PLAN DE ACCIÓN 2026'!L88+'PLAN DE ACCIÓN 2026'!M88+'PLAN DE ACCIÓN 2026'!N88+'PLAN DE ACCIÓN 2026'!O88+'PLAN DE ACCIÓN 2026'!P88+'PLAN DE ACCIÓN 2026'!Q88</f>
        <v>1</v>
      </c>
      <c r="K786" s="1030">
        <f>'PLAN DE ACCIÓN 2026'!AB88+'PLAN DE ACCIÓN 2026'!AC88+'PLAN DE ACCIÓN 2026'!AD88+'PLAN DE ACCIÓN 2026'!AE88+'PLAN DE ACCIÓN 2026'!AF88+'PLAN DE ACCIÓN 2026'!AG88+'PLAN DE ACCIÓN 2026'!AH88+'PLAN DE ACCIÓN 2026'!AI88</f>
        <v>1</v>
      </c>
      <c r="L786" s="1031">
        <f t="shared" si="80"/>
        <v>1</v>
      </c>
      <c r="M786" s="1031">
        <f t="shared" si="81"/>
        <v>1</v>
      </c>
      <c r="N786" s="1030">
        <f>'PLAN DE ACCIÓN 2026'!Q88</f>
        <v>0</v>
      </c>
      <c r="O786" s="1022">
        <f>'PLAN DE ACCIÓN 2026'!AI88</f>
        <v>0</v>
      </c>
      <c r="P786" s="1029" t="e">
        <f t="shared" si="77"/>
        <v>#DIV/0!</v>
      </c>
      <c r="Q786" s="1046" t="s">
        <v>110</v>
      </c>
      <c r="R786" s="1030">
        <f t="shared" si="78"/>
        <v>0</v>
      </c>
      <c r="S786" s="1030">
        <f t="shared" si="79"/>
        <v>0</v>
      </c>
    </row>
    <row r="787" spans="1:19" ht="14.25">
      <c r="A787" s="1041">
        <v>86</v>
      </c>
      <c r="B787" s="1023" t="str">
        <f>'PLAN DE ACCIÓN 2026'!G89</f>
        <v>ID24</v>
      </c>
      <c r="C787" s="1048" t="s">
        <v>133</v>
      </c>
      <c r="D787" s="1048" t="s">
        <v>104</v>
      </c>
      <c r="E787" s="1023" t="str">
        <f>'PLAN DE ACCIÓN 2026'!X89</f>
        <v xml:space="preserve">Oficina Asesora de Planeación </v>
      </c>
      <c r="F787" s="1022" t="str">
        <f>'PLAN DE ACCIÓN 2026'!H89</f>
        <v>Definir y hacer seguimiento de la implementación de la gestión de proyectos del INM</v>
      </c>
      <c r="G787" s="1022">
        <v>8</v>
      </c>
      <c r="H787" s="1022" t="s">
        <v>141</v>
      </c>
      <c r="I787" s="1030">
        <f>'PLAN DE ACCIÓN 2026'!V89</f>
        <v>2</v>
      </c>
      <c r="J787" s="1030">
        <f>'PLAN DE ACCIÓN 2026'!J89+'PLAN DE ACCIÓN 2026'!K89+'PLAN DE ACCIÓN 2026'!L89+'PLAN DE ACCIÓN 2026'!M89+'PLAN DE ACCIÓN 2026'!N89+'PLAN DE ACCIÓN 2026'!O89+'PLAN DE ACCIÓN 2026'!P89+'PLAN DE ACCIÓN 2026'!Q89</f>
        <v>1</v>
      </c>
      <c r="K787" s="1030">
        <f>'PLAN DE ACCIÓN 2026'!AB89+'PLAN DE ACCIÓN 2026'!AC89+'PLAN DE ACCIÓN 2026'!AD89+'PLAN DE ACCIÓN 2026'!AE89+'PLAN DE ACCIÓN 2026'!AF89+'PLAN DE ACCIÓN 2026'!AG89+'PLAN DE ACCIÓN 2026'!AH89+'PLAN DE ACCIÓN 2026'!AI89</f>
        <v>0</v>
      </c>
      <c r="L787" s="1031">
        <f t="shared" si="80"/>
        <v>0.5</v>
      </c>
      <c r="M787" s="1031">
        <f t="shared" si="81"/>
        <v>0</v>
      </c>
      <c r="N787" s="1030">
        <f>'PLAN DE ACCIÓN 2026'!Q89</f>
        <v>0</v>
      </c>
      <c r="O787" s="1022">
        <f>'PLAN DE ACCIÓN 2026'!AI89</f>
        <v>0</v>
      </c>
      <c r="P787" s="1029" t="e">
        <f t="shared" si="77"/>
        <v>#DIV/0!</v>
      </c>
      <c r="Q787" s="1046" t="s">
        <v>110</v>
      </c>
      <c r="R787" s="1030">
        <f t="shared" si="78"/>
        <v>-1</v>
      </c>
      <c r="S787" s="1030">
        <f t="shared" si="79"/>
        <v>0</v>
      </c>
    </row>
    <row r="788" spans="1:19" ht="14.25">
      <c r="A788" s="1041">
        <v>87</v>
      </c>
      <c r="B788" s="1023" t="str">
        <f>'PLAN DE ACCIÓN 2026'!G90</f>
        <v>ID25</v>
      </c>
      <c r="C788" s="1048" t="s">
        <v>133</v>
      </c>
      <c r="D788" s="1048" t="s">
        <v>104</v>
      </c>
      <c r="E788" s="1023" t="str">
        <f>'PLAN DE ACCIÓN 2026'!X90</f>
        <v xml:space="preserve">Oficina Asesora de Planeación </v>
      </c>
      <c r="F788" s="1022" t="str">
        <f>'PLAN DE ACCIÓN 2026'!H90</f>
        <v>Actualizar los lineamientos de cooperacción internacional del INM ampliando su alcance y estratégias.</v>
      </c>
      <c r="G788" s="1022">
        <v>8</v>
      </c>
      <c r="H788" s="1022" t="s">
        <v>141</v>
      </c>
      <c r="I788" s="1030">
        <f>'PLAN DE ACCIÓN 2026'!V90</f>
        <v>1</v>
      </c>
      <c r="J788" s="1030">
        <f>'PLAN DE ACCIÓN 2026'!J90+'PLAN DE ACCIÓN 2026'!K90+'PLAN DE ACCIÓN 2026'!L90+'PLAN DE ACCIÓN 2026'!M90+'PLAN DE ACCIÓN 2026'!N90+'PLAN DE ACCIÓN 2026'!O90+'PLAN DE ACCIÓN 2026'!P90+'PLAN DE ACCIÓN 2026'!Q90</f>
        <v>0</v>
      </c>
      <c r="K788" s="1030">
        <f>'PLAN DE ACCIÓN 2026'!AB90+'PLAN DE ACCIÓN 2026'!AC90+'PLAN DE ACCIÓN 2026'!AD90+'PLAN DE ACCIÓN 2026'!AE90+'PLAN DE ACCIÓN 2026'!AF90+'PLAN DE ACCIÓN 2026'!AG90+'PLAN DE ACCIÓN 2026'!AH90+'PLAN DE ACCIÓN 2026'!AI90</f>
        <v>0</v>
      </c>
      <c r="L788" s="1031">
        <f t="shared" si="80"/>
        <v>0</v>
      </c>
      <c r="M788" s="1031">
        <f t="shared" si="81"/>
        <v>0</v>
      </c>
      <c r="N788" s="1030">
        <f>'PLAN DE ACCIÓN 2026'!Q90</f>
        <v>0</v>
      </c>
      <c r="O788" s="1022">
        <f>'PLAN DE ACCIÓN 2026'!AI90</f>
        <v>0</v>
      </c>
      <c r="P788" s="1029" t="e">
        <f t="shared" si="77"/>
        <v>#DIV/0!</v>
      </c>
      <c r="Q788" s="1046" t="s">
        <v>110</v>
      </c>
      <c r="R788" s="1030">
        <f t="shared" si="78"/>
        <v>0</v>
      </c>
      <c r="S788" s="1030">
        <f t="shared" si="79"/>
        <v>0</v>
      </c>
    </row>
    <row r="789" spans="1:19" ht="14.25">
      <c r="A789" s="1041">
        <v>88</v>
      </c>
      <c r="B789" s="1023" t="str">
        <f>'PLAN DE ACCIÓN 2026'!G91</f>
        <v>ID26</v>
      </c>
      <c r="C789" s="1048" t="s">
        <v>133</v>
      </c>
      <c r="D789" s="1048" t="s">
        <v>104</v>
      </c>
      <c r="E789" s="1023" t="str">
        <f>'PLAN DE ACCIÓN 2026'!X91</f>
        <v xml:space="preserve">Oficina Asesora de Planeación </v>
      </c>
      <c r="F789" s="1022" t="str">
        <f>'PLAN DE ACCIÓN 2026'!H91</f>
        <v>Definir e implementar el programa de mentoria de equidad de genero en la línea de acción del proyecto de cooperacción internacional de  Artical III.</v>
      </c>
      <c r="G789" s="1022">
        <v>8</v>
      </c>
      <c r="H789" s="1022" t="s">
        <v>141</v>
      </c>
      <c r="I789" s="1030">
        <f>'PLAN DE ACCIÓN 2026'!V91</f>
        <v>2</v>
      </c>
      <c r="J789" s="1030">
        <f>'PLAN DE ACCIÓN 2026'!J91+'PLAN DE ACCIÓN 2026'!K91+'PLAN DE ACCIÓN 2026'!L91+'PLAN DE ACCIÓN 2026'!M91+'PLAN DE ACCIÓN 2026'!N91+'PLAN DE ACCIÓN 2026'!O91+'PLAN DE ACCIÓN 2026'!P91+'PLAN DE ACCIÓN 2026'!Q91</f>
        <v>1</v>
      </c>
      <c r="K789" s="1030">
        <f>'PLAN DE ACCIÓN 2026'!AB91+'PLAN DE ACCIÓN 2026'!AC91+'PLAN DE ACCIÓN 2026'!AD91+'PLAN DE ACCIÓN 2026'!AE91+'PLAN DE ACCIÓN 2026'!AF91+'PLAN DE ACCIÓN 2026'!AG91+'PLAN DE ACCIÓN 2026'!AH91+'PLAN DE ACCIÓN 2026'!AI91</f>
        <v>0</v>
      </c>
      <c r="L789" s="1031">
        <f t="shared" si="80"/>
        <v>0.5</v>
      </c>
      <c r="M789" s="1031">
        <f t="shared" si="81"/>
        <v>0</v>
      </c>
      <c r="N789" s="1030">
        <f>'PLAN DE ACCIÓN 2026'!Q91</f>
        <v>0</v>
      </c>
      <c r="O789" s="1022">
        <f>'PLAN DE ACCIÓN 2026'!AI91</f>
        <v>0</v>
      </c>
      <c r="P789" s="1029" t="e">
        <f t="shared" si="77"/>
        <v>#DIV/0!</v>
      </c>
      <c r="Q789" s="1046" t="s">
        <v>110</v>
      </c>
      <c r="R789" s="1030">
        <f t="shared" si="78"/>
        <v>-1</v>
      </c>
      <c r="S789" s="1030">
        <f t="shared" si="79"/>
        <v>0</v>
      </c>
    </row>
    <row r="790" spans="1:19" ht="14.25">
      <c r="A790" s="1041">
        <v>89</v>
      </c>
      <c r="B790" s="1023" t="str">
        <f>'PLAN DE ACCIÓN 2026'!G92</f>
        <v>ID27</v>
      </c>
      <c r="C790" s="1048" t="s">
        <v>133</v>
      </c>
      <c r="D790" s="1048" t="s">
        <v>104</v>
      </c>
      <c r="E790" s="1023" t="str">
        <f>'PLAN DE ACCIÓN 2026'!X92</f>
        <v>Subdirección de Metrología Física</v>
      </c>
      <c r="F790" s="1022" t="str">
        <f>'PLAN DE ACCIÓN 2026'!H92</f>
        <v>Seguimiento a la actualización de documentos y cierre de hallazgos a cargo de los laboratorios de la SMF</v>
      </c>
      <c r="G790" s="1022">
        <v>8</v>
      </c>
      <c r="H790" s="1022" t="s">
        <v>141</v>
      </c>
      <c r="I790" s="1030">
        <f>'PLAN DE ACCIÓN 2026'!V92</f>
        <v>2</v>
      </c>
      <c r="J790" s="1030">
        <f>'PLAN DE ACCIÓN 2026'!J92+'PLAN DE ACCIÓN 2026'!K92+'PLAN DE ACCIÓN 2026'!L92+'PLAN DE ACCIÓN 2026'!M92+'PLAN DE ACCIÓN 2026'!N92+'PLAN DE ACCIÓN 2026'!O92+'PLAN DE ACCIÓN 2026'!P92+'PLAN DE ACCIÓN 2026'!Q92</f>
        <v>1</v>
      </c>
      <c r="K790" s="1030">
        <f>'PLAN DE ACCIÓN 2026'!AB92+'PLAN DE ACCIÓN 2026'!AC92+'PLAN DE ACCIÓN 2026'!AD92+'PLAN DE ACCIÓN 2026'!AE92+'PLAN DE ACCIÓN 2026'!AF92+'PLAN DE ACCIÓN 2026'!AG92+'PLAN DE ACCIÓN 2026'!AH92+'PLAN DE ACCIÓN 2026'!AI92</f>
        <v>0</v>
      </c>
      <c r="L790" s="1031">
        <f t="shared" si="80"/>
        <v>0.5</v>
      </c>
      <c r="M790" s="1031">
        <f t="shared" si="81"/>
        <v>0</v>
      </c>
      <c r="N790" s="1030">
        <f>'PLAN DE ACCIÓN 2026'!Q92</f>
        <v>0</v>
      </c>
      <c r="O790" s="1022">
        <f>'PLAN DE ACCIÓN 2026'!AI92</f>
        <v>0</v>
      </c>
      <c r="P790" s="1029" t="e">
        <f t="shared" si="77"/>
        <v>#DIV/0!</v>
      </c>
      <c r="Q790" s="1046" t="s">
        <v>110</v>
      </c>
      <c r="R790" s="1030">
        <f t="shared" si="78"/>
        <v>-1</v>
      </c>
      <c r="S790" s="1030">
        <f t="shared" si="79"/>
        <v>0</v>
      </c>
    </row>
    <row r="791" spans="1:19" ht="14.25">
      <c r="A791" s="1041">
        <v>90</v>
      </c>
      <c r="B791" s="1023" t="str">
        <f>'PLAN DE ACCIÓN 2026'!G93</f>
        <v>ID28</v>
      </c>
      <c r="C791" s="1048" t="s">
        <v>133</v>
      </c>
      <c r="D791" s="1048" t="s">
        <v>104</v>
      </c>
      <c r="E791" s="1023" t="str">
        <f>'PLAN DE ACCIÓN 2026'!X93</f>
        <v>Subdirección de Metrología Física</v>
      </c>
      <c r="F791" s="1022" t="str">
        <f>'PLAN DE ACCIÓN 2026'!H93</f>
        <v>Soporte de documentación cargada a OAP para la presentación al QSTF</v>
      </c>
      <c r="G791" s="1022">
        <v>8</v>
      </c>
      <c r="H791" s="1022" t="s">
        <v>141</v>
      </c>
      <c r="I791" s="1030">
        <f>'PLAN DE ACCIÓN 2026'!V93</f>
        <v>4</v>
      </c>
      <c r="J791" s="1030">
        <f>'PLAN DE ACCIÓN 2026'!J93+'PLAN DE ACCIÓN 2026'!K93+'PLAN DE ACCIÓN 2026'!L93+'PLAN DE ACCIÓN 2026'!M93+'PLAN DE ACCIÓN 2026'!N93+'PLAN DE ACCIÓN 2026'!O93+'PLAN DE ACCIÓN 2026'!P93+'PLAN DE ACCIÓN 2026'!Q93</f>
        <v>3</v>
      </c>
      <c r="K791" s="1030">
        <f>'PLAN DE ACCIÓN 2026'!AB93+'PLAN DE ACCIÓN 2026'!AC93+'PLAN DE ACCIÓN 2026'!AD93+'PLAN DE ACCIÓN 2026'!AE93+'PLAN DE ACCIÓN 2026'!AF93+'PLAN DE ACCIÓN 2026'!AG93+'PLAN DE ACCIÓN 2026'!AH93+'PLAN DE ACCIÓN 2026'!AI93</f>
        <v>0</v>
      </c>
      <c r="L791" s="1031">
        <f t="shared" si="80"/>
        <v>0.75</v>
      </c>
      <c r="M791" s="1031">
        <f t="shared" si="81"/>
        <v>0</v>
      </c>
      <c r="N791" s="1030">
        <f>'PLAN DE ACCIÓN 2026'!Q93</f>
        <v>0</v>
      </c>
      <c r="O791" s="1022">
        <f>'PLAN DE ACCIÓN 2026'!AI93</f>
        <v>0</v>
      </c>
      <c r="P791" s="1029" t="e">
        <f t="shared" si="77"/>
        <v>#DIV/0!</v>
      </c>
      <c r="Q791" s="1046" t="s">
        <v>110</v>
      </c>
      <c r="R791" s="1030">
        <f t="shared" si="78"/>
        <v>-3</v>
      </c>
      <c r="S791" s="1030">
        <f t="shared" si="79"/>
        <v>0</v>
      </c>
    </row>
    <row r="792" spans="1:19" ht="14.25">
      <c r="A792" s="1041">
        <v>91</v>
      </c>
      <c r="B792" s="1023" t="str">
        <f>'PLAN DE ACCIÓN 2026'!G94</f>
        <v>ID29</v>
      </c>
      <c r="C792" s="1048" t="s">
        <v>133</v>
      </c>
      <c r="D792" s="1048" t="s">
        <v>104</v>
      </c>
      <c r="E792" s="1023" t="str">
        <f>'PLAN DE ACCIÓN 2026'!X94</f>
        <v>Subdirección de Metrología Física</v>
      </c>
      <c r="F792" s="1022" t="str">
        <f>'PLAN DE ACCIÓN 2026'!H94</f>
        <v xml:space="preserve">Seguimiento a iniciativas de Transformación digital en el laboratorio de SMF </v>
      </c>
      <c r="G792" s="1022">
        <v>8</v>
      </c>
      <c r="H792" s="1022" t="s">
        <v>141</v>
      </c>
      <c r="I792" s="1030">
        <f>'PLAN DE ACCIÓN 2026'!V94</f>
        <v>2</v>
      </c>
      <c r="J792" s="1030">
        <f>'PLAN DE ACCIÓN 2026'!J94+'PLAN DE ACCIÓN 2026'!K94+'PLAN DE ACCIÓN 2026'!L94+'PLAN DE ACCIÓN 2026'!M94+'PLAN DE ACCIÓN 2026'!N94+'PLAN DE ACCIÓN 2026'!O94+'PLAN DE ACCIÓN 2026'!P94+'PLAN DE ACCIÓN 2026'!Q94</f>
        <v>1</v>
      </c>
      <c r="K792" s="1030">
        <f>'PLAN DE ACCIÓN 2026'!AB94+'PLAN DE ACCIÓN 2026'!AC94+'PLAN DE ACCIÓN 2026'!AD94+'PLAN DE ACCIÓN 2026'!AE94+'PLAN DE ACCIÓN 2026'!AF94+'PLAN DE ACCIÓN 2026'!AG94+'PLAN DE ACCIÓN 2026'!AH94+'PLAN DE ACCIÓN 2026'!AI94</f>
        <v>1</v>
      </c>
      <c r="L792" s="1031">
        <f t="shared" si="80"/>
        <v>0.5</v>
      </c>
      <c r="M792" s="1031">
        <f t="shared" si="81"/>
        <v>0.5</v>
      </c>
      <c r="N792" s="1030">
        <f>'PLAN DE ACCIÓN 2026'!Q94</f>
        <v>0</v>
      </c>
      <c r="O792" s="1022">
        <f>'PLAN DE ACCIÓN 2026'!AI94</f>
        <v>0</v>
      </c>
      <c r="P792" s="1029" t="e">
        <f t="shared" si="77"/>
        <v>#DIV/0!</v>
      </c>
      <c r="Q792" s="1046" t="s">
        <v>110</v>
      </c>
      <c r="R792" s="1030">
        <f t="shared" si="78"/>
        <v>0</v>
      </c>
      <c r="S792" s="1030">
        <f t="shared" si="79"/>
        <v>0</v>
      </c>
    </row>
    <row r="793" spans="1:19" ht="14.25">
      <c r="A793" s="1041">
        <v>92</v>
      </c>
      <c r="B793" s="1023" t="str">
        <f>'PLAN DE ACCIÓN 2026'!G95</f>
        <v>ID30</v>
      </c>
      <c r="C793" s="1048" t="s">
        <v>133</v>
      </c>
      <c r="D793" s="1048" t="s">
        <v>104</v>
      </c>
      <c r="E793" s="1023" t="str">
        <f>'PLAN DE ACCIÓN 2026'!X95</f>
        <v>Subdirección de Metrología Física</v>
      </c>
      <c r="F793" s="1022" t="str">
        <f>'PLAN DE ACCIÓN 2026'!H95</f>
        <v>Participar en reuniones de Grupos de Trabajo, subcomités y/o Comités Consultivos ante el BIPM o el SIM</v>
      </c>
      <c r="G793" s="1022">
        <v>8</v>
      </c>
      <c r="H793" s="1022" t="s">
        <v>141</v>
      </c>
      <c r="I793" s="1030">
        <f>'PLAN DE ACCIÓN 2026'!V95</f>
        <v>3</v>
      </c>
      <c r="J793" s="1030">
        <f>'PLAN DE ACCIÓN 2026'!J95+'PLAN DE ACCIÓN 2026'!K95+'PLAN DE ACCIÓN 2026'!L95+'PLAN DE ACCIÓN 2026'!M95+'PLAN DE ACCIÓN 2026'!N95+'PLAN DE ACCIÓN 2026'!O95+'PLAN DE ACCIÓN 2026'!P95+'PLAN DE ACCIÓN 2026'!Q95</f>
        <v>1</v>
      </c>
      <c r="K793" s="1030">
        <f>'PLAN DE ACCIÓN 2026'!AB95+'PLAN DE ACCIÓN 2026'!AC95+'PLAN DE ACCIÓN 2026'!AD95+'PLAN DE ACCIÓN 2026'!AE95+'PLAN DE ACCIÓN 2026'!AF95+'PLAN DE ACCIÓN 2026'!AG95+'PLAN DE ACCIÓN 2026'!AH95+'PLAN DE ACCIÓN 2026'!AI95</f>
        <v>1</v>
      </c>
      <c r="L793" s="1031">
        <f t="shared" si="80"/>
        <v>0.33333333333333331</v>
      </c>
      <c r="M793" s="1031">
        <f t="shared" si="81"/>
        <v>0.33333333333333331</v>
      </c>
      <c r="N793" s="1030">
        <f>'PLAN DE ACCIÓN 2026'!Q95</f>
        <v>0</v>
      </c>
      <c r="O793" s="1022">
        <f>'PLAN DE ACCIÓN 2026'!AI95</f>
        <v>0</v>
      </c>
      <c r="P793" s="1029" t="e">
        <f t="shared" si="77"/>
        <v>#DIV/0!</v>
      </c>
      <c r="Q793" s="1046" t="s">
        <v>110</v>
      </c>
      <c r="R793" s="1030">
        <f t="shared" si="78"/>
        <v>0</v>
      </c>
      <c r="S793" s="1030">
        <f t="shared" si="79"/>
        <v>0</v>
      </c>
    </row>
    <row r="794" spans="1:19" ht="14.25">
      <c r="A794" s="1041">
        <v>93</v>
      </c>
      <c r="B794" s="1023" t="str">
        <f>'PLAN DE ACCIÓN 2026'!G96</f>
        <v>ID31</v>
      </c>
      <c r="C794" s="1048" t="s">
        <v>133</v>
      </c>
      <c r="D794" s="1048" t="s">
        <v>104</v>
      </c>
      <c r="E794" s="1023" t="str">
        <f>'PLAN DE ACCIÓN 2026'!X96</f>
        <v>Subdirección de Metrología Física</v>
      </c>
      <c r="F794" s="1022" t="str">
        <f>'PLAN DE ACCIÓN 2026'!H96</f>
        <v xml:space="preserve">Rediseñar o diseñar cursos en metrología física </v>
      </c>
      <c r="G794" s="1022">
        <v>8</v>
      </c>
      <c r="H794" s="1022" t="s">
        <v>141</v>
      </c>
      <c r="I794" s="1030">
        <f>'PLAN DE ACCIÓN 2026'!V96</f>
        <v>2</v>
      </c>
      <c r="J794" s="1030">
        <f>'PLAN DE ACCIÓN 2026'!J96+'PLAN DE ACCIÓN 2026'!K96+'PLAN DE ACCIÓN 2026'!L96+'PLAN DE ACCIÓN 2026'!M96+'PLAN DE ACCIÓN 2026'!N96+'PLAN DE ACCIÓN 2026'!O96+'PLAN DE ACCIÓN 2026'!P96+'PLAN DE ACCIÓN 2026'!Q96</f>
        <v>0</v>
      </c>
      <c r="K794" s="1030">
        <f>'PLAN DE ACCIÓN 2026'!AB96+'PLAN DE ACCIÓN 2026'!AC96+'PLAN DE ACCIÓN 2026'!AD96+'PLAN DE ACCIÓN 2026'!AE96+'PLAN DE ACCIÓN 2026'!AF96+'PLAN DE ACCIÓN 2026'!AG96+'PLAN DE ACCIÓN 2026'!AH96+'PLAN DE ACCIÓN 2026'!AI96</f>
        <v>0</v>
      </c>
      <c r="L794" s="1031">
        <f t="shared" si="80"/>
        <v>0</v>
      </c>
      <c r="M794" s="1031">
        <f t="shared" si="81"/>
        <v>0</v>
      </c>
      <c r="N794" s="1030">
        <f>'PLAN DE ACCIÓN 2026'!Q96</f>
        <v>0</v>
      </c>
      <c r="O794" s="1022">
        <f>'PLAN DE ACCIÓN 2026'!AI96</f>
        <v>0</v>
      </c>
      <c r="P794" s="1029" t="e">
        <f t="shared" si="77"/>
        <v>#DIV/0!</v>
      </c>
      <c r="Q794" s="1046" t="s">
        <v>110</v>
      </c>
      <c r="R794" s="1030">
        <f t="shared" si="78"/>
        <v>0</v>
      </c>
      <c r="S794" s="1030">
        <f t="shared" si="79"/>
        <v>0</v>
      </c>
    </row>
    <row r="795" spans="1:19" ht="14.25">
      <c r="A795" s="1041">
        <v>94</v>
      </c>
      <c r="B795" s="1023" t="str">
        <f>'PLAN DE ACCIÓN 2026'!G97</f>
        <v>ID32</v>
      </c>
      <c r="C795" s="1048" t="s">
        <v>133</v>
      </c>
      <c r="D795" s="1048" t="s">
        <v>104</v>
      </c>
      <c r="E795" s="1023" t="str">
        <f>'PLAN DE ACCIÓN 2026'!X97</f>
        <v>Subdirección de Metrología Física</v>
      </c>
      <c r="F795" s="1022" t="str">
        <f>'PLAN DE ACCIÓN 2026'!H97</f>
        <v>Servicios metrologicos prestados por los laboratorios de la SMF</v>
      </c>
      <c r="G795" s="1022">
        <v>8</v>
      </c>
      <c r="H795" s="1022" t="s">
        <v>141</v>
      </c>
      <c r="I795" s="1030">
        <f>'PLAN DE ACCIÓN 2026'!V97</f>
        <v>3</v>
      </c>
      <c r="J795" s="1030">
        <f>'PLAN DE ACCIÓN 2026'!J97+'PLAN DE ACCIÓN 2026'!K97+'PLAN DE ACCIÓN 2026'!L97+'PLAN DE ACCIÓN 2026'!M97+'PLAN DE ACCIÓN 2026'!N97+'PLAN DE ACCIÓN 2026'!O97+'PLAN DE ACCIÓN 2026'!P97+'PLAN DE ACCIÓN 2026'!Q97</f>
        <v>1</v>
      </c>
      <c r="K795" s="1030">
        <f>'PLAN DE ACCIÓN 2026'!AB97+'PLAN DE ACCIÓN 2026'!AC97+'PLAN DE ACCIÓN 2026'!AD97+'PLAN DE ACCIÓN 2026'!AE97+'PLAN DE ACCIÓN 2026'!AF97+'PLAN DE ACCIÓN 2026'!AG97+'PLAN DE ACCIÓN 2026'!AH97+'PLAN DE ACCIÓN 2026'!AI97</f>
        <v>0</v>
      </c>
      <c r="L795" s="1031">
        <f t="shared" si="80"/>
        <v>0.33333333333333331</v>
      </c>
      <c r="M795" s="1031">
        <f t="shared" si="81"/>
        <v>0</v>
      </c>
      <c r="N795" s="1030">
        <f>'PLAN DE ACCIÓN 2026'!Q97</f>
        <v>0</v>
      </c>
      <c r="O795" s="1022">
        <f>'PLAN DE ACCIÓN 2026'!AI97</f>
        <v>0</v>
      </c>
      <c r="P795" s="1029" t="e">
        <f t="shared" si="77"/>
        <v>#DIV/0!</v>
      </c>
      <c r="Q795" s="1046" t="s">
        <v>110</v>
      </c>
      <c r="R795" s="1030">
        <f t="shared" si="78"/>
        <v>-1</v>
      </c>
      <c r="S795" s="1030">
        <f t="shared" si="79"/>
        <v>0</v>
      </c>
    </row>
    <row r="796" spans="1:19" ht="14.25">
      <c r="A796" s="1041">
        <v>95</v>
      </c>
      <c r="B796" s="1023" t="str">
        <f>'PLAN DE ACCIÓN 2026'!G98</f>
        <v>ID33</v>
      </c>
      <c r="C796" s="1048" t="s">
        <v>133</v>
      </c>
      <c r="D796" s="1048" t="s">
        <v>104</v>
      </c>
      <c r="E796" s="1023" t="str">
        <f>'PLAN DE ACCIÓN 2026'!X98</f>
        <v>Subdirección de Metrología Física</v>
      </c>
      <c r="F796" s="1022" t="str">
        <f>'PLAN DE ACCIÓN 2026'!H98</f>
        <v xml:space="preserve">Realizar informes de seguimiento a Trazabilidad externa de la SMF </v>
      </c>
      <c r="G796" s="1022">
        <v>8</v>
      </c>
      <c r="H796" s="1022" t="s">
        <v>141</v>
      </c>
      <c r="I796" s="1030">
        <f>'PLAN DE ACCIÓN 2026'!V98</f>
        <v>2</v>
      </c>
      <c r="J796" s="1030">
        <f>'PLAN DE ACCIÓN 2026'!J98+'PLAN DE ACCIÓN 2026'!K98+'PLAN DE ACCIÓN 2026'!L98+'PLAN DE ACCIÓN 2026'!M98+'PLAN DE ACCIÓN 2026'!N98+'PLAN DE ACCIÓN 2026'!O98+'PLAN DE ACCIÓN 2026'!P98+'PLAN DE ACCIÓN 2026'!Q98</f>
        <v>1</v>
      </c>
      <c r="K796" s="1030">
        <f>'PLAN DE ACCIÓN 2026'!AB98+'PLAN DE ACCIÓN 2026'!AC98+'PLAN DE ACCIÓN 2026'!AD98+'PLAN DE ACCIÓN 2026'!AE98+'PLAN DE ACCIÓN 2026'!AF98+'PLAN DE ACCIÓN 2026'!AG98+'PLAN DE ACCIÓN 2026'!AH98+'PLAN DE ACCIÓN 2026'!AI98</f>
        <v>0</v>
      </c>
      <c r="L796" s="1031">
        <f t="shared" si="80"/>
        <v>0.5</v>
      </c>
      <c r="M796" s="1031">
        <f t="shared" si="81"/>
        <v>0</v>
      </c>
      <c r="N796" s="1030">
        <f>'PLAN DE ACCIÓN 2026'!Q98</f>
        <v>0</v>
      </c>
      <c r="O796" s="1022">
        <f>'PLAN DE ACCIÓN 2026'!AI98</f>
        <v>0</v>
      </c>
      <c r="P796" s="1029" t="e">
        <f t="shared" si="77"/>
        <v>#DIV/0!</v>
      </c>
      <c r="Q796" s="1046" t="s">
        <v>110</v>
      </c>
      <c r="R796" s="1030">
        <f t="shared" si="78"/>
        <v>-1</v>
      </c>
      <c r="S796" s="1030">
        <f t="shared" si="79"/>
        <v>0</v>
      </c>
    </row>
    <row r="797" spans="1:19" ht="14.25">
      <c r="A797" s="1041">
        <v>96</v>
      </c>
      <c r="B797" s="1023" t="str">
        <f>'PLAN DE ACCIÓN 2026'!G99</f>
        <v>ID34</v>
      </c>
      <c r="C797" s="1048" t="s">
        <v>133</v>
      </c>
      <c r="D797" s="1048" t="s">
        <v>104</v>
      </c>
      <c r="E797" s="1023" t="str">
        <f>'PLAN DE ACCIÓN 2026'!X99</f>
        <v>Subdirección de Metrología Física</v>
      </c>
      <c r="F797" s="1022" t="str">
        <f>'PLAN DE ACCIÓN 2026'!H99</f>
        <v>Participa en convocatorias y/o ejecutar proyectos de cooperación nacional o internacional</v>
      </c>
      <c r="G797" s="1022">
        <v>8</v>
      </c>
      <c r="H797" s="1022" t="s">
        <v>141</v>
      </c>
      <c r="I797" s="1030">
        <f>'PLAN DE ACCIÓN 2026'!V99</f>
        <v>2</v>
      </c>
      <c r="J797" s="1030">
        <f>'PLAN DE ACCIÓN 2026'!J99+'PLAN DE ACCIÓN 2026'!K99+'PLAN DE ACCIÓN 2026'!L99+'PLAN DE ACCIÓN 2026'!M99+'PLAN DE ACCIÓN 2026'!N99+'PLAN DE ACCIÓN 2026'!O99+'PLAN DE ACCIÓN 2026'!P99+'PLAN DE ACCIÓN 2026'!Q99</f>
        <v>1</v>
      </c>
      <c r="K797" s="1030">
        <f>'PLAN DE ACCIÓN 2026'!AB99+'PLAN DE ACCIÓN 2026'!AC99+'PLAN DE ACCIÓN 2026'!AD99+'PLAN DE ACCIÓN 2026'!AE99+'PLAN DE ACCIÓN 2026'!AF99+'PLAN DE ACCIÓN 2026'!AG99+'PLAN DE ACCIÓN 2026'!AH99+'PLAN DE ACCIÓN 2026'!AI99</f>
        <v>0</v>
      </c>
      <c r="L797" s="1031">
        <f t="shared" si="80"/>
        <v>0.5</v>
      </c>
      <c r="M797" s="1031">
        <f t="shared" si="81"/>
        <v>0</v>
      </c>
      <c r="N797" s="1030">
        <f>'PLAN DE ACCIÓN 2026'!Q99</f>
        <v>0</v>
      </c>
      <c r="O797" s="1022">
        <f>'PLAN DE ACCIÓN 2026'!AI99</f>
        <v>0</v>
      </c>
      <c r="P797" s="1029" t="e">
        <f t="shared" si="77"/>
        <v>#DIV/0!</v>
      </c>
      <c r="Q797" s="1046" t="s">
        <v>110</v>
      </c>
      <c r="R797" s="1030">
        <f t="shared" si="78"/>
        <v>-1</v>
      </c>
      <c r="S797" s="1030">
        <f t="shared" si="79"/>
        <v>0</v>
      </c>
    </row>
    <row r="798" spans="1:19" ht="14.25">
      <c r="A798" s="1041">
        <v>97</v>
      </c>
      <c r="B798" s="1023" t="str">
        <f>'PLAN DE ACCIÓN 2026'!G100</f>
        <v>ID35</v>
      </c>
      <c r="C798" s="1048" t="s">
        <v>133</v>
      </c>
      <c r="D798" s="1048" t="s">
        <v>104</v>
      </c>
      <c r="E798" s="1023" t="str">
        <f>'PLAN DE ACCIÓN 2026'!X100</f>
        <v>Subdirección de Metrología Física</v>
      </c>
      <c r="F798" s="1022" t="str">
        <f>'PLAN DE ACCIÓN 2026'!H100</f>
        <v>Realizar las evaluaciones pares y auditorias internas para el mantenimiento de CMC de acuerdo al programa anual de auditorias del SIG</v>
      </c>
      <c r="G798" s="1022">
        <v>8</v>
      </c>
      <c r="H798" s="1022" t="s">
        <v>141</v>
      </c>
      <c r="I798" s="1030">
        <f>'PLAN DE ACCIÓN 2026'!V100</f>
        <v>2</v>
      </c>
      <c r="J798" s="1030">
        <f>'PLAN DE ACCIÓN 2026'!J100+'PLAN DE ACCIÓN 2026'!K100+'PLAN DE ACCIÓN 2026'!L100+'PLAN DE ACCIÓN 2026'!M100+'PLAN DE ACCIÓN 2026'!N100+'PLAN DE ACCIÓN 2026'!O100+'PLAN DE ACCIÓN 2026'!P100+'PLAN DE ACCIÓN 2026'!Q100</f>
        <v>1</v>
      </c>
      <c r="K798" s="1030">
        <f>'PLAN DE ACCIÓN 2026'!AB100+'PLAN DE ACCIÓN 2026'!AC100+'PLAN DE ACCIÓN 2026'!AD100+'PLAN DE ACCIÓN 2026'!AE100+'PLAN DE ACCIÓN 2026'!AF100+'PLAN DE ACCIÓN 2026'!AG100+'PLAN DE ACCIÓN 2026'!AH100+'PLAN DE ACCIÓN 2026'!AI100</f>
        <v>0</v>
      </c>
      <c r="L798" s="1031">
        <f t="shared" si="80"/>
        <v>0.5</v>
      </c>
      <c r="M798" s="1031">
        <f t="shared" si="81"/>
        <v>0</v>
      </c>
      <c r="N798" s="1030">
        <f>'PLAN DE ACCIÓN 2026'!Q100</f>
        <v>1</v>
      </c>
      <c r="O798" s="1022">
        <f>'PLAN DE ACCIÓN 2026'!AI100</f>
        <v>0</v>
      </c>
      <c r="P798" s="1029">
        <f t="shared" si="77"/>
        <v>0</v>
      </c>
      <c r="Q798" s="1046" t="s">
        <v>110</v>
      </c>
      <c r="R798" s="1030">
        <f t="shared" si="78"/>
        <v>-1</v>
      </c>
      <c r="S798" s="1030">
        <f t="shared" si="79"/>
        <v>-1</v>
      </c>
    </row>
    <row r="799" spans="1:19" ht="14.25">
      <c r="A799" s="1041">
        <v>98</v>
      </c>
      <c r="B799" s="1023" t="str">
        <f>'PLAN DE ACCIÓN 2026'!G101</f>
        <v>ID36</v>
      </c>
      <c r="C799" s="1048" t="s">
        <v>133</v>
      </c>
      <c r="D799" s="1048" t="s">
        <v>104</v>
      </c>
      <c r="E799" s="1023" t="str">
        <f>'PLAN DE ACCIÓN 2026'!X101</f>
        <v>Subdirección de Metrología Química y Biología</v>
      </c>
      <c r="F799" s="1022" t="str">
        <f>'PLAN DE ACCIÓN 2026'!H101</f>
        <v>Atender servicios de calibración en espectrofotometría UV - Vis</v>
      </c>
      <c r="G799" s="1022">
        <v>8</v>
      </c>
      <c r="H799" s="1022" t="s">
        <v>141</v>
      </c>
      <c r="I799" s="1030">
        <f>'PLAN DE ACCIÓN 2026'!V101</f>
        <v>1</v>
      </c>
      <c r="J799" s="1030">
        <f>'PLAN DE ACCIÓN 2026'!J101+'PLAN DE ACCIÓN 2026'!K101+'PLAN DE ACCIÓN 2026'!L101+'PLAN DE ACCIÓN 2026'!M101+'PLAN DE ACCIÓN 2026'!N101+'PLAN DE ACCIÓN 2026'!O101+'PLAN DE ACCIÓN 2026'!P101+'PLAN DE ACCIÓN 2026'!Q101</f>
        <v>0</v>
      </c>
      <c r="K799" s="1030">
        <f>'PLAN DE ACCIÓN 2026'!AB101+'PLAN DE ACCIÓN 2026'!AC101+'PLAN DE ACCIÓN 2026'!AD101+'PLAN DE ACCIÓN 2026'!AE101+'PLAN DE ACCIÓN 2026'!AF101+'PLAN DE ACCIÓN 2026'!AG101+'PLAN DE ACCIÓN 2026'!AH101+'PLAN DE ACCIÓN 2026'!AI101</f>
        <v>0</v>
      </c>
      <c r="L799" s="1031">
        <f t="shared" si="80"/>
        <v>0</v>
      </c>
      <c r="M799" s="1031">
        <f t="shared" si="81"/>
        <v>0</v>
      </c>
      <c r="N799" s="1030">
        <f>'PLAN DE ACCIÓN 2026'!Q101</f>
        <v>0</v>
      </c>
      <c r="O799" s="1022">
        <f>'PLAN DE ACCIÓN 2026'!AI101</f>
        <v>0</v>
      </c>
      <c r="P799" s="1029" t="e">
        <f t="shared" si="77"/>
        <v>#DIV/0!</v>
      </c>
      <c r="Q799" s="1046" t="s">
        <v>110</v>
      </c>
      <c r="R799" s="1030">
        <f t="shared" si="78"/>
        <v>0</v>
      </c>
      <c r="S799" s="1030">
        <f t="shared" si="79"/>
        <v>0</v>
      </c>
    </row>
    <row r="800" spans="1:19" ht="14.25">
      <c r="A800" s="1041">
        <v>99</v>
      </c>
      <c r="B800" s="1023" t="str">
        <f>'PLAN DE ACCIÓN 2026'!G102</f>
        <v>ID37</v>
      </c>
      <c r="C800" s="1048" t="s">
        <v>133</v>
      </c>
      <c r="D800" s="1048" t="s">
        <v>104</v>
      </c>
      <c r="E800" s="1023" t="str">
        <f>'PLAN DE ACCIÓN 2026'!X102</f>
        <v>Subdirección de Servicios Metrológicos y Relación con el Ciudadano</v>
      </c>
      <c r="F800" s="1022" t="str">
        <f>'PLAN DE ACCIÓN 2026'!H102</f>
        <v>Avanzar en la implementación del modelo de gobernanza de I+D+i</v>
      </c>
      <c r="G800" s="1022">
        <v>8</v>
      </c>
      <c r="H800" s="1022" t="s">
        <v>141</v>
      </c>
      <c r="I800" s="1030">
        <f>'PLAN DE ACCIÓN 2026'!V102</f>
        <v>6</v>
      </c>
      <c r="J800" s="1030">
        <f>'PLAN DE ACCIÓN 2026'!J102+'PLAN DE ACCIÓN 2026'!K102+'PLAN DE ACCIÓN 2026'!L102+'PLAN DE ACCIÓN 2026'!M102+'PLAN DE ACCIÓN 2026'!N102+'PLAN DE ACCIÓN 2026'!O102+'PLAN DE ACCIÓN 2026'!P102+'PLAN DE ACCIÓN 2026'!Q102</f>
        <v>3</v>
      </c>
      <c r="K800" s="1030">
        <f>'PLAN DE ACCIÓN 2026'!AB102+'PLAN DE ACCIÓN 2026'!AC102+'PLAN DE ACCIÓN 2026'!AD102+'PLAN DE ACCIÓN 2026'!AE102+'PLAN DE ACCIÓN 2026'!AF102+'PLAN DE ACCIÓN 2026'!AG102+'PLAN DE ACCIÓN 2026'!AH102+'PLAN DE ACCIÓN 2026'!AI102</f>
        <v>1</v>
      </c>
      <c r="L800" s="1031">
        <f t="shared" si="80"/>
        <v>0.5</v>
      </c>
      <c r="M800" s="1031">
        <f t="shared" si="81"/>
        <v>0.16666666666666666</v>
      </c>
      <c r="N800" s="1030">
        <f>'PLAN DE ACCIÓN 2026'!Q102</f>
        <v>1</v>
      </c>
      <c r="O800" s="1022">
        <f>'PLAN DE ACCIÓN 2026'!AI102</f>
        <v>0</v>
      </c>
      <c r="P800" s="1029">
        <f t="shared" si="77"/>
        <v>0</v>
      </c>
      <c r="Q800" s="1046" t="s">
        <v>110</v>
      </c>
      <c r="R800" s="1030">
        <f t="shared" si="78"/>
        <v>-2</v>
      </c>
      <c r="S800" s="1030">
        <f t="shared" si="79"/>
        <v>-1</v>
      </c>
    </row>
    <row r="801" spans="1:19" ht="14.25">
      <c r="A801" s="1041">
        <v>100</v>
      </c>
      <c r="B801" s="1023" t="str">
        <f>'PLAN DE ACCIÓN 2026'!G103</f>
        <v>ID38</v>
      </c>
      <c r="C801" s="1048" t="s">
        <v>133</v>
      </c>
      <c r="D801" s="1048" t="s">
        <v>104</v>
      </c>
      <c r="E801" s="1023" t="str">
        <f>'PLAN DE ACCIÓN 2026'!X103</f>
        <v>Subdirección de Servicios Metrológicos y Relación con el Ciudadano</v>
      </c>
      <c r="F801" s="1022" t="str">
        <f>'PLAN DE ACCIÓN 2026'!H103</f>
        <v>Generar el modelo predictivo (Fase I) para la gestión de la demanda de servicios metrológicos</v>
      </c>
      <c r="G801" s="1022">
        <v>8</v>
      </c>
      <c r="H801" s="1022" t="s">
        <v>141</v>
      </c>
      <c r="I801" s="1030">
        <f>'PLAN DE ACCIÓN 2026'!V103</f>
        <v>2</v>
      </c>
      <c r="J801" s="1030">
        <f>'PLAN DE ACCIÓN 2026'!J103+'PLAN DE ACCIÓN 2026'!K103+'PLAN DE ACCIÓN 2026'!L103+'PLAN DE ACCIÓN 2026'!M103+'PLAN DE ACCIÓN 2026'!N103+'PLAN DE ACCIÓN 2026'!O103+'PLAN DE ACCIÓN 2026'!P103+'PLAN DE ACCIÓN 2026'!Q103</f>
        <v>1</v>
      </c>
      <c r="K801" s="1030">
        <f>'PLAN DE ACCIÓN 2026'!AB103+'PLAN DE ACCIÓN 2026'!AC103+'PLAN DE ACCIÓN 2026'!AD103+'PLAN DE ACCIÓN 2026'!AE103+'PLAN DE ACCIÓN 2026'!AF103+'PLAN DE ACCIÓN 2026'!AG103+'PLAN DE ACCIÓN 2026'!AH103+'PLAN DE ACCIÓN 2026'!AI103</f>
        <v>1</v>
      </c>
      <c r="L801" s="1031">
        <f t="shared" si="80"/>
        <v>0.5</v>
      </c>
      <c r="M801" s="1031">
        <f t="shared" si="81"/>
        <v>0.5</v>
      </c>
      <c r="N801" s="1030">
        <f>'PLAN DE ACCIÓN 2026'!Q103</f>
        <v>0</v>
      </c>
      <c r="O801" s="1022">
        <f>'PLAN DE ACCIÓN 2026'!AI103</f>
        <v>0</v>
      </c>
      <c r="P801" s="1029" t="e">
        <f t="shared" si="77"/>
        <v>#DIV/0!</v>
      </c>
      <c r="Q801" s="1046" t="s">
        <v>110</v>
      </c>
      <c r="R801" s="1030">
        <f t="shared" si="78"/>
        <v>0</v>
      </c>
      <c r="S801" s="1030">
        <f t="shared" si="79"/>
        <v>0</v>
      </c>
    </row>
    <row r="802" spans="1:19" ht="14.25">
      <c r="A802" s="1041">
        <v>1</v>
      </c>
      <c r="B802" s="1023" t="str">
        <f>'PLAN DE ACCIÓN 2026'!G4</f>
        <v>PEI1</v>
      </c>
      <c r="C802" s="1048" t="s">
        <v>133</v>
      </c>
      <c r="D802" s="1048" t="s">
        <v>104</v>
      </c>
      <c r="E802" s="1023" t="str">
        <f>'PLAN DE ACCIÓN 2026'!X4</f>
        <v>Subdirección de Metrología Física</v>
      </c>
      <c r="F802" s="1023" t="str">
        <f>'PLAN DE ACCIÓN 2026'!H4</f>
        <v>Optimizar las CMC propias y/o reconocidas vigentes (SMF)</v>
      </c>
      <c r="G802" s="1032">
        <v>9</v>
      </c>
      <c r="H802" s="1023" t="s">
        <v>142</v>
      </c>
      <c r="I802" s="1033">
        <f>'PLAN DE ACCIÓN 2026'!V4</f>
        <v>2</v>
      </c>
      <c r="J802" s="1033">
        <f>'PLAN DE ACCIÓN 2026'!J4+'PLAN DE ACCIÓN 2026'!K4+'PLAN DE ACCIÓN 2026'!L4+'PLAN DE ACCIÓN 2026'!M4+'PLAN DE ACCIÓN 2026'!N4+'PLAN DE ACCIÓN 2026'!O4+'PLAN DE ACCIÓN 2026'!P4+'PLAN DE ACCIÓN 2026'!Q4+'PLAN DE ACCIÓN 2026'!R4</f>
        <v>1</v>
      </c>
      <c r="K802" s="1033">
        <f>'PLAN DE ACCIÓN 2026'!AB4+'PLAN DE ACCIÓN 2026'!AC4+'PLAN DE ACCIÓN 2026'!AD4+'PLAN DE ACCIÓN 2026'!AE4+'PLAN DE ACCIÓN 2026'!AF4+'PLAN DE ACCIÓN 2026'!AG4+'PLAN DE ACCIÓN 2026'!AH4+'PLAN DE ACCIÓN 2026'!AI4+'PLAN DE ACCIÓN 2026'!AJ4</f>
        <v>0</v>
      </c>
      <c r="L802" s="1031">
        <f>J802/I802</f>
        <v>0.5</v>
      </c>
      <c r="M802" s="1031">
        <f>K802/I802</f>
        <v>0</v>
      </c>
      <c r="N802" s="1033">
        <f>'PLAN DE ACCIÓN 2026'!R4</f>
        <v>0</v>
      </c>
      <c r="O802" s="1032">
        <f>'PLAN DE ACCIÓN 2026'!AJ4</f>
        <v>0</v>
      </c>
      <c r="P802" s="1029" t="e">
        <f t="shared" si="77"/>
        <v>#DIV/0!</v>
      </c>
      <c r="Q802" s="1046" t="s">
        <v>105</v>
      </c>
      <c r="R802" s="1030">
        <f>K802-J802</f>
        <v>-1</v>
      </c>
      <c r="S802" s="1030">
        <f>O802-N802</f>
        <v>0</v>
      </c>
    </row>
    <row r="803" spans="1:19" ht="14.25">
      <c r="A803" s="1041">
        <v>2</v>
      </c>
      <c r="B803" s="1023" t="str">
        <f>'PLAN DE ACCIÓN 2026'!G5</f>
        <v>PEI1</v>
      </c>
      <c r="C803" s="1048" t="s">
        <v>133</v>
      </c>
      <c r="D803" s="1048" t="s">
        <v>104</v>
      </c>
      <c r="E803" s="1023" t="str">
        <f>'PLAN DE ACCIÓN 2026'!X5</f>
        <v>Subdirección de Metrología Química y Biología</v>
      </c>
      <c r="F803" s="1023" t="str">
        <f>'PLAN DE ACCIÓN 2026'!H5</f>
        <v>Optimizar las CMC propias y/o reconocidas vigentes (SMBQ)</v>
      </c>
      <c r="G803" s="1032">
        <v>9</v>
      </c>
      <c r="H803" s="1023" t="s">
        <v>142</v>
      </c>
      <c r="I803" s="1033">
        <f>'PLAN DE ACCIÓN 2026'!V5</f>
        <v>1</v>
      </c>
      <c r="J803" s="1033">
        <f>'PLAN DE ACCIÓN 2026'!J5+'PLAN DE ACCIÓN 2026'!K5+'PLAN DE ACCIÓN 2026'!L5+'PLAN DE ACCIÓN 2026'!M5+'PLAN DE ACCIÓN 2026'!N5+'PLAN DE ACCIÓN 2026'!O5+'PLAN DE ACCIÓN 2026'!P5+'PLAN DE ACCIÓN 2026'!Q5+'PLAN DE ACCIÓN 2026'!R5</f>
        <v>0</v>
      </c>
      <c r="K803" s="1033">
        <f>'PLAN DE ACCIÓN 2026'!AB5+'PLAN DE ACCIÓN 2026'!AC5+'PLAN DE ACCIÓN 2026'!AD5+'PLAN DE ACCIÓN 2026'!AE5+'PLAN DE ACCIÓN 2026'!AF5+'PLAN DE ACCIÓN 2026'!AG5+'PLAN DE ACCIÓN 2026'!AH5+'PLAN DE ACCIÓN 2026'!AI5+'PLAN DE ACCIÓN 2026'!AJ5</f>
        <v>0</v>
      </c>
      <c r="L803" s="1031">
        <f t="shared" si="80"/>
        <v>0</v>
      </c>
      <c r="M803" s="1031">
        <f t="shared" si="81"/>
        <v>0</v>
      </c>
      <c r="N803" s="1033">
        <f>'PLAN DE ACCIÓN 2026'!R5</f>
        <v>0</v>
      </c>
      <c r="O803" s="1032">
        <f>'PLAN DE ACCIÓN 2026'!AJ5</f>
        <v>0</v>
      </c>
      <c r="P803" s="1029" t="e">
        <f t="shared" si="77"/>
        <v>#DIV/0!</v>
      </c>
      <c r="Q803" s="1046" t="s">
        <v>105</v>
      </c>
      <c r="R803" s="1030">
        <f t="shared" ref="R803:R866" si="82">K803-J803</f>
        <v>0</v>
      </c>
      <c r="S803" s="1030">
        <f t="shared" ref="S803:S866" si="83">O803-N803</f>
        <v>0</v>
      </c>
    </row>
    <row r="804" spans="1:19" ht="14.25">
      <c r="A804" s="1041">
        <v>3</v>
      </c>
      <c r="B804" s="1023" t="str">
        <f>'PLAN DE ACCIÓN 2026'!G6</f>
        <v>PEI2</v>
      </c>
      <c r="C804" s="1048" t="s">
        <v>133</v>
      </c>
      <c r="D804" s="1048" t="s">
        <v>104</v>
      </c>
      <c r="E804" s="1023" t="str">
        <f>'PLAN DE ACCIÓN 2026'!X6</f>
        <v>Subdirección de Metrología Química y Biología</v>
      </c>
      <c r="F804" s="1023" t="str">
        <f>'PLAN DE ACCIÓN 2026'!H6</f>
        <v>Someter a reconocimiento vigentes o nuevas CMC asociadas a nuevas magnitudes o mensurandos o método de medición (SMQB)</v>
      </c>
      <c r="G804" s="1032">
        <v>9</v>
      </c>
      <c r="H804" s="1023" t="s">
        <v>142</v>
      </c>
      <c r="I804" s="1033">
        <f>'PLAN DE ACCIÓN 2026'!V6</f>
        <v>2</v>
      </c>
      <c r="J804" s="1033">
        <f>'PLAN DE ACCIÓN 2026'!J6+'PLAN DE ACCIÓN 2026'!K6+'PLAN DE ACCIÓN 2026'!L6+'PLAN DE ACCIÓN 2026'!M6+'PLAN DE ACCIÓN 2026'!N6+'PLAN DE ACCIÓN 2026'!O6+'PLAN DE ACCIÓN 2026'!P6+'PLAN DE ACCIÓN 2026'!Q6+'PLAN DE ACCIÓN 2026'!R6</f>
        <v>1</v>
      </c>
      <c r="K804" s="1033">
        <f>'PLAN DE ACCIÓN 2026'!AB6+'PLAN DE ACCIÓN 2026'!AC6+'PLAN DE ACCIÓN 2026'!AD6+'PLAN DE ACCIÓN 2026'!AE6+'PLAN DE ACCIÓN 2026'!AF6+'PLAN DE ACCIÓN 2026'!AG6+'PLAN DE ACCIÓN 2026'!AH6+'PLAN DE ACCIÓN 2026'!AI6+'PLAN DE ACCIÓN 2026'!AJ6</f>
        <v>0</v>
      </c>
      <c r="L804" s="1031">
        <f t="shared" si="80"/>
        <v>0.5</v>
      </c>
      <c r="M804" s="1031">
        <f t="shared" si="81"/>
        <v>0</v>
      </c>
      <c r="N804" s="1033">
        <f>'PLAN DE ACCIÓN 2026'!R6</f>
        <v>0</v>
      </c>
      <c r="O804" s="1032">
        <f>'PLAN DE ACCIÓN 2026'!AJ6</f>
        <v>0</v>
      </c>
      <c r="P804" s="1029" t="e">
        <f t="shared" si="77"/>
        <v>#DIV/0!</v>
      </c>
      <c r="Q804" s="1046" t="s">
        <v>105</v>
      </c>
      <c r="R804" s="1030">
        <f t="shared" si="82"/>
        <v>-1</v>
      </c>
      <c r="S804" s="1030">
        <f t="shared" si="83"/>
        <v>0</v>
      </c>
    </row>
    <row r="805" spans="1:19" ht="14.25">
      <c r="A805" s="1041">
        <v>4</v>
      </c>
      <c r="B805" s="1023" t="str">
        <f>'PLAN DE ACCIÓN 2026'!G7</f>
        <v>PEI3</v>
      </c>
      <c r="C805" s="1048" t="s">
        <v>133</v>
      </c>
      <c r="D805" s="1048" t="s">
        <v>104</v>
      </c>
      <c r="E805" s="1023" t="str">
        <f>'PLAN DE ACCIÓN 2026'!X7</f>
        <v>Subdirección de Metrología Química y Biología</v>
      </c>
      <c r="F805" s="1023" t="str">
        <f>'PLAN DE ACCIÓN 2026'!H7</f>
        <v>Fortalecer la participacion y liderazgo en escenarios internacionales (SMQB)</v>
      </c>
      <c r="G805" s="1032">
        <v>9</v>
      </c>
      <c r="H805" s="1023" t="s">
        <v>142</v>
      </c>
      <c r="I805" s="1033">
        <f>'PLAN DE ACCIÓN 2026'!V7</f>
        <v>2</v>
      </c>
      <c r="J805" s="1033">
        <f>'PLAN DE ACCIÓN 2026'!J7+'PLAN DE ACCIÓN 2026'!K7+'PLAN DE ACCIÓN 2026'!L7+'PLAN DE ACCIÓN 2026'!M7+'PLAN DE ACCIÓN 2026'!N7+'PLAN DE ACCIÓN 2026'!O7+'PLAN DE ACCIÓN 2026'!P7+'PLAN DE ACCIÓN 2026'!Q7+'PLAN DE ACCIÓN 2026'!R7</f>
        <v>1</v>
      </c>
      <c r="K805" s="1033">
        <f>'PLAN DE ACCIÓN 2026'!AB7+'PLAN DE ACCIÓN 2026'!AC7+'PLAN DE ACCIÓN 2026'!AD7+'PLAN DE ACCIÓN 2026'!AE7+'PLAN DE ACCIÓN 2026'!AF7+'PLAN DE ACCIÓN 2026'!AG7+'PLAN DE ACCIÓN 2026'!AH7+'PLAN DE ACCIÓN 2026'!AI7+'PLAN DE ACCIÓN 2026'!AJ7</f>
        <v>0</v>
      </c>
      <c r="L805" s="1031">
        <f t="shared" si="80"/>
        <v>0.5</v>
      </c>
      <c r="M805" s="1031">
        <f t="shared" si="81"/>
        <v>0</v>
      </c>
      <c r="N805" s="1033">
        <f>'PLAN DE ACCIÓN 2026'!R7</f>
        <v>0</v>
      </c>
      <c r="O805" s="1032">
        <f>'PLAN DE ACCIÓN 2026'!AJ7</f>
        <v>0</v>
      </c>
      <c r="P805" s="1029" t="e">
        <f t="shared" si="77"/>
        <v>#DIV/0!</v>
      </c>
      <c r="Q805" s="1046" t="s">
        <v>105</v>
      </c>
      <c r="R805" s="1030">
        <f t="shared" si="82"/>
        <v>-1</v>
      </c>
      <c r="S805" s="1030">
        <f t="shared" si="83"/>
        <v>0</v>
      </c>
    </row>
    <row r="806" spans="1:19" ht="14.25">
      <c r="A806" s="1041">
        <v>5</v>
      </c>
      <c r="B806" s="1023" t="str">
        <f>'PLAN DE ACCIÓN 2026'!G8</f>
        <v>PEI3</v>
      </c>
      <c r="C806" s="1048" t="s">
        <v>133</v>
      </c>
      <c r="D806" s="1048" t="s">
        <v>104</v>
      </c>
      <c r="E806" s="1023" t="str">
        <f>'PLAN DE ACCIÓN 2026'!X8</f>
        <v>Subdirección de Metrología Física</v>
      </c>
      <c r="F806" s="1023" t="str">
        <f>'PLAN DE ACCIÓN 2026'!H8</f>
        <v>Fortalecer la participacion y liderazgo en escenarios internacionales (SMF)</v>
      </c>
      <c r="G806" s="1032">
        <v>9</v>
      </c>
      <c r="H806" s="1023" t="s">
        <v>142</v>
      </c>
      <c r="I806" s="1033">
        <f>'PLAN DE ACCIÓN 2026'!V8</f>
        <v>2</v>
      </c>
      <c r="J806" s="1033">
        <f>'PLAN DE ACCIÓN 2026'!J8+'PLAN DE ACCIÓN 2026'!K8+'PLAN DE ACCIÓN 2026'!L8+'PLAN DE ACCIÓN 2026'!M8+'PLAN DE ACCIÓN 2026'!N8+'PLAN DE ACCIÓN 2026'!O8+'PLAN DE ACCIÓN 2026'!P8+'PLAN DE ACCIÓN 2026'!Q8+'PLAN DE ACCIÓN 2026'!R8</f>
        <v>1</v>
      </c>
      <c r="K806" s="1033">
        <f>'PLAN DE ACCIÓN 2026'!AB8+'PLAN DE ACCIÓN 2026'!AC8+'PLAN DE ACCIÓN 2026'!AD8+'PLAN DE ACCIÓN 2026'!AE8+'PLAN DE ACCIÓN 2026'!AF8+'PLAN DE ACCIÓN 2026'!AG8+'PLAN DE ACCIÓN 2026'!AH8+'PLAN DE ACCIÓN 2026'!AI8+'PLAN DE ACCIÓN 2026'!AJ8</f>
        <v>0</v>
      </c>
      <c r="L806" s="1031">
        <f t="shared" si="80"/>
        <v>0.5</v>
      </c>
      <c r="M806" s="1031">
        <f t="shared" si="81"/>
        <v>0</v>
      </c>
      <c r="N806" s="1033">
        <f>'PLAN DE ACCIÓN 2026'!R8</f>
        <v>0</v>
      </c>
      <c r="O806" s="1032">
        <f>'PLAN DE ACCIÓN 2026'!AJ8</f>
        <v>0</v>
      </c>
      <c r="P806" s="1029" t="e">
        <f t="shared" si="77"/>
        <v>#DIV/0!</v>
      </c>
      <c r="Q806" s="1046" t="s">
        <v>105</v>
      </c>
      <c r="R806" s="1030">
        <f t="shared" si="82"/>
        <v>-1</v>
      </c>
      <c r="S806" s="1030">
        <f t="shared" si="83"/>
        <v>0</v>
      </c>
    </row>
    <row r="807" spans="1:19" ht="14.25">
      <c r="A807" s="1041">
        <v>6</v>
      </c>
      <c r="B807" s="1023" t="str">
        <f>'PLAN DE ACCIÓN 2026'!G9</f>
        <v>PEI4</v>
      </c>
      <c r="C807" s="1048" t="s">
        <v>133</v>
      </c>
      <c r="D807" s="1048" t="s">
        <v>104</v>
      </c>
      <c r="E807" s="1023" t="str">
        <f>'PLAN DE ACCIÓN 2026'!X9</f>
        <v>Subdirección de Metrología Química y Biología</v>
      </c>
      <c r="F807" s="1023" t="str">
        <f>'PLAN DE ACCIÓN 2026'!H9</f>
        <v>Participación en comparaciones clave, suplementarias, pilotos o bilaterales, que apoyen mediciones en un sector productivo. (SMQB)</v>
      </c>
      <c r="G807" s="1032">
        <v>9</v>
      </c>
      <c r="H807" s="1023" t="s">
        <v>142</v>
      </c>
      <c r="I807" s="1033">
        <f>'PLAN DE ACCIÓN 2026'!V9</f>
        <v>6</v>
      </c>
      <c r="J807" s="1033">
        <f>'PLAN DE ACCIÓN 2026'!J9+'PLAN DE ACCIÓN 2026'!K9+'PLAN DE ACCIÓN 2026'!L9+'PLAN DE ACCIÓN 2026'!M9+'PLAN DE ACCIÓN 2026'!N9+'PLAN DE ACCIÓN 2026'!O9+'PLAN DE ACCIÓN 2026'!P9+'PLAN DE ACCIÓN 2026'!Q9+'PLAN DE ACCIÓN 2026'!R9</f>
        <v>4</v>
      </c>
      <c r="K807" s="1033">
        <f>'PLAN DE ACCIÓN 2026'!AB9+'PLAN DE ACCIÓN 2026'!AC9+'PLAN DE ACCIÓN 2026'!AD9+'PLAN DE ACCIÓN 2026'!AE9+'PLAN DE ACCIÓN 2026'!AF9+'PLAN DE ACCIÓN 2026'!AG9+'PLAN DE ACCIÓN 2026'!AH9+'PLAN DE ACCIÓN 2026'!AI9+'PLAN DE ACCIÓN 2026'!AJ9</f>
        <v>2</v>
      </c>
      <c r="L807" s="1031">
        <f t="shared" si="80"/>
        <v>0.66666666666666663</v>
      </c>
      <c r="M807" s="1031">
        <f t="shared" si="81"/>
        <v>0.33333333333333331</v>
      </c>
      <c r="N807" s="1033">
        <f>'PLAN DE ACCIÓN 2026'!R9</f>
        <v>0</v>
      </c>
      <c r="O807" s="1032">
        <f>'PLAN DE ACCIÓN 2026'!AJ9</f>
        <v>0</v>
      </c>
      <c r="P807" s="1029" t="e">
        <f t="shared" si="77"/>
        <v>#DIV/0!</v>
      </c>
      <c r="Q807" s="1046" t="s">
        <v>105</v>
      </c>
      <c r="R807" s="1030">
        <f t="shared" si="82"/>
        <v>-2</v>
      </c>
      <c r="S807" s="1030">
        <f t="shared" si="83"/>
        <v>0</v>
      </c>
    </row>
    <row r="808" spans="1:19" ht="14.25">
      <c r="A808" s="1041">
        <v>7</v>
      </c>
      <c r="B808" s="1023" t="str">
        <f>'PLAN DE ACCIÓN 2026'!G10</f>
        <v>PEI4</v>
      </c>
      <c r="C808" s="1048" t="s">
        <v>133</v>
      </c>
      <c r="D808" s="1048" t="s">
        <v>104</v>
      </c>
      <c r="E808" s="1023" t="str">
        <f>'PLAN DE ACCIÓN 2026'!X10</f>
        <v>Subdirección de Metrología Física</v>
      </c>
      <c r="F808" s="1023" t="str">
        <f>'PLAN DE ACCIÓN 2026'!H10</f>
        <v>Participación en comparaciones clave, suplementarias, pilotos o bilaterales, que apoyen mediciones en un sector productivo. (SMF)</v>
      </c>
      <c r="G808" s="1032">
        <v>9</v>
      </c>
      <c r="H808" s="1023" t="s">
        <v>142</v>
      </c>
      <c r="I808" s="1033">
        <f>'PLAN DE ACCIÓN 2026'!V10</f>
        <v>1</v>
      </c>
      <c r="J808" s="1033">
        <f>'PLAN DE ACCIÓN 2026'!J10+'PLAN DE ACCIÓN 2026'!K10+'PLAN DE ACCIÓN 2026'!L10+'PLAN DE ACCIÓN 2026'!M10+'PLAN DE ACCIÓN 2026'!N10+'PLAN DE ACCIÓN 2026'!O10+'PLAN DE ACCIÓN 2026'!P10+'PLAN DE ACCIÓN 2026'!Q10+'PLAN DE ACCIÓN 2026'!R10</f>
        <v>0</v>
      </c>
      <c r="K808" s="1033">
        <f>'PLAN DE ACCIÓN 2026'!AB10+'PLAN DE ACCIÓN 2026'!AC10+'PLAN DE ACCIÓN 2026'!AD10+'PLAN DE ACCIÓN 2026'!AE10+'PLAN DE ACCIÓN 2026'!AF10+'PLAN DE ACCIÓN 2026'!AG10+'PLAN DE ACCIÓN 2026'!AH10+'PLAN DE ACCIÓN 2026'!AI10+'PLAN DE ACCIÓN 2026'!AJ10</f>
        <v>0</v>
      </c>
      <c r="L808" s="1031">
        <f t="shared" si="80"/>
        <v>0</v>
      </c>
      <c r="M808" s="1031">
        <f t="shared" si="81"/>
        <v>0</v>
      </c>
      <c r="N808" s="1033">
        <f>'PLAN DE ACCIÓN 2026'!R10</f>
        <v>0</v>
      </c>
      <c r="O808" s="1032">
        <f>'PLAN DE ACCIÓN 2026'!AJ10</f>
        <v>0</v>
      </c>
      <c r="P808" s="1029" t="e">
        <f t="shared" si="77"/>
        <v>#DIV/0!</v>
      </c>
      <c r="Q808" s="1046" t="s">
        <v>107</v>
      </c>
      <c r="R808" s="1030">
        <f t="shared" si="82"/>
        <v>0</v>
      </c>
      <c r="S808" s="1030">
        <f t="shared" si="83"/>
        <v>0</v>
      </c>
    </row>
    <row r="809" spans="1:19" ht="14.25">
      <c r="A809" s="1041">
        <v>8</v>
      </c>
      <c r="B809" s="1023" t="str">
        <f>'PLAN DE ACCIÓN 2026'!G11</f>
        <v>PES1</v>
      </c>
      <c r="C809" s="1048" t="s">
        <v>133</v>
      </c>
      <c r="D809" s="1048" t="s">
        <v>104</v>
      </c>
      <c r="E809" s="1023" t="str">
        <f>'PLAN DE ACCIÓN 2026'!X11</f>
        <v>Subdirección de Servicios Metrológicos y Relación con el Ciudadano</v>
      </c>
      <c r="F809" s="1023" t="str">
        <f>'PLAN DE ACCIÓN 2026'!H11</f>
        <v>Implementar instrumentos que promuevan la adopción y modernización de estándares de calidad para dar mayor valor agregado en la industria</v>
      </c>
      <c r="G809" s="1032">
        <v>9</v>
      </c>
      <c r="H809" s="1023" t="s">
        <v>142</v>
      </c>
      <c r="I809" s="1033">
        <f>'PLAN DE ACCIÓN 2026'!V11</f>
        <v>2</v>
      </c>
      <c r="J809" s="1033">
        <f>'PLAN DE ACCIÓN 2026'!J11+'PLAN DE ACCIÓN 2026'!K11+'PLAN DE ACCIÓN 2026'!L11+'PLAN DE ACCIÓN 2026'!M11+'PLAN DE ACCIÓN 2026'!N11+'PLAN DE ACCIÓN 2026'!O11+'PLAN DE ACCIÓN 2026'!P11+'PLAN DE ACCIÓN 2026'!Q11+'PLAN DE ACCIÓN 2026'!R11</f>
        <v>0</v>
      </c>
      <c r="K809" s="1033">
        <f>'PLAN DE ACCIÓN 2026'!AB11+'PLAN DE ACCIÓN 2026'!AC11+'PLAN DE ACCIÓN 2026'!AD11+'PLAN DE ACCIÓN 2026'!AE11+'PLAN DE ACCIÓN 2026'!AF11+'PLAN DE ACCIÓN 2026'!AG11+'PLAN DE ACCIÓN 2026'!AH11+'PLAN DE ACCIÓN 2026'!AI11+'PLAN DE ACCIÓN 2026'!AJ11</f>
        <v>0</v>
      </c>
      <c r="L809" s="1031">
        <f t="shared" si="80"/>
        <v>0</v>
      </c>
      <c r="M809" s="1031">
        <f t="shared" si="81"/>
        <v>0</v>
      </c>
      <c r="N809" s="1033">
        <f>'PLAN DE ACCIÓN 2026'!R11</f>
        <v>0</v>
      </c>
      <c r="O809" s="1032">
        <f>'PLAN DE ACCIÓN 2026'!AJ11</f>
        <v>0</v>
      </c>
      <c r="P809" s="1029" t="e">
        <f t="shared" si="77"/>
        <v>#DIV/0!</v>
      </c>
      <c r="Q809" s="1046" t="s">
        <v>108</v>
      </c>
      <c r="R809" s="1030">
        <f t="shared" si="82"/>
        <v>0</v>
      </c>
      <c r="S809" s="1030">
        <f t="shared" si="83"/>
        <v>0</v>
      </c>
    </row>
    <row r="810" spans="1:19" ht="14.25">
      <c r="A810" s="1041">
        <v>9</v>
      </c>
      <c r="B810" s="1023" t="str">
        <f>'PLAN DE ACCIÓN 2026'!G12</f>
        <v>CONPES 3957-1,10</v>
      </c>
      <c r="C810" s="1048" t="s">
        <v>133</v>
      </c>
      <c r="D810" s="1048" t="s">
        <v>104</v>
      </c>
      <c r="E810" s="1023" t="str">
        <f>'PLAN DE ACCIÓN 2026'!X12</f>
        <v>Subdirección de Metrología Física</v>
      </c>
      <c r="F810" s="1023" t="str">
        <f>'PLAN DE ACCIÓN 2026'!H12</f>
        <v>1.10. Implementar las herramientas de hardware y software del Laboratorio de Tiempo y Frecuencia</v>
      </c>
      <c r="G810" s="1032">
        <v>9</v>
      </c>
      <c r="H810" s="1023" t="s">
        <v>142</v>
      </c>
      <c r="I810" s="1033">
        <f>'PLAN DE ACCIÓN 2026'!V12</f>
        <v>1</v>
      </c>
      <c r="J810" s="1033">
        <f>'PLAN DE ACCIÓN 2026'!J12+'PLAN DE ACCIÓN 2026'!K12+'PLAN DE ACCIÓN 2026'!L12+'PLAN DE ACCIÓN 2026'!M12+'PLAN DE ACCIÓN 2026'!N12+'PLAN DE ACCIÓN 2026'!O12+'PLAN DE ACCIÓN 2026'!P12+'PLAN DE ACCIÓN 2026'!Q12+'PLAN DE ACCIÓN 2026'!R12</f>
        <v>0</v>
      </c>
      <c r="K810" s="1033">
        <f>'PLAN DE ACCIÓN 2026'!AB12+'PLAN DE ACCIÓN 2026'!AC12+'PLAN DE ACCIÓN 2026'!AD12+'PLAN DE ACCIÓN 2026'!AE12+'PLAN DE ACCIÓN 2026'!AF12+'PLAN DE ACCIÓN 2026'!AG12+'PLAN DE ACCIÓN 2026'!AH12+'PLAN DE ACCIÓN 2026'!AI12+'PLAN DE ACCIÓN 2026'!AJ12</f>
        <v>1</v>
      </c>
      <c r="L810" s="1031">
        <f t="shared" si="80"/>
        <v>0</v>
      </c>
      <c r="M810" s="1031">
        <f t="shared" si="81"/>
        <v>1</v>
      </c>
      <c r="N810" s="1033">
        <f>'PLAN DE ACCIÓN 2026'!R12</f>
        <v>0</v>
      </c>
      <c r="O810" s="1032">
        <f>'PLAN DE ACCIÓN 2026'!AJ12</f>
        <v>0</v>
      </c>
      <c r="P810" s="1029" t="e">
        <f t="shared" si="77"/>
        <v>#DIV/0!</v>
      </c>
      <c r="Q810" s="1046" t="s">
        <v>108</v>
      </c>
      <c r="R810" s="1030">
        <f t="shared" si="82"/>
        <v>1</v>
      </c>
      <c r="S810" s="1030">
        <f t="shared" si="83"/>
        <v>0</v>
      </c>
    </row>
    <row r="811" spans="1:19" ht="14.25">
      <c r="A811" s="1041">
        <v>10</v>
      </c>
      <c r="B811" s="1023" t="str">
        <f>'PLAN DE ACCIÓN 2026'!G13</f>
        <v>CONPES 3957 1.4</v>
      </c>
      <c r="C811" s="1048" t="s">
        <v>133</v>
      </c>
      <c r="D811" s="1048" t="s">
        <v>104</v>
      </c>
      <c r="E811" s="1023" t="str">
        <f>'PLAN DE ACCIÓN 2026'!X13</f>
        <v xml:space="preserve">Oficina Asesora de Planeación </v>
      </c>
      <c r="F811" s="1023" t="str">
        <f>'PLAN DE ACCIÓN 2026'!H13</f>
        <v xml:space="preserve">1.4. Diseñar y realizar una evaluación del programa  nacional de asistencia técnica y transferencia de conocimiento.
</v>
      </c>
      <c r="G811" s="1032">
        <v>9</v>
      </c>
      <c r="H811" s="1023" t="s">
        <v>142</v>
      </c>
      <c r="I811" s="1033">
        <f>'PLAN DE ACCIÓN 2026'!V13</f>
        <v>1</v>
      </c>
      <c r="J811" s="1033">
        <f>'PLAN DE ACCIÓN 2026'!J13+'PLAN DE ACCIÓN 2026'!K13+'PLAN DE ACCIÓN 2026'!L13+'PLAN DE ACCIÓN 2026'!M13+'PLAN DE ACCIÓN 2026'!N13+'PLAN DE ACCIÓN 2026'!O13+'PLAN DE ACCIÓN 2026'!P13+'PLAN DE ACCIÓN 2026'!Q13+'PLAN DE ACCIÓN 2026'!R13</f>
        <v>0</v>
      </c>
      <c r="K811" s="1033">
        <f>'PLAN DE ACCIÓN 2026'!AB13+'PLAN DE ACCIÓN 2026'!AC13+'PLAN DE ACCIÓN 2026'!AD13+'PLAN DE ACCIÓN 2026'!AE13+'PLAN DE ACCIÓN 2026'!AF13+'PLAN DE ACCIÓN 2026'!AG13+'PLAN DE ACCIÓN 2026'!AH13+'PLAN DE ACCIÓN 2026'!AI13+'PLAN DE ACCIÓN 2026'!AJ13</f>
        <v>0</v>
      </c>
      <c r="L811" s="1031">
        <f t="shared" si="80"/>
        <v>0</v>
      </c>
      <c r="M811" s="1031">
        <f t="shared" si="81"/>
        <v>0</v>
      </c>
      <c r="N811" s="1033">
        <f>'PLAN DE ACCIÓN 2026'!R13</f>
        <v>0</v>
      </c>
      <c r="O811" s="1032">
        <f>'PLAN DE ACCIÓN 2026'!AJ13</f>
        <v>0</v>
      </c>
      <c r="P811" s="1029" t="e">
        <f t="shared" si="77"/>
        <v>#DIV/0!</v>
      </c>
      <c r="Q811" s="1046" t="s">
        <v>108</v>
      </c>
      <c r="R811" s="1030">
        <f t="shared" si="82"/>
        <v>0</v>
      </c>
      <c r="S811" s="1030">
        <f t="shared" si="83"/>
        <v>0</v>
      </c>
    </row>
    <row r="812" spans="1:19" ht="14.25">
      <c r="A812" s="1041">
        <v>11</v>
      </c>
      <c r="B812" s="1023" t="str">
        <f>'PLAN DE ACCIÓN 2026'!G14</f>
        <v>CONPES 3957 2,6</v>
      </c>
      <c r="C812" s="1048" t="s">
        <v>133</v>
      </c>
      <c r="D812" s="1048" t="s">
        <v>104</v>
      </c>
      <c r="E812" s="1023" t="str">
        <f>'PLAN DE ACCIÓN 2026'!X14</f>
        <v>Dirección General</v>
      </c>
      <c r="F812" s="1023"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812" s="1032">
        <v>9</v>
      </c>
      <c r="H812" s="1023" t="s">
        <v>142</v>
      </c>
      <c r="I812" s="1033">
        <f>'PLAN DE ACCIÓN 2026'!V14</f>
        <v>1</v>
      </c>
      <c r="J812" s="1033">
        <f>'PLAN DE ACCIÓN 2026'!J14+'PLAN DE ACCIÓN 2026'!K14+'PLAN DE ACCIÓN 2026'!L14+'PLAN DE ACCIÓN 2026'!M14+'PLAN DE ACCIÓN 2026'!N14+'PLAN DE ACCIÓN 2026'!O14+'PLAN DE ACCIÓN 2026'!P14+'PLAN DE ACCIÓN 2026'!Q14+'PLAN DE ACCIÓN 2026'!R14</f>
        <v>0</v>
      </c>
      <c r="K812" s="1033">
        <f>'PLAN DE ACCIÓN 2026'!AB14+'PLAN DE ACCIÓN 2026'!AC14+'PLAN DE ACCIÓN 2026'!AD14+'PLAN DE ACCIÓN 2026'!AE14+'PLAN DE ACCIÓN 2026'!AF14+'PLAN DE ACCIÓN 2026'!AG14+'PLAN DE ACCIÓN 2026'!AH14+'PLAN DE ACCIÓN 2026'!AI14+'PLAN DE ACCIÓN 2026'!AJ14</f>
        <v>0</v>
      </c>
      <c r="L812" s="1031">
        <f t="shared" si="80"/>
        <v>0</v>
      </c>
      <c r="M812" s="1031">
        <f t="shared" si="81"/>
        <v>0</v>
      </c>
      <c r="N812" s="1033">
        <f>'PLAN DE ACCIÓN 2026'!R14</f>
        <v>0</v>
      </c>
      <c r="O812" s="1032">
        <f>'PLAN DE ACCIÓN 2026'!AJ14</f>
        <v>0</v>
      </c>
      <c r="P812" s="1029" t="e">
        <f t="shared" si="77"/>
        <v>#DIV/0!</v>
      </c>
      <c r="Q812" s="1046" t="s">
        <v>108</v>
      </c>
      <c r="R812" s="1030">
        <f t="shared" si="82"/>
        <v>0</v>
      </c>
      <c r="S812" s="1030">
        <f t="shared" si="83"/>
        <v>0</v>
      </c>
    </row>
    <row r="813" spans="1:19" ht="14.25">
      <c r="A813" s="1041">
        <v>12</v>
      </c>
      <c r="B813" s="1023" t="str">
        <f>'PLAN DE ACCIÓN 2026'!G15</f>
        <v>CONPES 3866 1,52</v>
      </c>
      <c r="C813" s="1048" t="s">
        <v>133</v>
      </c>
      <c r="D813" s="1048" t="s">
        <v>104</v>
      </c>
      <c r="E813" s="1023" t="str">
        <f>'PLAN DE ACCIÓN 2026'!X15</f>
        <v>Subdirección de Servicios Metrológicos y Relación con el Ciudadano</v>
      </c>
      <c r="F813" s="1023" t="str">
        <f>'PLAN DE ACCIÓN 2026'!H15</f>
        <v>1.52 Implementar un programa para identificar y suplir las principales necesidades de ensayos y mediciones</v>
      </c>
      <c r="G813" s="1032">
        <v>9</v>
      </c>
      <c r="H813" s="1023" t="s">
        <v>142</v>
      </c>
      <c r="I813" s="1033">
        <f>'PLAN DE ACCIÓN 2026'!V15</f>
        <v>1</v>
      </c>
      <c r="J813" s="1033">
        <f>'PLAN DE ACCIÓN 2026'!J15+'PLAN DE ACCIÓN 2026'!K15+'PLAN DE ACCIÓN 2026'!L15+'PLAN DE ACCIÓN 2026'!M15+'PLAN DE ACCIÓN 2026'!N15+'PLAN DE ACCIÓN 2026'!O15+'PLAN DE ACCIÓN 2026'!P15+'PLAN DE ACCIÓN 2026'!Q15+'PLAN DE ACCIÓN 2026'!R15</f>
        <v>0</v>
      </c>
      <c r="K813" s="1033">
        <f>'PLAN DE ACCIÓN 2026'!AB15+'PLAN DE ACCIÓN 2026'!AC15+'PLAN DE ACCIÓN 2026'!AD15+'PLAN DE ACCIÓN 2026'!AE15+'PLAN DE ACCIÓN 2026'!AF15+'PLAN DE ACCIÓN 2026'!AG15+'PLAN DE ACCIÓN 2026'!AH15+'PLAN DE ACCIÓN 2026'!AI15+'PLAN DE ACCIÓN 2026'!AJ15</f>
        <v>0</v>
      </c>
      <c r="L813" s="1031">
        <f t="shared" si="80"/>
        <v>0</v>
      </c>
      <c r="M813" s="1031">
        <f t="shared" si="81"/>
        <v>0</v>
      </c>
      <c r="N813" s="1033">
        <f>'PLAN DE ACCIÓN 2026'!R15</f>
        <v>0</v>
      </c>
      <c r="O813" s="1032">
        <f>'PLAN DE ACCIÓN 2026'!AJ15</f>
        <v>0</v>
      </c>
      <c r="P813" s="1029" t="e">
        <f t="shared" si="77"/>
        <v>#DIV/0!</v>
      </c>
      <c r="Q813" s="1046" t="s">
        <v>108</v>
      </c>
      <c r="R813" s="1030">
        <f t="shared" si="82"/>
        <v>0</v>
      </c>
      <c r="S813" s="1030">
        <f t="shared" si="83"/>
        <v>0</v>
      </c>
    </row>
    <row r="814" spans="1:19" ht="14.25">
      <c r="A814" s="1041">
        <v>13</v>
      </c>
      <c r="B814" s="1023" t="str">
        <f>'PLAN DE ACCIÓN 2026'!G16</f>
        <v>CONPES 4052 3.6.</v>
      </c>
      <c r="C814" s="1048" t="s">
        <v>133</v>
      </c>
      <c r="D814" s="1048" t="s">
        <v>104</v>
      </c>
      <c r="E814" s="1023" t="str">
        <f>'PLAN DE ACCIÓN 2026'!X16</f>
        <v>Subdirección de Metrología Química y Biología</v>
      </c>
      <c r="F814" s="1023" t="str">
        <f>'PLAN DE ACCIÓN 2026'!H16</f>
        <v>3.6. Fortalecer la red de laboratorios nacionales especializados en el análisis de contaminantes orgánicos.</v>
      </c>
      <c r="G814" s="1032">
        <v>9</v>
      </c>
      <c r="H814" s="1023" t="s">
        <v>142</v>
      </c>
      <c r="I814" s="1033">
        <f>'PLAN DE ACCIÓN 2026'!V16</f>
        <v>2</v>
      </c>
      <c r="J814" s="1033">
        <f>'PLAN DE ACCIÓN 2026'!J16+'PLAN DE ACCIÓN 2026'!K16+'PLAN DE ACCIÓN 2026'!L16+'PLAN DE ACCIÓN 2026'!M16+'PLAN DE ACCIÓN 2026'!N16+'PLAN DE ACCIÓN 2026'!O16+'PLAN DE ACCIÓN 2026'!P16+'PLAN DE ACCIÓN 2026'!Q16+'PLAN DE ACCIÓN 2026'!R16</f>
        <v>1</v>
      </c>
      <c r="K814" s="1033">
        <f>'PLAN DE ACCIÓN 2026'!AB16+'PLAN DE ACCIÓN 2026'!AC16+'PLAN DE ACCIÓN 2026'!AD16+'PLAN DE ACCIÓN 2026'!AE16+'PLAN DE ACCIÓN 2026'!AF16+'PLAN DE ACCIÓN 2026'!AG16+'PLAN DE ACCIÓN 2026'!AH16+'PLAN DE ACCIÓN 2026'!AI16+'PLAN DE ACCIÓN 2026'!AJ16</f>
        <v>0</v>
      </c>
      <c r="L814" s="1031">
        <f t="shared" si="80"/>
        <v>0.5</v>
      </c>
      <c r="M814" s="1031">
        <f t="shared" si="81"/>
        <v>0</v>
      </c>
      <c r="N814" s="1033">
        <f>'PLAN DE ACCIÓN 2026'!R16</f>
        <v>0</v>
      </c>
      <c r="O814" s="1032">
        <f>'PLAN DE ACCIÓN 2026'!AJ16</f>
        <v>0</v>
      </c>
      <c r="P814" s="1029" t="e">
        <f t="shared" si="77"/>
        <v>#DIV/0!</v>
      </c>
      <c r="Q814" s="1046" t="s">
        <v>108</v>
      </c>
      <c r="R814" s="1030">
        <f t="shared" si="82"/>
        <v>-1</v>
      </c>
      <c r="S814" s="1030">
        <f t="shared" si="83"/>
        <v>0</v>
      </c>
    </row>
    <row r="815" spans="1:19" ht="14.25">
      <c r="A815" s="1041">
        <v>14</v>
      </c>
      <c r="B815" s="1023" t="str">
        <f>'PLAN DE ACCIÓN 2026'!G17</f>
        <v>CONPES 4085 2.3</v>
      </c>
      <c r="C815" s="1048" t="s">
        <v>133</v>
      </c>
      <c r="D815" s="1048" t="s">
        <v>104</v>
      </c>
      <c r="E815" s="1023" t="str">
        <f>'PLAN DE ACCIÓN 2026'!X17</f>
        <v>Subdirección de Servicios Metrológicos y Relación con el Ciudadano</v>
      </c>
      <c r="F815" s="1023"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815" s="1032">
        <v>9</v>
      </c>
      <c r="H815" s="1023" t="s">
        <v>142</v>
      </c>
      <c r="I815" s="1033">
        <f>'PLAN DE ACCIÓN 2026'!V17</f>
        <v>1</v>
      </c>
      <c r="J815" s="1033">
        <f>'PLAN DE ACCIÓN 2026'!J17+'PLAN DE ACCIÓN 2026'!K17+'PLAN DE ACCIÓN 2026'!L17+'PLAN DE ACCIÓN 2026'!M17+'PLAN DE ACCIÓN 2026'!N17+'PLAN DE ACCIÓN 2026'!O17+'PLAN DE ACCIÓN 2026'!P17+'PLAN DE ACCIÓN 2026'!Q17+'PLAN DE ACCIÓN 2026'!R17</f>
        <v>0</v>
      </c>
      <c r="K815" s="1033">
        <f>'PLAN DE ACCIÓN 2026'!AB17+'PLAN DE ACCIÓN 2026'!AC17+'PLAN DE ACCIÓN 2026'!AD17+'PLAN DE ACCIÓN 2026'!AE17+'PLAN DE ACCIÓN 2026'!AF17+'PLAN DE ACCIÓN 2026'!AG17+'PLAN DE ACCIÓN 2026'!AH17+'PLAN DE ACCIÓN 2026'!AI17+'PLAN DE ACCIÓN 2026'!AJ17</f>
        <v>0</v>
      </c>
      <c r="L815" s="1031">
        <f t="shared" si="80"/>
        <v>0</v>
      </c>
      <c r="M815" s="1031">
        <f t="shared" si="81"/>
        <v>0</v>
      </c>
      <c r="N815" s="1033">
        <f>'PLAN DE ACCIÓN 2026'!R17</f>
        <v>0</v>
      </c>
      <c r="O815" s="1032">
        <f>'PLAN DE ACCIÓN 2026'!AJ17</f>
        <v>0</v>
      </c>
      <c r="P815" s="1029" t="e">
        <f t="shared" si="77"/>
        <v>#DIV/0!</v>
      </c>
      <c r="Q815" s="1046" t="s">
        <v>107</v>
      </c>
      <c r="R815" s="1030">
        <f t="shared" si="82"/>
        <v>0</v>
      </c>
      <c r="S815" s="1030">
        <f t="shared" si="83"/>
        <v>0</v>
      </c>
    </row>
    <row r="816" spans="1:19" ht="14.25">
      <c r="A816" s="1041">
        <v>15</v>
      </c>
      <c r="B816" s="1023" t="str">
        <f>'PLAN DE ACCIÓN 2026'!G18</f>
        <v>PES2</v>
      </c>
      <c r="C816" s="1048" t="s">
        <v>133</v>
      </c>
      <c r="D816" s="1048" t="s">
        <v>104</v>
      </c>
      <c r="E816" s="1023" t="str">
        <f>'PLAN DE ACCIÓN 2026'!X18</f>
        <v>Subdirección de Servicios Metrológicos y Relación con el Ciudadano</v>
      </c>
      <c r="F816" s="1023" t="str">
        <f>'PLAN DE ACCIÓN 2026'!H18</f>
        <v>Brindar asistencia técnica para contribuir en la competitividad de la industria y/o la exportación de productos y servicios</v>
      </c>
      <c r="G816" s="1032">
        <v>9</v>
      </c>
      <c r="H816" s="1023" t="s">
        <v>142</v>
      </c>
      <c r="I816" s="1033">
        <f>'PLAN DE ACCIÓN 2026'!V18</f>
        <v>4</v>
      </c>
      <c r="J816" s="1033">
        <f>'PLAN DE ACCIÓN 2026'!J18+'PLAN DE ACCIÓN 2026'!K18+'PLAN DE ACCIÓN 2026'!L18+'PLAN DE ACCIÓN 2026'!M18+'PLAN DE ACCIÓN 2026'!N18+'PLAN DE ACCIÓN 2026'!O18+'PLAN DE ACCIÓN 2026'!P18+'PLAN DE ACCIÓN 2026'!Q18+'PLAN DE ACCIÓN 2026'!R18</f>
        <v>0</v>
      </c>
      <c r="K816" s="1033">
        <f>'PLAN DE ACCIÓN 2026'!AB18+'PLAN DE ACCIÓN 2026'!AC18+'PLAN DE ACCIÓN 2026'!AD18+'PLAN DE ACCIÓN 2026'!AE18+'PLAN DE ACCIÓN 2026'!AF18+'PLAN DE ACCIÓN 2026'!AG18+'PLAN DE ACCIÓN 2026'!AH18+'PLAN DE ACCIÓN 2026'!AI18+'PLAN DE ACCIÓN 2026'!AJ18</f>
        <v>0</v>
      </c>
      <c r="L816" s="1031">
        <f t="shared" si="80"/>
        <v>0</v>
      </c>
      <c r="M816" s="1031">
        <f t="shared" si="81"/>
        <v>0</v>
      </c>
      <c r="N816" s="1033">
        <f>'PLAN DE ACCIÓN 2026'!R18</f>
        <v>0</v>
      </c>
      <c r="O816" s="1032">
        <f>'PLAN DE ACCIÓN 2026'!AJ18</f>
        <v>0</v>
      </c>
      <c r="P816" s="1029" t="e">
        <f t="shared" ref="P816:P882" si="84">O816/N816</f>
        <v>#DIV/0!</v>
      </c>
      <c r="Q816" s="1046" t="s">
        <v>108</v>
      </c>
      <c r="R816" s="1030">
        <f t="shared" si="82"/>
        <v>0</v>
      </c>
      <c r="S816" s="1030">
        <f t="shared" si="83"/>
        <v>0</v>
      </c>
    </row>
    <row r="817" spans="1:19" ht="14.25">
      <c r="A817" s="1041">
        <v>16</v>
      </c>
      <c r="B817" s="1023" t="str">
        <f>'PLAN DE ACCIÓN 2026'!G19</f>
        <v>CONPES 4129 2.28</v>
      </c>
      <c r="C817" s="1048" t="s">
        <v>133</v>
      </c>
      <c r="D817" s="1048" t="s">
        <v>104</v>
      </c>
      <c r="E817" s="1023" t="str">
        <f>'PLAN DE ACCIÓN 2026'!X19</f>
        <v>Subdirección de Servicios Metrológicos y Relación con el Ciudadano</v>
      </c>
      <c r="F817" s="1023"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817" s="1032">
        <v>9</v>
      </c>
      <c r="H817" s="1023" t="s">
        <v>142</v>
      </c>
      <c r="I817" s="1033">
        <f>'PLAN DE ACCIÓN 2026'!V19</f>
        <v>1</v>
      </c>
      <c r="J817" s="1033">
        <f>'PLAN DE ACCIÓN 2026'!J19+'PLAN DE ACCIÓN 2026'!K19+'PLAN DE ACCIÓN 2026'!L19+'PLAN DE ACCIÓN 2026'!M19+'PLAN DE ACCIÓN 2026'!N19+'PLAN DE ACCIÓN 2026'!O19+'PLAN DE ACCIÓN 2026'!P19+'PLAN DE ACCIÓN 2026'!Q19+'PLAN DE ACCIÓN 2026'!R19</f>
        <v>0</v>
      </c>
      <c r="K817" s="1033">
        <f>'PLAN DE ACCIÓN 2026'!AB19+'PLAN DE ACCIÓN 2026'!AC19+'PLAN DE ACCIÓN 2026'!AD19+'PLAN DE ACCIÓN 2026'!AE19+'PLAN DE ACCIÓN 2026'!AF19+'PLAN DE ACCIÓN 2026'!AG19+'PLAN DE ACCIÓN 2026'!AH19+'PLAN DE ACCIÓN 2026'!AI19+'PLAN DE ACCIÓN 2026'!AJ19</f>
        <v>0</v>
      </c>
      <c r="L817" s="1031">
        <f t="shared" si="80"/>
        <v>0</v>
      </c>
      <c r="M817" s="1031">
        <f t="shared" si="81"/>
        <v>0</v>
      </c>
      <c r="N817" s="1033">
        <f>'PLAN DE ACCIÓN 2026'!R19</f>
        <v>0</v>
      </c>
      <c r="O817" s="1032">
        <f>'PLAN DE ACCIÓN 2026'!AJ19</f>
        <v>0</v>
      </c>
      <c r="P817" s="1029" t="e">
        <f t="shared" si="84"/>
        <v>#DIV/0!</v>
      </c>
      <c r="Q817" s="1046" t="s">
        <v>107</v>
      </c>
      <c r="R817" s="1030">
        <f t="shared" si="82"/>
        <v>0</v>
      </c>
      <c r="S817" s="1030">
        <f t="shared" si="83"/>
        <v>0</v>
      </c>
    </row>
    <row r="818" spans="1:19" ht="14.25">
      <c r="A818" s="1041">
        <v>17</v>
      </c>
      <c r="B818" s="1023" t="str">
        <f>'PLAN DE ACCIÓN 2026'!G20</f>
        <v>PES3</v>
      </c>
      <c r="C818" s="1048" t="s">
        <v>133</v>
      </c>
      <c r="D818" s="1048" t="s">
        <v>104</v>
      </c>
      <c r="E818" s="1023" t="str">
        <f>'PLAN DE ACCIÓN 2026'!X20</f>
        <v>Subdirección de Servicios Metrológicos y Relación con el Ciudadano</v>
      </c>
      <c r="F818" s="1023" t="str">
        <f>'PLAN DE ACCIÓN 2026'!H20</f>
        <v>Realizar gestión de conocimiento a través de la prestación de servicios capacitación en metrología</v>
      </c>
      <c r="G818" s="1032">
        <v>9</v>
      </c>
      <c r="H818" s="1023" t="s">
        <v>142</v>
      </c>
      <c r="I818" s="1033">
        <f>'PLAN DE ACCIÓN 2026'!V20</f>
        <v>2</v>
      </c>
      <c r="J818" s="1033">
        <f>'PLAN DE ACCIÓN 2026'!J20+'PLAN DE ACCIÓN 2026'!K20+'PLAN DE ACCIÓN 2026'!L20+'PLAN DE ACCIÓN 2026'!M20+'PLAN DE ACCIÓN 2026'!N20+'PLAN DE ACCIÓN 2026'!O20+'PLAN DE ACCIÓN 2026'!P20+'PLAN DE ACCIÓN 2026'!Q20+'PLAN DE ACCIÓN 2026'!R20</f>
        <v>0</v>
      </c>
      <c r="K818" s="1033">
        <f>'PLAN DE ACCIÓN 2026'!AB20+'PLAN DE ACCIÓN 2026'!AC20+'PLAN DE ACCIÓN 2026'!AD20+'PLAN DE ACCIÓN 2026'!AE20+'PLAN DE ACCIÓN 2026'!AF20+'PLAN DE ACCIÓN 2026'!AG20+'PLAN DE ACCIÓN 2026'!AH20+'PLAN DE ACCIÓN 2026'!AI20+'PLAN DE ACCIÓN 2026'!AJ20</f>
        <v>0</v>
      </c>
      <c r="L818" s="1031">
        <f t="shared" si="80"/>
        <v>0</v>
      </c>
      <c r="M818" s="1031">
        <f t="shared" si="81"/>
        <v>0</v>
      </c>
      <c r="N818" s="1033">
        <f>'PLAN DE ACCIÓN 2026'!R20</f>
        <v>0</v>
      </c>
      <c r="O818" s="1032">
        <f>'PLAN DE ACCIÓN 2026'!AJ20</f>
        <v>0</v>
      </c>
      <c r="P818" s="1029" t="e">
        <f t="shared" si="84"/>
        <v>#DIV/0!</v>
      </c>
      <c r="Q818" s="1046" t="s">
        <v>108</v>
      </c>
      <c r="R818" s="1030">
        <f t="shared" si="82"/>
        <v>0</v>
      </c>
      <c r="S818" s="1030">
        <f t="shared" si="83"/>
        <v>0</v>
      </c>
    </row>
    <row r="819" spans="1:19" ht="14.25">
      <c r="A819" s="1041">
        <v>18</v>
      </c>
      <c r="B819" s="1023" t="str">
        <f>'PLAN DE ACCIÓN 2026'!G21</f>
        <v>CONPES 4129 2.29</v>
      </c>
      <c r="C819" s="1048" t="s">
        <v>133</v>
      </c>
      <c r="D819" s="1048" t="s">
        <v>104</v>
      </c>
      <c r="E819" s="1023" t="str">
        <f>'PLAN DE ACCIÓN 2026'!X21</f>
        <v>Subdirección de Metrología Física</v>
      </c>
      <c r="F819" s="1023"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819" s="1032">
        <v>9</v>
      </c>
      <c r="H819" s="1023" t="s">
        <v>142</v>
      </c>
      <c r="I819" s="1033">
        <f>'PLAN DE ACCIÓN 2026'!V21</f>
        <v>2</v>
      </c>
      <c r="J819" s="1033">
        <f>'PLAN DE ACCIÓN 2026'!J21+'PLAN DE ACCIÓN 2026'!K21+'PLAN DE ACCIÓN 2026'!L21+'PLAN DE ACCIÓN 2026'!M21+'PLAN DE ACCIÓN 2026'!N21+'PLAN DE ACCIÓN 2026'!O21+'PLAN DE ACCIÓN 2026'!P21+'PLAN DE ACCIÓN 2026'!Q21+'PLAN DE ACCIÓN 2026'!R21</f>
        <v>2</v>
      </c>
      <c r="K819" s="1033">
        <f>'PLAN DE ACCIÓN 2026'!AB21+'PLAN DE ACCIÓN 2026'!AC21+'PLAN DE ACCIÓN 2026'!AD21+'PLAN DE ACCIÓN 2026'!AE21+'PLAN DE ACCIÓN 2026'!AF21+'PLAN DE ACCIÓN 2026'!AG21+'PLAN DE ACCIÓN 2026'!AH21+'PLAN DE ACCIÓN 2026'!AI21+'PLAN DE ACCIÓN 2026'!AJ21</f>
        <v>1</v>
      </c>
      <c r="L819" s="1031">
        <f t="shared" si="80"/>
        <v>1</v>
      </c>
      <c r="M819" s="1031">
        <f t="shared" si="81"/>
        <v>0.5</v>
      </c>
      <c r="N819" s="1033">
        <f>'PLAN DE ACCIÓN 2026'!R21</f>
        <v>1</v>
      </c>
      <c r="O819" s="1032">
        <f>'PLAN DE ACCIÓN 2026'!AJ21</f>
        <v>0</v>
      </c>
      <c r="P819" s="1029">
        <f t="shared" si="84"/>
        <v>0</v>
      </c>
      <c r="Q819" s="1046" t="s">
        <v>108</v>
      </c>
      <c r="R819" s="1030">
        <f t="shared" si="82"/>
        <v>-1</v>
      </c>
      <c r="S819" s="1030">
        <f t="shared" si="83"/>
        <v>-1</v>
      </c>
    </row>
    <row r="820" spans="1:19" ht="14.25">
      <c r="A820" s="1041">
        <v>19</v>
      </c>
      <c r="B820" s="1023" t="str">
        <f>'PLAN DE ACCIÓN 2026'!G22</f>
        <v>CONPES 4129 2.30</v>
      </c>
      <c r="C820" s="1048" t="s">
        <v>133</v>
      </c>
      <c r="D820" s="1048" t="s">
        <v>104</v>
      </c>
      <c r="E820" s="1023" t="str">
        <f>'PLAN DE ACCIÓN 2026'!X22</f>
        <v>Subdirección de Servicios Metrológicos y Relación con el Ciudadano</v>
      </c>
      <c r="F820" s="1023"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820" s="1032">
        <v>9</v>
      </c>
      <c r="H820" s="1023" t="s">
        <v>142</v>
      </c>
      <c r="I820" s="1033">
        <f>'PLAN DE ACCIÓN 2026'!V22</f>
        <v>1</v>
      </c>
      <c r="J820" s="1033">
        <f>'PLAN DE ACCIÓN 2026'!J22+'PLAN DE ACCIÓN 2026'!K22+'PLAN DE ACCIÓN 2026'!L22+'PLAN DE ACCIÓN 2026'!M22+'PLAN DE ACCIÓN 2026'!N22+'PLAN DE ACCIÓN 2026'!O22+'PLAN DE ACCIÓN 2026'!P22+'PLAN DE ACCIÓN 2026'!Q22+'PLAN DE ACCIÓN 2026'!R22</f>
        <v>0</v>
      </c>
      <c r="K820" s="1033">
        <f>'PLAN DE ACCIÓN 2026'!AB22+'PLAN DE ACCIÓN 2026'!AC22+'PLAN DE ACCIÓN 2026'!AD22+'PLAN DE ACCIÓN 2026'!AE22+'PLAN DE ACCIÓN 2026'!AF22+'PLAN DE ACCIÓN 2026'!AG22+'PLAN DE ACCIÓN 2026'!AH22+'PLAN DE ACCIÓN 2026'!AI22+'PLAN DE ACCIÓN 2026'!AJ22</f>
        <v>0</v>
      </c>
      <c r="L820" s="1031">
        <f t="shared" si="80"/>
        <v>0</v>
      </c>
      <c r="M820" s="1031">
        <f t="shared" si="81"/>
        <v>0</v>
      </c>
      <c r="N820" s="1033">
        <f>'PLAN DE ACCIÓN 2026'!R22</f>
        <v>0</v>
      </c>
      <c r="O820" s="1032">
        <f>'PLAN DE ACCIÓN 2026'!AJ22</f>
        <v>0</v>
      </c>
      <c r="P820" s="1029" t="e">
        <f t="shared" si="84"/>
        <v>#DIV/0!</v>
      </c>
      <c r="Q820" s="1046" t="s">
        <v>107</v>
      </c>
      <c r="R820" s="1030">
        <f t="shared" si="82"/>
        <v>0</v>
      </c>
      <c r="S820" s="1030">
        <f t="shared" si="83"/>
        <v>0</v>
      </c>
    </row>
    <row r="821" spans="1:19" ht="14.25">
      <c r="A821" s="1041">
        <v>20</v>
      </c>
      <c r="B821" s="1023" t="str">
        <f>'PLAN DE ACCIÓN 2026'!G23</f>
        <v>PES4</v>
      </c>
      <c r="C821" s="1048" t="s">
        <v>133</v>
      </c>
      <c r="D821" s="1048" t="s">
        <v>104</v>
      </c>
      <c r="E821" s="1023" t="str">
        <f>'PLAN DE ACCIÓN 2026'!X23</f>
        <v>Subdirección de Servicios Metrológicos y Relación con el Ciudadano</v>
      </c>
      <c r="F821" s="1023" t="str">
        <f>'PLAN DE ACCIÓN 2026'!H23</f>
        <v>Identificar oportunidades metrologícas para atender condiciones favorables del comercio exterior</v>
      </c>
      <c r="G821" s="1032">
        <v>9</v>
      </c>
      <c r="H821" s="1023" t="s">
        <v>142</v>
      </c>
      <c r="I821" s="1033">
        <f>'PLAN DE ACCIÓN 2026'!V23</f>
        <v>1</v>
      </c>
      <c r="J821" s="1033">
        <f>'PLAN DE ACCIÓN 2026'!J23+'PLAN DE ACCIÓN 2026'!K23+'PLAN DE ACCIÓN 2026'!L23+'PLAN DE ACCIÓN 2026'!M23+'PLAN DE ACCIÓN 2026'!N23+'PLAN DE ACCIÓN 2026'!O23+'PLAN DE ACCIÓN 2026'!P23+'PLAN DE ACCIÓN 2026'!Q23+'PLAN DE ACCIÓN 2026'!R23</f>
        <v>0</v>
      </c>
      <c r="K821" s="1033">
        <f>'PLAN DE ACCIÓN 2026'!AB23+'PLAN DE ACCIÓN 2026'!AC23+'PLAN DE ACCIÓN 2026'!AD23+'PLAN DE ACCIÓN 2026'!AE23+'PLAN DE ACCIÓN 2026'!AF23+'PLAN DE ACCIÓN 2026'!AG23+'PLAN DE ACCIÓN 2026'!AH23+'PLAN DE ACCIÓN 2026'!AI23+'PLAN DE ACCIÓN 2026'!AJ23</f>
        <v>0</v>
      </c>
      <c r="L821" s="1031">
        <f t="shared" si="80"/>
        <v>0</v>
      </c>
      <c r="M821" s="1031">
        <f t="shared" si="81"/>
        <v>0</v>
      </c>
      <c r="N821" s="1033">
        <f>'PLAN DE ACCIÓN 2026'!R23</f>
        <v>0</v>
      </c>
      <c r="O821" s="1032">
        <f>'PLAN DE ACCIÓN 2026'!AJ23</f>
        <v>0</v>
      </c>
      <c r="P821" s="1029" t="e">
        <f t="shared" si="84"/>
        <v>#DIV/0!</v>
      </c>
      <c r="Q821" s="1046" t="s">
        <v>107</v>
      </c>
      <c r="R821" s="1030">
        <f t="shared" si="82"/>
        <v>0</v>
      </c>
      <c r="S821" s="1030">
        <f t="shared" si="83"/>
        <v>0</v>
      </c>
    </row>
    <row r="822" spans="1:19" ht="14.25">
      <c r="A822" s="1041">
        <v>21</v>
      </c>
      <c r="B822" s="1023" t="str">
        <f>'PLAN DE ACCIÓN 2026'!G24</f>
        <v>PES5</v>
      </c>
      <c r="C822" s="1048" t="s">
        <v>133</v>
      </c>
      <c r="D822" s="1048" t="s">
        <v>104</v>
      </c>
      <c r="E822" s="1023" t="str">
        <f>'PLAN DE ACCIÓN 2026'!X24</f>
        <v>Subdirección de Servicios Metrológicos y Relación con el Ciudadano</v>
      </c>
      <c r="F822" s="1023" t="str">
        <f>'PLAN DE ACCIÓN 2026'!H24</f>
        <v>Contribuir desde la oferta de servicios metrológicos la acreditación de los laboratorios nacionales para la reducción de costos de los empresarios para certificarse en calidad</v>
      </c>
      <c r="G822" s="1032">
        <v>9</v>
      </c>
      <c r="H822" s="1023" t="s">
        <v>142</v>
      </c>
      <c r="I822" s="1033">
        <f>'PLAN DE ACCIÓN 2026'!V24</f>
        <v>2</v>
      </c>
      <c r="J822" s="1033">
        <f>'PLAN DE ACCIÓN 2026'!J24+'PLAN DE ACCIÓN 2026'!K24+'PLAN DE ACCIÓN 2026'!L24+'PLAN DE ACCIÓN 2026'!M24+'PLAN DE ACCIÓN 2026'!N24+'PLAN DE ACCIÓN 2026'!O24+'PLAN DE ACCIÓN 2026'!P24+'PLAN DE ACCIÓN 2026'!Q24+'PLAN DE ACCIÓN 2026'!R24</f>
        <v>0</v>
      </c>
      <c r="K822" s="1033">
        <f>'PLAN DE ACCIÓN 2026'!AB24+'PLAN DE ACCIÓN 2026'!AC24+'PLAN DE ACCIÓN 2026'!AD24+'PLAN DE ACCIÓN 2026'!AE24+'PLAN DE ACCIÓN 2026'!AF24+'PLAN DE ACCIÓN 2026'!AG24+'PLAN DE ACCIÓN 2026'!AH24+'PLAN DE ACCIÓN 2026'!AI24+'PLAN DE ACCIÓN 2026'!AJ24</f>
        <v>0</v>
      </c>
      <c r="L822" s="1031">
        <f t="shared" si="80"/>
        <v>0</v>
      </c>
      <c r="M822" s="1031">
        <f t="shared" si="81"/>
        <v>0</v>
      </c>
      <c r="N822" s="1033">
        <f>'PLAN DE ACCIÓN 2026'!R24</f>
        <v>0</v>
      </c>
      <c r="O822" s="1032">
        <f>'PLAN DE ACCIÓN 2026'!AJ24</f>
        <v>0</v>
      </c>
      <c r="P822" s="1029" t="e">
        <f t="shared" si="84"/>
        <v>#DIV/0!</v>
      </c>
      <c r="Q822" s="1046" t="s">
        <v>107</v>
      </c>
      <c r="R822" s="1030">
        <f t="shared" si="82"/>
        <v>0</v>
      </c>
      <c r="S822" s="1030">
        <f t="shared" si="83"/>
        <v>0</v>
      </c>
    </row>
    <row r="823" spans="1:19" ht="14.25">
      <c r="A823" s="1041">
        <v>22</v>
      </c>
      <c r="B823" s="1023" t="str">
        <f>'PLAN DE ACCIÓN 2026'!G25</f>
        <v>PES6</v>
      </c>
      <c r="C823" s="1048" t="s">
        <v>133</v>
      </c>
      <c r="D823" s="1048" t="s">
        <v>104</v>
      </c>
      <c r="E823" s="1023" t="str">
        <f>'PLAN DE ACCIÓN 2026'!X25</f>
        <v>Subdirección de Servicios Metrológicos y Relación con el Ciudadano</v>
      </c>
      <c r="F823" s="1023" t="str">
        <f>'PLAN DE ACCIÓN 2026'!H25</f>
        <v>Realizar estudios de identificación de brechas metrológicas que contribuya a las apuestas productivas estratégicas</v>
      </c>
      <c r="G823" s="1032">
        <v>9</v>
      </c>
      <c r="H823" s="1023" t="s">
        <v>142</v>
      </c>
      <c r="I823" s="1033">
        <f>'PLAN DE ACCIÓN 2026'!V25</f>
        <v>2</v>
      </c>
      <c r="J823" s="1033">
        <f>'PLAN DE ACCIÓN 2026'!J25+'PLAN DE ACCIÓN 2026'!K25+'PLAN DE ACCIÓN 2026'!L25+'PLAN DE ACCIÓN 2026'!M25+'PLAN DE ACCIÓN 2026'!N25+'PLAN DE ACCIÓN 2026'!O25+'PLAN DE ACCIÓN 2026'!P25+'PLAN DE ACCIÓN 2026'!Q25+'PLAN DE ACCIÓN 2026'!R25</f>
        <v>0</v>
      </c>
      <c r="K823" s="1033">
        <f>'PLAN DE ACCIÓN 2026'!AB25+'PLAN DE ACCIÓN 2026'!AC25+'PLAN DE ACCIÓN 2026'!AD25+'PLAN DE ACCIÓN 2026'!AE25+'PLAN DE ACCIÓN 2026'!AF25+'PLAN DE ACCIÓN 2026'!AG25+'PLAN DE ACCIÓN 2026'!AH25+'PLAN DE ACCIÓN 2026'!AI25+'PLAN DE ACCIÓN 2026'!AJ25</f>
        <v>0</v>
      </c>
      <c r="L823" s="1031">
        <f t="shared" si="80"/>
        <v>0</v>
      </c>
      <c r="M823" s="1031">
        <f t="shared" si="81"/>
        <v>0</v>
      </c>
      <c r="N823" s="1033">
        <f>'PLAN DE ACCIÓN 2026'!R25</f>
        <v>0</v>
      </c>
      <c r="O823" s="1032">
        <f>'PLAN DE ACCIÓN 2026'!AJ25</f>
        <v>0</v>
      </c>
      <c r="P823" s="1029" t="e">
        <f t="shared" si="84"/>
        <v>#DIV/0!</v>
      </c>
      <c r="Q823" s="1046" t="s">
        <v>107</v>
      </c>
      <c r="R823" s="1030">
        <f t="shared" si="82"/>
        <v>0</v>
      </c>
      <c r="S823" s="1030">
        <f t="shared" si="83"/>
        <v>0</v>
      </c>
    </row>
    <row r="824" spans="1:19" ht="14.25">
      <c r="A824" s="1041">
        <v>23</v>
      </c>
      <c r="B824" s="1023" t="str">
        <f>'PLAN DE ACCIÓN 2026'!G26</f>
        <v>PES7</v>
      </c>
      <c r="C824" s="1048" t="s">
        <v>133</v>
      </c>
      <c r="D824" s="1048" t="s">
        <v>104</v>
      </c>
      <c r="E824" s="1023" t="str">
        <f>'PLAN DE ACCIÓN 2026'!X26</f>
        <v>Dirección General</v>
      </c>
      <c r="F824" s="1023" t="str">
        <f>'PLAN DE ACCIÓN 2026'!H26</f>
        <v>Participar en eventos y canales de comunicación del SICAL</v>
      </c>
      <c r="G824" s="1032">
        <v>9</v>
      </c>
      <c r="H824" s="1023" t="s">
        <v>142</v>
      </c>
      <c r="I824" s="1033">
        <f>'PLAN DE ACCIÓN 2026'!V26</f>
        <v>2</v>
      </c>
      <c r="J824" s="1033">
        <f>'PLAN DE ACCIÓN 2026'!J26+'PLAN DE ACCIÓN 2026'!K26+'PLAN DE ACCIÓN 2026'!L26+'PLAN DE ACCIÓN 2026'!M26+'PLAN DE ACCIÓN 2026'!N26+'PLAN DE ACCIÓN 2026'!O26+'PLAN DE ACCIÓN 2026'!P26+'PLAN DE ACCIÓN 2026'!Q26+'PLAN DE ACCIÓN 2026'!R26</f>
        <v>1</v>
      </c>
      <c r="K824" s="1033">
        <f>'PLAN DE ACCIÓN 2026'!AB26+'PLAN DE ACCIÓN 2026'!AC26+'PLAN DE ACCIÓN 2026'!AD26+'PLAN DE ACCIÓN 2026'!AE26+'PLAN DE ACCIÓN 2026'!AF26+'PLAN DE ACCIÓN 2026'!AG26+'PLAN DE ACCIÓN 2026'!AH26+'PLAN DE ACCIÓN 2026'!AI26+'PLAN DE ACCIÓN 2026'!AJ26</f>
        <v>0</v>
      </c>
      <c r="L824" s="1031">
        <f t="shared" si="80"/>
        <v>0.5</v>
      </c>
      <c r="M824" s="1031">
        <f t="shared" si="81"/>
        <v>0</v>
      </c>
      <c r="N824" s="1033">
        <f>'PLAN DE ACCIÓN 2026'!R26</f>
        <v>0</v>
      </c>
      <c r="O824" s="1032">
        <f>'PLAN DE ACCIÓN 2026'!AJ26</f>
        <v>0</v>
      </c>
      <c r="P824" s="1029" t="e">
        <f t="shared" si="84"/>
        <v>#DIV/0!</v>
      </c>
      <c r="Q824" s="1046" t="s">
        <v>107</v>
      </c>
      <c r="R824" s="1030">
        <f t="shared" si="82"/>
        <v>-1</v>
      </c>
      <c r="S824" s="1030">
        <f t="shared" si="83"/>
        <v>0</v>
      </c>
    </row>
    <row r="825" spans="1:19" ht="14.25">
      <c r="A825" s="1041">
        <v>24</v>
      </c>
      <c r="B825" s="1023" t="str">
        <f>'PLAN DE ACCIÓN 2026'!G27</f>
        <v>PES8</v>
      </c>
      <c r="C825" s="1048" t="s">
        <v>133</v>
      </c>
      <c r="D825" s="1048" t="s">
        <v>104</v>
      </c>
      <c r="E825" s="1023" t="str">
        <f>'PLAN DE ACCIÓN 2026'!X27</f>
        <v>Subdirección de Servicios Metrológicos y Relación con el Ciudadano</v>
      </c>
      <c r="F825" s="1023" t="str">
        <f>'PLAN DE ACCIÓN 2026'!H27</f>
        <v>Fortalecer la estrategia nacional del turismo responsable sus ejes temáticos y componentes</v>
      </c>
      <c r="G825" s="1032">
        <v>9</v>
      </c>
      <c r="H825" s="1023" t="s">
        <v>142</v>
      </c>
      <c r="I825" s="1033">
        <f>'PLAN DE ACCIÓN 2026'!V27</f>
        <v>1</v>
      </c>
      <c r="J825" s="1033">
        <f>'PLAN DE ACCIÓN 2026'!J27+'PLAN DE ACCIÓN 2026'!K27+'PLAN DE ACCIÓN 2026'!L27+'PLAN DE ACCIÓN 2026'!M27+'PLAN DE ACCIÓN 2026'!N27+'PLAN DE ACCIÓN 2026'!O27+'PLAN DE ACCIÓN 2026'!P27+'PLAN DE ACCIÓN 2026'!Q27+'PLAN DE ACCIÓN 2026'!R27</f>
        <v>0</v>
      </c>
      <c r="K825" s="1033">
        <f>'PLAN DE ACCIÓN 2026'!AB27+'PLAN DE ACCIÓN 2026'!AC27+'PLAN DE ACCIÓN 2026'!AD27+'PLAN DE ACCIÓN 2026'!AE27+'PLAN DE ACCIÓN 2026'!AF27+'PLAN DE ACCIÓN 2026'!AG27+'PLAN DE ACCIÓN 2026'!AH27+'PLAN DE ACCIÓN 2026'!AI27+'PLAN DE ACCIÓN 2026'!AJ27</f>
        <v>0</v>
      </c>
      <c r="L825" s="1031">
        <f t="shared" si="80"/>
        <v>0</v>
      </c>
      <c r="M825" s="1031">
        <f t="shared" si="81"/>
        <v>0</v>
      </c>
      <c r="N825" s="1033">
        <f>'PLAN DE ACCIÓN 2026'!R27</f>
        <v>0</v>
      </c>
      <c r="O825" s="1032">
        <f>'PLAN DE ACCIÓN 2026'!AJ27</f>
        <v>0</v>
      </c>
      <c r="P825" s="1029" t="e">
        <f t="shared" si="84"/>
        <v>#DIV/0!</v>
      </c>
      <c r="Q825" s="1046" t="s">
        <v>107</v>
      </c>
      <c r="R825" s="1030">
        <f t="shared" si="82"/>
        <v>0</v>
      </c>
      <c r="S825" s="1030">
        <f t="shared" si="83"/>
        <v>0</v>
      </c>
    </row>
    <row r="826" spans="1:19" ht="14.25">
      <c r="A826" s="1041">
        <v>25</v>
      </c>
      <c r="B826" s="1023" t="str">
        <f>'PLAN DE ACCIÓN 2026'!G28</f>
        <v>PES9</v>
      </c>
      <c r="C826" s="1048" t="s">
        <v>133</v>
      </c>
      <c r="D826" s="1048" t="s">
        <v>104</v>
      </c>
      <c r="E826" s="1023" t="str">
        <f>'PLAN DE ACCIÓN 2026'!X28</f>
        <v>Subdirección de Servicios Metrológicos y Relación con el Ciudadano</v>
      </c>
      <c r="F826" s="1023" t="str">
        <f>'PLAN DE ACCIÓN 2026'!H28</f>
        <v>Participación en definición de regulación</v>
      </c>
      <c r="G826" s="1032">
        <v>9</v>
      </c>
      <c r="H826" s="1023" t="s">
        <v>142</v>
      </c>
      <c r="I826" s="1033">
        <f>'PLAN DE ACCIÓN 2026'!V28</f>
        <v>1</v>
      </c>
      <c r="J826" s="1033">
        <f>'PLAN DE ACCIÓN 2026'!J28+'PLAN DE ACCIÓN 2026'!K28+'PLAN DE ACCIÓN 2026'!L28+'PLAN DE ACCIÓN 2026'!M28+'PLAN DE ACCIÓN 2026'!N28+'PLAN DE ACCIÓN 2026'!O28+'PLAN DE ACCIÓN 2026'!P28+'PLAN DE ACCIÓN 2026'!Q28+'PLAN DE ACCIÓN 2026'!R28</f>
        <v>0</v>
      </c>
      <c r="K826" s="1033">
        <f>'PLAN DE ACCIÓN 2026'!AB28+'PLAN DE ACCIÓN 2026'!AC28+'PLAN DE ACCIÓN 2026'!AD28+'PLAN DE ACCIÓN 2026'!AE28+'PLAN DE ACCIÓN 2026'!AF28+'PLAN DE ACCIÓN 2026'!AG28+'PLAN DE ACCIÓN 2026'!AH28+'PLAN DE ACCIÓN 2026'!AI28+'PLAN DE ACCIÓN 2026'!AJ28</f>
        <v>0</v>
      </c>
      <c r="L826" s="1031">
        <f t="shared" si="80"/>
        <v>0</v>
      </c>
      <c r="M826" s="1031">
        <f t="shared" si="81"/>
        <v>0</v>
      </c>
      <c r="N826" s="1033">
        <f>'PLAN DE ACCIÓN 2026'!R28</f>
        <v>0</v>
      </c>
      <c r="O826" s="1032">
        <f>'PLAN DE ACCIÓN 2026'!AJ28</f>
        <v>0</v>
      </c>
      <c r="P826" s="1029" t="e">
        <f t="shared" si="84"/>
        <v>#DIV/0!</v>
      </c>
      <c r="Q826" s="1046" t="s">
        <v>105</v>
      </c>
      <c r="R826" s="1030">
        <f t="shared" si="82"/>
        <v>0</v>
      </c>
      <c r="S826" s="1030">
        <f t="shared" si="83"/>
        <v>0</v>
      </c>
    </row>
    <row r="827" spans="1:19" ht="14.25">
      <c r="A827" s="1041">
        <v>26</v>
      </c>
      <c r="B827" s="1023" t="str">
        <f>'PLAN DE ACCIÓN 2026'!G29</f>
        <v>PEI5</v>
      </c>
      <c r="C827" s="1048" t="s">
        <v>133</v>
      </c>
      <c r="D827" s="1048" t="s">
        <v>104</v>
      </c>
      <c r="E827" s="1023" t="str">
        <f>'PLAN DE ACCIÓN 2026'!X29</f>
        <v>Subdirección de Servicios Metrológicos y Relación con el Ciudadano</v>
      </c>
      <c r="F827" s="1023" t="str">
        <f>'PLAN DE ACCIÓN 2026'!H29</f>
        <v>Fortalecer el relacionamiento con el sector productivo a través de la RCM</v>
      </c>
      <c r="G827" s="1032">
        <v>9</v>
      </c>
      <c r="H827" s="1023" t="s">
        <v>142</v>
      </c>
      <c r="I827" s="1033">
        <f>'PLAN DE ACCIÓN 2026'!V29</f>
        <v>3</v>
      </c>
      <c r="J827" s="1033">
        <f>'PLAN DE ACCIÓN 2026'!J29+'PLAN DE ACCIÓN 2026'!K29+'PLAN DE ACCIÓN 2026'!L29+'PLAN DE ACCIÓN 2026'!M29+'PLAN DE ACCIÓN 2026'!N29+'PLAN DE ACCIÓN 2026'!O29+'PLAN DE ACCIÓN 2026'!P29+'PLAN DE ACCIÓN 2026'!Q29+'PLAN DE ACCIÓN 2026'!R29</f>
        <v>0</v>
      </c>
      <c r="K827" s="1033">
        <f>'PLAN DE ACCIÓN 2026'!AB29+'PLAN DE ACCIÓN 2026'!AC29+'PLAN DE ACCIÓN 2026'!AD29+'PLAN DE ACCIÓN 2026'!AE29+'PLAN DE ACCIÓN 2026'!AF29+'PLAN DE ACCIÓN 2026'!AG29+'PLAN DE ACCIÓN 2026'!AH29+'PLAN DE ACCIÓN 2026'!AI29+'PLAN DE ACCIÓN 2026'!AJ29</f>
        <v>0</v>
      </c>
      <c r="L827" s="1031">
        <f>J827/I827</f>
        <v>0</v>
      </c>
      <c r="M827" s="1031">
        <f>K827/I827</f>
        <v>0</v>
      </c>
      <c r="N827" s="1033">
        <f>'PLAN DE ACCIÓN 2026'!R29</f>
        <v>0</v>
      </c>
      <c r="O827" s="1032">
        <f>'PLAN DE ACCIÓN 2026'!AJ29</f>
        <v>0</v>
      </c>
      <c r="P827" s="1029" t="e">
        <f>O827/N827</f>
        <v>#DIV/0!</v>
      </c>
      <c r="Q827" s="1046" t="s">
        <v>107</v>
      </c>
      <c r="R827" s="1030">
        <f t="shared" si="82"/>
        <v>0</v>
      </c>
      <c r="S827" s="1030">
        <f t="shared" si="83"/>
        <v>0</v>
      </c>
    </row>
    <row r="828" spans="1:19" ht="14.25">
      <c r="A828" s="1041">
        <v>27</v>
      </c>
      <c r="B828" s="1023" t="str">
        <f>'PLAN DE ACCIÓN 2026'!G30</f>
        <v>PES10</v>
      </c>
      <c r="C828" s="1048" t="s">
        <v>133</v>
      </c>
      <c r="D828" s="1048" t="s">
        <v>104</v>
      </c>
      <c r="E828" s="1023" t="str">
        <f>'PLAN DE ACCIÓN 2026'!X30</f>
        <v>Subdirección de Servicios Metrológicos y Relación con el Ciudadano</v>
      </c>
      <c r="F828" s="1023" t="str">
        <f>'PLAN DE ACCIÓN 2026'!H30</f>
        <v>Desarrollar planes de trabajos para disminución de brechas de capacidades de medición y calibración desarrollados</v>
      </c>
      <c r="G828" s="1032">
        <v>9</v>
      </c>
      <c r="H828" s="1023" t="s">
        <v>142</v>
      </c>
      <c r="I828" s="1033">
        <f>'PLAN DE ACCIÓN 2026'!V30</f>
        <v>1</v>
      </c>
      <c r="J828" s="1033">
        <f>'PLAN DE ACCIÓN 2026'!J30+'PLAN DE ACCIÓN 2026'!K30+'PLAN DE ACCIÓN 2026'!L30+'PLAN DE ACCIÓN 2026'!M30+'PLAN DE ACCIÓN 2026'!N30+'PLAN DE ACCIÓN 2026'!O30+'PLAN DE ACCIÓN 2026'!P30+'PLAN DE ACCIÓN 2026'!Q30+'PLAN DE ACCIÓN 2026'!R30</f>
        <v>0</v>
      </c>
      <c r="K828" s="1033">
        <f>'PLAN DE ACCIÓN 2026'!AB30+'PLAN DE ACCIÓN 2026'!AC30+'PLAN DE ACCIÓN 2026'!AD30+'PLAN DE ACCIÓN 2026'!AE30+'PLAN DE ACCIÓN 2026'!AF30+'PLAN DE ACCIÓN 2026'!AG30+'PLAN DE ACCIÓN 2026'!AH30+'PLAN DE ACCIÓN 2026'!AI30+'PLAN DE ACCIÓN 2026'!AJ30</f>
        <v>0</v>
      </c>
      <c r="L828" s="1031">
        <f>J828/I828</f>
        <v>0</v>
      </c>
      <c r="M828" s="1031">
        <f>K828/I828</f>
        <v>0</v>
      </c>
      <c r="N828" s="1033">
        <f>'PLAN DE ACCIÓN 2026'!R30</f>
        <v>0</v>
      </c>
      <c r="O828" s="1032">
        <f>'PLAN DE ACCIÓN 2026'!AJ30</f>
        <v>0</v>
      </c>
      <c r="P828" s="1029" t="e">
        <f>O828/N828</f>
        <v>#DIV/0!</v>
      </c>
      <c r="Q828" s="1046" t="s">
        <v>107</v>
      </c>
      <c r="R828" s="1030">
        <f t="shared" si="82"/>
        <v>0</v>
      </c>
      <c r="S828" s="1030">
        <f t="shared" si="83"/>
        <v>0</v>
      </c>
    </row>
    <row r="829" spans="1:19" ht="14.25">
      <c r="A829" s="1041">
        <v>28</v>
      </c>
      <c r="B829" s="1023" t="str">
        <f>'PLAN DE ACCIÓN 2026'!G31</f>
        <v>PES11</v>
      </c>
      <c r="C829" s="1048" t="s">
        <v>133</v>
      </c>
      <c r="D829" s="1048" t="s">
        <v>104</v>
      </c>
      <c r="E829" s="1023" t="str">
        <f>'PLAN DE ACCIÓN 2026'!X31</f>
        <v>Subdirección de Servicios Metrológicos y Relación con el Ciudadano</v>
      </c>
      <c r="F829" s="1023" t="str">
        <f>'PLAN DE ACCIÓN 2026'!H31</f>
        <v>Desarrollar programas de fortalecimiento de habilidades duras y blandas en sectores de las regiones con identificación de brechas de capacidades metrológicas</v>
      </c>
      <c r="G829" s="1032">
        <v>9</v>
      </c>
      <c r="H829" s="1023" t="s">
        <v>142</v>
      </c>
      <c r="I829" s="1033">
        <f>'PLAN DE ACCIÓN 2026'!V31</f>
        <v>2</v>
      </c>
      <c r="J829" s="1033">
        <f>'PLAN DE ACCIÓN 2026'!J31+'PLAN DE ACCIÓN 2026'!K31+'PLAN DE ACCIÓN 2026'!L31+'PLAN DE ACCIÓN 2026'!M31+'PLAN DE ACCIÓN 2026'!N31+'PLAN DE ACCIÓN 2026'!O31+'PLAN DE ACCIÓN 2026'!P31+'PLAN DE ACCIÓN 2026'!Q31+'PLAN DE ACCIÓN 2026'!R31</f>
        <v>0</v>
      </c>
      <c r="K829" s="1033">
        <f>'PLAN DE ACCIÓN 2026'!AB31+'PLAN DE ACCIÓN 2026'!AC31+'PLAN DE ACCIÓN 2026'!AD31+'PLAN DE ACCIÓN 2026'!AE31+'PLAN DE ACCIÓN 2026'!AF31+'PLAN DE ACCIÓN 2026'!AG31+'PLAN DE ACCIÓN 2026'!AH31+'PLAN DE ACCIÓN 2026'!AI31+'PLAN DE ACCIÓN 2026'!AJ31</f>
        <v>0</v>
      </c>
      <c r="L829" s="1031">
        <f>J829/I829</f>
        <v>0</v>
      </c>
      <c r="M829" s="1031">
        <f>K829/I829</f>
        <v>0</v>
      </c>
      <c r="N829" s="1033">
        <f>'PLAN DE ACCIÓN 2026'!R31</f>
        <v>0</v>
      </c>
      <c r="O829" s="1032">
        <f>'PLAN DE ACCIÓN 2026'!AJ31</f>
        <v>0</v>
      </c>
      <c r="P829" s="1029" t="e">
        <f>O829/N829</f>
        <v>#DIV/0!</v>
      </c>
      <c r="Q829" s="1046" t="s">
        <v>105</v>
      </c>
      <c r="R829" s="1030">
        <f t="shared" si="82"/>
        <v>0</v>
      </c>
      <c r="S829" s="1030">
        <f t="shared" si="83"/>
        <v>0</v>
      </c>
    </row>
    <row r="830" spans="1:19" ht="16.5" customHeight="1">
      <c r="A830" s="1041">
        <v>29</v>
      </c>
      <c r="B830" s="1023" t="str">
        <f>'PLAN DE ACCIÓN 2026'!G32</f>
        <v>PEI6</v>
      </c>
      <c r="C830" s="1048" t="s">
        <v>133</v>
      </c>
      <c r="D830" s="1048" t="s">
        <v>104</v>
      </c>
      <c r="E830" s="1023" t="str">
        <f>'PLAN DE ACCIÓN 2026'!X32</f>
        <v>Subdirección de Servicios Metrológicos y Relación con el Ciudadano</v>
      </c>
      <c r="F830" s="1023" t="str">
        <f>'PLAN DE ACCIÓN 2026'!H32</f>
        <v>Generar charlas técnicas enfocadas en las regiónes, acciones en marco de proyectos de coorperación, servicios / formaciones metrológicos en las regiones.</v>
      </c>
      <c r="G830" s="1032">
        <v>9</v>
      </c>
      <c r="H830" s="1023" t="s">
        <v>142</v>
      </c>
      <c r="I830" s="1033">
        <f>'PLAN DE ACCIÓN 2026'!V32</f>
        <v>1</v>
      </c>
      <c r="J830" s="1033">
        <f>'PLAN DE ACCIÓN 2026'!J32+'PLAN DE ACCIÓN 2026'!K32+'PLAN DE ACCIÓN 2026'!L32+'PLAN DE ACCIÓN 2026'!M32+'PLAN DE ACCIÓN 2026'!N32+'PLAN DE ACCIÓN 2026'!O32+'PLAN DE ACCIÓN 2026'!P32+'PLAN DE ACCIÓN 2026'!Q32+'PLAN DE ACCIÓN 2026'!R32</f>
        <v>0</v>
      </c>
      <c r="K830" s="1033">
        <f>'PLAN DE ACCIÓN 2026'!AB32+'PLAN DE ACCIÓN 2026'!AC32+'PLAN DE ACCIÓN 2026'!AD32+'PLAN DE ACCIÓN 2026'!AE32+'PLAN DE ACCIÓN 2026'!AF32+'PLAN DE ACCIÓN 2026'!AG32+'PLAN DE ACCIÓN 2026'!AH32+'PLAN DE ACCIÓN 2026'!AI32+'PLAN DE ACCIÓN 2026'!AJ32</f>
        <v>0</v>
      </c>
      <c r="L830" s="1031">
        <f t="shared" si="80"/>
        <v>0</v>
      </c>
      <c r="M830" s="1031">
        <f t="shared" si="81"/>
        <v>0</v>
      </c>
      <c r="N830" s="1033">
        <f>'PLAN DE ACCIÓN 2026'!R32</f>
        <v>0</v>
      </c>
      <c r="O830" s="1032">
        <f>'PLAN DE ACCIÓN 2026'!AJ32</f>
        <v>0</v>
      </c>
      <c r="P830" s="1029" t="e">
        <f t="shared" si="84"/>
        <v>#DIV/0!</v>
      </c>
      <c r="Q830" s="1046" t="s">
        <v>105</v>
      </c>
      <c r="R830" s="1030">
        <f t="shared" si="82"/>
        <v>0</v>
      </c>
      <c r="S830" s="1030">
        <f t="shared" si="83"/>
        <v>0</v>
      </c>
    </row>
    <row r="831" spans="1:19" ht="14.25">
      <c r="A831" s="1041">
        <v>30</v>
      </c>
      <c r="B831" s="1023" t="str">
        <f>'PLAN DE ACCIÓN 2026'!G33</f>
        <v>PEI7</v>
      </c>
      <c r="C831" s="1048" t="s">
        <v>133</v>
      </c>
      <c r="D831" s="1048" t="s">
        <v>104</v>
      </c>
      <c r="E831" s="1023" t="str">
        <f>'PLAN DE ACCIÓN 2026'!X33</f>
        <v>Subdirección de Servicios Metrológicos y Relación con el Ciudadano</v>
      </c>
      <c r="F831" s="1023" t="str">
        <f>'PLAN DE ACCIÓN 2026'!H33</f>
        <v>Realizar seguimiento a las actividades ACTI donde el instituto participe con otros centros de investigacion, universidades entre otros.</v>
      </c>
      <c r="G831" s="1032">
        <v>9</v>
      </c>
      <c r="H831" s="1023" t="s">
        <v>142</v>
      </c>
      <c r="I831" s="1033">
        <f>'PLAN DE ACCIÓN 2026'!V33</f>
        <v>2</v>
      </c>
      <c r="J831" s="1033">
        <f>'PLAN DE ACCIÓN 2026'!J33+'PLAN DE ACCIÓN 2026'!K33+'PLAN DE ACCIÓN 2026'!L33+'PLAN DE ACCIÓN 2026'!M33+'PLAN DE ACCIÓN 2026'!N33+'PLAN DE ACCIÓN 2026'!O33+'PLAN DE ACCIÓN 2026'!P33+'PLAN DE ACCIÓN 2026'!Q33+'PLAN DE ACCIÓN 2026'!R33</f>
        <v>1</v>
      </c>
      <c r="K831" s="1033">
        <f>'PLAN DE ACCIÓN 2026'!AB33+'PLAN DE ACCIÓN 2026'!AC33+'PLAN DE ACCIÓN 2026'!AD33+'PLAN DE ACCIÓN 2026'!AE33+'PLAN DE ACCIÓN 2026'!AF33+'PLAN DE ACCIÓN 2026'!AG33+'PLAN DE ACCIÓN 2026'!AH33+'PLAN DE ACCIÓN 2026'!AI33+'PLAN DE ACCIÓN 2026'!AJ33</f>
        <v>0</v>
      </c>
      <c r="L831" s="1031">
        <f t="shared" si="80"/>
        <v>0.5</v>
      </c>
      <c r="M831" s="1031">
        <f t="shared" si="81"/>
        <v>0</v>
      </c>
      <c r="N831" s="1033">
        <f>'PLAN DE ACCIÓN 2026'!R33</f>
        <v>0</v>
      </c>
      <c r="O831" s="1032">
        <f>'PLAN DE ACCIÓN 2026'!AJ33</f>
        <v>0</v>
      </c>
      <c r="P831" s="1029" t="e">
        <f t="shared" si="84"/>
        <v>#DIV/0!</v>
      </c>
      <c r="Q831" s="1046" t="s">
        <v>107</v>
      </c>
      <c r="R831" s="1030">
        <f t="shared" si="82"/>
        <v>-1</v>
      </c>
      <c r="S831" s="1030">
        <f t="shared" si="83"/>
        <v>0</v>
      </c>
    </row>
    <row r="832" spans="1:19" ht="14.25">
      <c r="A832" s="1041">
        <v>31</v>
      </c>
      <c r="B832" s="1023" t="str">
        <f>'PLAN DE ACCIÓN 2026'!G34</f>
        <v>PES12</v>
      </c>
      <c r="C832" s="1048" t="s">
        <v>133</v>
      </c>
      <c r="D832" s="1048" t="s">
        <v>104</v>
      </c>
      <c r="E832" s="1023" t="str">
        <f>'PLAN DE ACCIÓN 2026'!X34</f>
        <v>Subdirección de Servicios Metrológicos y Relación con el Ciudadano</v>
      </c>
      <c r="F832" s="1023" t="str">
        <f>'PLAN DE ACCIÓN 2026'!H34</f>
        <v>Identificar actividades en el sector CIT que articulen las necesidades de la industria con las capacidades de CTI y academia</v>
      </c>
      <c r="G832" s="1032">
        <v>9</v>
      </c>
      <c r="H832" s="1023" t="s">
        <v>142</v>
      </c>
      <c r="I832" s="1033">
        <f>'PLAN DE ACCIÓN 2026'!V34</f>
        <v>13</v>
      </c>
      <c r="J832" s="1033">
        <f>'PLAN DE ACCIÓN 2026'!J34+'PLAN DE ACCIÓN 2026'!K34+'PLAN DE ACCIÓN 2026'!L34+'PLAN DE ACCIÓN 2026'!M34+'PLAN DE ACCIÓN 2026'!N34+'PLAN DE ACCIÓN 2026'!O34+'PLAN DE ACCIÓN 2026'!P34+'PLAN DE ACCIÓN 2026'!Q34+'PLAN DE ACCIÓN 2026'!R34</f>
        <v>6</v>
      </c>
      <c r="K832" s="1033">
        <f>'PLAN DE ACCIÓN 2026'!AB34+'PLAN DE ACCIÓN 2026'!AC34+'PLAN DE ACCIÓN 2026'!AD34+'PLAN DE ACCIÓN 2026'!AE34+'PLAN DE ACCIÓN 2026'!AF34+'PLAN DE ACCIÓN 2026'!AG34+'PLAN DE ACCIÓN 2026'!AH34+'PLAN DE ACCIÓN 2026'!AI34+'PLAN DE ACCIÓN 2026'!AJ34</f>
        <v>0</v>
      </c>
      <c r="L832" s="1031">
        <f t="shared" si="80"/>
        <v>0.46153846153846156</v>
      </c>
      <c r="M832" s="1031">
        <f t="shared" si="81"/>
        <v>0</v>
      </c>
      <c r="N832" s="1033">
        <f>'PLAN DE ACCIÓN 2026'!R34</f>
        <v>0</v>
      </c>
      <c r="O832" s="1032">
        <f>'PLAN DE ACCIÓN 2026'!AJ34</f>
        <v>0</v>
      </c>
      <c r="P832" s="1029" t="e">
        <f t="shared" si="84"/>
        <v>#DIV/0!</v>
      </c>
      <c r="Q832" s="1046" t="s">
        <v>105</v>
      </c>
      <c r="R832" s="1030">
        <f t="shared" si="82"/>
        <v>-6</v>
      </c>
      <c r="S832" s="1030">
        <f t="shared" si="83"/>
        <v>0</v>
      </c>
    </row>
    <row r="833" spans="1:19" ht="14.25">
      <c r="A833" s="1041">
        <v>32</v>
      </c>
      <c r="B833" s="1023" t="str">
        <f>'PLAN DE ACCIÓN 2026'!G35</f>
        <v>PEI8</v>
      </c>
      <c r="C833" s="1048" t="s">
        <v>133</v>
      </c>
      <c r="D833" s="1048" t="s">
        <v>104</v>
      </c>
      <c r="E833" s="1023" t="str">
        <f>'PLAN DE ACCIÓN 2026'!X35</f>
        <v>Subdirección de Metrología Química y Biología</v>
      </c>
      <c r="F833" s="1023"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833" s="1032">
        <v>9</v>
      </c>
      <c r="H833" s="1023" t="s">
        <v>142</v>
      </c>
      <c r="I833" s="1033">
        <f>'PLAN DE ACCIÓN 2026'!V35</f>
        <v>1</v>
      </c>
      <c r="J833" s="1033">
        <f>'PLAN DE ACCIÓN 2026'!J35+'PLAN DE ACCIÓN 2026'!K35+'PLAN DE ACCIÓN 2026'!L35+'PLAN DE ACCIÓN 2026'!M35+'PLAN DE ACCIÓN 2026'!N35+'PLAN DE ACCIÓN 2026'!O35+'PLAN DE ACCIÓN 2026'!P35+'PLAN DE ACCIÓN 2026'!Q35+'PLAN DE ACCIÓN 2026'!R35</f>
        <v>0</v>
      </c>
      <c r="K833" s="1033">
        <f>'PLAN DE ACCIÓN 2026'!AB35+'PLAN DE ACCIÓN 2026'!AC35+'PLAN DE ACCIÓN 2026'!AD35+'PLAN DE ACCIÓN 2026'!AE35+'PLAN DE ACCIÓN 2026'!AF35+'PLAN DE ACCIÓN 2026'!AG35+'PLAN DE ACCIÓN 2026'!AH35+'PLAN DE ACCIÓN 2026'!AI35+'PLAN DE ACCIÓN 2026'!AJ35</f>
        <v>0</v>
      </c>
      <c r="L833" s="1031">
        <f t="shared" si="80"/>
        <v>0</v>
      </c>
      <c r="M833" s="1031">
        <f t="shared" si="81"/>
        <v>0</v>
      </c>
      <c r="N833" s="1033">
        <f>'PLAN DE ACCIÓN 2026'!R35</f>
        <v>0</v>
      </c>
      <c r="O833" s="1032">
        <f>'PLAN DE ACCIÓN 2026'!AJ35</f>
        <v>0</v>
      </c>
      <c r="P833" s="1029" t="e">
        <f t="shared" si="84"/>
        <v>#DIV/0!</v>
      </c>
      <c r="Q833" s="1046" t="s">
        <v>105</v>
      </c>
      <c r="R833" s="1030">
        <f t="shared" si="82"/>
        <v>0</v>
      </c>
      <c r="S833" s="1030">
        <f t="shared" si="83"/>
        <v>0</v>
      </c>
    </row>
    <row r="834" spans="1:19" ht="14.25">
      <c r="A834" s="1041">
        <v>33</v>
      </c>
      <c r="B834" s="1023" t="str">
        <f>'PLAN DE ACCIÓN 2026'!G36</f>
        <v>PEI9</v>
      </c>
      <c r="C834" s="1048" t="s">
        <v>133</v>
      </c>
      <c r="D834" s="1048" t="s">
        <v>104</v>
      </c>
      <c r="E834" s="1023" t="str">
        <f>'PLAN DE ACCIÓN 2026'!X36</f>
        <v>Subdirección de Metrología Física</v>
      </c>
      <c r="F834" s="1023"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834" s="1032">
        <v>9</v>
      </c>
      <c r="H834" s="1023" t="s">
        <v>142</v>
      </c>
      <c r="I834" s="1033">
        <f>'PLAN DE ACCIÓN 2026'!V36</f>
        <v>8</v>
      </c>
      <c r="J834" s="1033">
        <f>'PLAN DE ACCIÓN 2026'!J36+'PLAN DE ACCIÓN 2026'!K36+'PLAN DE ACCIÓN 2026'!L36+'PLAN DE ACCIÓN 2026'!M36+'PLAN DE ACCIÓN 2026'!N36+'PLAN DE ACCIÓN 2026'!O36+'PLAN DE ACCIÓN 2026'!P36+'PLAN DE ACCIÓN 2026'!Q36+'PLAN DE ACCIÓN 2026'!R36</f>
        <v>4</v>
      </c>
      <c r="K834" s="1033">
        <f>'PLAN DE ACCIÓN 2026'!AB36+'PLAN DE ACCIÓN 2026'!AC36+'PLAN DE ACCIÓN 2026'!AD36+'PLAN DE ACCIÓN 2026'!AE36+'PLAN DE ACCIÓN 2026'!AF36+'PLAN DE ACCIÓN 2026'!AG36+'PLAN DE ACCIÓN 2026'!AH36+'PLAN DE ACCIÓN 2026'!AI36+'PLAN DE ACCIÓN 2026'!AJ36</f>
        <v>0</v>
      </c>
      <c r="L834" s="1031">
        <f t="shared" si="80"/>
        <v>0.5</v>
      </c>
      <c r="M834" s="1031">
        <f t="shared" si="81"/>
        <v>0</v>
      </c>
      <c r="N834" s="1033">
        <f>'PLAN DE ACCIÓN 2026'!R36</f>
        <v>1</v>
      </c>
      <c r="O834" s="1032">
        <f>'PLAN DE ACCIÓN 2026'!AJ36</f>
        <v>0</v>
      </c>
      <c r="P834" s="1029">
        <f t="shared" si="84"/>
        <v>0</v>
      </c>
      <c r="Q834" s="1046" t="s">
        <v>105</v>
      </c>
      <c r="R834" s="1030">
        <f t="shared" si="82"/>
        <v>-4</v>
      </c>
      <c r="S834" s="1030">
        <f t="shared" si="83"/>
        <v>-1</v>
      </c>
    </row>
    <row r="835" spans="1:19" ht="14.25">
      <c r="A835" s="1041">
        <v>34</v>
      </c>
      <c r="B835" s="1023" t="str">
        <f>'PLAN DE ACCIÓN 2026'!G37</f>
        <v>PEI10</v>
      </c>
      <c r="C835" s="1048" t="s">
        <v>133</v>
      </c>
      <c r="D835" s="1048" t="s">
        <v>104</v>
      </c>
      <c r="E835" s="1023" t="str">
        <f>'PLAN DE ACCIÓN 2026'!X37</f>
        <v>Subdirección de Servicios Metrológicos y Relación con el Ciudadano</v>
      </c>
      <c r="F835" s="1023" t="str">
        <f>'PLAN DE ACCIÓN 2026'!H37</f>
        <v>Mantener el reconocimiento como centro de investigación</v>
      </c>
      <c r="G835" s="1032">
        <v>9</v>
      </c>
      <c r="H835" s="1023" t="s">
        <v>142</v>
      </c>
      <c r="I835" s="1033">
        <f>'PLAN DE ACCIÓN 2026'!V37</f>
        <v>1</v>
      </c>
      <c r="J835" s="1033">
        <f>'PLAN DE ACCIÓN 2026'!J37+'PLAN DE ACCIÓN 2026'!K37+'PLAN DE ACCIÓN 2026'!L37+'PLAN DE ACCIÓN 2026'!M37+'PLAN DE ACCIÓN 2026'!N37+'PLAN DE ACCIÓN 2026'!O37+'PLAN DE ACCIÓN 2026'!P37+'PLAN DE ACCIÓN 2026'!Q37+'PLAN DE ACCIÓN 2026'!R37</f>
        <v>0</v>
      </c>
      <c r="K835" s="1033">
        <f>'PLAN DE ACCIÓN 2026'!AB37+'PLAN DE ACCIÓN 2026'!AC37+'PLAN DE ACCIÓN 2026'!AD37+'PLAN DE ACCIÓN 2026'!AE37+'PLAN DE ACCIÓN 2026'!AF37+'PLAN DE ACCIÓN 2026'!AG37+'PLAN DE ACCIÓN 2026'!AH37+'PLAN DE ACCIÓN 2026'!AI37+'PLAN DE ACCIÓN 2026'!AJ37</f>
        <v>0</v>
      </c>
      <c r="L835" s="1031">
        <f t="shared" si="80"/>
        <v>0</v>
      </c>
      <c r="M835" s="1031">
        <f t="shared" si="81"/>
        <v>0</v>
      </c>
      <c r="N835" s="1033">
        <f>'PLAN DE ACCIÓN 2026'!R37</f>
        <v>0</v>
      </c>
      <c r="O835" s="1032">
        <f>'PLAN DE ACCIÓN 2026'!AJ37</f>
        <v>0</v>
      </c>
      <c r="P835" s="1029" t="e">
        <f t="shared" si="84"/>
        <v>#DIV/0!</v>
      </c>
      <c r="Q835" s="1046" t="s">
        <v>105</v>
      </c>
      <c r="R835" s="1030">
        <f t="shared" si="82"/>
        <v>0</v>
      </c>
      <c r="S835" s="1030">
        <f t="shared" si="83"/>
        <v>0</v>
      </c>
    </row>
    <row r="836" spans="1:19" ht="14.25">
      <c r="A836" s="1041">
        <v>35</v>
      </c>
      <c r="B836" s="1023" t="str">
        <f>'PLAN DE ACCIÓN 2026'!G38</f>
        <v>PEI11</v>
      </c>
      <c r="C836" s="1048" t="s">
        <v>133</v>
      </c>
      <c r="D836" s="1048" t="s">
        <v>104</v>
      </c>
      <c r="E836" s="1023" t="str">
        <f>'PLAN DE ACCIÓN 2026'!X38</f>
        <v>Secretaría General</v>
      </c>
      <c r="F836" s="1023" t="str">
        <f>'PLAN DE ACCIÓN 2026'!H38</f>
        <v>Fortalecer la participación de los colaboradores de las áreas de apoyo en actividades ACTI</v>
      </c>
      <c r="G836" s="1032">
        <v>9</v>
      </c>
      <c r="H836" s="1023" t="s">
        <v>142</v>
      </c>
      <c r="I836" s="1033">
        <f>'PLAN DE ACCIÓN 2026'!V38</f>
        <v>4</v>
      </c>
      <c r="J836" s="1033">
        <f>'PLAN DE ACCIÓN 2026'!J38+'PLAN DE ACCIÓN 2026'!K38+'PLAN DE ACCIÓN 2026'!L38+'PLAN DE ACCIÓN 2026'!M38+'PLAN DE ACCIÓN 2026'!N38+'PLAN DE ACCIÓN 2026'!O38+'PLAN DE ACCIÓN 2026'!P38+'PLAN DE ACCIÓN 2026'!Q38+'PLAN DE ACCIÓN 2026'!R38</f>
        <v>3</v>
      </c>
      <c r="K836" s="1033">
        <f>'PLAN DE ACCIÓN 2026'!AB38+'PLAN DE ACCIÓN 2026'!AC38+'PLAN DE ACCIÓN 2026'!AD38+'PLAN DE ACCIÓN 2026'!AE38+'PLAN DE ACCIÓN 2026'!AF38+'PLAN DE ACCIÓN 2026'!AG38+'PLAN DE ACCIÓN 2026'!AH38+'PLAN DE ACCIÓN 2026'!AI38+'PLAN DE ACCIÓN 2026'!AJ38</f>
        <v>1</v>
      </c>
      <c r="L836" s="1031">
        <f t="shared" si="80"/>
        <v>0.75</v>
      </c>
      <c r="M836" s="1031">
        <f t="shared" si="81"/>
        <v>0.25</v>
      </c>
      <c r="N836" s="1033">
        <f>'PLAN DE ACCIÓN 2026'!R38</f>
        <v>1</v>
      </c>
      <c r="O836" s="1032">
        <f>'PLAN DE ACCIÓN 2026'!AJ38</f>
        <v>0</v>
      </c>
      <c r="P836" s="1029">
        <f t="shared" si="84"/>
        <v>0</v>
      </c>
      <c r="Q836" s="1046" t="s">
        <v>105</v>
      </c>
      <c r="R836" s="1030">
        <f t="shared" si="82"/>
        <v>-2</v>
      </c>
      <c r="S836" s="1030">
        <f t="shared" si="83"/>
        <v>-1</v>
      </c>
    </row>
    <row r="837" spans="1:19" ht="14.25">
      <c r="A837" s="1041">
        <v>36</v>
      </c>
      <c r="B837" s="1023" t="str">
        <f>'PLAN DE ACCIÓN 2026'!G39</f>
        <v>PEI12</v>
      </c>
      <c r="C837" s="1048" t="s">
        <v>133</v>
      </c>
      <c r="D837" s="1048" t="s">
        <v>104</v>
      </c>
      <c r="E837" s="1023" t="str">
        <f>'PLAN DE ACCIÓN 2026'!X39</f>
        <v>Secretaría General</v>
      </c>
      <c r="F837" s="1023" t="str">
        <f>'PLAN DE ACCIÓN 2026'!H39</f>
        <v>Participar en el reconocimiento de la Secretaría Distrital de Ambiente PREAD.</v>
      </c>
      <c r="G837" s="1032">
        <v>9</v>
      </c>
      <c r="H837" s="1023" t="s">
        <v>142</v>
      </c>
      <c r="I837" s="1033">
        <f>'PLAN DE ACCIÓN 2026'!V39</f>
        <v>1</v>
      </c>
      <c r="J837" s="1033">
        <f>'PLAN DE ACCIÓN 2026'!J39+'PLAN DE ACCIÓN 2026'!K39+'PLAN DE ACCIÓN 2026'!L39+'PLAN DE ACCIÓN 2026'!M39+'PLAN DE ACCIÓN 2026'!N39+'PLAN DE ACCIÓN 2026'!O39+'PLAN DE ACCIÓN 2026'!P39+'PLAN DE ACCIÓN 2026'!Q39+'PLAN DE ACCIÓN 2026'!R39</f>
        <v>0</v>
      </c>
      <c r="K837" s="1033">
        <f>'PLAN DE ACCIÓN 2026'!AB39+'PLAN DE ACCIÓN 2026'!AC39+'PLAN DE ACCIÓN 2026'!AD39+'PLAN DE ACCIÓN 2026'!AE39+'PLAN DE ACCIÓN 2026'!AF39+'PLAN DE ACCIÓN 2026'!AG39+'PLAN DE ACCIÓN 2026'!AH39+'PLAN DE ACCIÓN 2026'!AI39+'PLAN DE ACCIÓN 2026'!AJ39</f>
        <v>0</v>
      </c>
      <c r="L837" s="1031">
        <f t="shared" si="80"/>
        <v>0</v>
      </c>
      <c r="M837" s="1031">
        <f t="shared" si="81"/>
        <v>0</v>
      </c>
      <c r="N837" s="1033">
        <f>'PLAN DE ACCIÓN 2026'!R39</f>
        <v>0</v>
      </c>
      <c r="O837" s="1032">
        <f>'PLAN DE ACCIÓN 2026'!AJ39</f>
        <v>0</v>
      </c>
      <c r="P837" s="1029" t="e">
        <f t="shared" si="84"/>
        <v>#DIV/0!</v>
      </c>
      <c r="Q837" s="1046" t="s">
        <v>105</v>
      </c>
      <c r="R837" s="1030">
        <f t="shared" si="82"/>
        <v>0</v>
      </c>
      <c r="S837" s="1030">
        <f t="shared" si="83"/>
        <v>0</v>
      </c>
    </row>
    <row r="838" spans="1:19" ht="14.25">
      <c r="A838" s="1041">
        <v>37</v>
      </c>
      <c r="B838" s="1023" t="str">
        <f>'PLAN DE ACCIÓN 2026'!G40</f>
        <v>PEI13</v>
      </c>
      <c r="C838" s="1048" t="s">
        <v>133</v>
      </c>
      <c r="D838" s="1048" t="s">
        <v>104</v>
      </c>
      <c r="E838" s="1023" t="str">
        <f>'PLAN DE ACCIÓN 2026'!X40</f>
        <v>Secretaría General</v>
      </c>
      <c r="F838" s="1023" t="str">
        <f>'PLAN DE ACCIÓN 2026'!H40</f>
        <v>Ejecutar actividades en pro de la generación de cultura de la gestión del cambio en el instituto</v>
      </c>
      <c r="G838" s="1032">
        <v>9</v>
      </c>
      <c r="H838" s="1023" t="s">
        <v>142</v>
      </c>
      <c r="I838" s="1033">
        <f>'PLAN DE ACCIÓN 2026'!V40</f>
        <v>2</v>
      </c>
      <c r="J838" s="1033">
        <f>'PLAN DE ACCIÓN 2026'!J40+'PLAN DE ACCIÓN 2026'!K40+'PLAN DE ACCIÓN 2026'!L40+'PLAN DE ACCIÓN 2026'!M40+'PLAN DE ACCIÓN 2026'!N40+'PLAN DE ACCIÓN 2026'!O40+'PLAN DE ACCIÓN 2026'!P40+'PLAN DE ACCIÓN 2026'!Q40+'PLAN DE ACCIÓN 2026'!R40</f>
        <v>1</v>
      </c>
      <c r="K838" s="1033">
        <f>'PLAN DE ACCIÓN 2026'!AB40+'PLAN DE ACCIÓN 2026'!AC40+'PLAN DE ACCIÓN 2026'!AD40+'PLAN DE ACCIÓN 2026'!AE40+'PLAN DE ACCIÓN 2026'!AF40+'PLAN DE ACCIÓN 2026'!AG40+'PLAN DE ACCIÓN 2026'!AH40+'PLAN DE ACCIÓN 2026'!AI40+'PLAN DE ACCIÓN 2026'!AJ40</f>
        <v>0</v>
      </c>
      <c r="L838" s="1031">
        <f t="shared" si="80"/>
        <v>0.5</v>
      </c>
      <c r="M838" s="1031">
        <f t="shared" si="81"/>
        <v>0</v>
      </c>
      <c r="N838" s="1033">
        <f>'PLAN DE ACCIÓN 2026'!R40</f>
        <v>0</v>
      </c>
      <c r="O838" s="1032">
        <f>'PLAN DE ACCIÓN 2026'!AJ40</f>
        <v>0</v>
      </c>
      <c r="P838" s="1029" t="e">
        <f t="shared" si="84"/>
        <v>#DIV/0!</v>
      </c>
      <c r="Q838" s="1046" t="s">
        <v>105</v>
      </c>
      <c r="R838" s="1030">
        <f t="shared" si="82"/>
        <v>-1</v>
      </c>
      <c r="S838" s="1030">
        <f t="shared" si="83"/>
        <v>0</v>
      </c>
    </row>
    <row r="839" spans="1:19" ht="14.25">
      <c r="A839" s="1041">
        <v>38</v>
      </c>
      <c r="B839" s="1023" t="str">
        <f>'PLAN DE ACCIÓN 2026'!G41</f>
        <v>PEI14</v>
      </c>
      <c r="C839" s="1048" t="s">
        <v>133</v>
      </c>
      <c r="D839" s="1048" t="s">
        <v>104</v>
      </c>
      <c r="E839" s="1023" t="str">
        <f>'PLAN DE ACCIÓN 2026'!X41</f>
        <v>Secretaría General</v>
      </c>
      <c r="F839" s="1023" t="str">
        <f>'PLAN DE ACCIÓN 2026'!H41</f>
        <v>Implementar la política de gestión del conocimiento</v>
      </c>
      <c r="G839" s="1032">
        <v>9</v>
      </c>
      <c r="H839" s="1023" t="s">
        <v>142</v>
      </c>
      <c r="I839" s="1033">
        <f>'PLAN DE ACCIÓN 2026'!V41</f>
        <v>1</v>
      </c>
      <c r="J839" s="1033">
        <f>'PLAN DE ACCIÓN 2026'!J41+'PLAN DE ACCIÓN 2026'!K41+'PLAN DE ACCIÓN 2026'!L41+'PLAN DE ACCIÓN 2026'!M41+'PLAN DE ACCIÓN 2026'!N41+'PLAN DE ACCIÓN 2026'!O41+'PLAN DE ACCIÓN 2026'!P41+'PLAN DE ACCIÓN 2026'!Q41+'PLAN DE ACCIÓN 2026'!R41</f>
        <v>0</v>
      </c>
      <c r="K839" s="1033">
        <f>'PLAN DE ACCIÓN 2026'!AB41+'PLAN DE ACCIÓN 2026'!AC41+'PLAN DE ACCIÓN 2026'!AD41+'PLAN DE ACCIÓN 2026'!AE41+'PLAN DE ACCIÓN 2026'!AF41+'PLAN DE ACCIÓN 2026'!AG41+'PLAN DE ACCIÓN 2026'!AH41+'PLAN DE ACCIÓN 2026'!AI41+'PLAN DE ACCIÓN 2026'!AJ41</f>
        <v>0</v>
      </c>
      <c r="L839" s="1031">
        <f t="shared" si="80"/>
        <v>0</v>
      </c>
      <c r="M839" s="1031">
        <f t="shared" si="81"/>
        <v>0</v>
      </c>
      <c r="N839" s="1033">
        <f>'PLAN DE ACCIÓN 2026'!R41</f>
        <v>0</v>
      </c>
      <c r="O839" s="1032">
        <f>'PLAN DE ACCIÓN 2026'!AJ41</f>
        <v>0</v>
      </c>
      <c r="P839" s="1029" t="e">
        <f t="shared" si="84"/>
        <v>#DIV/0!</v>
      </c>
      <c r="Q839" s="1046" t="s">
        <v>105</v>
      </c>
      <c r="R839" s="1030">
        <f t="shared" si="82"/>
        <v>0</v>
      </c>
      <c r="S839" s="1030">
        <f t="shared" si="83"/>
        <v>0</v>
      </c>
    </row>
    <row r="840" spans="1:19" ht="14.25">
      <c r="A840" s="1041">
        <v>39</v>
      </c>
      <c r="B840" s="1023" t="str">
        <f>'PLAN DE ACCIÓN 2026'!G42</f>
        <v>PEI15</v>
      </c>
      <c r="C840" s="1048" t="s">
        <v>133</v>
      </c>
      <c r="D840" s="1048" t="s">
        <v>104</v>
      </c>
      <c r="E840" s="1023" t="str">
        <f>'PLAN DE ACCIÓN 2026'!X42</f>
        <v>Dirección General</v>
      </c>
      <c r="F840" s="1023" t="str">
        <f>'PLAN DE ACCIÓN 2026'!H42</f>
        <v xml:space="preserve">Definir e implimentar la estrategia de comunicacion para el pocisionamiento institutcional en los grupos de valor </v>
      </c>
      <c r="G840" s="1032">
        <v>9</v>
      </c>
      <c r="H840" s="1023" t="s">
        <v>142</v>
      </c>
      <c r="I840" s="1033">
        <f>'PLAN DE ACCIÓN 2026'!V42</f>
        <v>1</v>
      </c>
      <c r="J840" s="1033">
        <f>'PLAN DE ACCIÓN 2026'!J42+'PLAN DE ACCIÓN 2026'!K42+'PLAN DE ACCIÓN 2026'!L42+'PLAN DE ACCIÓN 2026'!M42+'PLAN DE ACCIÓN 2026'!N42+'PLAN DE ACCIÓN 2026'!O42+'PLAN DE ACCIÓN 2026'!P42+'PLAN DE ACCIÓN 2026'!Q42+'PLAN DE ACCIÓN 2026'!R42</f>
        <v>0</v>
      </c>
      <c r="K840" s="1033">
        <f>'PLAN DE ACCIÓN 2026'!AB42+'PLAN DE ACCIÓN 2026'!AC42+'PLAN DE ACCIÓN 2026'!AD42+'PLAN DE ACCIÓN 2026'!AE42+'PLAN DE ACCIÓN 2026'!AF42+'PLAN DE ACCIÓN 2026'!AG42+'PLAN DE ACCIÓN 2026'!AH42+'PLAN DE ACCIÓN 2026'!AI42+'PLAN DE ACCIÓN 2026'!AJ42</f>
        <v>0</v>
      </c>
      <c r="L840" s="1031">
        <f t="shared" si="80"/>
        <v>0</v>
      </c>
      <c r="M840" s="1031">
        <f t="shared" si="81"/>
        <v>0</v>
      </c>
      <c r="N840" s="1033">
        <f>'PLAN DE ACCIÓN 2026'!R42</f>
        <v>0</v>
      </c>
      <c r="O840" s="1032">
        <f>'PLAN DE ACCIÓN 2026'!AJ42</f>
        <v>0</v>
      </c>
      <c r="P840" s="1029" t="e">
        <f t="shared" si="84"/>
        <v>#DIV/0!</v>
      </c>
      <c r="Q840" s="1046" t="s">
        <v>105</v>
      </c>
      <c r="R840" s="1030">
        <f t="shared" si="82"/>
        <v>0</v>
      </c>
      <c r="S840" s="1030">
        <f t="shared" si="83"/>
        <v>0</v>
      </c>
    </row>
    <row r="841" spans="1:19" ht="14.25">
      <c r="A841" s="1041">
        <v>40</v>
      </c>
      <c r="B841" s="1023" t="str">
        <f>'PLAN DE ACCIÓN 2026'!G43</f>
        <v>PEI16</v>
      </c>
      <c r="C841" s="1048" t="s">
        <v>133</v>
      </c>
      <c r="D841" s="1048" t="s">
        <v>104</v>
      </c>
      <c r="E841" s="1023" t="str">
        <f>'PLAN DE ACCIÓN 2026'!X43</f>
        <v>Oficina de Informática y Desarrollo Tecnológico</v>
      </c>
      <c r="F841" s="1023" t="str">
        <f>'PLAN DE ACCIÓN 2026'!H43</f>
        <v>Implementar iniciativas para adoptar nuevas tecnologías en los procesos del instituto</v>
      </c>
      <c r="G841" s="1032">
        <v>9</v>
      </c>
      <c r="H841" s="1023" t="s">
        <v>142</v>
      </c>
      <c r="I841" s="1033">
        <f>'PLAN DE ACCIÓN 2026'!V43</f>
        <v>2</v>
      </c>
      <c r="J841" s="1033">
        <f>'PLAN DE ACCIÓN 2026'!J43+'PLAN DE ACCIÓN 2026'!K43+'PLAN DE ACCIÓN 2026'!L43+'PLAN DE ACCIÓN 2026'!M43+'PLAN DE ACCIÓN 2026'!N43+'PLAN DE ACCIÓN 2026'!O43+'PLAN DE ACCIÓN 2026'!P43+'PLAN DE ACCIÓN 2026'!Q43+'PLAN DE ACCIÓN 2026'!R43</f>
        <v>1</v>
      </c>
      <c r="K841" s="1033">
        <f>'PLAN DE ACCIÓN 2026'!AB43+'PLAN DE ACCIÓN 2026'!AC43+'PLAN DE ACCIÓN 2026'!AD43+'PLAN DE ACCIÓN 2026'!AE43+'PLAN DE ACCIÓN 2026'!AF43+'PLAN DE ACCIÓN 2026'!AG43+'PLAN DE ACCIÓN 2026'!AH43+'PLAN DE ACCIÓN 2026'!AI43+'PLAN DE ACCIÓN 2026'!AJ43</f>
        <v>0</v>
      </c>
      <c r="L841" s="1031">
        <f t="shared" ref="L841:L907" si="85">J841/I841</f>
        <v>0.5</v>
      </c>
      <c r="M841" s="1031">
        <f t="shared" ref="M841:M907" si="86">K841/I841</f>
        <v>0</v>
      </c>
      <c r="N841" s="1033">
        <f>'PLAN DE ACCIÓN 2026'!R43</f>
        <v>0</v>
      </c>
      <c r="O841" s="1032">
        <f>'PLAN DE ACCIÓN 2026'!AJ43</f>
        <v>0</v>
      </c>
      <c r="P841" s="1029" t="e">
        <f t="shared" si="84"/>
        <v>#DIV/0!</v>
      </c>
      <c r="Q841" s="1046" t="s">
        <v>107</v>
      </c>
      <c r="R841" s="1030">
        <f t="shared" si="82"/>
        <v>-1</v>
      </c>
      <c r="S841" s="1030">
        <f t="shared" si="83"/>
        <v>0</v>
      </c>
    </row>
    <row r="842" spans="1:19" ht="14.25">
      <c r="A842" s="1041">
        <v>41</v>
      </c>
      <c r="B842" s="1023" t="str">
        <f>'PLAN DE ACCIÓN 2026'!G44</f>
        <v>PES14</v>
      </c>
      <c r="C842" s="1048" t="s">
        <v>133</v>
      </c>
      <c r="D842" s="1048" t="s">
        <v>104</v>
      </c>
      <c r="E842" s="1023" t="str">
        <f>'PLAN DE ACCIÓN 2026'!X44</f>
        <v>Subdirección de Servicios Metrológicos y Relación con el Ciudadano</v>
      </c>
      <c r="F842" s="1023" t="str">
        <f>'PLAN DE ACCIÓN 2026'!H44</f>
        <v>Implementar o ejecutar actividades enmarcadas a la Estrategia de Participación Ciudadana Sectorial</v>
      </c>
      <c r="G842" s="1032">
        <v>9</v>
      </c>
      <c r="H842" s="1023" t="s">
        <v>142</v>
      </c>
      <c r="I842" s="1033">
        <f>'PLAN DE ACCIÓN 2026'!V44</f>
        <v>1</v>
      </c>
      <c r="J842" s="1033">
        <f>'PLAN DE ACCIÓN 2026'!J44+'PLAN DE ACCIÓN 2026'!K44+'PLAN DE ACCIÓN 2026'!L44+'PLAN DE ACCIÓN 2026'!M44+'PLAN DE ACCIÓN 2026'!N44+'PLAN DE ACCIÓN 2026'!O44+'PLAN DE ACCIÓN 2026'!P44+'PLAN DE ACCIÓN 2026'!Q44+'PLAN DE ACCIÓN 2026'!R44</f>
        <v>0</v>
      </c>
      <c r="K842" s="1033">
        <f>'PLAN DE ACCIÓN 2026'!AB44+'PLAN DE ACCIÓN 2026'!AC44+'PLAN DE ACCIÓN 2026'!AD44+'PLAN DE ACCIÓN 2026'!AE44+'PLAN DE ACCIÓN 2026'!AF44+'PLAN DE ACCIÓN 2026'!AG44+'PLAN DE ACCIÓN 2026'!AH44+'PLAN DE ACCIÓN 2026'!AI44+'PLAN DE ACCIÓN 2026'!AJ44</f>
        <v>0</v>
      </c>
      <c r="L842" s="1031">
        <f t="shared" si="85"/>
        <v>0</v>
      </c>
      <c r="M842" s="1031">
        <f t="shared" si="86"/>
        <v>0</v>
      </c>
      <c r="N842" s="1033">
        <f>'PLAN DE ACCIÓN 2026'!R44</f>
        <v>0</v>
      </c>
      <c r="O842" s="1032">
        <f>'PLAN DE ACCIÓN 2026'!AJ44</f>
        <v>0</v>
      </c>
      <c r="P842" s="1029" t="e">
        <f t="shared" si="84"/>
        <v>#DIV/0!</v>
      </c>
      <c r="Q842" s="1046" t="s">
        <v>107</v>
      </c>
      <c r="R842" s="1030">
        <f t="shared" si="82"/>
        <v>0</v>
      </c>
      <c r="S842" s="1030">
        <f t="shared" si="83"/>
        <v>0</v>
      </c>
    </row>
    <row r="843" spans="1:19" ht="14.25">
      <c r="A843" s="1041">
        <v>42</v>
      </c>
      <c r="B843" s="1023" t="str">
        <f>'PLAN DE ACCIÓN 2026'!G45</f>
        <v>PES15</v>
      </c>
      <c r="C843" s="1048" t="s">
        <v>133</v>
      </c>
      <c r="D843" s="1048" t="s">
        <v>104</v>
      </c>
      <c r="E843" s="1023" t="str">
        <f>'PLAN DE ACCIÓN 2026'!X45</f>
        <v>Secretaría General</v>
      </c>
      <c r="F843" s="1023" t="str">
        <f>'PLAN DE ACCIÓN 2026'!H45</f>
        <v>Servicio Público con Valores como Garante del Logro de los Objetivos Institucionales y la Materialización de la Planeación Estratégica</v>
      </c>
      <c r="G843" s="1032">
        <v>9</v>
      </c>
      <c r="H843" s="1023" t="s">
        <v>142</v>
      </c>
      <c r="I843" s="1033">
        <f>'PLAN DE ACCIÓN 2026'!V45</f>
        <v>2</v>
      </c>
      <c r="J843" s="1033">
        <f>'PLAN DE ACCIÓN 2026'!J45+'PLAN DE ACCIÓN 2026'!K45+'PLAN DE ACCIÓN 2026'!L45+'PLAN DE ACCIÓN 2026'!M45+'PLAN DE ACCIÓN 2026'!N45+'PLAN DE ACCIÓN 2026'!O45+'PLAN DE ACCIÓN 2026'!P45+'PLAN DE ACCIÓN 2026'!Q45+'PLAN DE ACCIÓN 2026'!R45</f>
        <v>1</v>
      </c>
      <c r="K843" s="1033">
        <f>'PLAN DE ACCIÓN 2026'!AB45+'PLAN DE ACCIÓN 2026'!AC45+'PLAN DE ACCIÓN 2026'!AD45+'PLAN DE ACCIÓN 2026'!AE45+'PLAN DE ACCIÓN 2026'!AF45+'PLAN DE ACCIÓN 2026'!AG45+'PLAN DE ACCIÓN 2026'!AH45+'PLAN DE ACCIÓN 2026'!AI45+'PLAN DE ACCIÓN 2026'!AJ45</f>
        <v>1</v>
      </c>
      <c r="L843" s="1031">
        <f t="shared" si="85"/>
        <v>0.5</v>
      </c>
      <c r="M843" s="1031">
        <f t="shared" si="86"/>
        <v>0.5</v>
      </c>
      <c r="N843" s="1033">
        <f>'PLAN DE ACCIÓN 2026'!R45</f>
        <v>0</v>
      </c>
      <c r="O843" s="1032">
        <f>'PLAN DE ACCIÓN 2026'!AJ45</f>
        <v>0</v>
      </c>
      <c r="P843" s="1029" t="e">
        <f t="shared" si="84"/>
        <v>#DIV/0!</v>
      </c>
      <c r="Q843" s="1046" t="s">
        <v>107</v>
      </c>
      <c r="R843" s="1030">
        <f t="shared" si="82"/>
        <v>0</v>
      </c>
      <c r="S843" s="1030">
        <f t="shared" si="83"/>
        <v>0</v>
      </c>
    </row>
    <row r="844" spans="1:19" ht="14.25">
      <c r="A844" s="1041">
        <v>43</v>
      </c>
      <c r="B844" s="1023" t="str">
        <f>'PLAN DE ACCIÓN 2026'!G46</f>
        <v>PES16</v>
      </c>
      <c r="C844" s="1048" t="s">
        <v>133</v>
      </c>
      <c r="D844" s="1048" t="s">
        <v>104</v>
      </c>
      <c r="E844" s="1023" t="str">
        <f>'PLAN DE ACCIÓN 2026'!X46</f>
        <v>Secretaría General</v>
      </c>
      <c r="F844" s="1023" t="str">
        <f>'PLAN DE ACCIÓN 2026'!H46</f>
        <v xml:space="preserve">Ejecución de las actividades propuestas en los cinco planes de acción dipuestos para la Política de Prevención del Daño Antijurídico para la vigencia. (cinco capacitaciones, un memorando interno) 
</v>
      </c>
      <c r="G844" s="1032">
        <v>9</v>
      </c>
      <c r="H844" s="1023" t="s">
        <v>142</v>
      </c>
      <c r="I844" s="1033">
        <f>'PLAN DE ACCIÓN 2026'!V46</f>
        <v>2</v>
      </c>
      <c r="J844" s="1033">
        <f>'PLAN DE ACCIÓN 2026'!J46+'PLAN DE ACCIÓN 2026'!K46+'PLAN DE ACCIÓN 2026'!L46+'PLAN DE ACCIÓN 2026'!M46+'PLAN DE ACCIÓN 2026'!N46+'PLAN DE ACCIÓN 2026'!O46+'PLAN DE ACCIÓN 2026'!P46+'PLAN DE ACCIÓN 2026'!Q46+'PLAN DE ACCIÓN 2026'!R46</f>
        <v>1</v>
      </c>
      <c r="K844" s="1033">
        <f>'PLAN DE ACCIÓN 2026'!AB46+'PLAN DE ACCIÓN 2026'!AC46+'PLAN DE ACCIÓN 2026'!AD46+'PLAN DE ACCIÓN 2026'!AE46+'PLAN DE ACCIÓN 2026'!AF46+'PLAN DE ACCIÓN 2026'!AG46+'PLAN DE ACCIÓN 2026'!AH46+'PLAN DE ACCIÓN 2026'!AI46+'PLAN DE ACCIÓN 2026'!AJ46</f>
        <v>0</v>
      </c>
      <c r="L844" s="1031">
        <f t="shared" si="85"/>
        <v>0.5</v>
      </c>
      <c r="M844" s="1031">
        <f t="shared" si="86"/>
        <v>0</v>
      </c>
      <c r="N844" s="1033">
        <f>'PLAN DE ACCIÓN 2026'!R46</f>
        <v>0</v>
      </c>
      <c r="O844" s="1032">
        <f>'PLAN DE ACCIÓN 2026'!AJ46</f>
        <v>0</v>
      </c>
      <c r="P844" s="1029" t="e">
        <f t="shared" si="84"/>
        <v>#DIV/0!</v>
      </c>
      <c r="Q844" s="1046" t="s">
        <v>107</v>
      </c>
      <c r="R844" s="1030">
        <f t="shared" si="82"/>
        <v>-1</v>
      </c>
      <c r="S844" s="1030">
        <f t="shared" si="83"/>
        <v>0</v>
      </c>
    </row>
    <row r="845" spans="1:19" ht="14.25">
      <c r="A845" s="1041">
        <v>44</v>
      </c>
      <c r="B845" s="1023" t="str">
        <f>'PLAN DE ACCIÓN 2026'!G47</f>
        <v>PES17</v>
      </c>
      <c r="C845" s="1048" t="s">
        <v>133</v>
      </c>
      <c r="D845" s="1048" t="s">
        <v>104</v>
      </c>
      <c r="E845" s="1023" t="str">
        <f>'PLAN DE ACCIÓN 2026'!X47</f>
        <v>Secretaría General</v>
      </c>
      <c r="F845" s="1023" t="str">
        <f>'PLAN DE ACCIÓN 2026'!H47</f>
        <v>Reportar ante el MinCIT las actividades programadas en el plan de conservación, preservación y difusión del patrimonio documental del sector.</v>
      </c>
      <c r="G845" s="1032">
        <v>9</v>
      </c>
      <c r="H845" s="1023" t="s">
        <v>142</v>
      </c>
      <c r="I845" s="1033">
        <f>'PLAN DE ACCIÓN 2026'!V47</f>
        <v>1</v>
      </c>
      <c r="J845" s="1033">
        <f>'PLAN DE ACCIÓN 2026'!J47+'PLAN DE ACCIÓN 2026'!K47+'PLAN DE ACCIÓN 2026'!L47+'PLAN DE ACCIÓN 2026'!M47+'PLAN DE ACCIÓN 2026'!N47+'PLAN DE ACCIÓN 2026'!O47+'PLAN DE ACCIÓN 2026'!P47+'PLAN DE ACCIÓN 2026'!Q47+'PLAN DE ACCIÓN 2026'!R47</f>
        <v>0</v>
      </c>
      <c r="K845" s="1033">
        <f>'PLAN DE ACCIÓN 2026'!AB47+'PLAN DE ACCIÓN 2026'!AC47+'PLAN DE ACCIÓN 2026'!AD47+'PLAN DE ACCIÓN 2026'!AE47+'PLAN DE ACCIÓN 2026'!AF47+'PLAN DE ACCIÓN 2026'!AG47+'PLAN DE ACCIÓN 2026'!AH47+'PLAN DE ACCIÓN 2026'!AI47+'PLAN DE ACCIÓN 2026'!AJ47</f>
        <v>0</v>
      </c>
      <c r="L845" s="1031">
        <f t="shared" si="85"/>
        <v>0</v>
      </c>
      <c r="M845" s="1031">
        <f t="shared" si="86"/>
        <v>0</v>
      </c>
      <c r="N845" s="1033">
        <f>'PLAN DE ACCIÓN 2026'!R47</f>
        <v>0</v>
      </c>
      <c r="O845" s="1032">
        <f>'PLAN DE ACCIÓN 2026'!AJ47</f>
        <v>0</v>
      </c>
      <c r="P845" s="1029" t="e">
        <f t="shared" si="84"/>
        <v>#DIV/0!</v>
      </c>
      <c r="Q845" s="1046" t="s">
        <v>107</v>
      </c>
      <c r="R845" s="1030">
        <f t="shared" si="82"/>
        <v>0</v>
      </c>
      <c r="S845" s="1030">
        <f t="shared" si="83"/>
        <v>0</v>
      </c>
    </row>
    <row r="846" spans="1:19" ht="14.25">
      <c r="A846" s="1041">
        <v>45</v>
      </c>
      <c r="B846" s="1023" t="str">
        <f>'PLAN DE ACCIÓN 2026'!G48</f>
        <v>PES19</v>
      </c>
      <c r="C846" s="1048" t="s">
        <v>133</v>
      </c>
      <c r="D846" s="1048" t="s">
        <v>104</v>
      </c>
      <c r="E846" s="1023" t="str">
        <f>'PLAN DE ACCIÓN 2026'!X48</f>
        <v>Dirección General</v>
      </c>
      <c r="F846" s="1023" t="str">
        <f>'PLAN DE ACCIÓN 2026'!H48</f>
        <v>Estructura de Control de la Gestión Eficiente para el Establecimiento de Acciones, Políticas, Métodos, Procedimientos, Mecanismos de Prevención, Verificación y Evaluación en Procura de su Mejoramiento Continuo</v>
      </c>
      <c r="G846" s="1032">
        <v>9</v>
      </c>
      <c r="H846" s="1023" t="s">
        <v>142</v>
      </c>
      <c r="I846" s="1033">
        <f>'PLAN DE ACCIÓN 2026'!V48</f>
        <v>1</v>
      </c>
      <c r="J846" s="1033">
        <f>'PLAN DE ACCIÓN 2026'!J48+'PLAN DE ACCIÓN 2026'!K48+'PLAN DE ACCIÓN 2026'!L48+'PLAN DE ACCIÓN 2026'!M48+'PLAN DE ACCIÓN 2026'!N48+'PLAN DE ACCIÓN 2026'!O48+'PLAN DE ACCIÓN 2026'!P48+'PLAN DE ACCIÓN 2026'!Q48+'PLAN DE ACCIÓN 2026'!R48</f>
        <v>0</v>
      </c>
      <c r="K846" s="1033">
        <f>'PLAN DE ACCIÓN 2026'!AB48+'PLAN DE ACCIÓN 2026'!AC48+'PLAN DE ACCIÓN 2026'!AD48+'PLAN DE ACCIÓN 2026'!AE48+'PLAN DE ACCIÓN 2026'!AF48+'PLAN DE ACCIÓN 2026'!AG48+'PLAN DE ACCIÓN 2026'!AH48+'PLAN DE ACCIÓN 2026'!AI48+'PLAN DE ACCIÓN 2026'!AJ48</f>
        <v>0</v>
      </c>
      <c r="L846" s="1031">
        <f t="shared" si="85"/>
        <v>0</v>
      </c>
      <c r="M846" s="1031">
        <f t="shared" si="86"/>
        <v>0</v>
      </c>
      <c r="N846" s="1033">
        <f>'PLAN DE ACCIÓN 2026'!R48</f>
        <v>0</v>
      </c>
      <c r="O846" s="1032">
        <f>'PLAN DE ACCIÓN 2026'!AJ48</f>
        <v>0</v>
      </c>
      <c r="P846" s="1029" t="e">
        <f t="shared" si="84"/>
        <v>#DIV/0!</v>
      </c>
      <c r="Q846" s="1046" t="s">
        <v>107</v>
      </c>
      <c r="R846" s="1030">
        <f t="shared" si="82"/>
        <v>0</v>
      </c>
      <c r="S846" s="1030">
        <f t="shared" si="83"/>
        <v>0</v>
      </c>
    </row>
    <row r="847" spans="1:19" ht="14.25">
      <c r="A847" s="1041">
        <v>46</v>
      </c>
      <c r="B847" s="1023" t="str">
        <f>'PLAN DE ACCIÓN 2026'!G49</f>
        <v>PES20</v>
      </c>
      <c r="C847" s="1048" t="s">
        <v>133</v>
      </c>
      <c r="D847" s="1048" t="s">
        <v>104</v>
      </c>
      <c r="E847" s="1023" t="str">
        <f>'PLAN DE ACCIÓN 2026'!X49</f>
        <v>Oficina de Informática y Desarrollo Tecnológico</v>
      </c>
      <c r="F847" s="1023" t="str">
        <f>'PLAN DE ACCIÓN 2026'!H49</f>
        <v>Plan de acción implementado para el intercambio de información</v>
      </c>
      <c r="G847" s="1032">
        <v>9</v>
      </c>
      <c r="H847" s="1023" t="s">
        <v>142</v>
      </c>
      <c r="I847" s="1033">
        <f>'PLAN DE ACCIÓN 2026'!V49</f>
        <v>2</v>
      </c>
      <c r="J847" s="1033">
        <f>'PLAN DE ACCIÓN 2026'!J49+'PLAN DE ACCIÓN 2026'!K49+'PLAN DE ACCIÓN 2026'!L49+'PLAN DE ACCIÓN 2026'!M49+'PLAN DE ACCIÓN 2026'!N49+'PLAN DE ACCIÓN 2026'!O49+'PLAN DE ACCIÓN 2026'!P49+'PLAN DE ACCIÓN 2026'!Q49+'PLAN DE ACCIÓN 2026'!R49</f>
        <v>0</v>
      </c>
      <c r="K847" s="1033">
        <f>'PLAN DE ACCIÓN 2026'!AB49+'PLAN DE ACCIÓN 2026'!AC49+'PLAN DE ACCIÓN 2026'!AD49+'PLAN DE ACCIÓN 2026'!AE49+'PLAN DE ACCIÓN 2026'!AF49+'PLAN DE ACCIÓN 2026'!AG49+'PLAN DE ACCIÓN 2026'!AH49+'PLAN DE ACCIÓN 2026'!AI49+'PLAN DE ACCIÓN 2026'!AJ49</f>
        <v>0</v>
      </c>
      <c r="L847" s="1031">
        <f t="shared" si="85"/>
        <v>0</v>
      </c>
      <c r="M847" s="1031">
        <f t="shared" si="86"/>
        <v>0</v>
      </c>
      <c r="N847" s="1033">
        <f>'PLAN DE ACCIÓN 2026'!R49</f>
        <v>0</v>
      </c>
      <c r="O847" s="1032">
        <f>'PLAN DE ACCIÓN 2026'!AJ49</f>
        <v>0</v>
      </c>
      <c r="P847" s="1029" t="e">
        <f t="shared" si="84"/>
        <v>#DIV/0!</v>
      </c>
      <c r="Q847" s="1046" t="s">
        <v>107</v>
      </c>
      <c r="R847" s="1030">
        <f t="shared" si="82"/>
        <v>0</v>
      </c>
      <c r="S847" s="1030">
        <f t="shared" si="83"/>
        <v>0</v>
      </c>
    </row>
    <row r="848" spans="1:19" ht="14.25">
      <c r="A848" s="1041">
        <v>47</v>
      </c>
      <c r="B848" s="1023" t="str">
        <f>'PLAN DE ACCIÓN 2026'!G50</f>
        <v>PES21</v>
      </c>
      <c r="C848" s="1048" t="s">
        <v>133</v>
      </c>
      <c r="D848" s="1048" t="s">
        <v>104</v>
      </c>
      <c r="E848" s="1023" t="str">
        <f>'PLAN DE ACCIÓN 2026'!X50</f>
        <v>Oficina de Informática y Desarrollo Tecnológico</v>
      </c>
      <c r="F848" s="1023" t="str">
        <f>'PLAN DE ACCIÓN 2026'!H50</f>
        <v>Implementar  el Plan de recuperación ante Desastres  (DRP)  Implementado en los servicios de TI críticos</v>
      </c>
      <c r="G848" s="1032">
        <v>9</v>
      </c>
      <c r="H848" s="1023" t="s">
        <v>142</v>
      </c>
      <c r="I848" s="1033">
        <f>'PLAN DE ACCIÓN 2026'!V50</f>
        <v>1</v>
      </c>
      <c r="J848" s="1033">
        <f>'PLAN DE ACCIÓN 2026'!J50+'PLAN DE ACCIÓN 2026'!K50+'PLAN DE ACCIÓN 2026'!L50+'PLAN DE ACCIÓN 2026'!M50+'PLAN DE ACCIÓN 2026'!N50+'PLAN DE ACCIÓN 2026'!O50+'PLAN DE ACCIÓN 2026'!P50+'PLAN DE ACCIÓN 2026'!Q50+'PLAN DE ACCIÓN 2026'!R50</f>
        <v>1</v>
      </c>
      <c r="K848" s="1033">
        <f>'PLAN DE ACCIÓN 2026'!AB50+'PLAN DE ACCIÓN 2026'!AC50+'PLAN DE ACCIÓN 2026'!AD50+'PLAN DE ACCIÓN 2026'!AE50+'PLAN DE ACCIÓN 2026'!AF50+'PLAN DE ACCIÓN 2026'!AG50+'PLAN DE ACCIÓN 2026'!AH50+'PLAN DE ACCIÓN 2026'!AI50+'PLAN DE ACCIÓN 2026'!AJ50</f>
        <v>0</v>
      </c>
      <c r="L848" s="1031">
        <f t="shared" si="85"/>
        <v>1</v>
      </c>
      <c r="M848" s="1031">
        <f t="shared" si="86"/>
        <v>0</v>
      </c>
      <c r="N848" s="1033">
        <f>'PLAN DE ACCIÓN 2026'!R50</f>
        <v>0</v>
      </c>
      <c r="O848" s="1032">
        <f>'PLAN DE ACCIÓN 2026'!AJ50</f>
        <v>0</v>
      </c>
      <c r="P848" s="1029" t="e">
        <f t="shared" si="84"/>
        <v>#DIV/0!</v>
      </c>
      <c r="Q848" s="1046" t="s">
        <v>107</v>
      </c>
      <c r="R848" s="1030">
        <f t="shared" si="82"/>
        <v>-1</v>
      </c>
      <c r="S848" s="1030">
        <f t="shared" si="83"/>
        <v>0</v>
      </c>
    </row>
    <row r="849" spans="1:19" ht="14.25">
      <c r="A849" s="1041">
        <v>48</v>
      </c>
      <c r="B849" s="1023" t="str">
        <f>'PLAN DE ACCIÓN 2026'!G51</f>
        <v>PES22</v>
      </c>
      <c r="C849" s="1048" t="s">
        <v>133</v>
      </c>
      <c r="D849" s="1048" t="s">
        <v>104</v>
      </c>
      <c r="E849" s="1023" t="str">
        <f>'PLAN DE ACCIÓN 2026'!X51</f>
        <v>Oficina de Informática y Desarrollo Tecnológico</v>
      </c>
      <c r="F849" s="1023" t="str">
        <f>'PLAN DE ACCIÓN 2026'!H51</f>
        <v>Establecer una Estructura de Control de la Gestión Eficiente para el Establecimiento de Acciones, Políticas, Métodos, Procedimientos, Mecanismos de Prevención, Verificación y Evaluación en Procura de su Mejoramiento Continuo</v>
      </c>
      <c r="G849" s="1032">
        <v>9</v>
      </c>
      <c r="H849" s="1023" t="s">
        <v>142</v>
      </c>
      <c r="I849" s="1033">
        <f>'PLAN DE ACCIÓN 2026'!V51</f>
        <v>2</v>
      </c>
      <c r="J849" s="1033">
        <f>'PLAN DE ACCIÓN 2026'!J51+'PLAN DE ACCIÓN 2026'!K51+'PLAN DE ACCIÓN 2026'!L51+'PLAN DE ACCIÓN 2026'!M51+'PLAN DE ACCIÓN 2026'!N51+'PLAN DE ACCIÓN 2026'!O51+'PLAN DE ACCIÓN 2026'!P51+'PLAN DE ACCIÓN 2026'!Q51+'PLAN DE ACCIÓN 2026'!R51</f>
        <v>1</v>
      </c>
      <c r="K849" s="1033">
        <f>'PLAN DE ACCIÓN 2026'!AB51+'PLAN DE ACCIÓN 2026'!AC51+'PLAN DE ACCIÓN 2026'!AD51+'PLAN DE ACCIÓN 2026'!AE51+'PLAN DE ACCIÓN 2026'!AF51+'PLAN DE ACCIÓN 2026'!AG51+'PLAN DE ACCIÓN 2026'!AH51+'PLAN DE ACCIÓN 2026'!AI51+'PLAN DE ACCIÓN 2026'!AJ51</f>
        <v>0</v>
      </c>
      <c r="L849" s="1031">
        <f t="shared" si="85"/>
        <v>0.5</v>
      </c>
      <c r="M849" s="1031">
        <f t="shared" si="86"/>
        <v>0</v>
      </c>
      <c r="N849" s="1033">
        <f>'PLAN DE ACCIÓN 2026'!R51</f>
        <v>0</v>
      </c>
      <c r="O849" s="1032">
        <f>'PLAN DE ACCIÓN 2026'!AJ51</f>
        <v>0</v>
      </c>
      <c r="P849" s="1029" t="e">
        <f t="shared" si="84"/>
        <v>#DIV/0!</v>
      </c>
      <c r="Q849" s="1046" t="s">
        <v>107</v>
      </c>
      <c r="R849" s="1030">
        <f t="shared" si="82"/>
        <v>-1</v>
      </c>
      <c r="S849" s="1030">
        <f t="shared" si="83"/>
        <v>0</v>
      </c>
    </row>
    <row r="850" spans="1:19" ht="14.25">
      <c r="A850" s="1041">
        <v>49</v>
      </c>
      <c r="B850" s="1023" t="str">
        <f>'PLAN DE ACCIÓN 2026'!G52</f>
        <v>PES23</v>
      </c>
      <c r="C850" s="1048" t="s">
        <v>133</v>
      </c>
      <c r="D850" s="1048" t="s">
        <v>104</v>
      </c>
      <c r="E850" s="1023" t="str">
        <f>'PLAN DE ACCIÓN 2026'!X52</f>
        <v>Secretaría General</v>
      </c>
      <c r="F850" s="1023"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850" s="1032">
        <v>9</v>
      </c>
      <c r="H850" s="1023" t="s">
        <v>142</v>
      </c>
      <c r="I850" s="1033">
        <f>'PLAN DE ACCIÓN 2026'!V52</f>
        <v>4</v>
      </c>
      <c r="J850" s="1033">
        <f>'PLAN DE ACCIÓN 2026'!J52+'PLAN DE ACCIÓN 2026'!K52+'PLAN DE ACCIÓN 2026'!L52+'PLAN DE ACCIÓN 2026'!M52+'PLAN DE ACCIÓN 2026'!N52+'PLAN DE ACCIÓN 2026'!O52+'PLAN DE ACCIÓN 2026'!P52+'PLAN DE ACCIÓN 2026'!Q52+'PLAN DE ACCIÓN 2026'!R52</f>
        <v>3</v>
      </c>
      <c r="K850" s="1033">
        <f>'PLAN DE ACCIÓN 2026'!AB52+'PLAN DE ACCIÓN 2026'!AC52+'PLAN DE ACCIÓN 2026'!AD52+'PLAN DE ACCIÓN 2026'!AE52+'PLAN DE ACCIÓN 2026'!AF52+'PLAN DE ACCIÓN 2026'!AG52+'PLAN DE ACCIÓN 2026'!AH52+'PLAN DE ACCIÓN 2026'!AI52+'PLAN DE ACCIÓN 2026'!AJ52</f>
        <v>1</v>
      </c>
      <c r="L850" s="1031">
        <f t="shared" si="85"/>
        <v>0.75</v>
      </c>
      <c r="M850" s="1031">
        <f t="shared" si="86"/>
        <v>0.25</v>
      </c>
      <c r="N850" s="1033">
        <f>'PLAN DE ACCIÓN 2026'!R52</f>
        <v>1</v>
      </c>
      <c r="O850" s="1032">
        <f>'PLAN DE ACCIÓN 2026'!AJ52</f>
        <v>0</v>
      </c>
      <c r="P850" s="1029">
        <f t="shared" si="84"/>
        <v>0</v>
      </c>
      <c r="Q850" s="1046" t="s">
        <v>109</v>
      </c>
      <c r="R850" s="1030">
        <f t="shared" si="82"/>
        <v>-2</v>
      </c>
      <c r="S850" s="1030">
        <f t="shared" si="83"/>
        <v>-1</v>
      </c>
    </row>
    <row r="851" spans="1:19" ht="14.25">
      <c r="A851" s="1041">
        <v>50</v>
      </c>
      <c r="B851" s="1023" t="str">
        <f>'PLAN DE ACCIÓN 2026'!G53</f>
        <v>PI8</v>
      </c>
      <c r="C851" s="1048" t="s">
        <v>133</v>
      </c>
      <c r="D851" s="1048" t="s">
        <v>104</v>
      </c>
      <c r="E851" s="1023" t="str">
        <f>'PLAN DE ACCIÓN 2026'!X53</f>
        <v>Secretaría General</v>
      </c>
      <c r="F851" s="1023" t="str">
        <f>'PLAN DE ACCIÓN 2026'!H53</f>
        <v>Ejecutar las actividades del Plan de Acción Ambiental</v>
      </c>
      <c r="G851" s="1032">
        <v>9</v>
      </c>
      <c r="H851" s="1023" t="s">
        <v>142</v>
      </c>
      <c r="I851" s="1033">
        <f>'PLAN DE ACCIÓN 2026'!V53</f>
        <v>4</v>
      </c>
      <c r="J851" s="1033">
        <f>'PLAN DE ACCIÓN 2026'!J53+'PLAN DE ACCIÓN 2026'!K53+'PLAN DE ACCIÓN 2026'!L53+'PLAN DE ACCIÓN 2026'!M53+'PLAN DE ACCIÓN 2026'!N53+'PLAN DE ACCIÓN 2026'!O53+'PLAN DE ACCIÓN 2026'!P53+'PLAN DE ACCIÓN 2026'!Q53+'PLAN DE ACCIÓN 2026'!R53</f>
        <v>3</v>
      </c>
      <c r="K851" s="1033">
        <f>'PLAN DE ACCIÓN 2026'!AB53+'PLAN DE ACCIÓN 2026'!AC53+'PLAN DE ACCIÓN 2026'!AD53+'PLAN DE ACCIÓN 2026'!AE53+'PLAN DE ACCIÓN 2026'!AF53+'PLAN DE ACCIÓN 2026'!AG53+'PLAN DE ACCIÓN 2026'!AH53+'PLAN DE ACCIÓN 2026'!AI53+'PLAN DE ACCIÓN 2026'!AJ53</f>
        <v>1</v>
      </c>
      <c r="L851" s="1031">
        <f t="shared" si="85"/>
        <v>0.75</v>
      </c>
      <c r="M851" s="1031">
        <f t="shared" si="86"/>
        <v>0.25</v>
      </c>
      <c r="N851" s="1033">
        <f>'PLAN DE ACCIÓN 2026'!R53</f>
        <v>1</v>
      </c>
      <c r="O851" s="1032">
        <f>'PLAN DE ACCIÓN 2026'!AJ53</f>
        <v>0</v>
      </c>
      <c r="P851" s="1029">
        <f t="shared" si="84"/>
        <v>0</v>
      </c>
      <c r="Q851" s="1046" t="s">
        <v>109</v>
      </c>
      <c r="R851" s="1030">
        <f t="shared" si="82"/>
        <v>-2</v>
      </c>
      <c r="S851" s="1030">
        <f t="shared" si="83"/>
        <v>-1</v>
      </c>
    </row>
    <row r="852" spans="1:19" ht="14.25">
      <c r="A852" s="1041">
        <v>51</v>
      </c>
      <c r="B852" s="1023" t="str">
        <f>'PLAN DE ACCIÓN 2026'!G54</f>
        <v>PI5</v>
      </c>
      <c r="C852" s="1048" t="s">
        <v>133</v>
      </c>
      <c r="D852" s="1048" t="s">
        <v>104</v>
      </c>
      <c r="E852" s="1023" t="str">
        <f>'PLAN DE ACCIÓN 2026'!X54</f>
        <v>Oficina de Informática y Desarrollo Tecnológico</v>
      </c>
      <c r="F852" s="1023" t="str">
        <f>'PLAN DE ACCIÓN 2026'!H54</f>
        <v>Ejecutar el Plan Estratégico de Tecnologías de la Información - PETI 2024 - 2026</v>
      </c>
      <c r="G852" s="1032">
        <v>9</v>
      </c>
      <c r="H852" s="1023" t="s">
        <v>142</v>
      </c>
      <c r="I852" s="1033">
        <f>'PLAN DE ACCIÓN 2026'!V54</f>
        <v>4</v>
      </c>
      <c r="J852" s="1033">
        <f>'PLAN DE ACCIÓN 2026'!J54+'PLAN DE ACCIÓN 2026'!K54+'PLAN DE ACCIÓN 2026'!L54+'PLAN DE ACCIÓN 2026'!M54+'PLAN DE ACCIÓN 2026'!N54+'PLAN DE ACCIÓN 2026'!O54+'PLAN DE ACCIÓN 2026'!P54+'PLAN DE ACCIÓN 2026'!Q54+'PLAN DE ACCIÓN 2026'!R54</f>
        <v>2</v>
      </c>
      <c r="K852" s="1033">
        <f>'PLAN DE ACCIÓN 2026'!AB54+'PLAN DE ACCIÓN 2026'!AC54+'PLAN DE ACCIÓN 2026'!AD54+'PLAN DE ACCIÓN 2026'!AE54+'PLAN DE ACCIÓN 2026'!AF54+'PLAN DE ACCIÓN 2026'!AG54+'PLAN DE ACCIÓN 2026'!AH54+'PLAN DE ACCIÓN 2026'!AI54+'PLAN DE ACCIÓN 2026'!AJ54</f>
        <v>1</v>
      </c>
      <c r="L852" s="1031">
        <f t="shared" si="85"/>
        <v>0.5</v>
      </c>
      <c r="M852" s="1031">
        <f t="shared" si="86"/>
        <v>0.25</v>
      </c>
      <c r="N852" s="1033">
        <f>'PLAN DE ACCIÓN 2026'!R54</f>
        <v>0</v>
      </c>
      <c r="O852" s="1032">
        <f>'PLAN DE ACCIÓN 2026'!AJ54</f>
        <v>0</v>
      </c>
      <c r="P852" s="1029" t="e">
        <f t="shared" si="84"/>
        <v>#DIV/0!</v>
      </c>
      <c r="Q852" s="1046" t="s">
        <v>109</v>
      </c>
      <c r="R852" s="1030">
        <f t="shared" si="82"/>
        <v>-1</v>
      </c>
      <c r="S852" s="1030">
        <f t="shared" si="83"/>
        <v>0</v>
      </c>
    </row>
    <row r="853" spans="1:19" ht="14.25">
      <c r="A853" s="1041">
        <v>52</v>
      </c>
      <c r="B853" s="1023" t="str">
        <f>'PLAN DE ACCIÓN 2026'!G55</f>
        <v>PI2</v>
      </c>
      <c r="C853" s="1048" t="s">
        <v>133</v>
      </c>
      <c r="D853" s="1048" t="s">
        <v>104</v>
      </c>
      <c r="E853" s="1023" t="str">
        <f>'PLAN DE ACCIÓN 2026'!X55</f>
        <v>Secretaría General</v>
      </c>
      <c r="F853" s="1023" t="str">
        <f>'PLAN DE ACCIÓN 2026'!H55</f>
        <v>Realizar seguimiento al Plan Anual de Adquisiciones</v>
      </c>
      <c r="G853" s="1032">
        <v>9</v>
      </c>
      <c r="H853" s="1023" t="s">
        <v>142</v>
      </c>
      <c r="I853" s="1033">
        <f>'PLAN DE ACCIÓN 2026'!V55</f>
        <v>12</v>
      </c>
      <c r="J853" s="1033">
        <f>'PLAN DE ACCIÓN 2026'!J55+'PLAN DE ACCIÓN 2026'!K55+'PLAN DE ACCIÓN 2026'!L55+'PLAN DE ACCIÓN 2026'!M55+'PLAN DE ACCIÓN 2026'!N55+'PLAN DE ACCIÓN 2026'!O55+'PLAN DE ACCIÓN 2026'!P55+'PLAN DE ACCIÓN 2026'!Q55+'PLAN DE ACCIÓN 2026'!R55</f>
        <v>9</v>
      </c>
      <c r="K853" s="1033">
        <f>'PLAN DE ACCIÓN 2026'!AB55+'PLAN DE ACCIÓN 2026'!AC55+'PLAN DE ACCIÓN 2026'!AD55+'PLAN DE ACCIÓN 2026'!AE55+'PLAN DE ACCIÓN 2026'!AF55+'PLAN DE ACCIÓN 2026'!AG55+'PLAN DE ACCIÓN 2026'!AH55+'PLAN DE ACCIÓN 2026'!AI55+'PLAN DE ACCIÓN 2026'!AJ55</f>
        <v>4</v>
      </c>
      <c r="L853" s="1031">
        <f t="shared" si="85"/>
        <v>0.75</v>
      </c>
      <c r="M853" s="1031">
        <f t="shared" si="86"/>
        <v>0.33333333333333331</v>
      </c>
      <c r="N853" s="1033">
        <f>'PLAN DE ACCIÓN 2026'!R55</f>
        <v>1</v>
      </c>
      <c r="O853" s="1032">
        <f>'PLAN DE ACCIÓN 2026'!AJ55</f>
        <v>0</v>
      </c>
      <c r="P853" s="1029">
        <f t="shared" si="84"/>
        <v>0</v>
      </c>
      <c r="Q853" s="1046" t="s">
        <v>109</v>
      </c>
      <c r="R853" s="1030">
        <f t="shared" si="82"/>
        <v>-5</v>
      </c>
      <c r="S853" s="1030">
        <f t="shared" si="83"/>
        <v>-1</v>
      </c>
    </row>
    <row r="854" spans="1:19" ht="14.25">
      <c r="A854" s="1041">
        <v>53</v>
      </c>
      <c r="B854" s="1023" t="str">
        <f>'PLAN DE ACCIÓN 2026'!G56</f>
        <v>PI9</v>
      </c>
      <c r="C854" s="1048" t="s">
        <v>133</v>
      </c>
      <c r="D854" s="1048" t="s">
        <v>104</v>
      </c>
      <c r="E854" s="1023" t="str">
        <f>'PLAN DE ACCIÓN 2026'!X56</f>
        <v>Secretaría General</v>
      </c>
      <c r="F854" s="1023" t="str">
        <f>'PLAN DE ACCIÓN 2026'!H56</f>
        <v>Realizar seguimiento a los rubros de Austeridad del Gasto</v>
      </c>
      <c r="G854" s="1032">
        <v>9</v>
      </c>
      <c r="H854" s="1023" t="s">
        <v>142</v>
      </c>
      <c r="I854" s="1033">
        <f>'PLAN DE ACCIÓN 2026'!V56</f>
        <v>2</v>
      </c>
      <c r="J854" s="1033">
        <f>'PLAN DE ACCIÓN 2026'!J56+'PLAN DE ACCIÓN 2026'!K56+'PLAN DE ACCIÓN 2026'!L56+'PLAN DE ACCIÓN 2026'!M56+'PLAN DE ACCIÓN 2026'!N56+'PLAN DE ACCIÓN 2026'!O56+'PLAN DE ACCIÓN 2026'!P56+'PLAN DE ACCIÓN 2026'!Q56+'PLAN DE ACCIÓN 2026'!R56</f>
        <v>1</v>
      </c>
      <c r="K854" s="1033">
        <f>'PLAN DE ACCIÓN 2026'!AB56+'PLAN DE ACCIÓN 2026'!AC56+'PLAN DE ACCIÓN 2026'!AD56+'PLAN DE ACCIÓN 2026'!AE56+'PLAN DE ACCIÓN 2026'!AF56+'PLAN DE ACCIÓN 2026'!AG56+'PLAN DE ACCIÓN 2026'!AH56+'PLAN DE ACCIÓN 2026'!AI56+'PLAN DE ACCIÓN 2026'!AJ56</f>
        <v>0</v>
      </c>
      <c r="L854" s="1031">
        <f t="shared" si="85"/>
        <v>0.5</v>
      </c>
      <c r="M854" s="1031">
        <f t="shared" si="86"/>
        <v>0</v>
      </c>
      <c r="N854" s="1033">
        <f>'PLAN DE ACCIÓN 2026'!R56</f>
        <v>0</v>
      </c>
      <c r="O854" s="1032">
        <f>'PLAN DE ACCIÓN 2026'!AJ56</f>
        <v>0</v>
      </c>
      <c r="P854" s="1029" t="e">
        <f t="shared" si="84"/>
        <v>#DIV/0!</v>
      </c>
      <c r="Q854" s="1046" t="s">
        <v>109</v>
      </c>
      <c r="R854" s="1030">
        <f t="shared" si="82"/>
        <v>-1</v>
      </c>
      <c r="S854" s="1030">
        <f t="shared" si="83"/>
        <v>0</v>
      </c>
    </row>
    <row r="855" spans="1:19" ht="14.25">
      <c r="A855" s="1041">
        <v>54</v>
      </c>
      <c r="B855" s="1023" t="str">
        <f>'PLAN DE ACCIÓN 2026'!G57</f>
        <v>PI3</v>
      </c>
      <c r="C855" s="1048" t="s">
        <v>133</v>
      </c>
      <c r="D855" s="1048" t="s">
        <v>104</v>
      </c>
      <c r="E855" s="1023" t="str">
        <f>'PLAN DE ACCIÓN 2026'!X57</f>
        <v>Secretaría General</v>
      </c>
      <c r="F855" s="1023"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855" s="1032">
        <v>9</v>
      </c>
      <c r="H855" s="1023" t="s">
        <v>142</v>
      </c>
      <c r="I855" s="1033">
        <f>'PLAN DE ACCIÓN 2026'!V57</f>
        <v>4</v>
      </c>
      <c r="J855" s="1033">
        <f>'PLAN DE ACCIÓN 2026'!J57+'PLAN DE ACCIÓN 2026'!K57+'PLAN DE ACCIÓN 2026'!L57+'PLAN DE ACCIÓN 2026'!M57+'PLAN DE ACCIÓN 2026'!N57+'PLAN DE ACCIÓN 2026'!O57+'PLAN DE ACCIÓN 2026'!P57+'PLAN DE ACCIÓN 2026'!Q57+'PLAN DE ACCIÓN 2026'!R57</f>
        <v>3</v>
      </c>
      <c r="K855" s="1033">
        <f>'PLAN DE ACCIÓN 2026'!AB57+'PLAN DE ACCIÓN 2026'!AC57+'PLAN DE ACCIÓN 2026'!AD57+'PLAN DE ACCIÓN 2026'!AE57+'PLAN DE ACCIÓN 2026'!AF57+'PLAN DE ACCIÓN 2026'!AG57+'PLAN DE ACCIÓN 2026'!AH57+'PLAN DE ACCIÓN 2026'!AI57+'PLAN DE ACCIÓN 2026'!AJ57</f>
        <v>1</v>
      </c>
      <c r="L855" s="1031">
        <f t="shared" si="85"/>
        <v>0.75</v>
      </c>
      <c r="M855" s="1031">
        <f t="shared" si="86"/>
        <v>0.25</v>
      </c>
      <c r="N855" s="1033">
        <f>'PLAN DE ACCIÓN 2026'!R57</f>
        <v>1</v>
      </c>
      <c r="O855" s="1032">
        <f>'PLAN DE ACCIÓN 2026'!AJ57</f>
        <v>0</v>
      </c>
      <c r="P855" s="1029">
        <f t="shared" si="84"/>
        <v>0</v>
      </c>
      <c r="Q855" s="1046" t="s">
        <v>109</v>
      </c>
      <c r="R855" s="1030">
        <f t="shared" si="82"/>
        <v>-2</v>
      </c>
      <c r="S855" s="1030">
        <f t="shared" si="83"/>
        <v>-1</v>
      </c>
    </row>
    <row r="856" spans="1:19" ht="14.25">
      <c r="A856" s="1041">
        <v>55</v>
      </c>
      <c r="B856" s="1023" t="str">
        <f>'PLAN DE ACCIÓN 2026'!G58</f>
        <v>PI4</v>
      </c>
      <c r="C856" s="1048" t="s">
        <v>133</v>
      </c>
      <c r="D856" s="1048" t="s">
        <v>104</v>
      </c>
      <c r="E856" s="1023" t="str">
        <f>'PLAN DE ACCIÓN 2026'!X58</f>
        <v xml:space="preserve">Oficina Asesora de Planeación </v>
      </c>
      <c r="F856" s="1023" t="str">
        <f>'PLAN DE ACCIÓN 2026'!H58</f>
        <v>Ejecutar el Programa de Transparencia y Ética Pública</v>
      </c>
      <c r="G856" s="1032">
        <v>9</v>
      </c>
      <c r="H856" s="1023" t="s">
        <v>142</v>
      </c>
      <c r="I856" s="1033">
        <f>'PLAN DE ACCIÓN 2026'!V58</f>
        <v>4</v>
      </c>
      <c r="J856" s="1033">
        <f>'PLAN DE ACCIÓN 2026'!J58+'PLAN DE ACCIÓN 2026'!K58+'PLAN DE ACCIÓN 2026'!L58+'PLAN DE ACCIÓN 2026'!M58+'PLAN DE ACCIÓN 2026'!N58+'PLAN DE ACCIÓN 2026'!O58+'PLAN DE ACCIÓN 2026'!P58+'PLAN DE ACCIÓN 2026'!Q58+'PLAN DE ACCIÓN 2026'!R58</f>
        <v>3</v>
      </c>
      <c r="K856" s="1033">
        <f>'PLAN DE ACCIÓN 2026'!AB58+'PLAN DE ACCIÓN 2026'!AC58+'PLAN DE ACCIÓN 2026'!AD58+'PLAN DE ACCIÓN 2026'!AE58+'PLAN DE ACCIÓN 2026'!AF58+'PLAN DE ACCIÓN 2026'!AG58+'PLAN DE ACCIÓN 2026'!AH58+'PLAN DE ACCIÓN 2026'!AI58+'PLAN DE ACCIÓN 2026'!AJ58</f>
        <v>1</v>
      </c>
      <c r="L856" s="1031">
        <f t="shared" si="85"/>
        <v>0.75</v>
      </c>
      <c r="M856" s="1031">
        <f t="shared" si="86"/>
        <v>0.25</v>
      </c>
      <c r="N856" s="1033">
        <f>'PLAN DE ACCIÓN 2026'!R58</f>
        <v>1</v>
      </c>
      <c r="O856" s="1032">
        <f>'PLAN DE ACCIÓN 2026'!AJ58</f>
        <v>0</v>
      </c>
      <c r="P856" s="1029">
        <f t="shared" si="84"/>
        <v>0</v>
      </c>
      <c r="Q856" s="1046" t="s">
        <v>109</v>
      </c>
      <c r="R856" s="1030">
        <f t="shared" si="82"/>
        <v>-2</v>
      </c>
      <c r="S856" s="1030">
        <f t="shared" si="83"/>
        <v>-1</v>
      </c>
    </row>
    <row r="857" spans="1:19" ht="14.25">
      <c r="A857" s="1041">
        <v>56</v>
      </c>
      <c r="B857" s="1023" t="str">
        <f>'PLAN DE ACCIÓN 2026'!G59</f>
        <v>PI1</v>
      </c>
      <c r="C857" s="1048" t="s">
        <v>133</v>
      </c>
      <c r="D857" s="1048" t="s">
        <v>104</v>
      </c>
      <c r="E857" s="1023" t="str">
        <f>'PLAN DE ACCIÓN 2026'!X59</f>
        <v>Secretaría General</v>
      </c>
      <c r="F857" s="1023" t="str">
        <f>'PLAN DE ACCIÓN 2026'!H59</f>
        <v>Ejecutar las actividades del Plan Institucional de Archivo</v>
      </c>
      <c r="G857" s="1032">
        <v>9</v>
      </c>
      <c r="H857" s="1023" t="s">
        <v>142</v>
      </c>
      <c r="I857" s="1033">
        <f>'PLAN DE ACCIÓN 2026'!V59</f>
        <v>4</v>
      </c>
      <c r="J857" s="1033">
        <f>'PLAN DE ACCIÓN 2026'!J59+'PLAN DE ACCIÓN 2026'!K59+'PLAN DE ACCIÓN 2026'!L59+'PLAN DE ACCIÓN 2026'!M59+'PLAN DE ACCIÓN 2026'!N59+'PLAN DE ACCIÓN 2026'!O59+'PLAN DE ACCIÓN 2026'!P59+'PLAN DE ACCIÓN 2026'!Q59+'PLAN DE ACCIÓN 2026'!R59</f>
        <v>3</v>
      </c>
      <c r="K857" s="1033">
        <f>'PLAN DE ACCIÓN 2026'!AB59+'PLAN DE ACCIÓN 2026'!AC59+'PLAN DE ACCIÓN 2026'!AD59+'PLAN DE ACCIÓN 2026'!AE59+'PLAN DE ACCIÓN 2026'!AF59+'PLAN DE ACCIÓN 2026'!AG59+'PLAN DE ACCIÓN 2026'!AH59+'PLAN DE ACCIÓN 2026'!AI59+'PLAN DE ACCIÓN 2026'!AJ59</f>
        <v>1</v>
      </c>
      <c r="L857" s="1031">
        <f t="shared" si="85"/>
        <v>0.75</v>
      </c>
      <c r="M857" s="1031">
        <f t="shared" si="86"/>
        <v>0.25</v>
      </c>
      <c r="N857" s="1033">
        <f>'PLAN DE ACCIÓN 2026'!R59</f>
        <v>1</v>
      </c>
      <c r="O857" s="1032">
        <f>'PLAN DE ACCIÓN 2026'!AJ59</f>
        <v>0</v>
      </c>
      <c r="P857" s="1029">
        <f t="shared" si="84"/>
        <v>0</v>
      </c>
      <c r="Q857" s="1046" t="s">
        <v>109</v>
      </c>
      <c r="R857" s="1030">
        <f t="shared" si="82"/>
        <v>-2</v>
      </c>
      <c r="S857" s="1030">
        <f t="shared" si="83"/>
        <v>-1</v>
      </c>
    </row>
    <row r="858" spans="1:19" ht="14.25">
      <c r="A858" s="1041">
        <v>57</v>
      </c>
      <c r="B858" s="1023" t="str">
        <f>'PLAN DE ACCIÓN 2026'!G60</f>
        <v>PI6</v>
      </c>
      <c r="C858" s="1048" t="s">
        <v>133</v>
      </c>
      <c r="D858" s="1048" t="s">
        <v>104</v>
      </c>
      <c r="E858" s="1023" t="str">
        <f>'PLAN DE ACCIÓN 2026'!X60</f>
        <v>Oficina de Informática y Desarrollo Tecnológico</v>
      </c>
      <c r="F858" s="1023" t="str">
        <f>'PLAN DE ACCIÓN 2026'!H60</f>
        <v>Ejecutar el Plan de Tratamiento de Riesgos de Seguridad y Privacidad de la Información vigencia 2026</v>
      </c>
      <c r="G858" s="1032">
        <v>9</v>
      </c>
      <c r="H858" s="1023" t="s">
        <v>142</v>
      </c>
      <c r="I858" s="1033">
        <f>'PLAN DE ACCIÓN 2026'!V60</f>
        <v>4</v>
      </c>
      <c r="J858" s="1033">
        <f>'PLAN DE ACCIÓN 2026'!J60+'PLAN DE ACCIÓN 2026'!K60+'PLAN DE ACCIÓN 2026'!L60+'PLAN DE ACCIÓN 2026'!M60+'PLAN DE ACCIÓN 2026'!N60+'PLAN DE ACCIÓN 2026'!O60+'PLAN DE ACCIÓN 2026'!P60+'PLAN DE ACCIÓN 2026'!Q60+'PLAN DE ACCIÓN 2026'!R60</f>
        <v>2</v>
      </c>
      <c r="K858" s="1033">
        <f>'PLAN DE ACCIÓN 2026'!AB60+'PLAN DE ACCIÓN 2026'!AC60+'PLAN DE ACCIÓN 2026'!AD60+'PLAN DE ACCIÓN 2026'!AE60+'PLAN DE ACCIÓN 2026'!AF60+'PLAN DE ACCIÓN 2026'!AG60+'PLAN DE ACCIÓN 2026'!AH60+'PLAN DE ACCIÓN 2026'!AI60+'PLAN DE ACCIÓN 2026'!AJ60</f>
        <v>1</v>
      </c>
      <c r="L858" s="1031">
        <f t="shared" si="85"/>
        <v>0.5</v>
      </c>
      <c r="M858" s="1031">
        <f t="shared" si="86"/>
        <v>0.25</v>
      </c>
      <c r="N858" s="1033">
        <f>'PLAN DE ACCIÓN 2026'!R60</f>
        <v>0</v>
      </c>
      <c r="O858" s="1032">
        <f>'PLAN DE ACCIÓN 2026'!AJ60</f>
        <v>0</v>
      </c>
      <c r="P858" s="1029" t="e">
        <f t="shared" si="84"/>
        <v>#DIV/0!</v>
      </c>
      <c r="Q858" s="1046" t="s">
        <v>109</v>
      </c>
      <c r="R858" s="1030">
        <f t="shared" si="82"/>
        <v>-1</v>
      </c>
      <c r="S858" s="1030">
        <f t="shared" si="83"/>
        <v>0</v>
      </c>
    </row>
    <row r="859" spans="1:19" ht="14.25">
      <c r="A859" s="1041">
        <v>58</v>
      </c>
      <c r="B859" s="1023" t="str">
        <f>'PLAN DE ACCIÓN 2026'!G61</f>
        <v>PI7</v>
      </c>
      <c r="C859" s="1048" t="s">
        <v>133</v>
      </c>
      <c r="D859" s="1048" t="s">
        <v>104</v>
      </c>
      <c r="E859" s="1023" t="str">
        <f>'PLAN DE ACCIÓN 2026'!X61</f>
        <v>Oficina de Informática y Desarrollo Tecnológico</v>
      </c>
      <c r="F859" s="1023" t="str">
        <f>'PLAN DE ACCIÓN 2026'!H61</f>
        <v>Ejecutar Plan de Seguridad y Privacidad de la Información 2026</v>
      </c>
      <c r="G859" s="1032">
        <v>9</v>
      </c>
      <c r="H859" s="1023" t="s">
        <v>142</v>
      </c>
      <c r="I859" s="1033">
        <f>'PLAN DE ACCIÓN 2026'!V61</f>
        <v>4</v>
      </c>
      <c r="J859" s="1033">
        <f>'PLAN DE ACCIÓN 2026'!J61+'PLAN DE ACCIÓN 2026'!K61+'PLAN DE ACCIÓN 2026'!L61+'PLAN DE ACCIÓN 2026'!M61+'PLAN DE ACCIÓN 2026'!N61+'PLAN DE ACCIÓN 2026'!O61+'PLAN DE ACCIÓN 2026'!P61+'PLAN DE ACCIÓN 2026'!Q61+'PLAN DE ACCIÓN 2026'!R61</f>
        <v>2</v>
      </c>
      <c r="K859" s="1033">
        <f>'PLAN DE ACCIÓN 2026'!AB61+'PLAN DE ACCIÓN 2026'!AC61+'PLAN DE ACCIÓN 2026'!AD61+'PLAN DE ACCIÓN 2026'!AE61+'PLAN DE ACCIÓN 2026'!AF61+'PLAN DE ACCIÓN 2026'!AG61+'PLAN DE ACCIÓN 2026'!AH61+'PLAN DE ACCIÓN 2026'!AI61+'PLAN DE ACCIÓN 2026'!AJ61</f>
        <v>1</v>
      </c>
      <c r="L859" s="1031">
        <f t="shared" si="85"/>
        <v>0.5</v>
      </c>
      <c r="M859" s="1031">
        <f t="shared" si="86"/>
        <v>0.25</v>
      </c>
      <c r="N859" s="1033">
        <f>'PLAN DE ACCIÓN 2026'!R61</f>
        <v>0</v>
      </c>
      <c r="O859" s="1032">
        <f>'PLAN DE ACCIÓN 2026'!AJ61</f>
        <v>0</v>
      </c>
      <c r="P859" s="1029" t="e">
        <f t="shared" si="84"/>
        <v>#DIV/0!</v>
      </c>
      <c r="Q859" s="1046" t="s">
        <v>109</v>
      </c>
      <c r="R859" s="1030">
        <f t="shared" si="82"/>
        <v>-1</v>
      </c>
      <c r="S859" s="1030">
        <f t="shared" si="83"/>
        <v>0</v>
      </c>
    </row>
    <row r="860" spans="1:19" ht="14.25">
      <c r="A860" s="1041">
        <v>59</v>
      </c>
      <c r="B860" s="1023" t="str">
        <f>'PLAN DE ACCIÓN 2026'!G62</f>
        <v>PI10</v>
      </c>
      <c r="C860" s="1048" t="s">
        <v>133</v>
      </c>
      <c r="D860" s="1048" t="s">
        <v>104</v>
      </c>
      <c r="E860" s="1023" t="str">
        <f>'PLAN DE ACCIÓN 2026'!X62</f>
        <v>Secretaría General</v>
      </c>
      <c r="F860" s="1023" t="str">
        <f>'PLAN DE ACCIÓN 2026'!H62</f>
        <v>Realizar seguimiento al Cronograma de Mantenimientos</v>
      </c>
      <c r="G860" s="1032">
        <v>9</v>
      </c>
      <c r="H860" s="1023" t="s">
        <v>142</v>
      </c>
      <c r="I860" s="1033">
        <f>'PLAN DE ACCIÓN 2026'!V62</f>
        <v>2</v>
      </c>
      <c r="J860" s="1033">
        <f>'PLAN DE ACCIÓN 2026'!J62+'PLAN DE ACCIÓN 2026'!K62+'PLAN DE ACCIÓN 2026'!L62+'PLAN DE ACCIÓN 2026'!M62+'PLAN DE ACCIÓN 2026'!N62+'PLAN DE ACCIÓN 2026'!O62+'PLAN DE ACCIÓN 2026'!P62+'PLAN DE ACCIÓN 2026'!Q62+'PLAN DE ACCIÓN 2026'!R62</f>
        <v>1</v>
      </c>
      <c r="K860" s="1033">
        <f>'PLAN DE ACCIÓN 2026'!AB62+'PLAN DE ACCIÓN 2026'!AC62+'PLAN DE ACCIÓN 2026'!AD62+'PLAN DE ACCIÓN 2026'!AE62+'PLAN DE ACCIÓN 2026'!AF62+'PLAN DE ACCIÓN 2026'!AG62+'PLAN DE ACCIÓN 2026'!AH62+'PLAN DE ACCIÓN 2026'!AI62+'PLAN DE ACCIÓN 2026'!AJ62</f>
        <v>0</v>
      </c>
      <c r="L860" s="1031">
        <f t="shared" si="85"/>
        <v>0.5</v>
      </c>
      <c r="M860" s="1031">
        <f t="shared" si="86"/>
        <v>0</v>
      </c>
      <c r="N860" s="1033">
        <f>'PLAN DE ACCIÓN 2026'!R62</f>
        <v>0</v>
      </c>
      <c r="O860" s="1032">
        <f>'PLAN DE ACCIÓN 2026'!AJ62</f>
        <v>0</v>
      </c>
      <c r="P860" s="1029" t="e">
        <f t="shared" si="84"/>
        <v>#DIV/0!</v>
      </c>
      <c r="Q860" s="1046" t="s">
        <v>109</v>
      </c>
      <c r="R860" s="1030">
        <f t="shared" si="82"/>
        <v>-1</v>
      </c>
      <c r="S860" s="1030">
        <f t="shared" si="83"/>
        <v>0</v>
      </c>
    </row>
    <row r="861" spans="1:19" ht="14.25">
      <c r="A861" s="1041">
        <v>60</v>
      </c>
      <c r="B861" s="1023" t="str">
        <f>'PLAN DE ACCIÓN 2026'!G63</f>
        <v>PI11</v>
      </c>
      <c r="C861" s="1048" t="s">
        <v>133</v>
      </c>
      <c r="D861" s="1048" t="s">
        <v>104</v>
      </c>
      <c r="E861" s="1023" t="str">
        <f>'PLAN DE ACCIÓN 2026'!X63</f>
        <v>Oficina de Informática y Desarrollo Tecnológico</v>
      </c>
      <c r="F861" s="1023" t="str">
        <f>'PLAN DE ACCIÓN 2026'!H63</f>
        <v>Ejecutar Plan de Transformación Digital vigencia 2026</v>
      </c>
      <c r="G861" s="1032">
        <v>9</v>
      </c>
      <c r="H861" s="1023" t="s">
        <v>142</v>
      </c>
      <c r="I861" s="1033">
        <f>'PLAN DE ACCIÓN 2026'!V63</f>
        <v>4</v>
      </c>
      <c r="J861" s="1033">
        <f>'PLAN DE ACCIÓN 2026'!J63+'PLAN DE ACCIÓN 2026'!K63+'PLAN DE ACCIÓN 2026'!L63+'PLAN DE ACCIÓN 2026'!M63+'PLAN DE ACCIÓN 2026'!N63+'PLAN DE ACCIÓN 2026'!O63+'PLAN DE ACCIÓN 2026'!P63+'PLAN DE ACCIÓN 2026'!Q63+'PLAN DE ACCIÓN 2026'!R63</f>
        <v>2</v>
      </c>
      <c r="K861" s="1033">
        <f>'PLAN DE ACCIÓN 2026'!AB63+'PLAN DE ACCIÓN 2026'!AC63+'PLAN DE ACCIÓN 2026'!AD63+'PLAN DE ACCIÓN 2026'!AE63+'PLAN DE ACCIÓN 2026'!AF63+'PLAN DE ACCIÓN 2026'!AG63+'PLAN DE ACCIÓN 2026'!AH63+'PLAN DE ACCIÓN 2026'!AI63+'PLAN DE ACCIÓN 2026'!AJ63</f>
        <v>1</v>
      </c>
      <c r="L861" s="1031">
        <f t="shared" si="85"/>
        <v>0.5</v>
      </c>
      <c r="M861" s="1031">
        <f t="shared" si="86"/>
        <v>0.25</v>
      </c>
      <c r="N861" s="1033">
        <f>'PLAN DE ACCIÓN 2026'!R63</f>
        <v>0</v>
      </c>
      <c r="O861" s="1032">
        <f>'PLAN DE ACCIÓN 2026'!AJ63</f>
        <v>0</v>
      </c>
      <c r="P861" s="1029" t="e">
        <f t="shared" si="84"/>
        <v>#DIV/0!</v>
      </c>
      <c r="Q861" s="1046" t="s">
        <v>109</v>
      </c>
      <c r="R861" s="1030">
        <f t="shared" si="82"/>
        <v>-1</v>
      </c>
      <c r="S861" s="1030">
        <f t="shared" si="83"/>
        <v>0</v>
      </c>
    </row>
    <row r="862" spans="1:19" ht="14.25">
      <c r="A862" s="1041">
        <v>61</v>
      </c>
      <c r="B862" s="1023" t="str">
        <f>'PLAN DE ACCIÓN 2026'!G64</f>
        <v>PI12</v>
      </c>
      <c r="C862" s="1048" t="s">
        <v>133</v>
      </c>
      <c r="D862" s="1048" t="s">
        <v>104</v>
      </c>
      <c r="E862" s="1023" t="str">
        <f>'PLAN DE ACCIÓN 2026'!X64</f>
        <v xml:space="preserve">Oficina Asesora de Planeación </v>
      </c>
      <c r="F862" s="1023" t="str">
        <f>'PLAN DE ACCIÓN 2026'!H64</f>
        <v>Ejecutar el Plan Nacional de Infraestructura de Datos (PNID) y la hoja de ruta asociada, en articulación con las diferentes áreas involucradas para su adecuada implementación.</v>
      </c>
      <c r="G862" s="1032">
        <v>9</v>
      </c>
      <c r="H862" s="1023" t="s">
        <v>142</v>
      </c>
      <c r="I862" s="1033">
        <f>'PLAN DE ACCIÓN 2026'!V64</f>
        <v>4</v>
      </c>
      <c r="J862" s="1033">
        <f>'PLAN DE ACCIÓN 2026'!J64+'PLAN DE ACCIÓN 2026'!K64+'PLAN DE ACCIÓN 2026'!L64+'PLAN DE ACCIÓN 2026'!M64+'PLAN DE ACCIÓN 2026'!N64+'PLAN DE ACCIÓN 2026'!O64+'PLAN DE ACCIÓN 2026'!P64+'PLAN DE ACCIÓN 2026'!Q64+'PLAN DE ACCIÓN 2026'!R64</f>
        <v>3</v>
      </c>
      <c r="K862" s="1033">
        <f>'PLAN DE ACCIÓN 2026'!AB64+'PLAN DE ACCIÓN 2026'!AC64+'PLAN DE ACCIÓN 2026'!AD64+'PLAN DE ACCIÓN 2026'!AE64+'PLAN DE ACCIÓN 2026'!AF64+'PLAN DE ACCIÓN 2026'!AG64+'PLAN DE ACCIÓN 2026'!AH64+'PLAN DE ACCIÓN 2026'!AI64+'PLAN DE ACCIÓN 2026'!AJ64</f>
        <v>0</v>
      </c>
      <c r="L862" s="1031">
        <f t="shared" si="85"/>
        <v>0.75</v>
      </c>
      <c r="M862" s="1031">
        <f t="shared" si="86"/>
        <v>0</v>
      </c>
      <c r="N862" s="1033">
        <f>'PLAN DE ACCIÓN 2026'!R64</f>
        <v>1</v>
      </c>
      <c r="O862" s="1032">
        <f>'PLAN DE ACCIÓN 2026'!AJ64</f>
        <v>0</v>
      </c>
      <c r="P862" s="1029">
        <f t="shared" si="84"/>
        <v>0</v>
      </c>
      <c r="Q862" s="1046" t="s">
        <v>109</v>
      </c>
      <c r="R862" s="1030">
        <f t="shared" si="82"/>
        <v>-3</v>
      </c>
      <c r="S862" s="1030">
        <f t="shared" si="83"/>
        <v>-1</v>
      </c>
    </row>
    <row r="863" spans="1:19" ht="14.25">
      <c r="A863" s="1041">
        <v>62</v>
      </c>
      <c r="B863" s="1023" t="str">
        <f>'PLAN DE ACCIÓN 2026'!G65</f>
        <v>PI13</v>
      </c>
      <c r="C863" s="1048" t="s">
        <v>133</v>
      </c>
      <c r="D863" s="1048" t="s">
        <v>104</v>
      </c>
      <c r="E863" s="1023" t="str">
        <f>'PLAN DE ACCIÓN 2026'!X65</f>
        <v>Secretaría General</v>
      </c>
      <c r="F863" s="1023" t="str">
        <f>'PLAN DE ACCIÓN 2026'!H65</f>
        <v>Ejecutar el Plan de Preservación Digital.</v>
      </c>
      <c r="G863" s="1032">
        <v>9</v>
      </c>
      <c r="H863" s="1023" t="s">
        <v>142</v>
      </c>
      <c r="I863" s="1033">
        <f>'PLAN DE ACCIÓN 2026'!V65</f>
        <v>4</v>
      </c>
      <c r="J863" s="1033">
        <f>'PLAN DE ACCIÓN 2026'!J65+'PLAN DE ACCIÓN 2026'!K65+'PLAN DE ACCIÓN 2026'!L65+'PLAN DE ACCIÓN 2026'!M65+'PLAN DE ACCIÓN 2026'!N65+'PLAN DE ACCIÓN 2026'!O65+'PLAN DE ACCIÓN 2026'!P65+'PLAN DE ACCIÓN 2026'!Q65+'PLAN DE ACCIÓN 2026'!R65</f>
        <v>3</v>
      </c>
      <c r="K863" s="1033">
        <f>'PLAN DE ACCIÓN 2026'!AB65+'PLAN DE ACCIÓN 2026'!AC65+'PLAN DE ACCIÓN 2026'!AD65+'PLAN DE ACCIÓN 2026'!AE65+'PLAN DE ACCIÓN 2026'!AF65+'PLAN DE ACCIÓN 2026'!AG65+'PLAN DE ACCIÓN 2026'!AH65+'PLAN DE ACCIÓN 2026'!AI65+'PLAN DE ACCIÓN 2026'!AJ65</f>
        <v>1</v>
      </c>
      <c r="L863" s="1031">
        <f t="shared" si="85"/>
        <v>0.75</v>
      </c>
      <c r="M863" s="1031">
        <f t="shared" si="86"/>
        <v>0.25</v>
      </c>
      <c r="N863" s="1033">
        <f>'PLAN DE ACCIÓN 2026'!R65</f>
        <v>1</v>
      </c>
      <c r="O863" s="1032">
        <f>'PLAN DE ACCIÓN 2026'!AJ65</f>
        <v>0</v>
      </c>
      <c r="P863" s="1029">
        <f t="shared" si="84"/>
        <v>0</v>
      </c>
      <c r="Q863" s="1046" t="s">
        <v>110</v>
      </c>
      <c r="R863" s="1030">
        <f t="shared" si="82"/>
        <v>-2</v>
      </c>
      <c r="S863" s="1030">
        <f t="shared" si="83"/>
        <v>-1</v>
      </c>
    </row>
    <row r="864" spans="1:19" ht="14.25">
      <c r="A864" s="1041">
        <v>63</v>
      </c>
      <c r="B864" s="1023" t="str">
        <f>'PLAN DE ACCIÓN 2026'!G66</f>
        <v>ID1</v>
      </c>
      <c r="C864" s="1048" t="s">
        <v>133</v>
      </c>
      <c r="D864" s="1048" t="s">
        <v>104</v>
      </c>
      <c r="E864" s="1023" t="str">
        <f>'PLAN DE ACCIÓN 2026'!X66</f>
        <v>Secretaría General</v>
      </c>
      <c r="F864" s="1023" t="str">
        <f>'PLAN DE ACCIÓN 2026'!H66</f>
        <v>Realizar los cierres de los contratos de vigencia 2019 a 2025 en SECOP II y realizar las liquidaciones de los contratos de vigencia 2022 a 2025 SECOP II</v>
      </c>
      <c r="G864" s="1032">
        <v>9</v>
      </c>
      <c r="H864" s="1023" t="s">
        <v>142</v>
      </c>
      <c r="I864" s="1033">
        <f>'PLAN DE ACCIÓN 2026'!V66</f>
        <v>2</v>
      </c>
      <c r="J864" s="1033">
        <f>'PLAN DE ACCIÓN 2026'!J66+'PLAN DE ACCIÓN 2026'!K66+'PLAN DE ACCIÓN 2026'!L66+'PLAN DE ACCIÓN 2026'!M66+'PLAN DE ACCIÓN 2026'!N66+'PLAN DE ACCIÓN 2026'!O66+'PLAN DE ACCIÓN 2026'!P66+'PLAN DE ACCIÓN 2026'!Q66+'PLAN DE ACCIÓN 2026'!R66</f>
        <v>1</v>
      </c>
      <c r="K864" s="1033">
        <f>'PLAN DE ACCIÓN 2026'!AB66+'PLAN DE ACCIÓN 2026'!AC66+'PLAN DE ACCIÓN 2026'!AD66+'PLAN DE ACCIÓN 2026'!AE66+'PLAN DE ACCIÓN 2026'!AF66+'PLAN DE ACCIÓN 2026'!AG66+'PLAN DE ACCIÓN 2026'!AH66+'PLAN DE ACCIÓN 2026'!AI66+'PLAN DE ACCIÓN 2026'!AJ66</f>
        <v>0</v>
      </c>
      <c r="L864" s="1031">
        <f t="shared" si="85"/>
        <v>0.5</v>
      </c>
      <c r="M864" s="1031">
        <f t="shared" si="86"/>
        <v>0</v>
      </c>
      <c r="N864" s="1033">
        <f>'PLAN DE ACCIÓN 2026'!R66</f>
        <v>0</v>
      </c>
      <c r="O864" s="1032">
        <f>'PLAN DE ACCIÓN 2026'!AJ66</f>
        <v>0</v>
      </c>
      <c r="P864" s="1029" t="e">
        <f t="shared" si="84"/>
        <v>#DIV/0!</v>
      </c>
      <c r="Q864" s="1046" t="s">
        <v>110</v>
      </c>
      <c r="R864" s="1030">
        <f t="shared" si="82"/>
        <v>-1</v>
      </c>
      <c r="S864" s="1030">
        <f t="shared" si="83"/>
        <v>0</v>
      </c>
    </row>
    <row r="865" spans="1:19" ht="14.25">
      <c r="A865" s="1041">
        <v>64</v>
      </c>
      <c r="B865" s="1023" t="str">
        <f>'PLAN DE ACCIÓN 2026'!G67</f>
        <v>ID2</v>
      </c>
      <c r="C865" s="1048" t="s">
        <v>133</v>
      </c>
      <c r="D865" s="1048" t="s">
        <v>104</v>
      </c>
      <c r="E865" s="1023" t="str">
        <f>'PLAN DE ACCIÓN 2026'!X67</f>
        <v>Subdirección de Metrología Química y Biología</v>
      </c>
      <c r="F865" s="1023" t="str">
        <f>'PLAN DE ACCIÓN 2026'!H67</f>
        <v>Atender servicio de medición de materiales de referencia</v>
      </c>
      <c r="G865" s="1032">
        <v>9</v>
      </c>
      <c r="H865" s="1023" t="s">
        <v>142</v>
      </c>
      <c r="I865" s="1033">
        <f>'PLAN DE ACCIÓN 2026'!V67</f>
        <v>1</v>
      </c>
      <c r="J865" s="1033">
        <f>'PLAN DE ACCIÓN 2026'!J67+'PLAN DE ACCIÓN 2026'!K67+'PLAN DE ACCIÓN 2026'!L67+'PLAN DE ACCIÓN 2026'!M67+'PLAN DE ACCIÓN 2026'!N67+'PLAN DE ACCIÓN 2026'!O67+'PLAN DE ACCIÓN 2026'!P67+'PLAN DE ACCIÓN 2026'!Q67+'PLAN DE ACCIÓN 2026'!R67</f>
        <v>0</v>
      </c>
      <c r="K865" s="1033">
        <f>'PLAN DE ACCIÓN 2026'!AB67+'PLAN DE ACCIÓN 2026'!AC67+'PLAN DE ACCIÓN 2026'!AD67+'PLAN DE ACCIÓN 2026'!AE67+'PLAN DE ACCIÓN 2026'!AF67+'PLAN DE ACCIÓN 2026'!AG67+'PLAN DE ACCIÓN 2026'!AH67+'PLAN DE ACCIÓN 2026'!AI67+'PLAN DE ACCIÓN 2026'!AJ67</f>
        <v>0</v>
      </c>
      <c r="L865" s="1031">
        <f t="shared" si="85"/>
        <v>0</v>
      </c>
      <c r="M865" s="1031">
        <f t="shared" si="86"/>
        <v>0</v>
      </c>
      <c r="N865" s="1033">
        <f>'PLAN DE ACCIÓN 2026'!R67</f>
        <v>0</v>
      </c>
      <c r="O865" s="1032">
        <f>'PLAN DE ACCIÓN 2026'!AJ67</f>
        <v>0</v>
      </c>
      <c r="P865" s="1029" t="e">
        <f t="shared" si="84"/>
        <v>#DIV/0!</v>
      </c>
      <c r="Q865" s="1046" t="s">
        <v>110</v>
      </c>
      <c r="R865" s="1030">
        <f t="shared" si="82"/>
        <v>0</v>
      </c>
      <c r="S865" s="1030">
        <f t="shared" si="83"/>
        <v>0</v>
      </c>
    </row>
    <row r="866" spans="1:19" ht="14.25">
      <c r="A866" s="1041">
        <v>65</v>
      </c>
      <c r="B866" s="1023" t="str">
        <f>'PLAN DE ACCIÓN 2026'!G68</f>
        <v>ID3</v>
      </c>
      <c r="C866" s="1048" t="s">
        <v>133</v>
      </c>
      <c r="D866" s="1048" t="s">
        <v>104</v>
      </c>
      <c r="E866" s="1023" t="str">
        <f>'PLAN DE ACCIÓN 2026'!X68</f>
        <v>Subdirección de Metrología Química y Biología</v>
      </c>
      <c r="F866" s="1023" t="str">
        <f>'PLAN DE ACCIÓN 2026'!H68</f>
        <v xml:space="preserve">Producción, Recertificación o ampliación de vigencia de Materiales de Referencia </v>
      </c>
      <c r="G866" s="1032">
        <v>9</v>
      </c>
      <c r="H866" s="1023" t="s">
        <v>142</v>
      </c>
      <c r="I866" s="1033">
        <f>'PLAN DE ACCIÓN 2026'!V68</f>
        <v>7</v>
      </c>
      <c r="J866" s="1033">
        <f>'PLAN DE ACCIÓN 2026'!J68+'PLAN DE ACCIÓN 2026'!K68+'PLAN DE ACCIÓN 2026'!L68+'PLAN DE ACCIÓN 2026'!M68+'PLAN DE ACCIÓN 2026'!N68+'PLAN DE ACCIÓN 2026'!O68+'PLAN DE ACCIÓN 2026'!P68+'PLAN DE ACCIÓN 2026'!Q68+'PLAN DE ACCIÓN 2026'!R68</f>
        <v>5</v>
      </c>
      <c r="K866" s="1033">
        <f>'PLAN DE ACCIÓN 2026'!AB68+'PLAN DE ACCIÓN 2026'!AC68+'PLAN DE ACCIÓN 2026'!AD68+'PLAN DE ACCIÓN 2026'!AE68+'PLAN DE ACCIÓN 2026'!AF68+'PLAN DE ACCIÓN 2026'!AG68+'PLAN DE ACCIÓN 2026'!AH68+'PLAN DE ACCIÓN 2026'!AI68+'PLAN DE ACCIÓN 2026'!AJ68</f>
        <v>4</v>
      </c>
      <c r="L866" s="1031">
        <f t="shared" si="85"/>
        <v>0.7142857142857143</v>
      </c>
      <c r="M866" s="1031">
        <f t="shared" si="86"/>
        <v>0.5714285714285714</v>
      </c>
      <c r="N866" s="1033">
        <f>'PLAN DE ACCIÓN 2026'!R68</f>
        <v>1</v>
      </c>
      <c r="O866" s="1032">
        <f>'PLAN DE ACCIÓN 2026'!AJ68</f>
        <v>0</v>
      </c>
      <c r="P866" s="1029">
        <f t="shared" si="84"/>
        <v>0</v>
      </c>
      <c r="Q866" s="1046" t="s">
        <v>110</v>
      </c>
      <c r="R866" s="1030">
        <f t="shared" si="82"/>
        <v>-1</v>
      </c>
      <c r="S866" s="1030">
        <f t="shared" si="83"/>
        <v>-1</v>
      </c>
    </row>
    <row r="867" spans="1:19" ht="14.25">
      <c r="A867" s="1041">
        <v>66</v>
      </c>
      <c r="B867" s="1023" t="str">
        <f>'PLAN DE ACCIÓN 2026'!G69</f>
        <v>ID4</v>
      </c>
      <c r="C867" s="1048" t="s">
        <v>133</v>
      </c>
      <c r="D867" s="1048" t="s">
        <v>104</v>
      </c>
      <c r="E867" s="1023" t="str">
        <f>'PLAN DE ACCIÓN 2026'!X69</f>
        <v>Subdirección de Metrología Química y Biología</v>
      </c>
      <c r="F867" s="1023" t="str">
        <f>'PLAN DE ACCIÓN 2026'!H69</f>
        <v>Producción de Materiales de Referencia Nuevos</v>
      </c>
      <c r="G867" s="1032">
        <v>9</v>
      </c>
      <c r="H867" s="1023" t="s">
        <v>142</v>
      </c>
      <c r="I867" s="1033">
        <f>'PLAN DE ACCIÓN 2026'!V69</f>
        <v>1</v>
      </c>
      <c r="J867" s="1033">
        <f>'PLAN DE ACCIÓN 2026'!J69+'PLAN DE ACCIÓN 2026'!K69+'PLAN DE ACCIÓN 2026'!L69+'PLAN DE ACCIÓN 2026'!M69+'PLAN DE ACCIÓN 2026'!N69+'PLAN DE ACCIÓN 2026'!O69+'PLAN DE ACCIÓN 2026'!P69+'PLAN DE ACCIÓN 2026'!Q69+'PLAN DE ACCIÓN 2026'!R69</f>
        <v>0</v>
      </c>
      <c r="K867" s="1033">
        <f>'PLAN DE ACCIÓN 2026'!AB69+'PLAN DE ACCIÓN 2026'!AC69+'PLAN DE ACCIÓN 2026'!AD69+'PLAN DE ACCIÓN 2026'!AE69+'PLAN DE ACCIÓN 2026'!AF69+'PLAN DE ACCIÓN 2026'!AG69+'PLAN DE ACCIÓN 2026'!AH69+'PLAN DE ACCIÓN 2026'!AI69+'PLAN DE ACCIÓN 2026'!AJ69</f>
        <v>0</v>
      </c>
      <c r="L867" s="1031">
        <f t="shared" si="85"/>
        <v>0</v>
      </c>
      <c r="M867" s="1031">
        <f t="shared" si="86"/>
        <v>0</v>
      </c>
      <c r="N867" s="1033">
        <f>'PLAN DE ACCIÓN 2026'!R69</f>
        <v>0</v>
      </c>
      <c r="O867" s="1032">
        <f>'PLAN DE ACCIÓN 2026'!AJ69</f>
        <v>0</v>
      </c>
      <c r="P867" s="1029" t="e">
        <f t="shared" si="84"/>
        <v>#DIV/0!</v>
      </c>
      <c r="Q867" s="1046" t="s">
        <v>110</v>
      </c>
      <c r="R867" s="1030">
        <f t="shared" ref="R867:R901" si="87">K867-J867</f>
        <v>0</v>
      </c>
      <c r="S867" s="1030">
        <f t="shared" ref="S867:S901" si="88">O867-N867</f>
        <v>0</v>
      </c>
    </row>
    <row r="868" spans="1:19" ht="14.25">
      <c r="A868" s="1041">
        <v>67</v>
      </c>
      <c r="B868" s="1023" t="str">
        <f>'PLAN DE ACCIÓN 2026'!G70</f>
        <v>ID5</v>
      </c>
      <c r="C868" s="1048" t="s">
        <v>133</v>
      </c>
      <c r="D868" s="1048" t="s">
        <v>104</v>
      </c>
      <c r="E868" s="1023" t="str">
        <f>'PLAN DE ACCIÓN 2026'!X70</f>
        <v>Subdirección de Metrología Química y Biología</v>
      </c>
      <c r="F868" s="1023" t="str">
        <f>'PLAN DE ACCIÓN 2026'!H70</f>
        <v>Producir Materiales de Referencia piloto / ítems de comparación</v>
      </c>
      <c r="G868" s="1032">
        <v>9</v>
      </c>
      <c r="H868" s="1023" t="s">
        <v>142</v>
      </c>
      <c r="I868" s="1033">
        <f>'PLAN DE ACCIÓN 2026'!V70</f>
        <v>8</v>
      </c>
      <c r="J868" s="1033">
        <f>'PLAN DE ACCIÓN 2026'!J70+'PLAN DE ACCIÓN 2026'!K70+'PLAN DE ACCIÓN 2026'!L70+'PLAN DE ACCIÓN 2026'!M70+'PLAN DE ACCIÓN 2026'!N70+'PLAN DE ACCIÓN 2026'!O70+'PLAN DE ACCIÓN 2026'!P70+'PLAN DE ACCIÓN 2026'!Q70+'PLAN DE ACCIÓN 2026'!R70</f>
        <v>4</v>
      </c>
      <c r="K868" s="1033">
        <f>'PLAN DE ACCIÓN 2026'!AB70+'PLAN DE ACCIÓN 2026'!AC70+'PLAN DE ACCIÓN 2026'!AD70+'PLAN DE ACCIÓN 2026'!AE70+'PLAN DE ACCIÓN 2026'!AF70+'PLAN DE ACCIÓN 2026'!AG70+'PLAN DE ACCIÓN 2026'!AH70+'PLAN DE ACCIÓN 2026'!AI70+'PLAN DE ACCIÓN 2026'!AJ70</f>
        <v>0</v>
      </c>
      <c r="L868" s="1031">
        <f t="shared" si="85"/>
        <v>0.5</v>
      </c>
      <c r="M868" s="1031">
        <f t="shared" si="86"/>
        <v>0</v>
      </c>
      <c r="N868" s="1033">
        <f>'PLAN DE ACCIÓN 2026'!R70</f>
        <v>0</v>
      </c>
      <c r="O868" s="1032">
        <f>'PLAN DE ACCIÓN 2026'!AJ70</f>
        <v>0</v>
      </c>
      <c r="P868" s="1029" t="e">
        <f t="shared" si="84"/>
        <v>#DIV/0!</v>
      </c>
      <c r="Q868" s="1046" t="s">
        <v>110</v>
      </c>
      <c r="R868" s="1030">
        <f t="shared" si="87"/>
        <v>-4</v>
      </c>
      <c r="S868" s="1030">
        <f t="shared" si="88"/>
        <v>0</v>
      </c>
    </row>
    <row r="869" spans="1:19" ht="14.25">
      <c r="A869" s="1041">
        <v>68</v>
      </c>
      <c r="B869" s="1023" t="str">
        <f>'PLAN DE ACCIÓN 2026'!G71</f>
        <v>ID6</v>
      </c>
      <c r="C869" s="1048" t="s">
        <v>133</v>
      </c>
      <c r="D869" s="1048" t="s">
        <v>104</v>
      </c>
      <c r="E869" s="1023" t="str">
        <f>'PLAN DE ACCIÓN 2026'!X71</f>
        <v>Subdirección de Metrología Química y Biología</v>
      </c>
      <c r="F869" s="1023" t="str">
        <f>'PLAN DE ACCIÓN 2026'!H71</f>
        <v>Desarrollar la capacidad técnica para la certificación de materiales de referencia</v>
      </c>
      <c r="G869" s="1032">
        <v>9</v>
      </c>
      <c r="H869" s="1023" t="s">
        <v>142</v>
      </c>
      <c r="I869" s="1033">
        <f>'PLAN DE ACCIÓN 2026'!V71</f>
        <v>28</v>
      </c>
      <c r="J869" s="1033">
        <f>'PLAN DE ACCIÓN 2026'!J71+'PLAN DE ACCIÓN 2026'!K71+'PLAN DE ACCIÓN 2026'!L71+'PLAN DE ACCIÓN 2026'!M71+'PLAN DE ACCIÓN 2026'!N71+'PLAN DE ACCIÓN 2026'!O71+'PLAN DE ACCIÓN 2026'!P71+'PLAN DE ACCIÓN 2026'!Q71+'PLAN DE ACCIÓN 2026'!R71</f>
        <v>15</v>
      </c>
      <c r="K869" s="1033">
        <f>'PLAN DE ACCIÓN 2026'!AB71+'PLAN DE ACCIÓN 2026'!AC71+'PLAN DE ACCIÓN 2026'!AD71+'PLAN DE ACCIÓN 2026'!AE71+'PLAN DE ACCIÓN 2026'!AF71+'PLAN DE ACCIÓN 2026'!AG71+'PLAN DE ACCIÓN 2026'!AH71+'PLAN DE ACCIÓN 2026'!AI71+'PLAN DE ACCIÓN 2026'!AJ71</f>
        <v>2</v>
      </c>
      <c r="L869" s="1031">
        <f t="shared" si="85"/>
        <v>0.5357142857142857</v>
      </c>
      <c r="M869" s="1031">
        <f t="shared" si="86"/>
        <v>7.1428571428571425E-2</v>
      </c>
      <c r="N869" s="1033">
        <f>'PLAN DE ACCIÓN 2026'!R71</f>
        <v>0</v>
      </c>
      <c r="O869" s="1032">
        <f>'PLAN DE ACCIÓN 2026'!AJ71</f>
        <v>0</v>
      </c>
      <c r="P869" s="1029" t="e">
        <f t="shared" si="84"/>
        <v>#DIV/0!</v>
      </c>
      <c r="Q869" s="1046" t="s">
        <v>110</v>
      </c>
      <c r="R869" s="1030">
        <f t="shared" si="87"/>
        <v>-13</v>
      </c>
      <c r="S869" s="1030">
        <f t="shared" si="88"/>
        <v>0</v>
      </c>
    </row>
    <row r="870" spans="1:19" ht="14.25">
      <c r="A870" s="1041">
        <v>69</v>
      </c>
      <c r="B870" s="1023" t="str">
        <f>'PLAN DE ACCIÓN 2026'!G72</f>
        <v>ID7</v>
      </c>
      <c r="C870" s="1048" t="s">
        <v>133</v>
      </c>
      <c r="D870" s="1048" t="s">
        <v>104</v>
      </c>
      <c r="E870" s="1023" t="str">
        <f>'PLAN DE ACCIÓN 2026'!X72</f>
        <v>Subdirección de Metrología Química y Biología</v>
      </c>
      <c r="F870" s="1023" t="str">
        <f>'PLAN DE ACCIÓN 2026'!H72</f>
        <v>Diseñar nuevos cursos en metrología Química y Biología (Versión Piloto)</v>
      </c>
      <c r="G870" s="1032">
        <v>9</v>
      </c>
      <c r="H870" s="1023" t="s">
        <v>142</v>
      </c>
      <c r="I870" s="1033">
        <f>'PLAN DE ACCIÓN 2026'!V72</f>
        <v>1</v>
      </c>
      <c r="J870" s="1033">
        <f>'PLAN DE ACCIÓN 2026'!J72+'PLAN DE ACCIÓN 2026'!K72+'PLAN DE ACCIÓN 2026'!L72+'PLAN DE ACCIÓN 2026'!M72+'PLAN DE ACCIÓN 2026'!N72+'PLAN DE ACCIÓN 2026'!O72+'PLAN DE ACCIÓN 2026'!P72+'PLAN DE ACCIÓN 2026'!Q72+'PLAN DE ACCIÓN 2026'!R72</f>
        <v>0</v>
      </c>
      <c r="K870" s="1033">
        <f>'PLAN DE ACCIÓN 2026'!AB72+'PLAN DE ACCIÓN 2026'!AC72+'PLAN DE ACCIÓN 2026'!AD72+'PLAN DE ACCIÓN 2026'!AE72+'PLAN DE ACCIÓN 2026'!AF72+'PLAN DE ACCIÓN 2026'!AG72+'PLAN DE ACCIÓN 2026'!AH72+'PLAN DE ACCIÓN 2026'!AI72+'PLAN DE ACCIÓN 2026'!AJ72</f>
        <v>0</v>
      </c>
      <c r="L870" s="1031">
        <f t="shared" si="85"/>
        <v>0</v>
      </c>
      <c r="M870" s="1031">
        <f t="shared" si="86"/>
        <v>0</v>
      </c>
      <c r="N870" s="1033">
        <f>'PLAN DE ACCIÓN 2026'!R72</f>
        <v>0</v>
      </c>
      <c r="O870" s="1032">
        <f>'PLAN DE ACCIÓN 2026'!AJ72</f>
        <v>0</v>
      </c>
      <c r="P870" s="1029" t="e">
        <f t="shared" si="84"/>
        <v>#DIV/0!</v>
      </c>
      <c r="Q870" s="1046" t="s">
        <v>110</v>
      </c>
      <c r="R870" s="1030">
        <f t="shared" si="87"/>
        <v>0</v>
      </c>
      <c r="S870" s="1030">
        <f t="shared" si="88"/>
        <v>0</v>
      </c>
    </row>
    <row r="871" spans="1:19" ht="14.25">
      <c r="A871" s="1041">
        <v>70</v>
      </c>
      <c r="B871" s="1023" t="str">
        <f>'PLAN DE ACCIÓN 2026'!G73</f>
        <v>ID8</v>
      </c>
      <c r="C871" s="1048" t="s">
        <v>133</v>
      </c>
      <c r="D871" s="1048" t="s">
        <v>104</v>
      </c>
      <c r="E871" s="1023" t="str">
        <f>'PLAN DE ACCIÓN 2026'!X73</f>
        <v>Subdirección de Metrología Química y Biología</v>
      </c>
      <c r="F871" s="1023" t="str">
        <f>'PLAN DE ACCIÓN 2026'!H73</f>
        <v>Apoyar técnicamente la elaboración de protocolos de los ensayos de aptitud programadas por SSMRC</v>
      </c>
      <c r="G871" s="1032">
        <v>9</v>
      </c>
      <c r="H871" s="1023" t="s">
        <v>142</v>
      </c>
      <c r="I871" s="1033">
        <f>'PLAN DE ACCIÓN 2026'!V73</f>
        <v>3</v>
      </c>
      <c r="J871" s="1033">
        <f>'PLAN DE ACCIÓN 2026'!J73+'PLAN DE ACCIÓN 2026'!K73+'PLAN DE ACCIÓN 2026'!L73+'PLAN DE ACCIÓN 2026'!M73+'PLAN DE ACCIÓN 2026'!N73+'PLAN DE ACCIÓN 2026'!O73+'PLAN DE ACCIÓN 2026'!P73+'PLAN DE ACCIÓN 2026'!Q73+'PLAN DE ACCIÓN 2026'!R73</f>
        <v>2</v>
      </c>
      <c r="K871" s="1033">
        <f>'PLAN DE ACCIÓN 2026'!AB73+'PLAN DE ACCIÓN 2026'!AC73+'PLAN DE ACCIÓN 2026'!AD73+'PLAN DE ACCIÓN 2026'!AE73+'PLAN DE ACCIÓN 2026'!AF73+'PLAN DE ACCIÓN 2026'!AG73+'PLAN DE ACCIÓN 2026'!AH73+'PLAN DE ACCIÓN 2026'!AI73+'PLAN DE ACCIÓN 2026'!AJ73</f>
        <v>0</v>
      </c>
      <c r="L871" s="1031">
        <f t="shared" si="85"/>
        <v>0.66666666666666663</v>
      </c>
      <c r="M871" s="1031">
        <f t="shared" si="86"/>
        <v>0</v>
      </c>
      <c r="N871" s="1033">
        <f>'PLAN DE ACCIÓN 2026'!R73</f>
        <v>0</v>
      </c>
      <c r="O871" s="1032">
        <f>'PLAN DE ACCIÓN 2026'!AJ73</f>
        <v>0</v>
      </c>
      <c r="P871" s="1029" t="e">
        <f t="shared" si="84"/>
        <v>#DIV/0!</v>
      </c>
      <c r="Q871" s="1046" t="s">
        <v>110</v>
      </c>
      <c r="R871" s="1030">
        <f t="shared" si="87"/>
        <v>-2</v>
      </c>
      <c r="S871" s="1030">
        <f t="shared" si="88"/>
        <v>0</v>
      </c>
    </row>
    <row r="872" spans="1:19" ht="14.25">
      <c r="A872" s="1041">
        <v>71</v>
      </c>
      <c r="B872" s="1023" t="str">
        <f>'PLAN DE ACCIÓN 2026'!G74</f>
        <v>ID9</v>
      </c>
      <c r="C872" s="1048" t="s">
        <v>133</v>
      </c>
      <c r="D872" s="1048" t="s">
        <v>104</v>
      </c>
      <c r="E872" s="1023" t="str">
        <f>'PLAN DE ACCIÓN 2026'!X74</f>
        <v>Subdirección de Metrología Química y Biología</v>
      </c>
      <c r="F872" s="1023" t="str">
        <f>'PLAN DE ACCIÓN 2026'!H74</f>
        <v>Apoyar técnicamente la elaboración del informe final de ensayos de aptitud programadas por SSMRC, las recomendaciones y presentación de cierre del EA</v>
      </c>
      <c r="G872" s="1032">
        <v>9</v>
      </c>
      <c r="H872" s="1023" t="s">
        <v>142</v>
      </c>
      <c r="I872" s="1033">
        <f>'PLAN DE ACCIÓN 2026'!V74</f>
        <v>4</v>
      </c>
      <c r="J872" s="1033">
        <f>'PLAN DE ACCIÓN 2026'!J74+'PLAN DE ACCIÓN 2026'!K74+'PLAN DE ACCIÓN 2026'!L74+'PLAN DE ACCIÓN 2026'!M74+'PLAN DE ACCIÓN 2026'!N74+'PLAN DE ACCIÓN 2026'!O74+'PLAN DE ACCIÓN 2026'!P74+'PLAN DE ACCIÓN 2026'!Q74+'PLAN DE ACCIÓN 2026'!R74</f>
        <v>1</v>
      </c>
      <c r="K872" s="1033">
        <f>'PLAN DE ACCIÓN 2026'!AB74+'PLAN DE ACCIÓN 2026'!AC74+'PLAN DE ACCIÓN 2026'!AD74+'PLAN DE ACCIÓN 2026'!AE74+'PLAN DE ACCIÓN 2026'!AF74+'PLAN DE ACCIÓN 2026'!AG74+'PLAN DE ACCIÓN 2026'!AH74+'PLAN DE ACCIÓN 2026'!AI74+'PLAN DE ACCIÓN 2026'!AJ74</f>
        <v>0</v>
      </c>
      <c r="L872" s="1031">
        <f t="shared" si="85"/>
        <v>0.25</v>
      </c>
      <c r="M872" s="1031">
        <f t="shared" si="86"/>
        <v>0</v>
      </c>
      <c r="N872" s="1033">
        <f>'PLAN DE ACCIÓN 2026'!R74</f>
        <v>0</v>
      </c>
      <c r="O872" s="1032">
        <f>'PLAN DE ACCIÓN 2026'!AJ74</f>
        <v>0</v>
      </c>
      <c r="P872" s="1029" t="e">
        <f t="shared" si="84"/>
        <v>#DIV/0!</v>
      </c>
      <c r="Q872" s="1046" t="s">
        <v>110</v>
      </c>
      <c r="R872" s="1030">
        <f t="shared" si="87"/>
        <v>-1</v>
      </c>
      <c r="S872" s="1030">
        <f t="shared" si="88"/>
        <v>0</v>
      </c>
    </row>
    <row r="873" spans="1:19" ht="14.25">
      <c r="A873" s="1041">
        <v>72</v>
      </c>
      <c r="B873" s="1023" t="str">
        <f>'PLAN DE ACCIÓN 2026'!G75</f>
        <v>ID10</v>
      </c>
      <c r="C873" s="1048" t="s">
        <v>133</v>
      </c>
      <c r="D873" s="1048" t="s">
        <v>104</v>
      </c>
      <c r="E873" s="1023" t="str">
        <f>'PLAN DE ACCIÓN 2026'!X75</f>
        <v>Subdirección de Metrología Química y Biología</v>
      </c>
      <c r="F873" s="1023" t="str">
        <f>'PLAN DE ACCIÓN 2026'!H75</f>
        <v>Desarrollar componente técnico del estudio colaborativo</v>
      </c>
      <c r="G873" s="1032">
        <v>9</v>
      </c>
      <c r="H873" s="1023" t="s">
        <v>142</v>
      </c>
      <c r="I873" s="1033">
        <f>'PLAN DE ACCIÓN 2026'!V75</f>
        <v>1</v>
      </c>
      <c r="J873" s="1033">
        <f>'PLAN DE ACCIÓN 2026'!J75+'PLAN DE ACCIÓN 2026'!K75+'PLAN DE ACCIÓN 2026'!L75+'PLAN DE ACCIÓN 2026'!M75+'PLAN DE ACCIÓN 2026'!N75+'PLAN DE ACCIÓN 2026'!O75+'PLAN DE ACCIÓN 2026'!P75+'PLAN DE ACCIÓN 2026'!Q75+'PLAN DE ACCIÓN 2026'!R75</f>
        <v>1</v>
      </c>
      <c r="K873" s="1033">
        <f>'PLAN DE ACCIÓN 2026'!AB75+'PLAN DE ACCIÓN 2026'!AC75+'PLAN DE ACCIÓN 2026'!AD75+'PLAN DE ACCIÓN 2026'!AE75+'PLAN DE ACCIÓN 2026'!AF75+'PLAN DE ACCIÓN 2026'!AG75+'PLAN DE ACCIÓN 2026'!AH75+'PLAN DE ACCIÓN 2026'!AI75+'PLAN DE ACCIÓN 2026'!AJ75</f>
        <v>0</v>
      </c>
      <c r="L873" s="1031">
        <f t="shared" si="85"/>
        <v>1</v>
      </c>
      <c r="M873" s="1031">
        <f t="shared" si="86"/>
        <v>0</v>
      </c>
      <c r="N873" s="1033">
        <f>'PLAN DE ACCIÓN 2026'!R75</f>
        <v>1</v>
      </c>
      <c r="O873" s="1032">
        <f>'PLAN DE ACCIÓN 2026'!AJ75</f>
        <v>0</v>
      </c>
      <c r="P873" s="1029">
        <f t="shared" si="84"/>
        <v>0</v>
      </c>
      <c r="Q873" s="1046" t="s">
        <v>110</v>
      </c>
      <c r="R873" s="1030">
        <f t="shared" si="87"/>
        <v>-1</v>
      </c>
      <c r="S873" s="1030">
        <f t="shared" si="88"/>
        <v>-1</v>
      </c>
    </row>
    <row r="874" spans="1:19" ht="14.25">
      <c r="A874" s="1041">
        <v>73</v>
      </c>
      <c r="B874" s="1023" t="str">
        <f>'PLAN DE ACCIÓN 2026'!G76</f>
        <v>ID11</v>
      </c>
      <c r="C874" s="1048" t="s">
        <v>133</v>
      </c>
      <c r="D874" s="1048" t="s">
        <v>104</v>
      </c>
      <c r="E874" s="1023" t="str">
        <f>'PLAN DE ACCIÓN 2026'!X76</f>
        <v>Subdirección de Metrología Química y Biología</v>
      </c>
      <c r="F874" s="1023" t="str">
        <f>'PLAN DE ACCIÓN 2026'!H76</f>
        <v>Apoyar técnicamente la elaboración del informe final del Estudio Colaborativo por SSMRC, las recomendaciones y presentación de cierre.</v>
      </c>
      <c r="G874" s="1032">
        <v>9</v>
      </c>
      <c r="H874" s="1023" t="s">
        <v>142</v>
      </c>
      <c r="I874" s="1033">
        <f>'PLAN DE ACCIÓN 2026'!V76</f>
        <v>1</v>
      </c>
      <c r="J874" s="1033">
        <f>'PLAN DE ACCIÓN 2026'!J76+'PLAN DE ACCIÓN 2026'!K76+'PLAN DE ACCIÓN 2026'!L76+'PLAN DE ACCIÓN 2026'!M76+'PLAN DE ACCIÓN 2026'!N76+'PLAN DE ACCIÓN 2026'!O76+'PLAN DE ACCIÓN 2026'!P76+'PLAN DE ACCIÓN 2026'!Q76+'PLAN DE ACCIÓN 2026'!R76</f>
        <v>0</v>
      </c>
      <c r="K874" s="1033">
        <f>'PLAN DE ACCIÓN 2026'!AB76+'PLAN DE ACCIÓN 2026'!AC76+'PLAN DE ACCIÓN 2026'!AD76+'PLAN DE ACCIÓN 2026'!AE76+'PLAN DE ACCIÓN 2026'!AF76+'PLAN DE ACCIÓN 2026'!AG76+'PLAN DE ACCIÓN 2026'!AH76+'PLAN DE ACCIÓN 2026'!AI76+'PLAN DE ACCIÓN 2026'!AJ76</f>
        <v>0</v>
      </c>
      <c r="L874" s="1031">
        <f t="shared" si="85"/>
        <v>0</v>
      </c>
      <c r="M874" s="1031">
        <f t="shared" si="86"/>
        <v>0</v>
      </c>
      <c r="N874" s="1033">
        <f>'PLAN DE ACCIÓN 2026'!R76</f>
        <v>0</v>
      </c>
      <c r="O874" s="1032">
        <f>'PLAN DE ACCIÓN 2026'!AJ76</f>
        <v>0</v>
      </c>
      <c r="P874" s="1029" t="e">
        <f t="shared" si="84"/>
        <v>#DIV/0!</v>
      </c>
      <c r="Q874" s="1046" t="s">
        <v>110</v>
      </c>
      <c r="R874" s="1030">
        <f t="shared" si="87"/>
        <v>0</v>
      </c>
      <c r="S874" s="1030">
        <f t="shared" si="88"/>
        <v>0</v>
      </c>
    </row>
    <row r="875" spans="1:19" ht="14.25">
      <c r="A875" s="1041">
        <v>74</v>
      </c>
      <c r="B875" s="1023" t="str">
        <f>'PLAN DE ACCIÓN 2026'!G77</f>
        <v>ID12</v>
      </c>
      <c r="C875" s="1048" t="s">
        <v>133</v>
      </c>
      <c r="D875" s="1048" t="s">
        <v>104</v>
      </c>
      <c r="E875" s="1023" t="str">
        <f>'PLAN DE ACCIÓN 2026'!X77</f>
        <v>Subdirección de Metrología Química y Biología</v>
      </c>
      <c r="F875" s="1023" t="str">
        <f>'PLAN DE ACCIÓN 2026'!H77</f>
        <v xml:space="preserve">Divulgar los avances en metrología química y bioanálisis por parte  del Grupo de Investigación en Metrología Química y Bioanálisis - GIMQB </v>
      </c>
      <c r="G875" s="1032">
        <v>9</v>
      </c>
      <c r="H875" s="1023" t="s">
        <v>142</v>
      </c>
      <c r="I875" s="1033">
        <f>'PLAN DE ACCIÓN 2026'!V77</f>
        <v>8</v>
      </c>
      <c r="J875" s="1033">
        <f>'PLAN DE ACCIÓN 2026'!J77+'PLAN DE ACCIÓN 2026'!K77+'PLAN DE ACCIÓN 2026'!L77+'PLAN DE ACCIÓN 2026'!M77+'PLAN DE ACCIÓN 2026'!N77+'PLAN DE ACCIÓN 2026'!O77+'PLAN DE ACCIÓN 2026'!P77+'PLAN DE ACCIÓN 2026'!Q77+'PLAN DE ACCIÓN 2026'!R77</f>
        <v>1</v>
      </c>
      <c r="K875" s="1033">
        <f>'PLAN DE ACCIÓN 2026'!AB77+'PLAN DE ACCIÓN 2026'!AC77+'PLAN DE ACCIÓN 2026'!AD77+'PLAN DE ACCIÓN 2026'!AE77+'PLAN DE ACCIÓN 2026'!AF77+'PLAN DE ACCIÓN 2026'!AG77+'PLAN DE ACCIÓN 2026'!AH77+'PLAN DE ACCIÓN 2026'!AI77+'PLAN DE ACCIÓN 2026'!AJ77</f>
        <v>2</v>
      </c>
      <c r="L875" s="1031">
        <f t="shared" si="85"/>
        <v>0.125</v>
      </c>
      <c r="M875" s="1031">
        <f t="shared" si="86"/>
        <v>0.25</v>
      </c>
      <c r="N875" s="1033">
        <f>'PLAN DE ACCIÓN 2026'!R77</f>
        <v>0</v>
      </c>
      <c r="O875" s="1032">
        <f>'PLAN DE ACCIÓN 2026'!AJ77</f>
        <v>0</v>
      </c>
      <c r="P875" s="1029" t="e">
        <f t="shared" si="84"/>
        <v>#DIV/0!</v>
      </c>
      <c r="Q875" s="1046" t="s">
        <v>110</v>
      </c>
      <c r="R875" s="1030">
        <f t="shared" si="87"/>
        <v>1</v>
      </c>
      <c r="S875" s="1030">
        <f t="shared" si="88"/>
        <v>0</v>
      </c>
    </row>
    <row r="876" spans="1:19" ht="14.25">
      <c r="A876" s="1041">
        <v>75</v>
      </c>
      <c r="B876" s="1023" t="str">
        <f>'PLAN DE ACCIÓN 2026'!G78</f>
        <v>ID13</v>
      </c>
      <c r="C876" s="1048" t="s">
        <v>133</v>
      </c>
      <c r="D876" s="1048" t="s">
        <v>104</v>
      </c>
      <c r="E876" s="1023" t="str">
        <f>'PLAN DE ACCIÓN 2026'!X78</f>
        <v>Subdirección de Metrología Química y Biología</v>
      </c>
      <c r="F876" s="1023" t="str">
        <f>'PLAN DE ACCIÓN 2026'!H78</f>
        <v>Participación en convocatorias y/o ejecución de proyectos de cooperación nacional o internacional</v>
      </c>
      <c r="G876" s="1032">
        <v>9</v>
      </c>
      <c r="H876" s="1023" t="s">
        <v>142</v>
      </c>
      <c r="I876" s="1033">
        <f>'PLAN DE ACCIÓN 2026'!V78</f>
        <v>2</v>
      </c>
      <c r="J876" s="1033">
        <f>'PLAN DE ACCIÓN 2026'!J78+'PLAN DE ACCIÓN 2026'!K78+'PLAN DE ACCIÓN 2026'!L78+'PLAN DE ACCIÓN 2026'!M78+'PLAN DE ACCIÓN 2026'!N78+'PLAN DE ACCIÓN 2026'!O78+'PLAN DE ACCIÓN 2026'!P78+'PLAN DE ACCIÓN 2026'!Q78+'PLAN DE ACCIÓN 2026'!R78</f>
        <v>1</v>
      </c>
      <c r="K876" s="1033">
        <f>'PLAN DE ACCIÓN 2026'!AB78+'PLAN DE ACCIÓN 2026'!AC78+'PLAN DE ACCIÓN 2026'!AD78+'PLAN DE ACCIÓN 2026'!AE78+'PLAN DE ACCIÓN 2026'!AF78+'PLAN DE ACCIÓN 2026'!AG78+'PLAN DE ACCIÓN 2026'!AH78+'PLAN DE ACCIÓN 2026'!AI78+'PLAN DE ACCIÓN 2026'!AJ78</f>
        <v>0</v>
      </c>
      <c r="L876" s="1031">
        <f t="shared" si="85"/>
        <v>0.5</v>
      </c>
      <c r="M876" s="1031">
        <f t="shared" si="86"/>
        <v>0</v>
      </c>
      <c r="N876" s="1033">
        <f>'PLAN DE ACCIÓN 2026'!R78</f>
        <v>0</v>
      </c>
      <c r="O876" s="1032">
        <f>'PLAN DE ACCIÓN 2026'!AJ78</f>
        <v>0</v>
      </c>
      <c r="P876" s="1029" t="e">
        <f t="shared" si="84"/>
        <v>#DIV/0!</v>
      </c>
      <c r="Q876" s="1046" t="s">
        <v>110</v>
      </c>
      <c r="R876" s="1030">
        <f t="shared" si="87"/>
        <v>-1</v>
      </c>
      <c r="S876" s="1030">
        <f t="shared" si="88"/>
        <v>0</v>
      </c>
    </row>
    <row r="877" spans="1:19" ht="14.25">
      <c r="A877" s="1041">
        <v>76</v>
      </c>
      <c r="B877" s="1023" t="str">
        <f>'PLAN DE ACCIÓN 2026'!G79</f>
        <v>ID14</v>
      </c>
      <c r="C877" s="1048" t="s">
        <v>133</v>
      </c>
      <c r="D877" s="1048" t="s">
        <v>104</v>
      </c>
      <c r="E877" s="1023" t="str">
        <f>'PLAN DE ACCIÓN 2026'!X79</f>
        <v xml:space="preserve">Oficina Asesora de Planeación </v>
      </c>
      <c r="F877" s="1023" t="str">
        <f>'PLAN DE ACCIÓN 2026'!H79</f>
        <v>Definir e implementar los lineamientos institucionales de diplomacia científica en el INM</v>
      </c>
      <c r="G877" s="1032">
        <v>9</v>
      </c>
      <c r="H877" s="1023" t="s">
        <v>142</v>
      </c>
      <c r="I877" s="1033">
        <f>'PLAN DE ACCIÓN 2026'!V79</f>
        <v>2</v>
      </c>
      <c r="J877" s="1033">
        <f>'PLAN DE ACCIÓN 2026'!J79+'PLAN DE ACCIÓN 2026'!K79+'PLAN DE ACCIÓN 2026'!L79+'PLAN DE ACCIÓN 2026'!M79+'PLAN DE ACCIÓN 2026'!N79+'PLAN DE ACCIÓN 2026'!O79+'PLAN DE ACCIÓN 2026'!P79+'PLAN DE ACCIÓN 2026'!Q79+'PLAN DE ACCIÓN 2026'!R79</f>
        <v>1</v>
      </c>
      <c r="K877" s="1033">
        <f>'PLAN DE ACCIÓN 2026'!AB79+'PLAN DE ACCIÓN 2026'!AC79+'PLAN DE ACCIÓN 2026'!AD79+'PLAN DE ACCIÓN 2026'!AE79+'PLAN DE ACCIÓN 2026'!AF79+'PLAN DE ACCIÓN 2026'!AG79+'PLAN DE ACCIÓN 2026'!AH79+'PLAN DE ACCIÓN 2026'!AI79+'PLAN DE ACCIÓN 2026'!AJ79</f>
        <v>0</v>
      </c>
      <c r="L877" s="1031">
        <f t="shared" si="85"/>
        <v>0.5</v>
      </c>
      <c r="M877" s="1031">
        <f t="shared" si="86"/>
        <v>0</v>
      </c>
      <c r="N877" s="1033">
        <f>'PLAN DE ACCIÓN 2026'!R79</f>
        <v>0</v>
      </c>
      <c r="O877" s="1032">
        <f>'PLAN DE ACCIÓN 2026'!AJ79</f>
        <v>0</v>
      </c>
      <c r="P877" s="1029" t="e">
        <f t="shared" si="84"/>
        <v>#DIV/0!</v>
      </c>
      <c r="Q877" s="1046" t="s">
        <v>110</v>
      </c>
      <c r="R877" s="1030">
        <f t="shared" si="87"/>
        <v>-1</v>
      </c>
      <c r="S877" s="1030">
        <f t="shared" si="88"/>
        <v>0</v>
      </c>
    </row>
    <row r="878" spans="1:19" ht="14.25">
      <c r="A878" s="1041">
        <v>77</v>
      </c>
      <c r="B878" s="1023" t="str">
        <f>'PLAN DE ACCIÓN 2026'!G80</f>
        <v>ID15</v>
      </c>
      <c r="C878" s="1048" t="s">
        <v>133</v>
      </c>
      <c r="D878" s="1048" t="s">
        <v>104</v>
      </c>
      <c r="E878" s="1023" t="str">
        <f>'PLAN DE ACCIÓN 2026'!X80</f>
        <v xml:space="preserve">Oficina Asesora de Planeación </v>
      </c>
      <c r="F878" s="1023" t="str">
        <f>'PLAN DE ACCIÓN 2026'!H80</f>
        <v>Apoyar la gestión de cierre y terminación de los proyectos de inversión los cuales finalizaron su alcance temporal</v>
      </c>
      <c r="G878" s="1032">
        <v>9</v>
      </c>
      <c r="H878" s="1023" t="s">
        <v>142</v>
      </c>
      <c r="I878" s="1033">
        <f>'PLAN DE ACCIÓN 2026'!V80</f>
        <v>10</v>
      </c>
      <c r="J878" s="1033">
        <f>'PLAN DE ACCIÓN 2026'!J80+'PLAN DE ACCIÓN 2026'!K80+'PLAN DE ACCIÓN 2026'!L80+'PLAN DE ACCIÓN 2026'!M80+'PLAN DE ACCIÓN 2026'!N80+'PLAN DE ACCIÓN 2026'!O80+'PLAN DE ACCIÓN 2026'!P80+'PLAN DE ACCIÓN 2026'!Q80+'PLAN DE ACCIÓN 2026'!R80</f>
        <v>0</v>
      </c>
      <c r="K878" s="1033">
        <f>'PLAN DE ACCIÓN 2026'!AB80+'PLAN DE ACCIÓN 2026'!AC80+'PLAN DE ACCIÓN 2026'!AD80+'PLAN DE ACCIÓN 2026'!AE80+'PLAN DE ACCIÓN 2026'!AF80+'PLAN DE ACCIÓN 2026'!AG80+'PLAN DE ACCIÓN 2026'!AH80+'PLAN DE ACCIÓN 2026'!AI80+'PLAN DE ACCIÓN 2026'!AJ80</f>
        <v>0</v>
      </c>
      <c r="L878" s="1031">
        <f t="shared" si="85"/>
        <v>0</v>
      </c>
      <c r="M878" s="1031">
        <f t="shared" si="86"/>
        <v>0</v>
      </c>
      <c r="N878" s="1033">
        <f>'PLAN DE ACCIÓN 2026'!R80</f>
        <v>0</v>
      </c>
      <c r="O878" s="1032">
        <f>'PLAN DE ACCIÓN 2026'!AJ80</f>
        <v>0</v>
      </c>
      <c r="P878" s="1029" t="e">
        <f t="shared" si="84"/>
        <v>#DIV/0!</v>
      </c>
      <c r="Q878" s="1046" t="s">
        <v>110</v>
      </c>
      <c r="R878" s="1030">
        <f t="shared" si="87"/>
        <v>0</v>
      </c>
      <c r="S878" s="1030">
        <f t="shared" si="88"/>
        <v>0</v>
      </c>
    </row>
    <row r="879" spans="1:19" ht="14.25">
      <c r="A879" s="1041">
        <v>78</v>
      </c>
      <c r="B879" s="1023" t="str">
        <f>'PLAN DE ACCIÓN 2026'!G81</f>
        <v>ID16</v>
      </c>
      <c r="C879" s="1048" t="s">
        <v>133</v>
      </c>
      <c r="D879" s="1048" t="s">
        <v>104</v>
      </c>
      <c r="E879" s="1023" t="str">
        <f>'PLAN DE ACCIÓN 2026'!X81</f>
        <v xml:space="preserve">Oficina Asesora de Planeación </v>
      </c>
      <c r="F879" s="1023" t="str">
        <f>'PLAN DE ACCIÓN 2026'!H81</f>
        <v>Definir e implementar los lineamientos institucionales de analítica de datos del INM</v>
      </c>
      <c r="G879" s="1032">
        <v>9</v>
      </c>
      <c r="H879" s="1023" t="s">
        <v>142</v>
      </c>
      <c r="I879" s="1033">
        <f>'PLAN DE ACCIÓN 2026'!V81</f>
        <v>2</v>
      </c>
      <c r="J879" s="1033">
        <f>'PLAN DE ACCIÓN 2026'!J81+'PLAN DE ACCIÓN 2026'!K81+'PLAN DE ACCIÓN 2026'!L81+'PLAN DE ACCIÓN 2026'!M81+'PLAN DE ACCIÓN 2026'!N81+'PLAN DE ACCIÓN 2026'!O81+'PLAN DE ACCIÓN 2026'!P81+'PLAN DE ACCIÓN 2026'!Q81+'PLAN DE ACCIÓN 2026'!R81</f>
        <v>1</v>
      </c>
      <c r="K879" s="1033">
        <f>'PLAN DE ACCIÓN 2026'!AB81+'PLAN DE ACCIÓN 2026'!AC81+'PLAN DE ACCIÓN 2026'!AD81+'PLAN DE ACCIÓN 2026'!AE81+'PLAN DE ACCIÓN 2026'!AF81+'PLAN DE ACCIÓN 2026'!AG81+'PLAN DE ACCIÓN 2026'!AH81+'PLAN DE ACCIÓN 2026'!AI81+'PLAN DE ACCIÓN 2026'!AJ81</f>
        <v>0</v>
      </c>
      <c r="L879" s="1031">
        <f t="shared" si="85"/>
        <v>0.5</v>
      </c>
      <c r="M879" s="1031">
        <f t="shared" si="86"/>
        <v>0</v>
      </c>
      <c r="N879" s="1033">
        <f>'PLAN DE ACCIÓN 2026'!R81</f>
        <v>0</v>
      </c>
      <c r="O879" s="1032">
        <f>'PLAN DE ACCIÓN 2026'!AJ81</f>
        <v>0</v>
      </c>
      <c r="P879" s="1029" t="e">
        <f t="shared" si="84"/>
        <v>#DIV/0!</v>
      </c>
      <c r="Q879" s="1046" t="s">
        <v>110</v>
      </c>
      <c r="R879" s="1030">
        <f t="shared" si="87"/>
        <v>-1</v>
      </c>
      <c r="S879" s="1030">
        <f t="shared" si="88"/>
        <v>0</v>
      </c>
    </row>
    <row r="880" spans="1:19" ht="14.25">
      <c r="A880" s="1041">
        <v>79</v>
      </c>
      <c r="B880" s="1023" t="str">
        <f>'PLAN DE ACCIÓN 2026'!G82</f>
        <v>ID17</v>
      </c>
      <c r="C880" s="1048" t="s">
        <v>133</v>
      </c>
      <c r="D880" s="1048" t="s">
        <v>104</v>
      </c>
      <c r="E880" s="1023" t="str">
        <f>'PLAN DE ACCIÓN 2026'!X82</f>
        <v xml:space="preserve">Oficina Asesora de Planeación </v>
      </c>
      <c r="F880" s="1023" t="str">
        <f>'PLAN DE ACCIÓN 2026'!H82</f>
        <v>Realizar seguimiento a la implementación de la iniciativa pilito de estructuración de datos en laboratorios de la SMF y la SMQB aprobada por el EAT-AEGD</v>
      </c>
      <c r="G880" s="1032">
        <v>9</v>
      </c>
      <c r="H880" s="1023" t="s">
        <v>142</v>
      </c>
      <c r="I880" s="1033">
        <f>'PLAN DE ACCIÓN 2026'!V82</f>
        <v>1</v>
      </c>
      <c r="J880" s="1033">
        <f>'PLAN DE ACCIÓN 2026'!J82+'PLAN DE ACCIÓN 2026'!K82+'PLAN DE ACCIÓN 2026'!L82+'PLAN DE ACCIÓN 2026'!M82+'PLAN DE ACCIÓN 2026'!N82+'PLAN DE ACCIÓN 2026'!O82+'PLAN DE ACCIÓN 2026'!P82+'PLAN DE ACCIÓN 2026'!Q82+'PLAN DE ACCIÓN 2026'!R82</f>
        <v>0</v>
      </c>
      <c r="K880" s="1033">
        <f>'PLAN DE ACCIÓN 2026'!AB82+'PLAN DE ACCIÓN 2026'!AC82+'PLAN DE ACCIÓN 2026'!AD82+'PLAN DE ACCIÓN 2026'!AE82+'PLAN DE ACCIÓN 2026'!AF82+'PLAN DE ACCIÓN 2026'!AG82+'PLAN DE ACCIÓN 2026'!AH82+'PLAN DE ACCIÓN 2026'!AI82+'PLAN DE ACCIÓN 2026'!AJ82</f>
        <v>0</v>
      </c>
      <c r="L880" s="1031">
        <f t="shared" si="85"/>
        <v>0</v>
      </c>
      <c r="M880" s="1031">
        <f t="shared" si="86"/>
        <v>0</v>
      </c>
      <c r="N880" s="1033">
        <f>'PLAN DE ACCIÓN 2026'!R82</f>
        <v>0</v>
      </c>
      <c r="O880" s="1032">
        <f>'PLAN DE ACCIÓN 2026'!AJ82</f>
        <v>0</v>
      </c>
      <c r="P880" s="1029" t="e">
        <f t="shared" si="84"/>
        <v>#DIV/0!</v>
      </c>
      <c r="Q880" s="1046" t="s">
        <v>110</v>
      </c>
      <c r="R880" s="1030">
        <f t="shared" si="87"/>
        <v>0</v>
      </c>
      <c r="S880" s="1030">
        <f t="shared" si="88"/>
        <v>0</v>
      </c>
    </row>
    <row r="881" spans="1:19" ht="14.25">
      <c r="A881" s="1041">
        <v>80</v>
      </c>
      <c r="B881" s="1023" t="str">
        <f>'PLAN DE ACCIÓN 2026'!G83</f>
        <v>ID18</v>
      </c>
      <c r="C881" s="1048" t="s">
        <v>133</v>
      </c>
      <c r="D881" s="1048" t="s">
        <v>104</v>
      </c>
      <c r="E881" s="1023" t="str">
        <f>'PLAN DE ACCIÓN 2026'!X83</f>
        <v xml:space="preserve">Oficina Asesora de Planeación </v>
      </c>
      <c r="F881" s="1023" t="str">
        <f>'PLAN DE ACCIÓN 2026'!H83</f>
        <v>Realizar el seguimiento semestral de la implementación de la Hoja de Ruta de Arquitectura Empresarial para la mejora del Modelo de Operación por Procesos (MOP)</v>
      </c>
      <c r="G881" s="1032">
        <v>9</v>
      </c>
      <c r="H881" s="1023" t="s">
        <v>142</v>
      </c>
      <c r="I881" s="1033">
        <f>'PLAN DE ACCIÓN 2026'!V83</f>
        <v>2</v>
      </c>
      <c r="J881" s="1033">
        <f>'PLAN DE ACCIÓN 2026'!J83+'PLAN DE ACCIÓN 2026'!K83+'PLAN DE ACCIÓN 2026'!L83+'PLAN DE ACCIÓN 2026'!M83+'PLAN DE ACCIÓN 2026'!N83+'PLAN DE ACCIÓN 2026'!O83+'PLAN DE ACCIÓN 2026'!P83+'PLAN DE ACCIÓN 2026'!Q83+'PLAN DE ACCIÓN 2026'!R83</f>
        <v>1</v>
      </c>
      <c r="K881" s="1033">
        <f>'PLAN DE ACCIÓN 2026'!AB83+'PLAN DE ACCIÓN 2026'!AC83+'PLAN DE ACCIÓN 2026'!AD83+'PLAN DE ACCIÓN 2026'!AE83+'PLAN DE ACCIÓN 2026'!AF83+'PLAN DE ACCIÓN 2026'!AG83+'PLAN DE ACCIÓN 2026'!AH83+'PLAN DE ACCIÓN 2026'!AI83+'PLAN DE ACCIÓN 2026'!AJ83</f>
        <v>0</v>
      </c>
      <c r="L881" s="1031">
        <f t="shared" si="85"/>
        <v>0.5</v>
      </c>
      <c r="M881" s="1031">
        <f t="shared" si="86"/>
        <v>0</v>
      </c>
      <c r="N881" s="1033">
        <f>'PLAN DE ACCIÓN 2026'!R83</f>
        <v>0</v>
      </c>
      <c r="O881" s="1032">
        <f>'PLAN DE ACCIÓN 2026'!AJ83</f>
        <v>0</v>
      </c>
      <c r="P881" s="1029" t="e">
        <f t="shared" si="84"/>
        <v>#DIV/0!</v>
      </c>
      <c r="Q881" s="1046" t="s">
        <v>110</v>
      </c>
      <c r="R881" s="1030">
        <f t="shared" si="87"/>
        <v>-1</v>
      </c>
      <c r="S881" s="1030">
        <f t="shared" si="88"/>
        <v>0</v>
      </c>
    </row>
    <row r="882" spans="1:19" ht="14.25">
      <c r="A882" s="1041">
        <v>81</v>
      </c>
      <c r="B882" s="1023" t="str">
        <f>'PLAN DE ACCIÓN 2026'!G84</f>
        <v>ID19</v>
      </c>
      <c r="C882" s="1048" t="s">
        <v>133</v>
      </c>
      <c r="D882" s="1048" t="s">
        <v>104</v>
      </c>
      <c r="E882" s="1023" t="str">
        <f>'PLAN DE ACCIÓN 2026'!X84</f>
        <v xml:space="preserve">Oficina Asesora de Planeación </v>
      </c>
      <c r="F882" s="1023" t="str">
        <f>'PLAN DE ACCIÓN 2026'!H84</f>
        <v xml:space="preserve">Realizar el seguimiento semestral de la implementación de la Hoja de Ruta de gobierno de datos e información en marco de la implementación de Arquitectura Empresarial y la política MIPG de gestión estadística </v>
      </c>
      <c r="G882" s="1032">
        <v>9</v>
      </c>
      <c r="H882" s="1023" t="s">
        <v>142</v>
      </c>
      <c r="I882" s="1033">
        <f>'PLAN DE ACCIÓN 2026'!V84</f>
        <v>2</v>
      </c>
      <c r="J882" s="1033">
        <f>'PLAN DE ACCIÓN 2026'!J84+'PLAN DE ACCIÓN 2026'!K84+'PLAN DE ACCIÓN 2026'!L84+'PLAN DE ACCIÓN 2026'!M84+'PLAN DE ACCIÓN 2026'!N84+'PLAN DE ACCIÓN 2026'!O84+'PLAN DE ACCIÓN 2026'!P84+'PLAN DE ACCIÓN 2026'!Q84+'PLAN DE ACCIÓN 2026'!R84</f>
        <v>1</v>
      </c>
      <c r="K882" s="1033">
        <f>'PLAN DE ACCIÓN 2026'!AB84+'PLAN DE ACCIÓN 2026'!AC84+'PLAN DE ACCIÓN 2026'!AD84+'PLAN DE ACCIÓN 2026'!AE84+'PLAN DE ACCIÓN 2026'!AF84+'PLAN DE ACCIÓN 2026'!AG84+'PLAN DE ACCIÓN 2026'!AH84+'PLAN DE ACCIÓN 2026'!AI84+'PLAN DE ACCIÓN 2026'!AJ84</f>
        <v>0</v>
      </c>
      <c r="L882" s="1031">
        <f t="shared" si="85"/>
        <v>0.5</v>
      </c>
      <c r="M882" s="1031">
        <f t="shared" si="86"/>
        <v>0</v>
      </c>
      <c r="N882" s="1033">
        <f>'PLAN DE ACCIÓN 2026'!R84</f>
        <v>0</v>
      </c>
      <c r="O882" s="1032">
        <f>'PLAN DE ACCIÓN 2026'!AJ84</f>
        <v>0</v>
      </c>
      <c r="P882" s="1029" t="e">
        <f t="shared" si="84"/>
        <v>#DIV/0!</v>
      </c>
      <c r="Q882" s="1046" t="s">
        <v>110</v>
      </c>
      <c r="R882" s="1030">
        <f t="shared" si="87"/>
        <v>-1</v>
      </c>
      <c r="S882" s="1030">
        <f t="shared" si="88"/>
        <v>0</v>
      </c>
    </row>
    <row r="883" spans="1:19" ht="14.25">
      <c r="A883" s="1041">
        <v>82</v>
      </c>
      <c r="B883" s="1023" t="str">
        <f>'PLAN DE ACCIÓN 2026'!G85</f>
        <v>ID20</v>
      </c>
      <c r="C883" s="1048" t="s">
        <v>133</v>
      </c>
      <c r="D883" s="1048" t="s">
        <v>104</v>
      </c>
      <c r="E883" s="1023" t="str">
        <f>'PLAN DE ACCIÓN 2026'!X85</f>
        <v xml:space="preserve">Oficina Asesora de Planeación </v>
      </c>
      <c r="F883" s="1023" t="str">
        <f>'PLAN DE ACCIÓN 2026'!H85</f>
        <v>Realizar seguimiento a la ejecución de las actividades SIG institucionales incluidas en el plan de trabajo de la OAP</v>
      </c>
      <c r="G883" s="1032">
        <v>9</v>
      </c>
      <c r="H883" s="1023" t="s">
        <v>142</v>
      </c>
      <c r="I883" s="1033">
        <f>'PLAN DE ACCIÓN 2026'!V85</f>
        <v>2</v>
      </c>
      <c r="J883" s="1033">
        <f>'PLAN DE ACCIÓN 2026'!J85+'PLAN DE ACCIÓN 2026'!K85+'PLAN DE ACCIÓN 2026'!L85+'PLAN DE ACCIÓN 2026'!M85+'PLAN DE ACCIÓN 2026'!N85+'PLAN DE ACCIÓN 2026'!O85+'PLAN DE ACCIÓN 2026'!P85+'PLAN DE ACCIÓN 2026'!Q85+'PLAN DE ACCIÓN 2026'!R85</f>
        <v>1</v>
      </c>
      <c r="K883" s="1033">
        <f>'PLAN DE ACCIÓN 2026'!AB85+'PLAN DE ACCIÓN 2026'!AC85+'PLAN DE ACCIÓN 2026'!AD85+'PLAN DE ACCIÓN 2026'!AE85+'PLAN DE ACCIÓN 2026'!AF85+'PLAN DE ACCIÓN 2026'!AG85+'PLAN DE ACCIÓN 2026'!AH85+'PLAN DE ACCIÓN 2026'!AI85+'PLAN DE ACCIÓN 2026'!AJ85</f>
        <v>0</v>
      </c>
      <c r="L883" s="1031">
        <f t="shared" si="85"/>
        <v>0.5</v>
      </c>
      <c r="M883" s="1031">
        <f t="shared" si="86"/>
        <v>0</v>
      </c>
      <c r="N883" s="1033">
        <f>'PLAN DE ACCIÓN 2026'!R85</f>
        <v>0</v>
      </c>
      <c r="O883" s="1032">
        <f>'PLAN DE ACCIÓN 2026'!AJ85</f>
        <v>0</v>
      </c>
      <c r="P883" s="1029" t="e">
        <f t="shared" ref="P883:P946" si="89">O883/N883</f>
        <v>#DIV/0!</v>
      </c>
      <c r="Q883" s="1046" t="s">
        <v>110</v>
      </c>
      <c r="R883" s="1030">
        <f t="shared" si="87"/>
        <v>-1</v>
      </c>
      <c r="S883" s="1030">
        <f t="shared" si="88"/>
        <v>0</v>
      </c>
    </row>
    <row r="884" spans="1:19" ht="14.25">
      <c r="A884" s="1041">
        <v>83</v>
      </c>
      <c r="B884" s="1023" t="str">
        <f>'PLAN DE ACCIÓN 2026'!G86</f>
        <v>ID21</v>
      </c>
      <c r="C884" s="1048" t="s">
        <v>133</v>
      </c>
      <c r="D884" s="1048" t="s">
        <v>104</v>
      </c>
      <c r="E884" s="1023" t="str">
        <f>'PLAN DE ACCIÓN 2026'!X86</f>
        <v xml:space="preserve">Oficina Asesora de Planeación </v>
      </c>
      <c r="F884" s="1023" t="str">
        <f>'PLAN DE ACCIÓN 2026'!H86</f>
        <v>Realizar la identificación y seguimiento a las fuentes de financiación externas para proyectos y actividades de cooperación internacional e intercambio cientifico.</v>
      </c>
      <c r="G884" s="1032">
        <v>9</v>
      </c>
      <c r="H884" s="1023" t="s">
        <v>142</v>
      </c>
      <c r="I884" s="1033">
        <f>'PLAN DE ACCIÓN 2026'!V86</f>
        <v>2</v>
      </c>
      <c r="J884" s="1033">
        <f>'PLAN DE ACCIÓN 2026'!J86+'PLAN DE ACCIÓN 2026'!K86+'PLAN DE ACCIÓN 2026'!L86+'PLAN DE ACCIÓN 2026'!M86+'PLAN DE ACCIÓN 2026'!N86+'PLAN DE ACCIÓN 2026'!O86+'PLAN DE ACCIÓN 2026'!P86+'PLAN DE ACCIÓN 2026'!Q86+'PLAN DE ACCIÓN 2026'!R86</f>
        <v>1</v>
      </c>
      <c r="K884" s="1033">
        <f>'PLAN DE ACCIÓN 2026'!AB86+'PLAN DE ACCIÓN 2026'!AC86+'PLAN DE ACCIÓN 2026'!AD86+'PLAN DE ACCIÓN 2026'!AE86+'PLAN DE ACCIÓN 2026'!AF86+'PLAN DE ACCIÓN 2026'!AG86+'PLAN DE ACCIÓN 2026'!AH86+'PLAN DE ACCIÓN 2026'!AI86+'PLAN DE ACCIÓN 2026'!AJ86</f>
        <v>0</v>
      </c>
      <c r="L884" s="1031">
        <f t="shared" si="85"/>
        <v>0.5</v>
      </c>
      <c r="M884" s="1031">
        <f t="shared" si="86"/>
        <v>0</v>
      </c>
      <c r="N884" s="1033">
        <f>'PLAN DE ACCIÓN 2026'!R86</f>
        <v>0</v>
      </c>
      <c r="O884" s="1032">
        <f>'PLAN DE ACCIÓN 2026'!AJ86</f>
        <v>0</v>
      </c>
      <c r="P884" s="1029" t="e">
        <f t="shared" si="89"/>
        <v>#DIV/0!</v>
      </c>
      <c r="Q884" s="1046" t="s">
        <v>110</v>
      </c>
      <c r="R884" s="1030">
        <f t="shared" si="87"/>
        <v>-1</v>
      </c>
      <c r="S884" s="1030">
        <f t="shared" si="88"/>
        <v>0</v>
      </c>
    </row>
    <row r="885" spans="1:19" ht="14.25">
      <c r="A885" s="1041">
        <v>84</v>
      </c>
      <c r="B885" s="1023" t="str">
        <f>'PLAN DE ACCIÓN 2026'!G87</f>
        <v>ID22</v>
      </c>
      <c r="C885" s="1048" t="s">
        <v>133</v>
      </c>
      <c r="D885" s="1048" t="s">
        <v>104</v>
      </c>
      <c r="E885" s="1023" t="str">
        <f>'PLAN DE ACCIÓN 2026'!X87</f>
        <v xml:space="preserve">Oficina Asesora de Planeación </v>
      </c>
      <c r="F885" s="1023" t="str">
        <f>'PLAN DE ACCIÓN 2026'!H87</f>
        <v>Realizar seguimiento de temáticas institucionales transversales (estrategia, presupuesto, SIG) consolidadas por OAP, para reporte a la alta dirección en marco del CIGD.</v>
      </c>
      <c r="G885" s="1032">
        <v>9</v>
      </c>
      <c r="H885" s="1023" t="s">
        <v>142</v>
      </c>
      <c r="I885" s="1033">
        <f>'PLAN DE ACCIÓN 2026'!V87</f>
        <v>3</v>
      </c>
      <c r="J885" s="1033">
        <f>'PLAN DE ACCIÓN 2026'!J87+'PLAN DE ACCIÓN 2026'!K87+'PLAN DE ACCIÓN 2026'!L87+'PLAN DE ACCIÓN 2026'!M87+'PLAN DE ACCIÓN 2026'!N87+'PLAN DE ACCIÓN 2026'!O87+'PLAN DE ACCIÓN 2026'!P87+'PLAN DE ACCIÓN 2026'!Q87+'PLAN DE ACCIÓN 2026'!R87</f>
        <v>2</v>
      </c>
      <c r="K885" s="1033">
        <f>'PLAN DE ACCIÓN 2026'!AB87+'PLAN DE ACCIÓN 2026'!AC87+'PLAN DE ACCIÓN 2026'!AD87+'PLAN DE ACCIÓN 2026'!AE87+'PLAN DE ACCIÓN 2026'!AF87+'PLAN DE ACCIÓN 2026'!AG87+'PLAN DE ACCIÓN 2026'!AH87+'PLAN DE ACCIÓN 2026'!AI87+'PLAN DE ACCIÓN 2026'!AJ87</f>
        <v>1</v>
      </c>
      <c r="L885" s="1031">
        <f t="shared" si="85"/>
        <v>0.66666666666666663</v>
      </c>
      <c r="M885" s="1031">
        <f t="shared" si="86"/>
        <v>0.33333333333333331</v>
      </c>
      <c r="N885" s="1033">
        <f>'PLAN DE ACCIÓN 2026'!R87</f>
        <v>0</v>
      </c>
      <c r="O885" s="1032">
        <f>'PLAN DE ACCIÓN 2026'!AJ87</f>
        <v>0</v>
      </c>
      <c r="P885" s="1029" t="e">
        <f t="shared" si="89"/>
        <v>#DIV/0!</v>
      </c>
      <c r="Q885" s="1046" t="s">
        <v>110</v>
      </c>
      <c r="R885" s="1030">
        <f t="shared" si="87"/>
        <v>-1</v>
      </c>
      <c r="S885" s="1030">
        <f t="shared" si="88"/>
        <v>0</v>
      </c>
    </row>
    <row r="886" spans="1:19" ht="14.25">
      <c r="A886" s="1041">
        <v>85</v>
      </c>
      <c r="B886" s="1023" t="str">
        <f>'PLAN DE ACCIÓN 2026'!G88</f>
        <v>ID23</v>
      </c>
      <c r="C886" s="1048" t="s">
        <v>133</v>
      </c>
      <c r="D886" s="1048" t="s">
        <v>104</v>
      </c>
      <c r="E886" s="1023" t="str">
        <f>'PLAN DE ACCIÓN 2026'!X88</f>
        <v xml:space="preserve">Oficina Asesora de Planeación </v>
      </c>
      <c r="F886" s="1023" t="str">
        <f>'PLAN DE ACCIÓN 2026'!H88</f>
        <v xml:space="preserve">Formular el nuevo proyecto de inversión de la OAP. </v>
      </c>
      <c r="G886" s="1032">
        <v>9</v>
      </c>
      <c r="H886" s="1023" t="s">
        <v>142</v>
      </c>
      <c r="I886" s="1033">
        <f>'PLAN DE ACCIÓN 2026'!V88</f>
        <v>1</v>
      </c>
      <c r="J886" s="1033">
        <f>'PLAN DE ACCIÓN 2026'!J88+'PLAN DE ACCIÓN 2026'!K88+'PLAN DE ACCIÓN 2026'!L88+'PLAN DE ACCIÓN 2026'!M88+'PLAN DE ACCIÓN 2026'!N88+'PLAN DE ACCIÓN 2026'!O88+'PLAN DE ACCIÓN 2026'!P88+'PLAN DE ACCIÓN 2026'!Q88+'PLAN DE ACCIÓN 2026'!R88</f>
        <v>1</v>
      </c>
      <c r="K886" s="1033">
        <f>'PLAN DE ACCIÓN 2026'!AB88+'PLAN DE ACCIÓN 2026'!AC88+'PLAN DE ACCIÓN 2026'!AD88+'PLAN DE ACCIÓN 2026'!AE88+'PLAN DE ACCIÓN 2026'!AF88+'PLAN DE ACCIÓN 2026'!AG88+'PLAN DE ACCIÓN 2026'!AH88+'PLAN DE ACCIÓN 2026'!AI88+'PLAN DE ACCIÓN 2026'!AJ88</f>
        <v>1</v>
      </c>
      <c r="L886" s="1031">
        <f t="shared" si="85"/>
        <v>1</v>
      </c>
      <c r="M886" s="1031">
        <f t="shared" si="86"/>
        <v>1</v>
      </c>
      <c r="N886" s="1033">
        <f>'PLAN DE ACCIÓN 2026'!R88</f>
        <v>0</v>
      </c>
      <c r="O886" s="1032">
        <f>'PLAN DE ACCIÓN 2026'!AJ88</f>
        <v>0</v>
      </c>
      <c r="P886" s="1029" t="e">
        <f t="shared" si="89"/>
        <v>#DIV/0!</v>
      </c>
      <c r="Q886" s="1046" t="s">
        <v>110</v>
      </c>
      <c r="R886" s="1030">
        <f t="shared" si="87"/>
        <v>0</v>
      </c>
      <c r="S886" s="1030">
        <f t="shared" si="88"/>
        <v>0</v>
      </c>
    </row>
    <row r="887" spans="1:19" ht="14.25">
      <c r="A887" s="1041">
        <v>86</v>
      </c>
      <c r="B887" s="1023" t="str">
        <f>'PLAN DE ACCIÓN 2026'!G89</f>
        <v>ID24</v>
      </c>
      <c r="C887" s="1048" t="s">
        <v>133</v>
      </c>
      <c r="D887" s="1048" t="s">
        <v>104</v>
      </c>
      <c r="E887" s="1023" t="str">
        <f>'PLAN DE ACCIÓN 2026'!X89</f>
        <v xml:space="preserve">Oficina Asesora de Planeación </v>
      </c>
      <c r="F887" s="1023" t="str">
        <f>'PLAN DE ACCIÓN 2026'!H89</f>
        <v>Definir y hacer seguimiento de la implementación de la gestión de proyectos del INM</v>
      </c>
      <c r="G887" s="1032">
        <v>9</v>
      </c>
      <c r="H887" s="1023" t="s">
        <v>142</v>
      </c>
      <c r="I887" s="1033">
        <f>'PLAN DE ACCIÓN 2026'!V89</f>
        <v>2</v>
      </c>
      <c r="J887" s="1033">
        <f>'PLAN DE ACCIÓN 2026'!J89+'PLAN DE ACCIÓN 2026'!K89+'PLAN DE ACCIÓN 2026'!L89+'PLAN DE ACCIÓN 2026'!M89+'PLAN DE ACCIÓN 2026'!N89+'PLAN DE ACCIÓN 2026'!O89+'PLAN DE ACCIÓN 2026'!P89+'PLAN DE ACCIÓN 2026'!Q89+'PLAN DE ACCIÓN 2026'!R89</f>
        <v>1</v>
      </c>
      <c r="K887" s="1033">
        <f>'PLAN DE ACCIÓN 2026'!AB89+'PLAN DE ACCIÓN 2026'!AC89+'PLAN DE ACCIÓN 2026'!AD89+'PLAN DE ACCIÓN 2026'!AE89+'PLAN DE ACCIÓN 2026'!AF89+'PLAN DE ACCIÓN 2026'!AG89+'PLAN DE ACCIÓN 2026'!AH89+'PLAN DE ACCIÓN 2026'!AI89+'PLAN DE ACCIÓN 2026'!AJ89</f>
        <v>0</v>
      </c>
      <c r="L887" s="1031">
        <f t="shared" si="85"/>
        <v>0.5</v>
      </c>
      <c r="M887" s="1031">
        <f t="shared" si="86"/>
        <v>0</v>
      </c>
      <c r="N887" s="1033">
        <f>'PLAN DE ACCIÓN 2026'!R89</f>
        <v>0</v>
      </c>
      <c r="O887" s="1032">
        <f>'PLAN DE ACCIÓN 2026'!AJ89</f>
        <v>0</v>
      </c>
      <c r="P887" s="1029" t="e">
        <f t="shared" si="89"/>
        <v>#DIV/0!</v>
      </c>
      <c r="Q887" s="1046" t="s">
        <v>110</v>
      </c>
      <c r="R887" s="1030">
        <f t="shared" si="87"/>
        <v>-1</v>
      </c>
      <c r="S887" s="1030">
        <f t="shared" si="88"/>
        <v>0</v>
      </c>
    </row>
    <row r="888" spans="1:19" ht="14.25">
      <c r="A888" s="1041">
        <v>87</v>
      </c>
      <c r="B888" s="1023" t="str">
        <f>'PLAN DE ACCIÓN 2026'!G90</f>
        <v>ID25</v>
      </c>
      <c r="C888" s="1048" t="s">
        <v>133</v>
      </c>
      <c r="D888" s="1048" t="s">
        <v>104</v>
      </c>
      <c r="E888" s="1023" t="str">
        <f>'PLAN DE ACCIÓN 2026'!X90</f>
        <v xml:space="preserve">Oficina Asesora de Planeación </v>
      </c>
      <c r="F888" s="1023" t="str">
        <f>'PLAN DE ACCIÓN 2026'!H90</f>
        <v>Actualizar los lineamientos de cooperacción internacional del INM ampliando su alcance y estratégias.</v>
      </c>
      <c r="G888" s="1032">
        <v>9</v>
      </c>
      <c r="H888" s="1023" t="s">
        <v>142</v>
      </c>
      <c r="I888" s="1033">
        <f>'PLAN DE ACCIÓN 2026'!V90</f>
        <v>1</v>
      </c>
      <c r="J888" s="1033">
        <f>'PLAN DE ACCIÓN 2026'!J90+'PLAN DE ACCIÓN 2026'!K90+'PLAN DE ACCIÓN 2026'!L90+'PLAN DE ACCIÓN 2026'!M90+'PLAN DE ACCIÓN 2026'!N90+'PLAN DE ACCIÓN 2026'!O90+'PLAN DE ACCIÓN 2026'!P90+'PLAN DE ACCIÓN 2026'!Q90+'PLAN DE ACCIÓN 2026'!R90</f>
        <v>0</v>
      </c>
      <c r="K888" s="1033">
        <f>'PLAN DE ACCIÓN 2026'!AB90+'PLAN DE ACCIÓN 2026'!AC90+'PLAN DE ACCIÓN 2026'!AD90+'PLAN DE ACCIÓN 2026'!AE90+'PLAN DE ACCIÓN 2026'!AF90+'PLAN DE ACCIÓN 2026'!AG90+'PLAN DE ACCIÓN 2026'!AH90+'PLAN DE ACCIÓN 2026'!AI90+'PLAN DE ACCIÓN 2026'!AJ90</f>
        <v>0</v>
      </c>
      <c r="L888" s="1031">
        <f t="shared" si="85"/>
        <v>0</v>
      </c>
      <c r="M888" s="1031">
        <f t="shared" si="86"/>
        <v>0</v>
      </c>
      <c r="N888" s="1033">
        <f>'PLAN DE ACCIÓN 2026'!R90</f>
        <v>0</v>
      </c>
      <c r="O888" s="1032">
        <f>'PLAN DE ACCIÓN 2026'!AJ90</f>
        <v>0</v>
      </c>
      <c r="P888" s="1029" t="e">
        <f t="shared" si="89"/>
        <v>#DIV/0!</v>
      </c>
      <c r="Q888" s="1046" t="s">
        <v>110</v>
      </c>
      <c r="R888" s="1030">
        <f t="shared" si="87"/>
        <v>0</v>
      </c>
      <c r="S888" s="1030">
        <f t="shared" si="88"/>
        <v>0</v>
      </c>
    </row>
    <row r="889" spans="1:19" ht="14.25">
      <c r="A889" s="1041">
        <v>88</v>
      </c>
      <c r="B889" s="1023" t="str">
        <f>'PLAN DE ACCIÓN 2026'!G91</f>
        <v>ID26</v>
      </c>
      <c r="C889" s="1048" t="s">
        <v>133</v>
      </c>
      <c r="D889" s="1048" t="s">
        <v>104</v>
      </c>
      <c r="E889" s="1023" t="str">
        <f>'PLAN DE ACCIÓN 2026'!X91</f>
        <v xml:space="preserve">Oficina Asesora de Planeación </v>
      </c>
      <c r="F889" s="1023" t="str">
        <f>'PLAN DE ACCIÓN 2026'!H91</f>
        <v>Definir e implementar el programa de mentoria de equidad de genero en la línea de acción del proyecto de cooperacción internacional de  Artical III.</v>
      </c>
      <c r="G889" s="1032">
        <v>9</v>
      </c>
      <c r="H889" s="1023" t="s">
        <v>142</v>
      </c>
      <c r="I889" s="1033">
        <f>'PLAN DE ACCIÓN 2026'!V91</f>
        <v>2</v>
      </c>
      <c r="J889" s="1033">
        <f>'PLAN DE ACCIÓN 2026'!J91+'PLAN DE ACCIÓN 2026'!K91+'PLAN DE ACCIÓN 2026'!L91+'PLAN DE ACCIÓN 2026'!M91+'PLAN DE ACCIÓN 2026'!N91+'PLAN DE ACCIÓN 2026'!O91+'PLAN DE ACCIÓN 2026'!P91+'PLAN DE ACCIÓN 2026'!Q91+'PLAN DE ACCIÓN 2026'!R91</f>
        <v>1</v>
      </c>
      <c r="K889" s="1033">
        <f>'PLAN DE ACCIÓN 2026'!AB91+'PLAN DE ACCIÓN 2026'!AC91+'PLAN DE ACCIÓN 2026'!AD91+'PLAN DE ACCIÓN 2026'!AE91+'PLAN DE ACCIÓN 2026'!AF91+'PLAN DE ACCIÓN 2026'!AG91+'PLAN DE ACCIÓN 2026'!AH91+'PLAN DE ACCIÓN 2026'!AI91+'PLAN DE ACCIÓN 2026'!AJ91</f>
        <v>0</v>
      </c>
      <c r="L889" s="1031">
        <f t="shared" si="85"/>
        <v>0.5</v>
      </c>
      <c r="M889" s="1031">
        <f t="shared" si="86"/>
        <v>0</v>
      </c>
      <c r="N889" s="1033">
        <f>'PLAN DE ACCIÓN 2026'!R91</f>
        <v>0</v>
      </c>
      <c r="O889" s="1032">
        <f>'PLAN DE ACCIÓN 2026'!AJ91</f>
        <v>0</v>
      </c>
      <c r="P889" s="1029" t="e">
        <f t="shared" si="89"/>
        <v>#DIV/0!</v>
      </c>
      <c r="Q889" s="1046" t="s">
        <v>110</v>
      </c>
      <c r="R889" s="1030">
        <f t="shared" si="87"/>
        <v>-1</v>
      </c>
      <c r="S889" s="1030">
        <f t="shared" si="88"/>
        <v>0</v>
      </c>
    </row>
    <row r="890" spans="1:19" ht="14.25">
      <c r="A890" s="1041">
        <v>89</v>
      </c>
      <c r="B890" s="1023" t="str">
        <f>'PLAN DE ACCIÓN 2026'!G92</f>
        <v>ID27</v>
      </c>
      <c r="C890" s="1048" t="s">
        <v>133</v>
      </c>
      <c r="D890" s="1048" t="s">
        <v>104</v>
      </c>
      <c r="E890" s="1023" t="str">
        <f>'PLAN DE ACCIÓN 2026'!X92</f>
        <v>Subdirección de Metrología Física</v>
      </c>
      <c r="F890" s="1023" t="str">
        <f>'PLAN DE ACCIÓN 2026'!H92</f>
        <v>Seguimiento a la actualización de documentos y cierre de hallazgos a cargo de los laboratorios de la SMF</v>
      </c>
      <c r="G890" s="1032">
        <v>9</v>
      </c>
      <c r="H890" s="1023" t="s">
        <v>142</v>
      </c>
      <c r="I890" s="1033">
        <f>'PLAN DE ACCIÓN 2026'!V92</f>
        <v>2</v>
      </c>
      <c r="J890" s="1033">
        <f>'PLAN DE ACCIÓN 2026'!J92+'PLAN DE ACCIÓN 2026'!K92+'PLAN DE ACCIÓN 2026'!L92+'PLAN DE ACCIÓN 2026'!M92+'PLAN DE ACCIÓN 2026'!N92+'PLAN DE ACCIÓN 2026'!O92+'PLAN DE ACCIÓN 2026'!P92+'PLAN DE ACCIÓN 2026'!Q92+'PLAN DE ACCIÓN 2026'!R92</f>
        <v>1</v>
      </c>
      <c r="K890" s="1033">
        <f>'PLAN DE ACCIÓN 2026'!AB92+'PLAN DE ACCIÓN 2026'!AC92+'PLAN DE ACCIÓN 2026'!AD92+'PLAN DE ACCIÓN 2026'!AE92+'PLAN DE ACCIÓN 2026'!AF92+'PLAN DE ACCIÓN 2026'!AG92+'PLAN DE ACCIÓN 2026'!AH92+'PLAN DE ACCIÓN 2026'!AI92+'PLAN DE ACCIÓN 2026'!AJ92</f>
        <v>0</v>
      </c>
      <c r="L890" s="1031">
        <f t="shared" si="85"/>
        <v>0.5</v>
      </c>
      <c r="M890" s="1031">
        <f t="shared" si="86"/>
        <v>0</v>
      </c>
      <c r="N890" s="1033">
        <f>'PLAN DE ACCIÓN 2026'!R92</f>
        <v>0</v>
      </c>
      <c r="O890" s="1032">
        <f>'PLAN DE ACCIÓN 2026'!AJ92</f>
        <v>0</v>
      </c>
      <c r="P890" s="1029" t="e">
        <f t="shared" si="89"/>
        <v>#DIV/0!</v>
      </c>
      <c r="Q890" s="1046" t="s">
        <v>110</v>
      </c>
      <c r="R890" s="1030">
        <f t="shared" si="87"/>
        <v>-1</v>
      </c>
      <c r="S890" s="1030">
        <f t="shared" si="88"/>
        <v>0</v>
      </c>
    </row>
    <row r="891" spans="1:19" ht="14.25">
      <c r="A891" s="1041">
        <v>90</v>
      </c>
      <c r="B891" s="1023" t="str">
        <f>'PLAN DE ACCIÓN 2026'!G93</f>
        <v>ID28</v>
      </c>
      <c r="C891" s="1048" t="s">
        <v>133</v>
      </c>
      <c r="D891" s="1048" t="s">
        <v>104</v>
      </c>
      <c r="E891" s="1023" t="str">
        <f>'PLAN DE ACCIÓN 2026'!X93</f>
        <v>Subdirección de Metrología Física</v>
      </c>
      <c r="F891" s="1023" t="str">
        <f>'PLAN DE ACCIÓN 2026'!H93</f>
        <v>Soporte de documentación cargada a OAP para la presentación al QSTF</v>
      </c>
      <c r="G891" s="1032">
        <v>9</v>
      </c>
      <c r="H891" s="1023" t="s">
        <v>142</v>
      </c>
      <c r="I891" s="1033">
        <f>'PLAN DE ACCIÓN 2026'!V93</f>
        <v>4</v>
      </c>
      <c r="J891" s="1033">
        <f>'PLAN DE ACCIÓN 2026'!J93+'PLAN DE ACCIÓN 2026'!K93+'PLAN DE ACCIÓN 2026'!L93+'PLAN DE ACCIÓN 2026'!M93+'PLAN DE ACCIÓN 2026'!N93+'PLAN DE ACCIÓN 2026'!O93+'PLAN DE ACCIÓN 2026'!P93+'PLAN DE ACCIÓN 2026'!Q93+'PLAN DE ACCIÓN 2026'!R93</f>
        <v>3</v>
      </c>
      <c r="K891" s="1033">
        <f>'PLAN DE ACCIÓN 2026'!AB93+'PLAN DE ACCIÓN 2026'!AC93+'PLAN DE ACCIÓN 2026'!AD93+'PLAN DE ACCIÓN 2026'!AE93+'PLAN DE ACCIÓN 2026'!AF93+'PLAN DE ACCIÓN 2026'!AG93+'PLAN DE ACCIÓN 2026'!AH93+'PLAN DE ACCIÓN 2026'!AI93+'PLAN DE ACCIÓN 2026'!AJ93</f>
        <v>0</v>
      </c>
      <c r="L891" s="1031">
        <f t="shared" si="85"/>
        <v>0.75</v>
      </c>
      <c r="M891" s="1031">
        <f t="shared" si="86"/>
        <v>0</v>
      </c>
      <c r="N891" s="1033">
        <f>'PLAN DE ACCIÓN 2026'!R93</f>
        <v>0</v>
      </c>
      <c r="O891" s="1032">
        <f>'PLAN DE ACCIÓN 2026'!AJ93</f>
        <v>0</v>
      </c>
      <c r="P891" s="1029" t="e">
        <f t="shared" si="89"/>
        <v>#DIV/0!</v>
      </c>
      <c r="Q891" s="1046" t="s">
        <v>110</v>
      </c>
      <c r="R891" s="1030">
        <f t="shared" si="87"/>
        <v>-3</v>
      </c>
      <c r="S891" s="1030">
        <f t="shared" si="88"/>
        <v>0</v>
      </c>
    </row>
    <row r="892" spans="1:19" ht="14.25">
      <c r="A892" s="1041">
        <v>91</v>
      </c>
      <c r="B892" s="1023" t="str">
        <f>'PLAN DE ACCIÓN 2026'!G94</f>
        <v>ID29</v>
      </c>
      <c r="C892" s="1048" t="s">
        <v>133</v>
      </c>
      <c r="D892" s="1048" t="s">
        <v>104</v>
      </c>
      <c r="E892" s="1023" t="str">
        <f>'PLAN DE ACCIÓN 2026'!X94</f>
        <v>Subdirección de Metrología Física</v>
      </c>
      <c r="F892" s="1023" t="str">
        <f>'PLAN DE ACCIÓN 2026'!H94</f>
        <v xml:space="preserve">Seguimiento a iniciativas de Transformación digital en el laboratorio de SMF </v>
      </c>
      <c r="G892" s="1032">
        <v>9</v>
      </c>
      <c r="H892" s="1023" t="s">
        <v>142</v>
      </c>
      <c r="I892" s="1033">
        <f>'PLAN DE ACCIÓN 2026'!V94</f>
        <v>2</v>
      </c>
      <c r="J892" s="1033">
        <f>'PLAN DE ACCIÓN 2026'!J94+'PLAN DE ACCIÓN 2026'!K94+'PLAN DE ACCIÓN 2026'!L94+'PLAN DE ACCIÓN 2026'!M94+'PLAN DE ACCIÓN 2026'!N94+'PLAN DE ACCIÓN 2026'!O94+'PLAN DE ACCIÓN 2026'!P94+'PLAN DE ACCIÓN 2026'!Q94+'PLAN DE ACCIÓN 2026'!R94</f>
        <v>1</v>
      </c>
      <c r="K892" s="1033">
        <f>'PLAN DE ACCIÓN 2026'!AB94+'PLAN DE ACCIÓN 2026'!AC94+'PLAN DE ACCIÓN 2026'!AD94+'PLAN DE ACCIÓN 2026'!AE94+'PLAN DE ACCIÓN 2026'!AF94+'PLAN DE ACCIÓN 2026'!AG94+'PLAN DE ACCIÓN 2026'!AH94+'PLAN DE ACCIÓN 2026'!AI94+'PLAN DE ACCIÓN 2026'!AJ94</f>
        <v>1</v>
      </c>
      <c r="L892" s="1031">
        <f t="shared" si="85"/>
        <v>0.5</v>
      </c>
      <c r="M892" s="1031">
        <f t="shared" si="86"/>
        <v>0.5</v>
      </c>
      <c r="N892" s="1033">
        <f>'PLAN DE ACCIÓN 2026'!R94</f>
        <v>0</v>
      </c>
      <c r="O892" s="1032">
        <f>'PLAN DE ACCIÓN 2026'!AJ94</f>
        <v>0</v>
      </c>
      <c r="P892" s="1029" t="e">
        <f t="shared" si="89"/>
        <v>#DIV/0!</v>
      </c>
      <c r="Q892" s="1046" t="s">
        <v>110</v>
      </c>
      <c r="R892" s="1030">
        <f t="shared" si="87"/>
        <v>0</v>
      </c>
      <c r="S892" s="1030">
        <f t="shared" si="88"/>
        <v>0</v>
      </c>
    </row>
    <row r="893" spans="1:19" ht="14.25">
      <c r="A893" s="1041">
        <v>92</v>
      </c>
      <c r="B893" s="1023" t="str">
        <f>'PLAN DE ACCIÓN 2026'!G95</f>
        <v>ID30</v>
      </c>
      <c r="C893" s="1048" t="s">
        <v>133</v>
      </c>
      <c r="D893" s="1048" t="s">
        <v>104</v>
      </c>
      <c r="E893" s="1023" t="str">
        <f>'PLAN DE ACCIÓN 2026'!X95</f>
        <v>Subdirección de Metrología Física</v>
      </c>
      <c r="F893" s="1023" t="str">
        <f>'PLAN DE ACCIÓN 2026'!H95</f>
        <v>Participar en reuniones de Grupos de Trabajo, subcomités y/o Comités Consultivos ante el BIPM o el SIM</v>
      </c>
      <c r="G893" s="1032">
        <v>9</v>
      </c>
      <c r="H893" s="1023" t="s">
        <v>142</v>
      </c>
      <c r="I893" s="1033">
        <f>'PLAN DE ACCIÓN 2026'!V95</f>
        <v>3</v>
      </c>
      <c r="J893" s="1033">
        <f>'PLAN DE ACCIÓN 2026'!J95+'PLAN DE ACCIÓN 2026'!K95+'PLAN DE ACCIÓN 2026'!L95+'PLAN DE ACCIÓN 2026'!M95+'PLAN DE ACCIÓN 2026'!N95+'PLAN DE ACCIÓN 2026'!O95+'PLAN DE ACCIÓN 2026'!P95+'PLAN DE ACCIÓN 2026'!Q95+'PLAN DE ACCIÓN 2026'!R95</f>
        <v>1</v>
      </c>
      <c r="K893" s="1033">
        <f>'PLAN DE ACCIÓN 2026'!AB95+'PLAN DE ACCIÓN 2026'!AC95+'PLAN DE ACCIÓN 2026'!AD95+'PLAN DE ACCIÓN 2026'!AE95+'PLAN DE ACCIÓN 2026'!AF95+'PLAN DE ACCIÓN 2026'!AG95+'PLAN DE ACCIÓN 2026'!AH95+'PLAN DE ACCIÓN 2026'!AI95+'PLAN DE ACCIÓN 2026'!AJ95</f>
        <v>1</v>
      </c>
      <c r="L893" s="1031">
        <f t="shared" si="85"/>
        <v>0.33333333333333331</v>
      </c>
      <c r="M893" s="1031">
        <f t="shared" si="86"/>
        <v>0.33333333333333331</v>
      </c>
      <c r="N893" s="1033">
        <f>'PLAN DE ACCIÓN 2026'!R95</f>
        <v>0</v>
      </c>
      <c r="O893" s="1032">
        <f>'PLAN DE ACCIÓN 2026'!AJ95</f>
        <v>0</v>
      </c>
      <c r="P893" s="1029" t="e">
        <f t="shared" si="89"/>
        <v>#DIV/0!</v>
      </c>
      <c r="Q893" s="1046" t="s">
        <v>110</v>
      </c>
      <c r="R893" s="1030">
        <f t="shared" si="87"/>
        <v>0</v>
      </c>
      <c r="S893" s="1030">
        <f t="shared" si="88"/>
        <v>0</v>
      </c>
    </row>
    <row r="894" spans="1:19" ht="14.25">
      <c r="A894" s="1041">
        <v>93</v>
      </c>
      <c r="B894" s="1023" t="str">
        <f>'PLAN DE ACCIÓN 2026'!G96</f>
        <v>ID31</v>
      </c>
      <c r="C894" s="1048" t="s">
        <v>133</v>
      </c>
      <c r="D894" s="1048" t="s">
        <v>104</v>
      </c>
      <c r="E894" s="1023" t="str">
        <f>'PLAN DE ACCIÓN 2026'!X96</f>
        <v>Subdirección de Metrología Física</v>
      </c>
      <c r="F894" s="1023" t="str">
        <f>'PLAN DE ACCIÓN 2026'!H96</f>
        <v xml:space="preserve">Rediseñar o diseñar cursos en metrología física </v>
      </c>
      <c r="G894" s="1032">
        <v>9</v>
      </c>
      <c r="H894" s="1023" t="s">
        <v>142</v>
      </c>
      <c r="I894" s="1033">
        <f>'PLAN DE ACCIÓN 2026'!V96</f>
        <v>2</v>
      </c>
      <c r="J894" s="1033">
        <f>'PLAN DE ACCIÓN 2026'!J96+'PLAN DE ACCIÓN 2026'!K96+'PLAN DE ACCIÓN 2026'!L96+'PLAN DE ACCIÓN 2026'!M96+'PLAN DE ACCIÓN 2026'!N96+'PLAN DE ACCIÓN 2026'!O96+'PLAN DE ACCIÓN 2026'!P96+'PLAN DE ACCIÓN 2026'!Q96+'PLAN DE ACCIÓN 2026'!R96</f>
        <v>0</v>
      </c>
      <c r="K894" s="1033">
        <f>'PLAN DE ACCIÓN 2026'!AB96+'PLAN DE ACCIÓN 2026'!AC96+'PLAN DE ACCIÓN 2026'!AD96+'PLAN DE ACCIÓN 2026'!AE96+'PLAN DE ACCIÓN 2026'!AF96+'PLAN DE ACCIÓN 2026'!AG96+'PLAN DE ACCIÓN 2026'!AH96+'PLAN DE ACCIÓN 2026'!AI96+'PLAN DE ACCIÓN 2026'!AJ96</f>
        <v>0</v>
      </c>
      <c r="L894" s="1031">
        <f t="shared" si="85"/>
        <v>0</v>
      </c>
      <c r="M894" s="1031">
        <f t="shared" si="86"/>
        <v>0</v>
      </c>
      <c r="N894" s="1033">
        <f>'PLAN DE ACCIÓN 2026'!R96</f>
        <v>0</v>
      </c>
      <c r="O894" s="1032">
        <f>'PLAN DE ACCIÓN 2026'!AJ96</f>
        <v>0</v>
      </c>
      <c r="P894" s="1029" t="e">
        <f t="shared" si="89"/>
        <v>#DIV/0!</v>
      </c>
      <c r="Q894" s="1046" t="s">
        <v>110</v>
      </c>
      <c r="R894" s="1030">
        <f t="shared" si="87"/>
        <v>0</v>
      </c>
      <c r="S894" s="1030">
        <f t="shared" si="88"/>
        <v>0</v>
      </c>
    </row>
    <row r="895" spans="1:19" ht="14.25">
      <c r="A895" s="1041">
        <v>94</v>
      </c>
      <c r="B895" s="1023" t="str">
        <f>'PLAN DE ACCIÓN 2026'!G97</f>
        <v>ID32</v>
      </c>
      <c r="C895" s="1048" t="s">
        <v>133</v>
      </c>
      <c r="D895" s="1048" t="s">
        <v>104</v>
      </c>
      <c r="E895" s="1023" t="str">
        <f>'PLAN DE ACCIÓN 2026'!X97</f>
        <v>Subdirección de Metrología Física</v>
      </c>
      <c r="F895" s="1023" t="str">
        <f>'PLAN DE ACCIÓN 2026'!H97</f>
        <v>Servicios metrologicos prestados por los laboratorios de la SMF</v>
      </c>
      <c r="G895" s="1032">
        <v>9</v>
      </c>
      <c r="H895" s="1023" t="s">
        <v>142</v>
      </c>
      <c r="I895" s="1033">
        <f>'PLAN DE ACCIÓN 2026'!V97</f>
        <v>3</v>
      </c>
      <c r="J895" s="1033">
        <f>'PLAN DE ACCIÓN 2026'!J97+'PLAN DE ACCIÓN 2026'!K97+'PLAN DE ACCIÓN 2026'!L97+'PLAN DE ACCIÓN 2026'!M97+'PLAN DE ACCIÓN 2026'!N97+'PLAN DE ACCIÓN 2026'!O97+'PLAN DE ACCIÓN 2026'!P97+'PLAN DE ACCIÓN 2026'!Q97+'PLAN DE ACCIÓN 2026'!R97</f>
        <v>2</v>
      </c>
      <c r="K895" s="1033">
        <f>'PLAN DE ACCIÓN 2026'!AB97+'PLAN DE ACCIÓN 2026'!AC97+'PLAN DE ACCIÓN 2026'!AD97+'PLAN DE ACCIÓN 2026'!AE97+'PLAN DE ACCIÓN 2026'!AF97+'PLAN DE ACCIÓN 2026'!AG97+'PLAN DE ACCIÓN 2026'!AH97+'PLAN DE ACCIÓN 2026'!AI97+'PLAN DE ACCIÓN 2026'!AJ97</f>
        <v>0</v>
      </c>
      <c r="L895" s="1031">
        <f t="shared" si="85"/>
        <v>0.66666666666666663</v>
      </c>
      <c r="M895" s="1031">
        <f t="shared" si="86"/>
        <v>0</v>
      </c>
      <c r="N895" s="1033">
        <f>'PLAN DE ACCIÓN 2026'!R97</f>
        <v>1</v>
      </c>
      <c r="O895" s="1032">
        <f>'PLAN DE ACCIÓN 2026'!AJ97</f>
        <v>0</v>
      </c>
      <c r="P895" s="1029">
        <f t="shared" si="89"/>
        <v>0</v>
      </c>
      <c r="Q895" s="1046" t="s">
        <v>110</v>
      </c>
      <c r="R895" s="1030">
        <f t="shared" si="87"/>
        <v>-2</v>
      </c>
      <c r="S895" s="1030">
        <f t="shared" si="88"/>
        <v>-1</v>
      </c>
    </row>
    <row r="896" spans="1:19" ht="14.25">
      <c r="A896" s="1041">
        <v>95</v>
      </c>
      <c r="B896" s="1023" t="str">
        <f>'PLAN DE ACCIÓN 2026'!G98</f>
        <v>ID33</v>
      </c>
      <c r="C896" s="1048" t="s">
        <v>133</v>
      </c>
      <c r="D896" s="1048" t="s">
        <v>104</v>
      </c>
      <c r="E896" s="1023" t="str">
        <f>'PLAN DE ACCIÓN 2026'!X98</f>
        <v>Subdirección de Metrología Física</v>
      </c>
      <c r="F896" s="1023" t="str">
        <f>'PLAN DE ACCIÓN 2026'!H98</f>
        <v xml:space="preserve">Realizar informes de seguimiento a Trazabilidad externa de la SMF </v>
      </c>
      <c r="G896" s="1032">
        <v>9</v>
      </c>
      <c r="H896" s="1023" t="s">
        <v>142</v>
      </c>
      <c r="I896" s="1033">
        <f>'PLAN DE ACCIÓN 2026'!V98</f>
        <v>2</v>
      </c>
      <c r="J896" s="1033">
        <f>'PLAN DE ACCIÓN 2026'!J98+'PLAN DE ACCIÓN 2026'!K98+'PLAN DE ACCIÓN 2026'!L98+'PLAN DE ACCIÓN 2026'!M98+'PLAN DE ACCIÓN 2026'!N98+'PLAN DE ACCIÓN 2026'!O98+'PLAN DE ACCIÓN 2026'!P98+'PLAN DE ACCIÓN 2026'!Q98+'PLAN DE ACCIÓN 2026'!R98</f>
        <v>1</v>
      </c>
      <c r="K896" s="1033">
        <f>'PLAN DE ACCIÓN 2026'!AB98+'PLAN DE ACCIÓN 2026'!AC98+'PLAN DE ACCIÓN 2026'!AD98+'PLAN DE ACCIÓN 2026'!AE98+'PLAN DE ACCIÓN 2026'!AF98+'PLAN DE ACCIÓN 2026'!AG98+'PLAN DE ACCIÓN 2026'!AH98+'PLAN DE ACCIÓN 2026'!AI98+'PLAN DE ACCIÓN 2026'!AJ98</f>
        <v>0</v>
      </c>
      <c r="L896" s="1031">
        <f t="shared" si="85"/>
        <v>0.5</v>
      </c>
      <c r="M896" s="1031">
        <f t="shared" si="86"/>
        <v>0</v>
      </c>
      <c r="N896" s="1033">
        <f>'PLAN DE ACCIÓN 2026'!R98</f>
        <v>0</v>
      </c>
      <c r="O896" s="1032">
        <f>'PLAN DE ACCIÓN 2026'!AJ98</f>
        <v>0</v>
      </c>
      <c r="P896" s="1029" t="e">
        <f t="shared" si="89"/>
        <v>#DIV/0!</v>
      </c>
      <c r="Q896" s="1046" t="s">
        <v>110</v>
      </c>
      <c r="R896" s="1030">
        <f t="shared" si="87"/>
        <v>-1</v>
      </c>
      <c r="S896" s="1030">
        <f t="shared" si="88"/>
        <v>0</v>
      </c>
    </row>
    <row r="897" spans="1:19" ht="14.25">
      <c r="A897" s="1041">
        <v>96</v>
      </c>
      <c r="B897" s="1023" t="str">
        <f>'PLAN DE ACCIÓN 2026'!G99</f>
        <v>ID34</v>
      </c>
      <c r="C897" s="1048" t="s">
        <v>133</v>
      </c>
      <c r="D897" s="1048" t="s">
        <v>104</v>
      </c>
      <c r="E897" s="1023" t="str">
        <f>'PLAN DE ACCIÓN 2026'!X99</f>
        <v>Subdirección de Metrología Física</v>
      </c>
      <c r="F897" s="1023" t="str">
        <f>'PLAN DE ACCIÓN 2026'!H99</f>
        <v>Participa en convocatorias y/o ejecutar proyectos de cooperación nacional o internacional</v>
      </c>
      <c r="G897" s="1032">
        <v>9</v>
      </c>
      <c r="H897" s="1023" t="s">
        <v>142</v>
      </c>
      <c r="I897" s="1033">
        <f>'PLAN DE ACCIÓN 2026'!V99</f>
        <v>2</v>
      </c>
      <c r="J897" s="1033">
        <f>'PLAN DE ACCIÓN 2026'!J99+'PLAN DE ACCIÓN 2026'!K99+'PLAN DE ACCIÓN 2026'!L99+'PLAN DE ACCIÓN 2026'!M99+'PLAN DE ACCIÓN 2026'!N99+'PLAN DE ACCIÓN 2026'!O99+'PLAN DE ACCIÓN 2026'!P99+'PLAN DE ACCIÓN 2026'!Q99+'PLAN DE ACCIÓN 2026'!R99</f>
        <v>1</v>
      </c>
      <c r="K897" s="1033">
        <f>'PLAN DE ACCIÓN 2026'!AB99+'PLAN DE ACCIÓN 2026'!AC99+'PLAN DE ACCIÓN 2026'!AD99+'PLAN DE ACCIÓN 2026'!AE99+'PLAN DE ACCIÓN 2026'!AF99+'PLAN DE ACCIÓN 2026'!AG99+'PLAN DE ACCIÓN 2026'!AH99+'PLAN DE ACCIÓN 2026'!AI99+'PLAN DE ACCIÓN 2026'!AJ99</f>
        <v>0</v>
      </c>
      <c r="L897" s="1031">
        <f t="shared" si="85"/>
        <v>0.5</v>
      </c>
      <c r="M897" s="1031">
        <f t="shared" si="86"/>
        <v>0</v>
      </c>
      <c r="N897" s="1033">
        <f>'PLAN DE ACCIÓN 2026'!R99</f>
        <v>0</v>
      </c>
      <c r="O897" s="1032">
        <f>'PLAN DE ACCIÓN 2026'!AJ99</f>
        <v>0</v>
      </c>
      <c r="P897" s="1029" t="e">
        <f t="shared" si="89"/>
        <v>#DIV/0!</v>
      </c>
      <c r="Q897" s="1046" t="s">
        <v>110</v>
      </c>
      <c r="R897" s="1030">
        <f t="shared" si="87"/>
        <v>-1</v>
      </c>
      <c r="S897" s="1030">
        <f t="shared" si="88"/>
        <v>0</v>
      </c>
    </row>
    <row r="898" spans="1:19" ht="14.25">
      <c r="A898" s="1041">
        <v>97</v>
      </c>
      <c r="B898" s="1023" t="str">
        <f>'PLAN DE ACCIÓN 2026'!G100</f>
        <v>ID35</v>
      </c>
      <c r="C898" s="1048" t="s">
        <v>133</v>
      </c>
      <c r="D898" s="1048" t="s">
        <v>104</v>
      </c>
      <c r="E898" s="1023" t="str">
        <f>'PLAN DE ACCIÓN 2026'!X100</f>
        <v>Subdirección de Metrología Física</v>
      </c>
      <c r="F898" s="1023" t="str">
        <f>'PLAN DE ACCIÓN 2026'!H100</f>
        <v>Realizar las evaluaciones pares y auditorias internas para el mantenimiento de CMC de acuerdo al programa anual de auditorias del SIG</v>
      </c>
      <c r="G898" s="1032">
        <v>9</v>
      </c>
      <c r="H898" s="1023" t="s">
        <v>142</v>
      </c>
      <c r="I898" s="1033">
        <f>'PLAN DE ACCIÓN 2026'!V100</f>
        <v>2</v>
      </c>
      <c r="J898" s="1033">
        <f>'PLAN DE ACCIÓN 2026'!J100+'PLAN DE ACCIÓN 2026'!K100+'PLAN DE ACCIÓN 2026'!L100+'PLAN DE ACCIÓN 2026'!M100+'PLAN DE ACCIÓN 2026'!N100+'PLAN DE ACCIÓN 2026'!O100+'PLAN DE ACCIÓN 2026'!P100+'PLAN DE ACCIÓN 2026'!Q100+'PLAN DE ACCIÓN 2026'!R100</f>
        <v>1</v>
      </c>
      <c r="K898" s="1033">
        <f>'PLAN DE ACCIÓN 2026'!AB100+'PLAN DE ACCIÓN 2026'!AC100+'PLAN DE ACCIÓN 2026'!AD100+'PLAN DE ACCIÓN 2026'!AE100+'PLAN DE ACCIÓN 2026'!AF100+'PLAN DE ACCIÓN 2026'!AG100+'PLAN DE ACCIÓN 2026'!AH100+'PLAN DE ACCIÓN 2026'!AI100+'PLAN DE ACCIÓN 2026'!AJ100</f>
        <v>0</v>
      </c>
      <c r="L898" s="1031">
        <f t="shared" si="85"/>
        <v>0.5</v>
      </c>
      <c r="M898" s="1031">
        <f t="shared" si="86"/>
        <v>0</v>
      </c>
      <c r="N898" s="1033">
        <f>'PLAN DE ACCIÓN 2026'!R100</f>
        <v>0</v>
      </c>
      <c r="O898" s="1032">
        <f>'PLAN DE ACCIÓN 2026'!AJ100</f>
        <v>0</v>
      </c>
      <c r="P898" s="1029" t="e">
        <f t="shared" si="89"/>
        <v>#DIV/0!</v>
      </c>
      <c r="Q898" s="1046" t="s">
        <v>110</v>
      </c>
      <c r="R898" s="1030">
        <f t="shared" si="87"/>
        <v>-1</v>
      </c>
      <c r="S898" s="1030">
        <f t="shared" si="88"/>
        <v>0</v>
      </c>
    </row>
    <row r="899" spans="1:19" ht="14.25">
      <c r="A899" s="1041">
        <v>98</v>
      </c>
      <c r="B899" s="1023" t="str">
        <f>'PLAN DE ACCIÓN 2026'!G101</f>
        <v>ID36</v>
      </c>
      <c r="C899" s="1048" t="s">
        <v>133</v>
      </c>
      <c r="D899" s="1048" t="s">
        <v>104</v>
      </c>
      <c r="E899" s="1023" t="str">
        <f>'PLAN DE ACCIÓN 2026'!X101</f>
        <v>Subdirección de Metrología Química y Biología</v>
      </c>
      <c r="F899" s="1023" t="str">
        <f>'PLAN DE ACCIÓN 2026'!H101</f>
        <v>Atender servicios de calibración en espectrofotometría UV - Vis</v>
      </c>
      <c r="G899" s="1032">
        <v>9</v>
      </c>
      <c r="H899" s="1023" t="s">
        <v>142</v>
      </c>
      <c r="I899" s="1033">
        <f>'PLAN DE ACCIÓN 2026'!V101</f>
        <v>1</v>
      </c>
      <c r="J899" s="1033">
        <f>'PLAN DE ACCIÓN 2026'!J101+'PLAN DE ACCIÓN 2026'!K101+'PLAN DE ACCIÓN 2026'!L101+'PLAN DE ACCIÓN 2026'!M101+'PLAN DE ACCIÓN 2026'!N101+'PLAN DE ACCIÓN 2026'!O101+'PLAN DE ACCIÓN 2026'!P101+'PLAN DE ACCIÓN 2026'!Q101+'PLAN DE ACCIÓN 2026'!R101</f>
        <v>0</v>
      </c>
      <c r="K899" s="1033">
        <f>'PLAN DE ACCIÓN 2026'!AB101+'PLAN DE ACCIÓN 2026'!AC101+'PLAN DE ACCIÓN 2026'!AD101+'PLAN DE ACCIÓN 2026'!AE101+'PLAN DE ACCIÓN 2026'!AF101+'PLAN DE ACCIÓN 2026'!AG101+'PLAN DE ACCIÓN 2026'!AH101+'PLAN DE ACCIÓN 2026'!AI101+'PLAN DE ACCIÓN 2026'!AJ101</f>
        <v>0</v>
      </c>
      <c r="L899" s="1031">
        <f t="shared" si="85"/>
        <v>0</v>
      </c>
      <c r="M899" s="1031">
        <f t="shared" si="86"/>
        <v>0</v>
      </c>
      <c r="N899" s="1033">
        <f>'PLAN DE ACCIÓN 2026'!R101</f>
        <v>0</v>
      </c>
      <c r="O899" s="1032">
        <f>'PLAN DE ACCIÓN 2026'!AJ101</f>
        <v>0</v>
      </c>
      <c r="P899" s="1029" t="e">
        <f t="shared" si="89"/>
        <v>#DIV/0!</v>
      </c>
      <c r="Q899" s="1046" t="s">
        <v>110</v>
      </c>
      <c r="R899" s="1030">
        <f t="shared" si="87"/>
        <v>0</v>
      </c>
      <c r="S899" s="1030">
        <f t="shared" si="88"/>
        <v>0</v>
      </c>
    </row>
    <row r="900" spans="1:19" ht="14.25">
      <c r="A900" s="1041">
        <v>99</v>
      </c>
      <c r="B900" s="1023" t="str">
        <f>'PLAN DE ACCIÓN 2026'!G102</f>
        <v>ID37</v>
      </c>
      <c r="C900" s="1048" t="s">
        <v>133</v>
      </c>
      <c r="D900" s="1048" t="s">
        <v>104</v>
      </c>
      <c r="E900" s="1023" t="str">
        <f>'PLAN DE ACCIÓN 2026'!X102</f>
        <v>Subdirección de Servicios Metrológicos y Relación con el Ciudadano</v>
      </c>
      <c r="F900" s="1023" t="str">
        <f>'PLAN DE ACCIÓN 2026'!H102</f>
        <v>Avanzar en la implementación del modelo de gobernanza de I+D+i</v>
      </c>
      <c r="G900" s="1032">
        <v>9</v>
      </c>
      <c r="H900" s="1023" t="s">
        <v>142</v>
      </c>
      <c r="I900" s="1033">
        <f>'PLAN DE ACCIÓN 2026'!V102</f>
        <v>6</v>
      </c>
      <c r="J900" s="1033">
        <f>'PLAN DE ACCIÓN 2026'!J102+'PLAN DE ACCIÓN 2026'!K102+'PLAN DE ACCIÓN 2026'!L102+'PLAN DE ACCIÓN 2026'!M102+'PLAN DE ACCIÓN 2026'!N102+'PLAN DE ACCIÓN 2026'!O102+'PLAN DE ACCIÓN 2026'!P102+'PLAN DE ACCIÓN 2026'!Q102+'PLAN DE ACCIÓN 2026'!R102</f>
        <v>4</v>
      </c>
      <c r="K900" s="1033">
        <f>'PLAN DE ACCIÓN 2026'!AB102+'PLAN DE ACCIÓN 2026'!AC102+'PLAN DE ACCIÓN 2026'!AD102+'PLAN DE ACCIÓN 2026'!AE102+'PLAN DE ACCIÓN 2026'!AF102+'PLAN DE ACCIÓN 2026'!AG102+'PLAN DE ACCIÓN 2026'!AH102+'PLAN DE ACCIÓN 2026'!AI102+'PLAN DE ACCIÓN 2026'!AJ102</f>
        <v>1</v>
      </c>
      <c r="L900" s="1031">
        <f t="shared" si="85"/>
        <v>0.66666666666666663</v>
      </c>
      <c r="M900" s="1031">
        <f t="shared" si="86"/>
        <v>0.16666666666666666</v>
      </c>
      <c r="N900" s="1033">
        <f>'PLAN DE ACCIÓN 2026'!R102</f>
        <v>1</v>
      </c>
      <c r="O900" s="1032">
        <f>'PLAN DE ACCIÓN 2026'!AJ102</f>
        <v>0</v>
      </c>
      <c r="P900" s="1029">
        <f t="shared" si="89"/>
        <v>0</v>
      </c>
      <c r="Q900" s="1046" t="s">
        <v>110</v>
      </c>
      <c r="R900" s="1030">
        <f t="shared" si="87"/>
        <v>-3</v>
      </c>
      <c r="S900" s="1030">
        <f t="shared" si="88"/>
        <v>-1</v>
      </c>
    </row>
    <row r="901" spans="1:19" ht="14.25">
      <c r="A901" s="1041">
        <v>100</v>
      </c>
      <c r="B901" s="1023" t="str">
        <f>'PLAN DE ACCIÓN 2026'!G103</f>
        <v>ID38</v>
      </c>
      <c r="C901" s="1048" t="s">
        <v>133</v>
      </c>
      <c r="D901" s="1048" t="s">
        <v>104</v>
      </c>
      <c r="E901" s="1023" t="str">
        <f>'PLAN DE ACCIÓN 2026'!X103</f>
        <v>Subdirección de Servicios Metrológicos y Relación con el Ciudadano</v>
      </c>
      <c r="F901" s="1023" t="str">
        <f>'PLAN DE ACCIÓN 2026'!H103</f>
        <v>Generar el modelo predictivo (Fase I) para la gestión de la demanda de servicios metrológicos</v>
      </c>
      <c r="G901" s="1032">
        <v>9</v>
      </c>
      <c r="H901" s="1023" t="s">
        <v>142</v>
      </c>
      <c r="I901" s="1033">
        <f>'PLAN DE ACCIÓN 2026'!V103</f>
        <v>2</v>
      </c>
      <c r="J901" s="1033">
        <f>'PLAN DE ACCIÓN 2026'!J103+'PLAN DE ACCIÓN 2026'!K103+'PLAN DE ACCIÓN 2026'!L103+'PLAN DE ACCIÓN 2026'!M103+'PLAN DE ACCIÓN 2026'!N103+'PLAN DE ACCIÓN 2026'!O103+'PLAN DE ACCIÓN 2026'!P103+'PLAN DE ACCIÓN 2026'!Q103+'PLAN DE ACCIÓN 2026'!R103</f>
        <v>1</v>
      </c>
      <c r="K901" s="1033">
        <f>'PLAN DE ACCIÓN 2026'!AB103+'PLAN DE ACCIÓN 2026'!AC103+'PLAN DE ACCIÓN 2026'!AD103+'PLAN DE ACCIÓN 2026'!AE103+'PLAN DE ACCIÓN 2026'!AF103+'PLAN DE ACCIÓN 2026'!AG103+'PLAN DE ACCIÓN 2026'!AH103+'PLAN DE ACCIÓN 2026'!AI103+'PLAN DE ACCIÓN 2026'!AJ103</f>
        <v>1</v>
      </c>
      <c r="L901" s="1031">
        <f t="shared" si="85"/>
        <v>0.5</v>
      </c>
      <c r="M901" s="1031">
        <f t="shared" si="86"/>
        <v>0.5</v>
      </c>
      <c r="N901" s="1033">
        <f>'PLAN DE ACCIÓN 2026'!R103</f>
        <v>0</v>
      </c>
      <c r="O901" s="1032">
        <f>'PLAN DE ACCIÓN 2026'!AJ103</f>
        <v>0</v>
      </c>
      <c r="P901" s="1029" t="e">
        <f t="shared" si="89"/>
        <v>#DIV/0!</v>
      </c>
      <c r="Q901" s="1046" t="s">
        <v>110</v>
      </c>
      <c r="R901" s="1030">
        <f t="shared" si="87"/>
        <v>0</v>
      </c>
      <c r="S901" s="1030">
        <f t="shared" si="88"/>
        <v>0</v>
      </c>
    </row>
    <row r="902" spans="1:19" ht="14.25">
      <c r="A902" s="1041">
        <v>1</v>
      </c>
      <c r="B902" s="1023" t="str">
        <f>'PLAN DE ACCIÓN 2026'!G4</f>
        <v>PEI1</v>
      </c>
      <c r="C902" s="1048" t="s">
        <v>133</v>
      </c>
      <c r="D902" s="1048" t="s">
        <v>104</v>
      </c>
      <c r="E902" s="1023" t="str">
        <f>'PLAN DE ACCIÓN 2026'!X4</f>
        <v>Subdirección de Metrología Física</v>
      </c>
      <c r="F902" s="1022" t="str">
        <f>'PLAN DE ACCIÓN 2026'!H4</f>
        <v>Optimizar las CMC propias y/o reconocidas vigentes (SMF)</v>
      </c>
      <c r="G902" s="1022">
        <v>10</v>
      </c>
      <c r="H902" s="1022" t="s">
        <v>143</v>
      </c>
      <c r="I902" s="1033">
        <f>'PLAN DE ACCIÓN 2026'!V4</f>
        <v>2</v>
      </c>
      <c r="J902" s="1030">
        <f>'PLAN DE ACCIÓN 2026'!J4+'PLAN DE ACCIÓN 2026'!K4+'PLAN DE ACCIÓN 2026'!L4+'PLAN DE ACCIÓN 2026'!M4+'PLAN DE ACCIÓN 2026'!N4+'PLAN DE ACCIÓN 2026'!O4+'PLAN DE ACCIÓN 2026'!P4+'PLAN DE ACCIÓN 2026'!Q4+'PLAN DE ACCIÓN 2026'!R4+'PLAN DE ACCIÓN 2026'!S4</f>
        <v>1</v>
      </c>
      <c r="K902" s="1030">
        <f>'PLAN DE ACCIÓN 2026'!AB4+'PLAN DE ACCIÓN 2026'!AC4+'PLAN DE ACCIÓN 2026'!AD4+'PLAN DE ACCIÓN 2026'!AE4+'PLAN DE ACCIÓN 2026'!AF4+'PLAN DE ACCIÓN 2026'!AG4+'PLAN DE ACCIÓN 2026'!AH4+'PLAN DE ACCIÓN 2026'!AI4+'PLAN DE ACCIÓN 2026'!AJ4+'PLAN DE ACCIÓN 2026'!AK4</f>
        <v>0</v>
      </c>
      <c r="L902" s="1031">
        <f t="shared" si="85"/>
        <v>0.5</v>
      </c>
      <c r="M902" s="1031">
        <f t="shared" si="86"/>
        <v>0</v>
      </c>
      <c r="N902" s="1033">
        <f>'PLAN DE ACCIÓN 2026'!S4</f>
        <v>0</v>
      </c>
      <c r="O902" s="1022">
        <f>'PLAN DE ACCIÓN 2026'!AK4</f>
        <v>0</v>
      </c>
      <c r="P902" s="1029" t="e">
        <f t="shared" si="89"/>
        <v>#DIV/0!</v>
      </c>
      <c r="Q902" s="1046" t="s">
        <v>105</v>
      </c>
      <c r="R902" s="1030">
        <f>K902-J902</f>
        <v>-1</v>
      </c>
      <c r="S902" s="1030">
        <f>O902-N902</f>
        <v>0</v>
      </c>
    </row>
    <row r="903" spans="1:19" ht="14.25">
      <c r="A903" s="1041">
        <v>2</v>
      </c>
      <c r="B903" s="1023" t="str">
        <f>'PLAN DE ACCIÓN 2026'!G5</f>
        <v>PEI1</v>
      </c>
      <c r="C903" s="1048" t="s">
        <v>133</v>
      </c>
      <c r="D903" s="1048" t="s">
        <v>104</v>
      </c>
      <c r="E903" s="1023" t="str">
        <f>'PLAN DE ACCIÓN 2026'!X5</f>
        <v>Subdirección de Metrología Química y Biología</v>
      </c>
      <c r="F903" s="1022" t="str">
        <f>'PLAN DE ACCIÓN 2026'!H5</f>
        <v>Optimizar las CMC propias y/o reconocidas vigentes (SMBQ)</v>
      </c>
      <c r="G903" s="1022">
        <v>10</v>
      </c>
      <c r="H903" s="1022" t="s">
        <v>143</v>
      </c>
      <c r="I903" s="1033">
        <f>'PLAN DE ACCIÓN 2026'!V5</f>
        <v>1</v>
      </c>
      <c r="J903" s="1030">
        <f>'PLAN DE ACCIÓN 2026'!J5+'PLAN DE ACCIÓN 2026'!K5+'PLAN DE ACCIÓN 2026'!L5+'PLAN DE ACCIÓN 2026'!M5+'PLAN DE ACCIÓN 2026'!N5+'PLAN DE ACCIÓN 2026'!O5+'PLAN DE ACCIÓN 2026'!P5+'PLAN DE ACCIÓN 2026'!Q5+'PLAN DE ACCIÓN 2026'!R5+'PLAN DE ACCIÓN 2026'!S5</f>
        <v>1</v>
      </c>
      <c r="K903" s="1030">
        <f>'PLAN DE ACCIÓN 2026'!AB5+'PLAN DE ACCIÓN 2026'!AC5+'PLAN DE ACCIÓN 2026'!AD5+'PLAN DE ACCIÓN 2026'!AE5+'PLAN DE ACCIÓN 2026'!AF5+'PLAN DE ACCIÓN 2026'!AG5+'PLAN DE ACCIÓN 2026'!AH5+'PLAN DE ACCIÓN 2026'!AI5+'PLAN DE ACCIÓN 2026'!AJ5+'PLAN DE ACCIÓN 2026'!AK5</f>
        <v>0</v>
      </c>
      <c r="L903" s="1031">
        <f t="shared" si="85"/>
        <v>1</v>
      </c>
      <c r="M903" s="1031">
        <f t="shared" si="86"/>
        <v>0</v>
      </c>
      <c r="N903" s="1033">
        <f>'PLAN DE ACCIÓN 2026'!S5</f>
        <v>1</v>
      </c>
      <c r="O903" s="1022">
        <f>'PLAN DE ACCIÓN 2026'!AK5</f>
        <v>0</v>
      </c>
      <c r="P903" s="1029">
        <f t="shared" si="89"/>
        <v>0</v>
      </c>
      <c r="Q903" s="1046" t="s">
        <v>105</v>
      </c>
      <c r="R903" s="1030">
        <f t="shared" ref="R903:R966" si="90">K903-J903</f>
        <v>-1</v>
      </c>
      <c r="S903" s="1030">
        <f t="shared" ref="S903:S966" si="91">O903-N903</f>
        <v>-1</v>
      </c>
    </row>
    <row r="904" spans="1:19" ht="14.25">
      <c r="A904" s="1041">
        <v>3</v>
      </c>
      <c r="B904" s="1023" t="str">
        <f>'PLAN DE ACCIÓN 2026'!G6</f>
        <v>PEI2</v>
      </c>
      <c r="C904" s="1048" t="s">
        <v>133</v>
      </c>
      <c r="D904" s="1048" t="s">
        <v>104</v>
      </c>
      <c r="E904" s="1023" t="str">
        <f>'PLAN DE ACCIÓN 2026'!X6</f>
        <v>Subdirección de Metrología Química y Biología</v>
      </c>
      <c r="F904" s="1022" t="str">
        <f>'PLAN DE ACCIÓN 2026'!H6</f>
        <v>Someter a reconocimiento vigentes o nuevas CMC asociadas a nuevas magnitudes o mensurandos o método de medición (SMQB)</v>
      </c>
      <c r="G904" s="1022">
        <v>10</v>
      </c>
      <c r="H904" s="1022" t="s">
        <v>143</v>
      </c>
      <c r="I904" s="1033">
        <f>'PLAN DE ACCIÓN 2026'!V6</f>
        <v>2</v>
      </c>
      <c r="J904" s="1030">
        <f>'PLAN DE ACCIÓN 2026'!J6+'PLAN DE ACCIÓN 2026'!K6+'PLAN DE ACCIÓN 2026'!L6+'PLAN DE ACCIÓN 2026'!M6+'PLAN DE ACCIÓN 2026'!N6+'PLAN DE ACCIÓN 2026'!O6+'PLAN DE ACCIÓN 2026'!P6+'PLAN DE ACCIÓN 2026'!Q6+'PLAN DE ACCIÓN 2026'!R6+'PLAN DE ACCIÓN 2026'!S6</f>
        <v>1</v>
      </c>
      <c r="K904" s="1030">
        <f>'PLAN DE ACCIÓN 2026'!AB6+'PLAN DE ACCIÓN 2026'!AC6+'PLAN DE ACCIÓN 2026'!AD6+'PLAN DE ACCIÓN 2026'!AE6+'PLAN DE ACCIÓN 2026'!AF6+'PLAN DE ACCIÓN 2026'!AG6+'PLAN DE ACCIÓN 2026'!AH6+'PLAN DE ACCIÓN 2026'!AI6+'PLAN DE ACCIÓN 2026'!AJ6+'PLAN DE ACCIÓN 2026'!AK6</f>
        <v>0</v>
      </c>
      <c r="L904" s="1031">
        <f t="shared" si="85"/>
        <v>0.5</v>
      </c>
      <c r="M904" s="1031">
        <f t="shared" si="86"/>
        <v>0</v>
      </c>
      <c r="N904" s="1033">
        <f>'PLAN DE ACCIÓN 2026'!S6</f>
        <v>0</v>
      </c>
      <c r="O904" s="1022">
        <f>'PLAN DE ACCIÓN 2026'!AK6</f>
        <v>0</v>
      </c>
      <c r="P904" s="1029" t="e">
        <f t="shared" si="89"/>
        <v>#DIV/0!</v>
      </c>
      <c r="Q904" s="1046" t="s">
        <v>105</v>
      </c>
      <c r="R904" s="1030">
        <f t="shared" si="90"/>
        <v>-1</v>
      </c>
      <c r="S904" s="1030">
        <f t="shared" si="91"/>
        <v>0</v>
      </c>
    </row>
    <row r="905" spans="1:19" ht="14.25">
      <c r="A905" s="1041">
        <v>4</v>
      </c>
      <c r="B905" s="1023" t="str">
        <f>'PLAN DE ACCIÓN 2026'!G7</f>
        <v>PEI3</v>
      </c>
      <c r="C905" s="1048" t="s">
        <v>133</v>
      </c>
      <c r="D905" s="1048" t="s">
        <v>104</v>
      </c>
      <c r="E905" s="1023" t="str">
        <f>'PLAN DE ACCIÓN 2026'!X7</f>
        <v>Subdirección de Metrología Química y Biología</v>
      </c>
      <c r="F905" s="1022" t="str">
        <f>'PLAN DE ACCIÓN 2026'!H7</f>
        <v>Fortalecer la participacion y liderazgo en escenarios internacionales (SMQB)</v>
      </c>
      <c r="G905" s="1022">
        <v>10</v>
      </c>
      <c r="H905" s="1022" t="s">
        <v>143</v>
      </c>
      <c r="I905" s="1033">
        <f>'PLAN DE ACCIÓN 2026'!V7</f>
        <v>2</v>
      </c>
      <c r="J905" s="1030">
        <f>'PLAN DE ACCIÓN 2026'!J7+'PLAN DE ACCIÓN 2026'!K7+'PLAN DE ACCIÓN 2026'!L7+'PLAN DE ACCIÓN 2026'!M7+'PLAN DE ACCIÓN 2026'!N7+'PLAN DE ACCIÓN 2026'!O7+'PLAN DE ACCIÓN 2026'!P7+'PLAN DE ACCIÓN 2026'!Q7+'PLAN DE ACCIÓN 2026'!R7+'PLAN DE ACCIÓN 2026'!S7</f>
        <v>1</v>
      </c>
      <c r="K905" s="1030">
        <f>'PLAN DE ACCIÓN 2026'!AB7+'PLAN DE ACCIÓN 2026'!AC7+'PLAN DE ACCIÓN 2026'!AD7+'PLAN DE ACCIÓN 2026'!AE7+'PLAN DE ACCIÓN 2026'!AF7+'PLAN DE ACCIÓN 2026'!AG7+'PLAN DE ACCIÓN 2026'!AH7+'PLAN DE ACCIÓN 2026'!AI7+'PLAN DE ACCIÓN 2026'!AJ7+'PLAN DE ACCIÓN 2026'!AK7</f>
        <v>0</v>
      </c>
      <c r="L905" s="1031">
        <f t="shared" si="85"/>
        <v>0.5</v>
      </c>
      <c r="M905" s="1031">
        <f t="shared" si="86"/>
        <v>0</v>
      </c>
      <c r="N905" s="1033">
        <f>'PLAN DE ACCIÓN 2026'!S7</f>
        <v>0</v>
      </c>
      <c r="O905" s="1022">
        <f>'PLAN DE ACCIÓN 2026'!AK7</f>
        <v>0</v>
      </c>
      <c r="P905" s="1029" t="e">
        <f t="shared" si="89"/>
        <v>#DIV/0!</v>
      </c>
      <c r="Q905" s="1046" t="s">
        <v>105</v>
      </c>
      <c r="R905" s="1030">
        <f t="shared" si="90"/>
        <v>-1</v>
      </c>
      <c r="S905" s="1030">
        <f t="shared" si="91"/>
        <v>0</v>
      </c>
    </row>
    <row r="906" spans="1:19" ht="14.25">
      <c r="A906" s="1041">
        <v>5</v>
      </c>
      <c r="B906" s="1023" t="str">
        <f>'PLAN DE ACCIÓN 2026'!G8</f>
        <v>PEI3</v>
      </c>
      <c r="C906" s="1048" t="s">
        <v>133</v>
      </c>
      <c r="D906" s="1048" t="s">
        <v>104</v>
      </c>
      <c r="E906" s="1023" t="str">
        <f>'PLAN DE ACCIÓN 2026'!X8</f>
        <v>Subdirección de Metrología Física</v>
      </c>
      <c r="F906" s="1022" t="str">
        <f>'PLAN DE ACCIÓN 2026'!H8</f>
        <v>Fortalecer la participacion y liderazgo en escenarios internacionales (SMF)</v>
      </c>
      <c r="G906" s="1022">
        <v>10</v>
      </c>
      <c r="H906" s="1022" t="s">
        <v>143</v>
      </c>
      <c r="I906" s="1033">
        <f>'PLAN DE ACCIÓN 2026'!V8</f>
        <v>2</v>
      </c>
      <c r="J906" s="1030">
        <f>'PLAN DE ACCIÓN 2026'!J8+'PLAN DE ACCIÓN 2026'!K8+'PLAN DE ACCIÓN 2026'!L8+'PLAN DE ACCIÓN 2026'!M8+'PLAN DE ACCIÓN 2026'!N8+'PLAN DE ACCIÓN 2026'!O8+'PLAN DE ACCIÓN 2026'!P8+'PLAN DE ACCIÓN 2026'!Q8+'PLAN DE ACCIÓN 2026'!R8+'PLAN DE ACCIÓN 2026'!S8</f>
        <v>1</v>
      </c>
      <c r="K906" s="1030">
        <f>'PLAN DE ACCIÓN 2026'!AB8+'PLAN DE ACCIÓN 2026'!AC8+'PLAN DE ACCIÓN 2026'!AD8+'PLAN DE ACCIÓN 2026'!AE8+'PLAN DE ACCIÓN 2026'!AF8+'PLAN DE ACCIÓN 2026'!AG8+'PLAN DE ACCIÓN 2026'!AH8+'PLAN DE ACCIÓN 2026'!AI8+'PLAN DE ACCIÓN 2026'!AJ8+'PLAN DE ACCIÓN 2026'!AK8</f>
        <v>0</v>
      </c>
      <c r="L906" s="1031">
        <f t="shared" si="85"/>
        <v>0.5</v>
      </c>
      <c r="M906" s="1031">
        <f t="shared" si="86"/>
        <v>0</v>
      </c>
      <c r="N906" s="1033">
        <f>'PLAN DE ACCIÓN 2026'!S8</f>
        <v>0</v>
      </c>
      <c r="O906" s="1022">
        <f>'PLAN DE ACCIÓN 2026'!AK8</f>
        <v>0</v>
      </c>
      <c r="P906" s="1029" t="e">
        <f t="shared" si="89"/>
        <v>#DIV/0!</v>
      </c>
      <c r="Q906" s="1046" t="s">
        <v>105</v>
      </c>
      <c r="R906" s="1030">
        <f t="shared" si="90"/>
        <v>-1</v>
      </c>
      <c r="S906" s="1030">
        <f t="shared" si="91"/>
        <v>0</v>
      </c>
    </row>
    <row r="907" spans="1:19" ht="14.25">
      <c r="A907" s="1041">
        <v>6</v>
      </c>
      <c r="B907" s="1023" t="str">
        <f>'PLAN DE ACCIÓN 2026'!G9</f>
        <v>PEI4</v>
      </c>
      <c r="C907" s="1048" t="s">
        <v>133</v>
      </c>
      <c r="D907" s="1048" t="s">
        <v>104</v>
      </c>
      <c r="E907" s="1023" t="str">
        <f>'PLAN DE ACCIÓN 2026'!X9</f>
        <v>Subdirección de Metrología Química y Biología</v>
      </c>
      <c r="F907" s="1022" t="str">
        <f>'PLAN DE ACCIÓN 2026'!H9</f>
        <v>Participación en comparaciones clave, suplementarias, pilotos o bilaterales, que apoyen mediciones en un sector productivo. (SMQB)</v>
      </c>
      <c r="G907" s="1022">
        <v>10</v>
      </c>
      <c r="H907" s="1022" t="s">
        <v>143</v>
      </c>
      <c r="I907" s="1033">
        <f>'PLAN DE ACCIÓN 2026'!V9</f>
        <v>6</v>
      </c>
      <c r="J907" s="1030">
        <f>'PLAN DE ACCIÓN 2026'!J9+'PLAN DE ACCIÓN 2026'!K9+'PLAN DE ACCIÓN 2026'!L9+'PLAN DE ACCIÓN 2026'!M9+'PLAN DE ACCIÓN 2026'!N9+'PLAN DE ACCIÓN 2026'!O9+'PLAN DE ACCIÓN 2026'!P9+'PLAN DE ACCIÓN 2026'!Q9+'PLAN DE ACCIÓN 2026'!R9+'PLAN DE ACCIÓN 2026'!S9</f>
        <v>4</v>
      </c>
      <c r="K907" s="1030">
        <f>'PLAN DE ACCIÓN 2026'!AB9+'PLAN DE ACCIÓN 2026'!AC9+'PLAN DE ACCIÓN 2026'!AD9+'PLAN DE ACCIÓN 2026'!AE9+'PLAN DE ACCIÓN 2026'!AF9+'PLAN DE ACCIÓN 2026'!AG9+'PLAN DE ACCIÓN 2026'!AH9+'PLAN DE ACCIÓN 2026'!AI9+'PLAN DE ACCIÓN 2026'!AJ9+'PLAN DE ACCIÓN 2026'!AK9</f>
        <v>2</v>
      </c>
      <c r="L907" s="1031">
        <f t="shared" si="85"/>
        <v>0.66666666666666663</v>
      </c>
      <c r="M907" s="1031">
        <f t="shared" si="86"/>
        <v>0.33333333333333331</v>
      </c>
      <c r="N907" s="1033">
        <f>'PLAN DE ACCIÓN 2026'!S9</f>
        <v>0</v>
      </c>
      <c r="O907" s="1022">
        <f>'PLAN DE ACCIÓN 2026'!AK9</f>
        <v>0</v>
      </c>
      <c r="P907" s="1029" t="e">
        <f t="shared" si="89"/>
        <v>#DIV/0!</v>
      </c>
      <c r="Q907" s="1046" t="s">
        <v>105</v>
      </c>
      <c r="R907" s="1030">
        <f t="shared" si="90"/>
        <v>-2</v>
      </c>
      <c r="S907" s="1030">
        <f t="shared" si="91"/>
        <v>0</v>
      </c>
    </row>
    <row r="908" spans="1:19" ht="14.25">
      <c r="A908" s="1041">
        <v>7</v>
      </c>
      <c r="B908" s="1023" t="str">
        <f>'PLAN DE ACCIÓN 2026'!G10</f>
        <v>PEI4</v>
      </c>
      <c r="C908" s="1048" t="s">
        <v>133</v>
      </c>
      <c r="D908" s="1048" t="s">
        <v>104</v>
      </c>
      <c r="E908" s="1023" t="str">
        <f>'PLAN DE ACCIÓN 2026'!X10</f>
        <v>Subdirección de Metrología Física</v>
      </c>
      <c r="F908" s="1022" t="str">
        <f>'PLAN DE ACCIÓN 2026'!H10</f>
        <v>Participación en comparaciones clave, suplementarias, pilotos o bilaterales, que apoyen mediciones en un sector productivo. (SMF)</v>
      </c>
      <c r="G908" s="1022">
        <v>10</v>
      </c>
      <c r="H908" s="1022" t="s">
        <v>143</v>
      </c>
      <c r="I908" s="1033">
        <f>'PLAN DE ACCIÓN 2026'!V10</f>
        <v>1</v>
      </c>
      <c r="J908" s="1030">
        <f>'PLAN DE ACCIÓN 2026'!J10+'PLAN DE ACCIÓN 2026'!K10+'PLAN DE ACCIÓN 2026'!L10+'PLAN DE ACCIÓN 2026'!M10+'PLAN DE ACCIÓN 2026'!N10+'PLAN DE ACCIÓN 2026'!O10+'PLAN DE ACCIÓN 2026'!P10+'PLAN DE ACCIÓN 2026'!Q10+'PLAN DE ACCIÓN 2026'!R10+'PLAN DE ACCIÓN 2026'!S10</f>
        <v>0</v>
      </c>
      <c r="K908" s="1030">
        <f>'PLAN DE ACCIÓN 2026'!AB10+'PLAN DE ACCIÓN 2026'!AC10+'PLAN DE ACCIÓN 2026'!AD10+'PLAN DE ACCIÓN 2026'!AE10+'PLAN DE ACCIÓN 2026'!AF10+'PLAN DE ACCIÓN 2026'!AG10+'PLAN DE ACCIÓN 2026'!AH10+'PLAN DE ACCIÓN 2026'!AI10+'PLAN DE ACCIÓN 2026'!AJ10+'PLAN DE ACCIÓN 2026'!AK10</f>
        <v>0</v>
      </c>
      <c r="L908" s="1031">
        <f t="shared" ref="L908:L971" si="92">J908/I908</f>
        <v>0</v>
      </c>
      <c r="M908" s="1031">
        <f t="shared" ref="M908:M971" si="93">K908/I908</f>
        <v>0</v>
      </c>
      <c r="N908" s="1033">
        <f>'PLAN DE ACCIÓN 2026'!S10</f>
        <v>0</v>
      </c>
      <c r="O908" s="1022">
        <f>'PLAN DE ACCIÓN 2026'!AK10</f>
        <v>0</v>
      </c>
      <c r="P908" s="1029" t="e">
        <f t="shared" si="89"/>
        <v>#DIV/0!</v>
      </c>
      <c r="Q908" s="1046" t="s">
        <v>107</v>
      </c>
      <c r="R908" s="1030">
        <f t="shared" si="90"/>
        <v>0</v>
      </c>
      <c r="S908" s="1030">
        <f t="shared" si="91"/>
        <v>0</v>
      </c>
    </row>
    <row r="909" spans="1:19" ht="14.25">
      <c r="A909" s="1041">
        <v>8</v>
      </c>
      <c r="B909" s="1023" t="str">
        <f>'PLAN DE ACCIÓN 2026'!G11</f>
        <v>PES1</v>
      </c>
      <c r="C909" s="1048" t="s">
        <v>133</v>
      </c>
      <c r="D909" s="1048" t="s">
        <v>104</v>
      </c>
      <c r="E909" s="1023" t="str">
        <f>'PLAN DE ACCIÓN 2026'!X11</f>
        <v>Subdirección de Servicios Metrológicos y Relación con el Ciudadano</v>
      </c>
      <c r="F909" s="1022" t="str">
        <f>'PLAN DE ACCIÓN 2026'!H11</f>
        <v>Implementar instrumentos que promuevan la adopción y modernización de estándares de calidad para dar mayor valor agregado en la industria</v>
      </c>
      <c r="G909" s="1022">
        <v>10</v>
      </c>
      <c r="H909" s="1022" t="s">
        <v>143</v>
      </c>
      <c r="I909" s="1033">
        <f>'PLAN DE ACCIÓN 2026'!V11</f>
        <v>2</v>
      </c>
      <c r="J909" s="1030">
        <f>'PLAN DE ACCIÓN 2026'!J11+'PLAN DE ACCIÓN 2026'!K11+'PLAN DE ACCIÓN 2026'!L11+'PLAN DE ACCIÓN 2026'!M11+'PLAN DE ACCIÓN 2026'!N11+'PLAN DE ACCIÓN 2026'!O11+'PLAN DE ACCIÓN 2026'!P11+'PLAN DE ACCIÓN 2026'!Q11+'PLAN DE ACCIÓN 2026'!R11+'PLAN DE ACCIÓN 2026'!S11</f>
        <v>0</v>
      </c>
      <c r="K909" s="1030">
        <f>'PLAN DE ACCIÓN 2026'!AB11+'PLAN DE ACCIÓN 2026'!AC11+'PLAN DE ACCIÓN 2026'!AD11+'PLAN DE ACCIÓN 2026'!AE11+'PLAN DE ACCIÓN 2026'!AF11+'PLAN DE ACCIÓN 2026'!AG11+'PLAN DE ACCIÓN 2026'!AH11+'PLAN DE ACCIÓN 2026'!AI11+'PLAN DE ACCIÓN 2026'!AJ11+'PLAN DE ACCIÓN 2026'!AK11</f>
        <v>0</v>
      </c>
      <c r="L909" s="1031">
        <f t="shared" si="92"/>
        <v>0</v>
      </c>
      <c r="M909" s="1031">
        <f t="shared" si="93"/>
        <v>0</v>
      </c>
      <c r="N909" s="1033">
        <f>'PLAN DE ACCIÓN 2026'!S11</f>
        <v>0</v>
      </c>
      <c r="O909" s="1022">
        <f>'PLAN DE ACCIÓN 2026'!AK11</f>
        <v>0</v>
      </c>
      <c r="P909" s="1029" t="e">
        <f t="shared" si="89"/>
        <v>#DIV/0!</v>
      </c>
      <c r="Q909" s="1046" t="s">
        <v>108</v>
      </c>
      <c r="R909" s="1030">
        <f t="shared" si="90"/>
        <v>0</v>
      </c>
      <c r="S909" s="1030">
        <f t="shared" si="91"/>
        <v>0</v>
      </c>
    </row>
    <row r="910" spans="1:19" ht="14.25">
      <c r="A910" s="1041">
        <v>9</v>
      </c>
      <c r="B910" s="1023" t="str">
        <f>'PLAN DE ACCIÓN 2026'!G12</f>
        <v>CONPES 3957-1,10</v>
      </c>
      <c r="C910" s="1048" t="s">
        <v>133</v>
      </c>
      <c r="D910" s="1048" t="s">
        <v>104</v>
      </c>
      <c r="E910" s="1023" t="str">
        <f>'PLAN DE ACCIÓN 2026'!X12</f>
        <v>Subdirección de Metrología Física</v>
      </c>
      <c r="F910" s="1022" t="str">
        <f>'PLAN DE ACCIÓN 2026'!H12</f>
        <v>1.10. Implementar las herramientas de hardware y software del Laboratorio de Tiempo y Frecuencia</v>
      </c>
      <c r="G910" s="1022">
        <v>10</v>
      </c>
      <c r="H910" s="1022" t="s">
        <v>143</v>
      </c>
      <c r="I910" s="1033">
        <f>'PLAN DE ACCIÓN 2026'!V12</f>
        <v>1</v>
      </c>
      <c r="J910" s="1030">
        <f>'PLAN DE ACCIÓN 2026'!J12+'PLAN DE ACCIÓN 2026'!K12+'PLAN DE ACCIÓN 2026'!L12+'PLAN DE ACCIÓN 2026'!M12+'PLAN DE ACCIÓN 2026'!N12+'PLAN DE ACCIÓN 2026'!O12+'PLAN DE ACCIÓN 2026'!P12+'PLAN DE ACCIÓN 2026'!Q12+'PLAN DE ACCIÓN 2026'!R12+'PLAN DE ACCIÓN 2026'!S12</f>
        <v>0</v>
      </c>
      <c r="K910" s="1030">
        <f>'PLAN DE ACCIÓN 2026'!AB12+'PLAN DE ACCIÓN 2026'!AC12+'PLAN DE ACCIÓN 2026'!AD12+'PLAN DE ACCIÓN 2026'!AE12+'PLAN DE ACCIÓN 2026'!AF12+'PLAN DE ACCIÓN 2026'!AG12+'PLAN DE ACCIÓN 2026'!AH12+'PLAN DE ACCIÓN 2026'!AI12+'PLAN DE ACCIÓN 2026'!AJ12+'PLAN DE ACCIÓN 2026'!AK12</f>
        <v>1</v>
      </c>
      <c r="L910" s="1031">
        <f t="shared" si="92"/>
        <v>0</v>
      </c>
      <c r="M910" s="1031">
        <f t="shared" si="93"/>
        <v>1</v>
      </c>
      <c r="N910" s="1033">
        <f>'PLAN DE ACCIÓN 2026'!S12</f>
        <v>0</v>
      </c>
      <c r="O910" s="1022">
        <f>'PLAN DE ACCIÓN 2026'!AK12</f>
        <v>0</v>
      </c>
      <c r="P910" s="1029" t="e">
        <f t="shared" si="89"/>
        <v>#DIV/0!</v>
      </c>
      <c r="Q910" s="1046" t="s">
        <v>108</v>
      </c>
      <c r="R910" s="1030">
        <f t="shared" si="90"/>
        <v>1</v>
      </c>
      <c r="S910" s="1030">
        <f t="shared" si="91"/>
        <v>0</v>
      </c>
    </row>
    <row r="911" spans="1:19" ht="14.25">
      <c r="A911" s="1041">
        <v>10</v>
      </c>
      <c r="B911" s="1023" t="str">
        <f>'PLAN DE ACCIÓN 2026'!G13</f>
        <v>CONPES 3957 1.4</v>
      </c>
      <c r="C911" s="1048" t="s">
        <v>133</v>
      </c>
      <c r="D911" s="1048" t="s">
        <v>104</v>
      </c>
      <c r="E911" s="1023" t="str">
        <f>'PLAN DE ACCIÓN 2026'!X13</f>
        <v xml:space="preserve">Oficina Asesora de Planeación </v>
      </c>
      <c r="F911" s="1022" t="str">
        <f>'PLAN DE ACCIÓN 2026'!H13</f>
        <v xml:space="preserve">1.4. Diseñar y realizar una evaluación del programa  nacional de asistencia técnica y transferencia de conocimiento.
</v>
      </c>
      <c r="G911" s="1022">
        <v>10</v>
      </c>
      <c r="H911" s="1022" t="s">
        <v>143</v>
      </c>
      <c r="I911" s="1033">
        <f>'PLAN DE ACCIÓN 2026'!V13</f>
        <v>1</v>
      </c>
      <c r="J911" s="1030">
        <f>'PLAN DE ACCIÓN 2026'!J13+'PLAN DE ACCIÓN 2026'!K13+'PLAN DE ACCIÓN 2026'!L13+'PLAN DE ACCIÓN 2026'!M13+'PLAN DE ACCIÓN 2026'!N13+'PLAN DE ACCIÓN 2026'!O13+'PLAN DE ACCIÓN 2026'!P13+'PLAN DE ACCIÓN 2026'!Q13+'PLAN DE ACCIÓN 2026'!R13+'PLAN DE ACCIÓN 2026'!S13</f>
        <v>0</v>
      </c>
      <c r="K911" s="1030">
        <f>'PLAN DE ACCIÓN 2026'!AB13+'PLAN DE ACCIÓN 2026'!AC13+'PLAN DE ACCIÓN 2026'!AD13+'PLAN DE ACCIÓN 2026'!AE13+'PLAN DE ACCIÓN 2026'!AF13+'PLAN DE ACCIÓN 2026'!AG13+'PLAN DE ACCIÓN 2026'!AH13+'PLAN DE ACCIÓN 2026'!AI13+'PLAN DE ACCIÓN 2026'!AJ13+'PLAN DE ACCIÓN 2026'!AK13</f>
        <v>0</v>
      </c>
      <c r="L911" s="1031">
        <f t="shared" si="92"/>
        <v>0</v>
      </c>
      <c r="M911" s="1031">
        <f t="shared" si="93"/>
        <v>0</v>
      </c>
      <c r="N911" s="1033">
        <f>'PLAN DE ACCIÓN 2026'!S13</f>
        <v>0</v>
      </c>
      <c r="O911" s="1022">
        <f>'PLAN DE ACCIÓN 2026'!AK13</f>
        <v>0</v>
      </c>
      <c r="P911" s="1029" t="e">
        <f t="shared" si="89"/>
        <v>#DIV/0!</v>
      </c>
      <c r="Q911" s="1046" t="s">
        <v>108</v>
      </c>
      <c r="R911" s="1030">
        <f t="shared" si="90"/>
        <v>0</v>
      </c>
      <c r="S911" s="1030">
        <f t="shared" si="91"/>
        <v>0</v>
      </c>
    </row>
    <row r="912" spans="1:19" ht="14.25">
      <c r="A912" s="1041">
        <v>11</v>
      </c>
      <c r="B912" s="1023" t="str">
        <f>'PLAN DE ACCIÓN 2026'!G14</f>
        <v>CONPES 3957 2,6</v>
      </c>
      <c r="C912" s="1048" t="s">
        <v>133</v>
      </c>
      <c r="D912" s="1048" t="s">
        <v>104</v>
      </c>
      <c r="E912" s="1023" t="str">
        <f>'PLAN DE ACCIÓN 2026'!X14</f>
        <v>Dirección General</v>
      </c>
      <c r="F912" s="1022"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912" s="1022">
        <v>10</v>
      </c>
      <c r="H912" s="1022" t="s">
        <v>143</v>
      </c>
      <c r="I912" s="1033">
        <f>'PLAN DE ACCIÓN 2026'!V14</f>
        <v>1</v>
      </c>
      <c r="J912" s="1030">
        <f>'PLAN DE ACCIÓN 2026'!J14+'PLAN DE ACCIÓN 2026'!K14+'PLAN DE ACCIÓN 2026'!L14+'PLAN DE ACCIÓN 2026'!M14+'PLAN DE ACCIÓN 2026'!N14+'PLAN DE ACCIÓN 2026'!O14+'PLAN DE ACCIÓN 2026'!P14+'PLAN DE ACCIÓN 2026'!Q14+'PLAN DE ACCIÓN 2026'!R14+'PLAN DE ACCIÓN 2026'!S14</f>
        <v>0</v>
      </c>
      <c r="K912" s="1030">
        <f>'PLAN DE ACCIÓN 2026'!AB14+'PLAN DE ACCIÓN 2026'!AC14+'PLAN DE ACCIÓN 2026'!AD14+'PLAN DE ACCIÓN 2026'!AE14+'PLAN DE ACCIÓN 2026'!AF14+'PLAN DE ACCIÓN 2026'!AG14+'PLAN DE ACCIÓN 2026'!AH14+'PLAN DE ACCIÓN 2026'!AI14+'PLAN DE ACCIÓN 2026'!AJ14+'PLAN DE ACCIÓN 2026'!AK14</f>
        <v>0</v>
      </c>
      <c r="L912" s="1031">
        <f t="shared" si="92"/>
        <v>0</v>
      </c>
      <c r="M912" s="1031">
        <f t="shared" si="93"/>
        <v>0</v>
      </c>
      <c r="N912" s="1033">
        <f>'PLAN DE ACCIÓN 2026'!S14</f>
        <v>0</v>
      </c>
      <c r="O912" s="1022">
        <f>'PLAN DE ACCIÓN 2026'!AK14</f>
        <v>0</v>
      </c>
      <c r="P912" s="1029" t="e">
        <f t="shared" si="89"/>
        <v>#DIV/0!</v>
      </c>
      <c r="Q912" s="1046" t="s">
        <v>108</v>
      </c>
      <c r="R912" s="1030">
        <f t="shared" si="90"/>
        <v>0</v>
      </c>
      <c r="S912" s="1030">
        <f t="shared" si="91"/>
        <v>0</v>
      </c>
    </row>
    <row r="913" spans="1:19" ht="14.25">
      <c r="A913" s="1041">
        <v>12</v>
      </c>
      <c r="B913" s="1023" t="str">
        <f>'PLAN DE ACCIÓN 2026'!G15</f>
        <v>CONPES 3866 1,52</v>
      </c>
      <c r="C913" s="1048" t="s">
        <v>133</v>
      </c>
      <c r="D913" s="1048" t="s">
        <v>104</v>
      </c>
      <c r="E913" s="1023" t="str">
        <f>'PLAN DE ACCIÓN 2026'!X15</f>
        <v>Subdirección de Servicios Metrológicos y Relación con el Ciudadano</v>
      </c>
      <c r="F913" s="1022" t="str">
        <f>'PLAN DE ACCIÓN 2026'!H15</f>
        <v>1.52 Implementar un programa para identificar y suplir las principales necesidades de ensayos y mediciones</v>
      </c>
      <c r="G913" s="1022">
        <v>10</v>
      </c>
      <c r="H913" s="1022" t="s">
        <v>143</v>
      </c>
      <c r="I913" s="1033">
        <f>'PLAN DE ACCIÓN 2026'!V15</f>
        <v>1</v>
      </c>
      <c r="J913" s="1030">
        <f>'PLAN DE ACCIÓN 2026'!J15+'PLAN DE ACCIÓN 2026'!K15+'PLAN DE ACCIÓN 2026'!L15+'PLAN DE ACCIÓN 2026'!M15+'PLAN DE ACCIÓN 2026'!N15+'PLAN DE ACCIÓN 2026'!O15+'PLAN DE ACCIÓN 2026'!P15+'PLAN DE ACCIÓN 2026'!Q15+'PLAN DE ACCIÓN 2026'!R15+'PLAN DE ACCIÓN 2026'!S15</f>
        <v>0</v>
      </c>
      <c r="K913" s="1030">
        <f>'PLAN DE ACCIÓN 2026'!AB15+'PLAN DE ACCIÓN 2026'!AC15+'PLAN DE ACCIÓN 2026'!AD15+'PLAN DE ACCIÓN 2026'!AE15+'PLAN DE ACCIÓN 2026'!AF15+'PLAN DE ACCIÓN 2026'!AG15+'PLAN DE ACCIÓN 2026'!AH15+'PLAN DE ACCIÓN 2026'!AI15+'PLAN DE ACCIÓN 2026'!AJ15+'PLAN DE ACCIÓN 2026'!AK15</f>
        <v>0</v>
      </c>
      <c r="L913" s="1031">
        <f t="shared" si="92"/>
        <v>0</v>
      </c>
      <c r="M913" s="1031">
        <f t="shared" si="93"/>
        <v>0</v>
      </c>
      <c r="N913" s="1033">
        <f>'PLAN DE ACCIÓN 2026'!S15</f>
        <v>0</v>
      </c>
      <c r="O913" s="1022">
        <f>'PLAN DE ACCIÓN 2026'!AK15</f>
        <v>0</v>
      </c>
      <c r="P913" s="1029" t="e">
        <f t="shared" si="89"/>
        <v>#DIV/0!</v>
      </c>
      <c r="Q913" s="1046" t="s">
        <v>108</v>
      </c>
      <c r="R913" s="1030">
        <f t="shared" si="90"/>
        <v>0</v>
      </c>
      <c r="S913" s="1030">
        <f t="shared" si="91"/>
        <v>0</v>
      </c>
    </row>
    <row r="914" spans="1:19" ht="14.25">
      <c r="A914" s="1041">
        <v>13</v>
      </c>
      <c r="B914" s="1023" t="str">
        <f>'PLAN DE ACCIÓN 2026'!G16</f>
        <v>CONPES 4052 3.6.</v>
      </c>
      <c r="C914" s="1048" t="s">
        <v>133</v>
      </c>
      <c r="D914" s="1048" t="s">
        <v>104</v>
      </c>
      <c r="E914" s="1023" t="str">
        <f>'PLAN DE ACCIÓN 2026'!X16</f>
        <v>Subdirección de Metrología Química y Biología</v>
      </c>
      <c r="F914" s="1022" t="str">
        <f>'PLAN DE ACCIÓN 2026'!H16</f>
        <v>3.6. Fortalecer la red de laboratorios nacionales especializados en el análisis de contaminantes orgánicos.</v>
      </c>
      <c r="G914" s="1022">
        <v>10</v>
      </c>
      <c r="H914" s="1022" t="s">
        <v>143</v>
      </c>
      <c r="I914" s="1033">
        <f>'PLAN DE ACCIÓN 2026'!V16</f>
        <v>2</v>
      </c>
      <c r="J914" s="1030">
        <f>'PLAN DE ACCIÓN 2026'!J16+'PLAN DE ACCIÓN 2026'!K16+'PLAN DE ACCIÓN 2026'!L16+'PLAN DE ACCIÓN 2026'!M16+'PLAN DE ACCIÓN 2026'!N16+'PLAN DE ACCIÓN 2026'!O16+'PLAN DE ACCIÓN 2026'!P16+'PLAN DE ACCIÓN 2026'!Q16+'PLAN DE ACCIÓN 2026'!R16+'PLAN DE ACCIÓN 2026'!S16</f>
        <v>1</v>
      </c>
      <c r="K914" s="1030">
        <f>'PLAN DE ACCIÓN 2026'!AB16+'PLAN DE ACCIÓN 2026'!AC16+'PLAN DE ACCIÓN 2026'!AD16+'PLAN DE ACCIÓN 2026'!AE16+'PLAN DE ACCIÓN 2026'!AF16+'PLAN DE ACCIÓN 2026'!AG16+'PLAN DE ACCIÓN 2026'!AH16+'PLAN DE ACCIÓN 2026'!AI16+'PLAN DE ACCIÓN 2026'!AJ16+'PLAN DE ACCIÓN 2026'!AK16</f>
        <v>0</v>
      </c>
      <c r="L914" s="1031">
        <f t="shared" si="92"/>
        <v>0.5</v>
      </c>
      <c r="M914" s="1031">
        <f t="shared" si="93"/>
        <v>0</v>
      </c>
      <c r="N914" s="1033">
        <f>'PLAN DE ACCIÓN 2026'!S16</f>
        <v>0</v>
      </c>
      <c r="O914" s="1022">
        <f>'PLAN DE ACCIÓN 2026'!AK16</f>
        <v>0</v>
      </c>
      <c r="P914" s="1029" t="e">
        <f t="shared" si="89"/>
        <v>#DIV/0!</v>
      </c>
      <c r="Q914" s="1046" t="s">
        <v>108</v>
      </c>
      <c r="R914" s="1030">
        <f t="shared" si="90"/>
        <v>-1</v>
      </c>
      <c r="S914" s="1030">
        <f t="shared" si="91"/>
        <v>0</v>
      </c>
    </row>
    <row r="915" spans="1:19" ht="14.25">
      <c r="A915" s="1041">
        <v>14</v>
      </c>
      <c r="B915" s="1023" t="str">
        <f>'PLAN DE ACCIÓN 2026'!G17</f>
        <v>CONPES 4085 2.3</v>
      </c>
      <c r="C915" s="1048" t="s">
        <v>133</v>
      </c>
      <c r="D915" s="1048" t="s">
        <v>104</v>
      </c>
      <c r="E915" s="1023" t="str">
        <f>'PLAN DE ACCIÓN 2026'!X17</f>
        <v>Subdirección de Servicios Metrológicos y Relación con el Ciudadano</v>
      </c>
      <c r="F915" s="1022"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915" s="1022">
        <v>10</v>
      </c>
      <c r="H915" s="1022" t="s">
        <v>143</v>
      </c>
      <c r="I915" s="1033">
        <f>'PLAN DE ACCIÓN 2026'!V17</f>
        <v>1</v>
      </c>
      <c r="J915" s="1030">
        <f>'PLAN DE ACCIÓN 2026'!J17+'PLAN DE ACCIÓN 2026'!K17+'PLAN DE ACCIÓN 2026'!L17+'PLAN DE ACCIÓN 2026'!M17+'PLAN DE ACCIÓN 2026'!N17+'PLAN DE ACCIÓN 2026'!O17+'PLAN DE ACCIÓN 2026'!P17+'PLAN DE ACCIÓN 2026'!Q17+'PLAN DE ACCIÓN 2026'!R17+'PLAN DE ACCIÓN 2026'!S17</f>
        <v>0</v>
      </c>
      <c r="K915" s="1030">
        <f>'PLAN DE ACCIÓN 2026'!AB17+'PLAN DE ACCIÓN 2026'!AC17+'PLAN DE ACCIÓN 2026'!AD17+'PLAN DE ACCIÓN 2026'!AE17+'PLAN DE ACCIÓN 2026'!AF17+'PLAN DE ACCIÓN 2026'!AG17+'PLAN DE ACCIÓN 2026'!AH17+'PLAN DE ACCIÓN 2026'!AI17+'PLAN DE ACCIÓN 2026'!AJ17+'PLAN DE ACCIÓN 2026'!AK17</f>
        <v>0</v>
      </c>
      <c r="L915" s="1031">
        <f t="shared" si="92"/>
        <v>0</v>
      </c>
      <c r="M915" s="1031">
        <f t="shared" si="93"/>
        <v>0</v>
      </c>
      <c r="N915" s="1033">
        <f>'PLAN DE ACCIÓN 2026'!S17</f>
        <v>0</v>
      </c>
      <c r="O915" s="1022">
        <f>'PLAN DE ACCIÓN 2026'!AK17</f>
        <v>0</v>
      </c>
      <c r="P915" s="1029" t="e">
        <f t="shared" si="89"/>
        <v>#DIV/0!</v>
      </c>
      <c r="Q915" s="1046" t="s">
        <v>107</v>
      </c>
      <c r="R915" s="1030">
        <f t="shared" si="90"/>
        <v>0</v>
      </c>
      <c r="S915" s="1030">
        <f t="shared" si="91"/>
        <v>0</v>
      </c>
    </row>
    <row r="916" spans="1:19" ht="14.25">
      <c r="A916" s="1041">
        <v>15</v>
      </c>
      <c r="B916" s="1023" t="str">
        <f>'PLAN DE ACCIÓN 2026'!G18</f>
        <v>PES2</v>
      </c>
      <c r="C916" s="1048" t="s">
        <v>133</v>
      </c>
      <c r="D916" s="1048" t="s">
        <v>104</v>
      </c>
      <c r="E916" s="1023" t="str">
        <f>'PLAN DE ACCIÓN 2026'!X18</f>
        <v>Subdirección de Servicios Metrológicos y Relación con el Ciudadano</v>
      </c>
      <c r="F916" s="1022" t="str">
        <f>'PLAN DE ACCIÓN 2026'!H18</f>
        <v>Brindar asistencia técnica para contribuir en la competitividad de la industria y/o la exportación de productos y servicios</v>
      </c>
      <c r="G916" s="1022">
        <v>10</v>
      </c>
      <c r="H916" s="1022" t="s">
        <v>143</v>
      </c>
      <c r="I916" s="1033">
        <f>'PLAN DE ACCIÓN 2026'!V18</f>
        <v>4</v>
      </c>
      <c r="J916" s="1030">
        <f>'PLAN DE ACCIÓN 2026'!J18+'PLAN DE ACCIÓN 2026'!K18+'PLAN DE ACCIÓN 2026'!L18+'PLAN DE ACCIÓN 2026'!M18+'PLAN DE ACCIÓN 2026'!N18+'PLAN DE ACCIÓN 2026'!O18+'PLAN DE ACCIÓN 2026'!P18+'PLAN DE ACCIÓN 2026'!Q18+'PLAN DE ACCIÓN 2026'!R18+'PLAN DE ACCIÓN 2026'!S18</f>
        <v>0</v>
      </c>
      <c r="K916" s="1030">
        <f>'PLAN DE ACCIÓN 2026'!AB18+'PLAN DE ACCIÓN 2026'!AC18+'PLAN DE ACCIÓN 2026'!AD18+'PLAN DE ACCIÓN 2026'!AE18+'PLAN DE ACCIÓN 2026'!AF18+'PLAN DE ACCIÓN 2026'!AG18+'PLAN DE ACCIÓN 2026'!AH18+'PLAN DE ACCIÓN 2026'!AI18+'PLAN DE ACCIÓN 2026'!AJ18+'PLAN DE ACCIÓN 2026'!AK18</f>
        <v>0</v>
      </c>
      <c r="L916" s="1031">
        <f t="shared" si="92"/>
        <v>0</v>
      </c>
      <c r="M916" s="1031">
        <f t="shared" si="93"/>
        <v>0</v>
      </c>
      <c r="N916" s="1033">
        <f>'PLAN DE ACCIÓN 2026'!S18</f>
        <v>0</v>
      </c>
      <c r="O916" s="1022">
        <f>'PLAN DE ACCIÓN 2026'!AK18</f>
        <v>0</v>
      </c>
      <c r="P916" s="1029" t="e">
        <f t="shared" si="89"/>
        <v>#DIV/0!</v>
      </c>
      <c r="Q916" s="1046" t="s">
        <v>108</v>
      </c>
      <c r="R916" s="1030">
        <f t="shared" si="90"/>
        <v>0</v>
      </c>
      <c r="S916" s="1030">
        <f t="shared" si="91"/>
        <v>0</v>
      </c>
    </row>
    <row r="917" spans="1:19" ht="14.25">
      <c r="A917" s="1041">
        <v>16</v>
      </c>
      <c r="B917" s="1023" t="str">
        <f>'PLAN DE ACCIÓN 2026'!G19</f>
        <v>CONPES 4129 2.28</v>
      </c>
      <c r="C917" s="1048" t="s">
        <v>133</v>
      </c>
      <c r="D917" s="1048" t="s">
        <v>104</v>
      </c>
      <c r="E917" s="1023" t="str">
        <f>'PLAN DE ACCIÓN 2026'!X19</f>
        <v>Subdirección de Servicios Metrológicos y Relación con el Ciudadano</v>
      </c>
      <c r="F917" s="1022"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917" s="1022">
        <v>10</v>
      </c>
      <c r="H917" s="1022" t="s">
        <v>143</v>
      </c>
      <c r="I917" s="1033">
        <f>'PLAN DE ACCIÓN 2026'!V19</f>
        <v>1</v>
      </c>
      <c r="J917" s="1030">
        <f>'PLAN DE ACCIÓN 2026'!J19+'PLAN DE ACCIÓN 2026'!K19+'PLAN DE ACCIÓN 2026'!L19+'PLAN DE ACCIÓN 2026'!M19+'PLAN DE ACCIÓN 2026'!N19+'PLAN DE ACCIÓN 2026'!O19+'PLAN DE ACCIÓN 2026'!P19+'PLAN DE ACCIÓN 2026'!Q19+'PLAN DE ACCIÓN 2026'!R19+'PLAN DE ACCIÓN 2026'!S19</f>
        <v>0</v>
      </c>
      <c r="K917" s="1030">
        <f>'PLAN DE ACCIÓN 2026'!AB19+'PLAN DE ACCIÓN 2026'!AC19+'PLAN DE ACCIÓN 2026'!AD19+'PLAN DE ACCIÓN 2026'!AE19+'PLAN DE ACCIÓN 2026'!AF19+'PLAN DE ACCIÓN 2026'!AG19+'PLAN DE ACCIÓN 2026'!AH19+'PLAN DE ACCIÓN 2026'!AI19+'PLAN DE ACCIÓN 2026'!AJ19+'PLAN DE ACCIÓN 2026'!AK19</f>
        <v>0</v>
      </c>
      <c r="L917" s="1031">
        <f t="shared" si="92"/>
        <v>0</v>
      </c>
      <c r="M917" s="1031">
        <f t="shared" si="93"/>
        <v>0</v>
      </c>
      <c r="N917" s="1033">
        <f>'PLAN DE ACCIÓN 2026'!S19</f>
        <v>0</v>
      </c>
      <c r="O917" s="1022">
        <f>'PLAN DE ACCIÓN 2026'!AK19</f>
        <v>0</v>
      </c>
      <c r="P917" s="1029" t="e">
        <f t="shared" si="89"/>
        <v>#DIV/0!</v>
      </c>
      <c r="Q917" s="1046" t="s">
        <v>107</v>
      </c>
      <c r="R917" s="1030">
        <f t="shared" si="90"/>
        <v>0</v>
      </c>
      <c r="S917" s="1030">
        <f t="shared" si="91"/>
        <v>0</v>
      </c>
    </row>
    <row r="918" spans="1:19" ht="14.25">
      <c r="A918" s="1041">
        <v>17</v>
      </c>
      <c r="B918" s="1023" t="str">
        <f>'PLAN DE ACCIÓN 2026'!G20</f>
        <v>PES3</v>
      </c>
      <c r="C918" s="1048" t="s">
        <v>133</v>
      </c>
      <c r="D918" s="1048" t="s">
        <v>104</v>
      </c>
      <c r="E918" s="1023" t="str">
        <f>'PLAN DE ACCIÓN 2026'!X20</f>
        <v>Subdirección de Servicios Metrológicos y Relación con el Ciudadano</v>
      </c>
      <c r="F918" s="1022" t="str">
        <f>'PLAN DE ACCIÓN 2026'!H20</f>
        <v>Realizar gestión de conocimiento a través de la prestación de servicios capacitación en metrología</v>
      </c>
      <c r="G918" s="1022">
        <v>10</v>
      </c>
      <c r="H918" s="1022" t="s">
        <v>143</v>
      </c>
      <c r="I918" s="1033">
        <f>'PLAN DE ACCIÓN 2026'!V20</f>
        <v>2</v>
      </c>
      <c r="J918" s="1030">
        <f>'PLAN DE ACCIÓN 2026'!J20+'PLAN DE ACCIÓN 2026'!K20+'PLAN DE ACCIÓN 2026'!L20+'PLAN DE ACCIÓN 2026'!M20+'PLAN DE ACCIÓN 2026'!N20+'PLAN DE ACCIÓN 2026'!O20+'PLAN DE ACCIÓN 2026'!P20+'PLAN DE ACCIÓN 2026'!Q20+'PLAN DE ACCIÓN 2026'!R20+'PLAN DE ACCIÓN 2026'!S20</f>
        <v>0</v>
      </c>
      <c r="K918" s="1030">
        <f>'PLAN DE ACCIÓN 2026'!AB20+'PLAN DE ACCIÓN 2026'!AC20+'PLAN DE ACCIÓN 2026'!AD20+'PLAN DE ACCIÓN 2026'!AE20+'PLAN DE ACCIÓN 2026'!AF20+'PLAN DE ACCIÓN 2026'!AG20+'PLAN DE ACCIÓN 2026'!AH20+'PLAN DE ACCIÓN 2026'!AI20+'PLAN DE ACCIÓN 2026'!AJ20+'PLAN DE ACCIÓN 2026'!AK20</f>
        <v>0</v>
      </c>
      <c r="L918" s="1031">
        <f t="shared" si="92"/>
        <v>0</v>
      </c>
      <c r="M918" s="1031">
        <f t="shared" si="93"/>
        <v>0</v>
      </c>
      <c r="N918" s="1033">
        <f>'PLAN DE ACCIÓN 2026'!S20</f>
        <v>0</v>
      </c>
      <c r="O918" s="1022">
        <f>'PLAN DE ACCIÓN 2026'!AK20</f>
        <v>0</v>
      </c>
      <c r="P918" s="1029" t="e">
        <f t="shared" si="89"/>
        <v>#DIV/0!</v>
      </c>
      <c r="Q918" s="1046" t="s">
        <v>108</v>
      </c>
      <c r="R918" s="1030">
        <f t="shared" si="90"/>
        <v>0</v>
      </c>
      <c r="S918" s="1030">
        <f t="shared" si="91"/>
        <v>0</v>
      </c>
    </row>
    <row r="919" spans="1:19" ht="14.25">
      <c r="A919" s="1041">
        <v>18</v>
      </c>
      <c r="B919" s="1023" t="str">
        <f>'PLAN DE ACCIÓN 2026'!G21</f>
        <v>CONPES 4129 2.29</v>
      </c>
      <c r="C919" s="1048" t="s">
        <v>133</v>
      </c>
      <c r="D919" s="1048" t="s">
        <v>104</v>
      </c>
      <c r="E919" s="1023" t="str">
        <f>'PLAN DE ACCIÓN 2026'!X21</f>
        <v>Subdirección de Metrología Física</v>
      </c>
      <c r="F919" s="1022"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919" s="1022">
        <v>10</v>
      </c>
      <c r="H919" s="1022" t="s">
        <v>143</v>
      </c>
      <c r="I919" s="1033">
        <f>'PLAN DE ACCIÓN 2026'!V21</f>
        <v>2</v>
      </c>
      <c r="J919" s="1030">
        <f>'PLAN DE ACCIÓN 2026'!J21+'PLAN DE ACCIÓN 2026'!K21+'PLAN DE ACCIÓN 2026'!L21+'PLAN DE ACCIÓN 2026'!M21+'PLAN DE ACCIÓN 2026'!N21+'PLAN DE ACCIÓN 2026'!O21+'PLAN DE ACCIÓN 2026'!P21+'PLAN DE ACCIÓN 2026'!Q21+'PLAN DE ACCIÓN 2026'!R21+'PLAN DE ACCIÓN 2026'!S21</f>
        <v>2</v>
      </c>
      <c r="K919" s="1030">
        <f>'PLAN DE ACCIÓN 2026'!AB21+'PLAN DE ACCIÓN 2026'!AC21+'PLAN DE ACCIÓN 2026'!AD21+'PLAN DE ACCIÓN 2026'!AE21+'PLAN DE ACCIÓN 2026'!AF21+'PLAN DE ACCIÓN 2026'!AG21+'PLAN DE ACCIÓN 2026'!AH21+'PLAN DE ACCIÓN 2026'!AI21+'PLAN DE ACCIÓN 2026'!AJ21+'PLAN DE ACCIÓN 2026'!AK21</f>
        <v>1</v>
      </c>
      <c r="L919" s="1031">
        <f>J919/I919</f>
        <v>1</v>
      </c>
      <c r="M919" s="1031">
        <f>K919/I919</f>
        <v>0.5</v>
      </c>
      <c r="N919" s="1033">
        <f>'PLAN DE ACCIÓN 2026'!S21</f>
        <v>0</v>
      </c>
      <c r="O919" s="1022">
        <f>'PLAN DE ACCIÓN 2026'!AK21</f>
        <v>0</v>
      </c>
      <c r="P919" s="1029" t="e">
        <f>O919/N919</f>
        <v>#DIV/0!</v>
      </c>
      <c r="Q919" s="1046" t="s">
        <v>108</v>
      </c>
      <c r="R919" s="1030">
        <f t="shared" si="90"/>
        <v>-1</v>
      </c>
      <c r="S919" s="1030">
        <f t="shared" si="91"/>
        <v>0</v>
      </c>
    </row>
    <row r="920" spans="1:19" ht="14.25">
      <c r="A920" s="1041">
        <v>19</v>
      </c>
      <c r="B920" s="1023" t="str">
        <f>'PLAN DE ACCIÓN 2026'!G22</f>
        <v>CONPES 4129 2.30</v>
      </c>
      <c r="C920" s="1048" t="s">
        <v>133</v>
      </c>
      <c r="D920" s="1048" t="s">
        <v>104</v>
      </c>
      <c r="E920" s="1023" t="str">
        <f>'PLAN DE ACCIÓN 2026'!X22</f>
        <v>Subdirección de Servicios Metrológicos y Relación con el Ciudadano</v>
      </c>
      <c r="F920" s="1022"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920" s="1022">
        <v>10</v>
      </c>
      <c r="H920" s="1022" t="s">
        <v>143</v>
      </c>
      <c r="I920" s="1033">
        <f>'PLAN DE ACCIÓN 2026'!V22</f>
        <v>1</v>
      </c>
      <c r="J920" s="1030">
        <f>'PLAN DE ACCIÓN 2026'!J22+'PLAN DE ACCIÓN 2026'!K22+'PLAN DE ACCIÓN 2026'!L22+'PLAN DE ACCIÓN 2026'!M22+'PLAN DE ACCIÓN 2026'!N22+'PLAN DE ACCIÓN 2026'!O22+'PLAN DE ACCIÓN 2026'!P22+'PLAN DE ACCIÓN 2026'!Q22+'PLAN DE ACCIÓN 2026'!R22+'PLAN DE ACCIÓN 2026'!S22</f>
        <v>0</v>
      </c>
      <c r="K920" s="1030">
        <f>'PLAN DE ACCIÓN 2026'!AB22+'PLAN DE ACCIÓN 2026'!AC22+'PLAN DE ACCIÓN 2026'!AD22+'PLAN DE ACCIÓN 2026'!AE22+'PLAN DE ACCIÓN 2026'!AF22+'PLAN DE ACCIÓN 2026'!AG22+'PLAN DE ACCIÓN 2026'!AH22+'PLAN DE ACCIÓN 2026'!AI22+'PLAN DE ACCIÓN 2026'!AJ22+'PLAN DE ACCIÓN 2026'!AK22</f>
        <v>0</v>
      </c>
      <c r="L920" s="1031">
        <f>J920/I920</f>
        <v>0</v>
      </c>
      <c r="M920" s="1031">
        <f>K920/I920</f>
        <v>0</v>
      </c>
      <c r="N920" s="1033">
        <f>'PLAN DE ACCIÓN 2026'!S22</f>
        <v>0</v>
      </c>
      <c r="O920" s="1022">
        <f>'PLAN DE ACCIÓN 2026'!AK22</f>
        <v>0</v>
      </c>
      <c r="P920" s="1029" t="e">
        <f>O920/N920</f>
        <v>#DIV/0!</v>
      </c>
      <c r="Q920" s="1046" t="s">
        <v>107</v>
      </c>
      <c r="R920" s="1030">
        <f t="shared" si="90"/>
        <v>0</v>
      </c>
      <c r="S920" s="1030">
        <f t="shared" si="91"/>
        <v>0</v>
      </c>
    </row>
    <row r="921" spans="1:19" ht="14.25">
      <c r="A921" s="1041">
        <v>20</v>
      </c>
      <c r="B921" s="1023" t="str">
        <f>'PLAN DE ACCIÓN 2026'!G23</f>
        <v>PES4</v>
      </c>
      <c r="C921" s="1048" t="s">
        <v>133</v>
      </c>
      <c r="D921" s="1048" t="s">
        <v>104</v>
      </c>
      <c r="E921" s="1023" t="str">
        <f>'PLAN DE ACCIÓN 2026'!X23</f>
        <v>Subdirección de Servicios Metrológicos y Relación con el Ciudadano</v>
      </c>
      <c r="F921" s="1022" t="str">
        <f>'PLAN DE ACCIÓN 2026'!H23</f>
        <v>Identificar oportunidades metrologícas para atender condiciones favorables del comercio exterior</v>
      </c>
      <c r="G921" s="1022">
        <v>10</v>
      </c>
      <c r="H921" s="1022" t="s">
        <v>143</v>
      </c>
      <c r="I921" s="1033">
        <f>'PLAN DE ACCIÓN 2026'!V23</f>
        <v>1</v>
      </c>
      <c r="J921" s="1030">
        <f>'PLAN DE ACCIÓN 2026'!J23+'PLAN DE ACCIÓN 2026'!K23+'PLAN DE ACCIÓN 2026'!L23+'PLAN DE ACCIÓN 2026'!M23+'PLAN DE ACCIÓN 2026'!N23+'PLAN DE ACCIÓN 2026'!O23+'PLAN DE ACCIÓN 2026'!P23+'PLAN DE ACCIÓN 2026'!Q23+'PLAN DE ACCIÓN 2026'!R23+'PLAN DE ACCIÓN 2026'!S23</f>
        <v>0</v>
      </c>
      <c r="K921" s="1030">
        <f>'PLAN DE ACCIÓN 2026'!AB23+'PLAN DE ACCIÓN 2026'!AC23+'PLAN DE ACCIÓN 2026'!AD23+'PLAN DE ACCIÓN 2026'!AE23+'PLAN DE ACCIÓN 2026'!AF23+'PLAN DE ACCIÓN 2026'!AG23+'PLAN DE ACCIÓN 2026'!AH23+'PLAN DE ACCIÓN 2026'!AI23+'PLAN DE ACCIÓN 2026'!AJ23+'PLAN DE ACCIÓN 2026'!AK23</f>
        <v>0</v>
      </c>
      <c r="L921" s="1031">
        <f>J921/I921</f>
        <v>0</v>
      </c>
      <c r="M921" s="1031">
        <f>K921/I921</f>
        <v>0</v>
      </c>
      <c r="N921" s="1033">
        <f>'PLAN DE ACCIÓN 2026'!S23</f>
        <v>0</v>
      </c>
      <c r="O921" s="1022">
        <f>'PLAN DE ACCIÓN 2026'!AK23</f>
        <v>0</v>
      </c>
      <c r="P921" s="1029" t="e">
        <f>O921/N921</f>
        <v>#DIV/0!</v>
      </c>
      <c r="Q921" s="1046" t="s">
        <v>107</v>
      </c>
      <c r="R921" s="1030">
        <f t="shared" si="90"/>
        <v>0</v>
      </c>
      <c r="S921" s="1030">
        <f t="shared" si="91"/>
        <v>0</v>
      </c>
    </row>
    <row r="922" spans="1:19" ht="18.75" customHeight="1">
      <c r="A922" s="1041">
        <v>21</v>
      </c>
      <c r="B922" s="1023" t="str">
        <f>'PLAN DE ACCIÓN 2026'!G24</f>
        <v>PES5</v>
      </c>
      <c r="C922" s="1048" t="s">
        <v>133</v>
      </c>
      <c r="D922" s="1048" t="s">
        <v>104</v>
      </c>
      <c r="E922" s="1023" t="str">
        <f>'PLAN DE ACCIÓN 2026'!X24</f>
        <v>Subdirección de Servicios Metrológicos y Relación con el Ciudadano</v>
      </c>
      <c r="F922" s="1022" t="str">
        <f>'PLAN DE ACCIÓN 2026'!H24</f>
        <v>Contribuir desde la oferta de servicios metrológicos la acreditación de los laboratorios nacionales para la reducción de costos de los empresarios para certificarse en calidad</v>
      </c>
      <c r="G922" s="1022">
        <v>10</v>
      </c>
      <c r="H922" s="1022" t="s">
        <v>143</v>
      </c>
      <c r="I922" s="1033">
        <f>'PLAN DE ACCIÓN 2026'!V24</f>
        <v>2</v>
      </c>
      <c r="J922" s="1030">
        <f>'PLAN DE ACCIÓN 2026'!J24+'PLAN DE ACCIÓN 2026'!K24+'PLAN DE ACCIÓN 2026'!L24+'PLAN DE ACCIÓN 2026'!M24+'PLAN DE ACCIÓN 2026'!N24+'PLAN DE ACCIÓN 2026'!O24+'PLAN DE ACCIÓN 2026'!P24+'PLAN DE ACCIÓN 2026'!Q24+'PLAN DE ACCIÓN 2026'!R24+'PLAN DE ACCIÓN 2026'!S24</f>
        <v>0</v>
      </c>
      <c r="K922" s="1030">
        <f>'PLAN DE ACCIÓN 2026'!AB24+'PLAN DE ACCIÓN 2026'!AC24+'PLAN DE ACCIÓN 2026'!AD24+'PLAN DE ACCIÓN 2026'!AE24+'PLAN DE ACCIÓN 2026'!AF24+'PLAN DE ACCIÓN 2026'!AG24+'PLAN DE ACCIÓN 2026'!AH24+'PLAN DE ACCIÓN 2026'!AI24+'PLAN DE ACCIÓN 2026'!AJ24+'PLAN DE ACCIÓN 2026'!AK24</f>
        <v>0</v>
      </c>
      <c r="L922" s="1031">
        <f t="shared" si="92"/>
        <v>0</v>
      </c>
      <c r="M922" s="1031">
        <f t="shared" si="93"/>
        <v>0</v>
      </c>
      <c r="N922" s="1033">
        <f>'PLAN DE ACCIÓN 2026'!S24</f>
        <v>0</v>
      </c>
      <c r="O922" s="1022">
        <f>'PLAN DE ACCIÓN 2026'!AK24</f>
        <v>0</v>
      </c>
      <c r="P922" s="1029" t="e">
        <f t="shared" si="89"/>
        <v>#DIV/0!</v>
      </c>
      <c r="Q922" s="1046" t="s">
        <v>107</v>
      </c>
      <c r="R922" s="1030">
        <f t="shared" si="90"/>
        <v>0</v>
      </c>
      <c r="S922" s="1030">
        <f t="shared" si="91"/>
        <v>0</v>
      </c>
    </row>
    <row r="923" spans="1:19" ht="14.25">
      <c r="A923" s="1041">
        <v>22</v>
      </c>
      <c r="B923" s="1023" t="str">
        <f>'PLAN DE ACCIÓN 2026'!G25</f>
        <v>PES6</v>
      </c>
      <c r="C923" s="1048" t="s">
        <v>133</v>
      </c>
      <c r="D923" s="1048" t="s">
        <v>104</v>
      </c>
      <c r="E923" s="1023" t="str">
        <f>'PLAN DE ACCIÓN 2026'!X25</f>
        <v>Subdirección de Servicios Metrológicos y Relación con el Ciudadano</v>
      </c>
      <c r="F923" s="1022" t="str">
        <f>'PLAN DE ACCIÓN 2026'!H25</f>
        <v>Realizar estudios de identificación de brechas metrológicas que contribuya a las apuestas productivas estratégicas</v>
      </c>
      <c r="G923" s="1022">
        <v>10</v>
      </c>
      <c r="H923" s="1022" t="s">
        <v>143</v>
      </c>
      <c r="I923" s="1033">
        <f>'PLAN DE ACCIÓN 2026'!V25</f>
        <v>2</v>
      </c>
      <c r="J923" s="1030">
        <f>'PLAN DE ACCIÓN 2026'!J25+'PLAN DE ACCIÓN 2026'!K25+'PLAN DE ACCIÓN 2026'!L25+'PLAN DE ACCIÓN 2026'!M25+'PLAN DE ACCIÓN 2026'!N25+'PLAN DE ACCIÓN 2026'!O25+'PLAN DE ACCIÓN 2026'!P25+'PLAN DE ACCIÓN 2026'!Q25+'PLAN DE ACCIÓN 2026'!R25+'PLAN DE ACCIÓN 2026'!S25</f>
        <v>0</v>
      </c>
      <c r="K923" s="1030">
        <f>'PLAN DE ACCIÓN 2026'!AB25+'PLAN DE ACCIÓN 2026'!AC25+'PLAN DE ACCIÓN 2026'!AD25+'PLAN DE ACCIÓN 2026'!AE25+'PLAN DE ACCIÓN 2026'!AF25+'PLAN DE ACCIÓN 2026'!AG25+'PLAN DE ACCIÓN 2026'!AH25+'PLAN DE ACCIÓN 2026'!AI25+'PLAN DE ACCIÓN 2026'!AJ25+'PLAN DE ACCIÓN 2026'!AK25</f>
        <v>0</v>
      </c>
      <c r="L923" s="1031">
        <f t="shared" si="92"/>
        <v>0</v>
      </c>
      <c r="M923" s="1031">
        <f t="shared" si="93"/>
        <v>0</v>
      </c>
      <c r="N923" s="1033">
        <f>'PLAN DE ACCIÓN 2026'!S25</f>
        <v>0</v>
      </c>
      <c r="O923" s="1022">
        <f>'PLAN DE ACCIÓN 2026'!AK25</f>
        <v>0</v>
      </c>
      <c r="P923" s="1029" t="e">
        <f t="shared" si="89"/>
        <v>#DIV/0!</v>
      </c>
      <c r="Q923" s="1046" t="s">
        <v>107</v>
      </c>
      <c r="R923" s="1030">
        <f t="shared" si="90"/>
        <v>0</v>
      </c>
      <c r="S923" s="1030">
        <f t="shared" si="91"/>
        <v>0</v>
      </c>
    </row>
    <row r="924" spans="1:19" ht="14.25">
      <c r="A924" s="1041">
        <v>23</v>
      </c>
      <c r="B924" s="1023" t="str">
        <f>'PLAN DE ACCIÓN 2026'!G26</f>
        <v>PES7</v>
      </c>
      <c r="C924" s="1048" t="s">
        <v>133</v>
      </c>
      <c r="D924" s="1048" t="s">
        <v>104</v>
      </c>
      <c r="E924" s="1023" t="str">
        <f>'PLAN DE ACCIÓN 2026'!X26</f>
        <v>Dirección General</v>
      </c>
      <c r="F924" s="1022" t="str">
        <f>'PLAN DE ACCIÓN 2026'!H26</f>
        <v>Participar en eventos y canales de comunicación del SICAL</v>
      </c>
      <c r="G924" s="1022">
        <v>10</v>
      </c>
      <c r="H924" s="1022" t="s">
        <v>143</v>
      </c>
      <c r="I924" s="1033">
        <f>'PLAN DE ACCIÓN 2026'!V26</f>
        <v>2</v>
      </c>
      <c r="J924" s="1030">
        <f>'PLAN DE ACCIÓN 2026'!J26+'PLAN DE ACCIÓN 2026'!K26+'PLAN DE ACCIÓN 2026'!L26+'PLAN DE ACCIÓN 2026'!M26+'PLAN DE ACCIÓN 2026'!N26+'PLAN DE ACCIÓN 2026'!O26+'PLAN DE ACCIÓN 2026'!P26+'PLAN DE ACCIÓN 2026'!Q26+'PLAN DE ACCIÓN 2026'!R26+'PLAN DE ACCIÓN 2026'!S26</f>
        <v>1</v>
      </c>
      <c r="K924" s="1030">
        <f>'PLAN DE ACCIÓN 2026'!AB26+'PLAN DE ACCIÓN 2026'!AC26+'PLAN DE ACCIÓN 2026'!AD26+'PLAN DE ACCIÓN 2026'!AE26+'PLAN DE ACCIÓN 2026'!AF26+'PLAN DE ACCIÓN 2026'!AG26+'PLAN DE ACCIÓN 2026'!AH26+'PLAN DE ACCIÓN 2026'!AI26+'PLAN DE ACCIÓN 2026'!AJ26+'PLAN DE ACCIÓN 2026'!AK26</f>
        <v>0</v>
      </c>
      <c r="L924" s="1031">
        <f t="shared" si="92"/>
        <v>0.5</v>
      </c>
      <c r="M924" s="1031">
        <f t="shared" si="93"/>
        <v>0</v>
      </c>
      <c r="N924" s="1033">
        <f>'PLAN DE ACCIÓN 2026'!S26</f>
        <v>0</v>
      </c>
      <c r="O924" s="1022">
        <f>'PLAN DE ACCIÓN 2026'!AK26</f>
        <v>0</v>
      </c>
      <c r="P924" s="1029" t="e">
        <f t="shared" si="89"/>
        <v>#DIV/0!</v>
      </c>
      <c r="Q924" s="1046" t="s">
        <v>107</v>
      </c>
      <c r="R924" s="1030">
        <f t="shared" si="90"/>
        <v>-1</v>
      </c>
      <c r="S924" s="1030">
        <f t="shared" si="91"/>
        <v>0</v>
      </c>
    </row>
    <row r="925" spans="1:19" ht="14.25">
      <c r="A925" s="1041">
        <v>24</v>
      </c>
      <c r="B925" s="1023" t="str">
        <f>'PLAN DE ACCIÓN 2026'!G27</f>
        <v>PES8</v>
      </c>
      <c r="C925" s="1048" t="s">
        <v>133</v>
      </c>
      <c r="D925" s="1048" t="s">
        <v>104</v>
      </c>
      <c r="E925" s="1023" t="str">
        <f>'PLAN DE ACCIÓN 2026'!X27</f>
        <v>Subdirección de Servicios Metrológicos y Relación con el Ciudadano</v>
      </c>
      <c r="F925" s="1022" t="str">
        <f>'PLAN DE ACCIÓN 2026'!H27</f>
        <v>Fortalecer la estrategia nacional del turismo responsable sus ejes temáticos y componentes</v>
      </c>
      <c r="G925" s="1022">
        <v>10</v>
      </c>
      <c r="H925" s="1022" t="s">
        <v>143</v>
      </c>
      <c r="I925" s="1033">
        <f>'PLAN DE ACCIÓN 2026'!V27</f>
        <v>1</v>
      </c>
      <c r="J925" s="1030">
        <f>'PLAN DE ACCIÓN 2026'!J27+'PLAN DE ACCIÓN 2026'!K27+'PLAN DE ACCIÓN 2026'!L27+'PLAN DE ACCIÓN 2026'!M27+'PLAN DE ACCIÓN 2026'!N27+'PLAN DE ACCIÓN 2026'!O27+'PLAN DE ACCIÓN 2026'!P27+'PLAN DE ACCIÓN 2026'!Q27+'PLAN DE ACCIÓN 2026'!R27+'PLAN DE ACCIÓN 2026'!S27</f>
        <v>0</v>
      </c>
      <c r="K925" s="1030">
        <f>'PLAN DE ACCIÓN 2026'!AB27+'PLAN DE ACCIÓN 2026'!AC27+'PLAN DE ACCIÓN 2026'!AD27+'PLAN DE ACCIÓN 2026'!AE27+'PLAN DE ACCIÓN 2026'!AF27+'PLAN DE ACCIÓN 2026'!AG27+'PLAN DE ACCIÓN 2026'!AH27+'PLAN DE ACCIÓN 2026'!AI27+'PLAN DE ACCIÓN 2026'!AJ27+'PLAN DE ACCIÓN 2026'!AK27</f>
        <v>0</v>
      </c>
      <c r="L925" s="1031">
        <f t="shared" si="92"/>
        <v>0</v>
      </c>
      <c r="M925" s="1031">
        <f t="shared" si="93"/>
        <v>0</v>
      </c>
      <c r="N925" s="1033">
        <f>'PLAN DE ACCIÓN 2026'!S27</f>
        <v>0</v>
      </c>
      <c r="O925" s="1022">
        <f>'PLAN DE ACCIÓN 2026'!AK27</f>
        <v>0</v>
      </c>
      <c r="P925" s="1029" t="e">
        <f t="shared" si="89"/>
        <v>#DIV/0!</v>
      </c>
      <c r="Q925" s="1046" t="s">
        <v>107</v>
      </c>
      <c r="R925" s="1030">
        <f t="shared" si="90"/>
        <v>0</v>
      </c>
      <c r="S925" s="1030">
        <f t="shared" si="91"/>
        <v>0</v>
      </c>
    </row>
    <row r="926" spans="1:19" ht="14.25">
      <c r="A926" s="1041">
        <v>25</v>
      </c>
      <c r="B926" s="1023" t="str">
        <f>'PLAN DE ACCIÓN 2026'!G28</f>
        <v>PES9</v>
      </c>
      <c r="C926" s="1048" t="s">
        <v>133</v>
      </c>
      <c r="D926" s="1048" t="s">
        <v>104</v>
      </c>
      <c r="E926" s="1023" t="str">
        <f>'PLAN DE ACCIÓN 2026'!X28</f>
        <v>Subdirección de Servicios Metrológicos y Relación con el Ciudadano</v>
      </c>
      <c r="F926" s="1022" t="str">
        <f>'PLAN DE ACCIÓN 2026'!H28</f>
        <v>Participación en definición de regulación</v>
      </c>
      <c r="G926" s="1022">
        <v>10</v>
      </c>
      <c r="H926" s="1022" t="s">
        <v>143</v>
      </c>
      <c r="I926" s="1033">
        <f>'PLAN DE ACCIÓN 2026'!V28</f>
        <v>1</v>
      </c>
      <c r="J926" s="1030">
        <f>'PLAN DE ACCIÓN 2026'!J28+'PLAN DE ACCIÓN 2026'!K28+'PLAN DE ACCIÓN 2026'!L28+'PLAN DE ACCIÓN 2026'!M28+'PLAN DE ACCIÓN 2026'!N28+'PLAN DE ACCIÓN 2026'!O28+'PLAN DE ACCIÓN 2026'!P28+'PLAN DE ACCIÓN 2026'!Q28+'PLAN DE ACCIÓN 2026'!R28+'PLAN DE ACCIÓN 2026'!S28</f>
        <v>0</v>
      </c>
      <c r="K926" s="1030">
        <f>'PLAN DE ACCIÓN 2026'!AB28+'PLAN DE ACCIÓN 2026'!AC28+'PLAN DE ACCIÓN 2026'!AD28+'PLAN DE ACCIÓN 2026'!AE28+'PLAN DE ACCIÓN 2026'!AF28+'PLAN DE ACCIÓN 2026'!AG28+'PLAN DE ACCIÓN 2026'!AH28+'PLAN DE ACCIÓN 2026'!AI28+'PLAN DE ACCIÓN 2026'!AJ28+'PLAN DE ACCIÓN 2026'!AK28</f>
        <v>0</v>
      </c>
      <c r="L926" s="1031">
        <f t="shared" si="92"/>
        <v>0</v>
      </c>
      <c r="M926" s="1031">
        <f t="shared" si="93"/>
        <v>0</v>
      </c>
      <c r="N926" s="1033">
        <f>'PLAN DE ACCIÓN 2026'!S28</f>
        <v>0</v>
      </c>
      <c r="O926" s="1022">
        <f>'PLAN DE ACCIÓN 2026'!AK28</f>
        <v>0</v>
      </c>
      <c r="P926" s="1029" t="e">
        <f t="shared" si="89"/>
        <v>#DIV/0!</v>
      </c>
      <c r="Q926" s="1046" t="s">
        <v>105</v>
      </c>
      <c r="R926" s="1030">
        <f t="shared" si="90"/>
        <v>0</v>
      </c>
      <c r="S926" s="1030">
        <f t="shared" si="91"/>
        <v>0</v>
      </c>
    </row>
    <row r="927" spans="1:19" ht="14.25">
      <c r="A927" s="1041">
        <v>26</v>
      </c>
      <c r="B927" s="1023" t="str">
        <f>'PLAN DE ACCIÓN 2026'!G29</f>
        <v>PEI5</v>
      </c>
      <c r="C927" s="1048" t="s">
        <v>133</v>
      </c>
      <c r="D927" s="1048" t="s">
        <v>104</v>
      </c>
      <c r="E927" s="1023" t="str">
        <f>'PLAN DE ACCIÓN 2026'!X29</f>
        <v>Subdirección de Servicios Metrológicos y Relación con el Ciudadano</v>
      </c>
      <c r="F927" s="1022" t="str">
        <f>'PLAN DE ACCIÓN 2026'!H29</f>
        <v>Fortalecer el relacionamiento con el sector productivo a través de la RCM</v>
      </c>
      <c r="G927" s="1022">
        <v>10</v>
      </c>
      <c r="H927" s="1022" t="s">
        <v>143</v>
      </c>
      <c r="I927" s="1033">
        <f>'PLAN DE ACCIÓN 2026'!V29</f>
        <v>3</v>
      </c>
      <c r="J927" s="1030">
        <f>'PLAN DE ACCIÓN 2026'!J29+'PLAN DE ACCIÓN 2026'!K29+'PLAN DE ACCIÓN 2026'!L29+'PLAN DE ACCIÓN 2026'!M29+'PLAN DE ACCIÓN 2026'!N29+'PLAN DE ACCIÓN 2026'!O29+'PLAN DE ACCIÓN 2026'!P29+'PLAN DE ACCIÓN 2026'!Q29+'PLAN DE ACCIÓN 2026'!R29+'PLAN DE ACCIÓN 2026'!S29</f>
        <v>0</v>
      </c>
      <c r="K927" s="1030">
        <f>'PLAN DE ACCIÓN 2026'!AB29+'PLAN DE ACCIÓN 2026'!AC29+'PLAN DE ACCIÓN 2026'!AD29+'PLAN DE ACCIÓN 2026'!AE29+'PLAN DE ACCIÓN 2026'!AF29+'PLAN DE ACCIÓN 2026'!AG29+'PLAN DE ACCIÓN 2026'!AH29+'PLAN DE ACCIÓN 2026'!AI29+'PLAN DE ACCIÓN 2026'!AJ29+'PLAN DE ACCIÓN 2026'!AK29</f>
        <v>0</v>
      </c>
      <c r="L927" s="1031">
        <f t="shared" si="92"/>
        <v>0</v>
      </c>
      <c r="M927" s="1031">
        <f t="shared" si="93"/>
        <v>0</v>
      </c>
      <c r="N927" s="1033">
        <f>'PLAN DE ACCIÓN 2026'!S29</f>
        <v>0</v>
      </c>
      <c r="O927" s="1022">
        <f>'PLAN DE ACCIÓN 2026'!AK29</f>
        <v>0</v>
      </c>
      <c r="P927" s="1029" t="e">
        <f t="shared" si="89"/>
        <v>#DIV/0!</v>
      </c>
      <c r="Q927" s="1046" t="s">
        <v>107</v>
      </c>
      <c r="R927" s="1030">
        <f t="shared" si="90"/>
        <v>0</v>
      </c>
      <c r="S927" s="1030">
        <f t="shared" si="91"/>
        <v>0</v>
      </c>
    </row>
    <row r="928" spans="1:19" ht="14.25">
      <c r="A928" s="1041">
        <v>27</v>
      </c>
      <c r="B928" s="1023" t="str">
        <f>'PLAN DE ACCIÓN 2026'!G30</f>
        <v>PES10</v>
      </c>
      <c r="C928" s="1048" t="s">
        <v>133</v>
      </c>
      <c r="D928" s="1048" t="s">
        <v>104</v>
      </c>
      <c r="E928" s="1023" t="str">
        <f>'PLAN DE ACCIÓN 2026'!X30</f>
        <v>Subdirección de Servicios Metrológicos y Relación con el Ciudadano</v>
      </c>
      <c r="F928" s="1022" t="str">
        <f>'PLAN DE ACCIÓN 2026'!H30</f>
        <v>Desarrollar planes de trabajos para disminución de brechas de capacidades de medición y calibración desarrollados</v>
      </c>
      <c r="G928" s="1022">
        <v>10</v>
      </c>
      <c r="H928" s="1022" t="s">
        <v>143</v>
      </c>
      <c r="I928" s="1033">
        <f>'PLAN DE ACCIÓN 2026'!V30</f>
        <v>1</v>
      </c>
      <c r="J928" s="1030">
        <f>'PLAN DE ACCIÓN 2026'!J30+'PLAN DE ACCIÓN 2026'!K30+'PLAN DE ACCIÓN 2026'!L30+'PLAN DE ACCIÓN 2026'!M30+'PLAN DE ACCIÓN 2026'!N30+'PLAN DE ACCIÓN 2026'!O30+'PLAN DE ACCIÓN 2026'!P30+'PLAN DE ACCIÓN 2026'!Q30+'PLAN DE ACCIÓN 2026'!R30+'PLAN DE ACCIÓN 2026'!S30</f>
        <v>0</v>
      </c>
      <c r="K928" s="1030">
        <f>'PLAN DE ACCIÓN 2026'!AB30+'PLAN DE ACCIÓN 2026'!AC30+'PLAN DE ACCIÓN 2026'!AD30+'PLAN DE ACCIÓN 2026'!AE30+'PLAN DE ACCIÓN 2026'!AF30+'PLAN DE ACCIÓN 2026'!AG30+'PLAN DE ACCIÓN 2026'!AH30+'PLAN DE ACCIÓN 2026'!AI30+'PLAN DE ACCIÓN 2026'!AJ30+'PLAN DE ACCIÓN 2026'!AK30</f>
        <v>0</v>
      </c>
      <c r="L928" s="1031">
        <f t="shared" si="92"/>
        <v>0</v>
      </c>
      <c r="M928" s="1031">
        <f t="shared" si="93"/>
        <v>0</v>
      </c>
      <c r="N928" s="1033">
        <f>'PLAN DE ACCIÓN 2026'!S30</f>
        <v>0</v>
      </c>
      <c r="O928" s="1022">
        <f>'PLAN DE ACCIÓN 2026'!AK30</f>
        <v>0</v>
      </c>
      <c r="P928" s="1029" t="e">
        <f t="shared" si="89"/>
        <v>#DIV/0!</v>
      </c>
      <c r="Q928" s="1046" t="s">
        <v>107</v>
      </c>
      <c r="R928" s="1030">
        <f t="shared" si="90"/>
        <v>0</v>
      </c>
      <c r="S928" s="1030">
        <f t="shared" si="91"/>
        <v>0</v>
      </c>
    </row>
    <row r="929" spans="1:19" ht="14.25">
      <c r="A929" s="1041">
        <v>28</v>
      </c>
      <c r="B929" s="1023" t="str">
        <f>'PLAN DE ACCIÓN 2026'!G31</f>
        <v>PES11</v>
      </c>
      <c r="C929" s="1048" t="s">
        <v>133</v>
      </c>
      <c r="D929" s="1048" t="s">
        <v>104</v>
      </c>
      <c r="E929" s="1023" t="str">
        <f>'PLAN DE ACCIÓN 2026'!X31</f>
        <v>Subdirección de Servicios Metrológicos y Relación con el Ciudadano</v>
      </c>
      <c r="F929" s="1022" t="str">
        <f>'PLAN DE ACCIÓN 2026'!H31</f>
        <v>Desarrollar programas de fortalecimiento de habilidades duras y blandas en sectores de las regiones con identificación de brechas de capacidades metrológicas</v>
      </c>
      <c r="G929" s="1022">
        <v>10</v>
      </c>
      <c r="H929" s="1022" t="s">
        <v>143</v>
      </c>
      <c r="I929" s="1033">
        <f>'PLAN DE ACCIÓN 2026'!V31</f>
        <v>2</v>
      </c>
      <c r="J929" s="1030">
        <f>'PLAN DE ACCIÓN 2026'!J31+'PLAN DE ACCIÓN 2026'!K31+'PLAN DE ACCIÓN 2026'!L31+'PLAN DE ACCIÓN 2026'!M31+'PLAN DE ACCIÓN 2026'!N31+'PLAN DE ACCIÓN 2026'!O31+'PLAN DE ACCIÓN 2026'!P31+'PLAN DE ACCIÓN 2026'!Q31+'PLAN DE ACCIÓN 2026'!R31+'PLAN DE ACCIÓN 2026'!S31</f>
        <v>0</v>
      </c>
      <c r="K929" s="1030">
        <f>'PLAN DE ACCIÓN 2026'!AB31+'PLAN DE ACCIÓN 2026'!AC31+'PLAN DE ACCIÓN 2026'!AD31+'PLAN DE ACCIÓN 2026'!AE31+'PLAN DE ACCIÓN 2026'!AF31+'PLAN DE ACCIÓN 2026'!AG31+'PLAN DE ACCIÓN 2026'!AH31+'PLAN DE ACCIÓN 2026'!AI31+'PLAN DE ACCIÓN 2026'!AJ31+'PLAN DE ACCIÓN 2026'!AK31</f>
        <v>0</v>
      </c>
      <c r="L929" s="1031">
        <f t="shared" si="92"/>
        <v>0</v>
      </c>
      <c r="M929" s="1031">
        <f t="shared" si="93"/>
        <v>0</v>
      </c>
      <c r="N929" s="1033">
        <f>'PLAN DE ACCIÓN 2026'!S31</f>
        <v>0</v>
      </c>
      <c r="O929" s="1022">
        <f>'PLAN DE ACCIÓN 2026'!AK31</f>
        <v>0</v>
      </c>
      <c r="P929" s="1029" t="e">
        <f t="shared" si="89"/>
        <v>#DIV/0!</v>
      </c>
      <c r="Q929" s="1046" t="s">
        <v>105</v>
      </c>
      <c r="R929" s="1030">
        <f t="shared" si="90"/>
        <v>0</v>
      </c>
      <c r="S929" s="1030">
        <f t="shared" si="91"/>
        <v>0</v>
      </c>
    </row>
    <row r="930" spans="1:19" ht="14.25">
      <c r="A930" s="1041">
        <v>29</v>
      </c>
      <c r="B930" s="1023" t="str">
        <f>'PLAN DE ACCIÓN 2026'!G32</f>
        <v>PEI6</v>
      </c>
      <c r="C930" s="1048" t="s">
        <v>133</v>
      </c>
      <c r="D930" s="1048" t="s">
        <v>104</v>
      </c>
      <c r="E930" s="1023" t="str">
        <f>'PLAN DE ACCIÓN 2026'!X32</f>
        <v>Subdirección de Servicios Metrológicos y Relación con el Ciudadano</v>
      </c>
      <c r="F930" s="1022" t="str">
        <f>'PLAN DE ACCIÓN 2026'!H32</f>
        <v>Generar charlas técnicas enfocadas en las regiónes, acciones en marco de proyectos de coorperación, servicios / formaciones metrológicos en las regiones.</v>
      </c>
      <c r="G930" s="1022">
        <v>10</v>
      </c>
      <c r="H930" s="1022" t="s">
        <v>143</v>
      </c>
      <c r="I930" s="1033">
        <f>'PLAN DE ACCIÓN 2026'!V32</f>
        <v>1</v>
      </c>
      <c r="J930" s="1030">
        <f>'PLAN DE ACCIÓN 2026'!J32+'PLAN DE ACCIÓN 2026'!K32+'PLAN DE ACCIÓN 2026'!L32+'PLAN DE ACCIÓN 2026'!M32+'PLAN DE ACCIÓN 2026'!N32+'PLAN DE ACCIÓN 2026'!O32+'PLAN DE ACCIÓN 2026'!P32+'PLAN DE ACCIÓN 2026'!Q32+'PLAN DE ACCIÓN 2026'!R32+'PLAN DE ACCIÓN 2026'!S32</f>
        <v>0</v>
      </c>
      <c r="K930" s="1030">
        <f>'PLAN DE ACCIÓN 2026'!AB32+'PLAN DE ACCIÓN 2026'!AC32+'PLAN DE ACCIÓN 2026'!AD32+'PLAN DE ACCIÓN 2026'!AE32+'PLAN DE ACCIÓN 2026'!AF32+'PLAN DE ACCIÓN 2026'!AG32+'PLAN DE ACCIÓN 2026'!AH32+'PLAN DE ACCIÓN 2026'!AI32+'PLAN DE ACCIÓN 2026'!AJ32+'PLAN DE ACCIÓN 2026'!AK32</f>
        <v>0</v>
      </c>
      <c r="L930" s="1031">
        <f t="shared" si="92"/>
        <v>0</v>
      </c>
      <c r="M930" s="1031">
        <f t="shared" si="93"/>
        <v>0</v>
      </c>
      <c r="N930" s="1033">
        <f>'PLAN DE ACCIÓN 2026'!S32</f>
        <v>0</v>
      </c>
      <c r="O930" s="1022">
        <f>'PLAN DE ACCIÓN 2026'!AK32</f>
        <v>0</v>
      </c>
      <c r="P930" s="1029" t="e">
        <f t="shared" si="89"/>
        <v>#DIV/0!</v>
      </c>
      <c r="Q930" s="1046" t="s">
        <v>105</v>
      </c>
      <c r="R930" s="1030">
        <f t="shared" si="90"/>
        <v>0</v>
      </c>
      <c r="S930" s="1030">
        <f t="shared" si="91"/>
        <v>0</v>
      </c>
    </row>
    <row r="931" spans="1:19" ht="14.25">
      <c r="A931" s="1041">
        <v>30</v>
      </c>
      <c r="B931" s="1023" t="str">
        <f>'PLAN DE ACCIÓN 2026'!G33</f>
        <v>PEI7</v>
      </c>
      <c r="C931" s="1048" t="s">
        <v>133</v>
      </c>
      <c r="D931" s="1048" t="s">
        <v>104</v>
      </c>
      <c r="E931" s="1023" t="str">
        <f>'PLAN DE ACCIÓN 2026'!X33</f>
        <v>Subdirección de Servicios Metrológicos y Relación con el Ciudadano</v>
      </c>
      <c r="F931" s="1022" t="str">
        <f>'PLAN DE ACCIÓN 2026'!H33</f>
        <v>Realizar seguimiento a las actividades ACTI donde el instituto participe con otros centros de investigacion, universidades entre otros.</v>
      </c>
      <c r="G931" s="1022">
        <v>10</v>
      </c>
      <c r="H931" s="1022" t="s">
        <v>143</v>
      </c>
      <c r="I931" s="1033">
        <f>'PLAN DE ACCIÓN 2026'!V33</f>
        <v>2</v>
      </c>
      <c r="J931" s="1030">
        <f>'PLAN DE ACCIÓN 2026'!J33+'PLAN DE ACCIÓN 2026'!K33+'PLAN DE ACCIÓN 2026'!L33+'PLAN DE ACCIÓN 2026'!M33+'PLAN DE ACCIÓN 2026'!N33+'PLAN DE ACCIÓN 2026'!O33+'PLAN DE ACCIÓN 2026'!P33+'PLAN DE ACCIÓN 2026'!Q33+'PLAN DE ACCIÓN 2026'!R33+'PLAN DE ACCIÓN 2026'!S33</f>
        <v>1</v>
      </c>
      <c r="K931" s="1030">
        <f>'PLAN DE ACCIÓN 2026'!AB33+'PLAN DE ACCIÓN 2026'!AC33+'PLAN DE ACCIÓN 2026'!AD33+'PLAN DE ACCIÓN 2026'!AE33+'PLAN DE ACCIÓN 2026'!AF33+'PLAN DE ACCIÓN 2026'!AG33+'PLAN DE ACCIÓN 2026'!AH33+'PLAN DE ACCIÓN 2026'!AI33+'PLAN DE ACCIÓN 2026'!AJ33+'PLAN DE ACCIÓN 2026'!AK33</f>
        <v>0</v>
      </c>
      <c r="L931" s="1031">
        <f t="shared" si="92"/>
        <v>0.5</v>
      </c>
      <c r="M931" s="1031">
        <f t="shared" si="93"/>
        <v>0</v>
      </c>
      <c r="N931" s="1033">
        <f>'PLAN DE ACCIÓN 2026'!S33</f>
        <v>0</v>
      </c>
      <c r="O931" s="1022">
        <f>'PLAN DE ACCIÓN 2026'!AK33</f>
        <v>0</v>
      </c>
      <c r="P931" s="1029" t="e">
        <f t="shared" si="89"/>
        <v>#DIV/0!</v>
      </c>
      <c r="Q931" s="1046" t="s">
        <v>107</v>
      </c>
      <c r="R931" s="1030">
        <f t="shared" si="90"/>
        <v>-1</v>
      </c>
      <c r="S931" s="1030">
        <f t="shared" si="91"/>
        <v>0</v>
      </c>
    </row>
    <row r="932" spans="1:19" ht="14.25">
      <c r="A932" s="1041">
        <v>31</v>
      </c>
      <c r="B932" s="1023" t="str">
        <f>'PLAN DE ACCIÓN 2026'!G34</f>
        <v>PES12</v>
      </c>
      <c r="C932" s="1048" t="s">
        <v>133</v>
      </c>
      <c r="D932" s="1048" t="s">
        <v>104</v>
      </c>
      <c r="E932" s="1023" t="str">
        <f>'PLAN DE ACCIÓN 2026'!X34</f>
        <v>Subdirección de Servicios Metrológicos y Relación con el Ciudadano</v>
      </c>
      <c r="F932" s="1022" t="str">
        <f>'PLAN DE ACCIÓN 2026'!H34</f>
        <v>Identificar actividades en el sector CIT que articulen las necesidades de la industria con las capacidades de CTI y academia</v>
      </c>
      <c r="G932" s="1022">
        <v>10</v>
      </c>
      <c r="H932" s="1022" t="s">
        <v>143</v>
      </c>
      <c r="I932" s="1033">
        <f>'PLAN DE ACCIÓN 2026'!V34</f>
        <v>13</v>
      </c>
      <c r="J932" s="1030">
        <f>'PLAN DE ACCIÓN 2026'!J34+'PLAN DE ACCIÓN 2026'!K34+'PLAN DE ACCIÓN 2026'!L34+'PLAN DE ACCIÓN 2026'!M34+'PLAN DE ACCIÓN 2026'!N34+'PLAN DE ACCIÓN 2026'!O34+'PLAN DE ACCIÓN 2026'!P34+'PLAN DE ACCIÓN 2026'!Q34+'PLAN DE ACCIÓN 2026'!R34+'PLAN DE ACCIÓN 2026'!S34</f>
        <v>6</v>
      </c>
      <c r="K932" s="1030">
        <f>'PLAN DE ACCIÓN 2026'!AB34+'PLAN DE ACCIÓN 2026'!AC34+'PLAN DE ACCIÓN 2026'!AD34+'PLAN DE ACCIÓN 2026'!AE34+'PLAN DE ACCIÓN 2026'!AF34+'PLAN DE ACCIÓN 2026'!AG34+'PLAN DE ACCIÓN 2026'!AH34+'PLAN DE ACCIÓN 2026'!AI34+'PLAN DE ACCIÓN 2026'!AJ34+'PLAN DE ACCIÓN 2026'!AK34</f>
        <v>0</v>
      </c>
      <c r="L932" s="1031">
        <f t="shared" si="92"/>
        <v>0.46153846153846156</v>
      </c>
      <c r="M932" s="1031">
        <f t="shared" si="93"/>
        <v>0</v>
      </c>
      <c r="N932" s="1033">
        <f>'PLAN DE ACCIÓN 2026'!S34</f>
        <v>0</v>
      </c>
      <c r="O932" s="1022">
        <f>'PLAN DE ACCIÓN 2026'!AK34</f>
        <v>0</v>
      </c>
      <c r="P932" s="1029" t="e">
        <f t="shared" si="89"/>
        <v>#DIV/0!</v>
      </c>
      <c r="Q932" s="1046" t="s">
        <v>105</v>
      </c>
      <c r="R932" s="1030">
        <f t="shared" si="90"/>
        <v>-6</v>
      </c>
      <c r="S932" s="1030">
        <f t="shared" si="91"/>
        <v>0</v>
      </c>
    </row>
    <row r="933" spans="1:19" ht="14.25">
      <c r="A933" s="1041">
        <v>32</v>
      </c>
      <c r="B933" s="1023" t="str">
        <f>'PLAN DE ACCIÓN 2026'!G35</f>
        <v>PEI8</v>
      </c>
      <c r="C933" s="1048" t="s">
        <v>133</v>
      </c>
      <c r="D933" s="1048" t="s">
        <v>104</v>
      </c>
      <c r="E933" s="1023" t="str">
        <f>'PLAN DE ACCIÓN 2026'!X35</f>
        <v>Subdirección de Metrología Química y Biología</v>
      </c>
      <c r="F933" s="1022"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933" s="1022">
        <v>10</v>
      </c>
      <c r="H933" s="1022" t="s">
        <v>143</v>
      </c>
      <c r="I933" s="1033">
        <f>'PLAN DE ACCIÓN 2026'!V35</f>
        <v>1</v>
      </c>
      <c r="J933" s="1030">
        <f>'PLAN DE ACCIÓN 2026'!J35+'PLAN DE ACCIÓN 2026'!K35+'PLAN DE ACCIÓN 2026'!L35+'PLAN DE ACCIÓN 2026'!M35+'PLAN DE ACCIÓN 2026'!N35+'PLAN DE ACCIÓN 2026'!O35+'PLAN DE ACCIÓN 2026'!P35+'PLAN DE ACCIÓN 2026'!Q35+'PLAN DE ACCIÓN 2026'!R35+'PLAN DE ACCIÓN 2026'!S35</f>
        <v>0</v>
      </c>
      <c r="K933" s="1030">
        <f>'PLAN DE ACCIÓN 2026'!AB35+'PLAN DE ACCIÓN 2026'!AC35+'PLAN DE ACCIÓN 2026'!AD35+'PLAN DE ACCIÓN 2026'!AE35+'PLAN DE ACCIÓN 2026'!AF35+'PLAN DE ACCIÓN 2026'!AG35+'PLAN DE ACCIÓN 2026'!AH35+'PLAN DE ACCIÓN 2026'!AI35+'PLAN DE ACCIÓN 2026'!AJ35+'PLAN DE ACCIÓN 2026'!AK35</f>
        <v>0</v>
      </c>
      <c r="L933" s="1031">
        <f t="shared" si="92"/>
        <v>0</v>
      </c>
      <c r="M933" s="1031">
        <f t="shared" si="93"/>
        <v>0</v>
      </c>
      <c r="N933" s="1033">
        <f>'PLAN DE ACCIÓN 2026'!S35</f>
        <v>0</v>
      </c>
      <c r="O933" s="1022">
        <f>'PLAN DE ACCIÓN 2026'!AK35</f>
        <v>0</v>
      </c>
      <c r="P933" s="1029" t="e">
        <f t="shared" si="89"/>
        <v>#DIV/0!</v>
      </c>
      <c r="Q933" s="1046" t="s">
        <v>105</v>
      </c>
      <c r="R933" s="1030">
        <f t="shared" si="90"/>
        <v>0</v>
      </c>
      <c r="S933" s="1030">
        <f t="shared" si="91"/>
        <v>0</v>
      </c>
    </row>
    <row r="934" spans="1:19" ht="14.25">
      <c r="A934" s="1041">
        <v>33</v>
      </c>
      <c r="B934" s="1023" t="str">
        <f>'PLAN DE ACCIÓN 2026'!G36</f>
        <v>PEI9</v>
      </c>
      <c r="C934" s="1048" t="s">
        <v>133</v>
      </c>
      <c r="D934" s="1048" t="s">
        <v>104</v>
      </c>
      <c r="E934" s="1023" t="str">
        <f>'PLAN DE ACCIÓN 2026'!X36</f>
        <v>Subdirección de Metrología Física</v>
      </c>
      <c r="F934" s="1022"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934" s="1022">
        <v>10</v>
      </c>
      <c r="H934" s="1022" t="s">
        <v>143</v>
      </c>
      <c r="I934" s="1033">
        <f>'PLAN DE ACCIÓN 2026'!V36</f>
        <v>8</v>
      </c>
      <c r="J934" s="1030">
        <f>'PLAN DE ACCIÓN 2026'!J36+'PLAN DE ACCIÓN 2026'!K36+'PLAN DE ACCIÓN 2026'!L36+'PLAN DE ACCIÓN 2026'!M36+'PLAN DE ACCIÓN 2026'!N36+'PLAN DE ACCIÓN 2026'!O36+'PLAN DE ACCIÓN 2026'!P36+'PLAN DE ACCIÓN 2026'!Q36+'PLAN DE ACCIÓN 2026'!R36+'PLAN DE ACCIÓN 2026'!S36</f>
        <v>5</v>
      </c>
      <c r="K934" s="1030">
        <f>'PLAN DE ACCIÓN 2026'!AB36+'PLAN DE ACCIÓN 2026'!AC36+'PLAN DE ACCIÓN 2026'!AD36+'PLAN DE ACCIÓN 2026'!AE36+'PLAN DE ACCIÓN 2026'!AF36+'PLAN DE ACCIÓN 2026'!AG36+'PLAN DE ACCIÓN 2026'!AH36+'PLAN DE ACCIÓN 2026'!AI36+'PLAN DE ACCIÓN 2026'!AJ36+'PLAN DE ACCIÓN 2026'!AK36</f>
        <v>0</v>
      </c>
      <c r="L934" s="1031">
        <f t="shared" si="92"/>
        <v>0.625</v>
      </c>
      <c r="M934" s="1031">
        <f t="shared" si="93"/>
        <v>0</v>
      </c>
      <c r="N934" s="1033">
        <f>'PLAN DE ACCIÓN 2026'!S36</f>
        <v>1</v>
      </c>
      <c r="O934" s="1022">
        <f>'PLAN DE ACCIÓN 2026'!AK36</f>
        <v>0</v>
      </c>
      <c r="P934" s="1029">
        <f t="shared" si="89"/>
        <v>0</v>
      </c>
      <c r="Q934" s="1046" t="s">
        <v>105</v>
      </c>
      <c r="R934" s="1030">
        <f t="shared" si="90"/>
        <v>-5</v>
      </c>
      <c r="S934" s="1030">
        <f t="shared" si="91"/>
        <v>-1</v>
      </c>
    </row>
    <row r="935" spans="1:19" ht="14.25">
      <c r="A935" s="1041">
        <v>34</v>
      </c>
      <c r="B935" s="1023" t="str">
        <f>'PLAN DE ACCIÓN 2026'!G37</f>
        <v>PEI10</v>
      </c>
      <c r="C935" s="1048" t="s">
        <v>133</v>
      </c>
      <c r="D935" s="1048" t="s">
        <v>104</v>
      </c>
      <c r="E935" s="1023" t="str">
        <f>'PLAN DE ACCIÓN 2026'!X37</f>
        <v>Subdirección de Servicios Metrológicos y Relación con el Ciudadano</v>
      </c>
      <c r="F935" s="1022" t="str">
        <f>'PLAN DE ACCIÓN 2026'!H37</f>
        <v>Mantener el reconocimiento como centro de investigación</v>
      </c>
      <c r="G935" s="1022">
        <v>10</v>
      </c>
      <c r="H935" s="1022" t="s">
        <v>143</v>
      </c>
      <c r="I935" s="1033">
        <f>'PLAN DE ACCIÓN 2026'!V37</f>
        <v>1</v>
      </c>
      <c r="J935" s="1030">
        <f>'PLAN DE ACCIÓN 2026'!J37+'PLAN DE ACCIÓN 2026'!K37+'PLAN DE ACCIÓN 2026'!L37+'PLAN DE ACCIÓN 2026'!M37+'PLAN DE ACCIÓN 2026'!N37+'PLAN DE ACCIÓN 2026'!O37+'PLAN DE ACCIÓN 2026'!P37+'PLAN DE ACCIÓN 2026'!Q37+'PLAN DE ACCIÓN 2026'!R37+'PLAN DE ACCIÓN 2026'!S37</f>
        <v>0</v>
      </c>
      <c r="K935" s="1030">
        <f>'PLAN DE ACCIÓN 2026'!AB37+'PLAN DE ACCIÓN 2026'!AC37+'PLAN DE ACCIÓN 2026'!AD37+'PLAN DE ACCIÓN 2026'!AE37+'PLAN DE ACCIÓN 2026'!AF37+'PLAN DE ACCIÓN 2026'!AG37+'PLAN DE ACCIÓN 2026'!AH37+'PLAN DE ACCIÓN 2026'!AI37+'PLAN DE ACCIÓN 2026'!AJ37+'PLAN DE ACCIÓN 2026'!AK37</f>
        <v>0</v>
      </c>
      <c r="L935" s="1031">
        <f t="shared" si="92"/>
        <v>0</v>
      </c>
      <c r="M935" s="1031">
        <f t="shared" si="93"/>
        <v>0</v>
      </c>
      <c r="N935" s="1033">
        <f>'PLAN DE ACCIÓN 2026'!S37</f>
        <v>0</v>
      </c>
      <c r="O935" s="1022">
        <f>'PLAN DE ACCIÓN 2026'!AK37</f>
        <v>0</v>
      </c>
      <c r="P935" s="1029" t="e">
        <f t="shared" si="89"/>
        <v>#DIV/0!</v>
      </c>
      <c r="Q935" s="1046" t="s">
        <v>105</v>
      </c>
      <c r="R935" s="1030">
        <f t="shared" si="90"/>
        <v>0</v>
      </c>
      <c r="S935" s="1030">
        <f t="shared" si="91"/>
        <v>0</v>
      </c>
    </row>
    <row r="936" spans="1:19" ht="14.25">
      <c r="A936" s="1041">
        <v>35</v>
      </c>
      <c r="B936" s="1023" t="str">
        <f>'PLAN DE ACCIÓN 2026'!G38</f>
        <v>PEI11</v>
      </c>
      <c r="C936" s="1048" t="s">
        <v>133</v>
      </c>
      <c r="D936" s="1048" t="s">
        <v>104</v>
      </c>
      <c r="E936" s="1023" t="str">
        <f>'PLAN DE ACCIÓN 2026'!X38</f>
        <v>Secretaría General</v>
      </c>
      <c r="F936" s="1022" t="str">
        <f>'PLAN DE ACCIÓN 2026'!H38</f>
        <v>Fortalecer la participación de los colaboradores de las áreas de apoyo en actividades ACTI</v>
      </c>
      <c r="G936" s="1022">
        <v>10</v>
      </c>
      <c r="H936" s="1022" t="s">
        <v>143</v>
      </c>
      <c r="I936" s="1033">
        <f>'PLAN DE ACCIÓN 2026'!V38</f>
        <v>4</v>
      </c>
      <c r="J936" s="1030">
        <f>'PLAN DE ACCIÓN 2026'!J38+'PLAN DE ACCIÓN 2026'!K38+'PLAN DE ACCIÓN 2026'!L38+'PLAN DE ACCIÓN 2026'!M38+'PLAN DE ACCIÓN 2026'!N38+'PLAN DE ACCIÓN 2026'!O38+'PLAN DE ACCIÓN 2026'!P38+'PLAN DE ACCIÓN 2026'!Q38+'PLAN DE ACCIÓN 2026'!R38+'PLAN DE ACCIÓN 2026'!S38</f>
        <v>3</v>
      </c>
      <c r="K936" s="1030">
        <f>'PLAN DE ACCIÓN 2026'!AB38+'PLAN DE ACCIÓN 2026'!AC38+'PLAN DE ACCIÓN 2026'!AD38+'PLAN DE ACCIÓN 2026'!AE38+'PLAN DE ACCIÓN 2026'!AF38+'PLAN DE ACCIÓN 2026'!AG38+'PLAN DE ACCIÓN 2026'!AH38+'PLAN DE ACCIÓN 2026'!AI38+'PLAN DE ACCIÓN 2026'!AJ38+'PLAN DE ACCIÓN 2026'!AK38</f>
        <v>1</v>
      </c>
      <c r="L936" s="1031">
        <f t="shared" si="92"/>
        <v>0.75</v>
      </c>
      <c r="M936" s="1031">
        <f t="shared" si="93"/>
        <v>0.25</v>
      </c>
      <c r="N936" s="1033">
        <f>'PLAN DE ACCIÓN 2026'!S38</f>
        <v>0</v>
      </c>
      <c r="O936" s="1022">
        <f>'PLAN DE ACCIÓN 2026'!AK38</f>
        <v>0</v>
      </c>
      <c r="P936" s="1029" t="e">
        <f t="shared" si="89"/>
        <v>#DIV/0!</v>
      </c>
      <c r="Q936" s="1046" t="s">
        <v>105</v>
      </c>
      <c r="R936" s="1030">
        <f t="shared" si="90"/>
        <v>-2</v>
      </c>
      <c r="S936" s="1030">
        <f t="shared" si="91"/>
        <v>0</v>
      </c>
    </row>
    <row r="937" spans="1:19" ht="14.25">
      <c r="A937" s="1041">
        <v>36</v>
      </c>
      <c r="B937" s="1023" t="str">
        <f>'PLAN DE ACCIÓN 2026'!G39</f>
        <v>PEI12</v>
      </c>
      <c r="C937" s="1048" t="s">
        <v>133</v>
      </c>
      <c r="D937" s="1048" t="s">
        <v>104</v>
      </c>
      <c r="E937" s="1023" t="str">
        <f>'PLAN DE ACCIÓN 2026'!X39</f>
        <v>Secretaría General</v>
      </c>
      <c r="F937" s="1022" t="str">
        <f>'PLAN DE ACCIÓN 2026'!H39</f>
        <v>Participar en el reconocimiento de la Secretaría Distrital de Ambiente PREAD.</v>
      </c>
      <c r="G937" s="1022">
        <v>10</v>
      </c>
      <c r="H937" s="1022" t="s">
        <v>143</v>
      </c>
      <c r="I937" s="1033">
        <f>'PLAN DE ACCIÓN 2026'!V39</f>
        <v>1</v>
      </c>
      <c r="J937" s="1030">
        <f>'PLAN DE ACCIÓN 2026'!J39+'PLAN DE ACCIÓN 2026'!K39+'PLAN DE ACCIÓN 2026'!L39+'PLAN DE ACCIÓN 2026'!M39+'PLAN DE ACCIÓN 2026'!N39+'PLAN DE ACCIÓN 2026'!O39+'PLAN DE ACCIÓN 2026'!P39+'PLAN DE ACCIÓN 2026'!Q39+'PLAN DE ACCIÓN 2026'!R39+'PLAN DE ACCIÓN 2026'!S39</f>
        <v>0</v>
      </c>
      <c r="K937" s="1030">
        <f>'PLAN DE ACCIÓN 2026'!AB39+'PLAN DE ACCIÓN 2026'!AC39+'PLAN DE ACCIÓN 2026'!AD39+'PLAN DE ACCIÓN 2026'!AE39+'PLAN DE ACCIÓN 2026'!AF39+'PLAN DE ACCIÓN 2026'!AG39+'PLAN DE ACCIÓN 2026'!AH39+'PLAN DE ACCIÓN 2026'!AI39+'PLAN DE ACCIÓN 2026'!AJ39+'PLAN DE ACCIÓN 2026'!AK39</f>
        <v>0</v>
      </c>
      <c r="L937" s="1031">
        <f t="shared" si="92"/>
        <v>0</v>
      </c>
      <c r="M937" s="1031">
        <f t="shared" si="93"/>
        <v>0</v>
      </c>
      <c r="N937" s="1033">
        <f>'PLAN DE ACCIÓN 2026'!S39</f>
        <v>0</v>
      </c>
      <c r="O937" s="1022">
        <f>'PLAN DE ACCIÓN 2026'!AK39</f>
        <v>0</v>
      </c>
      <c r="P937" s="1029" t="e">
        <f t="shared" si="89"/>
        <v>#DIV/0!</v>
      </c>
      <c r="Q937" s="1046" t="s">
        <v>105</v>
      </c>
      <c r="R937" s="1030">
        <f t="shared" si="90"/>
        <v>0</v>
      </c>
      <c r="S937" s="1030">
        <f t="shared" si="91"/>
        <v>0</v>
      </c>
    </row>
    <row r="938" spans="1:19" ht="14.25">
      <c r="A938" s="1041">
        <v>37</v>
      </c>
      <c r="B938" s="1023" t="str">
        <f>'PLAN DE ACCIÓN 2026'!G40</f>
        <v>PEI13</v>
      </c>
      <c r="C938" s="1048" t="s">
        <v>133</v>
      </c>
      <c r="D938" s="1048" t="s">
        <v>104</v>
      </c>
      <c r="E938" s="1023" t="str">
        <f>'PLAN DE ACCIÓN 2026'!X40</f>
        <v>Secretaría General</v>
      </c>
      <c r="F938" s="1022" t="str">
        <f>'PLAN DE ACCIÓN 2026'!H40</f>
        <v>Ejecutar actividades en pro de la generación de cultura de la gestión del cambio en el instituto</v>
      </c>
      <c r="G938" s="1022">
        <v>10</v>
      </c>
      <c r="H938" s="1022" t="s">
        <v>143</v>
      </c>
      <c r="I938" s="1033">
        <f>'PLAN DE ACCIÓN 2026'!V40</f>
        <v>2</v>
      </c>
      <c r="J938" s="1030">
        <f>'PLAN DE ACCIÓN 2026'!J40+'PLAN DE ACCIÓN 2026'!K40+'PLAN DE ACCIÓN 2026'!L40+'PLAN DE ACCIÓN 2026'!M40+'PLAN DE ACCIÓN 2026'!N40+'PLAN DE ACCIÓN 2026'!O40+'PLAN DE ACCIÓN 2026'!P40+'PLAN DE ACCIÓN 2026'!Q40+'PLAN DE ACCIÓN 2026'!R40+'PLAN DE ACCIÓN 2026'!S40</f>
        <v>1</v>
      </c>
      <c r="K938" s="1030">
        <f>'PLAN DE ACCIÓN 2026'!AB40+'PLAN DE ACCIÓN 2026'!AC40+'PLAN DE ACCIÓN 2026'!AD40+'PLAN DE ACCIÓN 2026'!AE40+'PLAN DE ACCIÓN 2026'!AF40+'PLAN DE ACCIÓN 2026'!AG40+'PLAN DE ACCIÓN 2026'!AH40+'PLAN DE ACCIÓN 2026'!AI40+'PLAN DE ACCIÓN 2026'!AJ40+'PLAN DE ACCIÓN 2026'!AK40</f>
        <v>0</v>
      </c>
      <c r="L938" s="1031">
        <f t="shared" si="92"/>
        <v>0.5</v>
      </c>
      <c r="M938" s="1031">
        <f t="shared" si="93"/>
        <v>0</v>
      </c>
      <c r="N938" s="1033">
        <f>'PLAN DE ACCIÓN 2026'!S40</f>
        <v>0</v>
      </c>
      <c r="O938" s="1022">
        <f>'PLAN DE ACCIÓN 2026'!AK40</f>
        <v>0</v>
      </c>
      <c r="P938" s="1029" t="e">
        <f t="shared" si="89"/>
        <v>#DIV/0!</v>
      </c>
      <c r="Q938" s="1046" t="s">
        <v>105</v>
      </c>
      <c r="R938" s="1030">
        <f t="shared" si="90"/>
        <v>-1</v>
      </c>
      <c r="S938" s="1030">
        <f t="shared" si="91"/>
        <v>0</v>
      </c>
    </row>
    <row r="939" spans="1:19" ht="14.25">
      <c r="A939" s="1041">
        <v>38</v>
      </c>
      <c r="B939" s="1023" t="str">
        <f>'PLAN DE ACCIÓN 2026'!G41</f>
        <v>PEI14</v>
      </c>
      <c r="C939" s="1048" t="s">
        <v>133</v>
      </c>
      <c r="D939" s="1048" t="s">
        <v>104</v>
      </c>
      <c r="E939" s="1023" t="str">
        <f>'PLAN DE ACCIÓN 2026'!X41</f>
        <v>Secretaría General</v>
      </c>
      <c r="F939" s="1022" t="str">
        <f>'PLAN DE ACCIÓN 2026'!H41</f>
        <v>Implementar la política de gestión del conocimiento</v>
      </c>
      <c r="G939" s="1022">
        <v>10</v>
      </c>
      <c r="H939" s="1022" t="s">
        <v>143</v>
      </c>
      <c r="I939" s="1033">
        <f>'PLAN DE ACCIÓN 2026'!V41</f>
        <v>1</v>
      </c>
      <c r="J939" s="1030">
        <f>'PLAN DE ACCIÓN 2026'!J41+'PLAN DE ACCIÓN 2026'!K41+'PLAN DE ACCIÓN 2026'!L41+'PLAN DE ACCIÓN 2026'!M41+'PLAN DE ACCIÓN 2026'!N41+'PLAN DE ACCIÓN 2026'!O41+'PLAN DE ACCIÓN 2026'!P41+'PLAN DE ACCIÓN 2026'!Q41+'PLAN DE ACCIÓN 2026'!R41+'PLAN DE ACCIÓN 2026'!S41</f>
        <v>0</v>
      </c>
      <c r="K939" s="1030">
        <f>'PLAN DE ACCIÓN 2026'!AB41+'PLAN DE ACCIÓN 2026'!AC41+'PLAN DE ACCIÓN 2026'!AD41+'PLAN DE ACCIÓN 2026'!AE41+'PLAN DE ACCIÓN 2026'!AF41+'PLAN DE ACCIÓN 2026'!AG41+'PLAN DE ACCIÓN 2026'!AH41+'PLAN DE ACCIÓN 2026'!AI41+'PLAN DE ACCIÓN 2026'!AJ41+'PLAN DE ACCIÓN 2026'!AK41</f>
        <v>0</v>
      </c>
      <c r="L939" s="1031">
        <f t="shared" si="92"/>
        <v>0</v>
      </c>
      <c r="M939" s="1031">
        <f t="shared" si="93"/>
        <v>0</v>
      </c>
      <c r="N939" s="1033">
        <f>'PLAN DE ACCIÓN 2026'!S41</f>
        <v>0</v>
      </c>
      <c r="O939" s="1022">
        <f>'PLAN DE ACCIÓN 2026'!AK41</f>
        <v>0</v>
      </c>
      <c r="P939" s="1029" t="e">
        <f t="shared" si="89"/>
        <v>#DIV/0!</v>
      </c>
      <c r="Q939" s="1046" t="s">
        <v>105</v>
      </c>
      <c r="R939" s="1030">
        <f t="shared" si="90"/>
        <v>0</v>
      </c>
      <c r="S939" s="1030">
        <f t="shared" si="91"/>
        <v>0</v>
      </c>
    </row>
    <row r="940" spans="1:19" ht="14.25">
      <c r="A940" s="1041">
        <v>39</v>
      </c>
      <c r="B940" s="1023" t="str">
        <f>'PLAN DE ACCIÓN 2026'!G42</f>
        <v>PEI15</v>
      </c>
      <c r="C940" s="1048" t="s">
        <v>133</v>
      </c>
      <c r="D940" s="1048" t="s">
        <v>104</v>
      </c>
      <c r="E940" s="1023" t="str">
        <f>'PLAN DE ACCIÓN 2026'!X42</f>
        <v>Dirección General</v>
      </c>
      <c r="F940" s="1022" t="str">
        <f>'PLAN DE ACCIÓN 2026'!H42</f>
        <v xml:space="preserve">Definir e implimentar la estrategia de comunicacion para el pocisionamiento institutcional en los grupos de valor </v>
      </c>
      <c r="G940" s="1022">
        <v>10</v>
      </c>
      <c r="H940" s="1022" t="s">
        <v>143</v>
      </c>
      <c r="I940" s="1033">
        <f>'PLAN DE ACCIÓN 2026'!V42</f>
        <v>1</v>
      </c>
      <c r="J940" s="1030">
        <f>'PLAN DE ACCIÓN 2026'!J42+'PLAN DE ACCIÓN 2026'!K42+'PLAN DE ACCIÓN 2026'!L42+'PLAN DE ACCIÓN 2026'!M42+'PLAN DE ACCIÓN 2026'!N42+'PLAN DE ACCIÓN 2026'!O42+'PLAN DE ACCIÓN 2026'!P42+'PLAN DE ACCIÓN 2026'!Q42+'PLAN DE ACCIÓN 2026'!R42+'PLAN DE ACCIÓN 2026'!S42</f>
        <v>0</v>
      </c>
      <c r="K940" s="1030">
        <f>'PLAN DE ACCIÓN 2026'!AB42+'PLAN DE ACCIÓN 2026'!AC42+'PLAN DE ACCIÓN 2026'!AD42+'PLAN DE ACCIÓN 2026'!AE42+'PLAN DE ACCIÓN 2026'!AF42+'PLAN DE ACCIÓN 2026'!AG42+'PLAN DE ACCIÓN 2026'!AH42+'PLAN DE ACCIÓN 2026'!AI42+'PLAN DE ACCIÓN 2026'!AJ42+'PLAN DE ACCIÓN 2026'!AK42</f>
        <v>0</v>
      </c>
      <c r="L940" s="1031">
        <f t="shared" si="92"/>
        <v>0</v>
      </c>
      <c r="M940" s="1031">
        <f t="shared" si="93"/>
        <v>0</v>
      </c>
      <c r="N940" s="1033">
        <f>'PLAN DE ACCIÓN 2026'!S42</f>
        <v>0</v>
      </c>
      <c r="O940" s="1022">
        <f>'PLAN DE ACCIÓN 2026'!AK42</f>
        <v>0</v>
      </c>
      <c r="P940" s="1029" t="e">
        <f t="shared" si="89"/>
        <v>#DIV/0!</v>
      </c>
      <c r="Q940" s="1046" t="s">
        <v>105</v>
      </c>
      <c r="R940" s="1030">
        <f t="shared" si="90"/>
        <v>0</v>
      </c>
      <c r="S940" s="1030">
        <f t="shared" si="91"/>
        <v>0</v>
      </c>
    </row>
    <row r="941" spans="1:19" ht="14.25">
      <c r="A941" s="1041">
        <v>40</v>
      </c>
      <c r="B941" s="1023" t="str">
        <f>'PLAN DE ACCIÓN 2026'!G43</f>
        <v>PEI16</v>
      </c>
      <c r="C941" s="1048" t="s">
        <v>133</v>
      </c>
      <c r="D941" s="1048" t="s">
        <v>104</v>
      </c>
      <c r="E941" s="1023" t="str">
        <f>'PLAN DE ACCIÓN 2026'!X43</f>
        <v>Oficina de Informática y Desarrollo Tecnológico</v>
      </c>
      <c r="F941" s="1022" t="str">
        <f>'PLAN DE ACCIÓN 2026'!H43</f>
        <v>Implementar iniciativas para adoptar nuevas tecnologías en los procesos del instituto</v>
      </c>
      <c r="G941" s="1022">
        <v>10</v>
      </c>
      <c r="H941" s="1022" t="s">
        <v>143</v>
      </c>
      <c r="I941" s="1033">
        <f>'PLAN DE ACCIÓN 2026'!V43</f>
        <v>2</v>
      </c>
      <c r="J941" s="1030">
        <f>'PLAN DE ACCIÓN 2026'!J43+'PLAN DE ACCIÓN 2026'!K43+'PLAN DE ACCIÓN 2026'!L43+'PLAN DE ACCIÓN 2026'!M43+'PLAN DE ACCIÓN 2026'!N43+'PLAN DE ACCIÓN 2026'!O43+'PLAN DE ACCIÓN 2026'!P43+'PLAN DE ACCIÓN 2026'!Q43+'PLAN DE ACCIÓN 2026'!R43+'PLAN DE ACCIÓN 2026'!S43</f>
        <v>1</v>
      </c>
      <c r="K941" s="1030">
        <f>'PLAN DE ACCIÓN 2026'!AB43+'PLAN DE ACCIÓN 2026'!AC43+'PLAN DE ACCIÓN 2026'!AD43+'PLAN DE ACCIÓN 2026'!AE43+'PLAN DE ACCIÓN 2026'!AF43+'PLAN DE ACCIÓN 2026'!AG43+'PLAN DE ACCIÓN 2026'!AH43+'PLAN DE ACCIÓN 2026'!AI43+'PLAN DE ACCIÓN 2026'!AJ43+'PLAN DE ACCIÓN 2026'!AK43</f>
        <v>0</v>
      </c>
      <c r="L941" s="1031">
        <f t="shared" si="92"/>
        <v>0.5</v>
      </c>
      <c r="M941" s="1031">
        <f t="shared" si="93"/>
        <v>0</v>
      </c>
      <c r="N941" s="1033">
        <f>'PLAN DE ACCIÓN 2026'!S43</f>
        <v>0</v>
      </c>
      <c r="O941" s="1022">
        <f>'PLAN DE ACCIÓN 2026'!AK43</f>
        <v>0</v>
      </c>
      <c r="P941" s="1029" t="e">
        <f t="shared" si="89"/>
        <v>#DIV/0!</v>
      </c>
      <c r="Q941" s="1046" t="s">
        <v>107</v>
      </c>
      <c r="R941" s="1030">
        <f t="shared" si="90"/>
        <v>-1</v>
      </c>
      <c r="S941" s="1030">
        <f t="shared" si="91"/>
        <v>0</v>
      </c>
    </row>
    <row r="942" spans="1:19" ht="14.25">
      <c r="A942" s="1041">
        <v>41</v>
      </c>
      <c r="B942" s="1023" t="str">
        <f>'PLAN DE ACCIÓN 2026'!G44</f>
        <v>PES14</v>
      </c>
      <c r="C942" s="1048" t="s">
        <v>133</v>
      </c>
      <c r="D942" s="1048" t="s">
        <v>104</v>
      </c>
      <c r="E942" s="1023" t="str">
        <f>'PLAN DE ACCIÓN 2026'!X44</f>
        <v>Subdirección de Servicios Metrológicos y Relación con el Ciudadano</v>
      </c>
      <c r="F942" s="1022" t="str">
        <f>'PLAN DE ACCIÓN 2026'!H44</f>
        <v>Implementar o ejecutar actividades enmarcadas a la Estrategia de Participación Ciudadana Sectorial</v>
      </c>
      <c r="G942" s="1022">
        <v>10</v>
      </c>
      <c r="H942" s="1022" t="s">
        <v>143</v>
      </c>
      <c r="I942" s="1033">
        <f>'PLAN DE ACCIÓN 2026'!V44</f>
        <v>1</v>
      </c>
      <c r="J942" s="1030">
        <f>'PLAN DE ACCIÓN 2026'!J44+'PLAN DE ACCIÓN 2026'!K44+'PLAN DE ACCIÓN 2026'!L44+'PLAN DE ACCIÓN 2026'!M44+'PLAN DE ACCIÓN 2026'!N44+'PLAN DE ACCIÓN 2026'!O44+'PLAN DE ACCIÓN 2026'!P44+'PLAN DE ACCIÓN 2026'!Q44+'PLAN DE ACCIÓN 2026'!R44+'PLAN DE ACCIÓN 2026'!S44</f>
        <v>0</v>
      </c>
      <c r="K942" s="1030">
        <f>'PLAN DE ACCIÓN 2026'!AB44+'PLAN DE ACCIÓN 2026'!AC44+'PLAN DE ACCIÓN 2026'!AD44+'PLAN DE ACCIÓN 2026'!AE44+'PLAN DE ACCIÓN 2026'!AF44+'PLAN DE ACCIÓN 2026'!AG44+'PLAN DE ACCIÓN 2026'!AH44+'PLAN DE ACCIÓN 2026'!AI44+'PLAN DE ACCIÓN 2026'!AJ44+'PLAN DE ACCIÓN 2026'!AK44</f>
        <v>0</v>
      </c>
      <c r="L942" s="1031">
        <f t="shared" si="92"/>
        <v>0</v>
      </c>
      <c r="M942" s="1031">
        <f t="shared" si="93"/>
        <v>0</v>
      </c>
      <c r="N942" s="1033">
        <f>'PLAN DE ACCIÓN 2026'!S44</f>
        <v>0</v>
      </c>
      <c r="O942" s="1022">
        <f>'PLAN DE ACCIÓN 2026'!AK44</f>
        <v>0</v>
      </c>
      <c r="P942" s="1029" t="e">
        <f t="shared" si="89"/>
        <v>#DIV/0!</v>
      </c>
      <c r="Q942" s="1046" t="s">
        <v>107</v>
      </c>
      <c r="R942" s="1030">
        <f t="shared" si="90"/>
        <v>0</v>
      </c>
      <c r="S942" s="1030">
        <f t="shared" si="91"/>
        <v>0</v>
      </c>
    </row>
    <row r="943" spans="1:19" ht="14.25">
      <c r="A943" s="1041">
        <v>42</v>
      </c>
      <c r="B943" s="1023" t="str">
        <f>'PLAN DE ACCIÓN 2026'!G45</f>
        <v>PES15</v>
      </c>
      <c r="C943" s="1048" t="s">
        <v>133</v>
      </c>
      <c r="D943" s="1048" t="s">
        <v>104</v>
      </c>
      <c r="E943" s="1023" t="str">
        <f>'PLAN DE ACCIÓN 2026'!X45</f>
        <v>Secretaría General</v>
      </c>
      <c r="F943" s="1022" t="str">
        <f>'PLAN DE ACCIÓN 2026'!H45</f>
        <v>Servicio Público con Valores como Garante del Logro de los Objetivos Institucionales y la Materialización de la Planeación Estratégica</v>
      </c>
      <c r="G943" s="1022">
        <v>10</v>
      </c>
      <c r="H943" s="1022" t="s">
        <v>143</v>
      </c>
      <c r="I943" s="1033">
        <f>'PLAN DE ACCIÓN 2026'!V45</f>
        <v>2</v>
      </c>
      <c r="J943" s="1030">
        <f>'PLAN DE ACCIÓN 2026'!J45+'PLAN DE ACCIÓN 2026'!K45+'PLAN DE ACCIÓN 2026'!L45+'PLAN DE ACCIÓN 2026'!M45+'PLAN DE ACCIÓN 2026'!N45+'PLAN DE ACCIÓN 2026'!O45+'PLAN DE ACCIÓN 2026'!P45+'PLAN DE ACCIÓN 2026'!Q45+'PLAN DE ACCIÓN 2026'!R45+'PLAN DE ACCIÓN 2026'!S45</f>
        <v>1</v>
      </c>
      <c r="K943" s="1030">
        <f>'PLAN DE ACCIÓN 2026'!AB45+'PLAN DE ACCIÓN 2026'!AC45+'PLAN DE ACCIÓN 2026'!AD45+'PLAN DE ACCIÓN 2026'!AE45+'PLAN DE ACCIÓN 2026'!AF45+'PLAN DE ACCIÓN 2026'!AG45+'PLAN DE ACCIÓN 2026'!AH45+'PLAN DE ACCIÓN 2026'!AI45+'PLAN DE ACCIÓN 2026'!AJ45+'PLAN DE ACCIÓN 2026'!AK45</f>
        <v>1</v>
      </c>
      <c r="L943" s="1031">
        <f t="shared" si="92"/>
        <v>0.5</v>
      </c>
      <c r="M943" s="1031">
        <f t="shared" si="93"/>
        <v>0.5</v>
      </c>
      <c r="N943" s="1033">
        <f>'PLAN DE ACCIÓN 2026'!S45</f>
        <v>0</v>
      </c>
      <c r="O943" s="1022">
        <f>'PLAN DE ACCIÓN 2026'!AK45</f>
        <v>0</v>
      </c>
      <c r="P943" s="1029" t="e">
        <f t="shared" si="89"/>
        <v>#DIV/0!</v>
      </c>
      <c r="Q943" s="1046" t="s">
        <v>107</v>
      </c>
      <c r="R943" s="1030">
        <f t="shared" si="90"/>
        <v>0</v>
      </c>
      <c r="S943" s="1030">
        <f t="shared" si="91"/>
        <v>0</v>
      </c>
    </row>
    <row r="944" spans="1:19" ht="14.25">
      <c r="A944" s="1041">
        <v>43</v>
      </c>
      <c r="B944" s="1023" t="str">
        <f>'PLAN DE ACCIÓN 2026'!G46</f>
        <v>PES16</v>
      </c>
      <c r="C944" s="1048" t="s">
        <v>133</v>
      </c>
      <c r="D944" s="1048" t="s">
        <v>104</v>
      </c>
      <c r="E944" s="1023" t="str">
        <f>'PLAN DE ACCIÓN 2026'!X46</f>
        <v>Secretaría General</v>
      </c>
      <c r="F944" s="1022" t="str">
        <f>'PLAN DE ACCIÓN 2026'!H46</f>
        <v xml:space="preserve">Ejecución de las actividades propuestas en los cinco planes de acción dipuestos para la Política de Prevención del Daño Antijurídico para la vigencia. (cinco capacitaciones, un memorando interno) 
</v>
      </c>
      <c r="G944" s="1022">
        <v>10</v>
      </c>
      <c r="H944" s="1022" t="s">
        <v>143</v>
      </c>
      <c r="I944" s="1033">
        <f>'PLAN DE ACCIÓN 2026'!V46</f>
        <v>2</v>
      </c>
      <c r="J944" s="1030">
        <f>'PLAN DE ACCIÓN 2026'!J46+'PLAN DE ACCIÓN 2026'!K46+'PLAN DE ACCIÓN 2026'!L46+'PLAN DE ACCIÓN 2026'!M46+'PLAN DE ACCIÓN 2026'!N46+'PLAN DE ACCIÓN 2026'!O46+'PLAN DE ACCIÓN 2026'!P46+'PLAN DE ACCIÓN 2026'!Q46+'PLAN DE ACCIÓN 2026'!R46+'PLAN DE ACCIÓN 2026'!S46</f>
        <v>1</v>
      </c>
      <c r="K944" s="1030">
        <f>'PLAN DE ACCIÓN 2026'!AB46+'PLAN DE ACCIÓN 2026'!AC46+'PLAN DE ACCIÓN 2026'!AD46+'PLAN DE ACCIÓN 2026'!AE46+'PLAN DE ACCIÓN 2026'!AF46+'PLAN DE ACCIÓN 2026'!AG46+'PLAN DE ACCIÓN 2026'!AH46+'PLAN DE ACCIÓN 2026'!AI46+'PLAN DE ACCIÓN 2026'!AJ46+'PLAN DE ACCIÓN 2026'!AK46</f>
        <v>0</v>
      </c>
      <c r="L944" s="1031">
        <f t="shared" si="92"/>
        <v>0.5</v>
      </c>
      <c r="M944" s="1031">
        <f t="shared" si="93"/>
        <v>0</v>
      </c>
      <c r="N944" s="1033">
        <f>'PLAN DE ACCIÓN 2026'!S46</f>
        <v>0</v>
      </c>
      <c r="O944" s="1022">
        <f>'PLAN DE ACCIÓN 2026'!AK46</f>
        <v>0</v>
      </c>
      <c r="P944" s="1029" t="e">
        <f t="shared" si="89"/>
        <v>#DIV/0!</v>
      </c>
      <c r="Q944" s="1046" t="s">
        <v>107</v>
      </c>
      <c r="R944" s="1030">
        <f t="shared" si="90"/>
        <v>-1</v>
      </c>
      <c r="S944" s="1030">
        <f t="shared" si="91"/>
        <v>0</v>
      </c>
    </row>
    <row r="945" spans="1:19" ht="14.25">
      <c r="A945" s="1041">
        <v>44</v>
      </c>
      <c r="B945" s="1023" t="str">
        <f>'PLAN DE ACCIÓN 2026'!G47</f>
        <v>PES17</v>
      </c>
      <c r="C945" s="1048" t="s">
        <v>133</v>
      </c>
      <c r="D945" s="1048" t="s">
        <v>104</v>
      </c>
      <c r="E945" s="1023" t="str">
        <f>'PLAN DE ACCIÓN 2026'!X47</f>
        <v>Secretaría General</v>
      </c>
      <c r="F945" s="1022" t="str">
        <f>'PLAN DE ACCIÓN 2026'!H47</f>
        <v>Reportar ante el MinCIT las actividades programadas en el plan de conservación, preservación y difusión del patrimonio documental del sector.</v>
      </c>
      <c r="G945" s="1022">
        <v>10</v>
      </c>
      <c r="H945" s="1022" t="s">
        <v>143</v>
      </c>
      <c r="I945" s="1033">
        <f>'PLAN DE ACCIÓN 2026'!V47</f>
        <v>1</v>
      </c>
      <c r="J945" s="1030">
        <f>'PLAN DE ACCIÓN 2026'!J47+'PLAN DE ACCIÓN 2026'!K47+'PLAN DE ACCIÓN 2026'!L47+'PLAN DE ACCIÓN 2026'!M47+'PLAN DE ACCIÓN 2026'!N47+'PLAN DE ACCIÓN 2026'!O47+'PLAN DE ACCIÓN 2026'!P47+'PLAN DE ACCIÓN 2026'!Q47+'PLAN DE ACCIÓN 2026'!R47+'PLAN DE ACCIÓN 2026'!S47</f>
        <v>0</v>
      </c>
      <c r="K945" s="1030">
        <f>'PLAN DE ACCIÓN 2026'!AB47+'PLAN DE ACCIÓN 2026'!AC47+'PLAN DE ACCIÓN 2026'!AD47+'PLAN DE ACCIÓN 2026'!AE47+'PLAN DE ACCIÓN 2026'!AF47+'PLAN DE ACCIÓN 2026'!AG47+'PLAN DE ACCIÓN 2026'!AH47+'PLAN DE ACCIÓN 2026'!AI47+'PLAN DE ACCIÓN 2026'!AJ47+'PLAN DE ACCIÓN 2026'!AK47</f>
        <v>0</v>
      </c>
      <c r="L945" s="1031">
        <f t="shared" si="92"/>
        <v>0</v>
      </c>
      <c r="M945" s="1031">
        <f t="shared" si="93"/>
        <v>0</v>
      </c>
      <c r="N945" s="1033">
        <f>'PLAN DE ACCIÓN 2026'!S47</f>
        <v>0</v>
      </c>
      <c r="O945" s="1022">
        <f>'PLAN DE ACCIÓN 2026'!AK47</f>
        <v>0</v>
      </c>
      <c r="P945" s="1029" t="e">
        <f t="shared" si="89"/>
        <v>#DIV/0!</v>
      </c>
      <c r="Q945" s="1046" t="s">
        <v>107</v>
      </c>
      <c r="R945" s="1030">
        <f t="shared" si="90"/>
        <v>0</v>
      </c>
      <c r="S945" s="1030">
        <f t="shared" si="91"/>
        <v>0</v>
      </c>
    </row>
    <row r="946" spans="1:19" ht="14.25">
      <c r="A946" s="1041">
        <v>45</v>
      </c>
      <c r="B946" s="1023" t="str">
        <f>'PLAN DE ACCIÓN 2026'!G48</f>
        <v>PES19</v>
      </c>
      <c r="C946" s="1048" t="s">
        <v>133</v>
      </c>
      <c r="D946" s="1048" t="s">
        <v>104</v>
      </c>
      <c r="E946" s="1023" t="str">
        <f>'PLAN DE ACCIÓN 2026'!X48</f>
        <v>Dirección General</v>
      </c>
      <c r="F946" s="1022" t="str">
        <f>'PLAN DE ACCIÓN 2026'!H48</f>
        <v>Estructura de Control de la Gestión Eficiente para el Establecimiento de Acciones, Políticas, Métodos, Procedimientos, Mecanismos de Prevención, Verificación y Evaluación en Procura de su Mejoramiento Continuo</v>
      </c>
      <c r="G946" s="1022">
        <v>10</v>
      </c>
      <c r="H946" s="1022" t="s">
        <v>143</v>
      </c>
      <c r="I946" s="1033">
        <f>'PLAN DE ACCIÓN 2026'!V48</f>
        <v>1</v>
      </c>
      <c r="J946" s="1030">
        <f>'PLAN DE ACCIÓN 2026'!J48+'PLAN DE ACCIÓN 2026'!K48+'PLAN DE ACCIÓN 2026'!L48+'PLAN DE ACCIÓN 2026'!M48+'PLAN DE ACCIÓN 2026'!N48+'PLAN DE ACCIÓN 2026'!O48+'PLAN DE ACCIÓN 2026'!P48+'PLAN DE ACCIÓN 2026'!Q48+'PLAN DE ACCIÓN 2026'!R48+'PLAN DE ACCIÓN 2026'!S48</f>
        <v>0</v>
      </c>
      <c r="K946" s="1030">
        <f>'PLAN DE ACCIÓN 2026'!AB48+'PLAN DE ACCIÓN 2026'!AC48+'PLAN DE ACCIÓN 2026'!AD48+'PLAN DE ACCIÓN 2026'!AE48+'PLAN DE ACCIÓN 2026'!AF48+'PLAN DE ACCIÓN 2026'!AG48+'PLAN DE ACCIÓN 2026'!AH48+'PLAN DE ACCIÓN 2026'!AI48+'PLAN DE ACCIÓN 2026'!AJ48+'PLAN DE ACCIÓN 2026'!AK48</f>
        <v>0</v>
      </c>
      <c r="L946" s="1031">
        <f t="shared" si="92"/>
        <v>0</v>
      </c>
      <c r="M946" s="1031">
        <f t="shared" si="93"/>
        <v>0</v>
      </c>
      <c r="N946" s="1033">
        <f>'PLAN DE ACCIÓN 2026'!S48</f>
        <v>0</v>
      </c>
      <c r="O946" s="1022">
        <f>'PLAN DE ACCIÓN 2026'!AK48</f>
        <v>0</v>
      </c>
      <c r="P946" s="1029" t="e">
        <f t="shared" si="89"/>
        <v>#DIV/0!</v>
      </c>
      <c r="Q946" s="1046" t="s">
        <v>107</v>
      </c>
      <c r="R946" s="1030">
        <f t="shared" si="90"/>
        <v>0</v>
      </c>
      <c r="S946" s="1030">
        <f t="shared" si="91"/>
        <v>0</v>
      </c>
    </row>
    <row r="947" spans="1:19" ht="14.25">
      <c r="A947" s="1041">
        <v>46</v>
      </c>
      <c r="B947" s="1023" t="str">
        <f>'PLAN DE ACCIÓN 2026'!G49</f>
        <v>PES20</v>
      </c>
      <c r="C947" s="1048" t="s">
        <v>133</v>
      </c>
      <c r="D947" s="1048" t="s">
        <v>104</v>
      </c>
      <c r="E947" s="1023" t="str">
        <f>'PLAN DE ACCIÓN 2026'!X49</f>
        <v>Oficina de Informática y Desarrollo Tecnológico</v>
      </c>
      <c r="F947" s="1022" t="str">
        <f>'PLAN DE ACCIÓN 2026'!H49</f>
        <v>Plan de acción implementado para el intercambio de información</v>
      </c>
      <c r="G947" s="1022">
        <v>10</v>
      </c>
      <c r="H947" s="1022" t="s">
        <v>143</v>
      </c>
      <c r="I947" s="1033">
        <f>'PLAN DE ACCIÓN 2026'!V49</f>
        <v>2</v>
      </c>
      <c r="J947" s="1030">
        <f>'PLAN DE ACCIÓN 2026'!J49+'PLAN DE ACCIÓN 2026'!K49+'PLAN DE ACCIÓN 2026'!L49+'PLAN DE ACCIÓN 2026'!M49+'PLAN DE ACCIÓN 2026'!N49+'PLAN DE ACCIÓN 2026'!O49+'PLAN DE ACCIÓN 2026'!P49+'PLAN DE ACCIÓN 2026'!Q49+'PLAN DE ACCIÓN 2026'!R49+'PLAN DE ACCIÓN 2026'!S49</f>
        <v>0</v>
      </c>
      <c r="K947" s="1030">
        <f>'PLAN DE ACCIÓN 2026'!AB49+'PLAN DE ACCIÓN 2026'!AC49+'PLAN DE ACCIÓN 2026'!AD49+'PLAN DE ACCIÓN 2026'!AE49+'PLAN DE ACCIÓN 2026'!AF49+'PLAN DE ACCIÓN 2026'!AG49+'PLAN DE ACCIÓN 2026'!AH49+'PLAN DE ACCIÓN 2026'!AI49+'PLAN DE ACCIÓN 2026'!AJ49+'PLAN DE ACCIÓN 2026'!AK49</f>
        <v>0</v>
      </c>
      <c r="L947" s="1031">
        <f t="shared" si="92"/>
        <v>0</v>
      </c>
      <c r="M947" s="1031">
        <f t="shared" si="93"/>
        <v>0</v>
      </c>
      <c r="N947" s="1033">
        <f>'PLAN DE ACCIÓN 2026'!S49</f>
        <v>0</v>
      </c>
      <c r="O947" s="1022">
        <f>'PLAN DE ACCIÓN 2026'!AK49</f>
        <v>0</v>
      </c>
      <c r="P947" s="1029" t="e">
        <f t="shared" ref="P947:P1010" si="94">O947/N947</f>
        <v>#DIV/0!</v>
      </c>
      <c r="Q947" s="1046" t="s">
        <v>107</v>
      </c>
      <c r="R947" s="1030">
        <f t="shared" si="90"/>
        <v>0</v>
      </c>
      <c r="S947" s="1030">
        <f t="shared" si="91"/>
        <v>0</v>
      </c>
    </row>
    <row r="948" spans="1:19" ht="14.25">
      <c r="A948" s="1041">
        <v>47</v>
      </c>
      <c r="B948" s="1023" t="str">
        <f>'PLAN DE ACCIÓN 2026'!G50</f>
        <v>PES21</v>
      </c>
      <c r="C948" s="1048" t="s">
        <v>133</v>
      </c>
      <c r="D948" s="1048" t="s">
        <v>104</v>
      </c>
      <c r="E948" s="1023" t="str">
        <f>'PLAN DE ACCIÓN 2026'!X50</f>
        <v>Oficina de Informática y Desarrollo Tecnológico</v>
      </c>
      <c r="F948" s="1022" t="str">
        <f>'PLAN DE ACCIÓN 2026'!H50</f>
        <v>Implementar  el Plan de recuperación ante Desastres  (DRP)  Implementado en los servicios de TI críticos</v>
      </c>
      <c r="G948" s="1022">
        <v>10</v>
      </c>
      <c r="H948" s="1022" t="s">
        <v>143</v>
      </c>
      <c r="I948" s="1033">
        <f>'PLAN DE ACCIÓN 2026'!V50</f>
        <v>1</v>
      </c>
      <c r="J948" s="1030">
        <f>'PLAN DE ACCIÓN 2026'!J50+'PLAN DE ACCIÓN 2026'!K50+'PLAN DE ACCIÓN 2026'!L50+'PLAN DE ACCIÓN 2026'!M50+'PLAN DE ACCIÓN 2026'!N50+'PLAN DE ACCIÓN 2026'!O50+'PLAN DE ACCIÓN 2026'!P50+'PLAN DE ACCIÓN 2026'!Q50+'PLAN DE ACCIÓN 2026'!R50+'PLAN DE ACCIÓN 2026'!S50</f>
        <v>1</v>
      </c>
      <c r="K948" s="1030">
        <f>'PLAN DE ACCIÓN 2026'!AB50+'PLAN DE ACCIÓN 2026'!AC50+'PLAN DE ACCIÓN 2026'!AD50+'PLAN DE ACCIÓN 2026'!AE50+'PLAN DE ACCIÓN 2026'!AF50+'PLAN DE ACCIÓN 2026'!AG50+'PLAN DE ACCIÓN 2026'!AH50+'PLAN DE ACCIÓN 2026'!AI50+'PLAN DE ACCIÓN 2026'!AJ50+'PLAN DE ACCIÓN 2026'!AK50</f>
        <v>0</v>
      </c>
      <c r="L948" s="1031">
        <f t="shared" si="92"/>
        <v>1</v>
      </c>
      <c r="M948" s="1031">
        <f t="shared" si="93"/>
        <v>0</v>
      </c>
      <c r="N948" s="1033">
        <f>'PLAN DE ACCIÓN 2026'!S50</f>
        <v>0</v>
      </c>
      <c r="O948" s="1022">
        <f>'PLAN DE ACCIÓN 2026'!AK50</f>
        <v>0</v>
      </c>
      <c r="P948" s="1029" t="e">
        <f t="shared" si="94"/>
        <v>#DIV/0!</v>
      </c>
      <c r="Q948" s="1046" t="s">
        <v>107</v>
      </c>
      <c r="R948" s="1030">
        <f t="shared" si="90"/>
        <v>-1</v>
      </c>
      <c r="S948" s="1030">
        <f t="shared" si="91"/>
        <v>0</v>
      </c>
    </row>
    <row r="949" spans="1:19" ht="14.25">
      <c r="A949" s="1041">
        <v>48</v>
      </c>
      <c r="B949" s="1023" t="str">
        <f>'PLAN DE ACCIÓN 2026'!G51</f>
        <v>PES22</v>
      </c>
      <c r="C949" s="1048" t="s">
        <v>133</v>
      </c>
      <c r="D949" s="1048" t="s">
        <v>104</v>
      </c>
      <c r="E949" s="1023" t="str">
        <f>'PLAN DE ACCIÓN 2026'!X51</f>
        <v>Oficina de Informática y Desarrollo Tecnológico</v>
      </c>
      <c r="F949" s="1022" t="str">
        <f>'PLAN DE ACCIÓN 2026'!H51</f>
        <v>Establecer una Estructura de Control de la Gestión Eficiente para el Establecimiento de Acciones, Políticas, Métodos, Procedimientos, Mecanismos de Prevención, Verificación y Evaluación en Procura de su Mejoramiento Continuo</v>
      </c>
      <c r="G949" s="1022">
        <v>10</v>
      </c>
      <c r="H949" s="1022" t="s">
        <v>143</v>
      </c>
      <c r="I949" s="1033">
        <f>'PLAN DE ACCIÓN 2026'!V51</f>
        <v>2</v>
      </c>
      <c r="J949" s="1030">
        <f>'PLAN DE ACCIÓN 2026'!J51+'PLAN DE ACCIÓN 2026'!K51+'PLAN DE ACCIÓN 2026'!L51+'PLAN DE ACCIÓN 2026'!M51+'PLAN DE ACCIÓN 2026'!N51+'PLAN DE ACCIÓN 2026'!O51+'PLAN DE ACCIÓN 2026'!P51+'PLAN DE ACCIÓN 2026'!Q51+'PLAN DE ACCIÓN 2026'!R51+'PLAN DE ACCIÓN 2026'!S51</f>
        <v>1</v>
      </c>
      <c r="K949" s="1030">
        <f>'PLAN DE ACCIÓN 2026'!AB51+'PLAN DE ACCIÓN 2026'!AC51+'PLAN DE ACCIÓN 2026'!AD51+'PLAN DE ACCIÓN 2026'!AE51+'PLAN DE ACCIÓN 2026'!AF51+'PLAN DE ACCIÓN 2026'!AG51+'PLAN DE ACCIÓN 2026'!AH51+'PLAN DE ACCIÓN 2026'!AI51+'PLAN DE ACCIÓN 2026'!AJ51+'PLAN DE ACCIÓN 2026'!AK51</f>
        <v>0</v>
      </c>
      <c r="L949" s="1031">
        <f t="shared" si="92"/>
        <v>0.5</v>
      </c>
      <c r="M949" s="1031">
        <f t="shared" si="93"/>
        <v>0</v>
      </c>
      <c r="N949" s="1033">
        <f>'PLAN DE ACCIÓN 2026'!S51</f>
        <v>0</v>
      </c>
      <c r="O949" s="1022">
        <f>'PLAN DE ACCIÓN 2026'!AK51</f>
        <v>0</v>
      </c>
      <c r="P949" s="1029" t="e">
        <f t="shared" si="94"/>
        <v>#DIV/0!</v>
      </c>
      <c r="Q949" s="1046" t="s">
        <v>107</v>
      </c>
      <c r="R949" s="1030">
        <f t="shared" si="90"/>
        <v>-1</v>
      </c>
      <c r="S949" s="1030">
        <f t="shared" si="91"/>
        <v>0</v>
      </c>
    </row>
    <row r="950" spans="1:19" ht="14.25">
      <c r="A950" s="1041">
        <v>49</v>
      </c>
      <c r="B950" s="1023" t="str">
        <f>'PLAN DE ACCIÓN 2026'!G52</f>
        <v>PES23</v>
      </c>
      <c r="C950" s="1048" t="s">
        <v>133</v>
      </c>
      <c r="D950" s="1048" t="s">
        <v>104</v>
      </c>
      <c r="E950" s="1023" t="str">
        <f>'PLAN DE ACCIÓN 2026'!X52</f>
        <v>Secretaría General</v>
      </c>
      <c r="F950" s="1022"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950" s="1022">
        <v>10</v>
      </c>
      <c r="H950" s="1022" t="s">
        <v>143</v>
      </c>
      <c r="I950" s="1033">
        <f>'PLAN DE ACCIÓN 2026'!V52</f>
        <v>4</v>
      </c>
      <c r="J950" s="1030">
        <f>'PLAN DE ACCIÓN 2026'!J52+'PLAN DE ACCIÓN 2026'!K52+'PLAN DE ACCIÓN 2026'!L52+'PLAN DE ACCIÓN 2026'!M52+'PLAN DE ACCIÓN 2026'!N52+'PLAN DE ACCIÓN 2026'!O52+'PLAN DE ACCIÓN 2026'!P52+'PLAN DE ACCIÓN 2026'!Q52+'PLAN DE ACCIÓN 2026'!R52+'PLAN DE ACCIÓN 2026'!S52</f>
        <v>3</v>
      </c>
      <c r="K950" s="1030">
        <f>'PLAN DE ACCIÓN 2026'!AB52+'PLAN DE ACCIÓN 2026'!AC52+'PLAN DE ACCIÓN 2026'!AD52+'PLAN DE ACCIÓN 2026'!AE52+'PLAN DE ACCIÓN 2026'!AF52+'PLAN DE ACCIÓN 2026'!AG52+'PLAN DE ACCIÓN 2026'!AH52+'PLAN DE ACCIÓN 2026'!AI52+'PLAN DE ACCIÓN 2026'!AJ52+'PLAN DE ACCIÓN 2026'!AK52</f>
        <v>1</v>
      </c>
      <c r="L950" s="1031">
        <f t="shared" si="92"/>
        <v>0.75</v>
      </c>
      <c r="M950" s="1031">
        <f t="shared" si="93"/>
        <v>0.25</v>
      </c>
      <c r="N950" s="1033">
        <f>'PLAN DE ACCIÓN 2026'!S52</f>
        <v>0</v>
      </c>
      <c r="O950" s="1022">
        <f>'PLAN DE ACCIÓN 2026'!AK52</f>
        <v>0</v>
      </c>
      <c r="P950" s="1029" t="e">
        <f t="shared" si="94"/>
        <v>#DIV/0!</v>
      </c>
      <c r="Q950" s="1046" t="s">
        <v>109</v>
      </c>
      <c r="R950" s="1030">
        <f t="shared" si="90"/>
        <v>-2</v>
      </c>
      <c r="S950" s="1030">
        <f t="shared" si="91"/>
        <v>0</v>
      </c>
    </row>
    <row r="951" spans="1:19" ht="14.25">
      <c r="A951" s="1041">
        <v>50</v>
      </c>
      <c r="B951" s="1023" t="str">
        <f>'PLAN DE ACCIÓN 2026'!G53</f>
        <v>PI8</v>
      </c>
      <c r="C951" s="1048" t="s">
        <v>133</v>
      </c>
      <c r="D951" s="1048" t="s">
        <v>104</v>
      </c>
      <c r="E951" s="1023" t="str">
        <f>'PLAN DE ACCIÓN 2026'!X53</f>
        <v>Secretaría General</v>
      </c>
      <c r="F951" s="1022" t="str">
        <f>'PLAN DE ACCIÓN 2026'!H53</f>
        <v>Ejecutar las actividades del Plan de Acción Ambiental</v>
      </c>
      <c r="G951" s="1022">
        <v>10</v>
      </c>
      <c r="H951" s="1022" t="s">
        <v>143</v>
      </c>
      <c r="I951" s="1033">
        <f>'PLAN DE ACCIÓN 2026'!V53</f>
        <v>4</v>
      </c>
      <c r="J951" s="1030">
        <f>'PLAN DE ACCIÓN 2026'!J53+'PLAN DE ACCIÓN 2026'!K53+'PLAN DE ACCIÓN 2026'!L53+'PLAN DE ACCIÓN 2026'!M53+'PLAN DE ACCIÓN 2026'!N53+'PLAN DE ACCIÓN 2026'!O53+'PLAN DE ACCIÓN 2026'!P53+'PLAN DE ACCIÓN 2026'!Q53+'PLAN DE ACCIÓN 2026'!R53+'PLAN DE ACCIÓN 2026'!S53</f>
        <v>3</v>
      </c>
      <c r="K951" s="1030">
        <f>'PLAN DE ACCIÓN 2026'!AB53+'PLAN DE ACCIÓN 2026'!AC53+'PLAN DE ACCIÓN 2026'!AD53+'PLAN DE ACCIÓN 2026'!AE53+'PLAN DE ACCIÓN 2026'!AF53+'PLAN DE ACCIÓN 2026'!AG53+'PLAN DE ACCIÓN 2026'!AH53+'PLAN DE ACCIÓN 2026'!AI53+'PLAN DE ACCIÓN 2026'!AJ53+'PLAN DE ACCIÓN 2026'!AK53</f>
        <v>1</v>
      </c>
      <c r="L951" s="1031">
        <f t="shared" si="92"/>
        <v>0.75</v>
      </c>
      <c r="M951" s="1031">
        <f t="shared" si="93"/>
        <v>0.25</v>
      </c>
      <c r="N951" s="1033">
        <f>'PLAN DE ACCIÓN 2026'!S53</f>
        <v>0</v>
      </c>
      <c r="O951" s="1022">
        <f>'PLAN DE ACCIÓN 2026'!AK53</f>
        <v>0</v>
      </c>
      <c r="P951" s="1029" t="e">
        <f t="shared" si="94"/>
        <v>#DIV/0!</v>
      </c>
      <c r="Q951" s="1046" t="s">
        <v>109</v>
      </c>
      <c r="R951" s="1030">
        <f t="shared" si="90"/>
        <v>-2</v>
      </c>
      <c r="S951" s="1030">
        <f t="shared" si="91"/>
        <v>0</v>
      </c>
    </row>
    <row r="952" spans="1:19" ht="14.25">
      <c r="A952" s="1041">
        <v>51</v>
      </c>
      <c r="B952" s="1023" t="str">
        <f>'PLAN DE ACCIÓN 2026'!G54</f>
        <v>PI5</v>
      </c>
      <c r="C952" s="1048" t="s">
        <v>133</v>
      </c>
      <c r="D952" s="1048" t="s">
        <v>104</v>
      </c>
      <c r="E952" s="1023" t="str">
        <f>'PLAN DE ACCIÓN 2026'!X54</f>
        <v>Oficina de Informática y Desarrollo Tecnológico</v>
      </c>
      <c r="F952" s="1022" t="str">
        <f>'PLAN DE ACCIÓN 2026'!H54</f>
        <v>Ejecutar el Plan Estratégico de Tecnologías de la Información - PETI 2024 - 2026</v>
      </c>
      <c r="G952" s="1022">
        <v>10</v>
      </c>
      <c r="H952" s="1022" t="s">
        <v>143</v>
      </c>
      <c r="I952" s="1033">
        <f>'PLAN DE ACCIÓN 2026'!V54</f>
        <v>4</v>
      </c>
      <c r="J952" s="1030">
        <f>'PLAN DE ACCIÓN 2026'!J54+'PLAN DE ACCIÓN 2026'!K54+'PLAN DE ACCIÓN 2026'!L54+'PLAN DE ACCIÓN 2026'!M54+'PLAN DE ACCIÓN 2026'!N54+'PLAN DE ACCIÓN 2026'!O54+'PLAN DE ACCIÓN 2026'!P54+'PLAN DE ACCIÓN 2026'!Q54+'PLAN DE ACCIÓN 2026'!R54+'PLAN DE ACCIÓN 2026'!S54</f>
        <v>3</v>
      </c>
      <c r="K952" s="1030">
        <f>'PLAN DE ACCIÓN 2026'!AB54+'PLAN DE ACCIÓN 2026'!AC54+'PLAN DE ACCIÓN 2026'!AD54+'PLAN DE ACCIÓN 2026'!AE54+'PLAN DE ACCIÓN 2026'!AF54+'PLAN DE ACCIÓN 2026'!AG54+'PLAN DE ACCIÓN 2026'!AH54+'PLAN DE ACCIÓN 2026'!AI54+'PLAN DE ACCIÓN 2026'!AJ54+'PLAN DE ACCIÓN 2026'!AK54</f>
        <v>1</v>
      </c>
      <c r="L952" s="1031">
        <f t="shared" si="92"/>
        <v>0.75</v>
      </c>
      <c r="M952" s="1031">
        <f t="shared" si="93"/>
        <v>0.25</v>
      </c>
      <c r="N952" s="1033">
        <f>'PLAN DE ACCIÓN 2026'!S54</f>
        <v>1</v>
      </c>
      <c r="O952" s="1022">
        <f>'PLAN DE ACCIÓN 2026'!AK54</f>
        <v>0</v>
      </c>
      <c r="P952" s="1029">
        <f t="shared" si="94"/>
        <v>0</v>
      </c>
      <c r="Q952" s="1046" t="s">
        <v>109</v>
      </c>
      <c r="R952" s="1030">
        <f t="shared" si="90"/>
        <v>-2</v>
      </c>
      <c r="S952" s="1030">
        <f t="shared" si="91"/>
        <v>-1</v>
      </c>
    </row>
    <row r="953" spans="1:19" ht="14.25">
      <c r="A953" s="1041">
        <v>52</v>
      </c>
      <c r="B953" s="1023" t="str">
        <f>'PLAN DE ACCIÓN 2026'!G55</f>
        <v>PI2</v>
      </c>
      <c r="C953" s="1048" t="s">
        <v>133</v>
      </c>
      <c r="D953" s="1048" t="s">
        <v>104</v>
      </c>
      <c r="E953" s="1023" t="str">
        <f>'PLAN DE ACCIÓN 2026'!X55</f>
        <v>Secretaría General</v>
      </c>
      <c r="F953" s="1022" t="str">
        <f>'PLAN DE ACCIÓN 2026'!H55</f>
        <v>Realizar seguimiento al Plan Anual de Adquisiciones</v>
      </c>
      <c r="G953" s="1022">
        <v>10</v>
      </c>
      <c r="H953" s="1022" t="s">
        <v>143</v>
      </c>
      <c r="I953" s="1033">
        <f>'PLAN DE ACCIÓN 2026'!V55</f>
        <v>12</v>
      </c>
      <c r="J953" s="1030">
        <f>'PLAN DE ACCIÓN 2026'!J55+'PLAN DE ACCIÓN 2026'!K55+'PLAN DE ACCIÓN 2026'!L55+'PLAN DE ACCIÓN 2026'!M55+'PLAN DE ACCIÓN 2026'!N55+'PLAN DE ACCIÓN 2026'!O55+'PLAN DE ACCIÓN 2026'!P55+'PLAN DE ACCIÓN 2026'!Q55+'PLAN DE ACCIÓN 2026'!R55+'PLAN DE ACCIÓN 2026'!S55</f>
        <v>10</v>
      </c>
      <c r="K953" s="1030">
        <f>'PLAN DE ACCIÓN 2026'!AB55+'PLAN DE ACCIÓN 2026'!AC55+'PLAN DE ACCIÓN 2026'!AD55+'PLAN DE ACCIÓN 2026'!AE55+'PLAN DE ACCIÓN 2026'!AF55+'PLAN DE ACCIÓN 2026'!AG55+'PLAN DE ACCIÓN 2026'!AH55+'PLAN DE ACCIÓN 2026'!AI55+'PLAN DE ACCIÓN 2026'!AJ55+'PLAN DE ACCIÓN 2026'!AK55</f>
        <v>4</v>
      </c>
      <c r="L953" s="1031">
        <f t="shared" si="92"/>
        <v>0.83333333333333337</v>
      </c>
      <c r="M953" s="1031">
        <f t="shared" si="93"/>
        <v>0.33333333333333331</v>
      </c>
      <c r="N953" s="1033">
        <f>'PLAN DE ACCIÓN 2026'!S55</f>
        <v>1</v>
      </c>
      <c r="O953" s="1022">
        <f>'PLAN DE ACCIÓN 2026'!AK55</f>
        <v>0</v>
      </c>
      <c r="P953" s="1029">
        <f t="shared" si="94"/>
        <v>0</v>
      </c>
      <c r="Q953" s="1046" t="s">
        <v>109</v>
      </c>
      <c r="R953" s="1030">
        <f t="shared" si="90"/>
        <v>-6</v>
      </c>
      <c r="S953" s="1030">
        <f t="shared" si="91"/>
        <v>-1</v>
      </c>
    </row>
    <row r="954" spans="1:19" ht="14.25">
      <c r="A954" s="1041">
        <v>53</v>
      </c>
      <c r="B954" s="1023" t="str">
        <f>'PLAN DE ACCIÓN 2026'!G56</f>
        <v>PI9</v>
      </c>
      <c r="C954" s="1048" t="s">
        <v>133</v>
      </c>
      <c r="D954" s="1048" t="s">
        <v>104</v>
      </c>
      <c r="E954" s="1023" t="str">
        <f>'PLAN DE ACCIÓN 2026'!X56</f>
        <v>Secretaría General</v>
      </c>
      <c r="F954" s="1022" t="str">
        <f>'PLAN DE ACCIÓN 2026'!H56</f>
        <v>Realizar seguimiento a los rubros de Austeridad del Gasto</v>
      </c>
      <c r="G954" s="1022">
        <v>10</v>
      </c>
      <c r="H954" s="1022" t="s">
        <v>143</v>
      </c>
      <c r="I954" s="1033">
        <f>'PLAN DE ACCIÓN 2026'!V56</f>
        <v>2</v>
      </c>
      <c r="J954" s="1030">
        <f>'PLAN DE ACCIÓN 2026'!J56+'PLAN DE ACCIÓN 2026'!K56+'PLAN DE ACCIÓN 2026'!L56+'PLAN DE ACCIÓN 2026'!M56+'PLAN DE ACCIÓN 2026'!N56+'PLAN DE ACCIÓN 2026'!O56+'PLAN DE ACCIÓN 2026'!P56+'PLAN DE ACCIÓN 2026'!Q56+'PLAN DE ACCIÓN 2026'!R56+'PLAN DE ACCIÓN 2026'!S56</f>
        <v>1</v>
      </c>
      <c r="K954" s="1030">
        <f>'PLAN DE ACCIÓN 2026'!AB56+'PLAN DE ACCIÓN 2026'!AC56+'PLAN DE ACCIÓN 2026'!AD56+'PLAN DE ACCIÓN 2026'!AE56+'PLAN DE ACCIÓN 2026'!AF56+'PLAN DE ACCIÓN 2026'!AG56+'PLAN DE ACCIÓN 2026'!AH56+'PLAN DE ACCIÓN 2026'!AI56+'PLAN DE ACCIÓN 2026'!AJ56+'PLAN DE ACCIÓN 2026'!AK56</f>
        <v>0</v>
      </c>
      <c r="L954" s="1031">
        <f t="shared" si="92"/>
        <v>0.5</v>
      </c>
      <c r="M954" s="1031">
        <f t="shared" si="93"/>
        <v>0</v>
      </c>
      <c r="N954" s="1033">
        <f>'PLAN DE ACCIÓN 2026'!S56</f>
        <v>0</v>
      </c>
      <c r="O954" s="1022">
        <f>'PLAN DE ACCIÓN 2026'!AK56</f>
        <v>0</v>
      </c>
      <c r="P954" s="1029" t="e">
        <f t="shared" si="94"/>
        <v>#DIV/0!</v>
      </c>
      <c r="Q954" s="1046" t="s">
        <v>109</v>
      </c>
      <c r="R954" s="1030">
        <f t="shared" si="90"/>
        <v>-1</v>
      </c>
      <c r="S954" s="1030">
        <f t="shared" si="91"/>
        <v>0</v>
      </c>
    </row>
    <row r="955" spans="1:19" ht="14.25">
      <c r="A955" s="1041">
        <v>54</v>
      </c>
      <c r="B955" s="1023" t="str">
        <f>'PLAN DE ACCIÓN 2026'!G57</f>
        <v>PI3</v>
      </c>
      <c r="C955" s="1048" t="s">
        <v>133</v>
      </c>
      <c r="D955" s="1048" t="s">
        <v>104</v>
      </c>
      <c r="E955" s="1023" t="str">
        <f>'PLAN DE ACCIÓN 2026'!X57</f>
        <v>Secretaría General</v>
      </c>
      <c r="F955" s="1022"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955" s="1022">
        <v>10</v>
      </c>
      <c r="H955" s="1022" t="s">
        <v>143</v>
      </c>
      <c r="I955" s="1033">
        <f>'PLAN DE ACCIÓN 2026'!V57</f>
        <v>4</v>
      </c>
      <c r="J955" s="1030">
        <f>'PLAN DE ACCIÓN 2026'!J57+'PLAN DE ACCIÓN 2026'!K57+'PLAN DE ACCIÓN 2026'!L57+'PLAN DE ACCIÓN 2026'!M57+'PLAN DE ACCIÓN 2026'!N57+'PLAN DE ACCIÓN 2026'!O57+'PLAN DE ACCIÓN 2026'!P57+'PLAN DE ACCIÓN 2026'!Q57+'PLAN DE ACCIÓN 2026'!R57+'PLAN DE ACCIÓN 2026'!S57</f>
        <v>3</v>
      </c>
      <c r="K955" s="1030">
        <f>'PLAN DE ACCIÓN 2026'!AB57+'PLAN DE ACCIÓN 2026'!AC57+'PLAN DE ACCIÓN 2026'!AD57+'PLAN DE ACCIÓN 2026'!AE57+'PLAN DE ACCIÓN 2026'!AF57+'PLAN DE ACCIÓN 2026'!AG57+'PLAN DE ACCIÓN 2026'!AH57+'PLAN DE ACCIÓN 2026'!AI57+'PLAN DE ACCIÓN 2026'!AJ57+'PLAN DE ACCIÓN 2026'!AK57</f>
        <v>1</v>
      </c>
      <c r="L955" s="1031">
        <f t="shared" si="92"/>
        <v>0.75</v>
      </c>
      <c r="M955" s="1031">
        <f t="shared" si="93"/>
        <v>0.25</v>
      </c>
      <c r="N955" s="1033">
        <f>'PLAN DE ACCIÓN 2026'!S57</f>
        <v>0</v>
      </c>
      <c r="O955" s="1022">
        <f>'PLAN DE ACCIÓN 2026'!AK57</f>
        <v>0</v>
      </c>
      <c r="P955" s="1029" t="e">
        <f t="shared" si="94"/>
        <v>#DIV/0!</v>
      </c>
      <c r="Q955" s="1046" t="s">
        <v>109</v>
      </c>
      <c r="R955" s="1030">
        <f t="shared" si="90"/>
        <v>-2</v>
      </c>
      <c r="S955" s="1030">
        <f t="shared" si="91"/>
        <v>0</v>
      </c>
    </row>
    <row r="956" spans="1:19" ht="14.25">
      <c r="A956" s="1041">
        <v>55</v>
      </c>
      <c r="B956" s="1023" t="str">
        <f>'PLAN DE ACCIÓN 2026'!G58</f>
        <v>PI4</v>
      </c>
      <c r="C956" s="1048" t="s">
        <v>133</v>
      </c>
      <c r="D956" s="1048" t="s">
        <v>104</v>
      </c>
      <c r="E956" s="1023" t="str">
        <f>'PLAN DE ACCIÓN 2026'!X58</f>
        <v xml:space="preserve">Oficina Asesora de Planeación </v>
      </c>
      <c r="F956" s="1022" t="str">
        <f>'PLAN DE ACCIÓN 2026'!H58</f>
        <v>Ejecutar el Programa de Transparencia y Ética Pública</v>
      </c>
      <c r="G956" s="1022">
        <v>10</v>
      </c>
      <c r="H956" s="1022" t="s">
        <v>143</v>
      </c>
      <c r="I956" s="1033">
        <f>'PLAN DE ACCIÓN 2026'!V58</f>
        <v>4</v>
      </c>
      <c r="J956" s="1030">
        <f>'PLAN DE ACCIÓN 2026'!J58+'PLAN DE ACCIÓN 2026'!K58+'PLAN DE ACCIÓN 2026'!L58+'PLAN DE ACCIÓN 2026'!M58+'PLAN DE ACCIÓN 2026'!N58+'PLAN DE ACCIÓN 2026'!O58+'PLAN DE ACCIÓN 2026'!P58+'PLAN DE ACCIÓN 2026'!Q58+'PLAN DE ACCIÓN 2026'!R58+'PLAN DE ACCIÓN 2026'!S58</f>
        <v>3</v>
      </c>
      <c r="K956" s="1030">
        <f>'PLAN DE ACCIÓN 2026'!AB58+'PLAN DE ACCIÓN 2026'!AC58+'PLAN DE ACCIÓN 2026'!AD58+'PLAN DE ACCIÓN 2026'!AE58+'PLAN DE ACCIÓN 2026'!AF58+'PLAN DE ACCIÓN 2026'!AG58+'PLAN DE ACCIÓN 2026'!AH58+'PLAN DE ACCIÓN 2026'!AI58+'PLAN DE ACCIÓN 2026'!AJ58+'PLAN DE ACCIÓN 2026'!AK58</f>
        <v>1</v>
      </c>
      <c r="L956" s="1031">
        <f t="shared" si="92"/>
        <v>0.75</v>
      </c>
      <c r="M956" s="1031">
        <f t="shared" si="93"/>
        <v>0.25</v>
      </c>
      <c r="N956" s="1033">
        <f>'PLAN DE ACCIÓN 2026'!S58</f>
        <v>0</v>
      </c>
      <c r="O956" s="1022">
        <f>'PLAN DE ACCIÓN 2026'!AK58</f>
        <v>0</v>
      </c>
      <c r="P956" s="1029" t="e">
        <f t="shared" si="94"/>
        <v>#DIV/0!</v>
      </c>
      <c r="Q956" s="1046" t="s">
        <v>109</v>
      </c>
      <c r="R956" s="1030">
        <f t="shared" si="90"/>
        <v>-2</v>
      </c>
      <c r="S956" s="1030">
        <f t="shared" si="91"/>
        <v>0</v>
      </c>
    </row>
    <row r="957" spans="1:19" ht="14.25">
      <c r="A957" s="1041">
        <v>56</v>
      </c>
      <c r="B957" s="1023" t="str">
        <f>'PLAN DE ACCIÓN 2026'!G59</f>
        <v>PI1</v>
      </c>
      <c r="C957" s="1048" t="s">
        <v>133</v>
      </c>
      <c r="D957" s="1048" t="s">
        <v>104</v>
      </c>
      <c r="E957" s="1023" t="str">
        <f>'PLAN DE ACCIÓN 2026'!X59</f>
        <v>Secretaría General</v>
      </c>
      <c r="F957" s="1022" t="str">
        <f>'PLAN DE ACCIÓN 2026'!H59</f>
        <v>Ejecutar las actividades del Plan Institucional de Archivo</v>
      </c>
      <c r="G957" s="1022">
        <v>10</v>
      </c>
      <c r="H957" s="1022" t="s">
        <v>143</v>
      </c>
      <c r="I957" s="1033">
        <f>'PLAN DE ACCIÓN 2026'!V59</f>
        <v>4</v>
      </c>
      <c r="J957" s="1030">
        <f>'PLAN DE ACCIÓN 2026'!J59+'PLAN DE ACCIÓN 2026'!K59+'PLAN DE ACCIÓN 2026'!L59+'PLAN DE ACCIÓN 2026'!M59+'PLAN DE ACCIÓN 2026'!N59+'PLAN DE ACCIÓN 2026'!O59+'PLAN DE ACCIÓN 2026'!P59+'PLAN DE ACCIÓN 2026'!Q59+'PLAN DE ACCIÓN 2026'!R59+'PLAN DE ACCIÓN 2026'!S59</f>
        <v>3</v>
      </c>
      <c r="K957" s="1030">
        <f>'PLAN DE ACCIÓN 2026'!AB59+'PLAN DE ACCIÓN 2026'!AC59+'PLAN DE ACCIÓN 2026'!AD59+'PLAN DE ACCIÓN 2026'!AE59+'PLAN DE ACCIÓN 2026'!AF59+'PLAN DE ACCIÓN 2026'!AG59+'PLAN DE ACCIÓN 2026'!AH59+'PLAN DE ACCIÓN 2026'!AI59+'PLAN DE ACCIÓN 2026'!AJ59+'PLAN DE ACCIÓN 2026'!AK59</f>
        <v>1</v>
      </c>
      <c r="L957" s="1031">
        <f t="shared" si="92"/>
        <v>0.75</v>
      </c>
      <c r="M957" s="1031">
        <f t="shared" si="93"/>
        <v>0.25</v>
      </c>
      <c r="N957" s="1033">
        <f>'PLAN DE ACCIÓN 2026'!S59</f>
        <v>0</v>
      </c>
      <c r="O957" s="1022">
        <f>'PLAN DE ACCIÓN 2026'!AK59</f>
        <v>0</v>
      </c>
      <c r="P957" s="1029" t="e">
        <f t="shared" si="94"/>
        <v>#DIV/0!</v>
      </c>
      <c r="Q957" s="1046" t="s">
        <v>109</v>
      </c>
      <c r="R957" s="1030">
        <f t="shared" si="90"/>
        <v>-2</v>
      </c>
      <c r="S957" s="1030">
        <f t="shared" si="91"/>
        <v>0</v>
      </c>
    </row>
    <row r="958" spans="1:19" ht="14.25">
      <c r="A958" s="1041">
        <v>57</v>
      </c>
      <c r="B958" s="1023" t="str">
        <f>'PLAN DE ACCIÓN 2026'!G60</f>
        <v>PI6</v>
      </c>
      <c r="C958" s="1048" t="s">
        <v>133</v>
      </c>
      <c r="D958" s="1048" t="s">
        <v>104</v>
      </c>
      <c r="E958" s="1023" t="str">
        <f>'PLAN DE ACCIÓN 2026'!X60</f>
        <v>Oficina de Informática y Desarrollo Tecnológico</v>
      </c>
      <c r="F958" s="1022" t="str">
        <f>'PLAN DE ACCIÓN 2026'!H60</f>
        <v>Ejecutar el Plan de Tratamiento de Riesgos de Seguridad y Privacidad de la Información vigencia 2026</v>
      </c>
      <c r="G958" s="1022">
        <v>10</v>
      </c>
      <c r="H958" s="1022" t="s">
        <v>143</v>
      </c>
      <c r="I958" s="1033">
        <f>'PLAN DE ACCIÓN 2026'!V60</f>
        <v>4</v>
      </c>
      <c r="J958" s="1030">
        <f>'PLAN DE ACCIÓN 2026'!J60+'PLAN DE ACCIÓN 2026'!K60+'PLAN DE ACCIÓN 2026'!L60+'PLAN DE ACCIÓN 2026'!M60+'PLAN DE ACCIÓN 2026'!N60+'PLAN DE ACCIÓN 2026'!O60+'PLAN DE ACCIÓN 2026'!P60+'PLAN DE ACCIÓN 2026'!Q60+'PLAN DE ACCIÓN 2026'!R60+'PLAN DE ACCIÓN 2026'!S60</f>
        <v>3</v>
      </c>
      <c r="K958" s="1030">
        <f>'PLAN DE ACCIÓN 2026'!AB60+'PLAN DE ACCIÓN 2026'!AC60+'PLAN DE ACCIÓN 2026'!AD60+'PLAN DE ACCIÓN 2026'!AE60+'PLAN DE ACCIÓN 2026'!AF60+'PLAN DE ACCIÓN 2026'!AG60+'PLAN DE ACCIÓN 2026'!AH60+'PLAN DE ACCIÓN 2026'!AI60+'PLAN DE ACCIÓN 2026'!AJ60+'PLAN DE ACCIÓN 2026'!AK60</f>
        <v>1</v>
      </c>
      <c r="L958" s="1031">
        <f t="shared" si="92"/>
        <v>0.75</v>
      </c>
      <c r="M958" s="1031">
        <f t="shared" si="93"/>
        <v>0.25</v>
      </c>
      <c r="N958" s="1033">
        <f>'PLAN DE ACCIÓN 2026'!S60</f>
        <v>1</v>
      </c>
      <c r="O958" s="1022">
        <f>'PLAN DE ACCIÓN 2026'!AK60</f>
        <v>0</v>
      </c>
      <c r="P958" s="1029">
        <f t="shared" si="94"/>
        <v>0</v>
      </c>
      <c r="Q958" s="1046" t="s">
        <v>109</v>
      </c>
      <c r="R958" s="1030">
        <f t="shared" si="90"/>
        <v>-2</v>
      </c>
      <c r="S958" s="1030">
        <f t="shared" si="91"/>
        <v>-1</v>
      </c>
    </row>
    <row r="959" spans="1:19" ht="14.25">
      <c r="A959" s="1041">
        <v>58</v>
      </c>
      <c r="B959" s="1023" t="str">
        <f>'PLAN DE ACCIÓN 2026'!G61</f>
        <v>PI7</v>
      </c>
      <c r="C959" s="1048" t="s">
        <v>133</v>
      </c>
      <c r="D959" s="1048" t="s">
        <v>104</v>
      </c>
      <c r="E959" s="1023" t="str">
        <f>'PLAN DE ACCIÓN 2026'!X61</f>
        <v>Oficina de Informática y Desarrollo Tecnológico</v>
      </c>
      <c r="F959" s="1022" t="str">
        <f>'PLAN DE ACCIÓN 2026'!H61</f>
        <v>Ejecutar Plan de Seguridad y Privacidad de la Información 2026</v>
      </c>
      <c r="G959" s="1022">
        <v>10</v>
      </c>
      <c r="H959" s="1022" t="s">
        <v>143</v>
      </c>
      <c r="I959" s="1033">
        <f>'PLAN DE ACCIÓN 2026'!V61</f>
        <v>4</v>
      </c>
      <c r="J959" s="1030">
        <f>'PLAN DE ACCIÓN 2026'!J61+'PLAN DE ACCIÓN 2026'!K61+'PLAN DE ACCIÓN 2026'!L61+'PLAN DE ACCIÓN 2026'!M61+'PLAN DE ACCIÓN 2026'!N61+'PLAN DE ACCIÓN 2026'!O61+'PLAN DE ACCIÓN 2026'!P61+'PLAN DE ACCIÓN 2026'!Q61+'PLAN DE ACCIÓN 2026'!R61+'PLAN DE ACCIÓN 2026'!S61</f>
        <v>3</v>
      </c>
      <c r="K959" s="1030">
        <f>'PLAN DE ACCIÓN 2026'!AB61+'PLAN DE ACCIÓN 2026'!AC61+'PLAN DE ACCIÓN 2026'!AD61+'PLAN DE ACCIÓN 2026'!AE61+'PLAN DE ACCIÓN 2026'!AF61+'PLAN DE ACCIÓN 2026'!AG61+'PLAN DE ACCIÓN 2026'!AH61+'PLAN DE ACCIÓN 2026'!AI61+'PLAN DE ACCIÓN 2026'!AJ61+'PLAN DE ACCIÓN 2026'!AK61</f>
        <v>1</v>
      </c>
      <c r="L959" s="1031">
        <f t="shared" si="92"/>
        <v>0.75</v>
      </c>
      <c r="M959" s="1031">
        <f t="shared" si="93"/>
        <v>0.25</v>
      </c>
      <c r="N959" s="1033">
        <f>'PLAN DE ACCIÓN 2026'!S61</f>
        <v>1</v>
      </c>
      <c r="O959" s="1022">
        <f>'PLAN DE ACCIÓN 2026'!AK61</f>
        <v>0</v>
      </c>
      <c r="P959" s="1029">
        <f t="shared" si="94"/>
        <v>0</v>
      </c>
      <c r="Q959" s="1046" t="s">
        <v>109</v>
      </c>
      <c r="R959" s="1030">
        <f t="shared" si="90"/>
        <v>-2</v>
      </c>
      <c r="S959" s="1030">
        <f t="shared" si="91"/>
        <v>-1</v>
      </c>
    </row>
    <row r="960" spans="1:19" ht="14.25">
      <c r="A960" s="1041">
        <v>59</v>
      </c>
      <c r="B960" s="1023" t="str">
        <f>'PLAN DE ACCIÓN 2026'!G62</f>
        <v>PI10</v>
      </c>
      <c r="C960" s="1048" t="s">
        <v>133</v>
      </c>
      <c r="D960" s="1048" t="s">
        <v>104</v>
      </c>
      <c r="E960" s="1023" t="str">
        <f>'PLAN DE ACCIÓN 2026'!X62</f>
        <v>Secretaría General</v>
      </c>
      <c r="F960" s="1022" t="str">
        <f>'PLAN DE ACCIÓN 2026'!H62</f>
        <v>Realizar seguimiento al Cronograma de Mantenimientos</v>
      </c>
      <c r="G960" s="1022">
        <v>10</v>
      </c>
      <c r="H960" s="1022" t="s">
        <v>143</v>
      </c>
      <c r="I960" s="1033">
        <f>'PLAN DE ACCIÓN 2026'!V62</f>
        <v>2</v>
      </c>
      <c r="J960" s="1030">
        <f>'PLAN DE ACCIÓN 2026'!J62+'PLAN DE ACCIÓN 2026'!K62+'PLAN DE ACCIÓN 2026'!L62+'PLAN DE ACCIÓN 2026'!M62+'PLAN DE ACCIÓN 2026'!N62+'PLAN DE ACCIÓN 2026'!O62+'PLAN DE ACCIÓN 2026'!P62+'PLAN DE ACCIÓN 2026'!Q62+'PLAN DE ACCIÓN 2026'!R62+'PLAN DE ACCIÓN 2026'!S62</f>
        <v>1</v>
      </c>
      <c r="K960" s="1030">
        <f>'PLAN DE ACCIÓN 2026'!AB62+'PLAN DE ACCIÓN 2026'!AC62+'PLAN DE ACCIÓN 2026'!AD62+'PLAN DE ACCIÓN 2026'!AE62+'PLAN DE ACCIÓN 2026'!AF62+'PLAN DE ACCIÓN 2026'!AG62+'PLAN DE ACCIÓN 2026'!AH62+'PLAN DE ACCIÓN 2026'!AI62+'PLAN DE ACCIÓN 2026'!AJ62+'PLAN DE ACCIÓN 2026'!AK62</f>
        <v>0</v>
      </c>
      <c r="L960" s="1031">
        <f t="shared" si="92"/>
        <v>0.5</v>
      </c>
      <c r="M960" s="1031">
        <f t="shared" si="93"/>
        <v>0</v>
      </c>
      <c r="N960" s="1033">
        <f>'PLAN DE ACCIÓN 2026'!S62</f>
        <v>0</v>
      </c>
      <c r="O960" s="1022">
        <f>'PLAN DE ACCIÓN 2026'!AK62</f>
        <v>0</v>
      </c>
      <c r="P960" s="1029" t="e">
        <f t="shared" si="94"/>
        <v>#DIV/0!</v>
      </c>
      <c r="Q960" s="1046" t="s">
        <v>109</v>
      </c>
      <c r="R960" s="1030">
        <f t="shared" si="90"/>
        <v>-1</v>
      </c>
      <c r="S960" s="1030">
        <f t="shared" si="91"/>
        <v>0</v>
      </c>
    </row>
    <row r="961" spans="1:19" ht="14.25">
      <c r="A961" s="1041">
        <v>60</v>
      </c>
      <c r="B961" s="1023" t="str">
        <f>'PLAN DE ACCIÓN 2026'!G63</f>
        <v>PI11</v>
      </c>
      <c r="C961" s="1048" t="s">
        <v>133</v>
      </c>
      <c r="D961" s="1048" t="s">
        <v>104</v>
      </c>
      <c r="E961" s="1023" t="str">
        <f>'PLAN DE ACCIÓN 2026'!X63</f>
        <v>Oficina de Informática y Desarrollo Tecnológico</v>
      </c>
      <c r="F961" s="1022" t="str">
        <f>'PLAN DE ACCIÓN 2026'!H63</f>
        <v>Ejecutar Plan de Transformación Digital vigencia 2026</v>
      </c>
      <c r="G961" s="1022">
        <v>10</v>
      </c>
      <c r="H961" s="1022" t="s">
        <v>143</v>
      </c>
      <c r="I961" s="1033">
        <f>'PLAN DE ACCIÓN 2026'!V63</f>
        <v>4</v>
      </c>
      <c r="J961" s="1030">
        <f>'PLAN DE ACCIÓN 2026'!J63+'PLAN DE ACCIÓN 2026'!K63+'PLAN DE ACCIÓN 2026'!L63+'PLAN DE ACCIÓN 2026'!M63+'PLAN DE ACCIÓN 2026'!N63+'PLAN DE ACCIÓN 2026'!O63+'PLAN DE ACCIÓN 2026'!P63+'PLAN DE ACCIÓN 2026'!Q63+'PLAN DE ACCIÓN 2026'!R63+'PLAN DE ACCIÓN 2026'!S63</f>
        <v>3</v>
      </c>
      <c r="K961" s="1030">
        <f>'PLAN DE ACCIÓN 2026'!AB63+'PLAN DE ACCIÓN 2026'!AC63+'PLAN DE ACCIÓN 2026'!AD63+'PLAN DE ACCIÓN 2026'!AE63+'PLAN DE ACCIÓN 2026'!AF63+'PLAN DE ACCIÓN 2026'!AG63+'PLAN DE ACCIÓN 2026'!AH63+'PLAN DE ACCIÓN 2026'!AI63+'PLAN DE ACCIÓN 2026'!AJ63+'PLAN DE ACCIÓN 2026'!AK63</f>
        <v>1</v>
      </c>
      <c r="L961" s="1031">
        <f t="shared" si="92"/>
        <v>0.75</v>
      </c>
      <c r="M961" s="1031">
        <f t="shared" si="93"/>
        <v>0.25</v>
      </c>
      <c r="N961" s="1033">
        <f>'PLAN DE ACCIÓN 2026'!S63</f>
        <v>1</v>
      </c>
      <c r="O961" s="1022">
        <f>'PLAN DE ACCIÓN 2026'!AK63</f>
        <v>0</v>
      </c>
      <c r="P961" s="1029">
        <f t="shared" si="94"/>
        <v>0</v>
      </c>
      <c r="Q961" s="1046" t="s">
        <v>109</v>
      </c>
      <c r="R961" s="1030">
        <f t="shared" si="90"/>
        <v>-2</v>
      </c>
      <c r="S961" s="1030">
        <f t="shared" si="91"/>
        <v>-1</v>
      </c>
    </row>
    <row r="962" spans="1:19" ht="14.25">
      <c r="A962" s="1041">
        <v>61</v>
      </c>
      <c r="B962" s="1023" t="str">
        <f>'PLAN DE ACCIÓN 2026'!G64</f>
        <v>PI12</v>
      </c>
      <c r="C962" s="1048" t="s">
        <v>133</v>
      </c>
      <c r="D962" s="1048" t="s">
        <v>104</v>
      </c>
      <c r="E962" s="1023" t="str">
        <f>'PLAN DE ACCIÓN 2026'!X64</f>
        <v xml:space="preserve">Oficina Asesora de Planeación </v>
      </c>
      <c r="F962" s="1022" t="str">
        <f>'PLAN DE ACCIÓN 2026'!H64</f>
        <v>Ejecutar el Plan Nacional de Infraestructura de Datos (PNID) y la hoja de ruta asociada, en articulación con las diferentes áreas involucradas para su adecuada implementación.</v>
      </c>
      <c r="G962" s="1022">
        <v>10</v>
      </c>
      <c r="H962" s="1022" t="s">
        <v>143</v>
      </c>
      <c r="I962" s="1033">
        <f>'PLAN DE ACCIÓN 2026'!V64</f>
        <v>4</v>
      </c>
      <c r="J962" s="1030">
        <f>'PLAN DE ACCIÓN 2026'!J64+'PLAN DE ACCIÓN 2026'!K64+'PLAN DE ACCIÓN 2026'!L64+'PLAN DE ACCIÓN 2026'!M64+'PLAN DE ACCIÓN 2026'!N64+'PLAN DE ACCIÓN 2026'!O64+'PLAN DE ACCIÓN 2026'!P64+'PLAN DE ACCIÓN 2026'!Q64+'PLAN DE ACCIÓN 2026'!R64+'PLAN DE ACCIÓN 2026'!S64</f>
        <v>3</v>
      </c>
      <c r="K962" s="1030">
        <f>'PLAN DE ACCIÓN 2026'!AB64+'PLAN DE ACCIÓN 2026'!AC64+'PLAN DE ACCIÓN 2026'!AD64+'PLAN DE ACCIÓN 2026'!AE64+'PLAN DE ACCIÓN 2026'!AF64+'PLAN DE ACCIÓN 2026'!AG64+'PLAN DE ACCIÓN 2026'!AH64+'PLAN DE ACCIÓN 2026'!AI64+'PLAN DE ACCIÓN 2026'!AJ64+'PLAN DE ACCIÓN 2026'!AK64</f>
        <v>0</v>
      </c>
      <c r="L962" s="1031">
        <f t="shared" si="92"/>
        <v>0.75</v>
      </c>
      <c r="M962" s="1031">
        <f t="shared" si="93"/>
        <v>0</v>
      </c>
      <c r="N962" s="1033">
        <f>'PLAN DE ACCIÓN 2026'!S64</f>
        <v>0</v>
      </c>
      <c r="O962" s="1022">
        <f>'PLAN DE ACCIÓN 2026'!AK64</f>
        <v>0</v>
      </c>
      <c r="P962" s="1029" t="e">
        <f t="shared" si="94"/>
        <v>#DIV/0!</v>
      </c>
      <c r="Q962" s="1046" t="s">
        <v>109</v>
      </c>
      <c r="R962" s="1030">
        <f t="shared" si="90"/>
        <v>-3</v>
      </c>
      <c r="S962" s="1030">
        <f t="shared" si="91"/>
        <v>0</v>
      </c>
    </row>
    <row r="963" spans="1:19" ht="14.25">
      <c r="A963" s="1041">
        <v>62</v>
      </c>
      <c r="B963" s="1023" t="str">
        <f>'PLAN DE ACCIÓN 2026'!G65</f>
        <v>PI13</v>
      </c>
      <c r="C963" s="1048" t="s">
        <v>133</v>
      </c>
      <c r="D963" s="1048" t="s">
        <v>104</v>
      </c>
      <c r="E963" s="1023" t="str">
        <f>'PLAN DE ACCIÓN 2026'!X65</f>
        <v>Secretaría General</v>
      </c>
      <c r="F963" s="1022" t="str">
        <f>'PLAN DE ACCIÓN 2026'!H65</f>
        <v>Ejecutar el Plan de Preservación Digital.</v>
      </c>
      <c r="G963" s="1022">
        <v>10</v>
      </c>
      <c r="H963" s="1022" t="s">
        <v>143</v>
      </c>
      <c r="I963" s="1033">
        <f>'PLAN DE ACCIÓN 2026'!V65</f>
        <v>4</v>
      </c>
      <c r="J963" s="1030">
        <f>'PLAN DE ACCIÓN 2026'!J65+'PLAN DE ACCIÓN 2026'!K65+'PLAN DE ACCIÓN 2026'!L65+'PLAN DE ACCIÓN 2026'!M65+'PLAN DE ACCIÓN 2026'!N65+'PLAN DE ACCIÓN 2026'!O65+'PLAN DE ACCIÓN 2026'!P65+'PLAN DE ACCIÓN 2026'!Q65+'PLAN DE ACCIÓN 2026'!R65+'PLAN DE ACCIÓN 2026'!S65</f>
        <v>3</v>
      </c>
      <c r="K963" s="1030">
        <f>'PLAN DE ACCIÓN 2026'!AB65+'PLAN DE ACCIÓN 2026'!AC65+'PLAN DE ACCIÓN 2026'!AD65+'PLAN DE ACCIÓN 2026'!AE65+'PLAN DE ACCIÓN 2026'!AF65+'PLAN DE ACCIÓN 2026'!AG65+'PLAN DE ACCIÓN 2026'!AH65+'PLAN DE ACCIÓN 2026'!AI65+'PLAN DE ACCIÓN 2026'!AJ65+'PLAN DE ACCIÓN 2026'!AK65</f>
        <v>1</v>
      </c>
      <c r="L963" s="1031">
        <f t="shared" si="92"/>
        <v>0.75</v>
      </c>
      <c r="M963" s="1031">
        <f t="shared" si="93"/>
        <v>0.25</v>
      </c>
      <c r="N963" s="1033">
        <f>'PLAN DE ACCIÓN 2026'!S65</f>
        <v>0</v>
      </c>
      <c r="O963" s="1022">
        <f>'PLAN DE ACCIÓN 2026'!AK65</f>
        <v>0</v>
      </c>
      <c r="P963" s="1029" t="e">
        <f t="shared" si="94"/>
        <v>#DIV/0!</v>
      </c>
      <c r="Q963" s="1046" t="s">
        <v>110</v>
      </c>
      <c r="R963" s="1030">
        <f t="shared" si="90"/>
        <v>-2</v>
      </c>
      <c r="S963" s="1030">
        <f t="shared" si="91"/>
        <v>0</v>
      </c>
    </row>
    <row r="964" spans="1:19" ht="14.25">
      <c r="A964" s="1041">
        <v>63</v>
      </c>
      <c r="B964" s="1023" t="str">
        <f>'PLAN DE ACCIÓN 2026'!G66</f>
        <v>ID1</v>
      </c>
      <c r="C964" s="1048" t="s">
        <v>133</v>
      </c>
      <c r="D964" s="1048" t="s">
        <v>104</v>
      </c>
      <c r="E964" s="1023" t="str">
        <f>'PLAN DE ACCIÓN 2026'!X66</f>
        <v>Secretaría General</v>
      </c>
      <c r="F964" s="1022" t="str">
        <f>'PLAN DE ACCIÓN 2026'!H66</f>
        <v>Realizar los cierres de los contratos de vigencia 2019 a 2025 en SECOP II y realizar las liquidaciones de los contratos de vigencia 2022 a 2025 SECOP II</v>
      </c>
      <c r="G964" s="1022">
        <v>10</v>
      </c>
      <c r="H964" s="1022" t="s">
        <v>143</v>
      </c>
      <c r="I964" s="1033">
        <f>'PLAN DE ACCIÓN 2026'!V66</f>
        <v>2</v>
      </c>
      <c r="J964" s="1030">
        <f>'PLAN DE ACCIÓN 2026'!J66+'PLAN DE ACCIÓN 2026'!K66+'PLAN DE ACCIÓN 2026'!L66+'PLAN DE ACCIÓN 2026'!M66+'PLAN DE ACCIÓN 2026'!N66+'PLAN DE ACCIÓN 2026'!O66+'PLAN DE ACCIÓN 2026'!P66+'PLAN DE ACCIÓN 2026'!Q66+'PLAN DE ACCIÓN 2026'!R66+'PLAN DE ACCIÓN 2026'!S66</f>
        <v>1</v>
      </c>
      <c r="K964" s="1030">
        <f>'PLAN DE ACCIÓN 2026'!AB66+'PLAN DE ACCIÓN 2026'!AC66+'PLAN DE ACCIÓN 2026'!AD66+'PLAN DE ACCIÓN 2026'!AE66+'PLAN DE ACCIÓN 2026'!AF66+'PLAN DE ACCIÓN 2026'!AG66+'PLAN DE ACCIÓN 2026'!AH66+'PLAN DE ACCIÓN 2026'!AI66+'PLAN DE ACCIÓN 2026'!AJ66+'PLAN DE ACCIÓN 2026'!AK66</f>
        <v>0</v>
      </c>
      <c r="L964" s="1031">
        <f t="shared" si="92"/>
        <v>0.5</v>
      </c>
      <c r="M964" s="1031">
        <f t="shared" si="93"/>
        <v>0</v>
      </c>
      <c r="N964" s="1033">
        <f>'PLAN DE ACCIÓN 2026'!S66</f>
        <v>0</v>
      </c>
      <c r="O964" s="1022">
        <f>'PLAN DE ACCIÓN 2026'!AK66</f>
        <v>0</v>
      </c>
      <c r="P964" s="1029" t="e">
        <f t="shared" si="94"/>
        <v>#DIV/0!</v>
      </c>
      <c r="Q964" s="1046" t="s">
        <v>110</v>
      </c>
      <c r="R964" s="1030">
        <f t="shared" si="90"/>
        <v>-1</v>
      </c>
      <c r="S964" s="1030">
        <f t="shared" si="91"/>
        <v>0</v>
      </c>
    </row>
    <row r="965" spans="1:19" ht="14.25">
      <c r="A965" s="1041">
        <v>64</v>
      </c>
      <c r="B965" s="1023" t="str">
        <f>'PLAN DE ACCIÓN 2026'!G67</f>
        <v>ID2</v>
      </c>
      <c r="C965" s="1048" t="s">
        <v>133</v>
      </c>
      <c r="D965" s="1048" t="s">
        <v>104</v>
      </c>
      <c r="E965" s="1023" t="str">
        <f>'PLAN DE ACCIÓN 2026'!X67</f>
        <v>Subdirección de Metrología Química y Biología</v>
      </c>
      <c r="F965" s="1022" t="str">
        <f>'PLAN DE ACCIÓN 2026'!H67</f>
        <v>Atender servicio de medición de materiales de referencia</v>
      </c>
      <c r="G965" s="1022">
        <v>10</v>
      </c>
      <c r="H965" s="1022" t="s">
        <v>143</v>
      </c>
      <c r="I965" s="1033">
        <f>'PLAN DE ACCIÓN 2026'!V67</f>
        <v>1</v>
      </c>
      <c r="J965" s="1030">
        <f>'PLAN DE ACCIÓN 2026'!J67+'PLAN DE ACCIÓN 2026'!K67+'PLAN DE ACCIÓN 2026'!L67+'PLAN DE ACCIÓN 2026'!M67+'PLAN DE ACCIÓN 2026'!N67+'PLAN DE ACCIÓN 2026'!O67+'PLAN DE ACCIÓN 2026'!P67+'PLAN DE ACCIÓN 2026'!Q67+'PLAN DE ACCIÓN 2026'!R67+'PLAN DE ACCIÓN 2026'!S67</f>
        <v>0</v>
      </c>
      <c r="K965" s="1030">
        <f>'PLAN DE ACCIÓN 2026'!AB67+'PLAN DE ACCIÓN 2026'!AC67+'PLAN DE ACCIÓN 2026'!AD67+'PLAN DE ACCIÓN 2026'!AE67+'PLAN DE ACCIÓN 2026'!AF67+'PLAN DE ACCIÓN 2026'!AG67+'PLAN DE ACCIÓN 2026'!AH67+'PLAN DE ACCIÓN 2026'!AI67+'PLAN DE ACCIÓN 2026'!AJ67+'PLAN DE ACCIÓN 2026'!AK67</f>
        <v>0</v>
      </c>
      <c r="L965" s="1031">
        <f t="shared" si="92"/>
        <v>0</v>
      </c>
      <c r="M965" s="1031">
        <f t="shared" si="93"/>
        <v>0</v>
      </c>
      <c r="N965" s="1033">
        <f>'PLAN DE ACCIÓN 2026'!S67</f>
        <v>0</v>
      </c>
      <c r="O965" s="1022">
        <f>'PLAN DE ACCIÓN 2026'!AK67</f>
        <v>0</v>
      </c>
      <c r="P965" s="1029" t="e">
        <f t="shared" si="94"/>
        <v>#DIV/0!</v>
      </c>
      <c r="Q965" s="1046" t="s">
        <v>110</v>
      </c>
      <c r="R965" s="1030">
        <f t="shared" si="90"/>
        <v>0</v>
      </c>
      <c r="S965" s="1030">
        <f t="shared" si="91"/>
        <v>0</v>
      </c>
    </row>
    <row r="966" spans="1:19" ht="14.25">
      <c r="A966" s="1041">
        <v>65</v>
      </c>
      <c r="B966" s="1023" t="str">
        <f>'PLAN DE ACCIÓN 2026'!G68</f>
        <v>ID3</v>
      </c>
      <c r="C966" s="1048" t="s">
        <v>133</v>
      </c>
      <c r="D966" s="1048" t="s">
        <v>104</v>
      </c>
      <c r="E966" s="1023" t="str">
        <f>'PLAN DE ACCIÓN 2026'!X68</f>
        <v>Subdirección de Metrología Química y Biología</v>
      </c>
      <c r="F966" s="1022" t="str">
        <f>'PLAN DE ACCIÓN 2026'!H68</f>
        <v xml:space="preserve">Producción, Recertificación o ampliación de vigencia de Materiales de Referencia </v>
      </c>
      <c r="G966" s="1022">
        <v>10</v>
      </c>
      <c r="H966" s="1022" t="s">
        <v>143</v>
      </c>
      <c r="I966" s="1033">
        <f>'PLAN DE ACCIÓN 2026'!V68</f>
        <v>7</v>
      </c>
      <c r="J966" s="1030">
        <f>'PLAN DE ACCIÓN 2026'!J68+'PLAN DE ACCIÓN 2026'!K68+'PLAN DE ACCIÓN 2026'!L68+'PLAN DE ACCIÓN 2026'!M68+'PLAN DE ACCIÓN 2026'!N68+'PLAN DE ACCIÓN 2026'!O68+'PLAN DE ACCIÓN 2026'!P68+'PLAN DE ACCIÓN 2026'!Q68+'PLAN DE ACCIÓN 2026'!R68+'PLAN DE ACCIÓN 2026'!S68</f>
        <v>6</v>
      </c>
      <c r="K966" s="1030">
        <f>'PLAN DE ACCIÓN 2026'!AB68+'PLAN DE ACCIÓN 2026'!AC68+'PLAN DE ACCIÓN 2026'!AD68+'PLAN DE ACCIÓN 2026'!AE68+'PLAN DE ACCIÓN 2026'!AF68+'PLAN DE ACCIÓN 2026'!AG68+'PLAN DE ACCIÓN 2026'!AH68+'PLAN DE ACCIÓN 2026'!AI68+'PLAN DE ACCIÓN 2026'!AJ68+'PLAN DE ACCIÓN 2026'!AK68</f>
        <v>4</v>
      </c>
      <c r="L966" s="1031">
        <f t="shared" si="92"/>
        <v>0.8571428571428571</v>
      </c>
      <c r="M966" s="1031">
        <f t="shared" si="93"/>
        <v>0.5714285714285714</v>
      </c>
      <c r="N966" s="1033">
        <f>'PLAN DE ACCIÓN 2026'!S68</f>
        <v>1</v>
      </c>
      <c r="O966" s="1022">
        <f>'PLAN DE ACCIÓN 2026'!AK68</f>
        <v>0</v>
      </c>
      <c r="P966" s="1029">
        <f t="shared" si="94"/>
        <v>0</v>
      </c>
      <c r="Q966" s="1046" t="s">
        <v>110</v>
      </c>
      <c r="R966" s="1030">
        <f t="shared" si="90"/>
        <v>-2</v>
      </c>
      <c r="S966" s="1030">
        <f t="shared" si="91"/>
        <v>-1</v>
      </c>
    </row>
    <row r="967" spans="1:19" ht="14.25">
      <c r="A967" s="1041">
        <v>66</v>
      </c>
      <c r="B967" s="1023" t="str">
        <f>'PLAN DE ACCIÓN 2026'!G69</f>
        <v>ID4</v>
      </c>
      <c r="C967" s="1048" t="s">
        <v>133</v>
      </c>
      <c r="D967" s="1048" t="s">
        <v>104</v>
      </c>
      <c r="E967" s="1023" t="str">
        <f>'PLAN DE ACCIÓN 2026'!X69</f>
        <v>Subdirección de Metrología Química y Biología</v>
      </c>
      <c r="F967" s="1022" t="str">
        <f>'PLAN DE ACCIÓN 2026'!H69</f>
        <v>Producción de Materiales de Referencia Nuevos</v>
      </c>
      <c r="G967" s="1022">
        <v>10</v>
      </c>
      <c r="H967" s="1022" t="s">
        <v>143</v>
      </c>
      <c r="I967" s="1033">
        <f>'PLAN DE ACCIÓN 2026'!V69</f>
        <v>1</v>
      </c>
      <c r="J967" s="1030">
        <f>'PLAN DE ACCIÓN 2026'!J69+'PLAN DE ACCIÓN 2026'!K69+'PLAN DE ACCIÓN 2026'!L69+'PLAN DE ACCIÓN 2026'!M69+'PLAN DE ACCIÓN 2026'!N69+'PLAN DE ACCIÓN 2026'!O69+'PLAN DE ACCIÓN 2026'!P69+'PLAN DE ACCIÓN 2026'!Q69+'PLAN DE ACCIÓN 2026'!R69+'PLAN DE ACCIÓN 2026'!S69</f>
        <v>0</v>
      </c>
      <c r="K967" s="1030">
        <f>'PLAN DE ACCIÓN 2026'!AB69+'PLAN DE ACCIÓN 2026'!AC69+'PLAN DE ACCIÓN 2026'!AD69+'PLAN DE ACCIÓN 2026'!AE69+'PLAN DE ACCIÓN 2026'!AF69+'PLAN DE ACCIÓN 2026'!AG69+'PLAN DE ACCIÓN 2026'!AH69+'PLAN DE ACCIÓN 2026'!AI69+'PLAN DE ACCIÓN 2026'!AJ69+'PLAN DE ACCIÓN 2026'!AK69</f>
        <v>0</v>
      </c>
      <c r="L967" s="1031">
        <f t="shared" si="92"/>
        <v>0</v>
      </c>
      <c r="M967" s="1031">
        <f t="shared" si="93"/>
        <v>0</v>
      </c>
      <c r="N967" s="1033">
        <f>'PLAN DE ACCIÓN 2026'!S69</f>
        <v>0</v>
      </c>
      <c r="O967" s="1022">
        <f>'PLAN DE ACCIÓN 2026'!AK69</f>
        <v>0</v>
      </c>
      <c r="P967" s="1029" t="e">
        <f t="shared" si="94"/>
        <v>#DIV/0!</v>
      </c>
      <c r="Q967" s="1046" t="s">
        <v>110</v>
      </c>
      <c r="R967" s="1030">
        <f t="shared" ref="R967:R1001" si="95">K967-J967</f>
        <v>0</v>
      </c>
      <c r="S967" s="1030">
        <f t="shared" ref="S967:S1001" si="96">O967-N967</f>
        <v>0</v>
      </c>
    </row>
    <row r="968" spans="1:19" ht="14.25">
      <c r="A968" s="1041">
        <v>67</v>
      </c>
      <c r="B968" s="1023" t="str">
        <f>'PLAN DE ACCIÓN 2026'!G70</f>
        <v>ID5</v>
      </c>
      <c r="C968" s="1048" t="s">
        <v>133</v>
      </c>
      <c r="D968" s="1048" t="s">
        <v>104</v>
      </c>
      <c r="E968" s="1023" t="str">
        <f>'PLAN DE ACCIÓN 2026'!X70</f>
        <v>Subdirección de Metrología Química y Biología</v>
      </c>
      <c r="F968" s="1022" t="str">
        <f>'PLAN DE ACCIÓN 2026'!H70</f>
        <v>Producir Materiales de Referencia piloto / ítems de comparación</v>
      </c>
      <c r="G968" s="1022">
        <v>10</v>
      </c>
      <c r="H968" s="1022" t="s">
        <v>143</v>
      </c>
      <c r="I968" s="1033">
        <f>'PLAN DE ACCIÓN 2026'!V70</f>
        <v>8</v>
      </c>
      <c r="J968" s="1030">
        <f>'PLAN DE ACCIÓN 2026'!J70+'PLAN DE ACCIÓN 2026'!K70+'PLAN DE ACCIÓN 2026'!L70+'PLAN DE ACCIÓN 2026'!M70+'PLAN DE ACCIÓN 2026'!N70+'PLAN DE ACCIÓN 2026'!O70+'PLAN DE ACCIÓN 2026'!P70+'PLAN DE ACCIÓN 2026'!Q70+'PLAN DE ACCIÓN 2026'!R70+'PLAN DE ACCIÓN 2026'!S70</f>
        <v>6</v>
      </c>
      <c r="K968" s="1030">
        <f>'PLAN DE ACCIÓN 2026'!AB70+'PLAN DE ACCIÓN 2026'!AC70+'PLAN DE ACCIÓN 2026'!AD70+'PLAN DE ACCIÓN 2026'!AE70+'PLAN DE ACCIÓN 2026'!AF70+'PLAN DE ACCIÓN 2026'!AG70+'PLAN DE ACCIÓN 2026'!AH70+'PLAN DE ACCIÓN 2026'!AI70+'PLAN DE ACCIÓN 2026'!AJ70+'PLAN DE ACCIÓN 2026'!AK70</f>
        <v>0</v>
      </c>
      <c r="L968" s="1031">
        <f t="shared" si="92"/>
        <v>0.75</v>
      </c>
      <c r="M968" s="1031">
        <f t="shared" si="93"/>
        <v>0</v>
      </c>
      <c r="N968" s="1033">
        <f>'PLAN DE ACCIÓN 2026'!S70</f>
        <v>2</v>
      </c>
      <c r="O968" s="1022">
        <f>'PLAN DE ACCIÓN 2026'!AK70</f>
        <v>0</v>
      </c>
      <c r="P968" s="1029">
        <f t="shared" si="94"/>
        <v>0</v>
      </c>
      <c r="Q968" s="1046" t="s">
        <v>110</v>
      </c>
      <c r="R968" s="1030">
        <f t="shared" si="95"/>
        <v>-6</v>
      </c>
      <c r="S968" s="1030">
        <f t="shared" si="96"/>
        <v>-2</v>
      </c>
    </row>
    <row r="969" spans="1:19" ht="14.25">
      <c r="A969" s="1041">
        <v>68</v>
      </c>
      <c r="B969" s="1023" t="str">
        <f>'PLAN DE ACCIÓN 2026'!G71</f>
        <v>ID6</v>
      </c>
      <c r="C969" s="1048" t="s">
        <v>133</v>
      </c>
      <c r="D969" s="1048" t="s">
        <v>104</v>
      </c>
      <c r="E969" s="1023" t="str">
        <f>'PLAN DE ACCIÓN 2026'!X71</f>
        <v>Subdirección de Metrología Química y Biología</v>
      </c>
      <c r="F969" s="1022" t="str">
        <f>'PLAN DE ACCIÓN 2026'!H71</f>
        <v>Desarrollar la capacidad técnica para la certificación de materiales de referencia</v>
      </c>
      <c r="G969" s="1022">
        <v>10</v>
      </c>
      <c r="H969" s="1022" t="s">
        <v>143</v>
      </c>
      <c r="I969" s="1033">
        <f>'PLAN DE ACCIÓN 2026'!V71</f>
        <v>28</v>
      </c>
      <c r="J969" s="1030">
        <f>'PLAN DE ACCIÓN 2026'!J71+'PLAN DE ACCIÓN 2026'!K71+'PLAN DE ACCIÓN 2026'!L71+'PLAN DE ACCIÓN 2026'!M71+'PLAN DE ACCIÓN 2026'!N71+'PLAN DE ACCIÓN 2026'!O71+'PLAN DE ACCIÓN 2026'!P71+'PLAN DE ACCIÓN 2026'!Q71+'PLAN DE ACCIÓN 2026'!R71+'PLAN DE ACCIÓN 2026'!S71</f>
        <v>21</v>
      </c>
      <c r="K969" s="1030">
        <f>'PLAN DE ACCIÓN 2026'!AB71+'PLAN DE ACCIÓN 2026'!AC71+'PLAN DE ACCIÓN 2026'!AD71+'PLAN DE ACCIÓN 2026'!AE71+'PLAN DE ACCIÓN 2026'!AF71+'PLAN DE ACCIÓN 2026'!AG71+'PLAN DE ACCIÓN 2026'!AH71+'PLAN DE ACCIÓN 2026'!AI71+'PLAN DE ACCIÓN 2026'!AJ71+'PLAN DE ACCIÓN 2026'!AK71</f>
        <v>2</v>
      </c>
      <c r="L969" s="1031">
        <f t="shared" si="92"/>
        <v>0.75</v>
      </c>
      <c r="M969" s="1031">
        <f t="shared" si="93"/>
        <v>7.1428571428571425E-2</v>
      </c>
      <c r="N969" s="1033">
        <f>'PLAN DE ACCIÓN 2026'!S71</f>
        <v>6</v>
      </c>
      <c r="O969" s="1022">
        <f>'PLAN DE ACCIÓN 2026'!AK71</f>
        <v>0</v>
      </c>
      <c r="P969" s="1029">
        <f t="shared" si="94"/>
        <v>0</v>
      </c>
      <c r="Q969" s="1046" t="s">
        <v>110</v>
      </c>
      <c r="R969" s="1030">
        <f t="shared" si="95"/>
        <v>-19</v>
      </c>
      <c r="S969" s="1030">
        <f t="shared" si="96"/>
        <v>-6</v>
      </c>
    </row>
    <row r="970" spans="1:19" ht="14.25">
      <c r="A970" s="1041">
        <v>69</v>
      </c>
      <c r="B970" s="1023" t="str">
        <f>'PLAN DE ACCIÓN 2026'!G72</f>
        <v>ID7</v>
      </c>
      <c r="C970" s="1048" t="s">
        <v>133</v>
      </c>
      <c r="D970" s="1048" t="s">
        <v>104</v>
      </c>
      <c r="E970" s="1023" t="str">
        <f>'PLAN DE ACCIÓN 2026'!X72</f>
        <v>Subdirección de Metrología Química y Biología</v>
      </c>
      <c r="F970" s="1022" t="str">
        <f>'PLAN DE ACCIÓN 2026'!H72</f>
        <v>Diseñar nuevos cursos en metrología Química y Biología (Versión Piloto)</v>
      </c>
      <c r="G970" s="1022">
        <v>10</v>
      </c>
      <c r="H970" s="1022" t="s">
        <v>143</v>
      </c>
      <c r="I970" s="1033">
        <f>'PLAN DE ACCIÓN 2026'!V72</f>
        <v>1</v>
      </c>
      <c r="J970" s="1030">
        <f>'PLAN DE ACCIÓN 2026'!J72+'PLAN DE ACCIÓN 2026'!K72+'PLAN DE ACCIÓN 2026'!L72+'PLAN DE ACCIÓN 2026'!M72+'PLAN DE ACCIÓN 2026'!N72+'PLAN DE ACCIÓN 2026'!O72+'PLAN DE ACCIÓN 2026'!P72+'PLAN DE ACCIÓN 2026'!Q72+'PLAN DE ACCIÓN 2026'!R72+'PLAN DE ACCIÓN 2026'!S72</f>
        <v>0</v>
      </c>
      <c r="K970" s="1030">
        <f>'PLAN DE ACCIÓN 2026'!AB72+'PLAN DE ACCIÓN 2026'!AC72+'PLAN DE ACCIÓN 2026'!AD72+'PLAN DE ACCIÓN 2026'!AE72+'PLAN DE ACCIÓN 2026'!AF72+'PLAN DE ACCIÓN 2026'!AG72+'PLAN DE ACCIÓN 2026'!AH72+'PLAN DE ACCIÓN 2026'!AI72+'PLAN DE ACCIÓN 2026'!AJ72+'PLAN DE ACCIÓN 2026'!AK72</f>
        <v>0</v>
      </c>
      <c r="L970" s="1031">
        <f t="shared" si="92"/>
        <v>0</v>
      </c>
      <c r="M970" s="1031">
        <f t="shared" si="93"/>
        <v>0</v>
      </c>
      <c r="N970" s="1033">
        <f>'PLAN DE ACCIÓN 2026'!S72</f>
        <v>0</v>
      </c>
      <c r="O970" s="1022">
        <f>'PLAN DE ACCIÓN 2026'!AK72</f>
        <v>0</v>
      </c>
      <c r="P970" s="1029" t="e">
        <f t="shared" si="94"/>
        <v>#DIV/0!</v>
      </c>
      <c r="Q970" s="1046" t="s">
        <v>110</v>
      </c>
      <c r="R970" s="1030">
        <f t="shared" si="95"/>
        <v>0</v>
      </c>
      <c r="S970" s="1030">
        <f t="shared" si="96"/>
        <v>0</v>
      </c>
    </row>
    <row r="971" spans="1:19" ht="14.25">
      <c r="A971" s="1041">
        <v>70</v>
      </c>
      <c r="B971" s="1023" t="str">
        <f>'PLAN DE ACCIÓN 2026'!G73</f>
        <v>ID8</v>
      </c>
      <c r="C971" s="1048" t="s">
        <v>133</v>
      </c>
      <c r="D971" s="1048" t="s">
        <v>104</v>
      </c>
      <c r="E971" s="1023" t="str">
        <f>'PLAN DE ACCIÓN 2026'!X73</f>
        <v>Subdirección de Metrología Química y Biología</v>
      </c>
      <c r="F971" s="1022" t="str">
        <f>'PLAN DE ACCIÓN 2026'!H73</f>
        <v>Apoyar técnicamente la elaboración de protocolos de los ensayos de aptitud programadas por SSMRC</v>
      </c>
      <c r="G971" s="1022">
        <v>10</v>
      </c>
      <c r="H971" s="1022" t="s">
        <v>143</v>
      </c>
      <c r="I971" s="1033">
        <f>'PLAN DE ACCIÓN 2026'!V73</f>
        <v>3</v>
      </c>
      <c r="J971" s="1030">
        <f>'PLAN DE ACCIÓN 2026'!J73+'PLAN DE ACCIÓN 2026'!K73+'PLAN DE ACCIÓN 2026'!L73+'PLAN DE ACCIÓN 2026'!M73+'PLAN DE ACCIÓN 2026'!N73+'PLAN DE ACCIÓN 2026'!O73+'PLAN DE ACCIÓN 2026'!P73+'PLAN DE ACCIÓN 2026'!Q73+'PLAN DE ACCIÓN 2026'!R73+'PLAN DE ACCIÓN 2026'!S73</f>
        <v>3</v>
      </c>
      <c r="K971" s="1030">
        <f>'PLAN DE ACCIÓN 2026'!AB73+'PLAN DE ACCIÓN 2026'!AC73+'PLAN DE ACCIÓN 2026'!AD73+'PLAN DE ACCIÓN 2026'!AE73+'PLAN DE ACCIÓN 2026'!AF73+'PLAN DE ACCIÓN 2026'!AG73+'PLAN DE ACCIÓN 2026'!AH73+'PLAN DE ACCIÓN 2026'!AI73+'PLAN DE ACCIÓN 2026'!AJ73+'PLAN DE ACCIÓN 2026'!AK73</f>
        <v>0</v>
      </c>
      <c r="L971" s="1031">
        <f t="shared" si="92"/>
        <v>1</v>
      </c>
      <c r="M971" s="1031">
        <f t="shared" si="93"/>
        <v>0</v>
      </c>
      <c r="N971" s="1033">
        <f>'PLAN DE ACCIÓN 2026'!S73</f>
        <v>1</v>
      </c>
      <c r="O971" s="1022">
        <f>'PLAN DE ACCIÓN 2026'!AK73</f>
        <v>0</v>
      </c>
      <c r="P971" s="1029">
        <f t="shared" si="94"/>
        <v>0</v>
      </c>
      <c r="Q971" s="1046" t="s">
        <v>110</v>
      </c>
      <c r="R971" s="1030">
        <f t="shared" si="95"/>
        <v>-3</v>
      </c>
      <c r="S971" s="1030">
        <f t="shared" si="96"/>
        <v>-1</v>
      </c>
    </row>
    <row r="972" spans="1:19" ht="14.25">
      <c r="A972" s="1041">
        <v>71</v>
      </c>
      <c r="B972" s="1023" t="str">
        <f>'PLAN DE ACCIÓN 2026'!G74</f>
        <v>ID9</v>
      </c>
      <c r="C972" s="1048" t="s">
        <v>133</v>
      </c>
      <c r="D972" s="1048" t="s">
        <v>104</v>
      </c>
      <c r="E972" s="1023" t="str">
        <f>'PLAN DE ACCIÓN 2026'!X74</f>
        <v>Subdirección de Metrología Química y Biología</v>
      </c>
      <c r="F972" s="1022" t="str">
        <f>'PLAN DE ACCIÓN 2026'!H74</f>
        <v>Apoyar técnicamente la elaboración del informe final de ensayos de aptitud programadas por SSMRC, las recomendaciones y presentación de cierre del EA</v>
      </c>
      <c r="G972" s="1022">
        <v>10</v>
      </c>
      <c r="H972" s="1022" t="s">
        <v>143</v>
      </c>
      <c r="I972" s="1033">
        <f>'PLAN DE ACCIÓN 2026'!V74</f>
        <v>4</v>
      </c>
      <c r="J972" s="1030">
        <f>'PLAN DE ACCIÓN 2026'!J74+'PLAN DE ACCIÓN 2026'!K74+'PLAN DE ACCIÓN 2026'!L74+'PLAN DE ACCIÓN 2026'!M74+'PLAN DE ACCIÓN 2026'!N74+'PLAN DE ACCIÓN 2026'!O74+'PLAN DE ACCIÓN 2026'!P74+'PLAN DE ACCIÓN 2026'!Q74+'PLAN DE ACCIÓN 2026'!R74+'PLAN DE ACCIÓN 2026'!S74</f>
        <v>1</v>
      </c>
      <c r="K972" s="1030">
        <f>'PLAN DE ACCIÓN 2026'!AB74+'PLAN DE ACCIÓN 2026'!AC74+'PLAN DE ACCIÓN 2026'!AD74+'PLAN DE ACCIÓN 2026'!AE74+'PLAN DE ACCIÓN 2026'!AF74+'PLAN DE ACCIÓN 2026'!AG74+'PLAN DE ACCIÓN 2026'!AH74+'PLAN DE ACCIÓN 2026'!AI74+'PLAN DE ACCIÓN 2026'!AJ74+'PLAN DE ACCIÓN 2026'!AK74</f>
        <v>0</v>
      </c>
      <c r="L972" s="1031">
        <f t="shared" ref="L972:L1038" si="97">J972/I972</f>
        <v>0.25</v>
      </c>
      <c r="M972" s="1031">
        <f t="shared" ref="M972:M1038" si="98">K972/I972</f>
        <v>0</v>
      </c>
      <c r="N972" s="1033">
        <f>'PLAN DE ACCIÓN 2026'!S74</f>
        <v>0</v>
      </c>
      <c r="O972" s="1022">
        <f>'PLAN DE ACCIÓN 2026'!AK74</f>
        <v>0</v>
      </c>
      <c r="P972" s="1029" t="e">
        <f t="shared" si="94"/>
        <v>#DIV/0!</v>
      </c>
      <c r="Q972" s="1046" t="s">
        <v>110</v>
      </c>
      <c r="R972" s="1030">
        <f t="shared" si="95"/>
        <v>-1</v>
      </c>
      <c r="S972" s="1030">
        <f t="shared" si="96"/>
        <v>0</v>
      </c>
    </row>
    <row r="973" spans="1:19" ht="14.25">
      <c r="A973" s="1041">
        <v>72</v>
      </c>
      <c r="B973" s="1023" t="str">
        <f>'PLAN DE ACCIÓN 2026'!G75</f>
        <v>ID10</v>
      </c>
      <c r="C973" s="1048" t="s">
        <v>133</v>
      </c>
      <c r="D973" s="1048" t="s">
        <v>104</v>
      </c>
      <c r="E973" s="1023" t="str">
        <f>'PLAN DE ACCIÓN 2026'!X75</f>
        <v>Subdirección de Metrología Química y Biología</v>
      </c>
      <c r="F973" s="1022" t="str">
        <f>'PLAN DE ACCIÓN 2026'!H75</f>
        <v>Desarrollar componente técnico del estudio colaborativo</v>
      </c>
      <c r="G973" s="1022">
        <v>10</v>
      </c>
      <c r="H973" s="1022" t="s">
        <v>143</v>
      </c>
      <c r="I973" s="1033">
        <f>'PLAN DE ACCIÓN 2026'!V75</f>
        <v>1</v>
      </c>
      <c r="J973" s="1030">
        <f>'PLAN DE ACCIÓN 2026'!J75+'PLAN DE ACCIÓN 2026'!K75+'PLAN DE ACCIÓN 2026'!L75+'PLAN DE ACCIÓN 2026'!M75+'PLAN DE ACCIÓN 2026'!N75+'PLAN DE ACCIÓN 2026'!O75+'PLAN DE ACCIÓN 2026'!P75+'PLAN DE ACCIÓN 2026'!Q75+'PLAN DE ACCIÓN 2026'!R75+'PLAN DE ACCIÓN 2026'!S75</f>
        <v>1</v>
      </c>
      <c r="K973" s="1030">
        <f>'PLAN DE ACCIÓN 2026'!AB75+'PLAN DE ACCIÓN 2026'!AC75+'PLAN DE ACCIÓN 2026'!AD75+'PLAN DE ACCIÓN 2026'!AE75+'PLAN DE ACCIÓN 2026'!AF75+'PLAN DE ACCIÓN 2026'!AG75+'PLAN DE ACCIÓN 2026'!AH75+'PLAN DE ACCIÓN 2026'!AI75+'PLAN DE ACCIÓN 2026'!AJ75+'PLAN DE ACCIÓN 2026'!AK75</f>
        <v>0</v>
      </c>
      <c r="L973" s="1031">
        <f t="shared" si="97"/>
        <v>1</v>
      </c>
      <c r="M973" s="1031">
        <f t="shared" si="98"/>
        <v>0</v>
      </c>
      <c r="N973" s="1033">
        <f>'PLAN DE ACCIÓN 2026'!S75</f>
        <v>0</v>
      </c>
      <c r="O973" s="1022">
        <f>'PLAN DE ACCIÓN 2026'!AK75</f>
        <v>0</v>
      </c>
      <c r="P973" s="1029" t="e">
        <f t="shared" si="94"/>
        <v>#DIV/0!</v>
      </c>
      <c r="Q973" s="1046" t="s">
        <v>110</v>
      </c>
      <c r="R973" s="1030">
        <f t="shared" si="95"/>
        <v>-1</v>
      </c>
      <c r="S973" s="1030">
        <f t="shared" si="96"/>
        <v>0</v>
      </c>
    </row>
    <row r="974" spans="1:19" ht="14.25">
      <c r="A974" s="1041">
        <v>73</v>
      </c>
      <c r="B974" s="1023" t="str">
        <f>'PLAN DE ACCIÓN 2026'!G76</f>
        <v>ID11</v>
      </c>
      <c r="C974" s="1048" t="s">
        <v>133</v>
      </c>
      <c r="D974" s="1048" t="s">
        <v>104</v>
      </c>
      <c r="E974" s="1023" t="str">
        <f>'PLAN DE ACCIÓN 2026'!X76</f>
        <v>Subdirección de Metrología Química y Biología</v>
      </c>
      <c r="F974" s="1022" t="str">
        <f>'PLAN DE ACCIÓN 2026'!H76</f>
        <v>Apoyar técnicamente la elaboración del informe final del Estudio Colaborativo por SSMRC, las recomendaciones y presentación de cierre.</v>
      </c>
      <c r="G974" s="1022">
        <v>10</v>
      </c>
      <c r="H974" s="1022" t="s">
        <v>143</v>
      </c>
      <c r="I974" s="1033">
        <f>'PLAN DE ACCIÓN 2026'!V76</f>
        <v>1</v>
      </c>
      <c r="J974" s="1030">
        <f>'PLAN DE ACCIÓN 2026'!J76+'PLAN DE ACCIÓN 2026'!K76+'PLAN DE ACCIÓN 2026'!L76+'PLAN DE ACCIÓN 2026'!M76+'PLAN DE ACCIÓN 2026'!N76+'PLAN DE ACCIÓN 2026'!O76+'PLAN DE ACCIÓN 2026'!P76+'PLAN DE ACCIÓN 2026'!Q76+'PLAN DE ACCIÓN 2026'!R76+'PLAN DE ACCIÓN 2026'!S76</f>
        <v>0</v>
      </c>
      <c r="K974" s="1030">
        <f>'PLAN DE ACCIÓN 2026'!AB76+'PLAN DE ACCIÓN 2026'!AC76+'PLAN DE ACCIÓN 2026'!AD76+'PLAN DE ACCIÓN 2026'!AE76+'PLAN DE ACCIÓN 2026'!AF76+'PLAN DE ACCIÓN 2026'!AG76+'PLAN DE ACCIÓN 2026'!AH76+'PLAN DE ACCIÓN 2026'!AI76+'PLAN DE ACCIÓN 2026'!AJ76+'PLAN DE ACCIÓN 2026'!AK76</f>
        <v>0</v>
      </c>
      <c r="L974" s="1031">
        <f t="shared" si="97"/>
        <v>0</v>
      </c>
      <c r="M974" s="1031">
        <f t="shared" si="98"/>
        <v>0</v>
      </c>
      <c r="N974" s="1033">
        <f>'PLAN DE ACCIÓN 2026'!S76</f>
        <v>0</v>
      </c>
      <c r="O974" s="1022">
        <f>'PLAN DE ACCIÓN 2026'!AK76</f>
        <v>0</v>
      </c>
      <c r="P974" s="1029" t="e">
        <f t="shared" si="94"/>
        <v>#DIV/0!</v>
      </c>
      <c r="Q974" s="1046" t="s">
        <v>110</v>
      </c>
      <c r="R974" s="1030">
        <f t="shared" si="95"/>
        <v>0</v>
      </c>
      <c r="S974" s="1030">
        <f t="shared" si="96"/>
        <v>0</v>
      </c>
    </row>
    <row r="975" spans="1:19" ht="14.25">
      <c r="A975" s="1041">
        <v>74</v>
      </c>
      <c r="B975" s="1023" t="str">
        <f>'PLAN DE ACCIÓN 2026'!G77</f>
        <v>ID12</v>
      </c>
      <c r="C975" s="1048" t="s">
        <v>133</v>
      </c>
      <c r="D975" s="1048" t="s">
        <v>104</v>
      </c>
      <c r="E975" s="1023" t="str">
        <f>'PLAN DE ACCIÓN 2026'!X77</f>
        <v>Subdirección de Metrología Química y Biología</v>
      </c>
      <c r="F975" s="1022" t="str">
        <f>'PLAN DE ACCIÓN 2026'!H77</f>
        <v xml:space="preserve">Divulgar los avances en metrología química y bioanálisis por parte  del Grupo de Investigación en Metrología Química y Bioanálisis - GIMQB </v>
      </c>
      <c r="G975" s="1022">
        <v>10</v>
      </c>
      <c r="H975" s="1022" t="s">
        <v>143</v>
      </c>
      <c r="I975" s="1033">
        <f>'PLAN DE ACCIÓN 2026'!V77</f>
        <v>8</v>
      </c>
      <c r="J975" s="1030">
        <f>'PLAN DE ACCIÓN 2026'!J77+'PLAN DE ACCIÓN 2026'!K77+'PLAN DE ACCIÓN 2026'!L77+'PLAN DE ACCIÓN 2026'!M77+'PLAN DE ACCIÓN 2026'!N77+'PLAN DE ACCIÓN 2026'!O77+'PLAN DE ACCIÓN 2026'!P77+'PLAN DE ACCIÓN 2026'!Q77+'PLAN DE ACCIÓN 2026'!R77+'PLAN DE ACCIÓN 2026'!S77</f>
        <v>3</v>
      </c>
      <c r="K975" s="1030">
        <f>'PLAN DE ACCIÓN 2026'!AB77+'PLAN DE ACCIÓN 2026'!AC77+'PLAN DE ACCIÓN 2026'!AD77+'PLAN DE ACCIÓN 2026'!AE77+'PLAN DE ACCIÓN 2026'!AF77+'PLAN DE ACCIÓN 2026'!AG77+'PLAN DE ACCIÓN 2026'!AH77+'PLAN DE ACCIÓN 2026'!AI77+'PLAN DE ACCIÓN 2026'!AJ77+'PLAN DE ACCIÓN 2026'!AK77</f>
        <v>2</v>
      </c>
      <c r="L975" s="1031">
        <f t="shared" si="97"/>
        <v>0.375</v>
      </c>
      <c r="M975" s="1031">
        <f t="shared" si="98"/>
        <v>0.25</v>
      </c>
      <c r="N975" s="1033">
        <f>'PLAN DE ACCIÓN 2026'!S77</f>
        <v>2</v>
      </c>
      <c r="O975" s="1022">
        <f>'PLAN DE ACCIÓN 2026'!AK77</f>
        <v>0</v>
      </c>
      <c r="P975" s="1029">
        <f t="shared" si="94"/>
        <v>0</v>
      </c>
      <c r="Q975" s="1046" t="s">
        <v>110</v>
      </c>
      <c r="R975" s="1030">
        <f t="shared" si="95"/>
        <v>-1</v>
      </c>
      <c r="S975" s="1030">
        <f t="shared" si="96"/>
        <v>-2</v>
      </c>
    </row>
    <row r="976" spans="1:19" ht="14.25">
      <c r="A976" s="1041">
        <v>75</v>
      </c>
      <c r="B976" s="1023" t="str">
        <f>'PLAN DE ACCIÓN 2026'!G78</f>
        <v>ID13</v>
      </c>
      <c r="C976" s="1048" t="s">
        <v>133</v>
      </c>
      <c r="D976" s="1048" t="s">
        <v>104</v>
      </c>
      <c r="E976" s="1023" t="str">
        <f>'PLAN DE ACCIÓN 2026'!X78</f>
        <v>Subdirección de Metrología Química y Biología</v>
      </c>
      <c r="F976" s="1022" t="str">
        <f>'PLAN DE ACCIÓN 2026'!H78</f>
        <v>Participación en convocatorias y/o ejecución de proyectos de cooperación nacional o internacional</v>
      </c>
      <c r="G976" s="1022">
        <v>10</v>
      </c>
      <c r="H976" s="1022" t="s">
        <v>143</v>
      </c>
      <c r="I976" s="1033">
        <f>'PLAN DE ACCIÓN 2026'!V78</f>
        <v>2</v>
      </c>
      <c r="J976" s="1030">
        <f>'PLAN DE ACCIÓN 2026'!J78+'PLAN DE ACCIÓN 2026'!K78+'PLAN DE ACCIÓN 2026'!L78+'PLAN DE ACCIÓN 2026'!M78+'PLAN DE ACCIÓN 2026'!N78+'PLAN DE ACCIÓN 2026'!O78+'PLAN DE ACCIÓN 2026'!P78+'PLAN DE ACCIÓN 2026'!Q78+'PLAN DE ACCIÓN 2026'!R78+'PLAN DE ACCIÓN 2026'!S78</f>
        <v>1</v>
      </c>
      <c r="K976" s="1030">
        <f>'PLAN DE ACCIÓN 2026'!AB78+'PLAN DE ACCIÓN 2026'!AC78+'PLAN DE ACCIÓN 2026'!AD78+'PLAN DE ACCIÓN 2026'!AE78+'PLAN DE ACCIÓN 2026'!AF78+'PLAN DE ACCIÓN 2026'!AG78+'PLAN DE ACCIÓN 2026'!AH78+'PLAN DE ACCIÓN 2026'!AI78+'PLAN DE ACCIÓN 2026'!AJ78+'PLAN DE ACCIÓN 2026'!AK78</f>
        <v>0</v>
      </c>
      <c r="L976" s="1031">
        <f t="shared" si="97"/>
        <v>0.5</v>
      </c>
      <c r="M976" s="1031">
        <f t="shared" si="98"/>
        <v>0</v>
      </c>
      <c r="N976" s="1033">
        <f>'PLAN DE ACCIÓN 2026'!S78</f>
        <v>0</v>
      </c>
      <c r="O976" s="1022">
        <f>'PLAN DE ACCIÓN 2026'!AK78</f>
        <v>0</v>
      </c>
      <c r="P976" s="1029" t="e">
        <f t="shared" si="94"/>
        <v>#DIV/0!</v>
      </c>
      <c r="Q976" s="1046" t="s">
        <v>110</v>
      </c>
      <c r="R976" s="1030">
        <f t="shared" si="95"/>
        <v>-1</v>
      </c>
      <c r="S976" s="1030">
        <f t="shared" si="96"/>
        <v>0</v>
      </c>
    </row>
    <row r="977" spans="1:19" ht="14.25">
      <c r="A977" s="1041">
        <v>76</v>
      </c>
      <c r="B977" s="1023" t="str">
        <f>'PLAN DE ACCIÓN 2026'!G79</f>
        <v>ID14</v>
      </c>
      <c r="C977" s="1048" t="s">
        <v>133</v>
      </c>
      <c r="D977" s="1048" t="s">
        <v>104</v>
      </c>
      <c r="E977" s="1023" t="str">
        <f>'PLAN DE ACCIÓN 2026'!X79</f>
        <v xml:space="preserve">Oficina Asesora de Planeación </v>
      </c>
      <c r="F977" s="1022" t="str">
        <f>'PLAN DE ACCIÓN 2026'!H79</f>
        <v>Definir e implementar los lineamientos institucionales de diplomacia científica en el INM</v>
      </c>
      <c r="G977" s="1022">
        <v>10</v>
      </c>
      <c r="H977" s="1022" t="s">
        <v>143</v>
      </c>
      <c r="I977" s="1033">
        <f>'PLAN DE ACCIÓN 2026'!V79</f>
        <v>2</v>
      </c>
      <c r="J977" s="1030">
        <f>'PLAN DE ACCIÓN 2026'!J79+'PLAN DE ACCIÓN 2026'!K79+'PLAN DE ACCIÓN 2026'!L79+'PLAN DE ACCIÓN 2026'!M79+'PLAN DE ACCIÓN 2026'!N79+'PLAN DE ACCIÓN 2026'!O79+'PLAN DE ACCIÓN 2026'!P79+'PLAN DE ACCIÓN 2026'!Q79+'PLAN DE ACCIÓN 2026'!R79+'PLAN DE ACCIÓN 2026'!S79</f>
        <v>1</v>
      </c>
      <c r="K977" s="1030">
        <f>'PLAN DE ACCIÓN 2026'!AB79+'PLAN DE ACCIÓN 2026'!AC79+'PLAN DE ACCIÓN 2026'!AD79+'PLAN DE ACCIÓN 2026'!AE79+'PLAN DE ACCIÓN 2026'!AF79+'PLAN DE ACCIÓN 2026'!AG79+'PLAN DE ACCIÓN 2026'!AH79+'PLAN DE ACCIÓN 2026'!AI79+'PLAN DE ACCIÓN 2026'!AJ79+'PLAN DE ACCIÓN 2026'!AK79</f>
        <v>0</v>
      </c>
      <c r="L977" s="1031">
        <f t="shared" si="97"/>
        <v>0.5</v>
      </c>
      <c r="M977" s="1031">
        <f t="shared" si="98"/>
        <v>0</v>
      </c>
      <c r="N977" s="1033">
        <f>'PLAN DE ACCIÓN 2026'!S79</f>
        <v>0</v>
      </c>
      <c r="O977" s="1022">
        <f>'PLAN DE ACCIÓN 2026'!AK79</f>
        <v>0</v>
      </c>
      <c r="P977" s="1029" t="e">
        <f t="shared" si="94"/>
        <v>#DIV/0!</v>
      </c>
      <c r="Q977" s="1046" t="s">
        <v>110</v>
      </c>
      <c r="R977" s="1030">
        <f t="shared" si="95"/>
        <v>-1</v>
      </c>
      <c r="S977" s="1030">
        <f t="shared" si="96"/>
        <v>0</v>
      </c>
    </row>
    <row r="978" spans="1:19" ht="14.25">
      <c r="A978" s="1041">
        <v>77</v>
      </c>
      <c r="B978" s="1023" t="str">
        <f>'PLAN DE ACCIÓN 2026'!G80</f>
        <v>ID15</v>
      </c>
      <c r="C978" s="1048" t="s">
        <v>133</v>
      </c>
      <c r="D978" s="1048" t="s">
        <v>104</v>
      </c>
      <c r="E978" s="1023" t="str">
        <f>'PLAN DE ACCIÓN 2026'!X80</f>
        <v xml:space="preserve">Oficina Asesora de Planeación </v>
      </c>
      <c r="F978" s="1022" t="str">
        <f>'PLAN DE ACCIÓN 2026'!H80</f>
        <v>Apoyar la gestión de cierre y terminación de los proyectos de inversión los cuales finalizaron su alcance temporal</v>
      </c>
      <c r="G978" s="1022">
        <v>10</v>
      </c>
      <c r="H978" s="1022" t="s">
        <v>143</v>
      </c>
      <c r="I978" s="1033">
        <f>'PLAN DE ACCIÓN 2026'!V80</f>
        <v>10</v>
      </c>
      <c r="J978" s="1030">
        <f>'PLAN DE ACCIÓN 2026'!J80+'PLAN DE ACCIÓN 2026'!K80+'PLAN DE ACCIÓN 2026'!L80+'PLAN DE ACCIÓN 2026'!M80+'PLAN DE ACCIÓN 2026'!N80+'PLAN DE ACCIÓN 2026'!O80+'PLAN DE ACCIÓN 2026'!P80+'PLAN DE ACCIÓN 2026'!Q80+'PLAN DE ACCIÓN 2026'!R80+'PLAN DE ACCIÓN 2026'!S80</f>
        <v>0</v>
      </c>
      <c r="K978" s="1030">
        <f>'PLAN DE ACCIÓN 2026'!AB80+'PLAN DE ACCIÓN 2026'!AC80+'PLAN DE ACCIÓN 2026'!AD80+'PLAN DE ACCIÓN 2026'!AE80+'PLAN DE ACCIÓN 2026'!AF80+'PLAN DE ACCIÓN 2026'!AG80+'PLAN DE ACCIÓN 2026'!AH80+'PLAN DE ACCIÓN 2026'!AI80+'PLAN DE ACCIÓN 2026'!AJ80+'PLAN DE ACCIÓN 2026'!AK80</f>
        <v>0</v>
      </c>
      <c r="L978" s="1031">
        <f t="shared" si="97"/>
        <v>0</v>
      </c>
      <c r="M978" s="1031">
        <f t="shared" si="98"/>
        <v>0</v>
      </c>
      <c r="N978" s="1033">
        <f>'PLAN DE ACCIÓN 2026'!S80</f>
        <v>0</v>
      </c>
      <c r="O978" s="1022">
        <f>'PLAN DE ACCIÓN 2026'!AK80</f>
        <v>0</v>
      </c>
      <c r="P978" s="1029" t="e">
        <f t="shared" si="94"/>
        <v>#DIV/0!</v>
      </c>
      <c r="Q978" s="1046" t="s">
        <v>110</v>
      </c>
      <c r="R978" s="1030">
        <f t="shared" si="95"/>
        <v>0</v>
      </c>
      <c r="S978" s="1030">
        <f t="shared" si="96"/>
        <v>0</v>
      </c>
    </row>
    <row r="979" spans="1:19" ht="14.25">
      <c r="A979" s="1041">
        <v>78</v>
      </c>
      <c r="B979" s="1023" t="str">
        <f>'PLAN DE ACCIÓN 2026'!G81</f>
        <v>ID16</v>
      </c>
      <c r="C979" s="1048" t="s">
        <v>133</v>
      </c>
      <c r="D979" s="1048" t="s">
        <v>104</v>
      </c>
      <c r="E979" s="1023" t="str">
        <f>'PLAN DE ACCIÓN 2026'!X81</f>
        <v xml:space="preserve">Oficina Asesora de Planeación </v>
      </c>
      <c r="F979" s="1022" t="str">
        <f>'PLAN DE ACCIÓN 2026'!H81</f>
        <v>Definir e implementar los lineamientos institucionales de analítica de datos del INM</v>
      </c>
      <c r="G979" s="1022">
        <v>10</v>
      </c>
      <c r="H979" s="1022" t="s">
        <v>143</v>
      </c>
      <c r="I979" s="1033">
        <f>'PLAN DE ACCIÓN 2026'!V81</f>
        <v>2</v>
      </c>
      <c r="J979" s="1030">
        <f>'PLAN DE ACCIÓN 2026'!J81+'PLAN DE ACCIÓN 2026'!K81+'PLAN DE ACCIÓN 2026'!L81+'PLAN DE ACCIÓN 2026'!M81+'PLAN DE ACCIÓN 2026'!N81+'PLAN DE ACCIÓN 2026'!O81+'PLAN DE ACCIÓN 2026'!P81+'PLAN DE ACCIÓN 2026'!Q81+'PLAN DE ACCIÓN 2026'!R81+'PLAN DE ACCIÓN 2026'!S81</f>
        <v>1</v>
      </c>
      <c r="K979" s="1030">
        <f>'PLAN DE ACCIÓN 2026'!AB81+'PLAN DE ACCIÓN 2026'!AC81+'PLAN DE ACCIÓN 2026'!AD81+'PLAN DE ACCIÓN 2026'!AE81+'PLAN DE ACCIÓN 2026'!AF81+'PLAN DE ACCIÓN 2026'!AG81+'PLAN DE ACCIÓN 2026'!AH81+'PLAN DE ACCIÓN 2026'!AI81+'PLAN DE ACCIÓN 2026'!AJ81+'PLAN DE ACCIÓN 2026'!AK81</f>
        <v>0</v>
      </c>
      <c r="L979" s="1031">
        <f t="shared" si="97"/>
        <v>0.5</v>
      </c>
      <c r="M979" s="1031">
        <f t="shared" si="98"/>
        <v>0</v>
      </c>
      <c r="N979" s="1033">
        <f>'PLAN DE ACCIÓN 2026'!S81</f>
        <v>0</v>
      </c>
      <c r="O979" s="1022">
        <f>'PLAN DE ACCIÓN 2026'!AK81</f>
        <v>0</v>
      </c>
      <c r="P979" s="1029" t="e">
        <f t="shared" si="94"/>
        <v>#DIV/0!</v>
      </c>
      <c r="Q979" s="1046" t="s">
        <v>110</v>
      </c>
      <c r="R979" s="1030">
        <f t="shared" si="95"/>
        <v>-1</v>
      </c>
      <c r="S979" s="1030">
        <f t="shared" si="96"/>
        <v>0</v>
      </c>
    </row>
    <row r="980" spans="1:19" ht="14.25">
      <c r="A980" s="1041">
        <v>79</v>
      </c>
      <c r="B980" s="1023" t="str">
        <f>'PLAN DE ACCIÓN 2026'!G82</f>
        <v>ID17</v>
      </c>
      <c r="C980" s="1048" t="s">
        <v>133</v>
      </c>
      <c r="D980" s="1048" t="s">
        <v>104</v>
      </c>
      <c r="E980" s="1023" t="str">
        <f>'PLAN DE ACCIÓN 2026'!X82</f>
        <v xml:space="preserve">Oficina Asesora de Planeación </v>
      </c>
      <c r="F980" s="1022" t="str">
        <f>'PLAN DE ACCIÓN 2026'!H82</f>
        <v>Realizar seguimiento a la implementación de la iniciativa pilito de estructuración de datos en laboratorios de la SMF y la SMQB aprobada por el EAT-AEGD</v>
      </c>
      <c r="G980" s="1022">
        <v>10</v>
      </c>
      <c r="H980" s="1022" t="s">
        <v>143</v>
      </c>
      <c r="I980" s="1033">
        <f>'PLAN DE ACCIÓN 2026'!V82</f>
        <v>1</v>
      </c>
      <c r="J980" s="1030">
        <f>'PLAN DE ACCIÓN 2026'!J82+'PLAN DE ACCIÓN 2026'!K82+'PLAN DE ACCIÓN 2026'!L82+'PLAN DE ACCIÓN 2026'!M82+'PLAN DE ACCIÓN 2026'!N82+'PLAN DE ACCIÓN 2026'!O82+'PLAN DE ACCIÓN 2026'!P82+'PLAN DE ACCIÓN 2026'!Q82+'PLAN DE ACCIÓN 2026'!R82+'PLAN DE ACCIÓN 2026'!S82</f>
        <v>0</v>
      </c>
      <c r="K980" s="1030">
        <f>'PLAN DE ACCIÓN 2026'!AB82+'PLAN DE ACCIÓN 2026'!AC82+'PLAN DE ACCIÓN 2026'!AD82+'PLAN DE ACCIÓN 2026'!AE82+'PLAN DE ACCIÓN 2026'!AF82+'PLAN DE ACCIÓN 2026'!AG82+'PLAN DE ACCIÓN 2026'!AH82+'PLAN DE ACCIÓN 2026'!AI82+'PLAN DE ACCIÓN 2026'!AJ82+'PLAN DE ACCIÓN 2026'!AK82</f>
        <v>0</v>
      </c>
      <c r="L980" s="1031">
        <f t="shared" si="97"/>
        <v>0</v>
      </c>
      <c r="M980" s="1031">
        <f t="shared" si="98"/>
        <v>0</v>
      </c>
      <c r="N980" s="1033">
        <f>'PLAN DE ACCIÓN 2026'!S82</f>
        <v>0</v>
      </c>
      <c r="O980" s="1022">
        <f>'PLAN DE ACCIÓN 2026'!AK82</f>
        <v>0</v>
      </c>
      <c r="P980" s="1029" t="e">
        <f t="shared" si="94"/>
        <v>#DIV/0!</v>
      </c>
      <c r="Q980" s="1046" t="s">
        <v>110</v>
      </c>
      <c r="R980" s="1030">
        <f t="shared" si="95"/>
        <v>0</v>
      </c>
      <c r="S980" s="1030">
        <f t="shared" si="96"/>
        <v>0</v>
      </c>
    </row>
    <row r="981" spans="1:19" ht="14.25">
      <c r="A981" s="1041">
        <v>80</v>
      </c>
      <c r="B981" s="1023" t="str">
        <f>'PLAN DE ACCIÓN 2026'!G83</f>
        <v>ID18</v>
      </c>
      <c r="C981" s="1048" t="s">
        <v>133</v>
      </c>
      <c r="D981" s="1048" t="s">
        <v>104</v>
      </c>
      <c r="E981" s="1023" t="str">
        <f>'PLAN DE ACCIÓN 2026'!X83</f>
        <v xml:space="preserve">Oficina Asesora de Planeación </v>
      </c>
      <c r="F981" s="1022" t="str">
        <f>'PLAN DE ACCIÓN 2026'!H83</f>
        <v>Realizar el seguimiento semestral de la implementación de la Hoja de Ruta de Arquitectura Empresarial para la mejora del Modelo de Operación por Procesos (MOP)</v>
      </c>
      <c r="G981" s="1022">
        <v>10</v>
      </c>
      <c r="H981" s="1022" t="s">
        <v>143</v>
      </c>
      <c r="I981" s="1033">
        <f>'PLAN DE ACCIÓN 2026'!V83</f>
        <v>2</v>
      </c>
      <c r="J981" s="1030">
        <f>'PLAN DE ACCIÓN 2026'!J83+'PLAN DE ACCIÓN 2026'!K83+'PLAN DE ACCIÓN 2026'!L83+'PLAN DE ACCIÓN 2026'!M83+'PLAN DE ACCIÓN 2026'!N83+'PLAN DE ACCIÓN 2026'!O83+'PLAN DE ACCIÓN 2026'!P83+'PLAN DE ACCIÓN 2026'!Q83+'PLAN DE ACCIÓN 2026'!R83+'PLAN DE ACCIÓN 2026'!S83</f>
        <v>1</v>
      </c>
      <c r="K981" s="1030">
        <f>'PLAN DE ACCIÓN 2026'!AB83+'PLAN DE ACCIÓN 2026'!AC83+'PLAN DE ACCIÓN 2026'!AD83+'PLAN DE ACCIÓN 2026'!AE83+'PLAN DE ACCIÓN 2026'!AF83+'PLAN DE ACCIÓN 2026'!AG83+'PLAN DE ACCIÓN 2026'!AH83+'PLAN DE ACCIÓN 2026'!AI83+'PLAN DE ACCIÓN 2026'!AJ83+'PLAN DE ACCIÓN 2026'!AK83</f>
        <v>0</v>
      </c>
      <c r="L981" s="1031">
        <f t="shared" si="97"/>
        <v>0.5</v>
      </c>
      <c r="M981" s="1031">
        <f t="shared" si="98"/>
        <v>0</v>
      </c>
      <c r="N981" s="1033">
        <f>'PLAN DE ACCIÓN 2026'!S83</f>
        <v>0</v>
      </c>
      <c r="O981" s="1022">
        <f>'PLAN DE ACCIÓN 2026'!AK83</f>
        <v>0</v>
      </c>
      <c r="P981" s="1029" t="e">
        <f t="shared" si="94"/>
        <v>#DIV/0!</v>
      </c>
      <c r="Q981" s="1046" t="s">
        <v>110</v>
      </c>
      <c r="R981" s="1030">
        <f t="shared" si="95"/>
        <v>-1</v>
      </c>
      <c r="S981" s="1030">
        <f t="shared" si="96"/>
        <v>0</v>
      </c>
    </row>
    <row r="982" spans="1:19" ht="14.25">
      <c r="A982" s="1041">
        <v>81</v>
      </c>
      <c r="B982" s="1023" t="str">
        <f>'PLAN DE ACCIÓN 2026'!G84</f>
        <v>ID19</v>
      </c>
      <c r="C982" s="1048" t="s">
        <v>133</v>
      </c>
      <c r="D982" s="1048" t="s">
        <v>104</v>
      </c>
      <c r="E982" s="1023" t="str">
        <f>'PLAN DE ACCIÓN 2026'!X84</f>
        <v xml:space="preserve">Oficina Asesora de Planeación </v>
      </c>
      <c r="F982" s="1022" t="str">
        <f>'PLAN DE ACCIÓN 2026'!H84</f>
        <v xml:space="preserve">Realizar el seguimiento semestral de la implementación de la Hoja de Ruta de gobierno de datos e información en marco de la implementación de Arquitectura Empresarial y la política MIPG de gestión estadística </v>
      </c>
      <c r="G982" s="1022">
        <v>10</v>
      </c>
      <c r="H982" s="1022" t="s">
        <v>143</v>
      </c>
      <c r="I982" s="1033">
        <f>'PLAN DE ACCIÓN 2026'!V84</f>
        <v>2</v>
      </c>
      <c r="J982" s="1030">
        <f>'PLAN DE ACCIÓN 2026'!J84+'PLAN DE ACCIÓN 2026'!K84+'PLAN DE ACCIÓN 2026'!L84+'PLAN DE ACCIÓN 2026'!M84+'PLAN DE ACCIÓN 2026'!N84+'PLAN DE ACCIÓN 2026'!O84+'PLAN DE ACCIÓN 2026'!P84+'PLAN DE ACCIÓN 2026'!Q84+'PLAN DE ACCIÓN 2026'!R84+'PLAN DE ACCIÓN 2026'!S84</f>
        <v>1</v>
      </c>
      <c r="K982" s="1030">
        <f>'PLAN DE ACCIÓN 2026'!AB84+'PLAN DE ACCIÓN 2026'!AC84+'PLAN DE ACCIÓN 2026'!AD84+'PLAN DE ACCIÓN 2026'!AE84+'PLAN DE ACCIÓN 2026'!AF84+'PLAN DE ACCIÓN 2026'!AG84+'PLAN DE ACCIÓN 2026'!AH84+'PLAN DE ACCIÓN 2026'!AI84+'PLAN DE ACCIÓN 2026'!AJ84+'PLAN DE ACCIÓN 2026'!AK84</f>
        <v>0</v>
      </c>
      <c r="L982" s="1031">
        <f t="shared" si="97"/>
        <v>0.5</v>
      </c>
      <c r="M982" s="1031">
        <f t="shared" si="98"/>
        <v>0</v>
      </c>
      <c r="N982" s="1033">
        <f>'PLAN DE ACCIÓN 2026'!S84</f>
        <v>0</v>
      </c>
      <c r="O982" s="1022">
        <f>'PLAN DE ACCIÓN 2026'!AK84</f>
        <v>0</v>
      </c>
      <c r="P982" s="1029" t="e">
        <f t="shared" si="94"/>
        <v>#DIV/0!</v>
      </c>
      <c r="Q982" s="1046" t="s">
        <v>110</v>
      </c>
      <c r="R982" s="1030">
        <f t="shared" si="95"/>
        <v>-1</v>
      </c>
      <c r="S982" s="1030">
        <f t="shared" si="96"/>
        <v>0</v>
      </c>
    </row>
    <row r="983" spans="1:19" ht="14.25">
      <c r="A983" s="1041">
        <v>82</v>
      </c>
      <c r="B983" s="1023" t="str">
        <f>'PLAN DE ACCIÓN 2026'!G85</f>
        <v>ID20</v>
      </c>
      <c r="C983" s="1048" t="s">
        <v>133</v>
      </c>
      <c r="D983" s="1048" t="s">
        <v>104</v>
      </c>
      <c r="E983" s="1023" t="str">
        <f>'PLAN DE ACCIÓN 2026'!X85</f>
        <v xml:space="preserve">Oficina Asesora de Planeación </v>
      </c>
      <c r="F983" s="1022" t="str">
        <f>'PLAN DE ACCIÓN 2026'!H85</f>
        <v>Realizar seguimiento a la ejecución de las actividades SIG institucionales incluidas en el plan de trabajo de la OAP</v>
      </c>
      <c r="G983" s="1022">
        <v>10</v>
      </c>
      <c r="H983" s="1022" t="s">
        <v>143</v>
      </c>
      <c r="I983" s="1033">
        <f>'PLAN DE ACCIÓN 2026'!V85</f>
        <v>2</v>
      </c>
      <c r="J983" s="1030">
        <f>'PLAN DE ACCIÓN 2026'!J85+'PLAN DE ACCIÓN 2026'!K85+'PLAN DE ACCIÓN 2026'!L85+'PLAN DE ACCIÓN 2026'!M85+'PLAN DE ACCIÓN 2026'!N85+'PLAN DE ACCIÓN 2026'!O85+'PLAN DE ACCIÓN 2026'!P85+'PLAN DE ACCIÓN 2026'!Q85+'PLAN DE ACCIÓN 2026'!R85+'PLAN DE ACCIÓN 2026'!S85</f>
        <v>1</v>
      </c>
      <c r="K983" s="1030">
        <f>'PLAN DE ACCIÓN 2026'!AB85+'PLAN DE ACCIÓN 2026'!AC85+'PLAN DE ACCIÓN 2026'!AD85+'PLAN DE ACCIÓN 2026'!AE85+'PLAN DE ACCIÓN 2026'!AF85+'PLAN DE ACCIÓN 2026'!AG85+'PLAN DE ACCIÓN 2026'!AH85+'PLAN DE ACCIÓN 2026'!AI85+'PLAN DE ACCIÓN 2026'!AJ85+'PLAN DE ACCIÓN 2026'!AK85</f>
        <v>0</v>
      </c>
      <c r="L983" s="1031">
        <f t="shared" si="97"/>
        <v>0.5</v>
      </c>
      <c r="M983" s="1031">
        <f t="shared" si="98"/>
        <v>0</v>
      </c>
      <c r="N983" s="1033">
        <f>'PLAN DE ACCIÓN 2026'!S85</f>
        <v>0</v>
      </c>
      <c r="O983" s="1022">
        <f>'PLAN DE ACCIÓN 2026'!AK85</f>
        <v>0</v>
      </c>
      <c r="P983" s="1029" t="e">
        <f t="shared" si="94"/>
        <v>#DIV/0!</v>
      </c>
      <c r="Q983" s="1046" t="s">
        <v>110</v>
      </c>
      <c r="R983" s="1030">
        <f t="shared" si="95"/>
        <v>-1</v>
      </c>
      <c r="S983" s="1030">
        <f t="shared" si="96"/>
        <v>0</v>
      </c>
    </row>
    <row r="984" spans="1:19" ht="14.25">
      <c r="A984" s="1041">
        <v>83</v>
      </c>
      <c r="B984" s="1023" t="str">
        <f>'PLAN DE ACCIÓN 2026'!G86</f>
        <v>ID21</v>
      </c>
      <c r="C984" s="1048" t="s">
        <v>133</v>
      </c>
      <c r="D984" s="1048" t="s">
        <v>104</v>
      </c>
      <c r="E984" s="1023" t="str">
        <f>'PLAN DE ACCIÓN 2026'!X86</f>
        <v xml:space="preserve">Oficina Asesora de Planeación </v>
      </c>
      <c r="F984" s="1022" t="str">
        <f>'PLAN DE ACCIÓN 2026'!H86</f>
        <v>Realizar la identificación y seguimiento a las fuentes de financiación externas para proyectos y actividades de cooperación internacional e intercambio cientifico.</v>
      </c>
      <c r="G984" s="1022">
        <v>10</v>
      </c>
      <c r="H984" s="1022" t="s">
        <v>143</v>
      </c>
      <c r="I984" s="1033">
        <f>'PLAN DE ACCIÓN 2026'!V86</f>
        <v>2</v>
      </c>
      <c r="J984" s="1030">
        <f>'PLAN DE ACCIÓN 2026'!J86+'PLAN DE ACCIÓN 2026'!K86+'PLAN DE ACCIÓN 2026'!L86+'PLAN DE ACCIÓN 2026'!M86+'PLAN DE ACCIÓN 2026'!N86+'PLAN DE ACCIÓN 2026'!O86+'PLAN DE ACCIÓN 2026'!P86+'PLAN DE ACCIÓN 2026'!Q86+'PLAN DE ACCIÓN 2026'!R86+'PLAN DE ACCIÓN 2026'!S86</f>
        <v>1</v>
      </c>
      <c r="K984" s="1030">
        <f>'PLAN DE ACCIÓN 2026'!AB86+'PLAN DE ACCIÓN 2026'!AC86+'PLAN DE ACCIÓN 2026'!AD86+'PLAN DE ACCIÓN 2026'!AE86+'PLAN DE ACCIÓN 2026'!AF86+'PLAN DE ACCIÓN 2026'!AG86+'PLAN DE ACCIÓN 2026'!AH86+'PLAN DE ACCIÓN 2026'!AI86+'PLAN DE ACCIÓN 2026'!AJ86+'PLAN DE ACCIÓN 2026'!AK86</f>
        <v>0</v>
      </c>
      <c r="L984" s="1031">
        <f t="shared" si="97"/>
        <v>0.5</v>
      </c>
      <c r="M984" s="1031">
        <f t="shared" si="98"/>
        <v>0</v>
      </c>
      <c r="N984" s="1033">
        <f>'PLAN DE ACCIÓN 2026'!S86</f>
        <v>0</v>
      </c>
      <c r="O984" s="1022">
        <f>'PLAN DE ACCIÓN 2026'!AK86</f>
        <v>0</v>
      </c>
      <c r="P984" s="1029" t="e">
        <f t="shared" si="94"/>
        <v>#DIV/0!</v>
      </c>
      <c r="Q984" s="1046" t="s">
        <v>110</v>
      </c>
      <c r="R984" s="1030">
        <f t="shared" si="95"/>
        <v>-1</v>
      </c>
      <c r="S984" s="1030">
        <f t="shared" si="96"/>
        <v>0</v>
      </c>
    </row>
    <row r="985" spans="1:19" ht="14.25">
      <c r="A985" s="1041">
        <v>84</v>
      </c>
      <c r="B985" s="1023" t="str">
        <f>'PLAN DE ACCIÓN 2026'!G87</f>
        <v>ID22</v>
      </c>
      <c r="C985" s="1048" t="s">
        <v>133</v>
      </c>
      <c r="D985" s="1048" t="s">
        <v>104</v>
      </c>
      <c r="E985" s="1023" t="str">
        <f>'PLAN DE ACCIÓN 2026'!X87</f>
        <v xml:space="preserve">Oficina Asesora de Planeación </v>
      </c>
      <c r="F985" s="1022" t="str">
        <f>'PLAN DE ACCIÓN 2026'!H87</f>
        <v>Realizar seguimiento de temáticas institucionales transversales (estrategia, presupuesto, SIG) consolidadas por OAP, para reporte a la alta dirección en marco del CIGD.</v>
      </c>
      <c r="G985" s="1022">
        <v>10</v>
      </c>
      <c r="H985" s="1022" t="s">
        <v>143</v>
      </c>
      <c r="I985" s="1033">
        <f>'PLAN DE ACCIÓN 2026'!V87</f>
        <v>3</v>
      </c>
      <c r="J985" s="1030">
        <f>'PLAN DE ACCIÓN 2026'!J87+'PLAN DE ACCIÓN 2026'!K87+'PLAN DE ACCIÓN 2026'!L87+'PLAN DE ACCIÓN 2026'!M87+'PLAN DE ACCIÓN 2026'!N87+'PLAN DE ACCIÓN 2026'!O87+'PLAN DE ACCIÓN 2026'!P87+'PLAN DE ACCIÓN 2026'!Q87+'PLAN DE ACCIÓN 2026'!R87+'PLAN DE ACCIÓN 2026'!S87</f>
        <v>2</v>
      </c>
      <c r="K985" s="1030">
        <f>'PLAN DE ACCIÓN 2026'!AB87+'PLAN DE ACCIÓN 2026'!AC87+'PLAN DE ACCIÓN 2026'!AD87+'PLAN DE ACCIÓN 2026'!AE87+'PLAN DE ACCIÓN 2026'!AF87+'PLAN DE ACCIÓN 2026'!AG87+'PLAN DE ACCIÓN 2026'!AH87+'PLAN DE ACCIÓN 2026'!AI87+'PLAN DE ACCIÓN 2026'!AJ87+'PLAN DE ACCIÓN 2026'!AK87</f>
        <v>1</v>
      </c>
      <c r="L985" s="1031">
        <f t="shared" si="97"/>
        <v>0.66666666666666663</v>
      </c>
      <c r="M985" s="1031">
        <f t="shared" si="98"/>
        <v>0.33333333333333331</v>
      </c>
      <c r="N985" s="1033">
        <f>'PLAN DE ACCIÓN 2026'!S87</f>
        <v>0</v>
      </c>
      <c r="O985" s="1022">
        <f>'PLAN DE ACCIÓN 2026'!AK87</f>
        <v>0</v>
      </c>
      <c r="P985" s="1029" t="e">
        <f t="shared" si="94"/>
        <v>#DIV/0!</v>
      </c>
      <c r="Q985" s="1046" t="s">
        <v>110</v>
      </c>
      <c r="R985" s="1030">
        <f t="shared" si="95"/>
        <v>-1</v>
      </c>
      <c r="S985" s="1030">
        <f t="shared" si="96"/>
        <v>0</v>
      </c>
    </row>
    <row r="986" spans="1:19" ht="14.25">
      <c r="A986" s="1041">
        <v>85</v>
      </c>
      <c r="B986" s="1023" t="str">
        <f>'PLAN DE ACCIÓN 2026'!G88</f>
        <v>ID23</v>
      </c>
      <c r="C986" s="1048" t="s">
        <v>133</v>
      </c>
      <c r="D986" s="1048" t="s">
        <v>104</v>
      </c>
      <c r="E986" s="1023" t="str">
        <f>'PLAN DE ACCIÓN 2026'!X88</f>
        <v xml:space="preserve">Oficina Asesora de Planeación </v>
      </c>
      <c r="F986" s="1022" t="str">
        <f>'PLAN DE ACCIÓN 2026'!H88</f>
        <v xml:space="preserve">Formular el nuevo proyecto de inversión de la OAP. </v>
      </c>
      <c r="G986" s="1022">
        <v>10</v>
      </c>
      <c r="H986" s="1022" t="s">
        <v>143</v>
      </c>
      <c r="I986" s="1033">
        <f>'PLAN DE ACCIÓN 2026'!V88</f>
        <v>1</v>
      </c>
      <c r="J986" s="1030">
        <f>'PLAN DE ACCIÓN 2026'!J88+'PLAN DE ACCIÓN 2026'!K88+'PLAN DE ACCIÓN 2026'!L88+'PLAN DE ACCIÓN 2026'!M88+'PLAN DE ACCIÓN 2026'!N88+'PLAN DE ACCIÓN 2026'!O88+'PLAN DE ACCIÓN 2026'!P88+'PLAN DE ACCIÓN 2026'!Q88+'PLAN DE ACCIÓN 2026'!R88+'PLAN DE ACCIÓN 2026'!S88</f>
        <v>1</v>
      </c>
      <c r="K986" s="1030">
        <f>'PLAN DE ACCIÓN 2026'!AB88+'PLAN DE ACCIÓN 2026'!AC88+'PLAN DE ACCIÓN 2026'!AD88+'PLAN DE ACCIÓN 2026'!AE88+'PLAN DE ACCIÓN 2026'!AF88+'PLAN DE ACCIÓN 2026'!AG88+'PLAN DE ACCIÓN 2026'!AH88+'PLAN DE ACCIÓN 2026'!AI88+'PLAN DE ACCIÓN 2026'!AJ88+'PLAN DE ACCIÓN 2026'!AK88</f>
        <v>1</v>
      </c>
      <c r="L986" s="1031">
        <f t="shared" si="97"/>
        <v>1</v>
      </c>
      <c r="M986" s="1031">
        <f t="shared" si="98"/>
        <v>1</v>
      </c>
      <c r="N986" s="1033">
        <f>'PLAN DE ACCIÓN 2026'!S88</f>
        <v>0</v>
      </c>
      <c r="O986" s="1022">
        <f>'PLAN DE ACCIÓN 2026'!AK88</f>
        <v>0</v>
      </c>
      <c r="P986" s="1029" t="e">
        <f t="shared" si="94"/>
        <v>#DIV/0!</v>
      </c>
      <c r="Q986" s="1046" t="s">
        <v>110</v>
      </c>
      <c r="R986" s="1030">
        <f t="shared" si="95"/>
        <v>0</v>
      </c>
      <c r="S986" s="1030">
        <f t="shared" si="96"/>
        <v>0</v>
      </c>
    </row>
    <row r="987" spans="1:19" ht="14.25">
      <c r="A987" s="1041">
        <v>86</v>
      </c>
      <c r="B987" s="1023" t="str">
        <f>'PLAN DE ACCIÓN 2026'!G89</f>
        <v>ID24</v>
      </c>
      <c r="C987" s="1048" t="s">
        <v>133</v>
      </c>
      <c r="D987" s="1048" t="s">
        <v>104</v>
      </c>
      <c r="E987" s="1023" t="str">
        <f>'PLAN DE ACCIÓN 2026'!X89</f>
        <v xml:space="preserve">Oficina Asesora de Planeación </v>
      </c>
      <c r="F987" s="1022" t="str">
        <f>'PLAN DE ACCIÓN 2026'!H89</f>
        <v>Definir y hacer seguimiento de la implementación de la gestión de proyectos del INM</v>
      </c>
      <c r="G987" s="1022">
        <v>10</v>
      </c>
      <c r="H987" s="1022" t="s">
        <v>143</v>
      </c>
      <c r="I987" s="1033">
        <f>'PLAN DE ACCIÓN 2026'!V89</f>
        <v>2</v>
      </c>
      <c r="J987" s="1030">
        <f>'PLAN DE ACCIÓN 2026'!J89+'PLAN DE ACCIÓN 2026'!K89+'PLAN DE ACCIÓN 2026'!L89+'PLAN DE ACCIÓN 2026'!M89+'PLAN DE ACCIÓN 2026'!N89+'PLAN DE ACCIÓN 2026'!O89+'PLAN DE ACCIÓN 2026'!P89+'PLAN DE ACCIÓN 2026'!Q89+'PLAN DE ACCIÓN 2026'!R89+'PLAN DE ACCIÓN 2026'!S89</f>
        <v>1</v>
      </c>
      <c r="K987" s="1030">
        <f>'PLAN DE ACCIÓN 2026'!AB89+'PLAN DE ACCIÓN 2026'!AC89+'PLAN DE ACCIÓN 2026'!AD89+'PLAN DE ACCIÓN 2026'!AE89+'PLAN DE ACCIÓN 2026'!AF89+'PLAN DE ACCIÓN 2026'!AG89+'PLAN DE ACCIÓN 2026'!AH89+'PLAN DE ACCIÓN 2026'!AI89+'PLAN DE ACCIÓN 2026'!AJ89+'PLAN DE ACCIÓN 2026'!AK89</f>
        <v>0</v>
      </c>
      <c r="L987" s="1031">
        <f t="shared" si="97"/>
        <v>0.5</v>
      </c>
      <c r="M987" s="1031">
        <f t="shared" si="98"/>
        <v>0</v>
      </c>
      <c r="N987" s="1033">
        <f>'PLAN DE ACCIÓN 2026'!S89</f>
        <v>0</v>
      </c>
      <c r="O987" s="1022">
        <f>'PLAN DE ACCIÓN 2026'!AK89</f>
        <v>0</v>
      </c>
      <c r="P987" s="1029" t="e">
        <f t="shared" si="94"/>
        <v>#DIV/0!</v>
      </c>
      <c r="Q987" s="1046" t="s">
        <v>110</v>
      </c>
      <c r="R987" s="1030">
        <f t="shared" si="95"/>
        <v>-1</v>
      </c>
      <c r="S987" s="1030">
        <f t="shared" si="96"/>
        <v>0</v>
      </c>
    </row>
    <row r="988" spans="1:19" ht="14.25">
      <c r="A988" s="1041">
        <v>87</v>
      </c>
      <c r="B988" s="1023" t="str">
        <f>'PLAN DE ACCIÓN 2026'!G90</f>
        <v>ID25</v>
      </c>
      <c r="C988" s="1048" t="s">
        <v>133</v>
      </c>
      <c r="D988" s="1048" t="s">
        <v>104</v>
      </c>
      <c r="E988" s="1023" t="str">
        <f>'PLAN DE ACCIÓN 2026'!X90</f>
        <v xml:space="preserve">Oficina Asesora de Planeación </v>
      </c>
      <c r="F988" s="1022" t="str">
        <f>'PLAN DE ACCIÓN 2026'!H90</f>
        <v>Actualizar los lineamientos de cooperacción internacional del INM ampliando su alcance y estratégias.</v>
      </c>
      <c r="G988" s="1022">
        <v>10</v>
      </c>
      <c r="H988" s="1022" t="s">
        <v>143</v>
      </c>
      <c r="I988" s="1033">
        <f>'PLAN DE ACCIÓN 2026'!V90</f>
        <v>1</v>
      </c>
      <c r="J988" s="1030">
        <f>'PLAN DE ACCIÓN 2026'!J90+'PLAN DE ACCIÓN 2026'!K90+'PLAN DE ACCIÓN 2026'!L90+'PLAN DE ACCIÓN 2026'!M90+'PLAN DE ACCIÓN 2026'!N90+'PLAN DE ACCIÓN 2026'!O90+'PLAN DE ACCIÓN 2026'!P90+'PLAN DE ACCIÓN 2026'!Q90+'PLAN DE ACCIÓN 2026'!R90+'PLAN DE ACCIÓN 2026'!S90</f>
        <v>1</v>
      </c>
      <c r="K988" s="1030">
        <f>'PLAN DE ACCIÓN 2026'!AB90+'PLAN DE ACCIÓN 2026'!AC90+'PLAN DE ACCIÓN 2026'!AD90+'PLAN DE ACCIÓN 2026'!AE90+'PLAN DE ACCIÓN 2026'!AF90+'PLAN DE ACCIÓN 2026'!AG90+'PLAN DE ACCIÓN 2026'!AH90+'PLAN DE ACCIÓN 2026'!AI90+'PLAN DE ACCIÓN 2026'!AJ90+'PLAN DE ACCIÓN 2026'!AK90</f>
        <v>0</v>
      </c>
      <c r="L988" s="1031">
        <f t="shared" si="97"/>
        <v>1</v>
      </c>
      <c r="M988" s="1031">
        <f t="shared" si="98"/>
        <v>0</v>
      </c>
      <c r="N988" s="1033">
        <f>'PLAN DE ACCIÓN 2026'!S90</f>
        <v>1</v>
      </c>
      <c r="O988" s="1022">
        <f>'PLAN DE ACCIÓN 2026'!AK90</f>
        <v>0</v>
      </c>
      <c r="P988" s="1029">
        <f t="shared" si="94"/>
        <v>0</v>
      </c>
      <c r="Q988" s="1046" t="s">
        <v>110</v>
      </c>
      <c r="R988" s="1030">
        <f t="shared" si="95"/>
        <v>-1</v>
      </c>
      <c r="S988" s="1030">
        <f t="shared" si="96"/>
        <v>-1</v>
      </c>
    </row>
    <row r="989" spans="1:19" ht="14.25">
      <c r="A989" s="1041">
        <v>88</v>
      </c>
      <c r="B989" s="1023" t="str">
        <f>'PLAN DE ACCIÓN 2026'!G91</f>
        <v>ID26</v>
      </c>
      <c r="C989" s="1048" t="s">
        <v>133</v>
      </c>
      <c r="D989" s="1048" t="s">
        <v>104</v>
      </c>
      <c r="E989" s="1023" t="str">
        <f>'PLAN DE ACCIÓN 2026'!X91</f>
        <v xml:space="preserve">Oficina Asesora de Planeación </v>
      </c>
      <c r="F989" s="1022" t="str">
        <f>'PLAN DE ACCIÓN 2026'!H91</f>
        <v>Definir e implementar el programa de mentoria de equidad de genero en la línea de acción del proyecto de cooperacción internacional de  Artical III.</v>
      </c>
      <c r="G989" s="1022">
        <v>10</v>
      </c>
      <c r="H989" s="1022" t="s">
        <v>143</v>
      </c>
      <c r="I989" s="1033">
        <f>'PLAN DE ACCIÓN 2026'!V91</f>
        <v>2</v>
      </c>
      <c r="J989" s="1030">
        <f>'PLAN DE ACCIÓN 2026'!J91+'PLAN DE ACCIÓN 2026'!K91+'PLAN DE ACCIÓN 2026'!L91+'PLAN DE ACCIÓN 2026'!M91+'PLAN DE ACCIÓN 2026'!N91+'PLAN DE ACCIÓN 2026'!O91+'PLAN DE ACCIÓN 2026'!P91+'PLAN DE ACCIÓN 2026'!Q91+'PLAN DE ACCIÓN 2026'!R91+'PLAN DE ACCIÓN 2026'!S91</f>
        <v>1</v>
      </c>
      <c r="K989" s="1030">
        <f>'PLAN DE ACCIÓN 2026'!AB91+'PLAN DE ACCIÓN 2026'!AC91+'PLAN DE ACCIÓN 2026'!AD91+'PLAN DE ACCIÓN 2026'!AE91+'PLAN DE ACCIÓN 2026'!AF91+'PLAN DE ACCIÓN 2026'!AG91+'PLAN DE ACCIÓN 2026'!AH91+'PLAN DE ACCIÓN 2026'!AI91+'PLAN DE ACCIÓN 2026'!AJ91+'PLAN DE ACCIÓN 2026'!AK91</f>
        <v>0</v>
      </c>
      <c r="L989" s="1031">
        <f t="shared" si="97"/>
        <v>0.5</v>
      </c>
      <c r="M989" s="1031">
        <f t="shared" si="98"/>
        <v>0</v>
      </c>
      <c r="N989" s="1033">
        <f>'PLAN DE ACCIÓN 2026'!S91</f>
        <v>0</v>
      </c>
      <c r="O989" s="1022">
        <f>'PLAN DE ACCIÓN 2026'!AK91</f>
        <v>0</v>
      </c>
      <c r="P989" s="1029" t="e">
        <f t="shared" si="94"/>
        <v>#DIV/0!</v>
      </c>
      <c r="Q989" s="1046" t="s">
        <v>110</v>
      </c>
      <c r="R989" s="1030">
        <f t="shared" si="95"/>
        <v>-1</v>
      </c>
      <c r="S989" s="1030">
        <f t="shared" si="96"/>
        <v>0</v>
      </c>
    </row>
    <row r="990" spans="1:19" ht="14.25">
      <c r="A990" s="1041">
        <v>89</v>
      </c>
      <c r="B990" s="1023" t="str">
        <f>'PLAN DE ACCIÓN 2026'!G92</f>
        <v>ID27</v>
      </c>
      <c r="C990" s="1048" t="s">
        <v>133</v>
      </c>
      <c r="D990" s="1048" t="s">
        <v>104</v>
      </c>
      <c r="E990" s="1023" t="str">
        <f>'PLAN DE ACCIÓN 2026'!X92</f>
        <v>Subdirección de Metrología Física</v>
      </c>
      <c r="F990" s="1022" t="str">
        <f>'PLAN DE ACCIÓN 2026'!H92</f>
        <v>Seguimiento a la actualización de documentos y cierre de hallazgos a cargo de los laboratorios de la SMF</v>
      </c>
      <c r="G990" s="1022">
        <v>10</v>
      </c>
      <c r="H990" s="1022" t="s">
        <v>143</v>
      </c>
      <c r="I990" s="1033">
        <f>'PLAN DE ACCIÓN 2026'!V92</f>
        <v>2</v>
      </c>
      <c r="J990" s="1030">
        <f>'PLAN DE ACCIÓN 2026'!J92+'PLAN DE ACCIÓN 2026'!K92+'PLAN DE ACCIÓN 2026'!L92+'PLAN DE ACCIÓN 2026'!M92+'PLAN DE ACCIÓN 2026'!N92+'PLAN DE ACCIÓN 2026'!O92+'PLAN DE ACCIÓN 2026'!P92+'PLAN DE ACCIÓN 2026'!Q92+'PLAN DE ACCIÓN 2026'!R92+'PLAN DE ACCIÓN 2026'!S92</f>
        <v>1</v>
      </c>
      <c r="K990" s="1030">
        <f>'PLAN DE ACCIÓN 2026'!AB92+'PLAN DE ACCIÓN 2026'!AC92+'PLAN DE ACCIÓN 2026'!AD92+'PLAN DE ACCIÓN 2026'!AE92+'PLAN DE ACCIÓN 2026'!AF92+'PLAN DE ACCIÓN 2026'!AG92+'PLAN DE ACCIÓN 2026'!AH92+'PLAN DE ACCIÓN 2026'!AI92+'PLAN DE ACCIÓN 2026'!AJ92+'PLAN DE ACCIÓN 2026'!AK92</f>
        <v>0</v>
      </c>
      <c r="L990" s="1031">
        <f t="shared" si="97"/>
        <v>0.5</v>
      </c>
      <c r="M990" s="1031">
        <f t="shared" si="98"/>
        <v>0</v>
      </c>
      <c r="N990" s="1033">
        <f>'PLAN DE ACCIÓN 2026'!S92</f>
        <v>0</v>
      </c>
      <c r="O990" s="1022">
        <f>'PLAN DE ACCIÓN 2026'!AK92</f>
        <v>0</v>
      </c>
      <c r="P990" s="1029" t="e">
        <f t="shared" si="94"/>
        <v>#DIV/0!</v>
      </c>
      <c r="Q990" s="1046" t="s">
        <v>110</v>
      </c>
      <c r="R990" s="1030">
        <f t="shared" si="95"/>
        <v>-1</v>
      </c>
      <c r="S990" s="1030">
        <f t="shared" si="96"/>
        <v>0</v>
      </c>
    </row>
    <row r="991" spans="1:19" ht="14.25">
      <c r="A991" s="1041">
        <v>90</v>
      </c>
      <c r="B991" s="1023" t="str">
        <f>'PLAN DE ACCIÓN 2026'!G93</f>
        <v>ID28</v>
      </c>
      <c r="C991" s="1048" t="s">
        <v>133</v>
      </c>
      <c r="D991" s="1048" t="s">
        <v>104</v>
      </c>
      <c r="E991" s="1023" t="str">
        <f>'PLAN DE ACCIÓN 2026'!X93</f>
        <v>Subdirección de Metrología Física</v>
      </c>
      <c r="F991" s="1022" t="str">
        <f>'PLAN DE ACCIÓN 2026'!H93</f>
        <v>Soporte de documentación cargada a OAP para la presentación al QSTF</v>
      </c>
      <c r="G991" s="1022">
        <v>10</v>
      </c>
      <c r="H991" s="1022" t="s">
        <v>143</v>
      </c>
      <c r="I991" s="1033">
        <f>'PLAN DE ACCIÓN 2026'!V93</f>
        <v>4</v>
      </c>
      <c r="J991" s="1030">
        <f>'PLAN DE ACCIÓN 2026'!J93+'PLAN DE ACCIÓN 2026'!K93+'PLAN DE ACCIÓN 2026'!L93+'PLAN DE ACCIÓN 2026'!M93+'PLAN DE ACCIÓN 2026'!N93+'PLAN DE ACCIÓN 2026'!O93+'PLAN DE ACCIÓN 2026'!P93+'PLAN DE ACCIÓN 2026'!Q93+'PLAN DE ACCIÓN 2026'!R93+'PLAN DE ACCIÓN 2026'!S93</f>
        <v>3</v>
      </c>
      <c r="K991" s="1030">
        <f>'PLAN DE ACCIÓN 2026'!AB93+'PLAN DE ACCIÓN 2026'!AC93+'PLAN DE ACCIÓN 2026'!AD93+'PLAN DE ACCIÓN 2026'!AE93+'PLAN DE ACCIÓN 2026'!AF93+'PLAN DE ACCIÓN 2026'!AG93+'PLAN DE ACCIÓN 2026'!AH93+'PLAN DE ACCIÓN 2026'!AI93+'PLAN DE ACCIÓN 2026'!AJ93+'PLAN DE ACCIÓN 2026'!AK93</f>
        <v>0</v>
      </c>
      <c r="L991" s="1031">
        <f t="shared" si="97"/>
        <v>0.75</v>
      </c>
      <c r="M991" s="1031">
        <f t="shared" si="98"/>
        <v>0</v>
      </c>
      <c r="N991" s="1033">
        <f>'PLAN DE ACCIÓN 2026'!S93</f>
        <v>0</v>
      </c>
      <c r="O991" s="1022">
        <f>'PLAN DE ACCIÓN 2026'!AK93</f>
        <v>0</v>
      </c>
      <c r="P991" s="1029" t="e">
        <f t="shared" si="94"/>
        <v>#DIV/0!</v>
      </c>
      <c r="Q991" s="1046" t="s">
        <v>110</v>
      </c>
      <c r="R991" s="1030">
        <f t="shared" si="95"/>
        <v>-3</v>
      </c>
      <c r="S991" s="1030">
        <f t="shared" si="96"/>
        <v>0</v>
      </c>
    </row>
    <row r="992" spans="1:19" ht="14.25">
      <c r="A992" s="1041">
        <v>91</v>
      </c>
      <c r="B992" s="1023" t="str">
        <f>'PLAN DE ACCIÓN 2026'!G94</f>
        <v>ID29</v>
      </c>
      <c r="C992" s="1048" t="s">
        <v>133</v>
      </c>
      <c r="D992" s="1048" t="s">
        <v>104</v>
      </c>
      <c r="E992" s="1023" t="str">
        <f>'PLAN DE ACCIÓN 2026'!X94</f>
        <v>Subdirección de Metrología Física</v>
      </c>
      <c r="F992" s="1022" t="str">
        <f>'PLAN DE ACCIÓN 2026'!H94</f>
        <v xml:space="preserve">Seguimiento a iniciativas de Transformación digital en el laboratorio de SMF </v>
      </c>
      <c r="G992" s="1022">
        <v>10</v>
      </c>
      <c r="H992" s="1022" t="s">
        <v>143</v>
      </c>
      <c r="I992" s="1033">
        <f>'PLAN DE ACCIÓN 2026'!V94</f>
        <v>2</v>
      </c>
      <c r="J992" s="1030">
        <f>'PLAN DE ACCIÓN 2026'!J94+'PLAN DE ACCIÓN 2026'!K94+'PLAN DE ACCIÓN 2026'!L94+'PLAN DE ACCIÓN 2026'!M94+'PLAN DE ACCIÓN 2026'!N94+'PLAN DE ACCIÓN 2026'!O94+'PLAN DE ACCIÓN 2026'!P94+'PLAN DE ACCIÓN 2026'!Q94+'PLAN DE ACCIÓN 2026'!R94+'PLAN DE ACCIÓN 2026'!S94</f>
        <v>2</v>
      </c>
      <c r="K992" s="1030">
        <f>'PLAN DE ACCIÓN 2026'!AB94+'PLAN DE ACCIÓN 2026'!AC94+'PLAN DE ACCIÓN 2026'!AD94+'PLAN DE ACCIÓN 2026'!AE94+'PLAN DE ACCIÓN 2026'!AF94+'PLAN DE ACCIÓN 2026'!AG94+'PLAN DE ACCIÓN 2026'!AH94+'PLAN DE ACCIÓN 2026'!AI94+'PLAN DE ACCIÓN 2026'!AJ94+'PLAN DE ACCIÓN 2026'!AK94</f>
        <v>1</v>
      </c>
      <c r="L992" s="1031">
        <f t="shared" si="97"/>
        <v>1</v>
      </c>
      <c r="M992" s="1031">
        <f t="shared" si="98"/>
        <v>0.5</v>
      </c>
      <c r="N992" s="1033">
        <f>'PLAN DE ACCIÓN 2026'!S94</f>
        <v>1</v>
      </c>
      <c r="O992" s="1022">
        <f>'PLAN DE ACCIÓN 2026'!AK94</f>
        <v>0</v>
      </c>
      <c r="P992" s="1029">
        <f t="shared" si="94"/>
        <v>0</v>
      </c>
      <c r="Q992" s="1046" t="s">
        <v>110</v>
      </c>
      <c r="R992" s="1030">
        <f t="shared" si="95"/>
        <v>-1</v>
      </c>
      <c r="S992" s="1030">
        <f t="shared" si="96"/>
        <v>-1</v>
      </c>
    </row>
    <row r="993" spans="1:19" ht="14.25">
      <c r="A993" s="1041">
        <v>92</v>
      </c>
      <c r="B993" s="1023" t="str">
        <f>'PLAN DE ACCIÓN 2026'!G95</f>
        <v>ID30</v>
      </c>
      <c r="C993" s="1048" t="s">
        <v>133</v>
      </c>
      <c r="D993" s="1048" t="s">
        <v>104</v>
      </c>
      <c r="E993" s="1023" t="str">
        <f>'PLAN DE ACCIÓN 2026'!X95</f>
        <v>Subdirección de Metrología Física</v>
      </c>
      <c r="F993" s="1022" t="str">
        <f>'PLAN DE ACCIÓN 2026'!H95</f>
        <v>Participar en reuniones de Grupos de Trabajo, subcomités y/o Comités Consultivos ante el BIPM o el SIM</v>
      </c>
      <c r="G993" s="1022">
        <v>10</v>
      </c>
      <c r="H993" s="1022" t="s">
        <v>143</v>
      </c>
      <c r="I993" s="1033">
        <f>'PLAN DE ACCIÓN 2026'!V95</f>
        <v>3</v>
      </c>
      <c r="J993" s="1030">
        <f>'PLAN DE ACCIÓN 2026'!J95+'PLAN DE ACCIÓN 2026'!K95+'PLAN DE ACCIÓN 2026'!L95+'PLAN DE ACCIÓN 2026'!M95+'PLAN DE ACCIÓN 2026'!N95+'PLAN DE ACCIÓN 2026'!O95+'PLAN DE ACCIÓN 2026'!P95+'PLAN DE ACCIÓN 2026'!Q95+'PLAN DE ACCIÓN 2026'!R95+'PLAN DE ACCIÓN 2026'!S95</f>
        <v>3</v>
      </c>
      <c r="K993" s="1030">
        <f>'PLAN DE ACCIÓN 2026'!AB95+'PLAN DE ACCIÓN 2026'!AC95+'PLAN DE ACCIÓN 2026'!AD95+'PLAN DE ACCIÓN 2026'!AE95+'PLAN DE ACCIÓN 2026'!AF95+'PLAN DE ACCIÓN 2026'!AG95+'PLAN DE ACCIÓN 2026'!AH95+'PLAN DE ACCIÓN 2026'!AI95+'PLAN DE ACCIÓN 2026'!AJ95+'PLAN DE ACCIÓN 2026'!AK95</f>
        <v>1</v>
      </c>
      <c r="L993" s="1031">
        <f t="shared" si="97"/>
        <v>1</v>
      </c>
      <c r="M993" s="1031">
        <f t="shared" si="98"/>
        <v>0.33333333333333331</v>
      </c>
      <c r="N993" s="1033">
        <f>'PLAN DE ACCIÓN 2026'!S95</f>
        <v>2</v>
      </c>
      <c r="O993" s="1022">
        <f>'PLAN DE ACCIÓN 2026'!AK95</f>
        <v>0</v>
      </c>
      <c r="P993" s="1029">
        <f t="shared" si="94"/>
        <v>0</v>
      </c>
      <c r="Q993" s="1046" t="s">
        <v>110</v>
      </c>
      <c r="R993" s="1030">
        <f t="shared" si="95"/>
        <v>-2</v>
      </c>
      <c r="S993" s="1030">
        <f t="shared" si="96"/>
        <v>-2</v>
      </c>
    </row>
    <row r="994" spans="1:19" ht="14.25">
      <c r="A994" s="1041">
        <v>93</v>
      </c>
      <c r="B994" s="1023" t="str">
        <f>'PLAN DE ACCIÓN 2026'!G96</f>
        <v>ID31</v>
      </c>
      <c r="C994" s="1048" t="s">
        <v>133</v>
      </c>
      <c r="D994" s="1048" t="s">
        <v>104</v>
      </c>
      <c r="E994" s="1023" t="str">
        <f>'PLAN DE ACCIÓN 2026'!X96</f>
        <v>Subdirección de Metrología Física</v>
      </c>
      <c r="F994" s="1022" t="str">
        <f>'PLAN DE ACCIÓN 2026'!H96</f>
        <v xml:space="preserve">Rediseñar o diseñar cursos en metrología física </v>
      </c>
      <c r="G994" s="1022">
        <v>10</v>
      </c>
      <c r="H994" s="1022" t="s">
        <v>143</v>
      </c>
      <c r="I994" s="1033">
        <f>'PLAN DE ACCIÓN 2026'!V96</f>
        <v>2</v>
      </c>
      <c r="J994" s="1030">
        <f>'PLAN DE ACCIÓN 2026'!J96+'PLAN DE ACCIÓN 2026'!K96+'PLAN DE ACCIÓN 2026'!L96+'PLAN DE ACCIÓN 2026'!M96+'PLAN DE ACCIÓN 2026'!N96+'PLAN DE ACCIÓN 2026'!O96+'PLAN DE ACCIÓN 2026'!P96+'PLAN DE ACCIÓN 2026'!Q96+'PLAN DE ACCIÓN 2026'!R96+'PLAN DE ACCIÓN 2026'!S96</f>
        <v>0</v>
      </c>
      <c r="K994" s="1030">
        <f>'PLAN DE ACCIÓN 2026'!AB96+'PLAN DE ACCIÓN 2026'!AC96+'PLAN DE ACCIÓN 2026'!AD96+'PLAN DE ACCIÓN 2026'!AE96+'PLAN DE ACCIÓN 2026'!AF96+'PLAN DE ACCIÓN 2026'!AG96+'PLAN DE ACCIÓN 2026'!AH96+'PLAN DE ACCIÓN 2026'!AI96+'PLAN DE ACCIÓN 2026'!AJ96+'PLAN DE ACCIÓN 2026'!AK96</f>
        <v>0</v>
      </c>
      <c r="L994" s="1031">
        <f t="shared" si="97"/>
        <v>0</v>
      </c>
      <c r="M994" s="1031">
        <f t="shared" si="98"/>
        <v>0</v>
      </c>
      <c r="N994" s="1033">
        <f>'PLAN DE ACCIÓN 2026'!S96</f>
        <v>0</v>
      </c>
      <c r="O994" s="1022">
        <f>'PLAN DE ACCIÓN 2026'!AK96</f>
        <v>0</v>
      </c>
      <c r="P994" s="1029" t="e">
        <f t="shared" si="94"/>
        <v>#DIV/0!</v>
      </c>
      <c r="Q994" s="1046" t="s">
        <v>110</v>
      </c>
      <c r="R994" s="1030">
        <f t="shared" si="95"/>
        <v>0</v>
      </c>
      <c r="S994" s="1030">
        <f t="shared" si="96"/>
        <v>0</v>
      </c>
    </row>
    <row r="995" spans="1:19" ht="14.25">
      <c r="A995" s="1041">
        <v>94</v>
      </c>
      <c r="B995" s="1023" t="str">
        <f>'PLAN DE ACCIÓN 2026'!G97</f>
        <v>ID32</v>
      </c>
      <c r="C995" s="1048" t="s">
        <v>133</v>
      </c>
      <c r="D995" s="1048" t="s">
        <v>104</v>
      </c>
      <c r="E995" s="1023" t="str">
        <f>'PLAN DE ACCIÓN 2026'!X97</f>
        <v>Subdirección de Metrología Física</v>
      </c>
      <c r="F995" s="1022" t="str">
        <f>'PLAN DE ACCIÓN 2026'!H97</f>
        <v>Servicios metrologicos prestados por los laboratorios de la SMF</v>
      </c>
      <c r="G995" s="1022">
        <v>10</v>
      </c>
      <c r="H995" s="1022" t="s">
        <v>143</v>
      </c>
      <c r="I995" s="1033">
        <f>'PLAN DE ACCIÓN 2026'!V97</f>
        <v>3</v>
      </c>
      <c r="J995" s="1030">
        <f>'PLAN DE ACCIÓN 2026'!J97+'PLAN DE ACCIÓN 2026'!K97+'PLAN DE ACCIÓN 2026'!L97+'PLAN DE ACCIÓN 2026'!M97+'PLAN DE ACCIÓN 2026'!N97+'PLAN DE ACCIÓN 2026'!O97+'PLAN DE ACCIÓN 2026'!P97+'PLAN DE ACCIÓN 2026'!Q97+'PLAN DE ACCIÓN 2026'!R97+'PLAN DE ACCIÓN 2026'!S97</f>
        <v>2</v>
      </c>
      <c r="K995" s="1030">
        <f>'PLAN DE ACCIÓN 2026'!AB97+'PLAN DE ACCIÓN 2026'!AC97+'PLAN DE ACCIÓN 2026'!AD97+'PLAN DE ACCIÓN 2026'!AE97+'PLAN DE ACCIÓN 2026'!AF97+'PLAN DE ACCIÓN 2026'!AG97+'PLAN DE ACCIÓN 2026'!AH97+'PLAN DE ACCIÓN 2026'!AI97+'PLAN DE ACCIÓN 2026'!AJ97+'PLAN DE ACCIÓN 2026'!AK97</f>
        <v>0</v>
      </c>
      <c r="L995" s="1031">
        <f t="shared" si="97"/>
        <v>0.66666666666666663</v>
      </c>
      <c r="M995" s="1031">
        <f t="shared" si="98"/>
        <v>0</v>
      </c>
      <c r="N995" s="1033">
        <f>'PLAN DE ACCIÓN 2026'!S97</f>
        <v>0</v>
      </c>
      <c r="O995" s="1022">
        <f>'PLAN DE ACCIÓN 2026'!AK97</f>
        <v>0</v>
      </c>
      <c r="P995" s="1029" t="e">
        <f t="shared" si="94"/>
        <v>#DIV/0!</v>
      </c>
      <c r="Q995" s="1046" t="s">
        <v>110</v>
      </c>
      <c r="R995" s="1030">
        <f t="shared" si="95"/>
        <v>-2</v>
      </c>
      <c r="S995" s="1030">
        <f t="shared" si="96"/>
        <v>0</v>
      </c>
    </row>
    <row r="996" spans="1:19" ht="14.25">
      <c r="A996" s="1041">
        <v>95</v>
      </c>
      <c r="B996" s="1023" t="str">
        <f>'PLAN DE ACCIÓN 2026'!G98</f>
        <v>ID33</v>
      </c>
      <c r="C996" s="1048" t="s">
        <v>133</v>
      </c>
      <c r="D996" s="1048" t="s">
        <v>104</v>
      </c>
      <c r="E996" s="1023" t="str">
        <f>'PLAN DE ACCIÓN 2026'!X98</f>
        <v>Subdirección de Metrología Física</v>
      </c>
      <c r="F996" s="1022" t="str">
        <f>'PLAN DE ACCIÓN 2026'!H98</f>
        <v xml:space="preserve">Realizar informes de seguimiento a Trazabilidad externa de la SMF </v>
      </c>
      <c r="G996" s="1022">
        <v>10</v>
      </c>
      <c r="H996" s="1022" t="s">
        <v>143</v>
      </c>
      <c r="I996" s="1033">
        <f>'PLAN DE ACCIÓN 2026'!V98</f>
        <v>2</v>
      </c>
      <c r="J996" s="1030">
        <f>'PLAN DE ACCIÓN 2026'!J98+'PLAN DE ACCIÓN 2026'!K98+'PLAN DE ACCIÓN 2026'!L98+'PLAN DE ACCIÓN 2026'!M98+'PLAN DE ACCIÓN 2026'!N98+'PLAN DE ACCIÓN 2026'!O98+'PLAN DE ACCIÓN 2026'!P98+'PLAN DE ACCIÓN 2026'!Q98+'PLAN DE ACCIÓN 2026'!R98+'PLAN DE ACCIÓN 2026'!S98</f>
        <v>1</v>
      </c>
      <c r="K996" s="1030">
        <f>'PLAN DE ACCIÓN 2026'!AB98+'PLAN DE ACCIÓN 2026'!AC98+'PLAN DE ACCIÓN 2026'!AD98+'PLAN DE ACCIÓN 2026'!AE98+'PLAN DE ACCIÓN 2026'!AF98+'PLAN DE ACCIÓN 2026'!AG98+'PLAN DE ACCIÓN 2026'!AH98+'PLAN DE ACCIÓN 2026'!AI98+'PLAN DE ACCIÓN 2026'!AJ98+'PLAN DE ACCIÓN 2026'!AK98</f>
        <v>0</v>
      </c>
      <c r="L996" s="1031">
        <f t="shared" si="97"/>
        <v>0.5</v>
      </c>
      <c r="M996" s="1031">
        <f t="shared" si="98"/>
        <v>0</v>
      </c>
      <c r="N996" s="1033">
        <f>'PLAN DE ACCIÓN 2026'!S98</f>
        <v>0</v>
      </c>
      <c r="O996" s="1022">
        <f>'PLAN DE ACCIÓN 2026'!AK98</f>
        <v>0</v>
      </c>
      <c r="P996" s="1029" t="e">
        <f t="shared" si="94"/>
        <v>#DIV/0!</v>
      </c>
      <c r="Q996" s="1046" t="s">
        <v>110</v>
      </c>
      <c r="R996" s="1030">
        <f t="shared" si="95"/>
        <v>-1</v>
      </c>
      <c r="S996" s="1030">
        <f t="shared" si="96"/>
        <v>0</v>
      </c>
    </row>
    <row r="997" spans="1:19" ht="14.25">
      <c r="A997" s="1041">
        <v>96</v>
      </c>
      <c r="B997" s="1023" t="str">
        <f>'PLAN DE ACCIÓN 2026'!G99</f>
        <v>ID34</v>
      </c>
      <c r="C997" s="1048" t="s">
        <v>133</v>
      </c>
      <c r="D997" s="1048" t="s">
        <v>104</v>
      </c>
      <c r="E997" s="1023" t="str">
        <f>'PLAN DE ACCIÓN 2026'!X99</f>
        <v>Subdirección de Metrología Física</v>
      </c>
      <c r="F997" s="1022" t="str">
        <f>'PLAN DE ACCIÓN 2026'!H99</f>
        <v>Participa en convocatorias y/o ejecutar proyectos de cooperación nacional o internacional</v>
      </c>
      <c r="G997" s="1022">
        <v>10</v>
      </c>
      <c r="H997" s="1022" t="s">
        <v>143</v>
      </c>
      <c r="I997" s="1033">
        <f>'PLAN DE ACCIÓN 2026'!V99</f>
        <v>2</v>
      </c>
      <c r="J997" s="1030">
        <f>'PLAN DE ACCIÓN 2026'!J99+'PLAN DE ACCIÓN 2026'!K99+'PLAN DE ACCIÓN 2026'!L99+'PLAN DE ACCIÓN 2026'!M99+'PLAN DE ACCIÓN 2026'!N99+'PLAN DE ACCIÓN 2026'!O99+'PLAN DE ACCIÓN 2026'!P99+'PLAN DE ACCIÓN 2026'!Q99+'PLAN DE ACCIÓN 2026'!R99+'PLAN DE ACCIÓN 2026'!S99</f>
        <v>1</v>
      </c>
      <c r="K997" s="1030">
        <f>'PLAN DE ACCIÓN 2026'!AB99+'PLAN DE ACCIÓN 2026'!AC99+'PLAN DE ACCIÓN 2026'!AD99+'PLAN DE ACCIÓN 2026'!AE99+'PLAN DE ACCIÓN 2026'!AF99+'PLAN DE ACCIÓN 2026'!AG99+'PLAN DE ACCIÓN 2026'!AH99+'PLAN DE ACCIÓN 2026'!AI99+'PLAN DE ACCIÓN 2026'!AJ99+'PLAN DE ACCIÓN 2026'!AK99</f>
        <v>0</v>
      </c>
      <c r="L997" s="1031">
        <f t="shared" si="97"/>
        <v>0.5</v>
      </c>
      <c r="M997" s="1031">
        <f t="shared" si="98"/>
        <v>0</v>
      </c>
      <c r="N997" s="1033">
        <f>'PLAN DE ACCIÓN 2026'!S99</f>
        <v>0</v>
      </c>
      <c r="O997" s="1022">
        <f>'PLAN DE ACCIÓN 2026'!AK99</f>
        <v>0</v>
      </c>
      <c r="P997" s="1029" t="e">
        <f t="shared" si="94"/>
        <v>#DIV/0!</v>
      </c>
      <c r="Q997" s="1046" t="s">
        <v>110</v>
      </c>
      <c r="R997" s="1030">
        <f t="shared" si="95"/>
        <v>-1</v>
      </c>
      <c r="S997" s="1030">
        <f t="shared" si="96"/>
        <v>0</v>
      </c>
    </row>
    <row r="998" spans="1:19" ht="14.25">
      <c r="A998" s="1041">
        <v>97</v>
      </c>
      <c r="B998" s="1023" t="str">
        <f>'PLAN DE ACCIÓN 2026'!G100</f>
        <v>ID35</v>
      </c>
      <c r="C998" s="1048" t="s">
        <v>133</v>
      </c>
      <c r="D998" s="1048" t="s">
        <v>104</v>
      </c>
      <c r="E998" s="1023" t="str">
        <f>'PLAN DE ACCIÓN 2026'!X100</f>
        <v>Subdirección de Metrología Física</v>
      </c>
      <c r="F998" s="1022" t="str">
        <f>'PLAN DE ACCIÓN 2026'!H100</f>
        <v>Realizar las evaluaciones pares y auditorias internas para el mantenimiento de CMC de acuerdo al programa anual de auditorias del SIG</v>
      </c>
      <c r="G998" s="1022">
        <v>10</v>
      </c>
      <c r="H998" s="1022" t="s">
        <v>143</v>
      </c>
      <c r="I998" s="1033">
        <f>'PLAN DE ACCIÓN 2026'!V100</f>
        <v>2</v>
      </c>
      <c r="J998" s="1030">
        <f>'PLAN DE ACCIÓN 2026'!J100+'PLAN DE ACCIÓN 2026'!K100+'PLAN DE ACCIÓN 2026'!L100+'PLAN DE ACCIÓN 2026'!M100+'PLAN DE ACCIÓN 2026'!N100+'PLAN DE ACCIÓN 2026'!O100+'PLAN DE ACCIÓN 2026'!P100+'PLAN DE ACCIÓN 2026'!Q100+'PLAN DE ACCIÓN 2026'!R100+'PLAN DE ACCIÓN 2026'!S100</f>
        <v>1</v>
      </c>
      <c r="K998" s="1030">
        <f>'PLAN DE ACCIÓN 2026'!AB100+'PLAN DE ACCIÓN 2026'!AC100+'PLAN DE ACCIÓN 2026'!AD100+'PLAN DE ACCIÓN 2026'!AE100+'PLAN DE ACCIÓN 2026'!AF100+'PLAN DE ACCIÓN 2026'!AG100+'PLAN DE ACCIÓN 2026'!AH100+'PLAN DE ACCIÓN 2026'!AI100+'PLAN DE ACCIÓN 2026'!AJ100+'PLAN DE ACCIÓN 2026'!AK100</f>
        <v>0</v>
      </c>
      <c r="L998" s="1031">
        <f t="shared" si="97"/>
        <v>0.5</v>
      </c>
      <c r="M998" s="1031">
        <f t="shared" si="98"/>
        <v>0</v>
      </c>
      <c r="N998" s="1033">
        <f>'PLAN DE ACCIÓN 2026'!S100</f>
        <v>0</v>
      </c>
      <c r="O998" s="1022">
        <f>'PLAN DE ACCIÓN 2026'!AK100</f>
        <v>0</v>
      </c>
      <c r="P998" s="1029" t="e">
        <f t="shared" si="94"/>
        <v>#DIV/0!</v>
      </c>
      <c r="Q998" s="1046" t="s">
        <v>110</v>
      </c>
      <c r="R998" s="1030">
        <f t="shared" si="95"/>
        <v>-1</v>
      </c>
      <c r="S998" s="1030">
        <f t="shared" si="96"/>
        <v>0</v>
      </c>
    </row>
    <row r="999" spans="1:19" ht="14.25">
      <c r="A999" s="1041">
        <v>98</v>
      </c>
      <c r="B999" s="1023" t="str">
        <f>'PLAN DE ACCIÓN 2026'!G101</f>
        <v>ID36</v>
      </c>
      <c r="C999" s="1048" t="s">
        <v>133</v>
      </c>
      <c r="D999" s="1048" t="s">
        <v>104</v>
      </c>
      <c r="E999" s="1023" t="str">
        <f>'PLAN DE ACCIÓN 2026'!X101</f>
        <v>Subdirección de Metrología Química y Biología</v>
      </c>
      <c r="F999" s="1022" t="str">
        <f>'PLAN DE ACCIÓN 2026'!H101</f>
        <v>Atender servicios de calibración en espectrofotometría UV - Vis</v>
      </c>
      <c r="G999" s="1022">
        <v>10</v>
      </c>
      <c r="H999" s="1022" t="s">
        <v>143</v>
      </c>
      <c r="I999" s="1033">
        <f>'PLAN DE ACCIÓN 2026'!V101</f>
        <v>1</v>
      </c>
      <c r="J999" s="1030">
        <f>'PLAN DE ACCIÓN 2026'!J101+'PLAN DE ACCIÓN 2026'!K101+'PLAN DE ACCIÓN 2026'!L101+'PLAN DE ACCIÓN 2026'!M101+'PLAN DE ACCIÓN 2026'!N101+'PLAN DE ACCIÓN 2026'!O101+'PLAN DE ACCIÓN 2026'!P101+'PLAN DE ACCIÓN 2026'!Q101+'PLAN DE ACCIÓN 2026'!R101+'PLAN DE ACCIÓN 2026'!S101</f>
        <v>0</v>
      </c>
      <c r="K999" s="1030">
        <f>'PLAN DE ACCIÓN 2026'!AB101+'PLAN DE ACCIÓN 2026'!AC101+'PLAN DE ACCIÓN 2026'!AD101+'PLAN DE ACCIÓN 2026'!AE101+'PLAN DE ACCIÓN 2026'!AF101+'PLAN DE ACCIÓN 2026'!AG101+'PLAN DE ACCIÓN 2026'!AH101+'PLAN DE ACCIÓN 2026'!AI101+'PLAN DE ACCIÓN 2026'!AJ101+'PLAN DE ACCIÓN 2026'!AK101</f>
        <v>0</v>
      </c>
      <c r="L999" s="1031">
        <f t="shared" si="97"/>
        <v>0</v>
      </c>
      <c r="M999" s="1031">
        <f t="shared" si="98"/>
        <v>0</v>
      </c>
      <c r="N999" s="1033">
        <f>'PLAN DE ACCIÓN 2026'!S101</f>
        <v>0</v>
      </c>
      <c r="O999" s="1022">
        <f>'PLAN DE ACCIÓN 2026'!AK101</f>
        <v>0</v>
      </c>
      <c r="P999" s="1029" t="e">
        <f t="shared" si="94"/>
        <v>#DIV/0!</v>
      </c>
      <c r="Q999" s="1046" t="s">
        <v>110</v>
      </c>
      <c r="R999" s="1030">
        <f t="shared" si="95"/>
        <v>0</v>
      </c>
      <c r="S999" s="1030">
        <f t="shared" si="96"/>
        <v>0</v>
      </c>
    </row>
    <row r="1000" spans="1:19" ht="14.25">
      <c r="A1000" s="1041">
        <v>99</v>
      </c>
      <c r="B1000" s="1023" t="str">
        <f>'PLAN DE ACCIÓN 2026'!G102</f>
        <v>ID37</v>
      </c>
      <c r="C1000" s="1048" t="s">
        <v>133</v>
      </c>
      <c r="D1000" s="1048" t="s">
        <v>104</v>
      </c>
      <c r="E1000" s="1023" t="str">
        <f>'PLAN DE ACCIÓN 2026'!X102</f>
        <v>Subdirección de Servicios Metrológicos y Relación con el Ciudadano</v>
      </c>
      <c r="F1000" s="1022" t="str">
        <f>'PLAN DE ACCIÓN 2026'!H102</f>
        <v>Avanzar en la implementación del modelo de gobernanza de I+D+i</v>
      </c>
      <c r="G1000" s="1022">
        <v>10</v>
      </c>
      <c r="H1000" s="1022" t="s">
        <v>143</v>
      </c>
      <c r="I1000" s="1033">
        <f>'PLAN DE ACCIÓN 2026'!V102</f>
        <v>6</v>
      </c>
      <c r="J1000" s="1030">
        <f>'PLAN DE ACCIÓN 2026'!J102+'PLAN DE ACCIÓN 2026'!K102+'PLAN DE ACCIÓN 2026'!L102+'PLAN DE ACCIÓN 2026'!M102+'PLAN DE ACCIÓN 2026'!N102+'PLAN DE ACCIÓN 2026'!O102+'PLAN DE ACCIÓN 2026'!P102+'PLAN DE ACCIÓN 2026'!Q102+'PLAN DE ACCIÓN 2026'!R102+'PLAN DE ACCIÓN 2026'!S102</f>
        <v>5</v>
      </c>
      <c r="K1000" s="1030">
        <f>'PLAN DE ACCIÓN 2026'!AB102+'PLAN DE ACCIÓN 2026'!AC102+'PLAN DE ACCIÓN 2026'!AD102+'PLAN DE ACCIÓN 2026'!AE102+'PLAN DE ACCIÓN 2026'!AF102+'PLAN DE ACCIÓN 2026'!AG102+'PLAN DE ACCIÓN 2026'!AH102+'PLAN DE ACCIÓN 2026'!AI102+'PLAN DE ACCIÓN 2026'!AJ102+'PLAN DE ACCIÓN 2026'!AK102</f>
        <v>1</v>
      </c>
      <c r="L1000" s="1031">
        <f t="shared" si="97"/>
        <v>0.83333333333333337</v>
      </c>
      <c r="M1000" s="1031">
        <f t="shared" si="98"/>
        <v>0.16666666666666666</v>
      </c>
      <c r="N1000" s="1033">
        <f>'PLAN DE ACCIÓN 2026'!S102</f>
        <v>1</v>
      </c>
      <c r="O1000" s="1022">
        <f>'PLAN DE ACCIÓN 2026'!AK102</f>
        <v>0</v>
      </c>
      <c r="P1000" s="1029">
        <f t="shared" si="94"/>
        <v>0</v>
      </c>
      <c r="Q1000" s="1046" t="s">
        <v>110</v>
      </c>
      <c r="R1000" s="1030">
        <f t="shared" si="95"/>
        <v>-4</v>
      </c>
      <c r="S1000" s="1030">
        <f t="shared" si="96"/>
        <v>-1</v>
      </c>
    </row>
    <row r="1001" spans="1:19" ht="14.25">
      <c r="A1001" s="1041">
        <v>100</v>
      </c>
      <c r="B1001" s="1023" t="str">
        <f>'PLAN DE ACCIÓN 2026'!G103</f>
        <v>ID38</v>
      </c>
      <c r="C1001" s="1048" t="s">
        <v>133</v>
      </c>
      <c r="D1001" s="1048" t="s">
        <v>104</v>
      </c>
      <c r="E1001" s="1023" t="str">
        <f>'PLAN DE ACCIÓN 2026'!X103</f>
        <v>Subdirección de Servicios Metrológicos y Relación con el Ciudadano</v>
      </c>
      <c r="F1001" s="1022" t="str">
        <f>'PLAN DE ACCIÓN 2026'!H103</f>
        <v>Generar el modelo predictivo (Fase I) para la gestión de la demanda de servicios metrológicos</v>
      </c>
      <c r="G1001" s="1022">
        <v>10</v>
      </c>
      <c r="H1001" s="1022" t="s">
        <v>143</v>
      </c>
      <c r="I1001" s="1033">
        <f>'PLAN DE ACCIÓN 2026'!V103</f>
        <v>2</v>
      </c>
      <c r="J1001" s="1030">
        <f>'PLAN DE ACCIÓN 2026'!J103+'PLAN DE ACCIÓN 2026'!K103+'PLAN DE ACCIÓN 2026'!L103+'PLAN DE ACCIÓN 2026'!M103+'PLAN DE ACCIÓN 2026'!N103+'PLAN DE ACCIÓN 2026'!O103+'PLAN DE ACCIÓN 2026'!P103+'PLAN DE ACCIÓN 2026'!Q103+'PLAN DE ACCIÓN 2026'!R103+'PLAN DE ACCIÓN 2026'!S103</f>
        <v>2</v>
      </c>
      <c r="K1001" s="1030">
        <f>'PLAN DE ACCIÓN 2026'!AB103+'PLAN DE ACCIÓN 2026'!AC103+'PLAN DE ACCIÓN 2026'!AD103+'PLAN DE ACCIÓN 2026'!AE103+'PLAN DE ACCIÓN 2026'!AF103+'PLAN DE ACCIÓN 2026'!AG103+'PLAN DE ACCIÓN 2026'!AH103+'PLAN DE ACCIÓN 2026'!AI103+'PLAN DE ACCIÓN 2026'!AJ103+'PLAN DE ACCIÓN 2026'!AK103</f>
        <v>1</v>
      </c>
      <c r="L1001" s="1031">
        <f t="shared" si="97"/>
        <v>1</v>
      </c>
      <c r="M1001" s="1031">
        <f t="shared" si="98"/>
        <v>0.5</v>
      </c>
      <c r="N1001" s="1033">
        <f>'PLAN DE ACCIÓN 2026'!S103</f>
        <v>1</v>
      </c>
      <c r="O1001" s="1022">
        <f>'PLAN DE ACCIÓN 2026'!AK103</f>
        <v>0</v>
      </c>
      <c r="P1001" s="1029">
        <f t="shared" si="94"/>
        <v>0</v>
      </c>
      <c r="Q1001" s="1046" t="s">
        <v>110</v>
      </c>
      <c r="R1001" s="1030">
        <f t="shared" si="95"/>
        <v>-1</v>
      </c>
      <c r="S1001" s="1030">
        <f t="shared" si="96"/>
        <v>-1</v>
      </c>
    </row>
    <row r="1002" spans="1:19" ht="14.25">
      <c r="A1002" s="1041">
        <v>1</v>
      </c>
      <c r="B1002" s="1023" t="str">
        <f>'PLAN DE ACCIÓN 2026'!G4</f>
        <v>PEI1</v>
      </c>
      <c r="C1002" s="1048" t="s">
        <v>133</v>
      </c>
      <c r="D1002" s="1048" t="s">
        <v>104</v>
      </c>
      <c r="E1002" s="1023" t="str">
        <f>'PLAN DE ACCIÓN 2026'!X4</f>
        <v>Subdirección de Metrología Física</v>
      </c>
      <c r="F1002" s="1022" t="str">
        <f>'PLAN DE ACCIÓN 2026'!H4</f>
        <v>Optimizar las CMC propias y/o reconocidas vigentes (SMF)</v>
      </c>
      <c r="G1002" s="1022">
        <v>11</v>
      </c>
      <c r="H1002" s="1022" t="s">
        <v>144</v>
      </c>
      <c r="I1002" s="1030">
        <f>'PLAN DE ACCIÓN 2026'!V4</f>
        <v>2</v>
      </c>
      <c r="J1002" s="1030">
        <f>'PLAN DE ACCIÓN 2026'!J4+'PLAN DE ACCIÓN 2026'!K4+'PLAN DE ACCIÓN 2026'!L4+'PLAN DE ACCIÓN 2026'!M4+'PLAN DE ACCIÓN 2026'!N4+'PLAN DE ACCIÓN 2026'!O4+'PLAN DE ACCIÓN 2026'!P4+'PLAN DE ACCIÓN 2026'!Q4+'PLAN DE ACCIÓN 2026'!R4+'PLAN DE ACCIÓN 2026'!S4+'PLAN DE ACCIÓN 2026'!T4</f>
        <v>2</v>
      </c>
      <c r="K1002" s="1030">
        <f>'PLAN DE ACCIÓN 2026'!AB4+'PLAN DE ACCIÓN 2026'!AC4+'PLAN DE ACCIÓN 2026'!AD4+'PLAN DE ACCIÓN 2026'!AE4+'PLAN DE ACCIÓN 2026'!AF4+'PLAN DE ACCIÓN 2026'!AG4+'PLAN DE ACCIÓN 2026'!AH4+'PLAN DE ACCIÓN 2026'!AI4+'PLAN DE ACCIÓN 2026'!AJ4+'PLAN DE ACCIÓN 2026'!AK4+'PLAN DE ACCIÓN 2026'!AL4</f>
        <v>0</v>
      </c>
      <c r="L1002" s="1031">
        <f t="shared" si="97"/>
        <v>1</v>
      </c>
      <c r="M1002" s="1031">
        <f t="shared" si="98"/>
        <v>0</v>
      </c>
      <c r="N1002" s="1030">
        <f>'PLAN DE ACCIÓN 2026'!T4</f>
        <v>1</v>
      </c>
      <c r="O1002" s="1022">
        <f>'PLAN DE ACCIÓN 2026'!AL4</f>
        <v>0</v>
      </c>
      <c r="P1002" s="1029">
        <f t="shared" si="94"/>
        <v>0</v>
      </c>
      <c r="Q1002" s="1046" t="s">
        <v>105</v>
      </c>
      <c r="R1002" s="1022">
        <f t="shared" ref="R1002:R1010" si="99">K1002-J1002</f>
        <v>-2</v>
      </c>
      <c r="S1002" s="1022">
        <f t="shared" ref="S1002:S1010" si="100">O1002-N1002</f>
        <v>-1</v>
      </c>
    </row>
    <row r="1003" spans="1:19" ht="14.25">
      <c r="A1003" s="1041">
        <v>2</v>
      </c>
      <c r="B1003" s="1023" t="str">
        <f>'PLAN DE ACCIÓN 2026'!G5</f>
        <v>PEI1</v>
      </c>
      <c r="C1003" s="1048" t="s">
        <v>133</v>
      </c>
      <c r="D1003" s="1048" t="s">
        <v>104</v>
      </c>
      <c r="E1003" s="1023" t="str">
        <f>'PLAN DE ACCIÓN 2026'!X5</f>
        <v>Subdirección de Metrología Química y Biología</v>
      </c>
      <c r="F1003" s="1022" t="str">
        <f>'PLAN DE ACCIÓN 2026'!H5</f>
        <v>Optimizar las CMC propias y/o reconocidas vigentes (SMBQ)</v>
      </c>
      <c r="G1003" s="1022">
        <v>11</v>
      </c>
      <c r="H1003" s="1022" t="s">
        <v>144</v>
      </c>
      <c r="I1003" s="1030">
        <f>'PLAN DE ACCIÓN 2026'!V5</f>
        <v>1</v>
      </c>
      <c r="J1003" s="1030">
        <f>'PLAN DE ACCIÓN 2026'!J5+'PLAN DE ACCIÓN 2026'!K5+'PLAN DE ACCIÓN 2026'!L5+'PLAN DE ACCIÓN 2026'!M5+'PLAN DE ACCIÓN 2026'!N5+'PLAN DE ACCIÓN 2026'!O5+'PLAN DE ACCIÓN 2026'!P5+'PLAN DE ACCIÓN 2026'!Q5+'PLAN DE ACCIÓN 2026'!R5+'PLAN DE ACCIÓN 2026'!S5+'PLAN DE ACCIÓN 2026'!T5</f>
        <v>1</v>
      </c>
      <c r="K1003" s="1030">
        <f>'PLAN DE ACCIÓN 2026'!AB5+'PLAN DE ACCIÓN 2026'!AC5+'PLAN DE ACCIÓN 2026'!AD5+'PLAN DE ACCIÓN 2026'!AE5+'PLAN DE ACCIÓN 2026'!AF5+'PLAN DE ACCIÓN 2026'!AG5+'PLAN DE ACCIÓN 2026'!AH5+'PLAN DE ACCIÓN 2026'!AI5+'PLAN DE ACCIÓN 2026'!AJ5+'PLAN DE ACCIÓN 2026'!AK5+'PLAN DE ACCIÓN 2026'!AL5</f>
        <v>0</v>
      </c>
      <c r="L1003" s="1031">
        <f t="shared" si="97"/>
        <v>1</v>
      </c>
      <c r="M1003" s="1031">
        <f t="shared" si="98"/>
        <v>0</v>
      </c>
      <c r="N1003" s="1030">
        <f>'PLAN DE ACCIÓN 2026'!T5</f>
        <v>0</v>
      </c>
      <c r="O1003" s="1022">
        <f>'PLAN DE ACCIÓN 2026'!AL5</f>
        <v>0</v>
      </c>
      <c r="P1003" s="1029" t="e">
        <f t="shared" si="94"/>
        <v>#DIV/0!</v>
      </c>
      <c r="Q1003" s="1046" t="s">
        <v>105</v>
      </c>
      <c r="R1003" s="1022">
        <f t="shared" si="99"/>
        <v>-1</v>
      </c>
      <c r="S1003" s="1022">
        <f t="shared" si="100"/>
        <v>0</v>
      </c>
    </row>
    <row r="1004" spans="1:19" ht="14.25">
      <c r="A1004" s="1041">
        <v>3</v>
      </c>
      <c r="B1004" s="1023" t="str">
        <f>'PLAN DE ACCIÓN 2026'!G6</f>
        <v>PEI2</v>
      </c>
      <c r="C1004" s="1048" t="s">
        <v>133</v>
      </c>
      <c r="D1004" s="1048" t="s">
        <v>104</v>
      </c>
      <c r="E1004" s="1023" t="str">
        <f>'PLAN DE ACCIÓN 2026'!X6</f>
        <v>Subdirección de Metrología Química y Biología</v>
      </c>
      <c r="F1004" s="1022" t="str">
        <f>'PLAN DE ACCIÓN 2026'!H6</f>
        <v>Someter a reconocimiento vigentes o nuevas CMC asociadas a nuevas magnitudes o mensurandos o método de medición (SMQB)</v>
      </c>
      <c r="G1004" s="1022">
        <v>11</v>
      </c>
      <c r="H1004" s="1022" t="s">
        <v>144</v>
      </c>
      <c r="I1004" s="1030">
        <f>'PLAN DE ACCIÓN 2026'!V6</f>
        <v>2</v>
      </c>
      <c r="J1004" s="1030">
        <f>'PLAN DE ACCIÓN 2026'!J6+'PLAN DE ACCIÓN 2026'!K6+'PLAN DE ACCIÓN 2026'!L6+'PLAN DE ACCIÓN 2026'!M6+'PLAN DE ACCIÓN 2026'!N6+'PLAN DE ACCIÓN 2026'!O6+'PLAN DE ACCIÓN 2026'!P6+'PLAN DE ACCIÓN 2026'!Q6+'PLAN DE ACCIÓN 2026'!R6+'PLAN DE ACCIÓN 2026'!S6+'PLAN DE ACCIÓN 2026'!T6</f>
        <v>1</v>
      </c>
      <c r="K1004" s="1030">
        <f>'PLAN DE ACCIÓN 2026'!AB6+'PLAN DE ACCIÓN 2026'!AC6+'PLAN DE ACCIÓN 2026'!AD6+'PLAN DE ACCIÓN 2026'!AE6+'PLAN DE ACCIÓN 2026'!AF6+'PLAN DE ACCIÓN 2026'!AG6+'PLAN DE ACCIÓN 2026'!AH6+'PLAN DE ACCIÓN 2026'!AI6+'PLAN DE ACCIÓN 2026'!AJ6+'PLAN DE ACCIÓN 2026'!AK6+'PLAN DE ACCIÓN 2026'!AL6</f>
        <v>0</v>
      </c>
      <c r="L1004" s="1031">
        <f t="shared" si="97"/>
        <v>0.5</v>
      </c>
      <c r="M1004" s="1031">
        <f t="shared" si="98"/>
        <v>0</v>
      </c>
      <c r="N1004" s="1030">
        <f>'PLAN DE ACCIÓN 2026'!T6</f>
        <v>0</v>
      </c>
      <c r="O1004" s="1022">
        <f>'PLAN DE ACCIÓN 2026'!AL6</f>
        <v>0</v>
      </c>
      <c r="P1004" s="1029" t="e">
        <f t="shared" si="94"/>
        <v>#DIV/0!</v>
      </c>
      <c r="Q1004" s="1046" t="s">
        <v>105</v>
      </c>
      <c r="R1004" s="1022">
        <f t="shared" si="99"/>
        <v>-1</v>
      </c>
      <c r="S1004" s="1022">
        <f t="shared" si="100"/>
        <v>0</v>
      </c>
    </row>
    <row r="1005" spans="1:19" ht="14.25">
      <c r="A1005" s="1041">
        <v>4</v>
      </c>
      <c r="B1005" s="1023" t="str">
        <f>'PLAN DE ACCIÓN 2026'!G7</f>
        <v>PEI3</v>
      </c>
      <c r="C1005" s="1048" t="s">
        <v>133</v>
      </c>
      <c r="D1005" s="1048" t="s">
        <v>104</v>
      </c>
      <c r="E1005" s="1023" t="str">
        <f>'PLAN DE ACCIÓN 2026'!X7</f>
        <v>Subdirección de Metrología Química y Biología</v>
      </c>
      <c r="F1005" s="1022" t="str">
        <f>'PLAN DE ACCIÓN 2026'!H7</f>
        <v>Fortalecer la participacion y liderazgo en escenarios internacionales (SMQB)</v>
      </c>
      <c r="G1005" s="1022">
        <v>11</v>
      </c>
      <c r="H1005" s="1022" t="s">
        <v>144</v>
      </c>
      <c r="I1005" s="1030">
        <f>'PLAN DE ACCIÓN 2026'!V7</f>
        <v>2</v>
      </c>
      <c r="J1005" s="1030">
        <f>'PLAN DE ACCIÓN 2026'!J7+'PLAN DE ACCIÓN 2026'!K7+'PLAN DE ACCIÓN 2026'!L7+'PLAN DE ACCIÓN 2026'!M7+'PLAN DE ACCIÓN 2026'!N7+'PLAN DE ACCIÓN 2026'!O7+'PLAN DE ACCIÓN 2026'!P7+'PLAN DE ACCIÓN 2026'!Q7+'PLAN DE ACCIÓN 2026'!R7+'PLAN DE ACCIÓN 2026'!S7+'PLAN DE ACCIÓN 2026'!T7</f>
        <v>1</v>
      </c>
      <c r="K1005" s="1030">
        <f>'PLAN DE ACCIÓN 2026'!AB7+'PLAN DE ACCIÓN 2026'!AC7+'PLAN DE ACCIÓN 2026'!AD7+'PLAN DE ACCIÓN 2026'!AE7+'PLAN DE ACCIÓN 2026'!AF7+'PLAN DE ACCIÓN 2026'!AG7+'PLAN DE ACCIÓN 2026'!AH7+'PLAN DE ACCIÓN 2026'!AI7+'PLAN DE ACCIÓN 2026'!AJ7+'PLAN DE ACCIÓN 2026'!AK7+'PLAN DE ACCIÓN 2026'!AL7</f>
        <v>0</v>
      </c>
      <c r="L1005" s="1031">
        <f t="shared" si="97"/>
        <v>0.5</v>
      </c>
      <c r="M1005" s="1031">
        <f t="shared" si="98"/>
        <v>0</v>
      </c>
      <c r="N1005" s="1030">
        <f>'PLAN DE ACCIÓN 2026'!T7</f>
        <v>0</v>
      </c>
      <c r="O1005" s="1022">
        <f>'PLAN DE ACCIÓN 2026'!AL7</f>
        <v>0</v>
      </c>
      <c r="P1005" s="1029" t="e">
        <f t="shared" si="94"/>
        <v>#DIV/0!</v>
      </c>
      <c r="Q1005" s="1046" t="s">
        <v>105</v>
      </c>
      <c r="R1005" s="1022">
        <f t="shared" si="99"/>
        <v>-1</v>
      </c>
      <c r="S1005" s="1022">
        <f t="shared" si="100"/>
        <v>0</v>
      </c>
    </row>
    <row r="1006" spans="1:19" ht="14.25">
      <c r="A1006" s="1041">
        <v>5</v>
      </c>
      <c r="B1006" s="1023" t="str">
        <f>'PLAN DE ACCIÓN 2026'!G8</f>
        <v>PEI3</v>
      </c>
      <c r="C1006" s="1048" t="s">
        <v>133</v>
      </c>
      <c r="D1006" s="1048" t="s">
        <v>104</v>
      </c>
      <c r="E1006" s="1023" t="str">
        <f>'PLAN DE ACCIÓN 2026'!X8</f>
        <v>Subdirección de Metrología Física</v>
      </c>
      <c r="F1006" s="1022" t="str">
        <f>'PLAN DE ACCIÓN 2026'!H8</f>
        <v>Fortalecer la participacion y liderazgo en escenarios internacionales (SMF)</v>
      </c>
      <c r="G1006" s="1022">
        <v>11</v>
      </c>
      <c r="H1006" s="1022" t="s">
        <v>144</v>
      </c>
      <c r="I1006" s="1030">
        <f>'PLAN DE ACCIÓN 2026'!V8</f>
        <v>2</v>
      </c>
      <c r="J1006" s="1030">
        <f>'PLAN DE ACCIÓN 2026'!J8+'PLAN DE ACCIÓN 2026'!K8+'PLAN DE ACCIÓN 2026'!L8+'PLAN DE ACCIÓN 2026'!M8+'PLAN DE ACCIÓN 2026'!N8+'PLAN DE ACCIÓN 2026'!O8+'PLAN DE ACCIÓN 2026'!P8+'PLAN DE ACCIÓN 2026'!Q8+'PLAN DE ACCIÓN 2026'!R8+'PLAN DE ACCIÓN 2026'!S8+'PLAN DE ACCIÓN 2026'!T8</f>
        <v>1</v>
      </c>
      <c r="K1006" s="1030">
        <f>'PLAN DE ACCIÓN 2026'!AB8+'PLAN DE ACCIÓN 2026'!AC8+'PLAN DE ACCIÓN 2026'!AD8+'PLAN DE ACCIÓN 2026'!AE8+'PLAN DE ACCIÓN 2026'!AF8+'PLAN DE ACCIÓN 2026'!AG8+'PLAN DE ACCIÓN 2026'!AH8+'PLAN DE ACCIÓN 2026'!AI8+'PLAN DE ACCIÓN 2026'!AJ8+'PLAN DE ACCIÓN 2026'!AK8+'PLAN DE ACCIÓN 2026'!AL8</f>
        <v>0</v>
      </c>
      <c r="L1006" s="1031">
        <f t="shared" si="97"/>
        <v>0.5</v>
      </c>
      <c r="M1006" s="1031">
        <f t="shared" si="98"/>
        <v>0</v>
      </c>
      <c r="N1006" s="1030">
        <f>'PLAN DE ACCIÓN 2026'!T8</f>
        <v>0</v>
      </c>
      <c r="O1006" s="1022">
        <f>'PLAN DE ACCIÓN 2026'!AL8</f>
        <v>0</v>
      </c>
      <c r="P1006" s="1029" t="e">
        <f t="shared" si="94"/>
        <v>#DIV/0!</v>
      </c>
      <c r="Q1006" s="1046" t="s">
        <v>105</v>
      </c>
      <c r="R1006" s="1022">
        <f t="shared" si="99"/>
        <v>-1</v>
      </c>
      <c r="S1006" s="1022">
        <f t="shared" si="100"/>
        <v>0</v>
      </c>
    </row>
    <row r="1007" spans="1:19" ht="14.25">
      <c r="A1007" s="1041">
        <v>6</v>
      </c>
      <c r="B1007" s="1023" t="str">
        <f>'PLAN DE ACCIÓN 2026'!G9</f>
        <v>PEI4</v>
      </c>
      <c r="C1007" s="1048" t="s">
        <v>133</v>
      </c>
      <c r="D1007" s="1048" t="s">
        <v>104</v>
      </c>
      <c r="E1007" s="1023" t="str">
        <f>'PLAN DE ACCIÓN 2026'!X9</f>
        <v>Subdirección de Metrología Química y Biología</v>
      </c>
      <c r="F1007" s="1022" t="str">
        <f>'PLAN DE ACCIÓN 2026'!H9</f>
        <v>Participación en comparaciones clave, suplementarias, pilotos o bilaterales, que apoyen mediciones en un sector productivo. (SMQB)</v>
      </c>
      <c r="G1007" s="1022">
        <v>11</v>
      </c>
      <c r="H1007" s="1022" t="s">
        <v>144</v>
      </c>
      <c r="I1007" s="1030">
        <f>'PLAN DE ACCIÓN 2026'!V9</f>
        <v>6</v>
      </c>
      <c r="J1007" s="1030">
        <f>'PLAN DE ACCIÓN 2026'!J9+'PLAN DE ACCIÓN 2026'!K9+'PLAN DE ACCIÓN 2026'!L9+'PLAN DE ACCIÓN 2026'!M9+'PLAN DE ACCIÓN 2026'!N9+'PLAN DE ACCIÓN 2026'!O9+'PLAN DE ACCIÓN 2026'!P9+'PLAN DE ACCIÓN 2026'!Q9+'PLAN DE ACCIÓN 2026'!R9+'PLAN DE ACCIÓN 2026'!S9+'PLAN DE ACCIÓN 2026'!T9</f>
        <v>4</v>
      </c>
      <c r="K1007" s="1030">
        <f>'PLAN DE ACCIÓN 2026'!AB9+'PLAN DE ACCIÓN 2026'!AC9+'PLAN DE ACCIÓN 2026'!AD9+'PLAN DE ACCIÓN 2026'!AE9+'PLAN DE ACCIÓN 2026'!AF9+'PLAN DE ACCIÓN 2026'!AG9+'PLAN DE ACCIÓN 2026'!AH9+'PLAN DE ACCIÓN 2026'!AI9+'PLAN DE ACCIÓN 2026'!AJ9+'PLAN DE ACCIÓN 2026'!AK9+'PLAN DE ACCIÓN 2026'!AL9</f>
        <v>2</v>
      </c>
      <c r="L1007" s="1031">
        <f t="shared" si="97"/>
        <v>0.66666666666666663</v>
      </c>
      <c r="M1007" s="1031">
        <f t="shared" si="98"/>
        <v>0.33333333333333331</v>
      </c>
      <c r="N1007" s="1030">
        <f>'PLAN DE ACCIÓN 2026'!T9</f>
        <v>0</v>
      </c>
      <c r="O1007" s="1022">
        <f>'PLAN DE ACCIÓN 2026'!AL9</f>
        <v>0</v>
      </c>
      <c r="P1007" s="1029" t="e">
        <f t="shared" si="94"/>
        <v>#DIV/0!</v>
      </c>
      <c r="Q1007" s="1046" t="s">
        <v>105</v>
      </c>
      <c r="R1007" s="1022">
        <f t="shared" si="99"/>
        <v>-2</v>
      </c>
      <c r="S1007" s="1022">
        <f t="shared" si="100"/>
        <v>0</v>
      </c>
    </row>
    <row r="1008" spans="1:19" ht="14.25">
      <c r="A1008" s="1041">
        <v>7</v>
      </c>
      <c r="B1008" s="1023" t="str">
        <f>'PLAN DE ACCIÓN 2026'!G10</f>
        <v>PEI4</v>
      </c>
      <c r="C1008" s="1048" t="s">
        <v>133</v>
      </c>
      <c r="D1008" s="1048" t="s">
        <v>104</v>
      </c>
      <c r="E1008" s="1023" t="str">
        <f>'PLAN DE ACCIÓN 2026'!X10</f>
        <v>Subdirección de Metrología Física</v>
      </c>
      <c r="F1008" s="1022" t="str">
        <f>'PLAN DE ACCIÓN 2026'!H10</f>
        <v>Participación en comparaciones clave, suplementarias, pilotos o bilaterales, que apoyen mediciones en un sector productivo. (SMF)</v>
      </c>
      <c r="G1008" s="1022">
        <v>11</v>
      </c>
      <c r="H1008" s="1022" t="s">
        <v>144</v>
      </c>
      <c r="I1008" s="1030">
        <f>'PLAN DE ACCIÓN 2026'!V10</f>
        <v>1</v>
      </c>
      <c r="J1008" s="1030">
        <f>'PLAN DE ACCIÓN 2026'!J10+'PLAN DE ACCIÓN 2026'!K10+'PLAN DE ACCIÓN 2026'!L10+'PLAN DE ACCIÓN 2026'!M10+'PLAN DE ACCIÓN 2026'!N10+'PLAN DE ACCIÓN 2026'!O10+'PLAN DE ACCIÓN 2026'!P10+'PLAN DE ACCIÓN 2026'!Q10+'PLAN DE ACCIÓN 2026'!R10+'PLAN DE ACCIÓN 2026'!S10+'PLAN DE ACCIÓN 2026'!T10</f>
        <v>0</v>
      </c>
      <c r="K1008" s="1030">
        <f>'PLAN DE ACCIÓN 2026'!AB10+'PLAN DE ACCIÓN 2026'!AC10+'PLAN DE ACCIÓN 2026'!AD10+'PLAN DE ACCIÓN 2026'!AE10+'PLAN DE ACCIÓN 2026'!AF10+'PLAN DE ACCIÓN 2026'!AG10+'PLAN DE ACCIÓN 2026'!AH10+'PLAN DE ACCIÓN 2026'!AI10+'PLAN DE ACCIÓN 2026'!AJ10+'PLAN DE ACCIÓN 2026'!AK10+'PLAN DE ACCIÓN 2026'!AL10</f>
        <v>0</v>
      </c>
      <c r="L1008" s="1031">
        <f t="shared" si="97"/>
        <v>0</v>
      </c>
      <c r="M1008" s="1031">
        <f t="shared" si="98"/>
        <v>0</v>
      </c>
      <c r="N1008" s="1030">
        <f>'PLAN DE ACCIÓN 2026'!T10</f>
        <v>0</v>
      </c>
      <c r="O1008" s="1022">
        <f>'PLAN DE ACCIÓN 2026'!AL10</f>
        <v>0</v>
      </c>
      <c r="P1008" s="1029" t="e">
        <f t="shared" si="94"/>
        <v>#DIV/0!</v>
      </c>
      <c r="Q1008" s="1046" t="s">
        <v>107</v>
      </c>
      <c r="R1008" s="1022">
        <f t="shared" si="99"/>
        <v>0</v>
      </c>
      <c r="S1008" s="1022">
        <f t="shared" si="100"/>
        <v>0</v>
      </c>
    </row>
    <row r="1009" spans="1:19" ht="14.25">
      <c r="A1009" s="1041">
        <v>8</v>
      </c>
      <c r="B1009" s="1023" t="str">
        <f>'PLAN DE ACCIÓN 2026'!G11</f>
        <v>PES1</v>
      </c>
      <c r="C1009" s="1048" t="s">
        <v>133</v>
      </c>
      <c r="D1009" s="1048" t="s">
        <v>104</v>
      </c>
      <c r="E1009" s="1023" t="str">
        <f>'PLAN DE ACCIÓN 2026'!X11</f>
        <v>Subdirección de Servicios Metrológicos y Relación con el Ciudadano</v>
      </c>
      <c r="F1009" s="1022" t="str">
        <f>'PLAN DE ACCIÓN 2026'!H11</f>
        <v>Implementar instrumentos que promuevan la adopción y modernización de estándares de calidad para dar mayor valor agregado en la industria</v>
      </c>
      <c r="G1009" s="1022">
        <v>11</v>
      </c>
      <c r="H1009" s="1022" t="s">
        <v>144</v>
      </c>
      <c r="I1009" s="1030">
        <f>'PLAN DE ACCIÓN 2026'!V11</f>
        <v>2</v>
      </c>
      <c r="J1009" s="1030">
        <f>'PLAN DE ACCIÓN 2026'!J11+'PLAN DE ACCIÓN 2026'!K11+'PLAN DE ACCIÓN 2026'!L11+'PLAN DE ACCIÓN 2026'!M11+'PLAN DE ACCIÓN 2026'!N11+'PLAN DE ACCIÓN 2026'!O11+'PLAN DE ACCIÓN 2026'!P11+'PLAN DE ACCIÓN 2026'!Q11+'PLAN DE ACCIÓN 2026'!R11+'PLAN DE ACCIÓN 2026'!S11+'PLAN DE ACCIÓN 2026'!T11</f>
        <v>0</v>
      </c>
      <c r="K1009" s="1030">
        <f>'PLAN DE ACCIÓN 2026'!AB11+'PLAN DE ACCIÓN 2026'!AC11+'PLAN DE ACCIÓN 2026'!AD11+'PLAN DE ACCIÓN 2026'!AE11+'PLAN DE ACCIÓN 2026'!AF11+'PLAN DE ACCIÓN 2026'!AG11+'PLAN DE ACCIÓN 2026'!AH11+'PLAN DE ACCIÓN 2026'!AI11+'PLAN DE ACCIÓN 2026'!AJ11+'PLAN DE ACCIÓN 2026'!AK11+'PLAN DE ACCIÓN 2026'!AL11</f>
        <v>0</v>
      </c>
      <c r="L1009" s="1031">
        <f t="shared" si="97"/>
        <v>0</v>
      </c>
      <c r="M1009" s="1031">
        <f t="shared" si="98"/>
        <v>0</v>
      </c>
      <c r="N1009" s="1030">
        <f>'PLAN DE ACCIÓN 2026'!T11</f>
        <v>0</v>
      </c>
      <c r="O1009" s="1022">
        <f>'PLAN DE ACCIÓN 2026'!AL11</f>
        <v>0</v>
      </c>
      <c r="P1009" s="1029" t="e">
        <f t="shared" si="94"/>
        <v>#DIV/0!</v>
      </c>
      <c r="Q1009" s="1046" t="s">
        <v>108</v>
      </c>
      <c r="R1009" s="1022">
        <f t="shared" si="99"/>
        <v>0</v>
      </c>
      <c r="S1009" s="1022">
        <f t="shared" si="100"/>
        <v>0</v>
      </c>
    </row>
    <row r="1010" spans="1:19" ht="14.25">
      <c r="A1010" s="1041">
        <v>9</v>
      </c>
      <c r="B1010" s="1023" t="str">
        <f>'PLAN DE ACCIÓN 2026'!G12</f>
        <v>CONPES 3957-1,10</v>
      </c>
      <c r="C1010" s="1048" t="s">
        <v>133</v>
      </c>
      <c r="D1010" s="1048" t="s">
        <v>104</v>
      </c>
      <c r="E1010" s="1023" t="str">
        <f>'PLAN DE ACCIÓN 2026'!X12</f>
        <v>Subdirección de Metrología Física</v>
      </c>
      <c r="F1010" s="1022" t="str">
        <f>'PLAN DE ACCIÓN 2026'!H12</f>
        <v>1.10. Implementar las herramientas de hardware y software del Laboratorio de Tiempo y Frecuencia</v>
      </c>
      <c r="G1010" s="1022">
        <v>11</v>
      </c>
      <c r="H1010" s="1022" t="s">
        <v>144</v>
      </c>
      <c r="I1010" s="1030">
        <f>'PLAN DE ACCIÓN 2026'!V12</f>
        <v>1</v>
      </c>
      <c r="J1010" s="1030">
        <f>'PLAN DE ACCIÓN 2026'!J12+'PLAN DE ACCIÓN 2026'!K12+'PLAN DE ACCIÓN 2026'!L12+'PLAN DE ACCIÓN 2026'!M12+'PLAN DE ACCIÓN 2026'!N12+'PLAN DE ACCIÓN 2026'!O12+'PLAN DE ACCIÓN 2026'!P12+'PLAN DE ACCIÓN 2026'!Q12+'PLAN DE ACCIÓN 2026'!R12+'PLAN DE ACCIÓN 2026'!S12+'PLAN DE ACCIÓN 2026'!T12</f>
        <v>0</v>
      </c>
      <c r="K1010" s="1030">
        <f>'PLAN DE ACCIÓN 2026'!AB12+'PLAN DE ACCIÓN 2026'!AC12+'PLAN DE ACCIÓN 2026'!AD12+'PLAN DE ACCIÓN 2026'!AE12+'PLAN DE ACCIÓN 2026'!AF12+'PLAN DE ACCIÓN 2026'!AG12+'PLAN DE ACCIÓN 2026'!AH12+'PLAN DE ACCIÓN 2026'!AI12+'PLAN DE ACCIÓN 2026'!AJ12+'PLAN DE ACCIÓN 2026'!AK12+'PLAN DE ACCIÓN 2026'!AL12</f>
        <v>1</v>
      </c>
      <c r="L1010" s="1031">
        <f t="shared" si="97"/>
        <v>0</v>
      </c>
      <c r="M1010" s="1031">
        <f t="shared" si="98"/>
        <v>1</v>
      </c>
      <c r="N1010" s="1030">
        <f>'PLAN DE ACCIÓN 2026'!T12</f>
        <v>0</v>
      </c>
      <c r="O1010" s="1022">
        <f>'PLAN DE ACCIÓN 2026'!AL12</f>
        <v>0</v>
      </c>
      <c r="P1010" s="1029" t="e">
        <f t="shared" si="94"/>
        <v>#DIV/0!</v>
      </c>
      <c r="Q1010" s="1046" t="s">
        <v>108</v>
      </c>
      <c r="R1010" s="1022">
        <f t="shared" si="99"/>
        <v>1</v>
      </c>
      <c r="S1010" s="1022">
        <f t="shared" si="100"/>
        <v>0</v>
      </c>
    </row>
    <row r="1011" spans="1:19" ht="14.25">
      <c r="A1011" s="1041">
        <v>10</v>
      </c>
      <c r="B1011" s="1023" t="str">
        <f>'PLAN DE ACCIÓN 2026'!G13</f>
        <v>CONPES 3957 1.4</v>
      </c>
      <c r="C1011" s="1048" t="s">
        <v>133</v>
      </c>
      <c r="D1011" s="1048" t="s">
        <v>104</v>
      </c>
      <c r="E1011" s="1023" t="str">
        <f>'PLAN DE ACCIÓN 2026'!X13</f>
        <v xml:space="preserve">Oficina Asesora de Planeación </v>
      </c>
      <c r="F1011" s="1022" t="str">
        <f>'PLAN DE ACCIÓN 2026'!H13</f>
        <v xml:space="preserve">1.4. Diseñar y realizar una evaluación del programa  nacional de asistencia técnica y transferencia de conocimiento.
</v>
      </c>
      <c r="G1011" s="1022">
        <v>11</v>
      </c>
      <c r="H1011" s="1022" t="s">
        <v>144</v>
      </c>
      <c r="I1011" s="1030">
        <f>'PLAN DE ACCIÓN 2026'!V13</f>
        <v>1</v>
      </c>
      <c r="J1011" s="1030">
        <f>'PLAN DE ACCIÓN 2026'!J13+'PLAN DE ACCIÓN 2026'!K13+'PLAN DE ACCIÓN 2026'!L13+'PLAN DE ACCIÓN 2026'!M13+'PLAN DE ACCIÓN 2026'!N13+'PLAN DE ACCIÓN 2026'!O13+'PLAN DE ACCIÓN 2026'!P13+'PLAN DE ACCIÓN 2026'!Q13+'PLAN DE ACCIÓN 2026'!R13+'PLAN DE ACCIÓN 2026'!S13+'PLAN DE ACCIÓN 2026'!T13</f>
        <v>0</v>
      </c>
      <c r="K1011" s="1030">
        <f>'PLAN DE ACCIÓN 2026'!AB13+'PLAN DE ACCIÓN 2026'!AC13+'PLAN DE ACCIÓN 2026'!AD13+'PLAN DE ACCIÓN 2026'!AE13+'PLAN DE ACCIÓN 2026'!AF13+'PLAN DE ACCIÓN 2026'!AG13+'PLAN DE ACCIÓN 2026'!AH13+'PLAN DE ACCIÓN 2026'!AI13+'PLAN DE ACCIÓN 2026'!AJ13+'PLAN DE ACCIÓN 2026'!AK13+'PLAN DE ACCIÓN 2026'!AL13</f>
        <v>0</v>
      </c>
      <c r="L1011" s="1031">
        <f>J1011/I1011</f>
        <v>0</v>
      </c>
      <c r="M1011" s="1031">
        <f>K1011/I1011</f>
        <v>0</v>
      </c>
      <c r="N1011" s="1030">
        <f>'PLAN DE ACCIÓN 2026'!T13</f>
        <v>0</v>
      </c>
      <c r="O1011" s="1022">
        <f>'PLAN DE ACCIÓN 2026'!AL13</f>
        <v>0</v>
      </c>
      <c r="P1011" s="1029" t="e">
        <f>O1011/N1011</f>
        <v>#DIV/0!</v>
      </c>
      <c r="Q1011" s="1046" t="s">
        <v>108</v>
      </c>
      <c r="R1011" s="1030">
        <f>K1011-J1011</f>
        <v>0</v>
      </c>
      <c r="S1011" s="1030">
        <f>O1011-N1011</f>
        <v>0</v>
      </c>
    </row>
    <row r="1012" spans="1:19" ht="14.25">
      <c r="A1012" s="1041">
        <v>11</v>
      </c>
      <c r="B1012" s="1023" t="str">
        <f>'PLAN DE ACCIÓN 2026'!G14</f>
        <v>CONPES 3957 2,6</v>
      </c>
      <c r="C1012" s="1048" t="s">
        <v>133</v>
      </c>
      <c r="D1012" s="1048" t="s">
        <v>104</v>
      </c>
      <c r="E1012" s="1023" t="str">
        <f>'PLAN DE ACCIÓN 2026'!X14</f>
        <v>Dirección General</v>
      </c>
      <c r="F1012" s="1022"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1012" s="1022">
        <v>11</v>
      </c>
      <c r="H1012" s="1022" t="s">
        <v>144</v>
      </c>
      <c r="I1012" s="1030">
        <f>'PLAN DE ACCIÓN 2026'!V14</f>
        <v>1</v>
      </c>
      <c r="J1012" s="1030">
        <f>'PLAN DE ACCIÓN 2026'!J14+'PLAN DE ACCIÓN 2026'!K14+'PLAN DE ACCIÓN 2026'!L14+'PLAN DE ACCIÓN 2026'!M14+'PLAN DE ACCIÓN 2026'!N14+'PLAN DE ACCIÓN 2026'!O14+'PLAN DE ACCIÓN 2026'!P14+'PLAN DE ACCIÓN 2026'!Q14+'PLAN DE ACCIÓN 2026'!R14+'PLAN DE ACCIÓN 2026'!S14+'PLAN DE ACCIÓN 2026'!T14</f>
        <v>0</v>
      </c>
      <c r="K1012" s="1030">
        <f>'PLAN DE ACCIÓN 2026'!AB14+'PLAN DE ACCIÓN 2026'!AC14+'PLAN DE ACCIÓN 2026'!AD14+'PLAN DE ACCIÓN 2026'!AE14+'PLAN DE ACCIÓN 2026'!AF14+'PLAN DE ACCIÓN 2026'!AG14+'PLAN DE ACCIÓN 2026'!AH14+'PLAN DE ACCIÓN 2026'!AI14+'PLAN DE ACCIÓN 2026'!AJ14+'PLAN DE ACCIÓN 2026'!AK14+'PLAN DE ACCIÓN 2026'!AL14</f>
        <v>0</v>
      </c>
      <c r="L1012" s="1031">
        <f>J1012/I1012</f>
        <v>0</v>
      </c>
      <c r="M1012" s="1031">
        <f>K1012/I1012</f>
        <v>0</v>
      </c>
      <c r="N1012" s="1030">
        <f>'PLAN DE ACCIÓN 2026'!T14</f>
        <v>0</v>
      </c>
      <c r="O1012" s="1022">
        <f>'PLAN DE ACCIÓN 2026'!AL14</f>
        <v>0</v>
      </c>
      <c r="P1012" s="1029" t="e">
        <f>O1012/N1012</f>
        <v>#DIV/0!</v>
      </c>
      <c r="Q1012" s="1046" t="s">
        <v>108</v>
      </c>
      <c r="R1012" s="1030">
        <f>K1012-J1012</f>
        <v>0</v>
      </c>
      <c r="S1012" s="1030">
        <f>O1012-N1012</f>
        <v>0</v>
      </c>
    </row>
    <row r="1013" spans="1:19" ht="14.25">
      <c r="A1013" s="1041">
        <v>12</v>
      </c>
      <c r="B1013" s="1023" t="str">
        <f>'PLAN DE ACCIÓN 2026'!G15</f>
        <v>CONPES 3866 1,52</v>
      </c>
      <c r="C1013" s="1048" t="s">
        <v>133</v>
      </c>
      <c r="D1013" s="1048" t="s">
        <v>104</v>
      </c>
      <c r="E1013" s="1023" t="str">
        <f>'PLAN DE ACCIÓN 2026'!X15</f>
        <v>Subdirección de Servicios Metrológicos y Relación con el Ciudadano</v>
      </c>
      <c r="F1013" s="1022" t="str">
        <f>'PLAN DE ACCIÓN 2026'!H15</f>
        <v>1.52 Implementar un programa para identificar y suplir las principales necesidades de ensayos y mediciones</v>
      </c>
      <c r="G1013" s="1022">
        <v>11</v>
      </c>
      <c r="H1013" s="1022" t="s">
        <v>144</v>
      </c>
      <c r="I1013" s="1030">
        <f>'PLAN DE ACCIÓN 2026'!V15</f>
        <v>1</v>
      </c>
      <c r="J1013" s="1030">
        <f>'PLAN DE ACCIÓN 2026'!J15+'PLAN DE ACCIÓN 2026'!K15+'PLAN DE ACCIÓN 2026'!L15+'PLAN DE ACCIÓN 2026'!M15+'PLAN DE ACCIÓN 2026'!N15+'PLAN DE ACCIÓN 2026'!O15+'PLAN DE ACCIÓN 2026'!P15+'PLAN DE ACCIÓN 2026'!Q15+'PLAN DE ACCIÓN 2026'!R15+'PLAN DE ACCIÓN 2026'!S15+'PLAN DE ACCIÓN 2026'!T15</f>
        <v>0</v>
      </c>
      <c r="K1013" s="1030">
        <f>'PLAN DE ACCIÓN 2026'!AB15+'PLAN DE ACCIÓN 2026'!AC15+'PLAN DE ACCIÓN 2026'!AD15+'PLAN DE ACCIÓN 2026'!AE15+'PLAN DE ACCIÓN 2026'!AF15+'PLAN DE ACCIÓN 2026'!AG15+'PLAN DE ACCIÓN 2026'!AH15+'PLAN DE ACCIÓN 2026'!AI15+'PLAN DE ACCIÓN 2026'!AJ15+'PLAN DE ACCIÓN 2026'!AK15+'PLAN DE ACCIÓN 2026'!AL15</f>
        <v>0</v>
      </c>
      <c r="L1013" s="1031">
        <f>J1013/I1013</f>
        <v>0</v>
      </c>
      <c r="M1013" s="1031">
        <f>K1013/I1013</f>
        <v>0</v>
      </c>
      <c r="N1013" s="1030">
        <f>'PLAN DE ACCIÓN 2026'!T15</f>
        <v>0</v>
      </c>
      <c r="O1013" s="1022">
        <f>'PLAN DE ACCIÓN 2026'!AL15</f>
        <v>0</v>
      </c>
      <c r="P1013" s="1029" t="e">
        <f>O1013/N1013</f>
        <v>#DIV/0!</v>
      </c>
      <c r="Q1013" s="1046" t="s">
        <v>108</v>
      </c>
      <c r="R1013" s="1030">
        <f>K1013-J1013</f>
        <v>0</v>
      </c>
      <c r="S1013" s="1030">
        <f>O1013-N1013</f>
        <v>0</v>
      </c>
    </row>
    <row r="1014" spans="1:19" ht="15.75" customHeight="1">
      <c r="A1014" s="1041">
        <v>13</v>
      </c>
      <c r="B1014" s="1023" t="str">
        <f>'PLAN DE ACCIÓN 2026'!G16</f>
        <v>CONPES 4052 3.6.</v>
      </c>
      <c r="C1014" s="1048" t="s">
        <v>133</v>
      </c>
      <c r="D1014" s="1048" t="s">
        <v>104</v>
      </c>
      <c r="E1014" s="1023" t="str">
        <f>'PLAN DE ACCIÓN 2026'!X16</f>
        <v>Subdirección de Metrología Química y Biología</v>
      </c>
      <c r="F1014" s="1022" t="str">
        <f>'PLAN DE ACCIÓN 2026'!H16</f>
        <v>3.6. Fortalecer la red de laboratorios nacionales especializados en el análisis de contaminantes orgánicos.</v>
      </c>
      <c r="G1014" s="1022">
        <v>11</v>
      </c>
      <c r="H1014" s="1022" t="s">
        <v>144</v>
      </c>
      <c r="I1014" s="1030">
        <f>'PLAN DE ACCIÓN 2026'!V16</f>
        <v>2</v>
      </c>
      <c r="J1014" s="1030">
        <f>'PLAN DE ACCIÓN 2026'!J16+'PLAN DE ACCIÓN 2026'!K16+'PLAN DE ACCIÓN 2026'!L16+'PLAN DE ACCIÓN 2026'!M16+'PLAN DE ACCIÓN 2026'!N16+'PLAN DE ACCIÓN 2026'!O16+'PLAN DE ACCIÓN 2026'!P16+'PLAN DE ACCIÓN 2026'!Q16+'PLAN DE ACCIÓN 2026'!R16+'PLAN DE ACCIÓN 2026'!S16+'PLAN DE ACCIÓN 2026'!T16</f>
        <v>1</v>
      </c>
      <c r="K1014" s="1030">
        <f>'PLAN DE ACCIÓN 2026'!AB16+'PLAN DE ACCIÓN 2026'!AC16+'PLAN DE ACCIÓN 2026'!AD16+'PLAN DE ACCIÓN 2026'!AE16+'PLAN DE ACCIÓN 2026'!AF16+'PLAN DE ACCIÓN 2026'!AG16+'PLAN DE ACCIÓN 2026'!AH16+'PLAN DE ACCIÓN 2026'!AI16+'PLAN DE ACCIÓN 2026'!AJ16+'PLAN DE ACCIÓN 2026'!AK16+'PLAN DE ACCIÓN 2026'!AL16</f>
        <v>0</v>
      </c>
      <c r="L1014" s="1031">
        <f t="shared" si="97"/>
        <v>0.5</v>
      </c>
      <c r="M1014" s="1031">
        <f t="shared" si="98"/>
        <v>0</v>
      </c>
      <c r="N1014" s="1030">
        <f>'PLAN DE ACCIÓN 2026'!T16</f>
        <v>0</v>
      </c>
      <c r="O1014" s="1022">
        <f>'PLAN DE ACCIÓN 2026'!AL16</f>
        <v>0</v>
      </c>
      <c r="P1014" s="1029" t="e">
        <f t="shared" ref="P1014:P1080" si="101">O1014/N1014</f>
        <v>#DIV/0!</v>
      </c>
      <c r="Q1014" s="1046" t="s">
        <v>108</v>
      </c>
      <c r="R1014" s="1022">
        <f t="shared" ref="R1014:R1080" si="102">K1014-J1014</f>
        <v>-1</v>
      </c>
      <c r="S1014" s="1022">
        <f t="shared" ref="S1014:S1080" si="103">O1014-N1014</f>
        <v>0</v>
      </c>
    </row>
    <row r="1015" spans="1:19" ht="14.25">
      <c r="A1015" s="1041">
        <v>14</v>
      </c>
      <c r="B1015" s="1023" t="str">
        <f>'PLAN DE ACCIÓN 2026'!G17</f>
        <v>CONPES 4085 2.3</v>
      </c>
      <c r="C1015" s="1048" t="s">
        <v>133</v>
      </c>
      <c r="D1015" s="1048" t="s">
        <v>104</v>
      </c>
      <c r="E1015" s="1023" t="str">
        <f>'PLAN DE ACCIÓN 2026'!X17</f>
        <v>Subdirección de Servicios Metrológicos y Relación con el Ciudadano</v>
      </c>
      <c r="F1015" s="1022"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1015" s="1022">
        <v>11</v>
      </c>
      <c r="H1015" s="1022" t="s">
        <v>144</v>
      </c>
      <c r="I1015" s="1030">
        <f>'PLAN DE ACCIÓN 2026'!V17</f>
        <v>1</v>
      </c>
      <c r="J1015" s="1030">
        <f>'PLAN DE ACCIÓN 2026'!J17+'PLAN DE ACCIÓN 2026'!K17+'PLAN DE ACCIÓN 2026'!L17+'PLAN DE ACCIÓN 2026'!M17+'PLAN DE ACCIÓN 2026'!N17+'PLAN DE ACCIÓN 2026'!O17+'PLAN DE ACCIÓN 2026'!P17+'PLAN DE ACCIÓN 2026'!Q17+'PLAN DE ACCIÓN 2026'!R17+'PLAN DE ACCIÓN 2026'!S17+'PLAN DE ACCIÓN 2026'!T17</f>
        <v>0</v>
      </c>
      <c r="K1015" s="1030">
        <f>'PLAN DE ACCIÓN 2026'!AB17+'PLAN DE ACCIÓN 2026'!AC17+'PLAN DE ACCIÓN 2026'!AD17+'PLAN DE ACCIÓN 2026'!AE17+'PLAN DE ACCIÓN 2026'!AF17+'PLAN DE ACCIÓN 2026'!AG17+'PLAN DE ACCIÓN 2026'!AH17+'PLAN DE ACCIÓN 2026'!AI17+'PLAN DE ACCIÓN 2026'!AJ17+'PLAN DE ACCIÓN 2026'!AK17+'PLAN DE ACCIÓN 2026'!AL17</f>
        <v>0</v>
      </c>
      <c r="L1015" s="1031">
        <f t="shared" si="97"/>
        <v>0</v>
      </c>
      <c r="M1015" s="1031">
        <f t="shared" si="98"/>
        <v>0</v>
      </c>
      <c r="N1015" s="1030">
        <f>'PLAN DE ACCIÓN 2026'!T17</f>
        <v>0</v>
      </c>
      <c r="O1015" s="1022">
        <f>'PLAN DE ACCIÓN 2026'!AL17</f>
        <v>0</v>
      </c>
      <c r="P1015" s="1029" t="e">
        <f t="shared" si="101"/>
        <v>#DIV/0!</v>
      </c>
      <c r="Q1015" s="1046" t="s">
        <v>107</v>
      </c>
      <c r="R1015" s="1022">
        <f t="shared" si="102"/>
        <v>0</v>
      </c>
      <c r="S1015" s="1022">
        <f t="shared" si="103"/>
        <v>0</v>
      </c>
    </row>
    <row r="1016" spans="1:19" ht="14.25">
      <c r="A1016" s="1041">
        <v>15</v>
      </c>
      <c r="B1016" s="1023" t="str">
        <f>'PLAN DE ACCIÓN 2026'!G18</f>
        <v>PES2</v>
      </c>
      <c r="C1016" s="1048" t="s">
        <v>133</v>
      </c>
      <c r="D1016" s="1048" t="s">
        <v>104</v>
      </c>
      <c r="E1016" s="1023" t="str">
        <f>'PLAN DE ACCIÓN 2026'!X18</f>
        <v>Subdirección de Servicios Metrológicos y Relación con el Ciudadano</v>
      </c>
      <c r="F1016" s="1022" t="str">
        <f>'PLAN DE ACCIÓN 2026'!H18</f>
        <v>Brindar asistencia técnica para contribuir en la competitividad de la industria y/o la exportación de productos y servicios</v>
      </c>
      <c r="G1016" s="1022">
        <v>11</v>
      </c>
      <c r="H1016" s="1022" t="s">
        <v>144</v>
      </c>
      <c r="I1016" s="1030">
        <f>'PLAN DE ACCIÓN 2026'!V18</f>
        <v>4</v>
      </c>
      <c r="J1016" s="1030">
        <f>'PLAN DE ACCIÓN 2026'!J18+'PLAN DE ACCIÓN 2026'!K18+'PLAN DE ACCIÓN 2026'!L18+'PLAN DE ACCIÓN 2026'!M18+'PLAN DE ACCIÓN 2026'!N18+'PLAN DE ACCIÓN 2026'!O18+'PLAN DE ACCIÓN 2026'!P18+'PLAN DE ACCIÓN 2026'!Q18+'PLAN DE ACCIÓN 2026'!R18+'PLAN DE ACCIÓN 2026'!S18+'PLAN DE ACCIÓN 2026'!T18</f>
        <v>0</v>
      </c>
      <c r="K1016" s="1030">
        <f>'PLAN DE ACCIÓN 2026'!AB18+'PLAN DE ACCIÓN 2026'!AC18+'PLAN DE ACCIÓN 2026'!AD18+'PLAN DE ACCIÓN 2026'!AE18+'PLAN DE ACCIÓN 2026'!AF18+'PLAN DE ACCIÓN 2026'!AG18+'PLAN DE ACCIÓN 2026'!AH18+'PLAN DE ACCIÓN 2026'!AI18+'PLAN DE ACCIÓN 2026'!AJ18+'PLAN DE ACCIÓN 2026'!AK18+'PLAN DE ACCIÓN 2026'!AL18</f>
        <v>0</v>
      </c>
      <c r="L1016" s="1031">
        <f t="shared" si="97"/>
        <v>0</v>
      </c>
      <c r="M1016" s="1031">
        <f t="shared" si="98"/>
        <v>0</v>
      </c>
      <c r="N1016" s="1030">
        <f>'PLAN DE ACCIÓN 2026'!T18</f>
        <v>0</v>
      </c>
      <c r="O1016" s="1022">
        <f>'PLAN DE ACCIÓN 2026'!AL18</f>
        <v>0</v>
      </c>
      <c r="P1016" s="1029" t="e">
        <f t="shared" si="101"/>
        <v>#DIV/0!</v>
      </c>
      <c r="Q1016" s="1046" t="s">
        <v>108</v>
      </c>
      <c r="R1016" s="1022">
        <f t="shared" si="102"/>
        <v>0</v>
      </c>
      <c r="S1016" s="1022">
        <f t="shared" si="103"/>
        <v>0</v>
      </c>
    </row>
    <row r="1017" spans="1:19" ht="14.25">
      <c r="A1017" s="1041">
        <v>16</v>
      </c>
      <c r="B1017" s="1023" t="str">
        <f>'PLAN DE ACCIÓN 2026'!G19</f>
        <v>CONPES 4129 2.28</v>
      </c>
      <c r="C1017" s="1048" t="s">
        <v>133</v>
      </c>
      <c r="D1017" s="1048" t="s">
        <v>104</v>
      </c>
      <c r="E1017" s="1023" t="str">
        <f>'PLAN DE ACCIÓN 2026'!X19</f>
        <v>Subdirección de Servicios Metrológicos y Relación con el Ciudadano</v>
      </c>
      <c r="F1017" s="1022"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1017" s="1022">
        <v>11</v>
      </c>
      <c r="H1017" s="1022" t="s">
        <v>144</v>
      </c>
      <c r="I1017" s="1030">
        <f>'PLAN DE ACCIÓN 2026'!V19</f>
        <v>1</v>
      </c>
      <c r="J1017" s="1030">
        <f>'PLAN DE ACCIÓN 2026'!J19+'PLAN DE ACCIÓN 2026'!K19+'PLAN DE ACCIÓN 2026'!L19+'PLAN DE ACCIÓN 2026'!M19+'PLAN DE ACCIÓN 2026'!N19+'PLAN DE ACCIÓN 2026'!O19+'PLAN DE ACCIÓN 2026'!P19+'PLAN DE ACCIÓN 2026'!Q19+'PLAN DE ACCIÓN 2026'!R19+'PLAN DE ACCIÓN 2026'!S19+'PLAN DE ACCIÓN 2026'!T19</f>
        <v>0</v>
      </c>
      <c r="K1017" s="1030">
        <f>'PLAN DE ACCIÓN 2026'!AB19+'PLAN DE ACCIÓN 2026'!AC19+'PLAN DE ACCIÓN 2026'!AD19+'PLAN DE ACCIÓN 2026'!AE19+'PLAN DE ACCIÓN 2026'!AF19+'PLAN DE ACCIÓN 2026'!AG19+'PLAN DE ACCIÓN 2026'!AH19+'PLAN DE ACCIÓN 2026'!AI19+'PLAN DE ACCIÓN 2026'!AJ19+'PLAN DE ACCIÓN 2026'!AK19+'PLAN DE ACCIÓN 2026'!AL19</f>
        <v>0</v>
      </c>
      <c r="L1017" s="1031">
        <f t="shared" si="97"/>
        <v>0</v>
      </c>
      <c r="M1017" s="1031">
        <f t="shared" si="98"/>
        <v>0</v>
      </c>
      <c r="N1017" s="1030">
        <f>'PLAN DE ACCIÓN 2026'!T19</f>
        <v>0</v>
      </c>
      <c r="O1017" s="1022">
        <f>'PLAN DE ACCIÓN 2026'!AL19</f>
        <v>0</v>
      </c>
      <c r="P1017" s="1029" t="e">
        <f t="shared" si="101"/>
        <v>#DIV/0!</v>
      </c>
      <c r="Q1017" s="1046" t="s">
        <v>107</v>
      </c>
      <c r="R1017" s="1022">
        <f t="shared" si="102"/>
        <v>0</v>
      </c>
      <c r="S1017" s="1022">
        <f t="shared" si="103"/>
        <v>0</v>
      </c>
    </row>
    <row r="1018" spans="1:19" ht="14.25">
      <c r="A1018" s="1041">
        <v>17</v>
      </c>
      <c r="B1018" s="1023" t="str">
        <f>'PLAN DE ACCIÓN 2026'!G20</f>
        <v>PES3</v>
      </c>
      <c r="C1018" s="1048" t="s">
        <v>133</v>
      </c>
      <c r="D1018" s="1048" t="s">
        <v>104</v>
      </c>
      <c r="E1018" s="1023" t="str">
        <f>'PLAN DE ACCIÓN 2026'!X20</f>
        <v>Subdirección de Servicios Metrológicos y Relación con el Ciudadano</v>
      </c>
      <c r="F1018" s="1022" t="str">
        <f>'PLAN DE ACCIÓN 2026'!H20</f>
        <v>Realizar gestión de conocimiento a través de la prestación de servicios capacitación en metrología</v>
      </c>
      <c r="G1018" s="1022">
        <v>11</v>
      </c>
      <c r="H1018" s="1022" t="s">
        <v>144</v>
      </c>
      <c r="I1018" s="1030">
        <f>'PLAN DE ACCIÓN 2026'!V20</f>
        <v>2</v>
      </c>
      <c r="J1018" s="1030">
        <f>'PLAN DE ACCIÓN 2026'!J20+'PLAN DE ACCIÓN 2026'!K20+'PLAN DE ACCIÓN 2026'!L20+'PLAN DE ACCIÓN 2026'!M20+'PLAN DE ACCIÓN 2026'!N20+'PLAN DE ACCIÓN 2026'!O20+'PLAN DE ACCIÓN 2026'!P20+'PLAN DE ACCIÓN 2026'!Q20+'PLAN DE ACCIÓN 2026'!R20+'PLAN DE ACCIÓN 2026'!S20+'PLAN DE ACCIÓN 2026'!T20</f>
        <v>0</v>
      </c>
      <c r="K1018" s="1030">
        <f>'PLAN DE ACCIÓN 2026'!AB20+'PLAN DE ACCIÓN 2026'!AC20+'PLAN DE ACCIÓN 2026'!AD20+'PLAN DE ACCIÓN 2026'!AE20+'PLAN DE ACCIÓN 2026'!AF20+'PLAN DE ACCIÓN 2026'!AG20+'PLAN DE ACCIÓN 2026'!AH20+'PLAN DE ACCIÓN 2026'!AI20+'PLAN DE ACCIÓN 2026'!AJ20+'PLAN DE ACCIÓN 2026'!AK20+'PLAN DE ACCIÓN 2026'!AL20</f>
        <v>0</v>
      </c>
      <c r="L1018" s="1031">
        <f t="shared" si="97"/>
        <v>0</v>
      </c>
      <c r="M1018" s="1031">
        <f t="shared" si="98"/>
        <v>0</v>
      </c>
      <c r="N1018" s="1030">
        <f>'PLAN DE ACCIÓN 2026'!T20</f>
        <v>0</v>
      </c>
      <c r="O1018" s="1022">
        <f>'PLAN DE ACCIÓN 2026'!AL20</f>
        <v>0</v>
      </c>
      <c r="P1018" s="1029" t="e">
        <f t="shared" si="101"/>
        <v>#DIV/0!</v>
      </c>
      <c r="Q1018" s="1046" t="s">
        <v>108</v>
      </c>
      <c r="R1018" s="1022">
        <f t="shared" si="102"/>
        <v>0</v>
      </c>
      <c r="S1018" s="1022">
        <f t="shared" si="103"/>
        <v>0</v>
      </c>
    </row>
    <row r="1019" spans="1:19" ht="14.25">
      <c r="A1019" s="1041">
        <v>18</v>
      </c>
      <c r="B1019" s="1023" t="str">
        <f>'PLAN DE ACCIÓN 2026'!G21</f>
        <v>CONPES 4129 2.29</v>
      </c>
      <c r="C1019" s="1048" t="s">
        <v>133</v>
      </c>
      <c r="D1019" s="1048" t="s">
        <v>104</v>
      </c>
      <c r="E1019" s="1023" t="str">
        <f>'PLAN DE ACCIÓN 2026'!X21</f>
        <v>Subdirección de Metrología Física</v>
      </c>
      <c r="F1019" s="1022"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1019" s="1022">
        <v>11</v>
      </c>
      <c r="H1019" s="1022" t="s">
        <v>144</v>
      </c>
      <c r="I1019" s="1030">
        <f>'PLAN DE ACCIÓN 2026'!V21</f>
        <v>2</v>
      </c>
      <c r="J1019" s="1030">
        <f>'PLAN DE ACCIÓN 2026'!J21+'PLAN DE ACCIÓN 2026'!K21+'PLAN DE ACCIÓN 2026'!L21+'PLAN DE ACCIÓN 2026'!M21+'PLAN DE ACCIÓN 2026'!N21+'PLAN DE ACCIÓN 2026'!O21+'PLAN DE ACCIÓN 2026'!P21+'PLAN DE ACCIÓN 2026'!Q21+'PLAN DE ACCIÓN 2026'!R21+'PLAN DE ACCIÓN 2026'!S21+'PLAN DE ACCIÓN 2026'!T21</f>
        <v>2</v>
      </c>
      <c r="K1019" s="1030">
        <f>'PLAN DE ACCIÓN 2026'!AB21+'PLAN DE ACCIÓN 2026'!AC21+'PLAN DE ACCIÓN 2026'!AD21+'PLAN DE ACCIÓN 2026'!AE21+'PLAN DE ACCIÓN 2026'!AF21+'PLAN DE ACCIÓN 2026'!AG21+'PLAN DE ACCIÓN 2026'!AH21+'PLAN DE ACCIÓN 2026'!AI21+'PLAN DE ACCIÓN 2026'!AJ21+'PLAN DE ACCIÓN 2026'!AK21+'PLAN DE ACCIÓN 2026'!AL21</f>
        <v>1</v>
      </c>
      <c r="L1019" s="1031">
        <f t="shared" si="97"/>
        <v>1</v>
      </c>
      <c r="M1019" s="1031">
        <f t="shared" si="98"/>
        <v>0.5</v>
      </c>
      <c r="N1019" s="1030">
        <f>'PLAN DE ACCIÓN 2026'!T21</f>
        <v>0</v>
      </c>
      <c r="O1019" s="1022">
        <f>'PLAN DE ACCIÓN 2026'!AL21</f>
        <v>0</v>
      </c>
      <c r="P1019" s="1029" t="e">
        <f t="shared" si="101"/>
        <v>#DIV/0!</v>
      </c>
      <c r="Q1019" s="1046" t="s">
        <v>108</v>
      </c>
      <c r="R1019" s="1022">
        <f t="shared" si="102"/>
        <v>-1</v>
      </c>
      <c r="S1019" s="1022">
        <f t="shared" si="103"/>
        <v>0</v>
      </c>
    </row>
    <row r="1020" spans="1:19" ht="14.25">
      <c r="A1020" s="1041">
        <v>19</v>
      </c>
      <c r="B1020" s="1023" t="str">
        <f>'PLAN DE ACCIÓN 2026'!G22</f>
        <v>CONPES 4129 2.30</v>
      </c>
      <c r="C1020" s="1048" t="s">
        <v>133</v>
      </c>
      <c r="D1020" s="1048" t="s">
        <v>104</v>
      </c>
      <c r="E1020" s="1023" t="str">
        <f>'PLAN DE ACCIÓN 2026'!X22</f>
        <v>Subdirección de Servicios Metrológicos y Relación con el Ciudadano</v>
      </c>
      <c r="F1020" s="1022"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1020" s="1022">
        <v>11</v>
      </c>
      <c r="H1020" s="1022" t="s">
        <v>144</v>
      </c>
      <c r="I1020" s="1030">
        <f>'PLAN DE ACCIÓN 2026'!V22</f>
        <v>1</v>
      </c>
      <c r="J1020" s="1030">
        <f>'PLAN DE ACCIÓN 2026'!J22+'PLAN DE ACCIÓN 2026'!K22+'PLAN DE ACCIÓN 2026'!L22+'PLAN DE ACCIÓN 2026'!M22+'PLAN DE ACCIÓN 2026'!N22+'PLAN DE ACCIÓN 2026'!O22+'PLAN DE ACCIÓN 2026'!P22+'PLAN DE ACCIÓN 2026'!Q22+'PLAN DE ACCIÓN 2026'!R22+'PLAN DE ACCIÓN 2026'!S22+'PLAN DE ACCIÓN 2026'!T22</f>
        <v>0</v>
      </c>
      <c r="K1020" s="1030">
        <f>'PLAN DE ACCIÓN 2026'!AB22+'PLAN DE ACCIÓN 2026'!AC22+'PLAN DE ACCIÓN 2026'!AD22+'PLAN DE ACCIÓN 2026'!AE22+'PLAN DE ACCIÓN 2026'!AF22+'PLAN DE ACCIÓN 2026'!AG22+'PLAN DE ACCIÓN 2026'!AH22+'PLAN DE ACCIÓN 2026'!AI22+'PLAN DE ACCIÓN 2026'!AJ22+'PLAN DE ACCIÓN 2026'!AK22+'PLAN DE ACCIÓN 2026'!AL22</f>
        <v>0</v>
      </c>
      <c r="L1020" s="1031">
        <f t="shared" si="97"/>
        <v>0</v>
      </c>
      <c r="M1020" s="1031">
        <f t="shared" si="98"/>
        <v>0</v>
      </c>
      <c r="N1020" s="1030">
        <f>'PLAN DE ACCIÓN 2026'!T22</f>
        <v>0</v>
      </c>
      <c r="O1020" s="1022">
        <f>'PLAN DE ACCIÓN 2026'!AL22</f>
        <v>0</v>
      </c>
      <c r="P1020" s="1029" t="e">
        <f t="shared" si="101"/>
        <v>#DIV/0!</v>
      </c>
      <c r="Q1020" s="1046" t="s">
        <v>107</v>
      </c>
      <c r="R1020" s="1022">
        <f t="shared" si="102"/>
        <v>0</v>
      </c>
      <c r="S1020" s="1022">
        <f t="shared" si="103"/>
        <v>0</v>
      </c>
    </row>
    <row r="1021" spans="1:19" ht="14.25">
      <c r="A1021" s="1041">
        <v>20</v>
      </c>
      <c r="B1021" s="1023" t="str">
        <f>'PLAN DE ACCIÓN 2026'!G23</f>
        <v>PES4</v>
      </c>
      <c r="C1021" s="1048" t="s">
        <v>133</v>
      </c>
      <c r="D1021" s="1048" t="s">
        <v>104</v>
      </c>
      <c r="E1021" s="1023" t="str">
        <f>'PLAN DE ACCIÓN 2026'!X23</f>
        <v>Subdirección de Servicios Metrológicos y Relación con el Ciudadano</v>
      </c>
      <c r="F1021" s="1022" t="str">
        <f>'PLAN DE ACCIÓN 2026'!H23</f>
        <v>Identificar oportunidades metrologícas para atender condiciones favorables del comercio exterior</v>
      </c>
      <c r="G1021" s="1022">
        <v>11</v>
      </c>
      <c r="H1021" s="1022" t="s">
        <v>144</v>
      </c>
      <c r="I1021" s="1030">
        <f>'PLAN DE ACCIÓN 2026'!V23</f>
        <v>1</v>
      </c>
      <c r="J1021" s="1030">
        <f>'PLAN DE ACCIÓN 2026'!J23+'PLAN DE ACCIÓN 2026'!K23+'PLAN DE ACCIÓN 2026'!L23+'PLAN DE ACCIÓN 2026'!M23+'PLAN DE ACCIÓN 2026'!N23+'PLAN DE ACCIÓN 2026'!O23+'PLAN DE ACCIÓN 2026'!P23+'PLAN DE ACCIÓN 2026'!Q23+'PLAN DE ACCIÓN 2026'!R23+'PLAN DE ACCIÓN 2026'!S23+'PLAN DE ACCIÓN 2026'!T23</f>
        <v>0</v>
      </c>
      <c r="K1021" s="1030">
        <f>'PLAN DE ACCIÓN 2026'!AB23+'PLAN DE ACCIÓN 2026'!AC23+'PLAN DE ACCIÓN 2026'!AD23+'PLAN DE ACCIÓN 2026'!AE23+'PLAN DE ACCIÓN 2026'!AF23+'PLAN DE ACCIÓN 2026'!AG23+'PLAN DE ACCIÓN 2026'!AH23+'PLAN DE ACCIÓN 2026'!AI23+'PLAN DE ACCIÓN 2026'!AJ23+'PLAN DE ACCIÓN 2026'!AK23+'PLAN DE ACCIÓN 2026'!AL23</f>
        <v>0</v>
      </c>
      <c r="L1021" s="1031">
        <f t="shared" si="97"/>
        <v>0</v>
      </c>
      <c r="M1021" s="1031">
        <f t="shared" si="98"/>
        <v>0</v>
      </c>
      <c r="N1021" s="1030">
        <f>'PLAN DE ACCIÓN 2026'!T23</f>
        <v>0</v>
      </c>
      <c r="O1021" s="1022">
        <f>'PLAN DE ACCIÓN 2026'!AL23</f>
        <v>0</v>
      </c>
      <c r="P1021" s="1029" t="e">
        <f t="shared" si="101"/>
        <v>#DIV/0!</v>
      </c>
      <c r="Q1021" s="1046" t="s">
        <v>107</v>
      </c>
      <c r="R1021" s="1022">
        <f t="shared" si="102"/>
        <v>0</v>
      </c>
      <c r="S1021" s="1022">
        <f t="shared" si="103"/>
        <v>0</v>
      </c>
    </row>
    <row r="1022" spans="1:19" ht="14.25">
      <c r="A1022" s="1041">
        <v>21</v>
      </c>
      <c r="B1022" s="1023" t="str">
        <f>'PLAN DE ACCIÓN 2026'!G24</f>
        <v>PES5</v>
      </c>
      <c r="C1022" s="1048" t="s">
        <v>133</v>
      </c>
      <c r="D1022" s="1048" t="s">
        <v>104</v>
      </c>
      <c r="E1022" s="1023" t="str">
        <f>'PLAN DE ACCIÓN 2026'!X24</f>
        <v>Subdirección de Servicios Metrológicos y Relación con el Ciudadano</v>
      </c>
      <c r="F1022" s="1022" t="str">
        <f>'PLAN DE ACCIÓN 2026'!H24</f>
        <v>Contribuir desde la oferta de servicios metrológicos la acreditación de los laboratorios nacionales para la reducción de costos de los empresarios para certificarse en calidad</v>
      </c>
      <c r="G1022" s="1022">
        <v>11</v>
      </c>
      <c r="H1022" s="1022" t="s">
        <v>144</v>
      </c>
      <c r="I1022" s="1030">
        <f>'PLAN DE ACCIÓN 2026'!V24</f>
        <v>2</v>
      </c>
      <c r="J1022" s="1030">
        <f>'PLAN DE ACCIÓN 2026'!J24+'PLAN DE ACCIÓN 2026'!K24+'PLAN DE ACCIÓN 2026'!L24+'PLAN DE ACCIÓN 2026'!M24+'PLAN DE ACCIÓN 2026'!N24+'PLAN DE ACCIÓN 2026'!O24+'PLAN DE ACCIÓN 2026'!P24+'PLAN DE ACCIÓN 2026'!Q24+'PLAN DE ACCIÓN 2026'!R24+'PLAN DE ACCIÓN 2026'!S24+'PLAN DE ACCIÓN 2026'!T24</f>
        <v>0</v>
      </c>
      <c r="K1022" s="1030">
        <f>'PLAN DE ACCIÓN 2026'!AB24+'PLAN DE ACCIÓN 2026'!AC24+'PLAN DE ACCIÓN 2026'!AD24+'PLAN DE ACCIÓN 2026'!AE24+'PLAN DE ACCIÓN 2026'!AF24+'PLAN DE ACCIÓN 2026'!AG24+'PLAN DE ACCIÓN 2026'!AH24+'PLAN DE ACCIÓN 2026'!AI24+'PLAN DE ACCIÓN 2026'!AJ24+'PLAN DE ACCIÓN 2026'!AK24+'PLAN DE ACCIÓN 2026'!AL24</f>
        <v>0</v>
      </c>
      <c r="L1022" s="1031">
        <f t="shared" si="97"/>
        <v>0</v>
      </c>
      <c r="M1022" s="1031">
        <f t="shared" si="98"/>
        <v>0</v>
      </c>
      <c r="N1022" s="1030">
        <f>'PLAN DE ACCIÓN 2026'!T24</f>
        <v>0</v>
      </c>
      <c r="O1022" s="1022">
        <f>'PLAN DE ACCIÓN 2026'!AL24</f>
        <v>0</v>
      </c>
      <c r="P1022" s="1029" t="e">
        <f t="shared" si="101"/>
        <v>#DIV/0!</v>
      </c>
      <c r="Q1022" s="1046" t="s">
        <v>107</v>
      </c>
      <c r="R1022" s="1022">
        <f t="shared" si="102"/>
        <v>0</v>
      </c>
      <c r="S1022" s="1022">
        <f t="shared" si="103"/>
        <v>0</v>
      </c>
    </row>
    <row r="1023" spans="1:19" ht="14.25">
      <c r="A1023" s="1041">
        <v>22</v>
      </c>
      <c r="B1023" s="1023" t="str">
        <f>'PLAN DE ACCIÓN 2026'!G25</f>
        <v>PES6</v>
      </c>
      <c r="C1023" s="1048" t="s">
        <v>133</v>
      </c>
      <c r="D1023" s="1048" t="s">
        <v>104</v>
      </c>
      <c r="E1023" s="1023" t="str">
        <f>'PLAN DE ACCIÓN 2026'!X25</f>
        <v>Subdirección de Servicios Metrológicos y Relación con el Ciudadano</v>
      </c>
      <c r="F1023" s="1022" t="str">
        <f>'PLAN DE ACCIÓN 2026'!H25</f>
        <v>Realizar estudios de identificación de brechas metrológicas que contribuya a las apuestas productivas estratégicas</v>
      </c>
      <c r="G1023" s="1022">
        <v>11</v>
      </c>
      <c r="H1023" s="1022" t="s">
        <v>144</v>
      </c>
      <c r="I1023" s="1030">
        <f>'PLAN DE ACCIÓN 2026'!V25</f>
        <v>2</v>
      </c>
      <c r="J1023" s="1030">
        <f>'PLAN DE ACCIÓN 2026'!J25+'PLAN DE ACCIÓN 2026'!K25+'PLAN DE ACCIÓN 2026'!L25+'PLAN DE ACCIÓN 2026'!M25+'PLAN DE ACCIÓN 2026'!N25+'PLAN DE ACCIÓN 2026'!O25+'PLAN DE ACCIÓN 2026'!P25+'PLAN DE ACCIÓN 2026'!Q25+'PLAN DE ACCIÓN 2026'!R25+'PLAN DE ACCIÓN 2026'!S25+'PLAN DE ACCIÓN 2026'!T25</f>
        <v>0</v>
      </c>
      <c r="K1023" s="1030">
        <f>'PLAN DE ACCIÓN 2026'!AB25+'PLAN DE ACCIÓN 2026'!AC25+'PLAN DE ACCIÓN 2026'!AD25+'PLAN DE ACCIÓN 2026'!AE25+'PLAN DE ACCIÓN 2026'!AF25+'PLAN DE ACCIÓN 2026'!AG25+'PLAN DE ACCIÓN 2026'!AH25+'PLAN DE ACCIÓN 2026'!AI25+'PLAN DE ACCIÓN 2026'!AJ25+'PLAN DE ACCIÓN 2026'!AK25+'PLAN DE ACCIÓN 2026'!AL25</f>
        <v>0</v>
      </c>
      <c r="L1023" s="1031">
        <f t="shared" si="97"/>
        <v>0</v>
      </c>
      <c r="M1023" s="1031">
        <f t="shared" si="98"/>
        <v>0</v>
      </c>
      <c r="N1023" s="1030">
        <f>'PLAN DE ACCIÓN 2026'!T25</f>
        <v>0</v>
      </c>
      <c r="O1023" s="1022">
        <f>'PLAN DE ACCIÓN 2026'!AL25</f>
        <v>0</v>
      </c>
      <c r="P1023" s="1029" t="e">
        <f t="shared" si="101"/>
        <v>#DIV/0!</v>
      </c>
      <c r="Q1023" s="1046" t="s">
        <v>107</v>
      </c>
      <c r="R1023" s="1022">
        <f t="shared" si="102"/>
        <v>0</v>
      </c>
      <c r="S1023" s="1022">
        <f t="shared" si="103"/>
        <v>0</v>
      </c>
    </row>
    <row r="1024" spans="1:19" ht="14.25">
      <c r="A1024" s="1041">
        <v>23</v>
      </c>
      <c r="B1024" s="1023" t="str">
        <f>'PLAN DE ACCIÓN 2026'!G26</f>
        <v>PES7</v>
      </c>
      <c r="C1024" s="1048" t="s">
        <v>133</v>
      </c>
      <c r="D1024" s="1048" t="s">
        <v>104</v>
      </c>
      <c r="E1024" s="1023" t="str">
        <f>'PLAN DE ACCIÓN 2026'!X26</f>
        <v>Dirección General</v>
      </c>
      <c r="F1024" s="1022" t="str">
        <f>'PLAN DE ACCIÓN 2026'!H26</f>
        <v>Participar en eventos y canales de comunicación del SICAL</v>
      </c>
      <c r="G1024" s="1022">
        <v>11</v>
      </c>
      <c r="H1024" s="1022" t="s">
        <v>144</v>
      </c>
      <c r="I1024" s="1030">
        <f>'PLAN DE ACCIÓN 2026'!V26</f>
        <v>2</v>
      </c>
      <c r="J1024" s="1030">
        <f>'PLAN DE ACCIÓN 2026'!J26+'PLAN DE ACCIÓN 2026'!K26+'PLAN DE ACCIÓN 2026'!L26+'PLAN DE ACCIÓN 2026'!M26+'PLAN DE ACCIÓN 2026'!N26+'PLAN DE ACCIÓN 2026'!O26+'PLAN DE ACCIÓN 2026'!P26+'PLAN DE ACCIÓN 2026'!Q26+'PLAN DE ACCIÓN 2026'!R26+'PLAN DE ACCIÓN 2026'!S26+'PLAN DE ACCIÓN 2026'!T26</f>
        <v>1</v>
      </c>
      <c r="K1024" s="1030">
        <f>'PLAN DE ACCIÓN 2026'!AB26+'PLAN DE ACCIÓN 2026'!AC26+'PLAN DE ACCIÓN 2026'!AD26+'PLAN DE ACCIÓN 2026'!AE26+'PLAN DE ACCIÓN 2026'!AF26+'PLAN DE ACCIÓN 2026'!AG26+'PLAN DE ACCIÓN 2026'!AH26+'PLAN DE ACCIÓN 2026'!AI26+'PLAN DE ACCIÓN 2026'!AJ26+'PLAN DE ACCIÓN 2026'!AK26+'PLAN DE ACCIÓN 2026'!AL26</f>
        <v>0</v>
      </c>
      <c r="L1024" s="1031">
        <f t="shared" si="97"/>
        <v>0.5</v>
      </c>
      <c r="M1024" s="1031">
        <f t="shared" si="98"/>
        <v>0</v>
      </c>
      <c r="N1024" s="1030">
        <f>'PLAN DE ACCIÓN 2026'!T26</f>
        <v>0</v>
      </c>
      <c r="O1024" s="1022">
        <f>'PLAN DE ACCIÓN 2026'!AL26</f>
        <v>0</v>
      </c>
      <c r="P1024" s="1029" t="e">
        <f t="shared" si="101"/>
        <v>#DIV/0!</v>
      </c>
      <c r="Q1024" s="1046" t="s">
        <v>107</v>
      </c>
      <c r="R1024" s="1022">
        <f t="shared" si="102"/>
        <v>-1</v>
      </c>
      <c r="S1024" s="1022">
        <f t="shared" si="103"/>
        <v>0</v>
      </c>
    </row>
    <row r="1025" spans="1:19" ht="14.25">
      <c r="A1025" s="1041">
        <v>24</v>
      </c>
      <c r="B1025" s="1023" t="str">
        <f>'PLAN DE ACCIÓN 2026'!G27</f>
        <v>PES8</v>
      </c>
      <c r="C1025" s="1048" t="s">
        <v>133</v>
      </c>
      <c r="D1025" s="1048" t="s">
        <v>104</v>
      </c>
      <c r="E1025" s="1023" t="str">
        <f>'PLAN DE ACCIÓN 2026'!X27</f>
        <v>Subdirección de Servicios Metrológicos y Relación con el Ciudadano</v>
      </c>
      <c r="F1025" s="1022" t="str">
        <f>'PLAN DE ACCIÓN 2026'!H27</f>
        <v>Fortalecer la estrategia nacional del turismo responsable sus ejes temáticos y componentes</v>
      </c>
      <c r="G1025" s="1022">
        <v>11</v>
      </c>
      <c r="H1025" s="1022" t="s">
        <v>144</v>
      </c>
      <c r="I1025" s="1030">
        <f>'PLAN DE ACCIÓN 2026'!V27</f>
        <v>1</v>
      </c>
      <c r="J1025" s="1030">
        <f>'PLAN DE ACCIÓN 2026'!J27+'PLAN DE ACCIÓN 2026'!K27+'PLAN DE ACCIÓN 2026'!L27+'PLAN DE ACCIÓN 2026'!M27+'PLAN DE ACCIÓN 2026'!N27+'PLAN DE ACCIÓN 2026'!O27+'PLAN DE ACCIÓN 2026'!P27+'PLAN DE ACCIÓN 2026'!Q27+'PLAN DE ACCIÓN 2026'!R27+'PLAN DE ACCIÓN 2026'!S27+'PLAN DE ACCIÓN 2026'!T27</f>
        <v>0</v>
      </c>
      <c r="K1025" s="1030">
        <f>'PLAN DE ACCIÓN 2026'!AB27+'PLAN DE ACCIÓN 2026'!AC27+'PLAN DE ACCIÓN 2026'!AD27+'PLAN DE ACCIÓN 2026'!AE27+'PLAN DE ACCIÓN 2026'!AF27+'PLAN DE ACCIÓN 2026'!AG27+'PLAN DE ACCIÓN 2026'!AH27+'PLAN DE ACCIÓN 2026'!AI27+'PLAN DE ACCIÓN 2026'!AJ27+'PLAN DE ACCIÓN 2026'!AK27+'PLAN DE ACCIÓN 2026'!AL27</f>
        <v>0</v>
      </c>
      <c r="L1025" s="1031">
        <f t="shared" si="97"/>
        <v>0</v>
      </c>
      <c r="M1025" s="1031">
        <f t="shared" si="98"/>
        <v>0</v>
      </c>
      <c r="N1025" s="1030">
        <f>'PLAN DE ACCIÓN 2026'!T27</f>
        <v>0</v>
      </c>
      <c r="O1025" s="1022">
        <f>'PLAN DE ACCIÓN 2026'!AL27</f>
        <v>0</v>
      </c>
      <c r="P1025" s="1029" t="e">
        <f t="shared" si="101"/>
        <v>#DIV/0!</v>
      </c>
      <c r="Q1025" s="1046" t="s">
        <v>107</v>
      </c>
      <c r="R1025" s="1022">
        <f t="shared" si="102"/>
        <v>0</v>
      </c>
      <c r="S1025" s="1022">
        <f t="shared" si="103"/>
        <v>0</v>
      </c>
    </row>
    <row r="1026" spans="1:19" ht="14.25">
      <c r="A1026" s="1041">
        <v>25</v>
      </c>
      <c r="B1026" s="1023" t="str">
        <f>'PLAN DE ACCIÓN 2026'!G28</f>
        <v>PES9</v>
      </c>
      <c r="C1026" s="1048" t="s">
        <v>133</v>
      </c>
      <c r="D1026" s="1048" t="s">
        <v>104</v>
      </c>
      <c r="E1026" s="1023" t="str">
        <f>'PLAN DE ACCIÓN 2026'!X28</f>
        <v>Subdirección de Servicios Metrológicos y Relación con el Ciudadano</v>
      </c>
      <c r="F1026" s="1022" t="str">
        <f>'PLAN DE ACCIÓN 2026'!H28</f>
        <v>Participación en definición de regulación</v>
      </c>
      <c r="G1026" s="1022">
        <v>11</v>
      </c>
      <c r="H1026" s="1022" t="s">
        <v>144</v>
      </c>
      <c r="I1026" s="1030">
        <f>'PLAN DE ACCIÓN 2026'!V28</f>
        <v>1</v>
      </c>
      <c r="J1026" s="1030">
        <f>'PLAN DE ACCIÓN 2026'!J28+'PLAN DE ACCIÓN 2026'!K28+'PLAN DE ACCIÓN 2026'!L28+'PLAN DE ACCIÓN 2026'!M28+'PLAN DE ACCIÓN 2026'!N28+'PLAN DE ACCIÓN 2026'!O28+'PLAN DE ACCIÓN 2026'!P28+'PLAN DE ACCIÓN 2026'!Q28+'PLAN DE ACCIÓN 2026'!R28+'PLAN DE ACCIÓN 2026'!S28+'PLAN DE ACCIÓN 2026'!T28</f>
        <v>0</v>
      </c>
      <c r="K1026" s="1030">
        <f>'PLAN DE ACCIÓN 2026'!AB28+'PLAN DE ACCIÓN 2026'!AC28+'PLAN DE ACCIÓN 2026'!AD28+'PLAN DE ACCIÓN 2026'!AE28+'PLAN DE ACCIÓN 2026'!AF28+'PLAN DE ACCIÓN 2026'!AG28+'PLAN DE ACCIÓN 2026'!AH28+'PLAN DE ACCIÓN 2026'!AI28+'PLAN DE ACCIÓN 2026'!AJ28+'PLAN DE ACCIÓN 2026'!AK28+'PLAN DE ACCIÓN 2026'!AL28</f>
        <v>0</v>
      </c>
      <c r="L1026" s="1031">
        <f t="shared" si="97"/>
        <v>0</v>
      </c>
      <c r="M1026" s="1031">
        <f t="shared" si="98"/>
        <v>0</v>
      </c>
      <c r="N1026" s="1030">
        <f>'PLAN DE ACCIÓN 2026'!T28</f>
        <v>0</v>
      </c>
      <c r="O1026" s="1022">
        <f>'PLAN DE ACCIÓN 2026'!AL28</f>
        <v>0</v>
      </c>
      <c r="P1026" s="1029" t="e">
        <f t="shared" si="101"/>
        <v>#DIV/0!</v>
      </c>
      <c r="Q1026" s="1046" t="s">
        <v>105</v>
      </c>
      <c r="R1026" s="1022">
        <f t="shared" si="102"/>
        <v>0</v>
      </c>
      <c r="S1026" s="1022">
        <f t="shared" si="103"/>
        <v>0</v>
      </c>
    </row>
    <row r="1027" spans="1:19" ht="14.25">
      <c r="A1027" s="1041">
        <v>26</v>
      </c>
      <c r="B1027" s="1023" t="str">
        <f>'PLAN DE ACCIÓN 2026'!G29</f>
        <v>PEI5</v>
      </c>
      <c r="C1027" s="1048" t="s">
        <v>133</v>
      </c>
      <c r="D1027" s="1048" t="s">
        <v>104</v>
      </c>
      <c r="E1027" s="1023" t="str">
        <f>'PLAN DE ACCIÓN 2026'!X29</f>
        <v>Subdirección de Servicios Metrológicos y Relación con el Ciudadano</v>
      </c>
      <c r="F1027" s="1022" t="str">
        <f>'PLAN DE ACCIÓN 2026'!H29</f>
        <v>Fortalecer el relacionamiento con el sector productivo a través de la RCM</v>
      </c>
      <c r="G1027" s="1022">
        <v>11</v>
      </c>
      <c r="H1027" s="1022" t="s">
        <v>144</v>
      </c>
      <c r="I1027" s="1030">
        <f>'PLAN DE ACCIÓN 2026'!V29</f>
        <v>3</v>
      </c>
      <c r="J1027" s="1030">
        <f>'PLAN DE ACCIÓN 2026'!J29+'PLAN DE ACCIÓN 2026'!K29+'PLAN DE ACCIÓN 2026'!L29+'PLAN DE ACCIÓN 2026'!M29+'PLAN DE ACCIÓN 2026'!N29+'PLAN DE ACCIÓN 2026'!O29+'PLAN DE ACCIÓN 2026'!P29+'PLAN DE ACCIÓN 2026'!Q29+'PLAN DE ACCIÓN 2026'!R29+'PLAN DE ACCIÓN 2026'!S29+'PLAN DE ACCIÓN 2026'!T29</f>
        <v>0</v>
      </c>
      <c r="K1027" s="1030">
        <f>'PLAN DE ACCIÓN 2026'!AB29+'PLAN DE ACCIÓN 2026'!AC29+'PLAN DE ACCIÓN 2026'!AD29+'PLAN DE ACCIÓN 2026'!AE29+'PLAN DE ACCIÓN 2026'!AF29+'PLAN DE ACCIÓN 2026'!AG29+'PLAN DE ACCIÓN 2026'!AH29+'PLAN DE ACCIÓN 2026'!AI29+'PLAN DE ACCIÓN 2026'!AJ29+'PLAN DE ACCIÓN 2026'!AK29+'PLAN DE ACCIÓN 2026'!AL29</f>
        <v>0</v>
      </c>
      <c r="L1027" s="1031">
        <f t="shared" si="97"/>
        <v>0</v>
      </c>
      <c r="M1027" s="1031">
        <f t="shared" si="98"/>
        <v>0</v>
      </c>
      <c r="N1027" s="1030">
        <f>'PLAN DE ACCIÓN 2026'!T29</f>
        <v>0</v>
      </c>
      <c r="O1027" s="1022">
        <f>'PLAN DE ACCIÓN 2026'!AL29</f>
        <v>0</v>
      </c>
      <c r="P1027" s="1029" t="e">
        <f t="shared" si="101"/>
        <v>#DIV/0!</v>
      </c>
      <c r="Q1027" s="1046" t="s">
        <v>107</v>
      </c>
      <c r="R1027" s="1022">
        <f t="shared" si="102"/>
        <v>0</v>
      </c>
      <c r="S1027" s="1022">
        <f t="shared" si="103"/>
        <v>0</v>
      </c>
    </row>
    <row r="1028" spans="1:19" ht="14.25">
      <c r="A1028" s="1041">
        <v>27</v>
      </c>
      <c r="B1028" s="1023" t="str">
        <f>'PLAN DE ACCIÓN 2026'!G30</f>
        <v>PES10</v>
      </c>
      <c r="C1028" s="1048" t="s">
        <v>133</v>
      </c>
      <c r="D1028" s="1048" t="s">
        <v>104</v>
      </c>
      <c r="E1028" s="1023" t="str">
        <f>'PLAN DE ACCIÓN 2026'!X30</f>
        <v>Subdirección de Servicios Metrológicos y Relación con el Ciudadano</v>
      </c>
      <c r="F1028" s="1022" t="str">
        <f>'PLAN DE ACCIÓN 2026'!H30</f>
        <v>Desarrollar planes de trabajos para disminución de brechas de capacidades de medición y calibración desarrollados</v>
      </c>
      <c r="G1028" s="1022">
        <v>11</v>
      </c>
      <c r="H1028" s="1022" t="s">
        <v>144</v>
      </c>
      <c r="I1028" s="1030">
        <f>'PLAN DE ACCIÓN 2026'!V30</f>
        <v>1</v>
      </c>
      <c r="J1028" s="1030">
        <f>'PLAN DE ACCIÓN 2026'!J30+'PLAN DE ACCIÓN 2026'!K30+'PLAN DE ACCIÓN 2026'!L30+'PLAN DE ACCIÓN 2026'!M30+'PLAN DE ACCIÓN 2026'!N30+'PLAN DE ACCIÓN 2026'!O30+'PLAN DE ACCIÓN 2026'!P30+'PLAN DE ACCIÓN 2026'!Q30+'PLAN DE ACCIÓN 2026'!R30+'PLAN DE ACCIÓN 2026'!S30+'PLAN DE ACCIÓN 2026'!T30</f>
        <v>0</v>
      </c>
      <c r="K1028" s="1030">
        <f>'PLAN DE ACCIÓN 2026'!AB30+'PLAN DE ACCIÓN 2026'!AC30+'PLAN DE ACCIÓN 2026'!AD30+'PLAN DE ACCIÓN 2026'!AE30+'PLAN DE ACCIÓN 2026'!AF30+'PLAN DE ACCIÓN 2026'!AG30+'PLAN DE ACCIÓN 2026'!AH30+'PLAN DE ACCIÓN 2026'!AI30+'PLAN DE ACCIÓN 2026'!AJ30+'PLAN DE ACCIÓN 2026'!AK30+'PLAN DE ACCIÓN 2026'!AL30</f>
        <v>0</v>
      </c>
      <c r="L1028" s="1031">
        <f t="shared" si="97"/>
        <v>0</v>
      </c>
      <c r="M1028" s="1031">
        <f t="shared" si="98"/>
        <v>0</v>
      </c>
      <c r="N1028" s="1030">
        <f>'PLAN DE ACCIÓN 2026'!T30</f>
        <v>0</v>
      </c>
      <c r="O1028" s="1022">
        <f>'PLAN DE ACCIÓN 2026'!AL30</f>
        <v>0</v>
      </c>
      <c r="P1028" s="1029" t="e">
        <f t="shared" si="101"/>
        <v>#DIV/0!</v>
      </c>
      <c r="Q1028" s="1046" t="s">
        <v>107</v>
      </c>
      <c r="R1028" s="1022">
        <f t="shared" si="102"/>
        <v>0</v>
      </c>
      <c r="S1028" s="1022">
        <f t="shared" si="103"/>
        <v>0</v>
      </c>
    </row>
    <row r="1029" spans="1:19" ht="14.25">
      <c r="A1029" s="1041">
        <v>28</v>
      </c>
      <c r="B1029" s="1023" t="str">
        <f>'PLAN DE ACCIÓN 2026'!G31</f>
        <v>PES11</v>
      </c>
      <c r="C1029" s="1048" t="s">
        <v>133</v>
      </c>
      <c r="D1029" s="1048" t="s">
        <v>104</v>
      </c>
      <c r="E1029" s="1023" t="str">
        <f>'PLAN DE ACCIÓN 2026'!X31</f>
        <v>Subdirección de Servicios Metrológicos y Relación con el Ciudadano</v>
      </c>
      <c r="F1029" s="1022" t="str">
        <f>'PLAN DE ACCIÓN 2026'!H31</f>
        <v>Desarrollar programas de fortalecimiento de habilidades duras y blandas en sectores de las regiones con identificación de brechas de capacidades metrológicas</v>
      </c>
      <c r="G1029" s="1022">
        <v>11</v>
      </c>
      <c r="H1029" s="1022" t="s">
        <v>144</v>
      </c>
      <c r="I1029" s="1030">
        <f>'PLAN DE ACCIÓN 2026'!V31</f>
        <v>2</v>
      </c>
      <c r="J1029" s="1030">
        <f>'PLAN DE ACCIÓN 2026'!J31+'PLAN DE ACCIÓN 2026'!K31+'PLAN DE ACCIÓN 2026'!L31+'PLAN DE ACCIÓN 2026'!M31+'PLAN DE ACCIÓN 2026'!N31+'PLAN DE ACCIÓN 2026'!O31+'PLAN DE ACCIÓN 2026'!P31+'PLAN DE ACCIÓN 2026'!Q31+'PLAN DE ACCIÓN 2026'!R31+'PLAN DE ACCIÓN 2026'!S31+'PLAN DE ACCIÓN 2026'!T31</f>
        <v>0</v>
      </c>
      <c r="K1029" s="1030">
        <f>'PLAN DE ACCIÓN 2026'!AB31+'PLAN DE ACCIÓN 2026'!AC31+'PLAN DE ACCIÓN 2026'!AD31+'PLAN DE ACCIÓN 2026'!AE31+'PLAN DE ACCIÓN 2026'!AF31+'PLAN DE ACCIÓN 2026'!AG31+'PLAN DE ACCIÓN 2026'!AH31+'PLAN DE ACCIÓN 2026'!AI31+'PLAN DE ACCIÓN 2026'!AJ31+'PLAN DE ACCIÓN 2026'!AK31+'PLAN DE ACCIÓN 2026'!AL31</f>
        <v>0</v>
      </c>
      <c r="L1029" s="1031">
        <f t="shared" si="97"/>
        <v>0</v>
      </c>
      <c r="M1029" s="1031">
        <f t="shared" si="98"/>
        <v>0</v>
      </c>
      <c r="N1029" s="1030">
        <f>'PLAN DE ACCIÓN 2026'!T31</f>
        <v>0</v>
      </c>
      <c r="O1029" s="1022">
        <f>'PLAN DE ACCIÓN 2026'!AL31</f>
        <v>0</v>
      </c>
      <c r="P1029" s="1029" t="e">
        <f t="shared" si="101"/>
        <v>#DIV/0!</v>
      </c>
      <c r="Q1029" s="1046" t="s">
        <v>105</v>
      </c>
      <c r="R1029" s="1022">
        <f t="shared" si="102"/>
        <v>0</v>
      </c>
      <c r="S1029" s="1022">
        <f t="shared" si="103"/>
        <v>0</v>
      </c>
    </row>
    <row r="1030" spans="1:19" ht="14.25">
      <c r="A1030" s="1041">
        <v>29</v>
      </c>
      <c r="B1030" s="1023" t="str">
        <f>'PLAN DE ACCIÓN 2026'!G32</f>
        <v>PEI6</v>
      </c>
      <c r="C1030" s="1048" t="s">
        <v>133</v>
      </c>
      <c r="D1030" s="1048" t="s">
        <v>104</v>
      </c>
      <c r="E1030" s="1023" t="str">
        <f>'PLAN DE ACCIÓN 2026'!X32</f>
        <v>Subdirección de Servicios Metrológicos y Relación con el Ciudadano</v>
      </c>
      <c r="F1030" s="1022" t="str">
        <f>'PLAN DE ACCIÓN 2026'!H32</f>
        <v>Generar charlas técnicas enfocadas en las regiónes, acciones en marco de proyectos de coorperación, servicios / formaciones metrológicos en las regiones.</v>
      </c>
      <c r="G1030" s="1022">
        <v>11</v>
      </c>
      <c r="H1030" s="1022" t="s">
        <v>144</v>
      </c>
      <c r="I1030" s="1030">
        <f>'PLAN DE ACCIÓN 2026'!V32</f>
        <v>1</v>
      </c>
      <c r="J1030" s="1030">
        <f>'PLAN DE ACCIÓN 2026'!J32+'PLAN DE ACCIÓN 2026'!K32+'PLAN DE ACCIÓN 2026'!L32+'PLAN DE ACCIÓN 2026'!M32+'PLAN DE ACCIÓN 2026'!N32+'PLAN DE ACCIÓN 2026'!O32+'PLAN DE ACCIÓN 2026'!P32+'PLAN DE ACCIÓN 2026'!Q32+'PLAN DE ACCIÓN 2026'!R32+'PLAN DE ACCIÓN 2026'!S32+'PLAN DE ACCIÓN 2026'!T32</f>
        <v>0</v>
      </c>
      <c r="K1030" s="1030">
        <f>'PLAN DE ACCIÓN 2026'!AB32+'PLAN DE ACCIÓN 2026'!AC32+'PLAN DE ACCIÓN 2026'!AD32+'PLAN DE ACCIÓN 2026'!AE32+'PLAN DE ACCIÓN 2026'!AF32+'PLAN DE ACCIÓN 2026'!AG32+'PLAN DE ACCIÓN 2026'!AH32+'PLAN DE ACCIÓN 2026'!AI32+'PLAN DE ACCIÓN 2026'!AJ32+'PLAN DE ACCIÓN 2026'!AK32+'PLAN DE ACCIÓN 2026'!AL32</f>
        <v>0</v>
      </c>
      <c r="L1030" s="1031">
        <f t="shared" si="97"/>
        <v>0</v>
      </c>
      <c r="M1030" s="1031">
        <f t="shared" si="98"/>
        <v>0</v>
      </c>
      <c r="N1030" s="1030">
        <f>'PLAN DE ACCIÓN 2026'!T32</f>
        <v>0</v>
      </c>
      <c r="O1030" s="1022">
        <f>'PLAN DE ACCIÓN 2026'!AL32</f>
        <v>0</v>
      </c>
      <c r="P1030" s="1029" t="e">
        <f t="shared" si="101"/>
        <v>#DIV/0!</v>
      </c>
      <c r="Q1030" s="1046" t="s">
        <v>105</v>
      </c>
      <c r="R1030" s="1022">
        <f t="shared" si="102"/>
        <v>0</v>
      </c>
      <c r="S1030" s="1022">
        <f t="shared" si="103"/>
        <v>0</v>
      </c>
    </row>
    <row r="1031" spans="1:19" ht="14.25">
      <c r="A1031" s="1041">
        <v>30</v>
      </c>
      <c r="B1031" s="1023" t="str">
        <f>'PLAN DE ACCIÓN 2026'!G33</f>
        <v>PEI7</v>
      </c>
      <c r="C1031" s="1048" t="s">
        <v>133</v>
      </c>
      <c r="D1031" s="1048" t="s">
        <v>104</v>
      </c>
      <c r="E1031" s="1023" t="str">
        <f>'PLAN DE ACCIÓN 2026'!X33</f>
        <v>Subdirección de Servicios Metrológicos y Relación con el Ciudadano</v>
      </c>
      <c r="F1031" s="1022" t="str">
        <f>'PLAN DE ACCIÓN 2026'!H33</f>
        <v>Realizar seguimiento a las actividades ACTI donde el instituto participe con otros centros de investigacion, universidades entre otros.</v>
      </c>
      <c r="G1031" s="1022">
        <v>11</v>
      </c>
      <c r="H1031" s="1022" t="s">
        <v>144</v>
      </c>
      <c r="I1031" s="1030">
        <f>'PLAN DE ACCIÓN 2026'!V33</f>
        <v>2</v>
      </c>
      <c r="J1031" s="1030">
        <f>'PLAN DE ACCIÓN 2026'!J33+'PLAN DE ACCIÓN 2026'!K33+'PLAN DE ACCIÓN 2026'!L33+'PLAN DE ACCIÓN 2026'!M33+'PLAN DE ACCIÓN 2026'!N33+'PLAN DE ACCIÓN 2026'!O33+'PLAN DE ACCIÓN 2026'!P33+'PLAN DE ACCIÓN 2026'!Q33+'PLAN DE ACCIÓN 2026'!R33+'PLAN DE ACCIÓN 2026'!S33+'PLAN DE ACCIÓN 2026'!T33</f>
        <v>1</v>
      </c>
      <c r="K1031" s="1030">
        <f>'PLAN DE ACCIÓN 2026'!AB33+'PLAN DE ACCIÓN 2026'!AC33+'PLAN DE ACCIÓN 2026'!AD33+'PLAN DE ACCIÓN 2026'!AE33+'PLAN DE ACCIÓN 2026'!AF33+'PLAN DE ACCIÓN 2026'!AG33+'PLAN DE ACCIÓN 2026'!AH33+'PLAN DE ACCIÓN 2026'!AI33+'PLAN DE ACCIÓN 2026'!AJ33+'PLAN DE ACCIÓN 2026'!AK33+'PLAN DE ACCIÓN 2026'!AL33</f>
        <v>0</v>
      </c>
      <c r="L1031" s="1031">
        <f t="shared" si="97"/>
        <v>0.5</v>
      </c>
      <c r="M1031" s="1031">
        <f t="shared" si="98"/>
        <v>0</v>
      </c>
      <c r="N1031" s="1030">
        <f>'PLAN DE ACCIÓN 2026'!T33</f>
        <v>0</v>
      </c>
      <c r="O1031" s="1022">
        <f>'PLAN DE ACCIÓN 2026'!AL33</f>
        <v>0</v>
      </c>
      <c r="P1031" s="1029" t="e">
        <f t="shared" si="101"/>
        <v>#DIV/0!</v>
      </c>
      <c r="Q1031" s="1046" t="s">
        <v>107</v>
      </c>
      <c r="R1031" s="1022">
        <f t="shared" si="102"/>
        <v>-1</v>
      </c>
      <c r="S1031" s="1022">
        <f t="shared" si="103"/>
        <v>0</v>
      </c>
    </row>
    <row r="1032" spans="1:19" ht="14.25">
      <c r="A1032" s="1041">
        <v>31</v>
      </c>
      <c r="B1032" s="1023" t="str">
        <f>'PLAN DE ACCIÓN 2026'!G34</f>
        <v>PES12</v>
      </c>
      <c r="C1032" s="1048" t="s">
        <v>133</v>
      </c>
      <c r="D1032" s="1048" t="s">
        <v>104</v>
      </c>
      <c r="E1032" s="1023" t="str">
        <f>'PLAN DE ACCIÓN 2026'!X34</f>
        <v>Subdirección de Servicios Metrológicos y Relación con el Ciudadano</v>
      </c>
      <c r="F1032" s="1022" t="str">
        <f>'PLAN DE ACCIÓN 2026'!H34</f>
        <v>Identificar actividades en el sector CIT que articulen las necesidades de la industria con las capacidades de CTI y academia</v>
      </c>
      <c r="G1032" s="1022">
        <v>11</v>
      </c>
      <c r="H1032" s="1022" t="s">
        <v>144</v>
      </c>
      <c r="I1032" s="1030">
        <f>'PLAN DE ACCIÓN 2026'!V34</f>
        <v>13</v>
      </c>
      <c r="J1032" s="1030">
        <f>'PLAN DE ACCIÓN 2026'!J34+'PLAN DE ACCIÓN 2026'!K34+'PLAN DE ACCIÓN 2026'!L34+'PLAN DE ACCIÓN 2026'!M34+'PLAN DE ACCIÓN 2026'!N34+'PLAN DE ACCIÓN 2026'!O34+'PLAN DE ACCIÓN 2026'!P34+'PLAN DE ACCIÓN 2026'!Q34+'PLAN DE ACCIÓN 2026'!R34+'PLAN DE ACCIÓN 2026'!S34+'PLAN DE ACCIÓN 2026'!T34</f>
        <v>6</v>
      </c>
      <c r="K1032" s="1030">
        <f>'PLAN DE ACCIÓN 2026'!AB34+'PLAN DE ACCIÓN 2026'!AC34+'PLAN DE ACCIÓN 2026'!AD34+'PLAN DE ACCIÓN 2026'!AE34+'PLAN DE ACCIÓN 2026'!AF34+'PLAN DE ACCIÓN 2026'!AG34+'PLAN DE ACCIÓN 2026'!AH34+'PLAN DE ACCIÓN 2026'!AI34+'PLAN DE ACCIÓN 2026'!AJ34+'PLAN DE ACCIÓN 2026'!AK34+'PLAN DE ACCIÓN 2026'!AL34</f>
        <v>0</v>
      </c>
      <c r="L1032" s="1031">
        <f t="shared" si="97"/>
        <v>0.46153846153846156</v>
      </c>
      <c r="M1032" s="1031">
        <f t="shared" si="98"/>
        <v>0</v>
      </c>
      <c r="N1032" s="1030">
        <f>'PLAN DE ACCIÓN 2026'!T34</f>
        <v>0</v>
      </c>
      <c r="O1032" s="1022">
        <f>'PLAN DE ACCIÓN 2026'!AL34</f>
        <v>0</v>
      </c>
      <c r="P1032" s="1029" t="e">
        <f t="shared" si="101"/>
        <v>#DIV/0!</v>
      </c>
      <c r="Q1032" s="1046" t="s">
        <v>105</v>
      </c>
      <c r="R1032" s="1022">
        <f t="shared" si="102"/>
        <v>-6</v>
      </c>
      <c r="S1032" s="1022">
        <f t="shared" si="103"/>
        <v>0</v>
      </c>
    </row>
    <row r="1033" spans="1:19" ht="14.25">
      <c r="A1033" s="1041">
        <v>32</v>
      </c>
      <c r="B1033" s="1023" t="str">
        <f>'PLAN DE ACCIÓN 2026'!G35</f>
        <v>PEI8</v>
      </c>
      <c r="C1033" s="1048" t="s">
        <v>133</v>
      </c>
      <c r="D1033" s="1048" t="s">
        <v>104</v>
      </c>
      <c r="E1033" s="1023" t="str">
        <f>'PLAN DE ACCIÓN 2026'!X35</f>
        <v>Subdirección de Metrología Química y Biología</v>
      </c>
      <c r="F1033" s="1022"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1033" s="1022">
        <v>11</v>
      </c>
      <c r="H1033" s="1022" t="s">
        <v>144</v>
      </c>
      <c r="I1033" s="1030">
        <f>'PLAN DE ACCIÓN 2026'!V35</f>
        <v>1</v>
      </c>
      <c r="J1033" s="1030">
        <f>'PLAN DE ACCIÓN 2026'!J35+'PLAN DE ACCIÓN 2026'!K35+'PLAN DE ACCIÓN 2026'!L35+'PLAN DE ACCIÓN 2026'!M35+'PLAN DE ACCIÓN 2026'!N35+'PLAN DE ACCIÓN 2026'!O35+'PLAN DE ACCIÓN 2026'!P35+'PLAN DE ACCIÓN 2026'!Q35+'PLAN DE ACCIÓN 2026'!R35+'PLAN DE ACCIÓN 2026'!S35+'PLAN DE ACCIÓN 2026'!T35</f>
        <v>0</v>
      </c>
      <c r="K1033" s="1030">
        <f>'PLAN DE ACCIÓN 2026'!AB35+'PLAN DE ACCIÓN 2026'!AC35+'PLAN DE ACCIÓN 2026'!AD35+'PLAN DE ACCIÓN 2026'!AE35+'PLAN DE ACCIÓN 2026'!AF35+'PLAN DE ACCIÓN 2026'!AG35+'PLAN DE ACCIÓN 2026'!AH35+'PLAN DE ACCIÓN 2026'!AI35+'PLAN DE ACCIÓN 2026'!AJ35+'PLAN DE ACCIÓN 2026'!AK35+'PLAN DE ACCIÓN 2026'!AL35</f>
        <v>0</v>
      </c>
      <c r="L1033" s="1031">
        <f t="shared" si="97"/>
        <v>0</v>
      </c>
      <c r="M1033" s="1031">
        <f t="shared" si="98"/>
        <v>0</v>
      </c>
      <c r="N1033" s="1030">
        <f>'PLAN DE ACCIÓN 2026'!T35</f>
        <v>0</v>
      </c>
      <c r="O1033" s="1022">
        <f>'PLAN DE ACCIÓN 2026'!AL35</f>
        <v>0</v>
      </c>
      <c r="P1033" s="1029" t="e">
        <f t="shared" si="101"/>
        <v>#DIV/0!</v>
      </c>
      <c r="Q1033" s="1046" t="s">
        <v>105</v>
      </c>
      <c r="R1033" s="1022">
        <f t="shared" si="102"/>
        <v>0</v>
      </c>
      <c r="S1033" s="1022">
        <f t="shared" si="103"/>
        <v>0</v>
      </c>
    </row>
    <row r="1034" spans="1:19" ht="14.25">
      <c r="A1034" s="1041">
        <v>33</v>
      </c>
      <c r="B1034" s="1023" t="str">
        <f>'PLAN DE ACCIÓN 2026'!G36</f>
        <v>PEI9</v>
      </c>
      <c r="C1034" s="1048" t="s">
        <v>133</v>
      </c>
      <c r="D1034" s="1048" t="s">
        <v>104</v>
      </c>
      <c r="E1034" s="1023" t="str">
        <f>'PLAN DE ACCIÓN 2026'!X36</f>
        <v>Subdirección de Metrología Física</v>
      </c>
      <c r="F1034" s="1022"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1034" s="1022">
        <v>11</v>
      </c>
      <c r="H1034" s="1022" t="s">
        <v>144</v>
      </c>
      <c r="I1034" s="1030">
        <f>'PLAN DE ACCIÓN 2026'!V36</f>
        <v>8</v>
      </c>
      <c r="J1034" s="1030">
        <f>'PLAN DE ACCIÓN 2026'!J36+'PLAN DE ACCIÓN 2026'!K36+'PLAN DE ACCIÓN 2026'!L36+'PLAN DE ACCIÓN 2026'!M36+'PLAN DE ACCIÓN 2026'!N36+'PLAN DE ACCIÓN 2026'!O36+'PLAN DE ACCIÓN 2026'!P36+'PLAN DE ACCIÓN 2026'!Q36+'PLAN DE ACCIÓN 2026'!R36+'PLAN DE ACCIÓN 2026'!S36+'PLAN DE ACCIÓN 2026'!T36</f>
        <v>6</v>
      </c>
      <c r="K1034" s="1030">
        <f>'PLAN DE ACCIÓN 2026'!AB36+'PLAN DE ACCIÓN 2026'!AC36+'PLAN DE ACCIÓN 2026'!AD36+'PLAN DE ACCIÓN 2026'!AE36+'PLAN DE ACCIÓN 2026'!AF36+'PLAN DE ACCIÓN 2026'!AG36+'PLAN DE ACCIÓN 2026'!AH36+'PLAN DE ACCIÓN 2026'!AI36+'PLAN DE ACCIÓN 2026'!AJ36+'PLAN DE ACCIÓN 2026'!AK36+'PLAN DE ACCIÓN 2026'!AL36</f>
        <v>0</v>
      </c>
      <c r="L1034" s="1031">
        <f t="shared" si="97"/>
        <v>0.75</v>
      </c>
      <c r="M1034" s="1031">
        <f t="shared" si="98"/>
        <v>0</v>
      </c>
      <c r="N1034" s="1030">
        <f>'PLAN DE ACCIÓN 2026'!T36</f>
        <v>1</v>
      </c>
      <c r="O1034" s="1022">
        <f>'PLAN DE ACCIÓN 2026'!AL36</f>
        <v>0</v>
      </c>
      <c r="P1034" s="1029">
        <f t="shared" si="101"/>
        <v>0</v>
      </c>
      <c r="Q1034" s="1046" t="s">
        <v>105</v>
      </c>
      <c r="R1034" s="1022">
        <f t="shared" si="102"/>
        <v>-6</v>
      </c>
      <c r="S1034" s="1022">
        <f t="shared" si="103"/>
        <v>-1</v>
      </c>
    </row>
    <row r="1035" spans="1:19" ht="14.25">
      <c r="A1035" s="1041">
        <v>34</v>
      </c>
      <c r="B1035" s="1023" t="str">
        <f>'PLAN DE ACCIÓN 2026'!G37</f>
        <v>PEI10</v>
      </c>
      <c r="C1035" s="1048" t="s">
        <v>133</v>
      </c>
      <c r="D1035" s="1048" t="s">
        <v>104</v>
      </c>
      <c r="E1035" s="1023" t="str">
        <f>'PLAN DE ACCIÓN 2026'!X37</f>
        <v>Subdirección de Servicios Metrológicos y Relación con el Ciudadano</v>
      </c>
      <c r="F1035" s="1022" t="str">
        <f>'PLAN DE ACCIÓN 2026'!H37</f>
        <v>Mantener el reconocimiento como centro de investigación</v>
      </c>
      <c r="G1035" s="1022">
        <v>11</v>
      </c>
      <c r="H1035" s="1022" t="s">
        <v>144</v>
      </c>
      <c r="I1035" s="1030">
        <f>'PLAN DE ACCIÓN 2026'!V37</f>
        <v>1</v>
      </c>
      <c r="J1035" s="1030">
        <f>'PLAN DE ACCIÓN 2026'!J37+'PLAN DE ACCIÓN 2026'!K37+'PLAN DE ACCIÓN 2026'!L37+'PLAN DE ACCIÓN 2026'!M37+'PLAN DE ACCIÓN 2026'!N37+'PLAN DE ACCIÓN 2026'!O37+'PLAN DE ACCIÓN 2026'!P37+'PLAN DE ACCIÓN 2026'!Q37+'PLAN DE ACCIÓN 2026'!R37+'PLAN DE ACCIÓN 2026'!S37+'PLAN DE ACCIÓN 2026'!T37</f>
        <v>0</v>
      </c>
      <c r="K1035" s="1030">
        <f>'PLAN DE ACCIÓN 2026'!AB37+'PLAN DE ACCIÓN 2026'!AC37+'PLAN DE ACCIÓN 2026'!AD37+'PLAN DE ACCIÓN 2026'!AE37+'PLAN DE ACCIÓN 2026'!AF37+'PLAN DE ACCIÓN 2026'!AG37+'PLAN DE ACCIÓN 2026'!AH37+'PLAN DE ACCIÓN 2026'!AI37+'PLAN DE ACCIÓN 2026'!AJ37+'PLAN DE ACCIÓN 2026'!AK37+'PLAN DE ACCIÓN 2026'!AL37</f>
        <v>0</v>
      </c>
      <c r="L1035" s="1031">
        <f t="shared" si="97"/>
        <v>0</v>
      </c>
      <c r="M1035" s="1031">
        <f t="shared" si="98"/>
        <v>0</v>
      </c>
      <c r="N1035" s="1030">
        <f>'PLAN DE ACCIÓN 2026'!T37</f>
        <v>0</v>
      </c>
      <c r="O1035" s="1022">
        <f>'PLAN DE ACCIÓN 2026'!AL37</f>
        <v>0</v>
      </c>
      <c r="P1035" s="1029" t="e">
        <f t="shared" si="101"/>
        <v>#DIV/0!</v>
      </c>
      <c r="Q1035" s="1046" t="s">
        <v>105</v>
      </c>
      <c r="R1035" s="1022">
        <f t="shared" si="102"/>
        <v>0</v>
      </c>
      <c r="S1035" s="1022">
        <f t="shared" si="103"/>
        <v>0</v>
      </c>
    </row>
    <row r="1036" spans="1:19" ht="14.25">
      <c r="A1036" s="1041">
        <v>35</v>
      </c>
      <c r="B1036" s="1023" t="str">
        <f>'PLAN DE ACCIÓN 2026'!G38</f>
        <v>PEI11</v>
      </c>
      <c r="C1036" s="1048" t="s">
        <v>133</v>
      </c>
      <c r="D1036" s="1048" t="s">
        <v>104</v>
      </c>
      <c r="E1036" s="1023" t="str">
        <f>'PLAN DE ACCIÓN 2026'!X38</f>
        <v>Secretaría General</v>
      </c>
      <c r="F1036" s="1022" t="str">
        <f>'PLAN DE ACCIÓN 2026'!H38</f>
        <v>Fortalecer la participación de los colaboradores de las áreas de apoyo en actividades ACTI</v>
      </c>
      <c r="G1036" s="1022">
        <v>11</v>
      </c>
      <c r="H1036" s="1022" t="s">
        <v>144</v>
      </c>
      <c r="I1036" s="1030">
        <f>'PLAN DE ACCIÓN 2026'!V38</f>
        <v>4</v>
      </c>
      <c r="J1036" s="1030">
        <f>'PLAN DE ACCIÓN 2026'!J38+'PLAN DE ACCIÓN 2026'!K38+'PLAN DE ACCIÓN 2026'!L38+'PLAN DE ACCIÓN 2026'!M38+'PLAN DE ACCIÓN 2026'!N38+'PLAN DE ACCIÓN 2026'!O38+'PLAN DE ACCIÓN 2026'!P38+'PLAN DE ACCIÓN 2026'!Q38+'PLAN DE ACCIÓN 2026'!R38+'PLAN DE ACCIÓN 2026'!S38+'PLAN DE ACCIÓN 2026'!T38</f>
        <v>3</v>
      </c>
      <c r="K1036" s="1030">
        <f>'PLAN DE ACCIÓN 2026'!AB38+'PLAN DE ACCIÓN 2026'!AC38+'PLAN DE ACCIÓN 2026'!AD38+'PLAN DE ACCIÓN 2026'!AE38+'PLAN DE ACCIÓN 2026'!AF38+'PLAN DE ACCIÓN 2026'!AG38+'PLAN DE ACCIÓN 2026'!AH38+'PLAN DE ACCIÓN 2026'!AI38+'PLAN DE ACCIÓN 2026'!AJ38+'PLAN DE ACCIÓN 2026'!AK38+'PLAN DE ACCIÓN 2026'!AL38</f>
        <v>1</v>
      </c>
      <c r="L1036" s="1031">
        <f t="shared" si="97"/>
        <v>0.75</v>
      </c>
      <c r="M1036" s="1031">
        <f t="shared" si="98"/>
        <v>0.25</v>
      </c>
      <c r="N1036" s="1030">
        <f>'PLAN DE ACCIÓN 2026'!T38</f>
        <v>0</v>
      </c>
      <c r="O1036" s="1022">
        <f>'PLAN DE ACCIÓN 2026'!AL38</f>
        <v>0</v>
      </c>
      <c r="P1036" s="1029" t="e">
        <f t="shared" si="101"/>
        <v>#DIV/0!</v>
      </c>
      <c r="Q1036" s="1046" t="s">
        <v>105</v>
      </c>
      <c r="R1036" s="1022">
        <f t="shared" si="102"/>
        <v>-2</v>
      </c>
      <c r="S1036" s="1022">
        <f t="shared" si="103"/>
        <v>0</v>
      </c>
    </row>
    <row r="1037" spans="1:19" ht="14.25">
      <c r="A1037" s="1041">
        <v>36</v>
      </c>
      <c r="B1037" s="1023" t="str">
        <f>'PLAN DE ACCIÓN 2026'!G39</f>
        <v>PEI12</v>
      </c>
      <c r="C1037" s="1048" t="s">
        <v>133</v>
      </c>
      <c r="D1037" s="1048" t="s">
        <v>104</v>
      </c>
      <c r="E1037" s="1023" t="str">
        <f>'PLAN DE ACCIÓN 2026'!X39</f>
        <v>Secretaría General</v>
      </c>
      <c r="F1037" s="1022" t="str">
        <f>'PLAN DE ACCIÓN 2026'!H39</f>
        <v>Participar en el reconocimiento de la Secretaría Distrital de Ambiente PREAD.</v>
      </c>
      <c r="G1037" s="1022">
        <v>11</v>
      </c>
      <c r="H1037" s="1022" t="s">
        <v>144</v>
      </c>
      <c r="I1037" s="1030">
        <f>'PLAN DE ACCIÓN 2026'!V39</f>
        <v>1</v>
      </c>
      <c r="J1037" s="1030">
        <f>'PLAN DE ACCIÓN 2026'!J39+'PLAN DE ACCIÓN 2026'!K39+'PLAN DE ACCIÓN 2026'!L39+'PLAN DE ACCIÓN 2026'!M39+'PLAN DE ACCIÓN 2026'!N39+'PLAN DE ACCIÓN 2026'!O39+'PLAN DE ACCIÓN 2026'!P39+'PLAN DE ACCIÓN 2026'!Q39+'PLAN DE ACCIÓN 2026'!R39+'PLAN DE ACCIÓN 2026'!S39+'PLAN DE ACCIÓN 2026'!T39</f>
        <v>0</v>
      </c>
      <c r="K1037" s="1030">
        <f>'PLAN DE ACCIÓN 2026'!AB39+'PLAN DE ACCIÓN 2026'!AC39+'PLAN DE ACCIÓN 2026'!AD39+'PLAN DE ACCIÓN 2026'!AE39+'PLAN DE ACCIÓN 2026'!AF39+'PLAN DE ACCIÓN 2026'!AG39+'PLAN DE ACCIÓN 2026'!AH39+'PLAN DE ACCIÓN 2026'!AI39+'PLAN DE ACCIÓN 2026'!AJ39+'PLAN DE ACCIÓN 2026'!AK39+'PLAN DE ACCIÓN 2026'!AL39</f>
        <v>0</v>
      </c>
      <c r="L1037" s="1031">
        <f t="shared" si="97"/>
        <v>0</v>
      </c>
      <c r="M1037" s="1031">
        <f t="shared" si="98"/>
        <v>0</v>
      </c>
      <c r="N1037" s="1030">
        <f>'PLAN DE ACCIÓN 2026'!T39</f>
        <v>0</v>
      </c>
      <c r="O1037" s="1022">
        <f>'PLAN DE ACCIÓN 2026'!AL39</f>
        <v>0</v>
      </c>
      <c r="P1037" s="1029" t="e">
        <f t="shared" si="101"/>
        <v>#DIV/0!</v>
      </c>
      <c r="Q1037" s="1046" t="s">
        <v>105</v>
      </c>
      <c r="R1037" s="1022">
        <f t="shared" si="102"/>
        <v>0</v>
      </c>
      <c r="S1037" s="1022">
        <f t="shared" si="103"/>
        <v>0</v>
      </c>
    </row>
    <row r="1038" spans="1:19" ht="14.25">
      <c r="A1038" s="1041">
        <v>37</v>
      </c>
      <c r="B1038" s="1023" t="str">
        <f>'PLAN DE ACCIÓN 2026'!G40</f>
        <v>PEI13</v>
      </c>
      <c r="C1038" s="1048" t="s">
        <v>133</v>
      </c>
      <c r="D1038" s="1048" t="s">
        <v>104</v>
      </c>
      <c r="E1038" s="1023" t="str">
        <f>'PLAN DE ACCIÓN 2026'!X40</f>
        <v>Secretaría General</v>
      </c>
      <c r="F1038" s="1022" t="str">
        <f>'PLAN DE ACCIÓN 2026'!H40</f>
        <v>Ejecutar actividades en pro de la generación de cultura de la gestión del cambio en el instituto</v>
      </c>
      <c r="G1038" s="1022">
        <v>11</v>
      </c>
      <c r="H1038" s="1022" t="s">
        <v>144</v>
      </c>
      <c r="I1038" s="1030">
        <f>'PLAN DE ACCIÓN 2026'!V40</f>
        <v>2</v>
      </c>
      <c r="J1038" s="1030">
        <f>'PLAN DE ACCIÓN 2026'!J40+'PLAN DE ACCIÓN 2026'!K40+'PLAN DE ACCIÓN 2026'!L40+'PLAN DE ACCIÓN 2026'!M40+'PLAN DE ACCIÓN 2026'!N40+'PLAN DE ACCIÓN 2026'!O40+'PLAN DE ACCIÓN 2026'!P40+'PLAN DE ACCIÓN 2026'!Q40+'PLAN DE ACCIÓN 2026'!R40+'PLAN DE ACCIÓN 2026'!S40+'PLAN DE ACCIÓN 2026'!T40</f>
        <v>1</v>
      </c>
      <c r="K1038" s="1030">
        <f>'PLAN DE ACCIÓN 2026'!AB40+'PLAN DE ACCIÓN 2026'!AC40+'PLAN DE ACCIÓN 2026'!AD40+'PLAN DE ACCIÓN 2026'!AE40+'PLAN DE ACCIÓN 2026'!AF40+'PLAN DE ACCIÓN 2026'!AG40+'PLAN DE ACCIÓN 2026'!AH40+'PLAN DE ACCIÓN 2026'!AI40+'PLAN DE ACCIÓN 2026'!AJ40+'PLAN DE ACCIÓN 2026'!AK40+'PLAN DE ACCIÓN 2026'!AL40</f>
        <v>0</v>
      </c>
      <c r="L1038" s="1031">
        <f t="shared" si="97"/>
        <v>0.5</v>
      </c>
      <c r="M1038" s="1031">
        <f t="shared" si="98"/>
        <v>0</v>
      </c>
      <c r="N1038" s="1030">
        <f>'PLAN DE ACCIÓN 2026'!T40</f>
        <v>0</v>
      </c>
      <c r="O1038" s="1022">
        <f>'PLAN DE ACCIÓN 2026'!AL40</f>
        <v>0</v>
      </c>
      <c r="P1038" s="1029" t="e">
        <f t="shared" si="101"/>
        <v>#DIV/0!</v>
      </c>
      <c r="Q1038" s="1046" t="s">
        <v>105</v>
      </c>
      <c r="R1038" s="1022">
        <f t="shared" si="102"/>
        <v>-1</v>
      </c>
      <c r="S1038" s="1022">
        <f t="shared" si="103"/>
        <v>0</v>
      </c>
    </row>
    <row r="1039" spans="1:19" ht="14.25">
      <c r="A1039" s="1041">
        <v>38</v>
      </c>
      <c r="B1039" s="1023" t="str">
        <f>'PLAN DE ACCIÓN 2026'!G41</f>
        <v>PEI14</v>
      </c>
      <c r="C1039" s="1048" t="s">
        <v>133</v>
      </c>
      <c r="D1039" s="1048" t="s">
        <v>104</v>
      </c>
      <c r="E1039" s="1023" t="str">
        <f>'PLAN DE ACCIÓN 2026'!X41</f>
        <v>Secretaría General</v>
      </c>
      <c r="F1039" s="1022" t="str">
        <f>'PLAN DE ACCIÓN 2026'!H41</f>
        <v>Implementar la política de gestión del conocimiento</v>
      </c>
      <c r="G1039" s="1022">
        <v>11</v>
      </c>
      <c r="H1039" s="1022" t="s">
        <v>144</v>
      </c>
      <c r="I1039" s="1030">
        <f>'PLAN DE ACCIÓN 2026'!V41</f>
        <v>1</v>
      </c>
      <c r="J1039" s="1030">
        <f>'PLAN DE ACCIÓN 2026'!J41+'PLAN DE ACCIÓN 2026'!K41+'PLAN DE ACCIÓN 2026'!L41+'PLAN DE ACCIÓN 2026'!M41+'PLAN DE ACCIÓN 2026'!N41+'PLAN DE ACCIÓN 2026'!O41+'PLAN DE ACCIÓN 2026'!P41+'PLAN DE ACCIÓN 2026'!Q41+'PLAN DE ACCIÓN 2026'!R41+'PLAN DE ACCIÓN 2026'!S41+'PLAN DE ACCIÓN 2026'!T41</f>
        <v>0</v>
      </c>
      <c r="K1039" s="1030">
        <f>'PLAN DE ACCIÓN 2026'!AB41+'PLAN DE ACCIÓN 2026'!AC41+'PLAN DE ACCIÓN 2026'!AD41+'PLAN DE ACCIÓN 2026'!AE41+'PLAN DE ACCIÓN 2026'!AF41+'PLAN DE ACCIÓN 2026'!AG41+'PLAN DE ACCIÓN 2026'!AH41+'PLAN DE ACCIÓN 2026'!AI41+'PLAN DE ACCIÓN 2026'!AJ41+'PLAN DE ACCIÓN 2026'!AK41+'PLAN DE ACCIÓN 2026'!AL41</f>
        <v>0</v>
      </c>
      <c r="L1039" s="1031">
        <f t="shared" ref="L1039:L1102" si="104">J1039/I1039</f>
        <v>0</v>
      </c>
      <c r="M1039" s="1031">
        <f t="shared" ref="M1039:M1102" si="105">K1039/I1039</f>
        <v>0</v>
      </c>
      <c r="N1039" s="1030">
        <f>'PLAN DE ACCIÓN 2026'!T41</f>
        <v>0</v>
      </c>
      <c r="O1039" s="1022">
        <f>'PLAN DE ACCIÓN 2026'!AL41</f>
        <v>0</v>
      </c>
      <c r="P1039" s="1029" t="e">
        <f t="shared" si="101"/>
        <v>#DIV/0!</v>
      </c>
      <c r="Q1039" s="1046" t="s">
        <v>105</v>
      </c>
      <c r="R1039" s="1022">
        <f t="shared" si="102"/>
        <v>0</v>
      </c>
      <c r="S1039" s="1022">
        <f t="shared" si="103"/>
        <v>0</v>
      </c>
    </row>
    <row r="1040" spans="1:19" ht="14.25">
      <c r="A1040" s="1041">
        <v>39</v>
      </c>
      <c r="B1040" s="1023" t="str">
        <f>'PLAN DE ACCIÓN 2026'!G42</f>
        <v>PEI15</v>
      </c>
      <c r="C1040" s="1048" t="s">
        <v>133</v>
      </c>
      <c r="D1040" s="1048" t="s">
        <v>104</v>
      </c>
      <c r="E1040" s="1023" t="str">
        <f>'PLAN DE ACCIÓN 2026'!X42</f>
        <v>Dirección General</v>
      </c>
      <c r="F1040" s="1022" t="str">
        <f>'PLAN DE ACCIÓN 2026'!H42</f>
        <v xml:space="preserve">Definir e implimentar la estrategia de comunicacion para el pocisionamiento institutcional en los grupos de valor </v>
      </c>
      <c r="G1040" s="1022">
        <v>11</v>
      </c>
      <c r="H1040" s="1022" t="s">
        <v>144</v>
      </c>
      <c r="I1040" s="1030">
        <f>'PLAN DE ACCIÓN 2026'!V42</f>
        <v>1</v>
      </c>
      <c r="J1040" s="1030">
        <f>'PLAN DE ACCIÓN 2026'!J42+'PLAN DE ACCIÓN 2026'!K42+'PLAN DE ACCIÓN 2026'!L42+'PLAN DE ACCIÓN 2026'!M42+'PLAN DE ACCIÓN 2026'!N42+'PLAN DE ACCIÓN 2026'!O42+'PLAN DE ACCIÓN 2026'!P42+'PLAN DE ACCIÓN 2026'!Q42+'PLAN DE ACCIÓN 2026'!R42+'PLAN DE ACCIÓN 2026'!S42+'PLAN DE ACCIÓN 2026'!T42</f>
        <v>0</v>
      </c>
      <c r="K1040" s="1030">
        <f>'PLAN DE ACCIÓN 2026'!AB42+'PLAN DE ACCIÓN 2026'!AC42+'PLAN DE ACCIÓN 2026'!AD42+'PLAN DE ACCIÓN 2026'!AE42+'PLAN DE ACCIÓN 2026'!AF42+'PLAN DE ACCIÓN 2026'!AG42+'PLAN DE ACCIÓN 2026'!AH42+'PLAN DE ACCIÓN 2026'!AI42+'PLAN DE ACCIÓN 2026'!AJ42+'PLAN DE ACCIÓN 2026'!AK42+'PLAN DE ACCIÓN 2026'!AL42</f>
        <v>0</v>
      </c>
      <c r="L1040" s="1031">
        <f t="shared" si="104"/>
        <v>0</v>
      </c>
      <c r="M1040" s="1031">
        <f t="shared" si="105"/>
        <v>0</v>
      </c>
      <c r="N1040" s="1030">
        <f>'PLAN DE ACCIÓN 2026'!T42</f>
        <v>0</v>
      </c>
      <c r="O1040" s="1022">
        <f>'PLAN DE ACCIÓN 2026'!AL42</f>
        <v>0</v>
      </c>
      <c r="P1040" s="1029" t="e">
        <f t="shared" si="101"/>
        <v>#DIV/0!</v>
      </c>
      <c r="Q1040" s="1046" t="s">
        <v>105</v>
      </c>
      <c r="R1040" s="1022">
        <f t="shared" si="102"/>
        <v>0</v>
      </c>
      <c r="S1040" s="1022">
        <f t="shared" si="103"/>
        <v>0</v>
      </c>
    </row>
    <row r="1041" spans="1:19" ht="14.25">
      <c r="A1041" s="1041">
        <v>40</v>
      </c>
      <c r="B1041" s="1023" t="str">
        <f>'PLAN DE ACCIÓN 2026'!G43</f>
        <v>PEI16</v>
      </c>
      <c r="C1041" s="1048" t="s">
        <v>133</v>
      </c>
      <c r="D1041" s="1048" t="s">
        <v>104</v>
      </c>
      <c r="E1041" s="1023" t="str">
        <f>'PLAN DE ACCIÓN 2026'!X43</f>
        <v>Oficina de Informática y Desarrollo Tecnológico</v>
      </c>
      <c r="F1041" s="1022" t="str">
        <f>'PLAN DE ACCIÓN 2026'!H43</f>
        <v>Implementar iniciativas para adoptar nuevas tecnologías en los procesos del instituto</v>
      </c>
      <c r="G1041" s="1022">
        <v>11</v>
      </c>
      <c r="H1041" s="1022" t="s">
        <v>144</v>
      </c>
      <c r="I1041" s="1030">
        <f>'PLAN DE ACCIÓN 2026'!V43</f>
        <v>2</v>
      </c>
      <c r="J1041" s="1030">
        <f>'PLAN DE ACCIÓN 2026'!J43+'PLAN DE ACCIÓN 2026'!K43+'PLAN DE ACCIÓN 2026'!L43+'PLAN DE ACCIÓN 2026'!M43+'PLAN DE ACCIÓN 2026'!N43+'PLAN DE ACCIÓN 2026'!O43+'PLAN DE ACCIÓN 2026'!P43+'PLAN DE ACCIÓN 2026'!Q43+'PLAN DE ACCIÓN 2026'!R43+'PLAN DE ACCIÓN 2026'!S43+'PLAN DE ACCIÓN 2026'!T43</f>
        <v>1</v>
      </c>
      <c r="K1041" s="1030">
        <f>'PLAN DE ACCIÓN 2026'!AB43+'PLAN DE ACCIÓN 2026'!AC43+'PLAN DE ACCIÓN 2026'!AD43+'PLAN DE ACCIÓN 2026'!AE43+'PLAN DE ACCIÓN 2026'!AF43+'PLAN DE ACCIÓN 2026'!AG43+'PLAN DE ACCIÓN 2026'!AH43+'PLAN DE ACCIÓN 2026'!AI43+'PLAN DE ACCIÓN 2026'!AJ43+'PLAN DE ACCIÓN 2026'!AK43+'PLAN DE ACCIÓN 2026'!AL43</f>
        <v>0</v>
      </c>
      <c r="L1041" s="1031">
        <f t="shared" si="104"/>
        <v>0.5</v>
      </c>
      <c r="M1041" s="1031">
        <f t="shared" si="105"/>
        <v>0</v>
      </c>
      <c r="N1041" s="1030">
        <f>'PLAN DE ACCIÓN 2026'!T43</f>
        <v>0</v>
      </c>
      <c r="O1041" s="1022">
        <f>'PLAN DE ACCIÓN 2026'!AL43</f>
        <v>0</v>
      </c>
      <c r="P1041" s="1029" t="e">
        <f t="shared" si="101"/>
        <v>#DIV/0!</v>
      </c>
      <c r="Q1041" s="1046" t="s">
        <v>107</v>
      </c>
      <c r="R1041" s="1022">
        <f t="shared" si="102"/>
        <v>-1</v>
      </c>
      <c r="S1041" s="1022">
        <f t="shared" si="103"/>
        <v>0</v>
      </c>
    </row>
    <row r="1042" spans="1:19" ht="14.25">
      <c r="A1042" s="1041">
        <v>41</v>
      </c>
      <c r="B1042" s="1023" t="str">
        <f>'PLAN DE ACCIÓN 2026'!G44</f>
        <v>PES14</v>
      </c>
      <c r="C1042" s="1048" t="s">
        <v>133</v>
      </c>
      <c r="D1042" s="1048" t="s">
        <v>104</v>
      </c>
      <c r="E1042" s="1023" t="str">
        <f>'PLAN DE ACCIÓN 2026'!X44</f>
        <v>Subdirección de Servicios Metrológicos y Relación con el Ciudadano</v>
      </c>
      <c r="F1042" s="1022" t="str">
        <f>'PLAN DE ACCIÓN 2026'!H44</f>
        <v>Implementar o ejecutar actividades enmarcadas a la Estrategia de Participación Ciudadana Sectorial</v>
      </c>
      <c r="G1042" s="1022">
        <v>11</v>
      </c>
      <c r="H1042" s="1022" t="s">
        <v>144</v>
      </c>
      <c r="I1042" s="1030">
        <f>'PLAN DE ACCIÓN 2026'!V44</f>
        <v>1</v>
      </c>
      <c r="J1042" s="1030">
        <f>'PLAN DE ACCIÓN 2026'!J44+'PLAN DE ACCIÓN 2026'!K44+'PLAN DE ACCIÓN 2026'!L44+'PLAN DE ACCIÓN 2026'!M44+'PLAN DE ACCIÓN 2026'!N44+'PLAN DE ACCIÓN 2026'!O44+'PLAN DE ACCIÓN 2026'!P44+'PLAN DE ACCIÓN 2026'!Q44+'PLAN DE ACCIÓN 2026'!R44+'PLAN DE ACCIÓN 2026'!S44+'PLAN DE ACCIÓN 2026'!T44</f>
        <v>0</v>
      </c>
      <c r="K1042" s="1030">
        <f>'PLAN DE ACCIÓN 2026'!AB44+'PLAN DE ACCIÓN 2026'!AC44+'PLAN DE ACCIÓN 2026'!AD44+'PLAN DE ACCIÓN 2026'!AE44+'PLAN DE ACCIÓN 2026'!AF44+'PLAN DE ACCIÓN 2026'!AG44+'PLAN DE ACCIÓN 2026'!AH44+'PLAN DE ACCIÓN 2026'!AI44+'PLAN DE ACCIÓN 2026'!AJ44+'PLAN DE ACCIÓN 2026'!AK44+'PLAN DE ACCIÓN 2026'!AL44</f>
        <v>0</v>
      </c>
      <c r="L1042" s="1031">
        <f t="shared" si="104"/>
        <v>0</v>
      </c>
      <c r="M1042" s="1031">
        <f t="shared" si="105"/>
        <v>0</v>
      </c>
      <c r="N1042" s="1030">
        <f>'PLAN DE ACCIÓN 2026'!T44</f>
        <v>0</v>
      </c>
      <c r="O1042" s="1022">
        <f>'PLAN DE ACCIÓN 2026'!AL44</f>
        <v>0</v>
      </c>
      <c r="P1042" s="1029" t="e">
        <f t="shared" si="101"/>
        <v>#DIV/0!</v>
      </c>
      <c r="Q1042" s="1046" t="s">
        <v>107</v>
      </c>
      <c r="R1042" s="1022">
        <f t="shared" si="102"/>
        <v>0</v>
      </c>
      <c r="S1042" s="1022">
        <f t="shared" si="103"/>
        <v>0</v>
      </c>
    </row>
    <row r="1043" spans="1:19" ht="14.25">
      <c r="A1043" s="1041">
        <v>42</v>
      </c>
      <c r="B1043" s="1023" t="str">
        <f>'PLAN DE ACCIÓN 2026'!G45</f>
        <v>PES15</v>
      </c>
      <c r="C1043" s="1048" t="s">
        <v>133</v>
      </c>
      <c r="D1043" s="1048" t="s">
        <v>104</v>
      </c>
      <c r="E1043" s="1023" t="str">
        <f>'PLAN DE ACCIÓN 2026'!X45</f>
        <v>Secretaría General</v>
      </c>
      <c r="F1043" s="1022" t="str">
        <f>'PLAN DE ACCIÓN 2026'!H45</f>
        <v>Servicio Público con Valores como Garante del Logro de los Objetivos Institucionales y la Materialización de la Planeación Estratégica</v>
      </c>
      <c r="G1043" s="1022">
        <v>11</v>
      </c>
      <c r="H1043" s="1022" t="s">
        <v>144</v>
      </c>
      <c r="I1043" s="1030">
        <f>'PLAN DE ACCIÓN 2026'!V45</f>
        <v>2</v>
      </c>
      <c r="J1043" s="1030">
        <f>'PLAN DE ACCIÓN 2026'!J45+'PLAN DE ACCIÓN 2026'!K45+'PLAN DE ACCIÓN 2026'!L45+'PLAN DE ACCIÓN 2026'!M45+'PLAN DE ACCIÓN 2026'!N45+'PLAN DE ACCIÓN 2026'!O45+'PLAN DE ACCIÓN 2026'!P45+'PLAN DE ACCIÓN 2026'!Q45+'PLAN DE ACCIÓN 2026'!R45+'PLAN DE ACCIÓN 2026'!S45+'PLAN DE ACCIÓN 2026'!T45</f>
        <v>1</v>
      </c>
      <c r="K1043" s="1030">
        <f>'PLAN DE ACCIÓN 2026'!AB45+'PLAN DE ACCIÓN 2026'!AC45+'PLAN DE ACCIÓN 2026'!AD45+'PLAN DE ACCIÓN 2026'!AE45+'PLAN DE ACCIÓN 2026'!AF45+'PLAN DE ACCIÓN 2026'!AG45+'PLAN DE ACCIÓN 2026'!AH45+'PLAN DE ACCIÓN 2026'!AI45+'PLAN DE ACCIÓN 2026'!AJ45+'PLAN DE ACCIÓN 2026'!AK45+'PLAN DE ACCIÓN 2026'!AL45</f>
        <v>1</v>
      </c>
      <c r="L1043" s="1031">
        <f t="shared" si="104"/>
        <v>0.5</v>
      </c>
      <c r="M1043" s="1031">
        <f t="shared" si="105"/>
        <v>0.5</v>
      </c>
      <c r="N1043" s="1030">
        <f>'PLAN DE ACCIÓN 2026'!T45</f>
        <v>0</v>
      </c>
      <c r="O1043" s="1022">
        <f>'PLAN DE ACCIÓN 2026'!AL45</f>
        <v>0</v>
      </c>
      <c r="P1043" s="1029" t="e">
        <f t="shared" si="101"/>
        <v>#DIV/0!</v>
      </c>
      <c r="Q1043" s="1046" t="s">
        <v>107</v>
      </c>
      <c r="R1043" s="1022">
        <f t="shared" si="102"/>
        <v>0</v>
      </c>
      <c r="S1043" s="1022">
        <f t="shared" si="103"/>
        <v>0</v>
      </c>
    </row>
    <row r="1044" spans="1:19" ht="14.25">
      <c r="A1044" s="1041">
        <v>43</v>
      </c>
      <c r="B1044" s="1023" t="str">
        <f>'PLAN DE ACCIÓN 2026'!G46</f>
        <v>PES16</v>
      </c>
      <c r="C1044" s="1048" t="s">
        <v>133</v>
      </c>
      <c r="D1044" s="1048" t="s">
        <v>104</v>
      </c>
      <c r="E1044" s="1023" t="str">
        <f>'PLAN DE ACCIÓN 2026'!X46</f>
        <v>Secretaría General</v>
      </c>
      <c r="F1044" s="1022" t="str">
        <f>'PLAN DE ACCIÓN 2026'!H46</f>
        <v xml:space="preserve">Ejecución de las actividades propuestas en los cinco planes de acción dipuestos para la Política de Prevención del Daño Antijurídico para la vigencia. (cinco capacitaciones, un memorando interno) 
</v>
      </c>
      <c r="G1044" s="1022">
        <v>11</v>
      </c>
      <c r="H1044" s="1022" t="s">
        <v>144</v>
      </c>
      <c r="I1044" s="1030">
        <f>'PLAN DE ACCIÓN 2026'!V46</f>
        <v>2</v>
      </c>
      <c r="J1044" s="1030">
        <f>'PLAN DE ACCIÓN 2026'!J46+'PLAN DE ACCIÓN 2026'!K46+'PLAN DE ACCIÓN 2026'!L46+'PLAN DE ACCIÓN 2026'!M46+'PLAN DE ACCIÓN 2026'!N46+'PLAN DE ACCIÓN 2026'!O46+'PLAN DE ACCIÓN 2026'!P46+'PLAN DE ACCIÓN 2026'!Q46+'PLAN DE ACCIÓN 2026'!R46+'PLAN DE ACCIÓN 2026'!S46+'PLAN DE ACCIÓN 2026'!T46</f>
        <v>1</v>
      </c>
      <c r="K1044" s="1030">
        <f>'PLAN DE ACCIÓN 2026'!AB46+'PLAN DE ACCIÓN 2026'!AC46+'PLAN DE ACCIÓN 2026'!AD46+'PLAN DE ACCIÓN 2026'!AE46+'PLAN DE ACCIÓN 2026'!AF46+'PLAN DE ACCIÓN 2026'!AG46+'PLAN DE ACCIÓN 2026'!AH46+'PLAN DE ACCIÓN 2026'!AI46+'PLAN DE ACCIÓN 2026'!AJ46+'PLAN DE ACCIÓN 2026'!AK46+'PLAN DE ACCIÓN 2026'!AL46</f>
        <v>0</v>
      </c>
      <c r="L1044" s="1031">
        <f t="shared" si="104"/>
        <v>0.5</v>
      </c>
      <c r="M1044" s="1031">
        <f t="shared" si="105"/>
        <v>0</v>
      </c>
      <c r="N1044" s="1030">
        <f>'PLAN DE ACCIÓN 2026'!T46</f>
        <v>0</v>
      </c>
      <c r="O1044" s="1022">
        <f>'PLAN DE ACCIÓN 2026'!AL46</f>
        <v>0</v>
      </c>
      <c r="P1044" s="1029" t="e">
        <f t="shared" si="101"/>
        <v>#DIV/0!</v>
      </c>
      <c r="Q1044" s="1046" t="s">
        <v>107</v>
      </c>
      <c r="R1044" s="1022">
        <f t="shared" si="102"/>
        <v>-1</v>
      </c>
      <c r="S1044" s="1022">
        <f t="shared" si="103"/>
        <v>0</v>
      </c>
    </row>
    <row r="1045" spans="1:19" ht="14.25">
      <c r="A1045" s="1041">
        <v>44</v>
      </c>
      <c r="B1045" s="1023" t="str">
        <f>'PLAN DE ACCIÓN 2026'!G47</f>
        <v>PES17</v>
      </c>
      <c r="C1045" s="1048" t="s">
        <v>133</v>
      </c>
      <c r="D1045" s="1048" t="s">
        <v>104</v>
      </c>
      <c r="E1045" s="1023" t="str">
        <f>'PLAN DE ACCIÓN 2026'!X47</f>
        <v>Secretaría General</v>
      </c>
      <c r="F1045" s="1022" t="str">
        <f>'PLAN DE ACCIÓN 2026'!H47</f>
        <v>Reportar ante el MinCIT las actividades programadas en el plan de conservación, preservación y difusión del patrimonio documental del sector.</v>
      </c>
      <c r="G1045" s="1022">
        <v>11</v>
      </c>
      <c r="H1045" s="1022" t="s">
        <v>144</v>
      </c>
      <c r="I1045" s="1030">
        <f>'PLAN DE ACCIÓN 2026'!V47</f>
        <v>1</v>
      </c>
      <c r="J1045" s="1030">
        <f>'PLAN DE ACCIÓN 2026'!J47+'PLAN DE ACCIÓN 2026'!K47+'PLAN DE ACCIÓN 2026'!L47+'PLAN DE ACCIÓN 2026'!M47+'PLAN DE ACCIÓN 2026'!N47+'PLAN DE ACCIÓN 2026'!O47+'PLAN DE ACCIÓN 2026'!P47+'PLAN DE ACCIÓN 2026'!Q47+'PLAN DE ACCIÓN 2026'!R47+'PLAN DE ACCIÓN 2026'!S47+'PLAN DE ACCIÓN 2026'!T47</f>
        <v>0</v>
      </c>
      <c r="K1045" s="1030">
        <f>'PLAN DE ACCIÓN 2026'!AB47+'PLAN DE ACCIÓN 2026'!AC47+'PLAN DE ACCIÓN 2026'!AD47+'PLAN DE ACCIÓN 2026'!AE47+'PLAN DE ACCIÓN 2026'!AF47+'PLAN DE ACCIÓN 2026'!AG47+'PLAN DE ACCIÓN 2026'!AH47+'PLAN DE ACCIÓN 2026'!AI47+'PLAN DE ACCIÓN 2026'!AJ47+'PLAN DE ACCIÓN 2026'!AK47+'PLAN DE ACCIÓN 2026'!AL47</f>
        <v>0</v>
      </c>
      <c r="L1045" s="1031">
        <f t="shared" si="104"/>
        <v>0</v>
      </c>
      <c r="M1045" s="1031">
        <f t="shared" si="105"/>
        <v>0</v>
      </c>
      <c r="N1045" s="1030">
        <f>'PLAN DE ACCIÓN 2026'!T47</f>
        <v>0</v>
      </c>
      <c r="O1045" s="1022">
        <f>'PLAN DE ACCIÓN 2026'!AL47</f>
        <v>0</v>
      </c>
      <c r="P1045" s="1029" t="e">
        <f t="shared" si="101"/>
        <v>#DIV/0!</v>
      </c>
      <c r="Q1045" s="1046" t="s">
        <v>107</v>
      </c>
      <c r="R1045" s="1022">
        <f t="shared" si="102"/>
        <v>0</v>
      </c>
      <c r="S1045" s="1022">
        <f t="shared" si="103"/>
        <v>0</v>
      </c>
    </row>
    <row r="1046" spans="1:19" ht="14.25">
      <c r="A1046" s="1041">
        <v>45</v>
      </c>
      <c r="B1046" s="1023" t="str">
        <f>'PLAN DE ACCIÓN 2026'!G48</f>
        <v>PES19</v>
      </c>
      <c r="C1046" s="1048" t="s">
        <v>133</v>
      </c>
      <c r="D1046" s="1048" t="s">
        <v>104</v>
      </c>
      <c r="E1046" s="1023" t="str">
        <f>'PLAN DE ACCIÓN 2026'!X48</f>
        <v>Dirección General</v>
      </c>
      <c r="F1046" s="1022" t="str">
        <f>'PLAN DE ACCIÓN 2026'!H48</f>
        <v>Estructura de Control de la Gestión Eficiente para el Establecimiento de Acciones, Políticas, Métodos, Procedimientos, Mecanismos de Prevención, Verificación y Evaluación en Procura de su Mejoramiento Continuo</v>
      </c>
      <c r="G1046" s="1022">
        <v>11</v>
      </c>
      <c r="H1046" s="1022" t="s">
        <v>144</v>
      </c>
      <c r="I1046" s="1030">
        <f>'PLAN DE ACCIÓN 2026'!V48</f>
        <v>1</v>
      </c>
      <c r="J1046" s="1030">
        <f>'PLAN DE ACCIÓN 2026'!J48+'PLAN DE ACCIÓN 2026'!K48+'PLAN DE ACCIÓN 2026'!L48+'PLAN DE ACCIÓN 2026'!M48+'PLAN DE ACCIÓN 2026'!N48+'PLAN DE ACCIÓN 2026'!O48+'PLAN DE ACCIÓN 2026'!P48+'PLAN DE ACCIÓN 2026'!Q48+'PLAN DE ACCIÓN 2026'!R48+'PLAN DE ACCIÓN 2026'!S48+'PLAN DE ACCIÓN 2026'!T48</f>
        <v>0</v>
      </c>
      <c r="K1046" s="1030">
        <f>'PLAN DE ACCIÓN 2026'!AB48+'PLAN DE ACCIÓN 2026'!AC48+'PLAN DE ACCIÓN 2026'!AD48+'PLAN DE ACCIÓN 2026'!AE48+'PLAN DE ACCIÓN 2026'!AF48+'PLAN DE ACCIÓN 2026'!AG48+'PLAN DE ACCIÓN 2026'!AH48+'PLAN DE ACCIÓN 2026'!AI48+'PLAN DE ACCIÓN 2026'!AJ48+'PLAN DE ACCIÓN 2026'!AK48+'PLAN DE ACCIÓN 2026'!AL48</f>
        <v>0</v>
      </c>
      <c r="L1046" s="1031">
        <f t="shared" si="104"/>
        <v>0</v>
      </c>
      <c r="M1046" s="1031">
        <f t="shared" si="105"/>
        <v>0</v>
      </c>
      <c r="N1046" s="1030">
        <f>'PLAN DE ACCIÓN 2026'!T48</f>
        <v>0</v>
      </c>
      <c r="O1046" s="1022">
        <f>'PLAN DE ACCIÓN 2026'!AL48</f>
        <v>0</v>
      </c>
      <c r="P1046" s="1029" t="e">
        <f t="shared" si="101"/>
        <v>#DIV/0!</v>
      </c>
      <c r="Q1046" s="1046" t="s">
        <v>107</v>
      </c>
      <c r="R1046" s="1022">
        <f t="shared" si="102"/>
        <v>0</v>
      </c>
      <c r="S1046" s="1022">
        <f t="shared" si="103"/>
        <v>0</v>
      </c>
    </row>
    <row r="1047" spans="1:19" ht="14.25">
      <c r="A1047" s="1041">
        <v>46</v>
      </c>
      <c r="B1047" s="1023" t="str">
        <f>'PLAN DE ACCIÓN 2026'!G49</f>
        <v>PES20</v>
      </c>
      <c r="C1047" s="1048" t="s">
        <v>133</v>
      </c>
      <c r="D1047" s="1048" t="s">
        <v>104</v>
      </c>
      <c r="E1047" s="1023" t="str">
        <f>'PLAN DE ACCIÓN 2026'!X49</f>
        <v>Oficina de Informática y Desarrollo Tecnológico</v>
      </c>
      <c r="F1047" s="1022" t="str">
        <f>'PLAN DE ACCIÓN 2026'!H49</f>
        <v>Plan de acción implementado para el intercambio de información</v>
      </c>
      <c r="G1047" s="1022">
        <v>11</v>
      </c>
      <c r="H1047" s="1022" t="s">
        <v>144</v>
      </c>
      <c r="I1047" s="1030">
        <f>'PLAN DE ACCIÓN 2026'!V49</f>
        <v>2</v>
      </c>
      <c r="J1047" s="1030">
        <f>'PLAN DE ACCIÓN 2026'!J49+'PLAN DE ACCIÓN 2026'!K49+'PLAN DE ACCIÓN 2026'!L49+'PLAN DE ACCIÓN 2026'!M49+'PLAN DE ACCIÓN 2026'!N49+'PLAN DE ACCIÓN 2026'!O49+'PLAN DE ACCIÓN 2026'!P49+'PLAN DE ACCIÓN 2026'!Q49+'PLAN DE ACCIÓN 2026'!R49+'PLAN DE ACCIÓN 2026'!S49+'PLAN DE ACCIÓN 2026'!T49</f>
        <v>1</v>
      </c>
      <c r="K1047" s="1030">
        <f>'PLAN DE ACCIÓN 2026'!AB49+'PLAN DE ACCIÓN 2026'!AC49+'PLAN DE ACCIÓN 2026'!AD49+'PLAN DE ACCIÓN 2026'!AE49+'PLAN DE ACCIÓN 2026'!AF49+'PLAN DE ACCIÓN 2026'!AG49+'PLAN DE ACCIÓN 2026'!AH49+'PLAN DE ACCIÓN 2026'!AI49+'PLAN DE ACCIÓN 2026'!AJ49+'PLAN DE ACCIÓN 2026'!AK49+'PLAN DE ACCIÓN 2026'!AL49</f>
        <v>0</v>
      </c>
      <c r="L1047" s="1031">
        <f t="shared" si="104"/>
        <v>0.5</v>
      </c>
      <c r="M1047" s="1031">
        <f t="shared" si="105"/>
        <v>0</v>
      </c>
      <c r="N1047" s="1030">
        <f>'PLAN DE ACCIÓN 2026'!T49</f>
        <v>1</v>
      </c>
      <c r="O1047" s="1022">
        <f>'PLAN DE ACCIÓN 2026'!AL49</f>
        <v>0</v>
      </c>
      <c r="P1047" s="1029">
        <f t="shared" si="101"/>
        <v>0</v>
      </c>
      <c r="Q1047" s="1046" t="s">
        <v>107</v>
      </c>
      <c r="R1047" s="1022">
        <f t="shared" si="102"/>
        <v>-1</v>
      </c>
      <c r="S1047" s="1022">
        <f t="shared" si="103"/>
        <v>-1</v>
      </c>
    </row>
    <row r="1048" spans="1:19" ht="14.25">
      <c r="A1048" s="1041">
        <v>47</v>
      </c>
      <c r="B1048" s="1023" t="str">
        <f>'PLAN DE ACCIÓN 2026'!G50</f>
        <v>PES21</v>
      </c>
      <c r="C1048" s="1048" t="s">
        <v>133</v>
      </c>
      <c r="D1048" s="1048" t="s">
        <v>104</v>
      </c>
      <c r="E1048" s="1023" t="str">
        <f>'PLAN DE ACCIÓN 2026'!X50</f>
        <v>Oficina de Informática y Desarrollo Tecnológico</v>
      </c>
      <c r="F1048" s="1022" t="str">
        <f>'PLAN DE ACCIÓN 2026'!H50</f>
        <v>Implementar  el Plan de recuperación ante Desastres  (DRP)  Implementado en los servicios de TI críticos</v>
      </c>
      <c r="G1048" s="1022">
        <v>11</v>
      </c>
      <c r="H1048" s="1022" t="s">
        <v>144</v>
      </c>
      <c r="I1048" s="1030">
        <f>'PLAN DE ACCIÓN 2026'!V50</f>
        <v>1</v>
      </c>
      <c r="J1048" s="1030">
        <f>'PLAN DE ACCIÓN 2026'!J50+'PLAN DE ACCIÓN 2026'!K50+'PLAN DE ACCIÓN 2026'!L50+'PLAN DE ACCIÓN 2026'!M50+'PLAN DE ACCIÓN 2026'!N50+'PLAN DE ACCIÓN 2026'!O50+'PLAN DE ACCIÓN 2026'!P50+'PLAN DE ACCIÓN 2026'!Q50+'PLAN DE ACCIÓN 2026'!R50+'PLAN DE ACCIÓN 2026'!S50+'PLAN DE ACCIÓN 2026'!T50</f>
        <v>1</v>
      </c>
      <c r="K1048" s="1030">
        <f>'PLAN DE ACCIÓN 2026'!AB50+'PLAN DE ACCIÓN 2026'!AC50+'PLAN DE ACCIÓN 2026'!AD50+'PLAN DE ACCIÓN 2026'!AE50+'PLAN DE ACCIÓN 2026'!AF50+'PLAN DE ACCIÓN 2026'!AG50+'PLAN DE ACCIÓN 2026'!AH50+'PLAN DE ACCIÓN 2026'!AI50+'PLAN DE ACCIÓN 2026'!AJ50+'PLAN DE ACCIÓN 2026'!AK50+'PLAN DE ACCIÓN 2026'!AL50</f>
        <v>0</v>
      </c>
      <c r="L1048" s="1031">
        <f t="shared" si="104"/>
        <v>1</v>
      </c>
      <c r="M1048" s="1031">
        <f t="shared" si="105"/>
        <v>0</v>
      </c>
      <c r="N1048" s="1030">
        <f>'PLAN DE ACCIÓN 2026'!T50</f>
        <v>0</v>
      </c>
      <c r="O1048" s="1022">
        <f>'PLAN DE ACCIÓN 2026'!AL50</f>
        <v>0</v>
      </c>
      <c r="P1048" s="1029" t="e">
        <f t="shared" si="101"/>
        <v>#DIV/0!</v>
      </c>
      <c r="Q1048" s="1046" t="s">
        <v>107</v>
      </c>
      <c r="R1048" s="1022">
        <f t="shared" si="102"/>
        <v>-1</v>
      </c>
      <c r="S1048" s="1022">
        <f t="shared" si="103"/>
        <v>0</v>
      </c>
    </row>
    <row r="1049" spans="1:19" ht="14.25">
      <c r="A1049" s="1041">
        <v>48</v>
      </c>
      <c r="B1049" s="1023" t="str">
        <f>'PLAN DE ACCIÓN 2026'!G51</f>
        <v>PES22</v>
      </c>
      <c r="C1049" s="1048" t="s">
        <v>133</v>
      </c>
      <c r="D1049" s="1048" t="s">
        <v>104</v>
      </c>
      <c r="E1049" s="1023" t="str">
        <f>'PLAN DE ACCIÓN 2026'!X51</f>
        <v>Oficina de Informática y Desarrollo Tecnológico</v>
      </c>
      <c r="F1049" s="1022" t="str">
        <f>'PLAN DE ACCIÓN 2026'!H51</f>
        <v>Establecer una Estructura de Control de la Gestión Eficiente para el Establecimiento de Acciones, Políticas, Métodos, Procedimientos, Mecanismos de Prevención, Verificación y Evaluación en Procura de su Mejoramiento Continuo</v>
      </c>
      <c r="G1049" s="1022">
        <v>11</v>
      </c>
      <c r="H1049" s="1022" t="s">
        <v>144</v>
      </c>
      <c r="I1049" s="1030">
        <f>'PLAN DE ACCIÓN 2026'!V51</f>
        <v>2</v>
      </c>
      <c r="J1049" s="1030">
        <f>'PLAN DE ACCIÓN 2026'!J51+'PLAN DE ACCIÓN 2026'!K51+'PLAN DE ACCIÓN 2026'!L51+'PLAN DE ACCIÓN 2026'!M51+'PLAN DE ACCIÓN 2026'!N51+'PLAN DE ACCIÓN 2026'!O51+'PLAN DE ACCIÓN 2026'!P51+'PLAN DE ACCIÓN 2026'!Q51+'PLAN DE ACCIÓN 2026'!R51+'PLAN DE ACCIÓN 2026'!S51+'PLAN DE ACCIÓN 2026'!T51</f>
        <v>1</v>
      </c>
      <c r="K1049" s="1030">
        <f>'PLAN DE ACCIÓN 2026'!AB51+'PLAN DE ACCIÓN 2026'!AC51+'PLAN DE ACCIÓN 2026'!AD51+'PLAN DE ACCIÓN 2026'!AE51+'PLAN DE ACCIÓN 2026'!AF51+'PLAN DE ACCIÓN 2026'!AG51+'PLAN DE ACCIÓN 2026'!AH51+'PLAN DE ACCIÓN 2026'!AI51+'PLAN DE ACCIÓN 2026'!AJ51+'PLAN DE ACCIÓN 2026'!AK51+'PLAN DE ACCIÓN 2026'!AL51</f>
        <v>0</v>
      </c>
      <c r="L1049" s="1031">
        <f t="shared" si="104"/>
        <v>0.5</v>
      </c>
      <c r="M1049" s="1031">
        <f t="shared" si="105"/>
        <v>0</v>
      </c>
      <c r="N1049" s="1030">
        <f>'PLAN DE ACCIÓN 2026'!T51</f>
        <v>0</v>
      </c>
      <c r="O1049" s="1022">
        <f>'PLAN DE ACCIÓN 2026'!AL51</f>
        <v>0</v>
      </c>
      <c r="P1049" s="1029" t="e">
        <f t="shared" si="101"/>
        <v>#DIV/0!</v>
      </c>
      <c r="Q1049" s="1046" t="s">
        <v>107</v>
      </c>
      <c r="R1049" s="1022">
        <f t="shared" si="102"/>
        <v>-1</v>
      </c>
      <c r="S1049" s="1022">
        <f t="shared" si="103"/>
        <v>0</v>
      </c>
    </row>
    <row r="1050" spans="1:19" ht="14.25">
      <c r="A1050" s="1041">
        <v>49</v>
      </c>
      <c r="B1050" s="1023" t="str">
        <f>'PLAN DE ACCIÓN 2026'!G52</f>
        <v>PES23</v>
      </c>
      <c r="C1050" s="1048" t="s">
        <v>133</v>
      </c>
      <c r="D1050" s="1048" t="s">
        <v>104</v>
      </c>
      <c r="E1050" s="1023" t="str">
        <f>'PLAN DE ACCIÓN 2026'!X52</f>
        <v>Secretaría General</v>
      </c>
      <c r="F1050" s="1022"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1050" s="1022">
        <v>11</v>
      </c>
      <c r="H1050" s="1022" t="s">
        <v>144</v>
      </c>
      <c r="I1050" s="1030">
        <f>'PLAN DE ACCIÓN 2026'!V52</f>
        <v>4</v>
      </c>
      <c r="J1050" s="1030">
        <f>'PLAN DE ACCIÓN 2026'!J52+'PLAN DE ACCIÓN 2026'!K52+'PLAN DE ACCIÓN 2026'!L52+'PLAN DE ACCIÓN 2026'!M52+'PLAN DE ACCIÓN 2026'!N52+'PLAN DE ACCIÓN 2026'!O52+'PLAN DE ACCIÓN 2026'!P52+'PLAN DE ACCIÓN 2026'!Q52+'PLAN DE ACCIÓN 2026'!R52+'PLAN DE ACCIÓN 2026'!S52+'PLAN DE ACCIÓN 2026'!T52</f>
        <v>3</v>
      </c>
      <c r="K1050" s="1030">
        <f>'PLAN DE ACCIÓN 2026'!AB52+'PLAN DE ACCIÓN 2026'!AC52+'PLAN DE ACCIÓN 2026'!AD52+'PLAN DE ACCIÓN 2026'!AE52+'PLAN DE ACCIÓN 2026'!AF52+'PLAN DE ACCIÓN 2026'!AG52+'PLAN DE ACCIÓN 2026'!AH52+'PLAN DE ACCIÓN 2026'!AI52+'PLAN DE ACCIÓN 2026'!AJ52+'PLAN DE ACCIÓN 2026'!AK52+'PLAN DE ACCIÓN 2026'!AL52</f>
        <v>1</v>
      </c>
      <c r="L1050" s="1031">
        <f t="shared" si="104"/>
        <v>0.75</v>
      </c>
      <c r="M1050" s="1031">
        <f t="shared" si="105"/>
        <v>0.25</v>
      </c>
      <c r="N1050" s="1030">
        <f>'PLAN DE ACCIÓN 2026'!T52</f>
        <v>0</v>
      </c>
      <c r="O1050" s="1022">
        <f>'PLAN DE ACCIÓN 2026'!AL52</f>
        <v>0</v>
      </c>
      <c r="P1050" s="1029" t="e">
        <f t="shared" si="101"/>
        <v>#DIV/0!</v>
      </c>
      <c r="Q1050" s="1046" t="s">
        <v>109</v>
      </c>
      <c r="R1050" s="1022">
        <f t="shared" si="102"/>
        <v>-2</v>
      </c>
      <c r="S1050" s="1022">
        <f t="shared" si="103"/>
        <v>0</v>
      </c>
    </row>
    <row r="1051" spans="1:19" ht="14.25">
      <c r="A1051" s="1041">
        <v>50</v>
      </c>
      <c r="B1051" s="1023" t="str">
        <f>'PLAN DE ACCIÓN 2026'!G53</f>
        <v>PI8</v>
      </c>
      <c r="C1051" s="1048" t="s">
        <v>133</v>
      </c>
      <c r="D1051" s="1048" t="s">
        <v>104</v>
      </c>
      <c r="E1051" s="1023" t="str">
        <f>'PLAN DE ACCIÓN 2026'!X53</f>
        <v>Secretaría General</v>
      </c>
      <c r="F1051" s="1022" t="str">
        <f>'PLAN DE ACCIÓN 2026'!H53</f>
        <v>Ejecutar las actividades del Plan de Acción Ambiental</v>
      </c>
      <c r="G1051" s="1022">
        <v>11</v>
      </c>
      <c r="H1051" s="1022" t="s">
        <v>144</v>
      </c>
      <c r="I1051" s="1030">
        <f>'PLAN DE ACCIÓN 2026'!V53</f>
        <v>4</v>
      </c>
      <c r="J1051" s="1030">
        <f>'PLAN DE ACCIÓN 2026'!J53+'PLAN DE ACCIÓN 2026'!K53+'PLAN DE ACCIÓN 2026'!L53+'PLAN DE ACCIÓN 2026'!M53+'PLAN DE ACCIÓN 2026'!N53+'PLAN DE ACCIÓN 2026'!O53+'PLAN DE ACCIÓN 2026'!P53+'PLAN DE ACCIÓN 2026'!Q53+'PLAN DE ACCIÓN 2026'!R53+'PLAN DE ACCIÓN 2026'!S53+'PLAN DE ACCIÓN 2026'!T53</f>
        <v>3</v>
      </c>
      <c r="K1051" s="1030">
        <f>'PLAN DE ACCIÓN 2026'!AB53+'PLAN DE ACCIÓN 2026'!AC53+'PLAN DE ACCIÓN 2026'!AD53+'PLAN DE ACCIÓN 2026'!AE53+'PLAN DE ACCIÓN 2026'!AF53+'PLAN DE ACCIÓN 2026'!AG53+'PLAN DE ACCIÓN 2026'!AH53+'PLAN DE ACCIÓN 2026'!AI53+'PLAN DE ACCIÓN 2026'!AJ53+'PLAN DE ACCIÓN 2026'!AK53+'PLAN DE ACCIÓN 2026'!AL53</f>
        <v>1</v>
      </c>
      <c r="L1051" s="1031">
        <f t="shared" si="104"/>
        <v>0.75</v>
      </c>
      <c r="M1051" s="1031">
        <f t="shared" si="105"/>
        <v>0.25</v>
      </c>
      <c r="N1051" s="1030">
        <f>'PLAN DE ACCIÓN 2026'!T53</f>
        <v>0</v>
      </c>
      <c r="O1051" s="1022">
        <f>'PLAN DE ACCIÓN 2026'!AL53</f>
        <v>0</v>
      </c>
      <c r="P1051" s="1029" t="e">
        <f t="shared" si="101"/>
        <v>#DIV/0!</v>
      </c>
      <c r="Q1051" s="1046" t="s">
        <v>109</v>
      </c>
      <c r="R1051" s="1022">
        <f t="shared" si="102"/>
        <v>-2</v>
      </c>
      <c r="S1051" s="1022">
        <f t="shared" si="103"/>
        <v>0</v>
      </c>
    </row>
    <row r="1052" spans="1:19" ht="14.25">
      <c r="A1052" s="1041">
        <v>51</v>
      </c>
      <c r="B1052" s="1023" t="str">
        <f>'PLAN DE ACCIÓN 2026'!G54</f>
        <v>PI5</v>
      </c>
      <c r="C1052" s="1048" t="s">
        <v>133</v>
      </c>
      <c r="D1052" s="1048" t="s">
        <v>104</v>
      </c>
      <c r="E1052" s="1023" t="str">
        <f>'PLAN DE ACCIÓN 2026'!X54</f>
        <v>Oficina de Informática y Desarrollo Tecnológico</v>
      </c>
      <c r="F1052" s="1022" t="str">
        <f>'PLAN DE ACCIÓN 2026'!H54</f>
        <v>Ejecutar el Plan Estratégico de Tecnologías de la Información - PETI 2024 - 2026</v>
      </c>
      <c r="G1052" s="1022">
        <v>11</v>
      </c>
      <c r="H1052" s="1022" t="s">
        <v>144</v>
      </c>
      <c r="I1052" s="1030">
        <f>'PLAN DE ACCIÓN 2026'!V54</f>
        <v>4</v>
      </c>
      <c r="J1052" s="1030">
        <f>'PLAN DE ACCIÓN 2026'!J54+'PLAN DE ACCIÓN 2026'!K54+'PLAN DE ACCIÓN 2026'!L54+'PLAN DE ACCIÓN 2026'!M54+'PLAN DE ACCIÓN 2026'!N54+'PLAN DE ACCIÓN 2026'!O54+'PLAN DE ACCIÓN 2026'!P54+'PLAN DE ACCIÓN 2026'!Q54+'PLAN DE ACCIÓN 2026'!R54+'PLAN DE ACCIÓN 2026'!S54+'PLAN DE ACCIÓN 2026'!T54</f>
        <v>3</v>
      </c>
      <c r="K1052" s="1030">
        <f>'PLAN DE ACCIÓN 2026'!AB54+'PLAN DE ACCIÓN 2026'!AC54+'PLAN DE ACCIÓN 2026'!AD54+'PLAN DE ACCIÓN 2026'!AE54+'PLAN DE ACCIÓN 2026'!AF54+'PLAN DE ACCIÓN 2026'!AG54+'PLAN DE ACCIÓN 2026'!AH54+'PLAN DE ACCIÓN 2026'!AI54+'PLAN DE ACCIÓN 2026'!AJ54+'PLAN DE ACCIÓN 2026'!AK54+'PLAN DE ACCIÓN 2026'!AL54</f>
        <v>1</v>
      </c>
      <c r="L1052" s="1031">
        <f t="shared" si="104"/>
        <v>0.75</v>
      </c>
      <c r="M1052" s="1031">
        <f t="shared" si="105"/>
        <v>0.25</v>
      </c>
      <c r="N1052" s="1030">
        <f>'PLAN DE ACCIÓN 2026'!T54</f>
        <v>0</v>
      </c>
      <c r="O1052" s="1022">
        <f>'PLAN DE ACCIÓN 2026'!AL54</f>
        <v>0</v>
      </c>
      <c r="P1052" s="1029" t="e">
        <f t="shared" si="101"/>
        <v>#DIV/0!</v>
      </c>
      <c r="Q1052" s="1046" t="s">
        <v>109</v>
      </c>
      <c r="R1052" s="1022">
        <f t="shared" si="102"/>
        <v>-2</v>
      </c>
      <c r="S1052" s="1022">
        <f t="shared" si="103"/>
        <v>0</v>
      </c>
    </row>
    <row r="1053" spans="1:19" ht="14.25">
      <c r="A1053" s="1041">
        <v>52</v>
      </c>
      <c r="B1053" s="1023" t="str">
        <f>'PLAN DE ACCIÓN 2026'!G55</f>
        <v>PI2</v>
      </c>
      <c r="C1053" s="1048" t="s">
        <v>133</v>
      </c>
      <c r="D1053" s="1048" t="s">
        <v>104</v>
      </c>
      <c r="E1053" s="1023" t="str">
        <f>'PLAN DE ACCIÓN 2026'!X55</f>
        <v>Secretaría General</v>
      </c>
      <c r="F1053" s="1022" t="str">
        <f>'PLAN DE ACCIÓN 2026'!H55</f>
        <v>Realizar seguimiento al Plan Anual de Adquisiciones</v>
      </c>
      <c r="G1053" s="1022">
        <v>11</v>
      </c>
      <c r="H1053" s="1022" t="s">
        <v>144</v>
      </c>
      <c r="I1053" s="1030">
        <f>'PLAN DE ACCIÓN 2026'!V55</f>
        <v>12</v>
      </c>
      <c r="J1053" s="1030">
        <f>'PLAN DE ACCIÓN 2026'!J55+'PLAN DE ACCIÓN 2026'!K55+'PLAN DE ACCIÓN 2026'!L55+'PLAN DE ACCIÓN 2026'!M55+'PLAN DE ACCIÓN 2026'!N55+'PLAN DE ACCIÓN 2026'!O55+'PLAN DE ACCIÓN 2026'!P55+'PLAN DE ACCIÓN 2026'!Q55+'PLAN DE ACCIÓN 2026'!R55+'PLAN DE ACCIÓN 2026'!S55+'PLAN DE ACCIÓN 2026'!T55</f>
        <v>11</v>
      </c>
      <c r="K1053" s="1030">
        <f>'PLAN DE ACCIÓN 2026'!AB55+'PLAN DE ACCIÓN 2026'!AC55+'PLAN DE ACCIÓN 2026'!AD55+'PLAN DE ACCIÓN 2026'!AE55+'PLAN DE ACCIÓN 2026'!AF55+'PLAN DE ACCIÓN 2026'!AG55+'PLAN DE ACCIÓN 2026'!AH55+'PLAN DE ACCIÓN 2026'!AI55+'PLAN DE ACCIÓN 2026'!AJ55+'PLAN DE ACCIÓN 2026'!AK55+'PLAN DE ACCIÓN 2026'!AL55</f>
        <v>4</v>
      </c>
      <c r="L1053" s="1031">
        <f t="shared" si="104"/>
        <v>0.91666666666666663</v>
      </c>
      <c r="M1053" s="1031">
        <f t="shared" si="105"/>
        <v>0.33333333333333331</v>
      </c>
      <c r="N1053" s="1030">
        <f>'PLAN DE ACCIÓN 2026'!T55</f>
        <v>1</v>
      </c>
      <c r="O1053" s="1022">
        <f>'PLAN DE ACCIÓN 2026'!AL55</f>
        <v>0</v>
      </c>
      <c r="P1053" s="1029">
        <f t="shared" si="101"/>
        <v>0</v>
      </c>
      <c r="Q1053" s="1046" t="s">
        <v>109</v>
      </c>
      <c r="R1053" s="1022">
        <f t="shared" si="102"/>
        <v>-7</v>
      </c>
      <c r="S1053" s="1022">
        <f t="shared" si="103"/>
        <v>-1</v>
      </c>
    </row>
    <row r="1054" spans="1:19" ht="14.25">
      <c r="A1054" s="1041">
        <v>53</v>
      </c>
      <c r="B1054" s="1023" t="str">
        <f>'PLAN DE ACCIÓN 2026'!G56</f>
        <v>PI9</v>
      </c>
      <c r="C1054" s="1048" t="s">
        <v>133</v>
      </c>
      <c r="D1054" s="1048" t="s">
        <v>104</v>
      </c>
      <c r="E1054" s="1023" t="str">
        <f>'PLAN DE ACCIÓN 2026'!X56</f>
        <v>Secretaría General</v>
      </c>
      <c r="F1054" s="1022" t="str">
        <f>'PLAN DE ACCIÓN 2026'!H56</f>
        <v>Realizar seguimiento a los rubros de Austeridad del Gasto</v>
      </c>
      <c r="G1054" s="1022">
        <v>11</v>
      </c>
      <c r="H1054" s="1022" t="s">
        <v>144</v>
      </c>
      <c r="I1054" s="1030">
        <f>'PLAN DE ACCIÓN 2026'!V56</f>
        <v>2</v>
      </c>
      <c r="J1054" s="1030">
        <f>'PLAN DE ACCIÓN 2026'!J56+'PLAN DE ACCIÓN 2026'!K56+'PLAN DE ACCIÓN 2026'!L56+'PLAN DE ACCIÓN 2026'!M56+'PLAN DE ACCIÓN 2026'!N56+'PLAN DE ACCIÓN 2026'!O56+'PLAN DE ACCIÓN 2026'!P56+'PLAN DE ACCIÓN 2026'!Q56+'PLAN DE ACCIÓN 2026'!R56+'PLAN DE ACCIÓN 2026'!S56+'PLAN DE ACCIÓN 2026'!T56</f>
        <v>1</v>
      </c>
      <c r="K1054" s="1030">
        <f>'PLAN DE ACCIÓN 2026'!AB56+'PLAN DE ACCIÓN 2026'!AC56+'PLAN DE ACCIÓN 2026'!AD56+'PLAN DE ACCIÓN 2026'!AE56+'PLAN DE ACCIÓN 2026'!AF56+'PLAN DE ACCIÓN 2026'!AG56+'PLAN DE ACCIÓN 2026'!AH56+'PLAN DE ACCIÓN 2026'!AI56+'PLAN DE ACCIÓN 2026'!AJ56+'PLAN DE ACCIÓN 2026'!AK56+'PLAN DE ACCIÓN 2026'!AL56</f>
        <v>0</v>
      </c>
      <c r="L1054" s="1031">
        <f t="shared" si="104"/>
        <v>0.5</v>
      </c>
      <c r="M1054" s="1031">
        <f t="shared" si="105"/>
        <v>0</v>
      </c>
      <c r="N1054" s="1030">
        <f>'PLAN DE ACCIÓN 2026'!T56</f>
        <v>0</v>
      </c>
      <c r="O1054" s="1022">
        <f>'PLAN DE ACCIÓN 2026'!AL56</f>
        <v>0</v>
      </c>
      <c r="P1054" s="1029" t="e">
        <f t="shared" si="101"/>
        <v>#DIV/0!</v>
      </c>
      <c r="Q1054" s="1046" t="s">
        <v>109</v>
      </c>
      <c r="R1054" s="1022">
        <f t="shared" si="102"/>
        <v>-1</v>
      </c>
      <c r="S1054" s="1022">
        <f t="shared" si="103"/>
        <v>0</v>
      </c>
    </row>
    <row r="1055" spans="1:19" ht="14.25">
      <c r="A1055" s="1041">
        <v>54</v>
      </c>
      <c r="B1055" s="1023" t="str">
        <f>'PLAN DE ACCIÓN 2026'!G57</f>
        <v>PI3</v>
      </c>
      <c r="C1055" s="1048" t="s">
        <v>133</v>
      </c>
      <c r="D1055" s="1048" t="s">
        <v>104</v>
      </c>
      <c r="E1055" s="1023" t="str">
        <f>'PLAN DE ACCIÓN 2026'!X57</f>
        <v>Secretaría General</v>
      </c>
      <c r="F1055" s="1022"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1055" s="1022">
        <v>11</v>
      </c>
      <c r="H1055" s="1022" t="s">
        <v>144</v>
      </c>
      <c r="I1055" s="1030">
        <f>'PLAN DE ACCIÓN 2026'!V57</f>
        <v>4</v>
      </c>
      <c r="J1055" s="1030">
        <f>'PLAN DE ACCIÓN 2026'!J57+'PLAN DE ACCIÓN 2026'!K57+'PLAN DE ACCIÓN 2026'!L57+'PLAN DE ACCIÓN 2026'!M57+'PLAN DE ACCIÓN 2026'!N57+'PLAN DE ACCIÓN 2026'!O57+'PLAN DE ACCIÓN 2026'!P57+'PLAN DE ACCIÓN 2026'!Q57+'PLAN DE ACCIÓN 2026'!R57+'PLAN DE ACCIÓN 2026'!S57+'PLAN DE ACCIÓN 2026'!T57</f>
        <v>3</v>
      </c>
      <c r="K1055" s="1030">
        <f>'PLAN DE ACCIÓN 2026'!AB57+'PLAN DE ACCIÓN 2026'!AC57+'PLAN DE ACCIÓN 2026'!AD57+'PLAN DE ACCIÓN 2026'!AE57+'PLAN DE ACCIÓN 2026'!AF57+'PLAN DE ACCIÓN 2026'!AG57+'PLAN DE ACCIÓN 2026'!AH57+'PLAN DE ACCIÓN 2026'!AI57+'PLAN DE ACCIÓN 2026'!AJ57+'PLAN DE ACCIÓN 2026'!AK57+'PLAN DE ACCIÓN 2026'!AL57</f>
        <v>1</v>
      </c>
      <c r="L1055" s="1031">
        <f t="shared" si="104"/>
        <v>0.75</v>
      </c>
      <c r="M1055" s="1031">
        <f t="shared" si="105"/>
        <v>0.25</v>
      </c>
      <c r="N1055" s="1030">
        <f>'PLAN DE ACCIÓN 2026'!T57</f>
        <v>0</v>
      </c>
      <c r="O1055" s="1022">
        <f>'PLAN DE ACCIÓN 2026'!AL57</f>
        <v>0</v>
      </c>
      <c r="P1055" s="1029" t="e">
        <f t="shared" si="101"/>
        <v>#DIV/0!</v>
      </c>
      <c r="Q1055" s="1046" t="s">
        <v>109</v>
      </c>
      <c r="R1055" s="1022">
        <f t="shared" si="102"/>
        <v>-2</v>
      </c>
      <c r="S1055" s="1022">
        <f t="shared" si="103"/>
        <v>0</v>
      </c>
    </row>
    <row r="1056" spans="1:19" ht="14.25">
      <c r="A1056" s="1041">
        <v>55</v>
      </c>
      <c r="B1056" s="1023" t="str">
        <f>'PLAN DE ACCIÓN 2026'!G58</f>
        <v>PI4</v>
      </c>
      <c r="C1056" s="1048" t="s">
        <v>133</v>
      </c>
      <c r="D1056" s="1048" t="s">
        <v>104</v>
      </c>
      <c r="E1056" s="1023" t="str">
        <f>'PLAN DE ACCIÓN 2026'!X58</f>
        <v xml:space="preserve">Oficina Asesora de Planeación </v>
      </c>
      <c r="F1056" s="1022" t="str">
        <f>'PLAN DE ACCIÓN 2026'!H58</f>
        <v>Ejecutar el Programa de Transparencia y Ética Pública</v>
      </c>
      <c r="G1056" s="1022">
        <v>11</v>
      </c>
      <c r="H1056" s="1022" t="s">
        <v>144</v>
      </c>
      <c r="I1056" s="1030">
        <f>'PLAN DE ACCIÓN 2026'!V58</f>
        <v>4</v>
      </c>
      <c r="J1056" s="1030">
        <f>'PLAN DE ACCIÓN 2026'!J58+'PLAN DE ACCIÓN 2026'!K58+'PLAN DE ACCIÓN 2026'!L58+'PLAN DE ACCIÓN 2026'!M58+'PLAN DE ACCIÓN 2026'!N58+'PLAN DE ACCIÓN 2026'!O58+'PLAN DE ACCIÓN 2026'!P58+'PLAN DE ACCIÓN 2026'!Q58+'PLAN DE ACCIÓN 2026'!R58+'PLAN DE ACCIÓN 2026'!S58+'PLAN DE ACCIÓN 2026'!T58</f>
        <v>3</v>
      </c>
      <c r="K1056" s="1030">
        <f>'PLAN DE ACCIÓN 2026'!AB58+'PLAN DE ACCIÓN 2026'!AC58+'PLAN DE ACCIÓN 2026'!AD58+'PLAN DE ACCIÓN 2026'!AE58+'PLAN DE ACCIÓN 2026'!AF58+'PLAN DE ACCIÓN 2026'!AG58+'PLAN DE ACCIÓN 2026'!AH58+'PLAN DE ACCIÓN 2026'!AI58+'PLAN DE ACCIÓN 2026'!AJ58+'PLAN DE ACCIÓN 2026'!AK58+'PLAN DE ACCIÓN 2026'!AL58</f>
        <v>1</v>
      </c>
      <c r="L1056" s="1031">
        <f t="shared" si="104"/>
        <v>0.75</v>
      </c>
      <c r="M1056" s="1031">
        <f t="shared" si="105"/>
        <v>0.25</v>
      </c>
      <c r="N1056" s="1030">
        <f>'PLAN DE ACCIÓN 2026'!T58</f>
        <v>0</v>
      </c>
      <c r="O1056" s="1022">
        <f>'PLAN DE ACCIÓN 2026'!AL58</f>
        <v>0</v>
      </c>
      <c r="P1056" s="1029" t="e">
        <f t="shared" si="101"/>
        <v>#DIV/0!</v>
      </c>
      <c r="Q1056" s="1046" t="s">
        <v>109</v>
      </c>
      <c r="R1056" s="1022">
        <f t="shared" si="102"/>
        <v>-2</v>
      </c>
      <c r="S1056" s="1022">
        <f t="shared" si="103"/>
        <v>0</v>
      </c>
    </row>
    <row r="1057" spans="1:19" ht="14.25">
      <c r="A1057" s="1041">
        <v>56</v>
      </c>
      <c r="B1057" s="1023" t="str">
        <f>'PLAN DE ACCIÓN 2026'!G59</f>
        <v>PI1</v>
      </c>
      <c r="C1057" s="1048" t="s">
        <v>133</v>
      </c>
      <c r="D1057" s="1048" t="s">
        <v>104</v>
      </c>
      <c r="E1057" s="1023" t="str">
        <f>'PLAN DE ACCIÓN 2026'!X59</f>
        <v>Secretaría General</v>
      </c>
      <c r="F1057" s="1022" t="str">
        <f>'PLAN DE ACCIÓN 2026'!H59</f>
        <v>Ejecutar las actividades del Plan Institucional de Archivo</v>
      </c>
      <c r="G1057" s="1022">
        <v>11</v>
      </c>
      <c r="H1057" s="1022" t="s">
        <v>144</v>
      </c>
      <c r="I1057" s="1030">
        <f>'PLAN DE ACCIÓN 2026'!V59</f>
        <v>4</v>
      </c>
      <c r="J1057" s="1030">
        <f>'PLAN DE ACCIÓN 2026'!J59+'PLAN DE ACCIÓN 2026'!K59+'PLAN DE ACCIÓN 2026'!L59+'PLAN DE ACCIÓN 2026'!M59+'PLAN DE ACCIÓN 2026'!N59+'PLAN DE ACCIÓN 2026'!O59+'PLAN DE ACCIÓN 2026'!P59+'PLAN DE ACCIÓN 2026'!Q59+'PLAN DE ACCIÓN 2026'!R59+'PLAN DE ACCIÓN 2026'!S59+'PLAN DE ACCIÓN 2026'!T59</f>
        <v>3</v>
      </c>
      <c r="K1057" s="1030">
        <f>'PLAN DE ACCIÓN 2026'!AB59+'PLAN DE ACCIÓN 2026'!AC59+'PLAN DE ACCIÓN 2026'!AD59+'PLAN DE ACCIÓN 2026'!AE59+'PLAN DE ACCIÓN 2026'!AF59+'PLAN DE ACCIÓN 2026'!AG59+'PLAN DE ACCIÓN 2026'!AH59+'PLAN DE ACCIÓN 2026'!AI59+'PLAN DE ACCIÓN 2026'!AJ59+'PLAN DE ACCIÓN 2026'!AK59+'PLAN DE ACCIÓN 2026'!AL59</f>
        <v>1</v>
      </c>
      <c r="L1057" s="1031">
        <f t="shared" si="104"/>
        <v>0.75</v>
      </c>
      <c r="M1057" s="1031">
        <f t="shared" si="105"/>
        <v>0.25</v>
      </c>
      <c r="N1057" s="1030">
        <f>'PLAN DE ACCIÓN 2026'!T59</f>
        <v>0</v>
      </c>
      <c r="O1057" s="1022">
        <f>'PLAN DE ACCIÓN 2026'!AL59</f>
        <v>0</v>
      </c>
      <c r="P1057" s="1029" t="e">
        <f t="shared" si="101"/>
        <v>#DIV/0!</v>
      </c>
      <c r="Q1057" s="1046" t="s">
        <v>109</v>
      </c>
      <c r="R1057" s="1022">
        <f t="shared" si="102"/>
        <v>-2</v>
      </c>
      <c r="S1057" s="1022">
        <f t="shared" si="103"/>
        <v>0</v>
      </c>
    </row>
    <row r="1058" spans="1:19" ht="14.25">
      <c r="A1058" s="1041">
        <v>57</v>
      </c>
      <c r="B1058" s="1023" t="str">
        <f>'PLAN DE ACCIÓN 2026'!G60</f>
        <v>PI6</v>
      </c>
      <c r="C1058" s="1048" t="s">
        <v>133</v>
      </c>
      <c r="D1058" s="1048" t="s">
        <v>104</v>
      </c>
      <c r="E1058" s="1023" t="str">
        <f>'PLAN DE ACCIÓN 2026'!X60</f>
        <v>Oficina de Informática y Desarrollo Tecnológico</v>
      </c>
      <c r="F1058" s="1022" t="str">
        <f>'PLAN DE ACCIÓN 2026'!H60</f>
        <v>Ejecutar el Plan de Tratamiento de Riesgos de Seguridad y Privacidad de la Información vigencia 2026</v>
      </c>
      <c r="G1058" s="1022">
        <v>11</v>
      </c>
      <c r="H1058" s="1022" t="s">
        <v>144</v>
      </c>
      <c r="I1058" s="1030">
        <f>'PLAN DE ACCIÓN 2026'!V60</f>
        <v>4</v>
      </c>
      <c r="J1058" s="1030">
        <f>'PLAN DE ACCIÓN 2026'!J60+'PLAN DE ACCIÓN 2026'!K60+'PLAN DE ACCIÓN 2026'!L60+'PLAN DE ACCIÓN 2026'!M60+'PLAN DE ACCIÓN 2026'!N60+'PLAN DE ACCIÓN 2026'!O60+'PLAN DE ACCIÓN 2026'!P60+'PLAN DE ACCIÓN 2026'!Q60+'PLAN DE ACCIÓN 2026'!R60+'PLAN DE ACCIÓN 2026'!S60+'PLAN DE ACCIÓN 2026'!T60</f>
        <v>3</v>
      </c>
      <c r="K1058" s="1030">
        <f>'PLAN DE ACCIÓN 2026'!AB60+'PLAN DE ACCIÓN 2026'!AC60+'PLAN DE ACCIÓN 2026'!AD60+'PLAN DE ACCIÓN 2026'!AE60+'PLAN DE ACCIÓN 2026'!AF60+'PLAN DE ACCIÓN 2026'!AG60+'PLAN DE ACCIÓN 2026'!AH60+'PLAN DE ACCIÓN 2026'!AI60+'PLAN DE ACCIÓN 2026'!AJ60+'PLAN DE ACCIÓN 2026'!AK60+'PLAN DE ACCIÓN 2026'!AL60</f>
        <v>1</v>
      </c>
      <c r="L1058" s="1031">
        <f t="shared" si="104"/>
        <v>0.75</v>
      </c>
      <c r="M1058" s="1031">
        <f t="shared" si="105"/>
        <v>0.25</v>
      </c>
      <c r="N1058" s="1030">
        <f>'PLAN DE ACCIÓN 2026'!T60</f>
        <v>0</v>
      </c>
      <c r="O1058" s="1022">
        <f>'PLAN DE ACCIÓN 2026'!AL60</f>
        <v>0</v>
      </c>
      <c r="P1058" s="1029" t="e">
        <f t="shared" si="101"/>
        <v>#DIV/0!</v>
      </c>
      <c r="Q1058" s="1046" t="s">
        <v>109</v>
      </c>
      <c r="R1058" s="1022">
        <f t="shared" si="102"/>
        <v>-2</v>
      </c>
      <c r="S1058" s="1022">
        <f t="shared" si="103"/>
        <v>0</v>
      </c>
    </row>
    <row r="1059" spans="1:19" ht="14.25">
      <c r="A1059" s="1041">
        <v>58</v>
      </c>
      <c r="B1059" s="1023" t="str">
        <f>'PLAN DE ACCIÓN 2026'!G61</f>
        <v>PI7</v>
      </c>
      <c r="C1059" s="1048" t="s">
        <v>133</v>
      </c>
      <c r="D1059" s="1048" t="s">
        <v>104</v>
      </c>
      <c r="E1059" s="1023" t="str">
        <f>'PLAN DE ACCIÓN 2026'!X61</f>
        <v>Oficina de Informática y Desarrollo Tecnológico</v>
      </c>
      <c r="F1059" s="1022" t="str">
        <f>'PLAN DE ACCIÓN 2026'!H61</f>
        <v>Ejecutar Plan de Seguridad y Privacidad de la Información 2026</v>
      </c>
      <c r="G1059" s="1022">
        <v>11</v>
      </c>
      <c r="H1059" s="1022" t="s">
        <v>144</v>
      </c>
      <c r="I1059" s="1030">
        <f>'PLAN DE ACCIÓN 2026'!V61</f>
        <v>4</v>
      </c>
      <c r="J1059" s="1030">
        <f>'PLAN DE ACCIÓN 2026'!J61+'PLAN DE ACCIÓN 2026'!K61+'PLAN DE ACCIÓN 2026'!L61+'PLAN DE ACCIÓN 2026'!M61+'PLAN DE ACCIÓN 2026'!N61+'PLAN DE ACCIÓN 2026'!O61+'PLAN DE ACCIÓN 2026'!P61+'PLAN DE ACCIÓN 2026'!Q61+'PLAN DE ACCIÓN 2026'!R61+'PLAN DE ACCIÓN 2026'!S61+'PLAN DE ACCIÓN 2026'!T61</f>
        <v>3</v>
      </c>
      <c r="K1059" s="1030">
        <f>'PLAN DE ACCIÓN 2026'!AB61+'PLAN DE ACCIÓN 2026'!AC61+'PLAN DE ACCIÓN 2026'!AD61+'PLAN DE ACCIÓN 2026'!AE61+'PLAN DE ACCIÓN 2026'!AF61+'PLAN DE ACCIÓN 2026'!AG61+'PLAN DE ACCIÓN 2026'!AH61+'PLAN DE ACCIÓN 2026'!AI61+'PLAN DE ACCIÓN 2026'!AJ61+'PLAN DE ACCIÓN 2026'!AK61+'PLAN DE ACCIÓN 2026'!AL61</f>
        <v>1</v>
      </c>
      <c r="L1059" s="1031">
        <f t="shared" si="104"/>
        <v>0.75</v>
      </c>
      <c r="M1059" s="1031">
        <f t="shared" si="105"/>
        <v>0.25</v>
      </c>
      <c r="N1059" s="1030">
        <f>'PLAN DE ACCIÓN 2026'!T61</f>
        <v>0</v>
      </c>
      <c r="O1059" s="1022">
        <f>'PLAN DE ACCIÓN 2026'!AL61</f>
        <v>0</v>
      </c>
      <c r="P1059" s="1029" t="e">
        <f t="shared" si="101"/>
        <v>#DIV/0!</v>
      </c>
      <c r="Q1059" s="1046" t="s">
        <v>109</v>
      </c>
      <c r="R1059" s="1022">
        <f t="shared" si="102"/>
        <v>-2</v>
      </c>
      <c r="S1059" s="1022">
        <f t="shared" si="103"/>
        <v>0</v>
      </c>
    </row>
    <row r="1060" spans="1:19" ht="14.25">
      <c r="A1060" s="1041">
        <v>59</v>
      </c>
      <c r="B1060" s="1023" t="str">
        <f>'PLAN DE ACCIÓN 2026'!G62</f>
        <v>PI10</v>
      </c>
      <c r="C1060" s="1048" t="s">
        <v>133</v>
      </c>
      <c r="D1060" s="1048" t="s">
        <v>104</v>
      </c>
      <c r="E1060" s="1023" t="str">
        <f>'PLAN DE ACCIÓN 2026'!X62</f>
        <v>Secretaría General</v>
      </c>
      <c r="F1060" s="1022" t="str">
        <f>'PLAN DE ACCIÓN 2026'!H62</f>
        <v>Realizar seguimiento al Cronograma de Mantenimientos</v>
      </c>
      <c r="G1060" s="1022">
        <v>11</v>
      </c>
      <c r="H1060" s="1022" t="s">
        <v>144</v>
      </c>
      <c r="I1060" s="1030">
        <f>'PLAN DE ACCIÓN 2026'!V62</f>
        <v>2</v>
      </c>
      <c r="J1060" s="1030">
        <f>'PLAN DE ACCIÓN 2026'!J62+'PLAN DE ACCIÓN 2026'!K62+'PLAN DE ACCIÓN 2026'!L62+'PLAN DE ACCIÓN 2026'!M62+'PLAN DE ACCIÓN 2026'!N62+'PLAN DE ACCIÓN 2026'!O62+'PLAN DE ACCIÓN 2026'!P62+'PLAN DE ACCIÓN 2026'!Q62+'PLAN DE ACCIÓN 2026'!R62+'PLAN DE ACCIÓN 2026'!S62+'PLAN DE ACCIÓN 2026'!T62</f>
        <v>1</v>
      </c>
      <c r="K1060" s="1030">
        <f>'PLAN DE ACCIÓN 2026'!AB62+'PLAN DE ACCIÓN 2026'!AC62+'PLAN DE ACCIÓN 2026'!AD62+'PLAN DE ACCIÓN 2026'!AE62+'PLAN DE ACCIÓN 2026'!AF62+'PLAN DE ACCIÓN 2026'!AG62+'PLAN DE ACCIÓN 2026'!AH62+'PLAN DE ACCIÓN 2026'!AI62+'PLAN DE ACCIÓN 2026'!AJ62+'PLAN DE ACCIÓN 2026'!AK62+'PLAN DE ACCIÓN 2026'!AL62</f>
        <v>0</v>
      </c>
      <c r="L1060" s="1031">
        <f t="shared" si="104"/>
        <v>0.5</v>
      </c>
      <c r="M1060" s="1031">
        <f t="shared" si="105"/>
        <v>0</v>
      </c>
      <c r="N1060" s="1030">
        <f>'PLAN DE ACCIÓN 2026'!T62</f>
        <v>0</v>
      </c>
      <c r="O1060" s="1022">
        <f>'PLAN DE ACCIÓN 2026'!AL62</f>
        <v>0</v>
      </c>
      <c r="P1060" s="1029" t="e">
        <f t="shared" si="101"/>
        <v>#DIV/0!</v>
      </c>
      <c r="Q1060" s="1046" t="s">
        <v>109</v>
      </c>
      <c r="R1060" s="1022">
        <f t="shared" si="102"/>
        <v>-1</v>
      </c>
      <c r="S1060" s="1022">
        <f t="shared" si="103"/>
        <v>0</v>
      </c>
    </row>
    <row r="1061" spans="1:19" ht="14.25">
      <c r="A1061" s="1041">
        <v>60</v>
      </c>
      <c r="B1061" s="1023" t="str">
        <f>'PLAN DE ACCIÓN 2026'!G63</f>
        <v>PI11</v>
      </c>
      <c r="C1061" s="1048" t="s">
        <v>133</v>
      </c>
      <c r="D1061" s="1048" t="s">
        <v>104</v>
      </c>
      <c r="E1061" s="1023" t="str">
        <f>'PLAN DE ACCIÓN 2026'!X63</f>
        <v>Oficina de Informática y Desarrollo Tecnológico</v>
      </c>
      <c r="F1061" s="1022" t="str">
        <f>'PLAN DE ACCIÓN 2026'!H63</f>
        <v>Ejecutar Plan de Transformación Digital vigencia 2026</v>
      </c>
      <c r="G1061" s="1022">
        <v>11</v>
      </c>
      <c r="H1061" s="1022" t="s">
        <v>144</v>
      </c>
      <c r="I1061" s="1030">
        <f>'PLAN DE ACCIÓN 2026'!V63</f>
        <v>4</v>
      </c>
      <c r="J1061" s="1030">
        <f>'PLAN DE ACCIÓN 2026'!J63+'PLAN DE ACCIÓN 2026'!K63+'PLAN DE ACCIÓN 2026'!L63+'PLAN DE ACCIÓN 2026'!M63+'PLAN DE ACCIÓN 2026'!N63+'PLAN DE ACCIÓN 2026'!O63+'PLAN DE ACCIÓN 2026'!P63+'PLAN DE ACCIÓN 2026'!Q63+'PLAN DE ACCIÓN 2026'!R63+'PLAN DE ACCIÓN 2026'!S63+'PLAN DE ACCIÓN 2026'!T63</f>
        <v>3</v>
      </c>
      <c r="K1061" s="1030">
        <f>'PLAN DE ACCIÓN 2026'!AB63+'PLAN DE ACCIÓN 2026'!AC63+'PLAN DE ACCIÓN 2026'!AD63+'PLAN DE ACCIÓN 2026'!AE63+'PLAN DE ACCIÓN 2026'!AF63+'PLAN DE ACCIÓN 2026'!AG63+'PLAN DE ACCIÓN 2026'!AH63+'PLAN DE ACCIÓN 2026'!AI63+'PLAN DE ACCIÓN 2026'!AJ63+'PLAN DE ACCIÓN 2026'!AK63+'PLAN DE ACCIÓN 2026'!AL63</f>
        <v>1</v>
      </c>
      <c r="L1061" s="1031">
        <f t="shared" si="104"/>
        <v>0.75</v>
      </c>
      <c r="M1061" s="1031">
        <f t="shared" si="105"/>
        <v>0.25</v>
      </c>
      <c r="N1061" s="1030">
        <f>'PLAN DE ACCIÓN 2026'!T63</f>
        <v>0</v>
      </c>
      <c r="O1061" s="1022">
        <f>'PLAN DE ACCIÓN 2026'!AL63</f>
        <v>0</v>
      </c>
      <c r="P1061" s="1029" t="e">
        <f t="shared" si="101"/>
        <v>#DIV/0!</v>
      </c>
      <c r="Q1061" s="1046" t="s">
        <v>109</v>
      </c>
      <c r="R1061" s="1022">
        <f t="shared" si="102"/>
        <v>-2</v>
      </c>
      <c r="S1061" s="1022">
        <f t="shared" si="103"/>
        <v>0</v>
      </c>
    </row>
    <row r="1062" spans="1:19" ht="14.25">
      <c r="A1062" s="1041">
        <v>61</v>
      </c>
      <c r="B1062" s="1023" t="str">
        <f>'PLAN DE ACCIÓN 2026'!G64</f>
        <v>PI12</v>
      </c>
      <c r="C1062" s="1048" t="s">
        <v>133</v>
      </c>
      <c r="D1062" s="1048" t="s">
        <v>104</v>
      </c>
      <c r="E1062" s="1023" t="str">
        <f>'PLAN DE ACCIÓN 2026'!X64</f>
        <v xml:space="preserve">Oficina Asesora de Planeación </v>
      </c>
      <c r="F1062" s="1022" t="str">
        <f>'PLAN DE ACCIÓN 2026'!H64</f>
        <v>Ejecutar el Plan Nacional de Infraestructura de Datos (PNID) y la hoja de ruta asociada, en articulación con las diferentes áreas involucradas para su adecuada implementación.</v>
      </c>
      <c r="G1062" s="1022">
        <v>11</v>
      </c>
      <c r="H1062" s="1022" t="s">
        <v>144</v>
      </c>
      <c r="I1062" s="1030">
        <f>'PLAN DE ACCIÓN 2026'!V64</f>
        <v>4</v>
      </c>
      <c r="J1062" s="1030">
        <f>'PLAN DE ACCIÓN 2026'!J64+'PLAN DE ACCIÓN 2026'!K64+'PLAN DE ACCIÓN 2026'!L64+'PLAN DE ACCIÓN 2026'!M64+'PLAN DE ACCIÓN 2026'!N64+'PLAN DE ACCIÓN 2026'!O64+'PLAN DE ACCIÓN 2026'!P64+'PLAN DE ACCIÓN 2026'!Q64+'PLAN DE ACCIÓN 2026'!R64+'PLAN DE ACCIÓN 2026'!S64+'PLAN DE ACCIÓN 2026'!T64</f>
        <v>3</v>
      </c>
      <c r="K1062" s="1030">
        <f>'PLAN DE ACCIÓN 2026'!AB64+'PLAN DE ACCIÓN 2026'!AC64+'PLAN DE ACCIÓN 2026'!AD64+'PLAN DE ACCIÓN 2026'!AE64+'PLAN DE ACCIÓN 2026'!AF64+'PLAN DE ACCIÓN 2026'!AG64+'PLAN DE ACCIÓN 2026'!AH64+'PLAN DE ACCIÓN 2026'!AI64+'PLAN DE ACCIÓN 2026'!AJ64+'PLAN DE ACCIÓN 2026'!AK64+'PLAN DE ACCIÓN 2026'!AL64</f>
        <v>0</v>
      </c>
      <c r="L1062" s="1031">
        <f t="shared" si="104"/>
        <v>0.75</v>
      </c>
      <c r="M1062" s="1031">
        <f t="shared" si="105"/>
        <v>0</v>
      </c>
      <c r="N1062" s="1030">
        <f>'PLAN DE ACCIÓN 2026'!T64</f>
        <v>0</v>
      </c>
      <c r="O1062" s="1022">
        <f>'PLAN DE ACCIÓN 2026'!AL64</f>
        <v>0</v>
      </c>
      <c r="P1062" s="1029" t="e">
        <f t="shared" si="101"/>
        <v>#DIV/0!</v>
      </c>
      <c r="Q1062" s="1046" t="s">
        <v>109</v>
      </c>
      <c r="R1062" s="1022">
        <f t="shared" si="102"/>
        <v>-3</v>
      </c>
      <c r="S1062" s="1022">
        <f t="shared" si="103"/>
        <v>0</v>
      </c>
    </row>
    <row r="1063" spans="1:19" ht="14.25">
      <c r="A1063" s="1041">
        <v>62</v>
      </c>
      <c r="B1063" s="1023" t="str">
        <f>'PLAN DE ACCIÓN 2026'!G65</f>
        <v>PI13</v>
      </c>
      <c r="C1063" s="1048" t="s">
        <v>133</v>
      </c>
      <c r="D1063" s="1048" t="s">
        <v>104</v>
      </c>
      <c r="E1063" s="1023" t="str">
        <f>'PLAN DE ACCIÓN 2026'!X65</f>
        <v>Secretaría General</v>
      </c>
      <c r="F1063" s="1022" t="str">
        <f>'PLAN DE ACCIÓN 2026'!H65</f>
        <v>Ejecutar el Plan de Preservación Digital.</v>
      </c>
      <c r="G1063" s="1022">
        <v>11</v>
      </c>
      <c r="H1063" s="1022" t="s">
        <v>144</v>
      </c>
      <c r="I1063" s="1030">
        <f>'PLAN DE ACCIÓN 2026'!V65</f>
        <v>4</v>
      </c>
      <c r="J1063" s="1030">
        <f>'PLAN DE ACCIÓN 2026'!J65+'PLAN DE ACCIÓN 2026'!K65+'PLAN DE ACCIÓN 2026'!L65+'PLAN DE ACCIÓN 2026'!M65+'PLAN DE ACCIÓN 2026'!N65+'PLAN DE ACCIÓN 2026'!O65+'PLAN DE ACCIÓN 2026'!P65+'PLAN DE ACCIÓN 2026'!Q65+'PLAN DE ACCIÓN 2026'!R65+'PLAN DE ACCIÓN 2026'!S65+'PLAN DE ACCIÓN 2026'!T65</f>
        <v>3</v>
      </c>
      <c r="K1063" s="1030">
        <f>'PLAN DE ACCIÓN 2026'!AB65+'PLAN DE ACCIÓN 2026'!AC65+'PLAN DE ACCIÓN 2026'!AD65+'PLAN DE ACCIÓN 2026'!AE65+'PLAN DE ACCIÓN 2026'!AF65+'PLAN DE ACCIÓN 2026'!AG65+'PLAN DE ACCIÓN 2026'!AH65+'PLAN DE ACCIÓN 2026'!AI65+'PLAN DE ACCIÓN 2026'!AJ65+'PLAN DE ACCIÓN 2026'!AK65+'PLAN DE ACCIÓN 2026'!AL65</f>
        <v>1</v>
      </c>
      <c r="L1063" s="1031">
        <f t="shared" si="104"/>
        <v>0.75</v>
      </c>
      <c r="M1063" s="1031">
        <f t="shared" si="105"/>
        <v>0.25</v>
      </c>
      <c r="N1063" s="1030">
        <f>'PLAN DE ACCIÓN 2026'!T65</f>
        <v>0</v>
      </c>
      <c r="O1063" s="1022">
        <f>'PLAN DE ACCIÓN 2026'!AL65</f>
        <v>0</v>
      </c>
      <c r="P1063" s="1029" t="e">
        <f t="shared" si="101"/>
        <v>#DIV/0!</v>
      </c>
      <c r="Q1063" s="1046" t="s">
        <v>110</v>
      </c>
      <c r="R1063" s="1022">
        <f t="shared" si="102"/>
        <v>-2</v>
      </c>
      <c r="S1063" s="1022">
        <f t="shared" si="103"/>
        <v>0</v>
      </c>
    </row>
    <row r="1064" spans="1:19" ht="14.25">
      <c r="A1064" s="1041">
        <v>63</v>
      </c>
      <c r="B1064" s="1023" t="str">
        <f>'PLAN DE ACCIÓN 2026'!G66</f>
        <v>ID1</v>
      </c>
      <c r="C1064" s="1048" t="s">
        <v>133</v>
      </c>
      <c r="D1064" s="1048" t="s">
        <v>104</v>
      </c>
      <c r="E1064" s="1023" t="str">
        <f>'PLAN DE ACCIÓN 2026'!X66</f>
        <v>Secretaría General</v>
      </c>
      <c r="F1064" s="1022" t="str">
        <f>'PLAN DE ACCIÓN 2026'!H66</f>
        <v>Realizar los cierres de los contratos de vigencia 2019 a 2025 en SECOP II y realizar las liquidaciones de los contratos de vigencia 2022 a 2025 SECOP II</v>
      </c>
      <c r="G1064" s="1022">
        <v>11</v>
      </c>
      <c r="H1064" s="1022" t="s">
        <v>144</v>
      </c>
      <c r="I1064" s="1030">
        <f>'PLAN DE ACCIÓN 2026'!V66</f>
        <v>2</v>
      </c>
      <c r="J1064" s="1030">
        <f>'PLAN DE ACCIÓN 2026'!J66+'PLAN DE ACCIÓN 2026'!K66+'PLAN DE ACCIÓN 2026'!L66+'PLAN DE ACCIÓN 2026'!M66+'PLAN DE ACCIÓN 2026'!N66+'PLAN DE ACCIÓN 2026'!O66+'PLAN DE ACCIÓN 2026'!P66+'PLAN DE ACCIÓN 2026'!Q66+'PLAN DE ACCIÓN 2026'!R66+'PLAN DE ACCIÓN 2026'!S66+'PLAN DE ACCIÓN 2026'!T66</f>
        <v>1</v>
      </c>
      <c r="K1064" s="1030">
        <f>'PLAN DE ACCIÓN 2026'!AB66+'PLAN DE ACCIÓN 2026'!AC66+'PLAN DE ACCIÓN 2026'!AD66+'PLAN DE ACCIÓN 2026'!AE66+'PLAN DE ACCIÓN 2026'!AF66+'PLAN DE ACCIÓN 2026'!AG66+'PLAN DE ACCIÓN 2026'!AH66+'PLAN DE ACCIÓN 2026'!AI66+'PLAN DE ACCIÓN 2026'!AJ66+'PLAN DE ACCIÓN 2026'!AK66+'PLAN DE ACCIÓN 2026'!AL66</f>
        <v>0</v>
      </c>
      <c r="L1064" s="1031">
        <f t="shared" si="104"/>
        <v>0.5</v>
      </c>
      <c r="M1064" s="1031">
        <f t="shared" si="105"/>
        <v>0</v>
      </c>
      <c r="N1064" s="1030">
        <f>'PLAN DE ACCIÓN 2026'!T66</f>
        <v>0</v>
      </c>
      <c r="O1064" s="1022">
        <f>'PLAN DE ACCIÓN 2026'!AL66</f>
        <v>0</v>
      </c>
      <c r="P1064" s="1029" t="e">
        <f t="shared" si="101"/>
        <v>#DIV/0!</v>
      </c>
      <c r="Q1064" s="1046" t="s">
        <v>110</v>
      </c>
      <c r="R1064" s="1022">
        <f t="shared" si="102"/>
        <v>-1</v>
      </c>
      <c r="S1064" s="1022">
        <f t="shared" si="103"/>
        <v>0</v>
      </c>
    </row>
    <row r="1065" spans="1:19" ht="14.25">
      <c r="A1065" s="1041">
        <v>64</v>
      </c>
      <c r="B1065" s="1023" t="str">
        <f>'PLAN DE ACCIÓN 2026'!G67</f>
        <v>ID2</v>
      </c>
      <c r="C1065" s="1048" t="s">
        <v>133</v>
      </c>
      <c r="D1065" s="1048" t="s">
        <v>104</v>
      </c>
      <c r="E1065" s="1023" t="str">
        <f>'PLAN DE ACCIÓN 2026'!X67</f>
        <v>Subdirección de Metrología Química y Biología</v>
      </c>
      <c r="F1065" s="1022" t="str">
        <f>'PLAN DE ACCIÓN 2026'!H67</f>
        <v>Atender servicio de medición de materiales de referencia</v>
      </c>
      <c r="G1065" s="1022">
        <v>11</v>
      </c>
      <c r="H1065" s="1022" t="s">
        <v>144</v>
      </c>
      <c r="I1065" s="1030">
        <f>'PLAN DE ACCIÓN 2026'!V67</f>
        <v>1</v>
      </c>
      <c r="J1065" s="1030">
        <f>'PLAN DE ACCIÓN 2026'!J67+'PLAN DE ACCIÓN 2026'!K67+'PLAN DE ACCIÓN 2026'!L67+'PLAN DE ACCIÓN 2026'!M67+'PLAN DE ACCIÓN 2026'!N67+'PLAN DE ACCIÓN 2026'!O67+'PLAN DE ACCIÓN 2026'!P67+'PLAN DE ACCIÓN 2026'!Q67+'PLAN DE ACCIÓN 2026'!R67+'PLAN DE ACCIÓN 2026'!S67+'PLAN DE ACCIÓN 2026'!T67</f>
        <v>0</v>
      </c>
      <c r="K1065" s="1030">
        <f>'PLAN DE ACCIÓN 2026'!AB67+'PLAN DE ACCIÓN 2026'!AC67+'PLAN DE ACCIÓN 2026'!AD67+'PLAN DE ACCIÓN 2026'!AE67+'PLAN DE ACCIÓN 2026'!AF67+'PLAN DE ACCIÓN 2026'!AG67+'PLAN DE ACCIÓN 2026'!AH67+'PLAN DE ACCIÓN 2026'!AI67+'PLAN DE ACCIÓN 2026'!AJ67+'PLAN DE ACCIÓN 2026'!AK67+'PLAN DE ACCIÓN 2026'!AL67</f>
        <v>0</v>
      </c>
      <c r="L1065" s="1031">
        <f t="shared" si="104"/>
        <v>0</v>
      </c>
      <c r="M1065" s="1031">
        <f t="shared" si="105"/>
        <v>0</v>
      </c>
      <c r="N1065" s="1030">
        <f>'PLAN DE ACCIÓN 2026'!T67</f>
        <v>0</v>
      </c>
      <c r="O1065" s="1022">
        <f>'PLAN DE ACCIÓN 2026'!AL67</f>
        <v>0</v>
      </c>
      <c r="P1065" s="1029" t="e">
        <f t="shared" si="101"/>
        <v>#DIV/0!</v>
      </c>
      <c r="Q1065" s="1046" t="s">
        <v>110</v>
      </c>
      <c r="R1065" s="1022">
        <f t="shared" si="102"/>
        <v>0</v>
      </c>
      <c r="S1065" s="1022">
        <f t="shared" si="103"/>
        <v>0</v>
      </c>
    </row>
    <row r="1066" spans="1:19" ht="14.25">
      <c r="A1066" s="1041">
        <v>65</v>
      </c>
      <c r="B1066" s="1023" t="str">
        <f>'PLAN DE ACCIÓN 2026'!G68</f>
        <v>ID3</v>
      </c>
      <c r="C1066" s="1048" t="s">
        <v>133</v>
      </c>
      <c r="D1066" s="1048" t="s">
        <v>104</v>
      </c>
      <c r="E1066" s="1023" t="str">
        <f>'PLAN DE ACCIÓN 2026'!X68</f>
        <v>Subdirección de Metrología Química y Biología</v>
      </c>
      <c r="F1066" s="1022" t="str">
        <f>'PLAN DE ACCIÓN 2026'!H68</f>
        <v xml:space="preserve">Producción, Recertificación o ampliación de vigencia de Materiales de Referencia </v>
      </c>
      <c r="G1066" s="1022">
        <v>11</v>
      </c>
      <c r="H1066" s="1022" t="s">
        <v>144</v>
      </c>
      <c r="I1066" s="1030">
        <f>'PLAN DE ACCIÓN 2026'!V68</f>
        <v>7</v>
      </c>
      <c r="J1066" s="1030">
        <f>'PLAN DE ACCIÓN 2026'!J68+'PLAN DE ACCIÓN 2026'!K68+'PLAN DE ACCIÓN 2026'!L68+'PLAN DE ACCIÓN 2026'!M68+'PLAN DE ACCIÓN 2026'!N68+'PLAN DE ACCIÓN 2026'!O68+'PLAN DE ACCIÓN 2026'!P68+'PLAN DE ACCIÓN 2026'!Q68+'PLAN DE ACCIÓN 2026'!R68+'PLAN DE ACCIÓN 2026'!S68+'PLAN DE ACCIÓN 2026'!T68</f>
        <v>6</v>
      </c>
      <c r="K1066" s="1030">
        <f>'PLAN DE ACCIÓN 2026'!AB68+'PLAN DE ACCIÓN 2026'!AC68+'PLAN DE ACCIÓN 2026'!AD68+'PLAN DE ACCIÓN 2026'!AE68+'PLAN DE ACCIÓN 2026'!AF68+'PLAN DE ACCIÓN 2026'!AG68+'PLAN DE ACCIÓN 2026'!AH68+'PLAN DE ACCIÓN 2026'!AI68+'PLAN DE ACCIÓN 2026'!AJ68+'PLAN DE ACCIÓN 2026'!AK68+'PLAN DE ACCIÓN 2026'!AL68</f>
        <v>4</v>
      </c>
      <c r="L1066" s="1031">
        <f t="shared" si="104"/>
        <v>0.8571428571428571</v>
      </c>
      <c r="M1066" s="1031">
        <f t="shared" si="105"/>
        <v>0.5714285714285714</v>
      </c>
      <c r="N1066" s="1030">
        <f>'PLAN DE ACCIÓN 2026'!T68</f>
        <v>0</v>
      </c>
      <c r="O1066" s="1022">
        <f>'PLAN DE ACCIÓN 2026'!AL68</f>
        <v>0</v>
      </c>
      <c r="P1066" s="1029" t="e">
        <f t="shared" si="101"/>
        <v>#DIV/0!</v>
      </c>
      <c r="Q1066" s="1046" t="s">
        <v>110</v>
      </c>
      <c r="R1066" s="1022">
        <f t="shared" si="102"/>
        <v>-2</v>
      </c>
      <c r="S1066" s="1022">
        <f t="shared" si="103"/>
        <v>0</v>
      </c>
    </row>
    <row r="1067" spans="1:19" ht="14.25">
      <c r="A1067" s="1041">
        <v>66</v>
      </c>
      <c r="B1067" s="1023" t="str">
        <f>'PLAN DE ACCIÓN 2026'!G69</f>
        <v>ID4</v>
      </c>
      <c r="C1067" s="1048" t="s">
        <v>133</v>
      </c>
      <c r="D1067" s="1048" t="s">
        <v>104</v>
      </c>
      <c r="E1067" s="1023" t="str">
        <f>'PLAN DE ACCIÓN 2026'!X69</f>
        <v>Subdirección de Metrología Química y Biología</v>
      </c>
      <c r="F1067" s="1022" t="str">
        <f>'PLAN DE ACCIÓN 2026'!H69</f>
        <v>Producción de Materiales de Referencia Nuevos</v>
      </c>
      <c r="G1067" s="1022">
        <v>11</v>
      </c>
      <c r="H1067" s="1022" t="s">
        <v>144</v>
      </c>
      <c r="I1067" s="1030">
        <f>'PLAN DE ACCIÓN 2026'!V69</f>
        <v>1</v>
      </c>
      <c r="J1067" s="1030">
        <f>'PLAN DE ACCIÓN 2026'!J69+'PLAN DE ACCIÓN 2026'!K69+'PLAN DE ACCIÓN 2026'!L69+'PLAN DE ACCIÓN 2026'!M69+'PLAN DE ACCIÓN 2026'!N69+'PLAN DE ACCIÓN 2026'!O69+'PLAN DE ACCIÓN 2026'!P69+'PLAN DE ACCIÓN 2026'!Q69+'PLAN DE ACCIÓN 2026'!R69+'PLAN DE ACCIÓN 2026'!S69+'PLAN DE ACCIÓN 2026'!T69</f>
        <v>0</v>
      </c>
      <c r="K1067" s="1030">
        <f>'PLAN DE ACCIÓN 2026'!AB69+'PLAN DE ACCIÓN 2026'!AC69+'PLAN DE ACCIÓN 2026'!AD69+'PLAN DE ACCIÓN 2026'!AE69+'PLAN DE ACCIÓN 2026'!AF69+'PLAN DE ACCIÓN 2026'!AG69+'PLAN DE ACCIÓN 2026'!AH69+'PLAN DE ACCIÓN 2026'!AI69+'PLAN DE ACCIÓN 2026'!AJ69+'PLAN DE ACCIÓN 2026'!AK69+'PLAN DE ACCIÓN 2026'!AL69</f>
        <v>0</v>
      </c>
      <c r="L1067" s="1031">
        <f t="shared" si="104"/>
        <v>0</v>
      </c>
      <c r="M1067" s="1031">
        <f t="shared" si="105"/>
        <v>0</v>
      </c>
      <c r="N1067" s="1030">
        <f>'PLAN DE ACCIÓN 2026'!T69</f>
        <v>0</v>
      </c>
      <c r="O1067" s="1022">
        <f>'PLAN DE ACCIÓN 2026'!AL69</f>
        <v>0</v>
      </c>
      <c r="P1067" s="1029" t="e">
        <f t="shared" si="101"/>
        <v>#DIV/0!</v>
      </c>
      <c r="Q1067" s="1046" t="s">
        <v>110</v>
      </c>
      <c r="R1067" s="1022">
        <f t="shared" si="102"/>
        <v>0</v>
      </c>
      <c r="S1067" s="1022">
        <f t="shared" si="103"/>
        <v>0</v>
      </c>
    </row>
    <row r="1068" spans="1:19" ht="14.25">
      <c r="A1068" s="1041">
        <v>67</v>
      </c>
      <c r="B1068" s="1023" t="str">
        <f>'PLAN DE ACCIÓN 2026'!G70</f>
        <v>ID5</v>
      </c>
      <c r="C1068" s="1048" t="s">
        <v>133</v>
      </c>
      <c r="D1068" s="1048" t="s">
        <v>104</v>
      </c>
      <c r="E1068" s="1023" t="str">
        <f>'PLAN DE ACCIÓN 2026'!X70</f>
        <v>Subdirección de Metrología Química y Biología</v>
      </c>
      <c r="F1068" s="1022" t="str">
        <f>'PLAN DE ACCIÓN 2026'!H70</f>
        <v>Producir Materiales de Referencia piloto / ítems de comparación</v>
      </c>
      <c r="G1068" s="1022">
        <v>11</v>
      </c>
      <c r="H1068" s="1022" t="s">
        <v>144</v>
      </c>
      <c r="I1068" s="1030">
        <f>'PLAN DE ACCIÓN 2026'!V70</f>
        <v>8</v>
      </c>
      <c r="J1068" s="1030">
        <f>'PLAN DE ACCIÓN 2026'!J70+'PLAN DE ACCIÓN 2026'!K70+'PLAN DE ACCIÓN 2026'!L70+'PLAN DE ACCIÓN 2026'!M70+'PLAN DE ACCIÓN 2026'!N70+'PLAN DE ACCIÓN 2026'!O70+'PLAN DE ACCIÓN 2026'!P70+'PLAN DE ACCIÓN 2026'!Q70+'PLAN DE ACCIÓN 2026'!R70+'PLAN DE ACCIÓN 2026'!S70+'PLAN DE ACCIÓN 2026'!T70</f>
        <v>7</v>
      </c>
      <c r="K1068" s="1030">
        <f>'PLAN DE ACCIÓN 2026'!AB70+'PLAN DE ACCIÓN 2026'!AC70+'PLAN DE ACCIÓN 2026'!AD70+'PLAN DE ACCIÓN 2026'!AE70+'PLAN DE ACCIÓN 2026'!AF70+'PLAN DE ACCIÓN 2026'!AG70+'PLAN DE ACCIÓN 2026'!AH70+'PLAN DE ACCIÓN 2026'!AI70+'PLAN DE ACCIÓN 2026'!AJ70+'PLAN DE ACCIÓN 2026'!AK70+'PLAN DE ACCIÓN 2026'!AL70</f>
        <v>0</v>
      </c>
      <c r="L1068" s="1031">
        <f t="shared" si="104"/>
        <v>0.875</v>
      </c>
      <c r="M1068" s="1031">
        <f t="shared" si="105"/>
        <v>0</v>
      </c>
      <c r="N1068" s="1030">
        <f>'PLAN DE ACCIÓN 2026'!T70</f>
        <v>1</v>
      </c>
      <c r="O1068" s="1022">
        <f>'PLAN DE ACCIÓN 2026'!AL70</f>
        <v>0</v>
      </c>
      <c r="P1068" s="1029">
        <f t="shared" si="101"/>
        <v>0</v>
      </c>
      <c r="Q1068" s="1046" t="s">
        <v>110</v>
      </c>
      <c r="R1068" s="1022">
        <f t="shared" si="102"/>
        <v>-7</v>
      </c>
      <c r="S1068" s="1022">
        <f t="shared" si="103"/>
        <v>-1</v>
      </c>
    </row>
    <row r="1069" spans="1:19" ht="14.25">
      <c r="A1069" s="1041">
        <v>68</v>
      </c>
      <c r="B1069" s="1023" t="str">
        <f>'PLAN DE ACCIÓN 2026'!G71</f>
        <v>ID6</v>
      </c>
      <c r="C1069" s="1048" t="s">
        <v>133</v>
      </c>
      <c r="D1069" s="1048" t="s">
        <v>104</v>
      </c>
      <c r="E1069" s="1023" t="str">
        <f>'PLAN DE ACCIÓN 2026'!X71</f>
        <v>Subdirección de Metrología Química y Biología</v>
      </c>
      <c r="F1069" s="1022" t="str">
        <f>'PLAN DE ACCIÓN 2026'!H71</f>
        <v>Desarrollar la capacidad técnica para la certificación de materiales de referencia</v>
      </c>
      <c r="G1069" s="1022">
        <v>11</v>
      </c>
      <c r="H1069" s="1022" t="s">
        <v>144</v>
      </c>
      <c r="I1069" s="1030">
        <f>'PLAN DE ACCIÓN 2026'!V71</f>
        <v>28</v>
      </c>
      <c r="J1069" s="1030">
        <f>'PLAN DE ACCIÓN 2026'!J71+'PLAN DE ACCIÓN 2026'!K71+'PLAN DE ACCIÓN 2026'!L71+'PLAN DE ACCIÓN 2026'!M71+'PLAN DE ACCIÓN 2026'!N71+'PLAN DE ACCIÓN 2026'!O71+'PLAN DE ACCIÓN 2026'!P71+'PLAN DE ACCIÓN 2026'!Q71+'PLAN DE ACCIÓN 2026'!R71+'PLAN DE ACCIÓN 2026'!S71+'PLAN DE ACCIÓN 2026'!T71</f>
        <v>21</v>
      </c>
      <c r="K1069" s="1030">
        <f>'PLAN DE ACCIÓN 2026'!AB71+'PLAN DE ACCIÓN 2026'!AC71+'PLAN DE ACCIÓN 2026'!AD71+'PLAN DE ACCIÓN 2026'!AE71+'PLAN DE ACCIÓN 2026'!AF71+'PLAN DE ACCIÓN 2026'!AG71+'PLAN DE ACCIÓN 2026'!AH71+'PLAN DE ACCIÓN 2026'!AI71+'PLAN DE ACCIÓN 2026'!AJ71+'PLAN DE ACCIÓN 2026'!AK71+'PLAN DE ACCIÓN 2026'!AL71</f>
        <v>2</v>
      </c>
      <c r="L1069" s="1031">
        <f t="shared" si="104"/>
        <v>0.75</v>
      </c>
      <c r="M1069" s="1031">
        <f t="shared" si="105"/>
        <v>7.1428571428571425E-2</v>
      </c>
      <c r="N1069" s="1030">
        <f>'PLAN DE ACCIÓN 2026'!T71</f>
        <v>0</v>
      </c>
      <c r="O1069" s="1022">
        <f>'PLAN DE ACCIÓN 2026'!AL71</f>
        <v>0</v>
      </c>
      <c r="P1069" s="1029" t="e">
        <f t="shared" si="101"/>
        <v>#DIV/0!</v>
      </c>
      <c r="Q1069" s="1046" t="s">
        <v>110</v>
      </c>
      <c r="R1069" s="1022">
        <f t="shared" si="102"/>
        <v>-19</v>
      </c>
      <c r="S1069" s="1022">
        <f t="shared" si="103"/>
        <v>0</v>
      </c>
    </row>
    <row r="1070" spans="1:19" ht="14.25">
      <c r="A1070" s="1041">
        <v>69</v>
      </c>
      <c r="B1070" s="1023" t="str">
        <f>'PLAN DE ACCIÓN 2026'!G72</f>
        <v>ID7</v>
      </c>
      <c r="C1070" s="1048" t="s">
        <v>133</v>
      </c>
      <c r="D1070" s="1048" t="s">
        <v>104</v>
      </c>
      <c r="E1070" s="1023" t="str">
        <f>'PLAN DE ACCIÓN 2026'!X72</f>
        <v>Subdirección de Metrología Química y Biología</v>
      </c>
      <c r="F1070" s="1022" t="str">
        <f>'PLAN DE ACCIÓN 2026'!H72</f>
        <v>Diseñar nuevos cursos en metrología Química y Biología (Versión Piloto)</v>
      </c>
      <c r="G1070" s="1022">
        <v>11</v>
      </c>
      <c r="H1070" s="1022" t="s">
        <v>144</v>
      </c>
      <c r="I1070" s="1030">
        <f>'PLAN DE ACCIÓN 2026'!V72</f>
        <v>1</v>
      </c>
      <c r="J1070" s="1030">
        <f>'PLAN DE ACCIÓN 2026'!J72+'PLAN DE ACCIÓN 2026'!K72+'PLAN DE ACCIÓN 2026'!L72+'PLAN DE ACCIÓN 2026'!M72+'PLAN DE ACCIÓN 2026'!N72+'PLAN DE ACCIÓN 2026'!O72+'PLAN DE ACCIÓN 2026'!P72+'PLAN DE ACCIÓN 2026'!Q72+'PLAN DE ACCIÓN 2026'!R72+'PLAN DE ACCIÓN 2026'!S72+'PLAN DE ACCIÓN 2026'!T72</f>
        <v>0</v>
      </c>
      <c r="K1070" s="1030">
        <f>'PLAN DE ACCIÓN 2026'!AB72+'PLAN DE ACCIÓN 2026'!AC72+'PLAN DE ACCIÓN 2026'!AD72+'PLAN DE ACCIÓN 2026'!AE72+'PLAN DE ACCIÓN 2026'!AF72+'PLAN DE ACCIÓN 2026'!AG72+'PLAN DE ACCIÓN 2026'!AH72+'PLAN DE ACCIÓN 2026'!AI72+'PLAN DE ACCIÓN 2026'!AJ72+'PLAN DE ACCIÓN 2026'!AK72+'PLAN DE ACCIÓN 2026'!AL72</f>
        <v>0</v>
      </c>
      <c r="L1070" s="1031">
        <f t="shared" si="104"/>
        <v>0</v>
      </c>
      <c r="M1070" s="1031">
        <f t="shared" si="105"/>
        <v>0</v>
      </c>
      <c r="N1070" s="1030">
        <f>'PLAN DE ACCIÓN 2026'!T72</f>
        <v>0</v>
      </c>
      <c r="O1070" s="1022">
        <f>'PLAN DE ACCIÓN 2026'!AL72</f>
        <v>0</v>
      </c>
      <c r="P1070" s="1029" t="e">
        <f t="shared" si="101"/>
        <v>#DIV/0!</v>
      </c>
      <c r="Q1070" s="1046" t="s">
        <v>110</v>
      </c>
      <c r="R1070" s="1022">
        <f t="shared" si="102"/>
        <v>0</v>
      </c>
      <c r="S1070" s="1022">
        <f t="shared" si="103"/>
        <v>0</v>
      </c>
    </row>
    <row r="1071" spans="1:19" ht="14.25">
      <c r="A1071" s="1041">
        <v>70</v>
      </c>
      <c r="B1071" s="1023" t="str">
        <f>'PLAN DE ACCIÓN 2026'!G73</f>
        <v>ID8</v>
      </c>
      <c r="C1071" s="1048" t="s">
        <v>133</v>
      </c>
      <c r="D1071" s="1048" t="s">
        <v>104</v>
      </c>
      <c r="E1071" s="1023" t="str">
        <f>'PLAN DE ACCIÓN 2026'!X73</f>
        <v>Subdirección de Metrología Química y Biología</v>
      </c>
      <c r="F1071" s="1022" t="str">
        <f>'PLAN DE ACCIÓN 2026'!H73</f>
        <v>Apoyar técnicamente la elaboración de protocolos de los ensayos de aptitud programadas por SSMRC</v>
      </c>
      <c r="G1071" s="1022">
        <v>11</v>
      </c>
      <c r="H1071" s="1022" t="s">
        <v>144</v>
      </c>
      <c r="I1071" s="1030">
        <f>'PLAN DE ACCIÓN 2026'!V73</f>
        <v>3</v>
      </c>
      <c r="J1071" s="1030">
        <f>'PLAN DE ACCIÓN 2026'!J73+'PLAN DE ACCIÓN 2026'!K73+'PLAN DE ACCIÓN 2026'!L73+'PLAN DE ACCIÓN 2026'!M73+'PLAN DE ACCIÓN 2026'!N73+'PLAN DE ACCIÓN 2026'!O73+'PLAN DE ACCIÓN 2026'!P73+'PLAN DE ACCIÓN 2026'!Q73+'PLAN DE ACCIÓN 2026'!R73+'PLAN DE ACCIÓN 2026'!S73+'PLAN DE ACCIÓN 2026'!T73</f>
        <v>3</v>
      </c>
      <c r="K1071" s="1030">
        <f>'PLAN DE ACCIÓN 2026'!AB73+'PLAN DE ACCIÓN 2026'!AC73+'PLAN DE ACCIÓN 2026'!AD73+'PLAN DE ACCIÓN 2026'!AE73+'PLAN DE ACCIÓN 2026'!AF73+'PLAN DE ACCIÓN 2026'!AG73+'PLAN DE ACCIÓN 2026'!AH73+'PLAN DE ACCIÓN 2026'!AI73+'PLAN DE ACCIÓN 2026'!AJ73+'PLAN DE ACCIÓN 2026'!AK73+'PLAN DE ACCIÓN 2026'!AL73</f>
        <v>0</v>
      </c>
      <c r="L1071" s="1031">
        <f t="shared" si="104"/>
        <v>1</v>
      </c>
      <c r="M1071" s="1031">
        <f t="shared" si="105"/>
        <v>0</v>
      </c>
      <c r="N1071" s="1030">
        <f>'PLAN DE ACCIÓN 2026'!T73</f>
        <v>0</v>
      </c>
      <c r="O1071" s="1022">
        <f>'PLAN DE ACCIÓN 2026'!AL73</f>
        <v>0</v>
      </c>
      <c r="P1071" s="1029" t="e">
        <f t="shared" si="101"/>
        <v>#DIV/0!</v>
      </c>
      <c r="Q1071" s="1046" t="s">
        <v>110</v>
      </c>
      <c r="R1071" s="1022">
        <f t="shared" si="102"/>
        <v>-3</v>
      </c>
      <c r="S1071" s="1022">
        <f t="shared" si="103"/>
        <v>0</v>
      </c>
    </row>
    <row r="1072" spans="1:19" ht="14.25">
      <c r="A1072" s="1041">
        <v>71</v>
      </c>
      <c r="B1072" s="1023" t="str">
        <f>'PLAN DE ACCIÓN 2026'!G74</f>
        <v>ID9</v>
      </c>
      <c r="C1072" s="1048" t="s">
        <v>133</v>
      </c>
      <c r="D1072" s="1048" t="s">
        <v>104</v>
      </c>
      <c r="E1072" s="1023" t="str">
        <f>'PLAN DE ACCIÓN 2026'!X74</f>
        <v>Subdirección de Metrología Química y Biología</v>
      </c>
      <c r="F1072" s="1022" t="str">
        <f>'PLAN DE ACCIÓN 2026'!H74</f>
        <v>Apoyar técnicamente la elaboración del informe final de ensayos de aptitud programadas por SSMRC, las recomendaciones y presentación de cierre del EA</v>
      </c>
      <c r="G1072" s="1022">
        <v>11</v>
      </c>
      <c r="H1072" s="1022" t="s">
        <v>144</v>
      </c>
      <c r="I1072" s="1030">
        <f>'PLAN DE ACCIÓN 2026'!V74</f>
        <v>4</v>
      </c>
      <c r="J1072" s="1030">
        <f>'PLAN DE ACCIÓN 2026'!J74+'PLAN DE ACCIÓN 2026'!K74+'PLAN DE ACCIÓN 2026'!L74+'PLAN DE ACCIÓN 2026'!M74+'PLAN DE ACCIÓN 2026'!N74+'PLAN DE ACCIÓN 2026'!O74+'PLAN DE ACCIÓN 2026'!P74+'PLAN DE ACCIÓN 2026'!Q74+'PLAN DE ACCIÓN 2026'!R74+'PLAN DE ACCIÓN 2026'!S74+'PLAN DE ACCIÓN 2026'!T74</f>
        <v>1</v>
      </c>
      <c r="K1072" s="1030">
        <f>'PLAN DE ACCIÓN 2026'!AB74+'PLAN DE ACCIÓN 2026'!AC74+'PLAN DE ACCIÓN 2026'!AD74+'PLAN DE ACCIÓN 2026'!AE74+'PLAN DE ACCIÓN 2026'!AF74+'PLAN DE ACCIÓN 2026'!AG74+'PLAN DE ACCIÓN 2026'!AH74+'PLAN DE ACCIÓN 2026'!AI74+'PLAN DE ACCIÓN 2026'!AJ74+'PLAN DE ACCIÓN 2026'!AK74+'PLAN DE ACCIÓN 2026'!AL74</f>
        <v>0</v>
      </c>
      <c r="L1072" s="1031">
        <f t="shared" si="104"/>
        <v>0.25</v>
      </c>
      <c r="M1072" s="1031">
        <f t="shared" si="105"/>
        <v>0</v>
      </c>
      <c r="N1072" s="1030">
        <f>'PLAN DE ACCIÓN 2026'!T74</f>
        <v>0</v>
      </c>
      <c r="O1072" s="1022">
        <f>'PLAN DE ACCIÓN 2026'!AL74</f>
        <v>0</v>
      </c>
      <c r="P1072" s="1029" t="e">
        <f t="shared" si="101"/>
        <v>#DIV/0!</v>
      </c>
      <c r="Q1072" s="1046" t="s">
        <v>110</v>
      </c>
      <c r="R1072" s="1022">
        <f t="shared" si="102"/>
        <v>-1</v>
      </c>
      <c r="S1072" s="1022">
        <f t="shared" si="103"/>
        <v>0</v>
      </c>
    </row>
    <row r="1073" spans="1:19" ht="14.25">
      <c r="A1073" s="1041">
        <v>72</v>
      </c>
      <c r="B1073" s="1023" t="str">
        <f>'PLAN DE ACCIÓN 2026'!G75</f>
        <v>ID10</v>
      </c>
      <c r="C1073" s="1048" t="s">
        <v>133</v>
      </c>
      <c r="D1073" s="1048" t="s">
        <v>104</v>
      </c>
      <c r="E1073" s="1023" t="str">
        <f>'PLAN DE ACCIÓN 2026'!X75</f>
        <v>Subdirección de Metrología Química y Biología</v>
      </c>
      <c r="F1073" s="1022" t="str">
        <f>'PLAN DE ACCIÓN 2026'!H75</f>
        <v>Desarrollar componente técnico del estudio colaborativo</v>
      </c>
      <c r="G1073" s="1022">
        <v>11</v>
      </c>
      <c r="H1073" s="1022" t="s">
        <v>144</v>
      </c>
      <c r="I1073" s="1030">
        <f>'PLAN DE ACCIÓN 2026'!V75</f>
        <v>1</v>
      </c>
      <c r="J1073" s="1030">
        <f>'PLAN DE ACCIÓN 2026'!J75+'PLAN DE ACCIÓN 2026'!K75+'PLAN DE ACCIÓN 2026'!L75+'PLAN DE ACCIÓN 2026'!M75+'PLAN DE ACCIÓN 2026'!N75+'PLAN DE ACCIÓN 2026'!O75+'PLAN DE ACCIÓN 2026'!P75+'PLAN DE ACCIÓN 2026'!Q75+'PLAN DE ACCIÓN 2026'!R75+'PLAN DE ACCIÓN 2026'!S75+'PLAN DE ACCIÓN 2026'!T75</f>
        <v>1</v>
      </c>
      <c r="K1073" s="1030">
        <f>'PLAN DE ACCIÓN 2026'!AB75+'PLAN DE ACCIÓN 2026'!AC75+'PLAN DE ACCIÓN 2026'!AD75+'PLAN DE ACCIÓN 2026'!AE75+'PLAN DE ACCIÓN 2026'!AF75+'PLAN DE ACCIÓN 2026'!AG75+'PLAN DE ACCIÓN 2026'!AH75+'PLAN DE ACCIÓN 2026'!AI75+'PLAN DE ACCIÓN 2026'!AJ75+'PLAN DE ACCIÓN 2026'!AK75+'PLAN DE ACCIÓN 2026'!AL75</f>
        <v>0</v>
      </c>
      <c r="L1073" s="1031">
        <f t="shared" si="104"/>
        <v>1</v>
      </c>
      <c r="M1073" s="1031">
        <f t="shared" si="105"/>
        <v>0</v>
      </c>
      <c r="N1073" s="1030">
        <f>'PLAN DE ACCIÓN 2026'!T75</f>
        <v>0</v>
      </c>
      <c r="O1073" s="1022">
        <f>'PLAN DE ACCIÓN 2026'!AL75</f>
        <v>0</v>
      </c>
      <c r="P1073" s="1029" t="e">
        <f t="shared" si="101"/>
        <v>#DIV/0!</v>
      </c>
      <c r="Q1073" s="1046" t="s">
        <v>110</v>
      </c>
      <c r="R1073" s="1022">
        <f t="shared" si="102"/>
        <v>-1</v>
      </c>
      <c r="S1073" s="1022">
        <f t="shared" si="103"/>
        <v>0</v>
      </c>
    </row>
    <row r="1074" spans="1:19" ht="14.25">
      <c r="A1074" s="1041">
        <v>73</v>
      </c>
      <c r="B1074" s="1023" t="str">
        <f>'PLAN DE ACCIÓN 2026'!G76</f>
        <v>ID11</v>
      </c>
      <c r="C1074" s="1048" t="s">
        <v>133</v>
      </c>
      <c r="D1074" s="1048" t="s">
        <v>104</v>
      </c>
      <c r="E1074" s="1023" t="str">
        <f>'PLAN DE ACCIÓN 2026'!X76</f>
        <v>Subdirección de Metrología Química y Biología</v>
      </c>
      <c r="F1074" s="1022" t="str">
        <f>'PLAN DE ACCIÓN 2026'!H76</f>
        <v>Apoyar técnicamente la elaboración del informe final del Estudio Colaborativo por SSMRC, las recomendaciones y presentación de cierre.</v>
      </c>
      <c r="G1074" s="1022">
        <v>11</v>
      </c>
      <c r="H1074" s="1022" t="s">
        <v>144</v>
      </c>
      <c r="I1074" s="1030">
        <f>'PLAN DE ACCIÓN 2026'!V76</f>
        <v>1</v>
      </c>
      <c r="J1074" s="1030">
        <f>'PLAN DE ACCIÓN 2026'!J76+'PLAN DE ACCIÓN 2026'!K76+'PLAN DE ACCIÓN 2026'!L76+'PLAN DE ACCIÓN 2026'!M76+'PLAN DE ACCIÓN 2026'!N76+'PLAN DE ACCIÓN 2026'!O76+'PLAN DE ACCIÓN 2026'!P76+'PLAN DE ACCIÓN 2026'!Q76+'PLAN DE ACCIÓN 2026'!R76+'PLAN DE ACCIÓN 2026'!S76+'PLAN DE ACCIÓN 2026'!T76</f>
        <v>0</v>
      </c>
      <c r="K1074" s="1030">
        <f>'PLAN DE ACCIÓN 2026'!AB76+'PLAN DE ACCIÓN 2026'!AC76+'PLAN DE ACCIÓN 2026'!AD76+'PLAN DE ACCIÓN 2026'!AE76+'PLAN DE ACCIÓN 2026'!AF76+'PLAN DE ACCIÓN 2026'!AG76+'PLAN DE ACCIÓN 2026'!AH76+'PLAN DE ACCIÓN 2026'!AI76+'PLAN DE ACCIÓN 2026'!AJ76+'PLAN DE ACCIÓN 2026'!AK76+'PLAN DE ACCIÓN 2026'!AL76</f>
        <v>0</v>
      </c>
      <c r="L1074" s="1031">
        <f t="shared" si="104"/>
        <v>0</v>
      </c>
      <c r="M1074" s="1031">
        <f t="shared" si="105"/>
        <v>0</v>
      </c>
      <c r="N1074" s="1030">
        <f>'PLAN DE ACCIÓN 2026'!T76</f>
        <v>0</v>
      </c>
      <c r="O1074" s="1022">
        <f>'PLAN DE ACCIÓN 2026'!AL76</f>
        <v>0</v>
      </c>
      <c r="P1074" s="1029" t="e">
        <f t="shared" si="101"/>
        <v>#DIV/0!</v>
      </c>
      <c r="Q1074" s="1046" t="s">
        <v>110</v>
      </c>
      <c r="R1074" s="1022">
        <f t="shared" si="102"/>
        <v>0</v>
      </c>
      <c r="S1074" s="1022">
        <f t="shared" si="103"/>
        <v>0</v>
      </c>
    </row>
    <row r="1075" spans="1:19" ht="14.25">
      <c r="A1075" s="1041">
        <v>74</v>
      </c>
      <c r="B1075" s="1023" t="str">
        <f>'PLAN DE ACCIÓN 2026'!G77</f>
        <v>ID12</v>
      </c>
      <c r="C1075" s="1048" t="s">
        <v>133</v>
      </c>
      <c r="D1075" s="1048" t="s">
        <v>104</v>
      </c>
      <c r="E1075" s="1023" t="str">
        <f>'PLAN DE ACCIÓN 2026'!X77</f>
        <v>Subdirección de Metrología Química y Biología</v>
      </c>
      <c r="F1075" s="1022" t="str">
        <f>'PLAN DE ACCIÓN 2026'!H77</f>
        <v xml:space="preserve">Divulgar los avances en metrología química y bioanálisis por parte  del Grupo de Investigación en Metrología Química y Bioanálisis - GIMQB </v>
      </c>
      <c r="G1075" s="1022">
        <v>11</v>
      </c>
      <c r="H1075" s="1022" t="s">
        <v>144</v>
      </c>
      <c r="I1075" s="1030">
        <f>'PLAN DE ACCIÓN 2026'!V77</f>
        <v>8</v>
      </c>
      <c r="J1075" s="1030">
        <f>'PLAN DE ACCIÓN 2026'!J77+'PLAN DE ACCIÓN 2026'!K77+'PLAN DE ACCIÓN 2026'!L77+'PLAN DE ACCIÓN 2026'!M77+'PLAN DE ACCIÓN 2026'!N77+'PLAN DE ACCIÓN 2026'!O77+'PLAN DE ACCIÓN 2026'!P77+'PLAN DE ACCIÓN 2026'!Q77+'PLAN DE ACCIÓN 2026'!R77+'PLAN DE ACCIÓN 2026'!S77+'PLAN DE ACCIÓN 2026'!T77</f>
        <v>6</v>
      </c>
      <c r="K1075" s="1030">
        <f>'PLAN DE ACCIÓN 2026'!AB77+'PLAN DE ACCIÓN 2026'!AC77+'PLAN DE ACCIÓN 2026'!AD77+'PLAN DE ACCIÓN 2026'!AE77+'PLAN DE ACCIÓN 2026'!AF77+'PLAN DE ACCIÓN 2026'!AG77+'PLAN DE ACCIÓN 2026'!AH77+'PLAN DE ACCIÓN 2026'!AI77+'PLAN DE ACCIÓN 2026'!AJ77+'PLAN DE ACCIÓN 2026'!AK77+'PLAN DE ACCIÓN 2026'!AL77</f>
        <v>2</v>
      </c>
      <c r="L1075" s="1031">
        <f t="shared" si="104"/>
        <v>0.75</v>
      </c>
      <c r="M1075" s="1031">
        <f t="shared" si="105"/>
        <v>0.25</v>
      </c>
      <c r="N1075" s="1030">
        <f>'PLAN DE ACCIÓN 2026'!T77</f>
        <v>3</v>
      </c>
      <c r="O1075" s="1022">
        <f>'PLAN DE ACCIÓN 2026'!AL77</f>
        <v>0</v>
      </c>
      <c r="P1075" s="1029">
        <f t="shared" si="101"/>
        <v>0</v>
      </c>
      <c r="Q1075" s="1046" t="s">
        <v>110</v>
      </c>
      <c r="R1075" s="1022">
        <f t="shared" si="102"/>
        <v>-4</v>
      </c>
      <c r="S1075" s="1022">
        <f t="shared" si="103"/>
        <v>-3</v>
      </c>
    </row>
    <row r="1076" spans="1:19" ht="14.25">
      <c r="A1076" s="1041">
        <v>75</v>
      </c>
      <c r="B1076" s="1023" t="str">
        <f>'PLAN DE ACCIÓN 2026'!G78</f>
        <v>ID13</v>
      </c>
      <c r="C1076" s="1048" t="s">
        <v>133</v>
      </c>
      <c r="D1076" s="1048" t="s">
        <v>104</v>
      </c>
      <c r="E1076" s="1023" t="str">
        <f>'PLAN DE ACCIÓN 2026'!X78</f>
        <v>Subdirección de Metrología Química y Biología</v>
      </c>
      <c r="F1076" s="1022" t="str">
        <f>'PLAN DE ACCIÓN 2026'!H78</f>
        <v>Participación en convocatorias y/o ejecución de proyectos de cooperación nacional o internacional</v>
      </c>
      <c r="G1076" s="1022">
        <v>11</v>
      </c>
      <c r="H1076" s="1022" t="s">
        <v>144</v>
      </c>
      <c r="I1076" s="1030">
        <f>'PLAN DE ACCIÓN 2026'!V78</f>
        <v>2</v>
      </c>
      <c r="J1076" s="1030">
        <f>'PLAN DE ACCIÓN 2026'!J78+'PLAN DE ACCIÓN 2026'!K78+'PLAN DE ACCIÓN 2026'!L78+'PLAN DE ACCIÓN 2026'!M78+'PLAN DE ACCIÓN 2026'!N78+'PLAN DE ACCIÓN 2026'!O78+'PLAN DE ACCIÓN 2026'!P78+'PLAN DE ACCIÓN 2026'!Q78+'PLAN DE ACCIÓN 2026'!R78+'PLAN DE ACCIÓN 2026'!S78+'PLAN DE ACCIÓN 2026'!T78</f>
        <v>1</v>
      </c>
      <c r="K1076" s="1030">
        <f>'PLAN DE ACCIÓN 2026'!AB78+'PLAN DE ACCIÓN 2026'!AC78+'PLAN DE ACCIÓN 2026'!AD78+'PLAN DE ACCIÓN 2026'!AE78+'PLAN DE ACCIÓN 2026'!AF78+'PLAN DE ACCIÓN 2026'!AG78+'PLAN DE ACCIÓN 2026'!AH78+'PLAN DE ACCIÓN 2026'!AI78+'PLAN DE ACCIÓN 2026'!AJ78+'PLAN DE ACCIÓN 2026'!AK78+'PLAN DE ACCIÓN 2026'!AL78</f>
        <v>0</v>
      </c>
      <c r="L1076" s="1031">
        <f t="shared" si="104"/>
        <v>0.5</v>
      </c>
      <c r="M1076" s="1031">
        <f t="shared" si="105"/>
        <v>0</v>
      </c>
      <c r="N1076" s="1030">
        <f>'PLAN DE ACCIÓN 2026'!T78</f>
        <v>0</v>
      </c>
      <c r="O1076" s="1022">
        <f>'PLAN DE ACCIÓN 2026'!AL78</f>
        <v>0</v>
      </c>
      <c r="P1076" s="1029" t="e">
        <f t="shared" si="101"/>
        <v>#DIV/0!</v>
      </c>
      <c r="Q1076" s="1046" t="s">
        <v>110</v>
      </c>
      <c r="R1076" s="1022">
        <f t="shared" si="102"/>
        <v>-1</v>
      </c>
      <c r="S1076" s="1022">
        <f t="shared" si="103"/>
        <v>0</v>
      </c>
    </row>
    <row r="1077" spans="1:19" ht="14.25">
      <c r="A1077" s="1041">
        <v>76</v>
      </c>
      <c r="B1077" s="1023" t="str">
        <f>'PLAN DE ACCIÓN 2026'!G79</f>
        <v>ID14</v>
      </c>
      <c r="C1077" s="1048" t="s">
        <v>133</v>
      </c>
      <c r="D1077" s="1048" t="s">
        <v>104</v>
      </c>
      <c r="E1077" s="1023" t="str">
        <f>'PLAN DE ACCIÓN 2026'!X79</f>
        <v xml:space="preserve">Oficina Asesora de Planeación </v>
      </c>
      <c r="F1077" s="1022" t="str">
        <f>'PLAN DE ACCIÓN 2026'!H79</f>
        <v>Definir e implementar los lineamientos institucionales de diplomacia científica en el INM</v>
      </c>
      <c r="G1077" s="1022">
        <v>11</v>
      </c>
      <c r="H1077" s="1022" t="s">
        <v>144</v>
      </c>
      <c r="I1077" s="1030">
        <f>'PLAN DE ACCIÓN 2026'!V79</f>
        <v>2</v>
      </c>
      <c r="J1077" s="1030">
        <f>'PLAN DE ACCIÓN 2026'!J79+'PLAN DE ACCIÓN 2026'!K79+'PLAN DE ACCIÓN 2026'!L79+'PLAN DE ACCIÓN 2026'!M79+'PLAN DE ACCIÓN 2026'!N79+'PLAN DE ACCIÓN 2026'!O79+'PLAN DE ACCIÓN 2026'!P79+'PLAN DE ACCIÓN 2026'!Q79+'PLAN DE ACCIÓN 2026'!R79+'PLAN DE ACCIÓN 2026'!S79+'PLAN DE ACCIÓN 2026'!T79</f>
        <v>1</v>
      </c>
      <c r="K1077" s="1030">
        <f>'PLAN DE ACCIÓN 2026'!AB79+'PLAN DE ACCIÓN 2026'!AC79+'PLAN DE ACCIÓN 2026'!AD79+'PLAN DE ACCIÓN 2026'!AE79+'PLAN DE ACCIÓN 2026'!AF79+'PLAN DE ACCIÓN 2026'!AG79+'PLAN DE ACCIÓN 2026'!AH79+'PLAN DE ACCIÓN 2026'!AI79+'PLAN DE ACCIÓN 2026'!AJ79+'PLAN DE ACCIÓN 2026'!AK79+'PLAN DE ACCIÓN 2026'!AL79</f>
        <v>0</v>
      </c>
      <c r="L1077" s="1031">
        <f t="shared" si="104"/>
        <v>0.5</v>
      </c>
      <c r="M1077" s="1031">
        <f t="shared" si="105"/>
        <v>0</v>
      </c>
      <c r="N1077" s="1030">
        <f>'PLAN DE ACCIÓN 2026'!T79</f>
        <v>0</v>
      </c>
      <c r="O1077" s="1022">
        <f>'PLAN DE ACCIÓN 2026'!AL79</f>
        <v>0</v>
      </c>
      <c r="P1077" s="1029" t="e">
        <f t="shared" si="101"/>
        <v>#DIV/0!</v>
      </c>
      <c r="Q1077" s="1046" t="s">
        <v>110</v>
      </c>
      <c r="R1077" s="1022">
        <f t="shared" si="102"/>
        <v>-1</v>
      </c>
      <c r="S1077" s="1022">
        <f t="shared" si="103"/>
        <v>0</v>
      </c>
    </row>
    <row r="1078" spans="1:19" ht="14.25">
      <c r="A1078" s="1041">
        <v>77</v>
      </c>
      <c r="B1078" s="1023" t="str">
        <f>'PLAN DE ACCIÓN 2026'!G80</f>
        <v>ID15</v>
      </c>
      <c r="C1078" s="1048" t="s">
        <v>133</v>
      </c>
      <c r="D1078" s="1048" t="s">
        <v>104</v>
      </c>
      <c r="E1078" s="1023" t="str">
        <f>'PLAN DE ACCIÓN 2026'!X80</f>
        <v xml:space="preserve">Oficina Asesora de Planeación </v>
      </c>
      <c r="F1078" s="1022" t="str">
        <f>'PLAN DE ACCIÓN 2026'!H80</f>
        <v>Apoyar la gestión de cierre y terminación de los proyectos de inversión los cuales finalizaron su alcance temporal</v>
      </c>
      <c r="G1078" s="1022">
        <v>11</v>
      </c>
      <c r="H1078" s="1022" t="s">
        <v>144</v>
      </c>
      <c r="I1078" s="1030">
        <f>'PLAN DE ACCIÓN 2026'!V80</f>
        <v>10</v>
      </c>
      <c r="J1078" s="1030">
        <f>'PLAN DE ACCIÓN 2026'!J80+'PLAN DE ACCIÓN 2026'!K80+'PLAN DE ACCIÓN 2026'!L80+'PLAN DE ACCIÓN 2026'!M80+'PLAN DE ACCIÓN 2026'!N80+'PLAN DE ACCIÓN 2026'!O80+'PLAN DE ACCIÓN 2026'!P80+'PLAN DE ACCIÓN 2026'!Q80+'PLAN DE ACCIÓN 2026'!R80+'PLAN DE ACCIÓN 2026'!S80+'PLAN DE ACCIÓN 2026'!T80</f>
        <v>0</v>
      </c>
      <c r="K1078" s="1030">
        <f>'PLAN DE ACCIÓN 2026'!AB80+'PLAN DE ACCIÓN 2026'!AC80+'PLAN DE ACCIÓN 2026'!AD80+'PLAN DE ACCIÓN 2026'!AE80+'PLAN DE ACCIÓN 2026'!AF80+'PLAN DE ACCIÓN 2026'!AG80+'PLAN DE ACCIÓN 2026'!AH80+'PLAN DE ACCIÓN 2026'!AI80+'PLAN DE ACCIÓN 2026'!AJ80+'PLAN DE ACCIÓN 2026'!AK80+'PLAN DE ACCIÓN 2026'!AL80</f>
        <v>0</v>
      </c>
      <c r="L1078" s="1031">
        <f t="shared" si="104"/>
        <v>0</v>
      </c>
      <c r="M1078" s="1031">
        <f t="shared" si="105"/>
        <v>0</v>
      </c>
      <c r="N1078" s="1030">
        <f>'PLAN DE ACCIÓN 2026'!T80</f>
        <v>0</v>
      </c>
      <c r="O1078" s="1022">
        <f>'PLAN DE ACCIÓN 2026'!AL80</f>
        <v>0</v>
      </c>
      <c r="P1078" s="1029" t="e">
        <f t="shared" si="101"/>
        <v>#DIV/0!</v>
      </c>
      <c r="Q1078" s="1046" t="s">
        <v>110</v>
      </c>
      <c r="R1078" s="1022">
        <f t="shared" si="102"/>
        <v>0</v>
      </c>
      <c r="S1078" s="1022">
        <f t="shared" si="103"/>
        <v>0</v>
      </c>
    </row>
    <row r="1079" spans="1:19" ht="14.25">
      <c r="A1079" s="1041">
        <v>78</v>
      </c>
      <c r="B1079" s="1023" t="str">
        <f>'PLAN DE ACCIÓN 2026'!G81</f>
        <v>ID16</v>
      </c>
      <c r="C1079" s="1048" t="s">
        <v>133</v>
      </c>
      <c r="D1079" s="1048" t="s">
        <v>104</v>
      </c>
      <c r="E1079" s="1023" t="str">
        <f>'PLAN DE ACCIÓN 2026'!X81</f>
        <v xml:space="preserve">Oficina Asesora de Planeación </v>
      </c>
      <c r="F1079" s="1022" t="str">
        <f>'PLAN DE ACCIÓN 2026'!H81</f>
        <v>Definir e implementar los lineamientos institucionales de analítica de datos del INM</v>
      </c>
      <c r="G1079" s="1022">
        <v>11</v>
      </c>
      <c r="H1079" s="1022" t="s">
        <v>144</v>
      </c>
      <c r="I1079" s="1030">
        <f>'PLAN DE ACCIÓN 2026'!V81</f>
        <v>2</v>
      </c>
      <c r="J1079" s="1030">
        <f>'PLAN DE ACCIÓN 2026'!J81+'PLAN DE ACCIÓN 2026'!K81+'PLAN DE ACCIÓN 2026'!L81+'PLAN DE ACCIÓN 2026'!M81+'PLAN DE ACCIÓN 2026'!N81+'PLAN DE ACCIÓN 2026'!O81+'PLAN DE ACCIÓN 2026'!P81+'PLAN DE ACCIÓN 2026'!Q81+'PLAN DE ACCIÓN 2026'!R81+'PLAN DE ACCIÓN 2026'!S81+'PLAN DE ACCIÓN 2026'!T81</f>
        <v>1</v>
      </c>
      <c r="K1079" s="1030">
        <f>'PLAN DE ACCIÓN 2026'!AB81+'PLAN DE ACCIÓN 2026'!AC81+'PLAN DE ACCIÓN 2026'!AD81+'PLAN DE ACCIÓN 2026'!AE81+'PLAN DE ACCIÓN 2026'!AF81+'PLAN DE ACCIÓN 2026'!AG81+'PLAN DE ACCIÓN 2026'!AH81+'PLAN DE ACCIÓN 2026'!AI81+'PLAN DE ACCIÓN 2026'!AJ81+'PLAN DE ACCIÓN 2026'!AK81+'PLAN DE ACCIÓN 2026'!AL81</f>
        <v>0</v>
      </c>
      <c r="L1079" s="1031">
        <f t="shared" si="104"/>
        <v>0.5</v>
      </c>
      <c r="M1079" s="1031">
        <f t="shared" si="105"/>
        <v>0</v>
      </c>
      <c r="N1079" s="1030">
        <f>'PLAN DE ACCIÓN 2026'!T81</f>
        <v>0</v>
      </c>
      <c r="O1079" s="1022">
        <f>'PLAN DE ACCIÓN 2026'!AL81</f>
        <v>0</v>
      </c>
      <c r="P1079" s="1029" t="e">
        <f t="shared" si="101"/>
        <v>#DIV/0!</v>
      </c>
      <c r="Q1079" s="1046" t="s">
        <v>110</v>
      </c>
      <c r="R1079" s="1022">
        <f t="shared" si="102"/>
        <v>-1</v>
      </c>
      <c r="S1079" s="1022">
        <f t="shared" si="103"/>
        <v>0</v>
      </c>
    </row>
    <row r="1080" spans="1:19" ht="14.25">
      <c r="A1080" s="1041">
        <v>79</v>
      </c>
      <c r="B1080" s="1023" t="str">
        <f>'PLAN DE ACCIÓN 2026'!G82</f>
        <v>ID17</v>
      </c>
      <c r="C1080" s="1048" t="s">
        <v>133</v>
      </c>
      <c r="D1080" s="1048" t="s">
        <v>104</v>
      </c>
      <c r="E1080" s="1023" t="str">
        <f>'PLAN DE ACCIÓN 2026'!X82</f>
        <v xml:space="preserve">Oficina Asesora de Planeación </v>
      </c>
      <c r="F1080" s="1022" t="str">
        <f>'PLAN DE ACCIÓN 2026'!H82</f>
        <v>Realizar seguimiento a la implementación de la iniciativa pilito de estructuración de datos en laboratorios de la SMF y la SMQB aprobada por el EAT-AEGD</v>
      </c>
      <c r="G1080" s="1022">
        <v>11</v>
      </c>
      <c r="H1080" s="1022" t="s">
        <v>144</v>
      </c>
      <c r="I1080" s="1030">
        <f>'PLAN DE ACCIÓN 2026'!V82</f>
        <v>1</v>
      </c>
      <c r="J1080" s="1030">
        <f>'PLAN DE ACCIÓN 2026'!J82+'PLAN DE ACCIÓN 2026'!K82+'PLAN DE ACCIÓN 2026'!L82+'PLAN DE ACCIÓN 2026'!M82+'PLAN DE ACCIÓN 2026'!N82+'PLAN DE ACCIÓN 2026'!O82+'PLAN DE ACCIÓN 2026'!P82+'PLAN DE ACCIÓN 2026'!Q82+'PLAN DE ACCIÓN 2026'!R82+'PLAN DE ACCIÓN 2026'!S82+'PLAN DE ACCIÓN 2026'!T82</f>
        <v>0</v>
      </c>
      <c r="K1080" s="1030">
        <f>'PLAN DE ACCIÓN 2026'!AB82+'PLAN DE ACCIÓN 2026'!AC82+'PLAN DE ACCIÓN 2026'!AD82+'PLAN DE ACCIÓN 2026'!AE82+'PLAN DE ACCIÓN 2026'!AF82+'PLAN DE ACCIÓN 2026'!AG82+'PLAN DE ACCIÓN 2026'!AH82+'PLAN DE ACCIÓN 2026'!AI82+'PLAN DE ACCIÓN 2026'!AJ82+'PLAN DE ACCIÓN 2026'!AK82+'PLAN DE ACCIÓN 2026'!AL82</f>
        <v>0</v>
      </c>
      <c r="L1080" s="1031">
        <f t="shared" si="104"/>
        <v>0</v>
      </c>
      <c r="M1080" s="1031">
        <f t="shared" si="105"/>
        <v>0</v>
      </c>
      <c r="N1080" s="1030">
        <f>'PLAN DE ACCIÓN 2026'!T82</f>
        <v>0</v>
      </c>
      <c r="O1080" s="1022">
        <f>'PLAN DE ACCIÓN 2026'!AL82</f>
        <v>0</v>
      </c>
      <c r="P1080" s="1029" t="e">
        <f t="shared" si="101"/>
        <v>#DIV/0!</v>
      </c>
      <c r="Q1080" s="1046" t="s">
        <v>110</v>
      </c>
      <c r="R1080" s="1022">
        <f t="shared" si="102"/>
        <v>0</v>
      </c>
      <c r="S1080" s="1022">
        <f t="shared" si="103"/>
        <v>0</v>
      </c>
    </row>
    <row r="1081" spans="1:19" ht="14.25">
      <c r="A1081" s="1041">
        <v>80</v>
      </c>
      <c r="B1081" s="1023" t="str">
        <f>'PLAN DE ACCIÓN 2026'!G83</f>
        <v>ID18</v>
      </c>
      <c r="C1081" s="1048" t="s">
        <v>133</v>
      </c>
      <c r="D1081" s="1048" t="s">
        <v>104</v>
      </c>
      <c r="E1081" s="1023" t="str">
        <f>'PLAN DE ACCIÓN 2026'!X83</f>
        <v xml:space="preserve">Oficina Asesora de Planeación </v>
      </c>
      <c r="F1081" s="1022" t="str">
        <f>'PLAN DE ACCIÓN 2026'!H83</f>
        <v>Realizar el seguimiento semestral de la implementación de la Hoja de Ruta de Arquitectura Empresarial para la mejora del Modelo de Operación por Procesos (MOP)</v>
      </c>
      <c r="G1081" s="1022">
        <v>11</v>
      </c>
      <c r="H1081" s="1022" t="s">
        <v>144</v>
      </c>
      <c r="I1081" s="1030">
        <f>'PLAN DE ACCIÓN 2026'!V83</f>
        <v>2</v>
      </c>
      <c r="J1081" s="1030">
        <f>'PLAN DE ACCIÓN 2026'!J83+'PLAN DE ACCIÓN 2026'!K83+'PLAN DE ACCIÓN 2026'!L83+'PLAN DE ACCIÓN 2026'!M83+'PLAN DE ACCIÓN 2026'!N83+'PLAN DE ACCIÓN 2026'!O83+'PLAN DE ACCIÓN 2026'!P83+'PLAN DE ACCIÓN 2026'!Q83+'PLAN DE ACCIÓN 2026'!R83+'PLAN DE ACCIÓN 2026'!S83+'PLAN DE ACCIÓN 2026'!T83</f>
        <v>1</v>
      </c>
      <c r="K1081" s="1030">
        <f>'PLAN DE ACCIÓN 2026'!AB83+'PLAN DE ACCIÓN 2026'!AC83+'PLAN DE ACCIÓN 2026'!AD83+'PLAN DE ACCIÓN 2026'!AE83+'PLAN DE ACCIÓN 2026'!AF83+'PLAN DE ACCIÓN 2026'!AG83+'PLAN DE ACCIÓN 2026'!AH83+'PLAN DE ACCIÓN 2026'!AI83+'PLAN DE ACCIÓN 2026'!AJ83+'PLAN DE ACCIÓN 2026'!AK83+'PLAN DE ACCIÓN 2026'!AL83</f>
        <v>0</v>
      </c>
      <c r="L1081" s="1031">
        <f t="shared" si="104"/>
        <v>0.5</v>
      </c>
      <c r="M1081" s="1031">
        <f t="shared" si="105"/>
        <v>0</v>
      </c>
      <c r="N1081" s="1030">
        <f>'PLAN DE ACCIÓN 2026'!T83</f>
        <v>0</v>
      </c>
      <c r="O1081" s="1022">
        <f>'PLAN DE ACCIÓN 2026'!AL83</f>
        <v>0</v>
      </c>
      <c r="P1081" s="1029" t="e">
        <f t="shared" ref="P1081:P1102" si="106">O1081/N1081</f>
        <v>#DIV/0!</v>
      </c>
      <c r="Q1081" s="1046" t="s">
        <v>110</v>
      </c>
      <c r="R1081" s="1022">
        <f t="shared" ref="R1081:R1102" si="107">K1081-J1081</f>
        <v>-1</v>
      </c>
      <c r="S1081" s="1022">
        <f t="shared" ref="S1081:S1102" si="108">O1081-N1081</f>
        <v>0</v>
      </c>
    </row>
    <row r="1082" spans="1:19" ht="14.25">
      <c r="A1082" s="1041">
        <v>81</v>
      </c>
      <c r="B1082" s="1023" t="str">
        <f>'PLAN DE ACCIÓN 2026'!G84</f>
        <v>ID19</v>
      </c>
      <c r="C1082" s="1048" t="s">
        <v>133</v>
      </c>
      <c r="D1082" s="1048" t="s">
        <v>104</v>
      </c>
      <c r="E1082" s="1023" t="str">
        <f>'PLAN DE ACCIÓN 2026'!X84</f>
        <v xml:space="preserve">Oficina Asesora de Planeación </v>
      </c>
      <c r="F1082" s="1022" t="str">
        <f>'PLAN DE ACCIÓN 2026'!H84</f>
        <v xml:space="preserve">Realizar el seguimiento semestral de la implementación de la Hoja de Ruta de gobierno de datos e información en marco de la implementación de Arquitectura Empresarial y la política MIPG de gestión estadística </v>
      </c>
      <c r="G1082" s="1022">
        <v>11</v>
      </c>
      <c r="H1082" s="1022" t="s">
        <v>144</v>
      </c>
      <c r="I1082" s="1030">
        <f>'PLAN DE ACCIÓN 2026'!V84</f>
        <v>2</v>
      </c>
      <c r="J1082" s="1030">
        <f>'PLAN DE ACCIÓN 2026'!J84+'PLAN DE ACCIÓN 2026'!K84+'PLAN DE ACCIÓN 2026'!L84+'PLAN DE ACCIÓN 2026'!M84+'PLAN DE ACCIÓN 2026'!N84+'PLAN DE ACCIÓN 2026'!O84+'PLAN DE ACCIÓN 2026'!P84+'PLAN DE ACCIÓN 2026'!Q84+'PLAN DE ACCIÓN 2026'!R84+'PLAN DE ACCIÓN 2026'!S84+'PLAN DE ACCIÓN 2026'!T84</f>
        <v>1</v>
      </c>
      <c r="K1082" s="1030">
        <f>'PLAN DE ACCIÓN 2026'!AB84+'PLAN DE ACCIÓN 2026'!AC84+'PLAN DE ACCIÓN 2026'!AD84+'PLAN DE ACCIÓN 2026'!AE84+'PLAN DE ACCIÓN 2026'!AF84+'PLAN DE ACCIÓN 2026'!AG84+'PLAN DE ACCIÓN 2026'!AH84+'PLAN DE ACCIÓN 2026'!AI84+'PLAN DE ACCIÓN 2026'!AJ84+'PLAN DE ACCIÓN 2026'!AK84+'PLAN DE ACCIÓN 2026'!AL84</f>
        <v>0</v>
      </c>
      <c r="L1082" s="1031">
        <f t="shared" si="104"/>
        <v>0.5</v>
      </c>
      <c r="M1082" s="1031">
        <f t="shared" si="105"/>
        <v>0</v>
      </c>
      <c r="N1082" s="1030">
        <f>'PLAN DE ACCIÓN 2026'!T84</f>
        <v>0</v>
      </c>
      <c r="O1082" s="1022">
        <f>'PLAN DE ACCIÓN 2026'!AL84</f>
        <v>0</v>
      </c>
      <c r="P1082" s="1029" t="e">
        <f t="shared" si="106"/>
        <v>#DIV/0!</v>
      </c>
      <c r="Q1082" s="1046" t="s">
        <v>110</v>
      </c>
      <c r="R1082" s="1022">
        <f t="shared" si="107"/>
        <v>-1</v>
      </c>
      <c r="S1082" s="1022">
        <f t="shared" si="108"/>
        <v>0</v>
      </c>
    </row>
    <row r="1083" spans="1:19" ht="14.25">
      <c r="A1083" s="1041">
        <v>82</v>
      </c>
      <c r="B1083" s="1023" t="str">
        <f>'PLAN DE ACCIÓN 2026'!G85</f>
        <v>ID20</v>
      </c>
      <c r="C1083" s="1048" t="s">
        <v>133</v>
      </c>
      <c r="D1083" s="1048" t="s">
        <v>104</v>
      </c>
      <c r="E1083" s="1023" t="str">
        <f>'PLAN DE ACCIÓN 2026'!X85</f>
        <v xml:space="preserve">Oficina Asesora de Planeación </v>
      </c>
      <c r="F1083" s="1022" t="str">
        <f>'PLAN DE ACCIÓN 2026'!H85</f>
        <v>Realizar seguimiento a la ejecución de las actividades SIG institucionales incluidas en el plan de trabajo de la OAP</v>
      </c>
      <c r="G1083" s="1022">
        <v>11</v>
      </c>
      <c r="H1083" s="1022" t="s">
        <v>144</v>
      </c>
      <c r="I1083" s="1030">
        <f>'PLAN DE ACCIÓN 2026'!V85</f>
        <v>2</v>
      </c>
      <c r="J1083" s="1030">
        <f>'PLAN DE ACCIÓN 2026'!J85+'PLAN DE ACCIÓN 2026'!K85+'PLAN DE ACCIÓN 2026'!L85+'PLAN DE ACCIÓN 2026'!M85+'PLAN DE ACCIÓN 2026'!N85+'PLAN DE ACCIÓN 2026'!O85+'PLAN DE ACCIÓN 2026'!P85+'PLAN DE ACCIÓN 2026'!Q85+'PLAN DE ACCIÓN 2026'!R85+'PLAN DE ACCIÓN 2026'!S85+'PLAN DE ACCIÓN 2026'!T85</f>
        <v>1</v>
      </c>
      <c r="K1083" s="1030">
        <f>'PLAN DE ACCIÓN 2026'!AB85+'PLAN DE ACCIÓN 2026'!AC85+'PLAN DE ACCIÓN 2026'!AD85+'PLAN DE ACCIÓN 2026'!AE85+'PLAN DE ACCIÓN 2026'!AF85+'PLAN DE ACCIÓN 2026'!AG85+'PLAN DE ACCIÓN 2026'!AH85+'PLAN DE ACCIÓN 2026'!AI85+'PLAN DE ACCIÓN 2026'!AJ85+'PLAN DE ACCIÓN 2026'!AK85+'PLAN DE ACCIÓN 2026'!AL85</f>
        <v>0</v>
      </c>
      <c r="L1083" s="1031">
        <f t="shared" si="104"/>
        <v>0.5</v>
      </c>
      <c r="M1083" s="1031">
        <f t="shared" si="105"/>
        <v>0</v>
      </c>
      <c r="N1083" s="1030">
        <f>'PLAN DE ACCIÓN 2026'!T85</f>
        <v>0</v>
      </c>
      <c r="O1083" s="1022">
        <f>'PLAN DE ACCIÓN 2026'!AL85</f>
        <v>0</v>
      </c>
      <c r="P1083" s="1029" t="e">
        <f t="shared" si="106"/>
        <v>#DIV/0!</v>
      </c>
      <c r="Q1083" s="1046" t="s">
        <v>110</v>
      </c>
      <c r="R1083" s="1022">
        <f t="shared" si="107"/>
        <v>-1</v>
      </c>
      <c r="S1083" s="1022">
        <f t="shared" si="108"/>
        <v>0</v>
      </c>
    </row>
    <row r="1084" spans="1:19" ht="14.25">
      <c r="A1084" s="1041">
        <v>83</v>
      </c>
      <c r="B1084" s="1023" t="str">
        <f>'PLAN DE ACCIÓN 2026'!G86</f>
        <v>ID21</v>
      </c>
      <c r="C1084" s="1048" t="s">
        <v>133</v>
      </c>
      <c r="D1084" s="1048" t="s">
        <v>104</v>
      </c>
      <c r="E1084" s="1023" t="str">
        <f>'PLAN DE ACCIÓN 2026'!X86</f>
        <v xml:space="preserve">Oficina Asesora de Planeación </v>
      </c>
      <c r="F1084" s="1022" t="str">
        <f>'PLAN DE ACCIÓN 2026'!H86</f>
        <v>Realizar la identificación y seguimiento a las fuentes de financiación externas para proyectos y actividades de cooperación internacional e intercambio cientifico.</v>
      </c>
      <c r="G1084" s="1022">
        <v>11</v>
      </c>
      <c r="H1084" s="1022" t="s">
        <v>144</v>
      </c>
      <c r="I1084" s="1030">
        <f>'PLAN DE ACCIÓN 2026'!V86</f>
        <v>2</v>
      </c>
      <c r="J1084" s="1030">
        <f>'PLAN DE ACCIÓN 2026'!J86+'PLAN DE ACCIÓN 2026'!K86+'PLAN DE ACCIÓN 2026'!L86+'PLAN DE ACCIÓN 2026'!M86+'PLAN DE ACCIÓN 2026'!N86+'PLAN DE ACCIÓN 2026'!O86+'PLAN DE ACCIÓN 2026'!P86+'PLAN DE ACCIÓN 2026'!Q86+'PLAN DE ACCIÓN 2026'!R86+'PLAN DE ACCIÓN 2026'!S86+'PLAN DE ACCIÓN 2026'!T86</f>
        <v>1</v>
      </c>
      <c r="K1084" s="1030">
        <f>'PLAN DE ACCIÓN 2026'!AB86+'PLAN DE ACCIÓN 2026'!AC86+'PLAN DE ACCIÓN 2026'!AD86+'PLAN DE ACCIÓN 2026'!AE86+'PLAN DE ACCIÓN 2026'!AF86+'PLAN DE ACCIÓN 2026'!AG86+'PLAN DE ACCIÓN 2026'!AH86+'PLAN DE ACCIÓN 2026'!AI86+'PLAN DE ACCIÓN 2026'!AJ86+'PLAN DE ACCIÓN 2026'!AK86+'PLAN DE ACCIÓN 2026'!AL86</f>
        <v>0</v>
      </c>
      <c r="L1084" s="1031">
        <f t="shared" si="104"/>
        <v>0.5</v>
      </c>
      <c r="M1084" s="1031">
        <f t="shared" si="105"/>
        <v>0</v>
      </c>
      <c r="N1084" s="1030">
        <f>'PLAN DE ACCIÓN 2026'!T86</f>
        <v>0</v>
      </c>
      <c r="O1084" s="1022">
        <f>'PLAN DE ACCIÓN 2026'!AL86</f>
        <v>0</v>
      </c>
      <c r="P1084" s="1029" t="e">
        <f t="shared" si="106"/>
        <v>#DIV/0!</v>
      </c>
      <c r="Q1084" s="1046" t="s">
        <v>110</v>
      </c>
      <c r="R1084" s="1022">
        <f t="shared" si="107"/>
        <v>-1</v>
      </c>
      <c r="S1084" s="1022">
        <f t="shared" si="108"/>
        <v>0</v>
      </c>
    </row>
    <row r="1085" spans="1:19" ht="14.25">
      <c r="A1085" s="1041">
        <v>84</v>
      </c>
      <c r="B1085" s="1023" t="str">
        <f>'PLAN DE ACCIÓN 2026'!G87</f>
        <v>ID22</v>
      </c>
      <c r="C1085" s="1048" t="s">
        <v>133</v>
      </c>
      <c r="D1085" s="1048" t="s">
        <v>104</v>
      </c>
      <c r="E1085" s="1023" t="str">
        <f>'PLAN DE ACCIÓN 2026'!X87</f>
        <v xml:space="preserve">Oficina Asesora de Planeación </v>
      </c>
      <c r="F1085" s="1022" t="str">
        <f>'PLAN DE ACCIÓN 2026'!H87</f>
        <v>Realizar seguimiento de temáticas institucionales transversales (estrategia, presupuesto, SIG) consolidadas por OAP, para reporte a la alta dirección en marco del CIGD.</v>
      </c>
      <c r="G1085" s="1022">
        <v>11</v>
      </c>
      <c r="H1085" s="1022" t="s">
        <v>144</v>
      </c>
      <c r="I1085" s="1030">
        <f>'PLAN DE ACCIÓN 2026'!V87</f>
        <v>3</v>
      </c>
      <c r="J1085" s="1030">
        <f>'PLAN DE ACCIÓN 2026'!J87+'PLAN DE ACCIÓN 2026'!K87+'PLAN DE ACCIÓN 2026'!L87+'PLAN DE ACCIÓN 2026'!M87+'PLAN DE ACCIÓN 2026'!N87+'PLAN DE ACCIÓN 2026'!O87+'PLAN DE ACCIÓN 2026'!P87+'PLAN DE ACCIÓN 2026'!Q87+'PLAN DE ACCIÓN 2026'!R87+'PLAN DE ACCIÓN 2026'!S87+'PLAN DE ACCIÓN 2026'!T87</f>
        <v>3</v>
      </c>
      <c r="K1085" s="1030">
        <f>'PLAN DE ACCIÓN 2026'!AB87+'PLAN DE ACCIÓN 2026'!AC87+'PLAN DE ACCIÓN 2026'!AD87+'PLAN DE ACCIÓN 2026'!AE87+'PLAN DE ACCIÓN 2026'!AF87+'PLAN DE ACCIÓN 2026'!AG87+'PLAN DE ACCIÓN 2026'!AH87+'PLAN DE ACCIÓN 2026'!AI87+'PLAN DE ACCIÓN 2026'!AJ87+'PLAN DE ACCIÓN 2026'!AK87+'PLAN DE ACCIÓN 2026'!AL87</f>
        <v>1</v>
      </c>
      <c r="L1085" s="1031">
        <f t="shared" si="104"/>
        <v>1</v>
      </c>
      <c r="M1085" s="1031">
        <f t="shared" si="105"/>
        <v>0.33333333333333331</v>
      </c>
      <c r="N1085" s="1030">
        <f>'PLAN DE ACCIÓN 2026'!T87</f>
        <v>1</v>
      </c>
      <c r="O1085" s="1022">
        <f>'PLAN DE ACCIÓN 2026'!AL87</f>
        <v>0</v>
      </c>
      <c r="P1085" s="1029">
        <f t="shared" si="106"/>
        <v>0</v>
      </c>
      <c r="Q1085" s="1046" t="s">
        <v>110</v>
      </c>
      <c r="R1085" s="1022">
        <f t="shared" si="107"/>
        <v>-2</v>
      </c>
      <c r="S1085" s="1022">
        <f t="shared" si="108"/>
        <v>-1</v>
      </c>
    </row>
    <row r="1086" spans="1:19" ht="14.25">
      <c r="A1086" s="1041">
        <v>85</v>
      </c>
      <c r="B1086" s="1023" t="str">
        <f>'PLAN DE ACCIÓN 2026'!G88</f>
        <v>ID23</v>
      </c>
      <c r="C1086" s="1048" t="s">
        <v>133</v>
      </c>
      <c r="D1086" s="1048" t="s">
        <v>104</v>
      </c>
      <c r="E1086" s="1023" t="str">
        <f>'PLAN DE ACCIÓN 2026'!X88</f>
        <v xml:space="preserve">Oficina Asesora de Planeación </v>
      </c>
      <c r="F1086" s="1022" t="str">
        <f>'PLAN DE ACCIÓN 2026'!H88</f>
        <v xml:space="preserve">Formular el nuevo proyecto de inversión de la OAP. </v>
      </c>
      <c r="G1086" s="1022">
        <v>11</v>
      </c>
      <c r="H1086" s="1022" t="s">
        <v>144</v>
      </c>
      <c r="I1086" s="1030">
        <f>'PLAN DE ACCIÓN 2026'!V88</f>
        <v>1</v>
      </c>
      <c r="J1086" s="1030">
        <f>'PLAN DE ACCIÓN 2026'!J88+'PLAN DE ACCIÓN 2026'!K88+'PLAN DE ACCIÓN 2026'!L88+'PLAN DE ACCIÓN 2026'!M88+'PLAN DE ACCIÓN 2026'!N88+'PLAN DE ACCIÓN 2026'!O88+'PLAN DE ACCIÓN 2026'!P88+'PLAN DE ACCIÓN 2026'!Q88+'PLAN DE ACCIÓN 2026'!R88+'PLAN DE ACCIÓN 2026'!S88+'PLAN DE ACCIÓN 2026'!T88</f>
        <v>1</v>
      </c>
      <c r="K1086" s="1030">
        <f>'PLAN DE ACCIÓN 2026'!AB88+'PLAN DE ACCIÓN 2026'!AC88+'PLAN DE ACCIÓN 2026'!AD88+'PLAN DE ACCIÓN 2026'!AE88+'PLAN DE ACCIÓN 2026'!AF88+'PLAN DE ACCIÓN 2026'!AG88+'PLAN DE ACCIÓN 2026'!AH88+'PLAN DE ACCIÓN 2026'!AI88+'PLAN DE ACCIÓN 2026'!AJ88+'PLAN DE ACCIÓN 2026'!AK88+'PLAN DE ACCIÓN 2026'!AL88</f>
        <v>1</v>
      </c>
      <c r="L1086" s="1031">
        <f t="shared" si="104"/>
        <v>1</v>
      </c>
      <c r="M1086" s="1031">
        <f t="shared" si="105"/>
        <v>1</v>
      </c>
      <c r="N1086" s="1030">
        <f>'PLAN DE ACCIÓN 2026'!T88</f>
        <v>0</v>
      </c>
      <c r="O1086" s="1022">
        <f>'PLAN DE ACCIÓN 2026'!AL88</f>
        <v>0</v>
      </c>
      <c r="P1086" s="1029" t="e">
        <f t="shared" si="106"/>
        <v>#DIV/0!</v>
      </c>
      <c r="Q1086" s="1046" t="s">
        <v>110</v>
      </c>
      <c r="R1086" s="1022">
        <f t="shared" si="107"/>
        <v>0</v>
      </c>
      <c r="S1086" s="1022">
        <f t="shared" si="108"/>
        <v>0</v>
      </c>
    </row>
    <row r="1087" spans="1:19" ht="14.25">
      <c r="A1087" s="1041">
        <v>86</v>
      </c>
      <c r="B1087" s="1023" t="str">
        <f>'PLAN DE ACCIÓN 2026'!G89</f>
        <v>ID24</v>
      </c>
      <c r="C1087" s="1048" t="s">
        <v>133</v>
      </c>
      <c r="D1087" s="1048" t="s">
        <v>104</v>
      </c>
      <c r="E1087" s="1023" t="str">
        <f>'PLAN DE ACCIÓN 2026'!X89</f>
        <v xml:space="preserve">Oficina Asesora de Planeación </v>
      </c>
      <c r="F1087" s="1022" t="str">
        <f>'PLAN DE ACCIÓN 2026'!H89</f>
        <v>Definir y hacer seguimiento de la implementación de la gestión de proyectos del INM</v>
      </c>
      <c r="G1087" s="1022">
        <v>11</v>
      </c>
      <c r="H1087" s="1022" t="s">
        <v>144</v>
      </c>
      <c r="I1087" s="1030">
        <f>'PLAN DE ACCIÓN 2026'!V89</f>
        <v>2</v>
      </c>
      <c r="J1087" s="1030">
        <f>'PLAN DE ACCIÓN 2026'!J89+'PLAN DE ACCIÓN 2026'!K89+'PLAN DE ACCIÓN 2026'!L89+'PLAN DE ACCIÓN 2026'!M89+'PLAN DE ACCIÓN 2026'!N89+'PLAN DE ACCIÓN 2026'!O89+'PLAN DE ACCIÓN 2026'!P89+'PLAN DE ACCIÓN 2026'!Q89+'PLAN DE ACCIÓN 2026'!R89+'PLAN DE ACCIÓN 2026'!S89+'PLAN DE ACCIÓN 2026'!T89</f>
        <v>1</v>
      </c>
      <c r="K1087" s="1030">
        <f>'PLAN DE ACCIÓN 2026'!AB89+'PLAN DE ACCIÓN 2026'!AC89+'PLAN DE ACCIÓN 2026'!AD89+'PLAN DE ACCIÓN 2026'!AE89+'PLAN DE ACCIÓN 2026'!AF89+'PLAN DE ACCIÓN 2026'!AG89+'PLAN DE ACCIÓN 2026'!AH89+'PLAN DE ACCIÓN 2026'!AI89+'PLAN DE ACCIÓN 2026'!AJ89+'PLAN DE ACCIÓN 2026'!AK89+'PLAN DE ACCIÓN 2026'!AL89</f>
        <v>0</v>
      </c>
      <c r="L1087" s="1031">
        <f t="shared" si="104"/>
        <v>0.5</v>
      </c>
      <c r="M1087" s="1031">
        <f t="shared" si="105"/>
        <v>0</v>
      </c>
      <c r="N1087" s="1030">
        <f>'PLAN DE ACCIÓN 2026'!T89</f>
        <v>0</v>
      </c>
      <c r="O1087" s="1022">
        <f>'PLAN DE ACCIÓN 2026'!AL89</f>
        <v>0</v>
      </c>
      <c r="P1087" s="1029" t="e">
        <f t="shared" si="106"/>
        <v>#DIV/0!</v>
      </c>
      <c r="Q1087" s="1046" t="s">
        <v>110</v>
      </c>
      <c r="R1087" s="1022">
        <f t="shared" si="107"/>
        <v>-1</v>
      </c>
      <c r="S1087" s="1022">
        <f t="shared" si="108"/>
        <v>0</v>
      </c>
    </row>
    <row r="1088" spans="1:19" ht="14.25">
      <c r="A1088" s="1041">
        <v>87</v>
      </c>
      <c r="B1088" s="1023" t="str">
        <f>'PLAN DE ACCIÓN 2026'!G90</f>
        <v>ID25</v>
      </c>
      <c r="C1088" s="1048" t="s">
        <v>133</v>
      </c>
      <c r="D1088" s="1048" t="s">
        <v>104</v>
      </c>
      <c r="E1088" s="1023" t="str">
        <f>'PLAN DE ACCIÓN 2026'!X90</f>
        <v xml:space="preserve">Oficina Asesora de Planeación </v>
      </c>
      <c r="F1088" s="1022" t="str">
        <f>'PLAN DE ACCIÓN 2026'!H90</f>
        <v>Actualizar los lineamientos de cooperacción internacional del INM ampliando su alcance y estratégias.</v>
      </c>
      <c r="G1088" s="1022">
        <v>11</v>
      </c>
      <c r="H1088" s="1022" t="s">
        <v>144</v>
      </c>
      <c r="I1088" s="1030">
        <f>'PLAN DE ACCIÓN 2026'!V90</f>
        <v>1</v>
      </c>
      <c r="J1088" s="1030">
        <f>'PLAN DE ACCIÓN 2026'!J90+'PLAN DE ACCIÓN 2026'!K90+'PLAN DE ACCIÓN 2026'!L90+'PLAN DE ACCIÓN 2026'!M90+'PLAN DE ACCIÓN 2026'!N90+'PLAN DE ACCIÓN 2026'!O90+'PLAN DE ACCIÓN 2026'!P90+'PLAN DE ACCIÓN 2026'!Q90+'PLAN DE ACCIÓN 2026'!R90+'PLAN DE ACCIÓN 2026'!S90+'PLAN DE ACCIÓN 2026'!T90</f>
        <v>1</v>
      </c>
      <c r="K1088" s="1030">
        <f>'PLAN DE ACCIÓN 2026'!AB90+'PLAN DE ACCIÓN 2026'!AC90+'PLAN DE ACCIÓN 2026'!AD90+'PLAN DE ACCIÓN 2026'!AE90+'PLAN DE ACCIÓN 2026'!AF90+'PLAN DE ACCIÓN 2026'!AG90+'PLAN DE ACCIÓN 2026'!AH90+'PLAN DE ACCIÓN 2026'!AI90+'PLAN DE ACCIÓN 2026'!AJ90+'PLAN DE ACCIÓN 2026'!AK90+'PLAN DE ACCIÓN 2026'!AL90</f>
        <v>0</v>
      </c>
      <c r="L1088" s="1031">
        <f t="shared" si="104"/>
        <v>1</v>
      </c>
      <c r="M1088" s="1031">
        <f t="shared" si="105"/>
        <v>0</v>
      </c>
      <c r="N1088" s="1030">
        <f>'PLAN DE ACCIÓN 2026'!T90</f>
        <v>0</v>
      </c>
      <c r="O1088" s="1022">
        <f>'PLAN DE ACCIÓN 2026'!AL90</f>
        <v>0</v>
      </c>
      <c r="P1088" s="1029" t="e">
        <f t="shared" si="106"/>
        <v>#DIV/0!</v>
      </c>
      <c r="Q1088" s="1046" t="s">
        <v>110</v>
      </c>
      <c r="R1088" s="1022">
        <f t="shared" si="107"/>
        <v>-1</v>
      </c>
      <c r="S1088" s="1022">
        <f t="shared" si="108"/>
        <v>0</v>
      </c>
    </row>
    <row r="1089" spans="1:19" ht="14.25">
      <c r="A1089" s="1041">
        <v>88</v>
      </c>
      <c r="B1089" s="1023" t="str">
        <f>'PLAN DE ACCIÓN 2026'!G91</f>
        <v>ID26</v>
      </c>
      <c r="C1089" s="1048" t="s">
        <v>133</v>
      </c>
      <c r="D1089" s="1048" t="s">
        <v>104</v>
      </c>
      <c r="E1089" s="1023" t="str">
        <f>'PLAN DE ACCIÓN 2026'!X91</f>
        <v xml:space="preserve">Oficina Asesora de Planeación </v>
      </c>
      <c r="F1089" s="1022" t="str">
        <f>'PLAN DE ACCIÓN 2026'!H91</f>
        <v>Definir e implementar el programa de mentoria de equidad de genero en la línea de acción del proyecto de cooperacción internacional de  Artical III.</v>
      </c>
      <c r="G1089" s="1022">
        <v>11</v>
      </c>
      <c r="H1089" s="1022" t="s">
        <v>144</v>
      </c>
      <c r="I1089" s="1030">
        <f>'PLAN DE ACCIÓN 2026'!V91</f>
        <v>2</v>
      </c>
      <c r="J1089" s="1030">
        <f>'PLAN DE ACCIÓN 2026'!J91+'PLAN DE ACCIÓN 2026'!K91+'PLAN DE ACCIÓN 2026'!L91+'PLAN DE ACCIÓN 2026'!M91+'PLAN DE ACCIÓN 2026'!N91+'PLAN DE ACCIÓN 2026'!O91+'PLAN DE ACCIÓN 2026'!P91+'PLAN DE ACCIÓN 2026'!Q91+'PLAN DE ACCIÓN 2026'!R91+'PLAN DE ACCIÓN 2026'!S91+'PLAN DE ACCIÓN 2026'!T91</f>
        <v>1</v>
      </c>
      <c r="K1089" s="1030">
        <f>'PLAN DE ACCIÓN 2026'!AB91+'PLAN DE ACCIÓN 2026'!AC91+'PLAN DE ACCIÓN 2026'!AD91+'PLAN DE ACCIÓN 2026'!AE91+'PLAN DE ACCIÓN 2026'!AF91+'PLAN DE ACCIÓN 2026'!AG91+'PLAN DE ACCIÓN 2026'!AH91+'PLAN DE ACCIÓN 2026'!AI91+'PLAN DE ACCIÓN 2026'!AJ91+'PLAN DE ACCIÓN 2026'!AK91+'PLAN DE ACCIÓN 2026'!AL91</f>
        <v>0</v>
      </c>
      <c r="L1089" s="1031">
        <f t="shared" si="104"/>
        <v>0.5</v>
      </c>
      <c r="M1089" s="1031">
        <f t="shared" si="105"/>
        <v>0</v>
      </c>
      <c r="N1089" s="1030">
        <f>'PLAN DE ACCIÓN 2026'!T91</f>
        <v>0</v>
      </c>
      <c r="O1089" s="1022">
        <f>'PLAN DE ACCIÓN 2026'!AL91</f>
        <v>0</v>
      </c>
      <c r="P1089" s="1029" t="e">
        <f t="shared" si="106"/>
        <v>#DIV/0!</v>
      </c>
      <c r="Q1089" s="1046" t="s">
        <v>110</v>
      </c>
      <c r="R1089" s="1022">
        <f t="shared" si="107"/>
        <v>-1</v>
      </c>
      <c r="S1089" s="1022">
        <f t="shared" si="108"/>
        <v>0</v>
      </c>
    </row>
    <row r="1090" spans="1:19" ht="14.25">
      <c r="A1090" s="1041">
        <v>89</v>
      </c>
      <c r="B1090" s="1023" t="str">
        <f>'PLAN DE ACCIÓN 2026'!G92</f>
        <v>ID27</v>
      </c>
      <c r="C1090" s="1048" t="s">
        <v>133</v>
      </c>
      <c r="D1090" s="1048" t="s">
        <v>104</v>
      </c>
      <c r="E1090" s="1023" t="str">
        <f>'PLAN DE ACCIÓN 2026'!X92</f>
        <v>Subdirección de Metrología Física</v>
      </c>
      <c r="F1090" s="1022" t="str">
        <f>'PLAN DE ACCIÓN 2026'!H92</f>
        <v>Seguimiento a la actualización de documentos y cierre de hallazgos a cargo de los laboratorios de la SMF</v>
      </c>
      <c r="G1090" s="1022">
        <v>11</v>
      </c>
      <c r="H1090" s="1022" t="s">
        <v>144</v>
      </c>
      <c r="I1090" s="1030">
        <f>'PLAN DE ACCIÓN 2026'!V92</f>
        <v>2</v>
      </c>
      <c r="J1090" s="1030">
        <f>'PLAN DE ACCIÓN 2026'!J92+'PLAN DE ACCIÓN 2026'!K92+'PLAN DE ACCIÓN 2026'!L92+'PLAN DE ACCIÓN 2026'!M92+'PLAN DE ACCIÓN 2026'!N92+'PLAN DE ACCIÓN 2026'!O92+'PLAN DE ACCIÓN 2026'!P92+'PLAN DE ACCIÓN 2026'!Q92+'PLAN DE ACCIÓN 2026'!R92+'PLAN DE ACCIÓN 2026'!S92+'PLAN DE ACCIÓN 2026'!T92</f>
        <v>2</v>
      </c>
      <c r="K1090" s="1030">
        <f>'PLAN DE ACCIÓN 2026'!AB92+'PLAN DE ACCIÓN 2026'!AC92+'PLAN DE ACCIÓN 2026'!AD92+'PLAN DE ACCIÓN 2026'!AE92+'PLAN DE ACCIÓN 2026'!AF92+'PLAN DE ACCIÓN 2026'!AG92+'PLAN DE ACCIÓN 2026'!AH92+'PLAN DE ACCIÓN 2026'!AI92+'PLAN DE ACCIÓN 2026'!AJ92+'PLAN DE ACCIÓN 2026'!AK92+'PLAN DE ACCIÓN 2026'!AL92</f>
        <v>0</v>
      </c>
      <c r="L1090" s="1031">
        <f t="shared" si="104"/>
        <v>1</v>
      </c>
      <c r="M1090" s="1031">
        <f t="shared" si="105"/>
        <v>0</v>
      </c>
      <c r="N1090" s="1030">
        <f>'PLAN DE ACCIÓN 2026'!T92</f>
        <v>1</v>
      </c>
      <c r="O1090" s="1022">
        <f>'PLAN DE ACCIÓN 2026'!AL92</f>
        <v>0</v>
      </c>
      <c r="P1090" s="1029">
        <f t="shared" si="106"/>
        <v>0</v>
      </c>
      <c r="Q1090" s="1046" t="s">
        <v>110</v>
      </c>
      <c r="R1090" s="1022">
        <f t="shared" si="107"/>
        <v>-2</v>
      </c>
      <c r="S1090" s="1022">
        <f t="shared" si="108"/>
        <v>-1</v>
      </c>
    </row>
    <row r="1091" spans="1:19" ht="14.25">
      <c r="A1091" s="1041">
        <v>90</v>
      </c>
      <c r="B1091" s="1023" t="str">
        <f>'PLAN DE ACCIÓN 2026'!G93</f>
        <v>ID28</v>
      </c>
      <c r="C1091" s="1048" t="s">
        <v>133</v>
      </c>
      <c r="D1091" s="1048" t="s">
        <v>104</v>
      </c>
      <c r="E1091" s="1023" t="str">
        <f>'PLAN DE ACCIÓN 2026'!X93</f>
        <v>Subdirección de Metrología Física</v>
      </c>
      <c r="F1091" s="1022" t="str">
        <f>'PLAN DE ACCIÓN 2026'!H93</f>
        <v>Soporte de documentación cargada a OAP para la presentación al QSTF</v>
      </c>
      <c r="G1091" s="1022">
        <v>11</v>
      </c>
      <c r="H1091" s="1022" t="s">
        <v>144</v>
      </c>
      <c r="I1091" s="1030">
        <f>'PLAN DE ACCIÓN 2026'!V93</f>
        <v>4</v>
      </c>
      <c r="J1091" s="1030">
        <f>'PLAN DE ACCIÓN 2026'!J93+'PLAN DE ACCIÓN 2026'!K93+'PLAN DE ACCIÓN 2026'!L93+'PLAN DE ACCIÓN 2026'!M93+'PLAN DE ACCIÓN 2026'!N93+'PLAN DE ACCIÓN 2026'!O93+'PLAN DE ACCIÓN 2026'!P93+'PLAN DE ACCIÓN 2026'!Q93+'PLAN DE ACCIÓN 2026'!R93+'PLAN DE ACCIÓN 2026'!S93+'PLAN DE ACCIÓN 2026'!T93</f>
        <v>4</v>
      </c>
      <c r="K1091" s="1030">
        <f>'PLAN DE ACCIÓN 2026'!AB93+'PLAN DE ACCIÓN 2026'!AC93+'PLAN DE ACCIÓN 2026'!AD93+'PLAN DE ACCIÓN 2026'!AE93+'PLAN DE ACCIÓN 2026'!AF93+'PLAN DE ACCIÓN 2026'!AG93+'PLAN DE ACCIÓN 2026'!AH93+'PLAN DE ACCIÓN 2026'!AI93+'PLAN DE ACCIÓN 2026'!AJ93+'PLAN DE ACCIÓN 2026'!AK93+'PLAN DE ACCIÓN 2026'!AL93</f>
        <v>0</v>
      </c>
      <c r="L1091" s="1031">
        <f t="shared" si="104"/>
        <v>1</v>
      </c>
      <c r="M1091" s="1031">
        <f t="shared" si="105"/>
        <v>0</v>
      </c>
      <c r="N1091" s="1030">
        <f>'PLAN DE ACCIÓN 2026'!T93</f>
        <v>1</v>
      </c>
      <c r="O1091" s="1022">
        <f>'PLAN DE ACCIÓN 2026'!AL93</f>
        <v>0</v>
      </c>
      <c r="P1091" s="1029">
        <f t="shared" si="106"/>
        <v>0</v>
      </c>
      <c r="Q1091" s="1046" t="s">
        <v>110</v>
      </c>
      <c r="R1091" s="1022">
        <f t="shared" si="107"/>
        <v>-4</v>
      </c>
      <c r="S1091" s="1022">
        <f t="shared" si="108"/>
        <v>-1</v>
      </c>
    </row>
    <row r="1092" spans="1:19" ht="14.25">
      <c r="A1092" s="1041">
        <v>91</v>
      </c>
      <c r="B1092" s="1023" t="str">
        <f>'PLAN DE ACCIÓN 2026'!G94</f>
        <v>ID29</v>
      </c>
      <c r="C1092" s="1048" t="s">
        <v>133</v>
      </c>
      <c r="D1092" s="1048" t="s">
        <v>104</v>
      </c>
      <c r="E1092" s="1023" t="str">
        <f>'PLAN DE ACCIÓN 2026'!X94</f>
        <v>Subdirección de Metrología Física</v>
      </c>
      <c r="F1092" s="1022" t="str">
        <f>'PLAN DE ACCIÓN 2026'!H94</f>
        <v xml:space="preserve">Seguimiento a iniciativas de Transformación digital en el laboratorio de SMF </v>
      </c>
      <c r="G1092" s="1022">
        <v>11</v>
      </c>
      <c r="H1092" s="1022" t="s">
        <v>144</v>
      </c>
      <c r="I1092" s="1030">
        <f>'PLAN DE ACCIÓN 2026'!V94</f>
        <v>2</v>
      </c>
      <c r="J1092" s="1030">
        <f>'PLAN DE ACCIÓN 2026'!J94+'PLAN DE ACCIÓN 2026'!K94+'PLAN DE ACCIÓN 2026'!L94+'PLAN DE ACCIÓN 2026'!M94+'PLAN DE ACCIÓN 2026'!N94+'PLAN DE ACCIÓN 2026'!O94+'PLAN DE ACCIÓN 2026'!P94+'PLAN DE ACCIÓN 2026'!Q94+'PLAN DE ACCIÓN 2026'!R94+'PLAN DE ACCIÓN 2026'!S94+'PLAN DE ACCIÓN 2026'!T94</f>
        <v>2</v>
      </c>
      <c r="K1092" s="1030">
        <f>'PLAN DE ACCIÓN 2026'!AB94+'PLAN DE ACCIÓN 2026'!AC94+'PLAN DE ACCIÓN 2026'!AD94+'PLAN DE ACCIÓN 2026'!AE94+'PLAN DE ACCIÓN 2026'!AF94+'PLAN DE ACCIÓN 2026'!AG94+'PLAN DE ACCIÓN 2026'!AH94+'PLAN DE ACCIÓN 2026'!AI94+'PLAN DE ACCIÓN 2026'!AJ94+'PLAN DE ACCIÓN 2026'!AK94+'PLAN DE ACCIÓN 2026'!AL94</f>
        <v>1</v>
      </c>
      <c r="L1092" s="1031">
        <f t="shared" si="104"/>
        <v>1</v>
      </c>
      <c r="M1092" s="1031">
        <f t="shared" si="105"/>
        <v>0.5</v>
      </c>
      <c r="N1092" s="1030">
        <f>'PLAN DE ACCIÓN 2026'!T94</f>
        <v>0</v>
      </c>
      <c r="O1092" s="1022">
        <f>'PLAN DE ACCIÓN 2026'!AL94</f>
        <v>0</v>
      </c>
      <c r="P1092" s="1029" t="e">
        <f t="shared" si="106"/>
        <v>#DIV/0!</v>
      </c>
      <c r="Q1092" s="1046" t="s">
        <v>110</v>
      </c>
      <c r="R1092" s="1022">
        <f t="shared" si="107"/>
        <v>-1</v>
      </c>
      <c r="S1092" s="1022">
        <f t="shared" si="108"/>
        <v>0</v>
      </c>
    </row>
    <row r="1093" spans="1:19" ht="14.25">
      <c r="A1093" s="1041">
        <v>92</v>
      </c>
      <c r="B1093" s="1023" t="str">
        <f>'PLAN DE ACCIÓN 2026'!G95</f>
        <v>ID30</v>
      </c>
      <c r="C1093" s="1048" t="s">
        <v>133</v>
      </c>
      <c r="D1093" s="1048" t="s">
        <v>104</v>
      </c>
      <c r="E1093" s="1023" t="str">
        <f>'PLAN DE ACCIÓN 2026'!X95</f>
        <v>Subdirección de Metrología Física</v>
      </c>
      <c r="F1093" s="1022" t="str">
        <f>'PLAN DE ACCIÓN 2026'!H95</f>
        <v>Participar en reuniones de Grupos de Trabajo, subcomités y/o Comités Consultivos ante el BIPM o el SIM</v>
      </c>
      <c r="G1093" s="1022">
        <v>11</v>
      </c>
      <c r="H1093" s="1022" t="s">
        <v>144</v>
      </c>
      <c r="I1093" s="1030">
        <f>'PLAN DE ACCIÓN 2026'!V95</f>
        <v>3</v>
      </c>
      <c r="J1093" s="1030">
        <f>'PLAN DE ACCIÓN 2026'!J95+'PLAN DE ACCIÓN 2026'!K95+'PLAN DE ACCIÓN 2026'!L95+'PLAN DE ACCIÓN 2026'!M95+'PLAN DE ACCIÓN 2026'!N95+'PLAN DE ACCIÓN 2026'!O95+'PLAN DE ACCIÓN 2026'!P95+'PLAN DE ACCIÓN 2026'!Q95+'PLAN DE ACCIÓN 2026'!R95+'PLAN DE ACCIÓN 2026'!S95+'PLAN DE ACCIÓN 2026'!T95</f>
        <v>3</v>
      </c>
      <c r="K1093" s="1030">
        <f>'PLAN DE ACCIÓN 2026'!AB95+'PLAN DE ACCIÓN 2026'!AC95+'PLAN DE ACCIÓN 2026'!AD95+'PLAN DE ACCIÓN 2026'!AE95+'PLAN DE ACCIÓN 2026'!AF95+'PLAN DE ACCIÓN 2026'!AG95+'PLAN DE ACCIÓN 2026'!AH95+'PLAN DE ACCIÓN 2026'!AI95+'PLAN DE ACCIÓN 2026'!AJ95+'PLAN DE ACCIÓN 2026'!AK95+'PLAN DE ACCIÓN 2026'!AL95</f>
        <v>1</v>
      </c>
      <c r="L1093" s="1031">
        <f t="shared" si="104"/>
        <v>1</v>
      </c>
      <c r="M1093" s="1031">
        <f t="shared" si="105"/>
        <v>0.33333333333333331</v>
      </c>
      <c r="N1093" s="1030">
        <f>'PLAN DE ACCIÓN 2026'!T95</f>
        <v>0</v>
      </c>
      <c r="O1093" s="1022">
        <f>'PLAN DE ACCIÓN 2026'!AL95</f>
        <v>0</v>
      </c>
      <c r="P1093" s="1029" t="e">
        <f t="shared" si="106"/>
        <v>#DIV/0!</v>
      </c>
      <c r="Q1093" s="1046" t="s">
        <v>110</v>
      </c>
      <c r="R1093" s="1022">
        <f t="shared" si="107"/>
        <v>-2</v>
      </c>
      <c r="S1093" s="1022">
        <f t="shared" si="108"/>
        <v>0</v>
      </c>
    </row>
    <row r="1094" spans="1:19" ht="14.25">
      <c r="A1094" s="1041">
        <v>93</v>
      </c>
      <c r="B1094" s="1023" t="str">
        <f>'PLAN DE ACCIÓN 2026'!G96</f>
        <v>ID31</v>
      </c>
      <c r="C1094" s="1048" t="s">
        <v>133</v>
      </c>
      <c r="D1094" s="1048" t="s">
        <v>104</v>
      </c>
      <c r="E1094" s="1023" t="str">
        <f>'PLAN DE ACCIÓN 2026'!X96</f>
        <v>Subdirección de Metrología Física</v>
      </c>
      <c r="F1094" s="1022" t="str">
        <f>'PLAN DE ACCIÓN 2026'!H96</f>
        <v xml:space="preserve">Rediseñar o diseñar cursos en metrología física </v>
      </c>
      <c r="G1094" s="1022">
        <v>11</v>
      </c>
      <c r="H1094" s="1022" t="s">
        <v>144</v>
      </c>
      <c r="I1094" s="1030">
        <f>'PLAN DE ACCIÓN 2026'!V96</f>
        <v>2</v>
      </c>
      <c r="J1094" s="1030">
        <f>'PLAN DE ACCIÓN 2026'!J96+'PLAN DE ACCIÓN 2026'!K96+'PLAN DE ACCIÓN 2026'!L96+'PLAN DE ACCIÓN 2026'!M96+'PLAN DE ACCIÓN 2026'!N96+'PLAN DE ACCIÓN 2026'!O96+'PLAN DE ACCIÓN 2026'!P96+'PLAN DE ACCIÓN 2026'!Q96+'PLAN DE ACCIÓN 2026'!R96+'PLAN DE ACCIÓN 2026'!S96+'PLAN DE ACCIÓN 2026'!T96</f>
        <v>1</v>
      </c>
      <c r="K1094" s="1030">
        <f>'PLAN DE ACCIÓN 2026'!AB96+'PLAN DE ACCIÓN 2026'!AC96+'PLAN DE ACCIÓN 2026'!AD96+'PLAN DE ACCIÓN 2026'!AE96+'PLAN DE ACCIÓN 2026'!AF96+'PLAN DE ACCIÓN 2026'!AG96+'PLAN DE ACCIÓN 2026'!AH96+'PLAN DE ACCIÓN 2026'!AI96+'PLAN DE ACCIÓN 2026'!AJ96+'PLAN DE ACCIÓN 2026'!AK96+'PLAN DE ACCIÓN 2026'!AL96</f>
        <v>0</v>
      </c>
      <c r="L1094" s="1031">
        <f t="shared" si="104"/>
        <v>0.5</v>
      </c>
      <c r="M1094" s="1031">
        <f t="shared" si="105"/>
        <v>0</v>
      </c>
      <c r="N1094" s="1030">
        <f>'PLAN DE ACCIÓN 2026'!T96</f>
        <v>1</v>
      </c>
      <c r="O1094" s="1022">
        <f>'PLAN DE ACCIÓN 2026'!AL96</f>
        <v>0</v>
      </c>
      <c r="P1094" s="1029">
        <f t="shared" si="106"/>
        <v>0</v>
      </c>
      <c r="Q1094" s="1046" t="s">
        <v>110</v>
      </c>
      <c r="R1094" s="1022">
        <f t="shared" si="107"/>
        <v>-1</v>
      </c>
      <c r="S1094" s="1022">
        <f t="shared" si="108"/>
        <v>-1</v>
      </c>
    </row>
    <row r="1095" spans="1:19" ht="14.25">
      <c r="A1095" s="1041">
        <v>94</v>
      </c>
      <c r="B1095" s="1023" t="str">
        <f>'PLAN DE ACCIÓN 2026'!G97</f>
        <v>ID32</v>
      </c>
      <c r="C1095" s="1048" t="s">
        <v>133</v>
      </c>
      <c r="D1095" s="1048" t="s">
        <v>104</v>
      </c>
      <c r="E1095" s="1023" t="str">
        <f>'PLAN DE ACCIÓN 2026'!X97</f>
        <v>Subdirección de Metrología Física</v>
      </c>
      <c r="F1095" s="1022" t="str">
        <f>'PLAN DE ACCIÓN 2026'!H97</f>
        <v>Servicios metrologicos prestados por los laboratorios de la SMF</v>
      </c>
      <c r="G1095" s="1022">
        <v>11</v>
      </c>
      <c r="H1095" s="1022" t="s">
        <v>144</v>
      </c>
      <c r="I1095" s="1030">
        <f>'PLAN DE ACCIÓN 2026'!V97</f>
        <v>3</v>
      </c>
      <c r="J1095" s="1030">
        <f>'PLAN DE ACCIÓN 2026'!J97+'PLAN DE ACCIÓN 2026'!K97+'PLAN DE ACCIÓN 2026'!L97+'PLAN DE ACCIÓN 2026'!M97+'PLAN DE ACCIÓN 2026'!N97+'PLAN DE ACCIÓN 2026'!O97+'PLAN DE ACCIÓN 2026'!P97+'PLAN DE ACCIÓN 2026'!Q97+'PLAN DE ACCIÓN 2026'!R97+'PLAN DE ACCIÓN 2026'!S97+'PLAN DE ACCIÓN 2026'!T97</f>
        <v>2</v>
      </c>
      <c r="K1095" s="1030">
        <f>'PLAN DE ACCIÓN 2026'!AB97+'PLAN DE ACCIÓN 2026'!AC97+'PLAN DE ACCIÓN 2026'!AD97+'PLAN DE ACCIÓN 2026'!AE97+'PLAN DE ACCIÓN 2026'!AF97+'PLAN DE ACCIÓN 2026'!AG97+'PLAN DE ACCIÓN 2026'!AH97+'PLAN DE ACCIÓN 2026'!AI97+'PLAN DE ACCIÓN 2026'!AJ97+'PLAN DE ACCIÓN 2026'!AK97+'PLAN DE ACCIÓN 2026'!AL97</f>
        <v>0</v>
      </c>
      <c r="L1095" s="1031">
        <f t="shared" si="104"/>
        <v>0.66666666666666663</v>
      </c>
      <c r="M1095" s="1031">
        <f t="shared" si="105"/>
        <v>0</v>
      </c>
      <c r="N1095" s="1030">
        <f>'PLAN DE ACCIÓN 2026'!T97</f>
        <v>0</v>
      </c>
      <c r="O1095" s="1022">
        <f>'PLAN DE ACCIÓN 2026'!AL97</f>
        <v>0</v>
      </c>
      <c r="P1095" s="1029" t="e">
        <f t="shared" si="106"/>
        <v>#DIV/0!</v>
      </c>
      <c r="Q1095" s="1046" t="s">
        <v>110</v>
      </c>
      <c r="R1095" s="1022">
        <f t="shared" si="107"/>
        <v>-2</v>
      </c>
      <c r="S1095" s="1022">
        <f t="shared" si="108"/>
        <v>0</v>
      </c>
    </row>
    <row r="1096" spans="1:19" ht="14.25">
      <c r="A1096" s="1041">
        <v>95</v>
      </c>
      <c r="B1096" s="1023" t="str">
        <f>'PLAN DE ACCIÓN 2026'!G98</f>
        <v>ID33</v>
      </c>
      <c r="C1096" s="1048" t="s">
        <v>133</v>
      </c>
      <c r="D1096" s="1048" t="s">
        <v>104</v>
      </c>
      <c r="E1096" s="1023" t="str">
        <f>'PLAN DE ACCIÓN 2026'!X98</f>
        <v>Subdirección de Metrología Física</v>
      </c>
      <c r="F1096" s="1022" t="str">
        <f>'PLAN DE ACCIÓN 2026'!H98</f>
        <v xml:space="preserve">Realizar informes de seguimiento a Trazabilidad externa de la SMF </v>
      </c>
      <c r="G1096" s="1022">
        <v>11</v>
      </c>
      <c r="H1096" s="1022" t="s">
        <v>144</v>
      </c>
      <c r="I1096" s="1030">
        <f>'PLAN DE ACCIÓN 2026'!V98</f>
        <v>2</v>
      </c>
      <c r="J1096" s="1030">
        <f>'PLAN DE ACCIÓN 2026'!J98+'PLAN DE ACCIÓN 2026'!K98+'PLAN DE ACCIÓN 2026'!L98+'PLAN DE ACCIÓN 2026'!M98+'PLAN DE ACCIÓN 2026'!N98+'PLAN DE ACCIÓN 2026'!O98+'PLAN DE ACCIÓN 2026'!P98+'PLAN DE ACCIÓN 2026'!Q98+'PLAN DE ACCIÓN 2026'!R98+'PLAN DE ACCIÓN 2026'!S98+'PLAN DE ACCIÓN 2026'!T98</f>
        <v>1</v>
      </c>
      <c r="K1096" s="1030">
        <f>'PLAN DE ACCIÓN 2026'!AB98+'PLAN DE ACCIÓN 2026'!AC98+'PLAN DE ACCIÓN 2026'!AD98+'PLAN DE ACCIÓN 2026'!AE98+'PLAN DE ACCIÓN 2026'!AF98+'PLAN DE ACCIÓN 2026'!AG98+'PLAN DE ACCIÓN 2026'!AH98+'PLAN DE ACCIÓN 2026'!AI98+'PLAN DE ACCIÓN 2026'!AJ98+'PLAN DE ACCIÓN 2026'!AK98+'PLAN DE ACCIÓN 2026'!AL98</f>
        <v>0</v>
      </c>
      <c r="L1096" s="1031">
        <f t="shared" si="104"/>
        <v>0.5</v>
      </c>
      <c r="M1096" s="1031">
        <f t="shared" si="105"/>
        <v>0</v>
      </c>
      <c r="N1096" s="1030">
        <f>'PLAN DE ACCIÓN 2026'!T98</f>
        <v>0</v>
      </c>
      <c r="O1096" s="1022">
        <f>'PLAN DE ACCIÓN 2026'!AL98</f>
        <v>0</v>
      </c>
      <c r="P1096" s="1029" t="e">
        <f t="shared" si="106"/>
        <v>#DIV/0!</v>
      </c>
      <c r="Q1096" s="1046" t="s">
        <v>110</v>
      </c>
      <c r="R1096" s="1022">
        <f t="shared" si="107"/>
        <v>-1</v>
      </c>
      <c r="S1096" s="1022">
        <f t="shared" si="108"/>
        <v>0</v>
      </c>
    </row>
    <row r="1097" spans="1:19" ht="14.25">
      <c r="A1097" s="1041">
        <v>96</v>
      </c>
      <c r="B1097" s="1023" t="str">
        <f>'PLAN DE ACCIÓN 2026'!G99</f>
        <v>ID34</v>
      </c>
      <c r="C1097" s="1048" t="s">
        <v>133</v>
      </c>
      <c r="D1097" s="1048" t="s">
        <v>104</v>
      </c>
      <c r="E1097" s="1023" t="str">
        <f>'PLAN DE ACCIÓN 2026'!X99</f>
        <v>Subdirección de Metrología Física</v>
      </c>
      <c r="F1097" s="1022" t="str">
        <f>'PLAN DE ACCIÓN 2026'!H99</f>
        <v>Participa en convocatorias y/o ejecutar proyectos de cooperación nacional o internacional</v>
      </c>
      <c r="G1097" s="1022">
        <v>11</v>
      </c>
      <c r="H1097" s="1022" t="s">
        <v>144</v>
      </c>
      <c r="I1097" s="1030">
        <f>'PLAN DE ACCIÓN 2026'!V99</f>
        <v>2</v>
      </c>
      <c r="J1097" s="1030">
        <f>'PLAN DE ACCIÓN 2026'!J99+'PLAN DE ACCIÓN 2026'!K99+'PLAN DE ACCIÓN 2026'!L99+'PLAN DE ACCIÓN 2026'!M99+'PLAN DE ACCIÓN 2026'!N99+'PLAN DE ACCIÓN 2026'!O99+'PLAN DE ACCIÓN 2026'!P99+'PLAN DE ACCIÓN 2026'!Q99+'PLAN DE ACCIÓN 2026'!R99+'PLAN DE ACCIÓN 2026'!S99+'PLAN DE ACCIÓN 2026'!T99</f>
        <v>1</v>
      </c>
      <c r="K1097" s="1030">
        <f>'PLAN DE ACCIÓN 2026'!AB99+'PLAN DE ACCIÓN 2026'!AC99+'PLAN DE ACCIÓN 2026'!AD99+'PLAN DE ACCIÓN 2026'!AE99+'PLAN DE ACCIÓN 2026'!AF99+'PLAN DE ACCIÓN 2026'!AG99+'PLAN DE ACCIÓN 2026'!AH99+'PLAN DE ACCIÓN 2026'!AI99+'PLAN DE ACCIÓN 2026'!AJ99+'PLAN DE ACCIÓN 2026'!AK99+'PLAN DE ACCIÓN 2026'!AL99</f>
        <v>0</v>
      </c>
      <c r="L1097" s="1031">
        <f t="shared" si="104"/>
        <v>0.5</v>
      </c>
      <c r="M1097" s="1031">
        <f t="shared" si="105"/>
        <v>0</v>
      </c>
      <c r="N1097" s="1030">
        <f>'PLAN DE ACCIÓN 2026'!T99</f>
        <v>0</v>
      </c>
      <c r="O1097" s="1022">
        <f>'PLAN DE ACCIÓN 2026'!AL99</f>
        <v>0</v>
      </c>
      <c r="P1097" s="1029" t="e">
        <f t="shared" si="106"/>
        <v>#DIV/0!</v>
      </c>
      <c r="Q1097" s="1046" t="s">
        <v>110</v>
      </c>
      <c r="R1097" s="1022">
        <f t="shared" si="107"/>
        <v>-1</v>
      </c>
      <c r="S1097" s="1022">
        <f t="shared" si="108"/>
        <v>0</v>
      </c>
    </row>
    <row r="1098" spans="1:19" ht="14.25">
      <c r="A1098" s="1041">
        <v>97</v>
      </c>
      <c r="B1098" s="1023" t="str">
        <f>'PLAN DE ACCIÓN 2026'!G100</f>
        <v>ID35</v>
      </c>
      <c r="C1098" s="1048" t="s">
        <v>133</v>
      </c>
      <c r="D1098" s="1048" t="s">
        <v>104</v>
      </c>
      <c r="E1098" s="1023" t="str">
        <f>'PLAN DE ACCIÓN 2026'!X100</f>
        <v>Subdirección de Metrología Física</v>
      </c>
      <c r="F1098" s="1022" t="str">
        <f>'PLAN DE ACCIÓN 2026'!H100</f>
        <v>Realizar las evaluaciones pares y auditorias internas para el mantenimiento de CMC de acuerdo al programa anual de auditorias del SIG</v>
      </c>
      <c r="G1098" s="1022">
        <v>11</v>
      </c>
      <c r="H1098" s="1022" t="s">
        <v>144</v>
      </c>
      <c r="I1098" s="1030">
        <f>'PLAN DE ACCIÓN 2026'!V100</f>
        <v>2</v>
      </c>
      <c r="J1098" s="1030">
        <f>'PLAN DE ACCIÓN 2026'!J100+'PLAN DE ACCIÓN 2026'!K100+'PLAN DE ACCIÓN 2026'!L100+'PLAN DE ACCIÓN 2026'!M100+'PLAN DE ACCIÓN 2026'!N100+'PLAN DE ACCIÓN 2026'!O100+'PLAN DE ACCIÓN 2026'!P100+'PLAN DE ACCIÓN 2026'!Q100+'PLAN DE ACCIÓN 2026'!R100+'PLAN DE ACCIÓN 2026'!S100+'PLAN DE ACCIÓN 2026'!T100</f>
        <v>1</v>
      </c>
      <c r="K1098" s="1030">
        <f>'PLAN DE ACCIÓN 2026'!AB100+'PLAN DE ACCIÓN 2026'!AC100+'PLAN DE ACCIÓN 2026'!AD100+'PLAN DE ACCIÓN 2026'!AE100+'PLAN DE ACCIÓN 2026'!AF100+'PLAN DE ACCIÓN 2026'!AG100+'PLAN DE ACCIÓN 2026'!AH100+'PLAN DE ACCIÓN 2026'!AI100+'PLAN DE ACCIÓN 2026'!AJ100+'PLAN DE ACCIÓN 2026'!AK100+'PLAN DE ACCIÓN 2026'!AL100</f>
        <v>0</v>
      </c>
      <c r="L1098" s="1031">
        <f t="shared" si="104"/>
        <v>0.5</v>
      </c>
      <c r="M1098" s="1031">
        <f t="shared" si="105"/>
        <v>0</v>
      </c>
      <c r="N1098" s="1030">
        <f>'PLAN DE ACCIÓN 2026'!T100</f>
        <v>0</v>
      </c>
      <c r="O1098" s="1022">
        <f>'PLAN DE ACCIÓN 2026'!AL100</f>
        <v>0</v>
      </c>
      <c r="P1098" s="1029" t="e">
        <f t="shared" si="106"/>
        <v>#DIV/0!</v>
      </c>
      <c r="Q1098" s="1046" t="s">
        <v>110</v>
      </c>
      <c r="R1098" s="1022">
        <f t="shared" si="107"/>
        <v>-1</v>
      </c>
      <c r="S1098" s="1022">
        <f t="shared" si="108"/>
        <v>0</v>
      </c>
    </row>
    <row r="1099" spans="1:19" ht="14.25">
      <c r="A1099" s="1041">
        <v>98</v>
      </c>
      <c r="B1099" s="1023" t="str">
        <f>'PLAN DE ACCIÓN 2026'!G101</f>
        <v>ID36</v>
      </c>
      <c r="C1099" s="1048" t="s">
        <v>133</v>
      </c>
      <c r="D1099" s="1048" t="s">
        <v>104</v>
      </c>
      <c r="E1099" s="1023" t="str">
        <f>'PLAN DE ACCIÓN 2026'!X101</f>
        <v>Subdirección de Metrología Química y Biología</v>
      </c>
      <c r="F1099" s="1022" t="str">
        <f>'PLAN DE ACCIÓN 2026'!H101</f>
        <v>Atender servicios de calibración en espectrofotometría UV - Vis</v>
      </c>
      <c r="G1099" s="1022">
        <v>11</v>
      </c>
      <c r="H1099" s="1022" t="s">
        <v>144</v>
      </c>
      <c r="I1099" s="1030">
        <f>'PLAN DE ACCIÓN 2026'!V101</f>
        <v>1</v>
      </c>
      <c r="J1099" s="1030">
        <f>'PLAN DE ACCIÓN 2026'!J101+'PLAN DE ACCIÓN 2026'!K101+'PLAN DE ACCIÓN 2026'!L101+'PLAN DE ACCIÓN 2026'!M101+'PLAN DE ACCIÓN 2026'!N101+'PLAN DE ACCIÓN 2026'!O101+'PLAN DE ACCIÓN 2026'!P101+'PLAN DE ACCIÓN 2026'!Q101+'PLAN DE ACCIÓN 2026'!R101+'PLAN DE ACCIÓN 2026'!S101+'PLAN DE ACCIÓN 2026'!T101</f>
        <v>0</v>
      </c>
      <c r="K1099" s="1030">
        <f>'PLAN DE ACCIÓN 2026'!AB101+'PLAN DE ACCIÓN 2026'!AC101+'PLAN DE ACCIÓN 2026'!AD101+'PLAN DE ACCIÓN 2026'!AE101+'PLAN DE ACCIÓN 2026'!AF101+'PLAN DE ACCIÓN 2026'!AG101+'PLAN DE ACCIÓN 2026'!AH101+'PLAN DE ACCIÓN 2026'!AI101+'PLAN DE ACCIÓN 2026'!AJ101+'PLAN DE ACCIÓN 2026'!AK101+'PLAN DE ACCIÓN 2026'!AL101</f>
        <v>0</v>
      </c>
      <c r="L1099" s="1031">
        <f t="shared" si="104"/>
        <v>0</v>
      </c>
      <c r="M1099" s="1031">
        <f t="shared" si="105"/>
        <v>0</v>
      </c>
      <c r="N1099" s="1030">
        <f>'PLAN DE ACCIÓN 2026'!T101</f>
        <v>0</v>
      </c>
      <c r="O1099" s="1022">
        <f>'PLAN DE ACCIÓN 2026'!AL101</f>
        <v>0</v>
      </c>
      <c r="P1099" s="1029" t="e">
        <f t="shared" si="106"/>
        <v>#DIV/0!</v>
      </c>
      <c r="Q1099" s="1046" t="s">
        <v>110</v>
      </c>
      <c r="R1099" s="1022">
        <f t="shared" si="107"/>
        <v>0</v>
      </c>
      <c r="S1099" s="1022">
        <f t="shared" si="108"/>
        <v>0</v>
      </c>
    </row>
    <row r="1100" spans="1:19" ht="14.25">
      <c r="A1100" s="1041">
        <v>99</v>
      </c>
      <c r="B1100" s="1023" t="str">
        <f>'PLAN DE ACCIÓN 2026'!G102</f>
        <v>ID37</v>
      </c>
      <c r="C1100" s="1048" t="s">
        <v>133</v>
      </c>
      <c r="D1100" s="1048" t="s">
        <v>104</v>
      </c>
      <c r="E1100" s="1023" t="str">
        <f>'PLAN DE ACCIÓN 2026'!X102</f>
        <v>Subdirección de Servicios Metrológicos y Relación con el Ciudadano</v>
      </c>
      <c r="F1100" s="1022" t="str">
        <f>'PLAN DE ACCIÓN 2026'!H102</f>
        <v>Avanzar en la implementación del modelo de gobernanza de I+D+i</v>
      </c>
      <c r="G1100" s="1022">
        <v>11</v>
      </c>
      <c r="H1100" s="1022" t="s">
        <v>144</v>
      </c>
      <c r="I1100" s="1030">
        <f>'PLAN DE ACCIÓN 2026'!V102</f>
        <v>6</v>
      </c>
      <c r="J1100" s="1030">
        <f>'PLAN DE ACCIÓN 2026'!J102+'PLAN DE ACCIÓN 2026'!K102+'PLAN DE ACCIÓN 2026'!L102+'PLAN DE ACCIÓN 2026'!M102+'PLAN DE ACCIÓN 2026'!N102+'PLAN DE ACCIÓN 2026'!O102+'PLAN DE ACCIÓN 2026'!P102+'PLAN DE ACCIÓN 2026'!Q102+'PLAN DE ACCIÓN 2026'!R102+'PLAN DE ACCIÓN 2026'!S102+'PLAN DE ACCIÓN 2026'!T102</f>
        <v>5</v>
      </c>
      <c r="K1100" s="1030">
        <f>'PLAN DE ACCIÓN 2026'!AB102+'PLAN DE ACCIÓN 2026'!AC102+'PLAN DE ACCIÓN 2026'!AD102+'PLAN DE ACCIÓN 2026'!AE102+'PLAN DE ACCIÓN 2026'!AF102+'PLAN DE ACCIÓN 2026'!AG102+'PLAN DE ACCIÓN 2026'!AH102+'PLAN DE ACCIÓN 2026'!AI102+'PLAN DE ACCIÓN 2026'!AJ102+'PLAN DE ACCIÓN 2026'!AK102+'PLAN DE ACCIÓN 2026'!AL102</f>
        <v>1</v>
      </c>
      <c r="L1100" s="1031">
        <f t="shared" si="104"/>
        <v>0.83333333333333337</v>
      </c>
      <c r="M1100" s="1031">
        <f t="shared" si="105"/>
        <v>0.16666666666666666</v>
      </c>
      <c r="N1100" s="1030">
        <f>'PLAN DE ACCIÓN 2026'!T102</f>
        <v>0</v>
      </c>
      <c r="O1100" s="1022">
        <f>'PLAN DE ACCIÓN 2026'!AL102</f>
        <v>0</v>
      </c>
      <c r="P1100" s="1029" t="e">
        <f t="shared" si="106"/>
        <v>#DIV/0!</v>
      </c>
      <c r="Q1100" s="1046" t="s">
        <v>110</v>
      </c>
      <c r="R1100" s="1022">
        <f t="shared" si="107"/>
        <v>-4</v>
      </c>
      <c r="S1100" s="1022">
        <f t="shared" si="108"/>
        <v>0</v>
      </c>
    </row>
    <row r="1101" spans="1:19" ht="14.25">
      <c r="A1101" s="1041">
        <v>100</v>
      </c>
      <c r="B1101" s="1023" t="str">
        <f>'PLAN DE ACCIÓN 2026'!G103</f>
        <v>ID38</v>
      </c>
      <c r="C1101" s="1048" t="s">
        <v>133</v>
      </c>
      <c r="D1101" s="1048" t="s">
        <v>104</v>
      </c>
      <c r="E1101" s="1023" t="str">
        <f>'PLAN DE ACCIÓN 2026'!X103</f>
        <v>Subdirección de Servicios Metrológicos y Relación con el Ciudadano</v>
      </c>
      <c r="F1101" s="1022" t="str">
        <f>'PLAN DE ACCIÓN 2026'!H103</f>
        <v>Generar el modelo predictivo (Fase I) para la gestión de la demanda de servicios metrológicos</v>
      </c>
      <c r="G1101" s="1022">
        <v>11</v>
      </c>
      <c r="H1101" s="1022" t="s">
        <v>144</v>
      </c>
      <c r="I1101" s="1030">
        <f>'PLAN DE ACCIÓN 2026'!V103</f>
        <v>2</v>
      </c>
      <c r="J1101" s="1030">
        <f>'PLAN DE ACCIÓN 2026'!J103+'PLAN DE ACCIÓN 2026'!K103+'PLAN DE ACCIÓN 2026'!L103+'PLAN DE ACCIÓN 2026'!M103+'PLAN DE ACCIÓN 2026'!N103+'PLAN DE ACCIÓN 2026'!O103+'PLAN DE ACCIÓN 2026'!P103+'PLAN DE ACCIÓN 2026'!Q103+'PLAN DE ACCIÓN 2026'!R103+'PLAN DE ACCIÓN 2026'!S103+'PLAN DE ACCIÓN 2026'!T103</f>
        <v>2</v>
      </c>
      <c r="K1101" s="1030">
        <f>'PLAN DE ACCIÓN 2026'!AB103+'PLAN DE ACCIÓN 2026'!AC103+'PLAN DE ACCIÓN 2026'!AD103+'PLAN DE ACCIÓN 2026'!AE103+'PLAN DE ACCIÓN 2026'!AF103+'PLAN DE ACCIÓN 2026'!AG103+'PLAN DE ACCIÓN 2026'!AH103+'PLAN DE ACCIÓN 2026'!AI103+'PLAN DE ACCIÓN 2026'!AJ103+'PLAN DE ACCIÓN 2026'!AK103+'PLAN DE ACCIÓN 2026'!AL103</f>
        <v>1</v>
      </c>
      <c r="L1101" s="1031">
        <f t="shared" si="104"/>
        <v>1</v>
      </c>
      <c r="M1101" s="1031">
        <f t="shared" si="105"/>
        <v>0.5</v>
      </c>
      <c r="N1101" s="1030">
        <f>'PLAN DE ACCIÓN 2026'!T103</f>
        <v>0</v>
      </c>
      <c r="O1101" s="1022">
        <f>'PLAN DE ACCIÓN 2026'!AL103</f>
        <v>0</v>
      </c>
      <c r="P1101" s="1029" t="e">
        <f t="shared" si="106"/>
        <v>#DIV/0!</v>
      </c>
      <c r="Q1101" s="1046" t="s">
        <v>110</v>
      </c>
      <c r="R1101" s="1022">
        <f t="shared" si="107"/>
        <v>-1</v>
      </c>
      <c r="S1101" s="1022">
        <f t="shared" si="108"/>
        <v>0</v>
      </c>
    </row>
    <row r="1102" spans="1:19" ht="14.25">
      <c r="A1102" s="1041">
        <v>1</v>
      </c>
      <c r="B1102" s="1023" t="str">
        <f>'PLAN DE ACCIÓN 2026'!G4</f>
        <v>PEI1</v>
      </c>
      <c r="C1102" s="1048" t="s">
        <v>133</v>
      </c>
      <c r="D1102" s="1048" t="s">
        <v>104</v>
      </c>
      <c r="E1102" s="1023" t="str">
        <f>'PLAN DE ACCIÓN 2026'!X4</f>
        <v>Subdirección de Metrología Física</v>
      </c>
      <c r="F1102" s="1022" t="str">
        <f>'PLAN DE ACCIÓN 2026'!H4</f>
        <v>Optimizar las CMC propias y/o reconocidas vigentes (SMF)</v>
      </c>
      <c r="G1102" s="1022">
        <v>12</v>
      </c>
      <c r="H1102" s="1022" t="s">
        <v>145</v>
      </c>
      <c r="I1102" s="1030">
        <f>'PLAN DE ACCIÓN 2026'!V4</f>
        <v>2</v>
      </c>
      <c r="J1102" s="1030">
        <f>'PLAN DE ACCIÓN 2026'!J4+'PLAN DE ACCIÓN 2026'!K4+'PLAN DE ACCIÓN 2026'!L4+'PLAN DE ACCIÓN 2026'!M4+'PLAN DE ACCIÓN 2026'!N4+'PLAN DE ACCIÓN 2026'!O4+'PLAN DE ACCIÓN 2026'!P4+'PLAN DE ACCIÓN 2026'!Q4+'PLAN DE ACCIÓN 2026'!R4+'PLAN DE ACCIÓN 2026'!S4+'PLAN DE ACCIÓN 2026'!T4+'PLAN DE ACCIÓN 2026'!U4</f>
        <v>2</v>
      </c>
      <c r="K1102" s="1030">
        <f>'PLAN DE ACCIÓN 2026'!AB4+'PLAN DE ACCIÓN 2026'!AC4+'PLAN DE ACCIÓN 2026'!AD4+'PLAN DE ACCIÓN 2026'!AE4+'PLAN DE ACCIÓN 2026'!AF4+'PLAN DE ACCIÓN 2026'!AG4+'PLAN DE ACCIÓN 2026'!AH4+'PLAN DE ACCIÓN 2026'!AI4+'PLAN DE ACCIÓN 2026'!AJ4+'PLAN DE ACCIÓN 2026'!AK4+'PLAN DE ACCIÓN 2026'!AL4+'PLAN DE ACCIÓN 2026'!AM4</f>
        <v>0</v>
      </c>
      <c r="L1102" s="1031">
        <f t="shared" si="104"/>
        <v>1</v>
      </c>
      <c r="M1102" s="1031">
        <f t="shared" si="105"/>
        <v>0</v>
      </c>
      <c r="N1102" s="1030">
        <f>'PLAN DE ACCIÓN 2026'!U4</f>
        <v>0</v>
      </c>
      <c r="O1102" s="1022">
        <f>'PLAN DE ACCIÓN 2026'!AM4</f>
        <v>0</v>
      </c>
      <c r="P1102" s="1029" t="e">
        <f t="shared" si="106"/>
        <v>#DIV/0!</v>
      </c>
      <c r="Q1102" s="1046" t="s">
        <v>105</v>
      </c>
      <c r="R1102" s="1022">
        <f t="shared" si="107"/>
        <v>-2</v>
      </c>
      <c r="S1102" s="1022">
        <f t="shared" si="108"/>
        <v>0</v>
      </c>
    </row>
    <row r="1103" spans="1:19" ht="14.25">
      <c r="A1103" s="1041">
        <v>2</v>
      </c>
      <c r="B1103" s="1023" t="str">
        <f>'PLAN DE ACCIÓN 2026'!G5</f>
        <v>PEI1</v>
      </c>
      <c r="C1103" s="1048" t="s">
        <v>133</v>
      </c>
      <c r="D1103" s="1048" t="s">
        <v>104</v>
      </c>
      <c r="E1103" s="1023" t="str">
        <f>'PLAN DE ACCIÓN 2026'!X5</f>
        <v>Subdirección de Metrología Química y Biología</v>
      </c>
      <c r="F1103" s="1022" t="str">
        <f>'PLAN DE ACCIÓN 2026'!H5</f>
        <v>Optimizar las CMC propias y/o reconocidas vigentes (SMBQ)</v>
      </c>
      <c r="G1103" s="1022">
        <v>12</v>
      </c>
      <c r="H1103" s="1022" t="s">
        <v>145</v>
      </c>
      <c r="I1103" s="1030">
        <f>'PLAN DE ACCIÓN 2026'!V5</f>
        <v>1</v>
      </c>
      <c r="J1103" s="1030">
        <f>'PLAN DE ACCIÓN 2026'!J5+'PLAN DE ACCIÓN 2026'!K5+'PLAN DE ACCIÓN 2026'!L5+'PLAN DE ACCIÓN 2026'!M5+'PLAN DE ACCIÓN 2026'!N5+'PLAN DE ACCIÓN 2026'!O5+'PLAN DE ACCIÓN 2026'!P5+'PLAN DE ACCIÓN 2026'!Q5+'PLAN DE ACCIÓN 2026'!R5+'PLAN DE ACCIÓN 2026'!S5+'PLAN DE ACCIÓN 2026'!T5+'PLAN DE ACCIÓN 2026'!U5</f>
        <v>1</v>
      </c>
      <c r="K1103" s="1030">
        <f>'PLAN DE ACCIÓN 2026'!AB5+'PLAN DE ACCIÓN 2026'!AC5+'PLAN DE ACCIÓN 2026'!AD5+'PLAN DE ACCIÓN 2026'!AE5+'PLAN DE ACCIÓN 2026'!AF5+'PLAN DE ACCIÓN 2026'!AG5+'PLAN DE ACCIÓN 2026'!AH5+'PLAN DE ACCIÓN 2026'!AI5+'PLAN DE ACCIÓN 2026'!AJ5+'PLAN DE ACCIÓN 2026'!AK5+'PLAN DE ACCIÓN 2026'!AL5+'PLAN DE ACCIÓN 2026'!AM5</f>
        <v>0</v>
      </c>
      <c r="L1103" s="1031">
        <f t="shared" ref="L1103:L1166" si="109">J1103/I1103</f>
        <v>1</v>
      </c>
      <c r="M1103" s="1031">
        <f t="shared" ref="M1103:M1166" si="110">K1103/I1103</f>
        <v>0</v>
      </c>
      <c r="N1103" s="1030">
        <f>'PLAN DE ACCIÓN 2026'!U5</f>
        <v>0</v>
      </c>
      <c r="O1103" s="1022">
        <f>'PLAN DE ACCIÓN 2026'!AM5</f>
        <v>0</v>
      </c>
      <c r="P1103" s="1029" t="e">
        <f t="shared" ref="P1103:P1166" si="111">O1103/N1103</f>
        <v>#DIV/0!</v>
      </c>
      <c r="Q1103" s="1046" t="s">
        <v>105</v>
      </c>
      <c r="R1103" s="1022">
        <f t="shared" ref="R1103:R1166" si="112">K1103-J1103</f>
        <v>-1</v>
      </c>
      <c r="S1103" s="1022">
        <f t="shared" ref="S1103:S1166" si="113">O1103-N1103</f>
        <v>0</v>
      </c>
    </row>
    <row r="1104" spans="1:19" ht="14.25">
      <c r="A1104" s="1041">
        <v>3</v>
      </c>
      <c r="B1104" s="1023" t="str">
        <f>'PLAN DE ACCIÓN 2026'!G6</f>
        <v>PEI2</v>
      </c>
      <c r="C1104" s="1048" t="s">
        <v>133</v>
      </c>
      <c r="D1104" s="1048" t="s">
        <v>104</v>
      </c>
      <c r="E1104" s="1023" t="str">
        <f>'PLAN DE ACCIÓN 2026'!X6</f>
        <v>Subdirección de Metrología Química y Biología</v>
      </c>
      <c r="F1104" s="1022" t="str">
        <f>'PLAN DE ACCIÓN 2026'!H6</f>
        <v>Someter a reconocimiento vigentes o nuevas CMC asociadas a nuevas magnitudes o mensurandos o método de medición (SMQB)</v>
      </c>
      <c r="G1104" s="1022">
        <v>12</v>
      </c>
      <c r="H1104" s="1022" t="s">
        <v>145</v>
      </c>
      <c r="I1104" s="1030">
        <f>'PLAN DE ACCIÓN 2026'!V6</f>
        <v>2</v>
      </c>
      <c r="J1104" s="1030">
        <f>'PLAN DE ACCIÓN 2026'!J6+'PLAN DE ACCIÓN 2026'!K6+'PLAN DE ACCIÓN 2026'!L6+'PLAN DE ACCIÓN 2026'!M6+'PLAN DE ACCIÓN 2026'!N6+'PLAN DE ACCIÓN 2026'!O6+'PLAN DE ACCIÓN 2026'!P6+'PLAN DE ACCIÓN 2026'!Q6+'PLAN DE ACCIÓN 2026'!R6+'PLAN DE ACCIÓN 2026'!S6+'PLAN DE ACCIÓN 2026'!T6+'PLAN DE ACCIÓN 2026'!U6</f>
        <v>2</v>
      </c>
      <c r="K1104" s="1030">
        <f>'PLAN DE ACCIÓN 2026'!AB6+'PLAN DE ACCIÓN 2026'!AC6+'PLAN DE ACCIÓN 2026'!AD6+'PLAN DE ACCIÓN 2026'!AE6+'PLAN DE ACCIÓN 2026'!AF6+'PLAN DE ACCIÓN 2026'!AG6+'PLAN DE ACCIÓN 2026'!AH6+'PLAN DE ACCIÓN 2026'!AI6+'PLAN DE ACCIÓN 2026'!AJ6+'PLAN DE ACCIÓN 2026'!AK6+'PLAN DE ACCIÓN 2026'!AL6+'PLAN DE ACCIÓN 2026'!AM6</f>
        <v>0</v>
      </c>
      <c r="L1104" s="1031">
        <f t="shared" si="109"/>
        <v>1</v>
      </c>
      <c r="M1104" s="1031">
        <f t="shared" si="110"/>
        <v>0</v>
      </c>
      <c r="N1104" s="1030">
        <f>'PLAN DE ACCIÓN 2026'!U6</f>
        <v>1</v>
      </c>
      <c r="O1104" s="1022">
        <f>'PLAN DE ACCIÓN 2026'!AM6</f>
        <v>0</v>
      </c>
      <c r="P1104" s="1029">
        <f t="shared" si="111"/>
        <v>0</v>
      </c>
      <c r="Q1104" s="1046" t="s">
        <v>105</v>
      </c>
      <c r="R1104" s="1022">
        <f t="shared" si="112"/>
        <v>-2</v>
      </c>
      <c r="S1104" s="1022">
        <f t="shared" si="113"/>
        <v>-1</v>
      </c>
    </row>
    <row r="1105" spans="1:19" ht="14.25">
      <c r="A1105" s="1041">
        <v>4</v>
      </c>
      <c r="B1105" s="1023" t="str">
        <f>'PLAN DE ACCIÓN 2026'!G7</f>
        <v>PEI3</v>
      </c>
      <c r="C1105" s="1048" t="s">
        <v>133</v>
      </c>
      <c r="D1105" s="1048" t="s">
        <v>104</v>
      </c>
      <c r="E1105" s="1023" t="str">
        <f>'PLAN DE ACCIÓN 2026'!X7</f>
        <v>Subdirección de Metrología Química y Biología</v>
      </c>
      <c r="F1105" s="1022" t="str">
        <f>'PLAN DE ACCIÓN 2026'!H7</f>
        <v>Fortalecer la participacion y liderazgo en escenarios internacionales (SMQB)</v>
      </c>
      <c r="G1105" s="1022">
        <v>12</v>
      </c>
      <c r="H1105" s="1022" t="s">
        <v>145</v>
      </c>
      <c r="I1105" s="1030">
        <f>'PLAN DE ACCIÓN 2026'!V7</f>
        <v>2</v>
      </c>
      <c r="J1105" s="1030">
        <f>'PLAN DE ACCIÓN 2026'!J7+'PLAN DE ACCIÓN 2026'!K7+'PLAN DE ACCIÓN 2026'!L7+'PLAN DE ACCIÓN 2026'!M7+'PLAN DE ACCIÓN 2026'!N7+'PLAN DE ACCIÓN 2026'!O7+'PLAN DE ACCIÓN 2026'!P7+'PLAN DE ACCIÓN 2026'!Q7+'PLAN DE ACCIÓN 2026'!R7+'PLAN DE ACCIÓN 2026'!S7+'PLAN DE ACCIÓN 2026'!T7+'PLAN DE ACCIÓN 2026'!U7</f>
        <v>2</v>
      </c>
      <c r="K1105" s="1030">
        <f>'PLAN DE ACCIÓN 2026'!AB7+'PLAN DE ACCIÓN 2026'!AC7+'PLAN DE ACCIÓN 2026'!AD7+'PLAN DE ACCIÓN 2026'!AE7+'PLAN DE ACCIÓN 2026'!AF7+'PLAN DE ACCIÓN 2026'!AG7+'PLAN DE ACCIÓN 2026'!AH7+'PLAN DE ACCIÓN 2026'!AI7+'PLAN DE ACCIÓN 2026'!AJ7+'PLAN DE ACCIÓN 2026'!AK7+'PLAN DE ACCIÓN 2026'!AL7+'PLAN DE ACCIÓN 2026'!AM7</f>
        <v>0</v>
      </c>
      <c r="L1105" s="1031">
        <f t="shared" si="109"/>
        <v>1</v>
      </c>
      <c r="M1105" s="1031">
        <f t="shared" si="110"/>
        <v>0</v>
      </c>
      <c r="N1105" s="1030">
        <f>'PLAN DE ACCIÓN 2026'!U7</f>
        <v>1</v>
      </c>
      <c r="O1105" s="1022">
        <f>'PLAN DE ACCIÓN 2026'!AM7</f>
        <v>0</v>
      </c>
      <c r="P1105" s="1029">
        <f t="shared" si="111"/>
        <v>0</v>
      </c>
      <c r="Q1105" s="1046" t="s">
        <v>105</v>
      </c>
      <c r="R1105" s="1022">
        <f t="shared" si="112"/>
        <v>-2</v>
      </c>
      <c r="S1105" s="1022">
        <f t="shared" si="113"/>
        <v>-1</v>
      </c>
    </row>
    <row r="1106" spans="1:19" ht="14.25">
      <c r="A1106" s="1041">
        <v>5</v>
      </c>
      <c r="B1106" s="1023" t="str">
        <f>'PLAN DE ACCIÓN 2026'!G8</f>
        <v>PEI3</v>
      </c>
      <c r="C1106" s="1048" t="s">
        <v>133</v>
      </c>
      <c r="D1106" s="1048" t="s">
        <v>104</v>
      </c>
      <c r="E1106" s="1023" t="str">
        <f>'PLAN DE ACCIÓN 2026'!X8</f>
        <v>Subdirección de Metrología Física</v>
      </c>
      <c r="F1106" s="1022" t="str">
        <f>'PLAN DE ACCIÓN 2026'!H8</f>
        <v>Fortalecer la participacion y liderazgo en escenarios internacionales (SMF)</v>
      </c>
      <c r="G1106" s="1022">
        <v>12</v>
      </c>
      <c r="H1106" s="1022" t="s">
        <v>145</v>
      </c>
      <c r="I1106" s="1030">
        <f>'PLAN DE ACCIÓN 2026'!V8</f>
        <v>2</v>
      </c>
      <c r="J1106" s="1030">
        <f>'PLAN DE ACCIÓN 2026'!J8+'PLAN DE ACCIÓN 2026'!K8+'PLAN DE ACCIÓN 2026'!L8+'PLAN DE ACCIÓN 2026'!M8+'PLAN DE ACCIÓN 2026'!N8+'PLAN DE ACCIÓN 2026'!O8+'PLAN DE ACCIÓN 2026'!P8+'PLAN DE ACCIÓN 2026'!Q8+'PLAN DE ACCIÓN 2026'!R8+'PLAN DE ACCIÓN 2026'!S8+'PLAN DE ACCIÓN 2026'!T8+'PLAN DE ACCIÓN 2026'!U8</f>
        <v>2</v>
      </c>
      <c r="K1106" s="1030">
        <f>'PLAN DE ACCIÓN 2026'!AB8+'PLAN DE ACCIÓN 2026'!AC8+'PLAN DE ACCIÓN 2026'!AD8+'PLAN DE ACCIÓN 2026'!AE8+'PLAN DE ACCIÓN 2026'!AF8+'PLAN DE ACCIÓN 2026'!AG8+'PLAN DE ACCIÓN 2026'!AH8+'PLAN DE ACCIÓN 2026'!AI8+'PLAN DE ACCIÓN 2026'!AJ8+'PLAN DE ACCIÓN 2026'!AK8+'PLAN DE ACCIÓN 2026'!AL8+'PLAN DE ACCIÓN 2026'!AM8</f>
        <v>0</v>
      </c>
      <c r="L1106" s="1031">
        <f t="shared" si="109"/>
        <v>1</v>
      </c>
      <c r="M1106" s="1031">
        <f t="shared" si="110"/>
        <v>0</v>
      </c>
      <c r="N1106" s="1030">
        <f>'PLAN DE ACCIÓN 2026'!U8</f>
        <v>1</v>
      </c>
      <c r="O1106" s="1022">
        <f>'PLAN DE ACCIÓN 2026'!AM8</f>
        <v>0</v>
      </c>
      <c r="P1106" s="1029">
        <f t="shared" si="111"/>
        <v>0</v>
      </c>
      <c r="Q1106" s="1046" t="s">
        <v>105</v>
      </c>
      <c r="R1106" s="1022">
        <f t="shared" si="112"/>
        <v>-2</v>
      </c>
      <c r="S1106" s="1022">
        <f t="shared" si="113"/>
        <v>-1</v>
      </c>
    </row>
    <row r="1107" spans="1:19" ht="14.25">
      <c r="A1107" s="1041">
        <v>6</v>
      </c>
      <c r="B1107" s="1023" t="str">
        <f>'PLAN DE ACCIÓN 2026'!G9</f>
        <v>PEI4</v>
      </c>
      <c r="C1107" s="1048" t="s">
        <v>133</v>
      </c>
      <c r="D1107" s="1048" t="s">
        <v>104</v>
      </c>
      <c r="E1107" s="1023" t="str">
        <f>'PLAN DE ACCIÓN 2026'!X9</f>
        <v>Subdirección de Metrología Química y Biología</v>
      </c>
      <c r="F1107" s="1022" t="str">
        <f>'PLAN DE ACCIÓN 2026'!H9</f>
        <v>Participación en comparaciones clave, suplementarias, pilotos o bilaterales, que apoyen mediciones en un sector productivo. (SMQB)</v>
      </c>
      <c r="G1107" s="1022">
        <v>12</v>
      </c>
      <c r="H1107" s="1022" t="s">
        <v>145</v>
      </c>
      <c r="I1107" s="1030">
        <f>'PLAN DE ACCIÓN 2026'!V9</f>
        <v>6</v>
      </c>
      <c r="J1107" s="1030">
        <f>'PLAN DE ACCIÓN 2026'!J9+'PLAN DE ACCIÓN 2026'!K9+'PLAN DE ACCIÓN 2026'!L9+'PLAN DE ACCIÓN 2026'!M9+'PLAN DE ACCIÓN 2026'!N9+'PLAN DE ACCIÓN 2026'!O9+'PLAN DE ACCIÓN 2026'!P9+'PLAN DE ACCIÓN 2026'!Q9+'PLAN DE ACCIÓN 2026'!R9+'PLAN DE ACCIÓN 2026'!S9+'PLAN DE ACCIÓN 2026'!T9+'PLAN DE ACCIÓN 2026'!U9</f>
        <v>6</v>
      </c>
      <c r="K1107" s="1030">
        <f>'PLAN DE ACCIÓN 2026'!AB9+'PLAN DE ACCIÓN 2026'!AC9+'PLAN DE ACCIÓN 2026'!AD9+'PLAN DE ACCIÓN 2026'!AE9+'PLAN DE ACCIÓN 2026'!AF9+'PLAN DE ACCIÓN 2026'!AG9+'PLAN DE ACCIÓN 2026'!AH9+'PLAN DE ACCIÓN 2026'!AI9+'PLAN DE ACCIÓN 2026'!AJ9+'PLAN DE ACCIÓN 2026'!AK9+'PLAN DE ACCIÓN 2026'!AL9+'PLAN DE ACCIÓN 2026'!AM9</f>
        <v>2</v>
      </c>
      <c r="L1107" s="1031">
        <f t="shared" si="109"/>
        <v>1</v>
      </c>
      <c r="M1107" s="1031">
        <f t="shared" si="110"/>
        <v>0.33333333333333331</v>
      </c>
      <c r="N1107" s="1030">
        <f>'PLAN DE ACCIÓN 2026'!U9</f>
        <v>2</v>
      </c>
      <c r="O1107" s="1022">
        <f>'PLAN DE ACCIÓN 2026'!AM9</f>
        <v>0</v>
      </c>
      <c r="P1107" s="1029">
        <f t="shared" si="111"/>
        <v>0</v>
      </c>
      <c r="Q1107" s="1046" t="s">
        <v>105</v>
      </c>
      <c r="R1107" s="1022">
        <f t="shared" si="112"/>
        <v>-4</v>
      </c>
      <c r="S1107" s="1022">
        <f t="shared" si="113"/>
        <v>-2</v>
      </c>
    </row>
    <row r="1108" spans="1:19" ht="14.25">
      <c r="A1108" s="1041">
        <v>7</v>
      </c>
      <c r="B1108" s="1023" t="str">
        <f>'PLAN DE ACCIÓN 2026'!G10</f>
        <v>PEI4</v>
      </c>
      <c r="C1108" s="1048" t="s">
        <v>133</v>
      </c>
      <c r="D1108" s="1048" t="s">
        <v>104</v>
      </c>
      <c r="E1108" s="1023" t="str">
        <f>'PLAN DE ACCIÓN 2026'!X10</f>
        <v>Subdirección de Metrología Física</v>
      </c>
      <c r="F1108" s="1022" t="str">
        <f>'PLAN DE ACCIÓN 2026'!H10</f>
        <v>Participación en comparaciones clave, suplementarias, pilotos o bilaterales, que apoyen mediciones en un sector productivo. (SMF)</v>
      </c>
      <c r="G1108" s="1022">
        <v>12</v>
      </c>
      <c r="H1108" s="1022" t="s">
        <v>145</v>
      </c>
      <c r="I1108" s="1030">
        <f>'PLAN DE ACCIÓN 2026'!V10</f>
        <v>1</v>
      </c>
      <c r="J1108" s="1030">
        <f>'PLAN DE ACCIÓN 2026'!J10+'PLAN DE ACCIÓN 2026'!K10+'PLAN DE ACCIÓN 2026'!L10+'PLAN DE ACCIÓN 2026'!M10+'PLAN DE ACCIÓN 2026'!N10+'PLAN DE ACCIÓN 2026'!O10+'PLAN DE ACCIÓN 2026'!P10+'PLAN DE ACCIÓN 2026'!Q10+'PLAN DE ACCIÓN 2026'!R10+'PLAN DE ACCIÓN 2026'!S10+'PLAN DE ACCIÓN 2026'!T10+'PLAN DE ACCIÓN 2026'!U10</f>
        <v>1</v>
      </c>
      <c r="K1108" s="1030">
        <f>'PLAN DE ACCIÓN 2026'!AB10+'PLAN DE ACCIÓN 2026'!AC10+'PLAN DE ACCIÓN 2026'!AD10+'PLAN DE ACCIÓN 2026'!AE10+'PLAN DE ACCIÓN 2026'!AF10+'PLAN DE ACCIÓN 2026'!AG10+'PLAN DE ACCIÓN 2026'!AH10+'PLAN DE ACCIÓN 2026'!AI10+'PLAN DE ACCIÓN 2026'!AJ10+'PLAN DE ACCIÓN 2026'!AK10+'PLAN DE ACCIÓN 2026'!AL10+'PLAN DE ACCIÓN 2026'!AM10</f>
        <v>0</v>
      </c>
      <c r="L1108" s="1031">
        <f t="shared" si="109"/>
        <v>1</v>
      </c>
      <c r="M1108" s="1031">
        <f t="shared" si="110"/>
        <v>0</v>
      </c>
      <c r="N1108" s="1030">
        <f>'PLAN DE ACCIÓN 2026'!U10</f>
        <v>1</v>
      </c>
      <c r="O1108" s="1022">
        <f>'PLAN DE ACCIÓN 2026'!AM10</f>
        <v>0</v>
      </c>
      <c r="P1108" s="1029">
        <f t="shared" si="111"/>
        <v>0</v>
      </c>
      <c r="Q1108" s="1046" t="s">
        <v>107</v>
      </c>
      <c r="R1108" s="1022">
        <f t="shared" si="112"/>
        <v>-1</v>
      </c>
      <c r="S1108" s="1022">
        <f t="shared" si="113"/>
        <v>-1</v>
      </c>
    </row>
    <row r="1109" spans="1:19" ht="14.25">
      <c r="A1109" s="1041">
        <v>8</v>
      </c>
      <c r="B1109" s="1023" t="str">
        <f>'PLAN DE ACCIÓN 2026'!G11</f>
        <v>PES1</v>
      </c>
      <c r="C1109" s="1048" t="s">
        <v>133</v>
      </c>
      <c r="D1109" s="1048" t="s">
        <v>104</v>
      </c>
      <c r="E1109" s="1023" t="str">
        <f>'PLAN DE ACCIÓN 2026'!X11</f>
        <v>Subdirección de Servicios Metrológicos y Relación con el Ciudadano</v>
      </c>
      <c r="F1109" s="1022" t="str">
        <f>'PLAN DE ACCIÓN 2026'!H11</f>
        <v>Implementar instrumentos que promuevan la adopción y modernización de estándares de calidad para dar mayor valor agregado en la industria</v>
      </c>
      <c r="G1109" s="1022">
        <v>12</v>
      </c>
      <c r="H1109" s="1022" t="s">
        <v>145</v>
      </c>
      <c r="I1109" s="1030">
        <f>'PLAN DE ACCIÓN 2026'!V11</f>
        <v>2</v>
      </c>
      <c r="J1109" s="1030">
        <f>'PLAN DE ACCIÓN 2026'!J11+'PLAN DE ACCIÓN 2026'!K11+'PLAN DE ACCIÓN 2026'!L11+'PLAN DE ACCIÓN 2026'!M11+'PLAN DE ACCIÓN 2026'!N11+'PLAN DE ACCIÓN 2026'!O11+'PLAN DE ACCIÓN 2026'!P11+'PLAN DE ACCIÓN 2026'!Q11+'PLAN DE ACCIÓN 2026'!R11+'PLAN DE ACCIÓN 2026'!S11+'PLAN DE ACCIÓN 2026'!T11+'PLAN DE ACCIÓN 2026'!U11</f>
        <v>2</v>
      </c>
      <c r="K1109" s="1030">
        <f>'PLAN DE ACCIÓN 2026'!AB11+'PLAN DE ACCIÓN 2026'!AC11+'PLAN DE ACCIÓN 2026'!AD11+'PLAN DE ACCIÓN 2026'!AE11+'PLAN DE ACCIÓN 2026'!AF11+'PLAN DE ACCIÓN 2026'!AG11+'PLAN DE ACCIÓN 2026'!AH11+'PLAN DE ACCIÓN 2026'!AI11+'PLAN DE ACCIÓN 2026'!AJ11+'PLAN DE ACCIÓN 2026'!AK11+'PLAN DE ACCIÓN 2026'!AL11+'PLAN DE ACCIÓN 2026'!AM11</f>
        <v>0</v>
      </c>
      <c r="L1109" s="1031">
        <f t="shared" si="109"/>
        <v>1</v>
      </c>
      <c r="M1109" s="1031">
        <f t="shared" si="110"/>
        <v>0</v>
      </c>
      <c r="N1109" s="1030">
        <f>'PLAN DE ACCIÓN 2026'!U11</f>
        <v>2</v>
      </c>
      <c r="O1109" s="1022">
        <f>'PLAN DE ACCIÓN 2026'!AM11</f>
        <v>0</v>
      </c>
      <c r="P1109" s="1029">
        <f t="shared" si="111"/>
        <v>0</v>
      </c>
      <c r="Q1109" s="1046" t="s">
        <v>108</v>
      </c>
      <c r="R1109" s="1022">
        <f t="shared" si="112"/>
        <v>-2</v>
      </c>
      <c r="S1109" s="1022">
        <f t="shared" si="113"/>
        <v>-2</v>
      </c>
    </row>
    <row r="1110" spans="1:19" ht="14.25">
      <c r="A1110" s="1041">
        <v>9</v>
      </c>
      <c r="B1110" s="1023" t="str">
        <f>'PLAN DE ACCIÓN 2026'!G12</f>
        <v>CONPES 3957-1,10</v>
      </c>
      <c r="C1110" s="1048" t="s">
        <v>133</v>
      </c>
      <c r="D1110" s="1048" t="s">
        <v>104</v>
      </c>
      <c r="E1110" s="1023" t="str">
        <f>'PLAN DE ACCIÓN 2026'!X12</f>
        <v>Subdirección de Metrología Física</v>
      </c>
      <c r="F1110" s="1022" t="str">
        <f>'PLAN DE ACCIÓN 2026'!H12</f>
        <v>1.10. Implementar las herramientas de hardware y software del Laboratorio de Tiempo y Frecuencia</v>
      </c>
      <c r="G1110" s="1022">
        <v>12</v>
      </c>
      <c r="H1110" s="1022" t="s">
        <v>145</v>
      </c>
      <c r="I1110" s="1030">
        <f>'PLAN DE ACCIÓN 2026'!V12</f>
        <v>1</v>
      </c>
      <c r="J1110" s="1030">
        <f>'PLAN DE ACCIÓN 2026'!J12+'PLAN DE ACCIÓN 2026'!K12+'PLAN DE ACCIÓN 2026'!L12+'PLAN DE ACCIÓN 2026'!M12+'PLAN DE ACCIÓN 2026'!N12+'PLAN DE ACCIÓN 2026'!O12+'PLAN DE ACCIÓN 2026'!P12+'PLAN DE ACCIÓN 2026'!Q12+'PLAN DE ACCIÓN 2026'!R12+'PLAN DE ACCIÓN 2026'!S12+'PLAN DE ACCIÓN 2026'!T12+'PLAN DE ACCIÓN 2026'!U12</f>
        <v>1</v>
      </c>
      <c r="K1110" s="1030">
        <f>'PLAN DE ACCIÓN 2026'!AB12+'PLAN DE ACCIÓN 2026'!AC12+'PLAN DE ACCIÓN 2026'!AD12+'PLAN DE ACCIÓN 2026'!AE12+'PLAN DE ACCIÓN 2026'!AF12+'PLAN DE ACCIÓN 2026'!AG12+'PLAN DE ACCIÓN 2026'!AH12+'PLAN DE ACCIÓN 2026'!AI12+'PLAN DE ACCIÓN 2026'!AJ12+'PLAN DE ACCIÓN 2026'!AK12+'PLAN DE ACCIÓN 2026'!AL12+'PLAN DE ACCIÓN 2026'!AM12</f>
        <v>1</v>
      </c>
      <c r="L1110" s="1031">
        <f t="shared" si="109"/>
        <v>1</v>
      </c>
      <c r="M1110" s="1031">
        <f t="shared" si="110"/>
        <v>1</v>
      </c>
      <c r="N1110" s="1030">
        <f>'PLAN DE ACCIÓN 2026'!U12</f>
        <v>1</v>
      </c>
      <c r="O1110" s="1022">
        <f>'PLAN DE ACCIÓN 2026'!AM12</f>
        <v>0</v>
      </c>
      <c r="P1110" s="1029">
        <f t="shared" si="111"/>
        <v>0</v>
      </c>
      <c r="Q1110" s="1046" t="s">
        <v>108</v>
      </c>
      <c r="R1110" s="1022">
        <f t="shared" si="112"/>
        <v>0</v>
      </c>
      <c r="S1110" s="1022">
        <f t="shared" si="113"/>
        <v>-1</v>
      </c>
    </row>
    <row r="1111" spans="1:19" ht="14.25">
      <c r="A1111" s="1041">
        <v>10</v>
      </c>
      <c r="B1111" s="1023" t="str">
        <f>'PLAN DE ACCIÓN 2026'!G13</f>
        <v>CONPES 3957 1.4</v>
      </c>
      <c r="C1111" s="1048" t="s">
        <v>133</v>
      </c>
      <c r="D1111" s="1048" t="s">
        <v>104</v>
      </c>
      <c r="E1111" s="1023" t="str">
        <f>'PLAN DE ACCIÓN 2026'!X13</f>
        <v xml:space="preserve">Oficina Asesora de Planeación </v>
      </c>
      <c r="F1111" s="1022" t="str">
        <f>'PLAN DE ACCIÓN 2026'!H13</f>
        <v xml:space="preserve">1.4. Diseñar y realizar una evaluación del programa  nacional de asistencia técnica y transferencia de conocimiento.
</v>
      </c>
      <c r="G1111" s="1022">
        <v>12</v>
      </c>
      <c r="H1111" s="1022" t="s">
        <v>145</v>
      </c>
      <c r="I1111" s="1030">
        <f>'PLAN DE ACCIÓN 2026'!V13</f>
        <v>1</v>
      </c>
      <c r="J1111" s="1030">
        <f>'PLAN DE ACCIÓN 2026'!J13+'PLAN DE ACCIÓN 2026'!K13+'PLAN DE ACCIÓN 2026'!L13+'PLAN DE ACCIÓN 2026'!M13+'PLAN DE ACCIÓN 2026'!N13+'PLAN DE ACCIÓN 2026'!O13+'PLAN DE ACCIÓN 2026'!P13+'PLAN DE ACCIÓN 2026'!Q13+'PLAN DE ACCIÓN 2026'!R13+'PLAN DE ACCIÓN 2026'!S13+'PLAN DE ACCIÓN 2026'!T13+'PLAN DE ACCIÓN 2026'!U13</f>
        <v>1</v>
      </c>
      <c r="K1111" s="1030">
        <f>'PLAN DE ACCIÓN 2026'!AB13+'PLAN DE ACCIÓN 2026'!AC13+'PLAN DE ACCIÓN 2026'!AD13+'PLAN DE ACCIÓN 2026'!AE13+'PLAN DE ACCIÓN 2026'!AF13+'PLAN DE ACCIÓN 2026'!AG13+'PLAN DE ACCIÓN 2026'!AH13+'PLAN DE ACCIÓN 2026'!AI13+'PLAN DE ACCIÓN 2026'!AJ13+'PLAN DE ACCIÓN 2026'!AK13+'PLAN DE ACCIÓN 2026'!AL13+'PLAN DE ACCIÓN 2026'!AM13</f>
        <v>0</v>
      </c>
      <c r="L1111" s="1031">
        <f t="shared" si="109"/>
        <v>1</v>
      </c>
      <c r="M1111" s="1031">
        <f t="shared" si="110"/>
        <v>0</v>
      </c>
      <c r="N1111" s="1030">
        <f>'PLAN DE ACCIÓN 2026'!U13</f>
        <v>1</v>
      </c>
      <c r="O1111" s="1022">
        <f>'PLAN DE ACCIÓN 2026'!AM13</f>
        <v>0</v>
      </c>
      <c r="P1111" s="1029">
        <f t="shared" si="111"/>
        <v>0</v>
      </c>
      <c r="Q1111" s="1046" t="s">
        <v>108</v>
      </c>
      <c r="R1111" s="1022">
        <f t="shared" si="112"/>
        <v>-1</v>
      </c>
      <c r="S1111" s="1022">
        <f t="shared" si="113"/>
        <v>-1</v>
      </c>
    </row>
    <row r="1112" spans="1:19" ht="14.25">
      <c r="A1112" s="1041">
        <v>11</v>
      </c>
      <c r="B1112" s="1023" t="str">
        <f>'PLAN DE ACCIÓN 2026'!G14</f>
        <v>CONPES 3957 2,6</v>
      </c>
      <c r="C1112" s="1048" t="s">
        <v>133</v>
      </c>
      <c r="D1112" s="1048" t="s">
        <v>104</v>
      </c>
      <c r="E1112" s="1023" t="str">
        <f>'PLAN DE ACCIÓN 2026'!X14</f>
        <v>Dirección General</v>
      </c>
      <c r="F1112" s="1022" t="str">
        <f>'PLAN DE ACCIÓN 2026'!H14</f>
        <v>2.6. Identificar según previo análisis de priorización y conveniencia, las principales necesidades de ensayos y mediciones en productos no contemplados en el Documento CONPES 3866 y establecer esquemas de multiplicación de la metodología de necesidades metrológicas</v>
      </c>
      <c r="G1112" s="1022">
        <v>12</v>
      </c>
      <c r="H1112" s="1022" t="s">
        <v>145</v>
      </c>
      <c r="I1112" s="1030">
        <f>'PLAN DE ACCIÓN 2026'!V14</f>
        <v>1</v>
      </c>
      <c r="J1112" s="1030">
        <f>'PLAN DE ACCIÓN 2026'!J14+'PLAN DE ACCIÓN 2026'!K14+'PLAN DE ACCIÓN 2026'!L14+'PLAN DE ACCIÓN 2026'!M14+'PLAN DE ACCIÓN 2026'!N14+'PLAN DE ACCIÓN 2026'!O14+'PLAN DE ACCIÓN 2026'!P14+'PLAN DE ACCIÓN 2026'!Q14+'PLAN DE ACCIÓN 2026'!R14+'PLAN DE ACCIÓN 2026'!S14+'PLAN DE ACCIÓN 2026'!T14+'PLAN DE ACCIÓN 2026'!U14</f>
        <v>1</v>
      </c>
      <c r="K1112" s="1030">
        <f>'PLAN DE ACCIÓN 2026'!AB14+'PLAN DE ACCIÓN 2026'!AC14+'PLAN DE ACCIÓN 2026'!AD14+'PLAN DE ACCIÓN 2026'!AE14+'PLAN DE ACCIÓN 2026'!AF14+'PLAN DE ACCIÓN 2026'!AG14+'PLAN DE ACCIÓN 2026'!AH14+'PLAN DE ACCIÓN 2026'!AI14+'PLAN DE ACCIÓN 2026'!AJ14+'PLAN DE ACCIÓN 2026'!AK14+'PLAN DE ACCIÓN 2026'!AL14+'PLAN DE ACCIÓN 2026'!AM14</f>
        <v>0</v>
      </c>
      <c r="L1112" s="1031">
        <f t="shared" si="109"/>
        <v>1</v>
      </c>
      <c r="M1112" s="1031">
        <f t="shared" si="110"/>
        <v>0</v>
      </c>
      <c r="N1112" s="1030">
        <f>'PLAN DE ACCIÓN 2026'!U14</f>
        <v>1</v>
      </c>
      <c r="O1112" s="1022">
        <f>'PLAN DE ACCIÓN 2026'!AM14</f>
        <v>0</v>
      </c>
      <c r="P1112" s="1029">
        <f t="shared" si="111"/>
        <v>0</v>
      </c>
      <c r="Q1112" s="1046" t="s">
        <v>108</v>
      </c>
      <c r="R1112" s="1022">
        <f t="shared" si="112"/>
        <v>-1</v>
      </c>
      <c r="S1112" s="1022">
        <f t="shared" si="113"/>
        <v>-1</v>
      </c>
    </row>
    <row r="1113" spans="1:19" ht="14.25">
      <c r="A1113" s="1041">
        <v>12</v>
      </c>
      <c r="B1113" s="1023" t="str">
        <f>'PLAN DE ACCIÓN 2026'!G15</f>
        <v>CONPES 3866 1,52</v>
      </c>
      <c r="C1113" s="1048" t="s">
        <v>133</v>
      </c>
      <c r="D1113" s="1048" t="s">
        <v>104</v>
      </c>
      <c r="E1113" s="1023" t="str">
        <f>'PLAN DE ACCIÓN 2026'!X15</f>
        <v>Subdirección de Servicios Metrológicos y Relación con el Ciudadano</v>
      </c>
      <c r="F1113" s="1022" t="str">
        <f>'PLAN DE ACCIÓN 2026'!H15</f>
        <v>1.52 Implementar un programa para identificar y suplir las principales necesidades de ensayos y mediciones</v>
      </c>
      <c r="G1113" s="1022">
        <v>12</v>
      </c>
      <c r="H1113" s="1022" t="s">
        <v>145</v>
      </c>
      <c r="I1113" s="1030">
        <f>'PLAN DE ACCIÓN 2026'!V15</f>
        <v>1</v>
      </c>
      <c r="J1113" s="1030">
        <f>'PLAN DE ACCIÓN 2026'!J15+'PLAN DE ACCIÓN 2026'!K15+'PLAN DE ACCIÓN 2026'!L15+'PLAN DE ACCIÓN 2026'!M15+'PLAN DE ACCIÓN 2026'!N15+'PLAN DE ACCIÓN 2026'!O15+'PLAN DE ACCIÓN 2026'!P15+'PLAN DE ACCIÓN 2026'!Q15+'PLAN DE ACCIÓN 2026'!R15+'PLAN DE ACCIÓN 2026'!S15+'PLAN DE ACCIÓN 2026'!T15+'PLAN DE ACCIÓN 2026'!U15</f>
        <v>1</v>
      </c>
      <c r="K1113" s="1030">
        <f>'PLAN DE ACCIÓN 2026'!AB15+'PLAN DE ACCIÓN 2026'!AC15+'PLAN DE ACCIÓN 2026'!AD15+'PLAN DE ACCIÓN 2026'!AE15+'PLAN DE ACCIÓN 2026'!AF15+'PLAN DE ACCIÓN 2026'!AG15+'PLAN DE ACCIÓN 2026'!AH15+'PLAN DE ACCIÓN 2026'!AI15+'PLAN DE ACCIÓN 2026'!AJ15+'PLAN DE ACCIÓN 2026'!AK15+'PLAN DE ACCIÓN 2026'!AL15+'PLAN DE ACCIÓN 2026'!AM15</f>
        <v>0</v>
      </c>
      <c r="L1113" s="1031">
        <f t="shared" si="109"/>
        <v>1</v>
      </c>
      <c r="M1113" s="1031">
        <f t="shared" si="110"/>
        <v>0</v>
      </c>
      <c r="N1113" s="1030">
        <f>'PLAN DE ACCIÓN 2026'!U15</f>
        <v>1</v>
      </c>
      <c r="O1113" s="1022">
        <f>'PLAN DE ACCIÓN 2026'!AM15</f>
        <v>0</v>
      </c>
      <c r="P1113" s="1029">
        <f t="shared" si="111"/>
        <v>0</v>
      </c>
      <c r="Q1113" s="1046" t="s">
        <v>108</v>
      </c>
      <c r="R1113" s="1022">
        <f t="shared" si="112"/>
        <v>-1</v>
      </c>
      <c r="S1113" s="1022">
        <f t="shared" si="113"/>
        <v>-1</v>
      </c>
    </row>
    <row r="1114" spans="1:19" ht="14.25">
      <c r="A1114" s="1041">
        <v>13</v>
      </c>
      <c r="B1114" s="1023" t="str">
        <f>'PLAN DE ACCIÓN 2026'!G16</f>
        <v>CONPES 4052 3.6.</v>
      </c>
      <c r="C1114" s="1048" t="s">
        <v>133</v>
      </c>
      <c r="D1114" s="1048" t="s">
        <v>104</v>
      </c>
      <c r="E1114" s="1023" t="str">
        <f>'PLAN DE ACCIÓN 2026'!X16</f>
        <v>Subdirección de Metrología Química y Biología</v>
      </c>
      <c r="F1114" s="1022" t="str">
        <f>'PLAN DE ACCIÓN 2026'!H16</f>
        <v>3.6. Fortalecer la red de laboratorios nacionales especializados en el análisis de contaminantes orgánicos.</v>
      </c>
      <c r="G1114" s="1022">
        <v>12</v>
      </c>
      <c r="H1114" s="1022" t="s">
        <v>145</v>
      </c>
      <c r="I1114" s="1030">
        <f>'PLAN DE ACCIÓN 2026'!V16</f>
        <v>2</v>
      </c>
      <c r="J1114" s="1030">
        <f>'PLAN DE ACCIÓN 2026'!J16+'PLAN DE ACCIÓN 2026'!K16+'PLAN DE ACCIÓN 2026'!L16+'PLAN DE ACCIÓN 2026'!M16+'PLAN DE ACCIÓN 2026'!N16+'PLAN DE ACCIÓN 2026'!O16+'PLAN DE ACCIÓN 2026'!P16+'PLAN DE ACCIÓN 2026'!Q16+'PLAN DE ACCIÓN 2026'!R16+'PLAN DE ACCIÓN 2026'!S16+'PLAN DE ACCIÓN 2026'!T16+'PLAN DE ACCIÓN 2026'!U16</f>
        <v>2</v>
      </c>
      <c r="K1114" s="1030">
        <f>'PLAN DE ACCIÓN 2026'!AB16+'PLAN DE ACCIÓN 2026'!AC16+'PLAN DE ACCIÓN 2026'!AD16+'PLAN DE ACCIÓN 2026'!AE16+'PLAN DE ACCIÓN 2026'!AF16+'PLAN DE ACCIÓN 2026'!AG16+'PLAN DE ACCIÓN 2026'!AH16+'PLAN DE ACCIÓN 2026'!AI16+'PLAN DE ACCIÓN 2026'!AJ16+'PLAN DE ACCIÓN 2026'!AK16+'PLAN DE ACCIÓN 2026'!AL16+'PLAN DE ACCIÓN 2026'!AM16</f>
        <v>0</v>
      </c>
      <c r="L1114" s="1031">
        <f t="shared" si="109"/>
        <v>1</v>
      </c>
      <c r="M1114" s="1031">
        <f t="shared" si="110"/>
        <v>0</v>
      </c>
      <c r="N1114" s="1030">
        <f>'PLAN DE ACCIÓN 2026'!U16</f>
        <v>1</v>
      </c>
      <c r="O1114" s="1022">
        <f>'PLAN DE ACCIÓN 2026'!AM16</f>
        <v>0</v>
      </c>
      <c r="P1114" s="1029">
        <f t="shared" si="111"/>
        <v>0</v>
      </c>
      <c r="Q1114" s="1046" t="s">
        <v>108</v>
      </c>
      <c r="R1114" s="1022">
        <f t="shared" si="112"/>
        <v>-2</v>
      </c>
      <c r="S1114" s="1022">
        <f t="shared" si="113"/>
        <v>-1</v>
      </c>
    </row>
    <row r="1115" spans="1:19" ht="14.25">
      <c r="A1115" s="1041">
        <v>14</v>
      </c>
      <c r="B1115" s="1023" t="str">
        <f>'PLAN DE ACCIÓN 2026'!G17</f>
        <v>CONPES 4085 2.3</v>
      </c>
      <c r="C1115" s="1048" t="s">
        <v>133</v>
      </c>
      <c r="D1115" s="1048" t="s">
        <v>104</v>
      </c>
      <c r="E1115" s="1023" t="str">
        <f>'PLAN DE ACCIÓN 2026'!X17</f>
        <v>Subdirección de Servicios Metrológicos y Relación con el Ciudadano</v>
      </c>
      <c r="F1115" s="1022" t="str">
        <f>'PLAN DE ACCIÓN 2026'!H17</f>
        <v>2.3 Implementar un plan de mejoramiento metrológico para la industria manufacturera. Esta acción se deberá enfocar en los sectores priorizados por los departamentos para la internacionalización, con el fin de mejorar sus procesos de medición y generar recomendaciones que contribuyan con la adopción de estándares de calidad para la internacionalización.</v>
      </c>
      <c r="G1115" s="1022">
        <v>12</v>
      </c>
      <c r="H1115" s="1022" t="s">
        <v>145</v>
      </c>
      <c r="I1115" s="1030">
        <f>'PLAN DE ACCIÓN 2026'!V17</f>
        <v>1</v>
      </c>
      <c r="J1115" s="1030">
        <f>'PLAN DE ACCIÓN 2026'!J17+'PLAN DE ACCIÓN 2026'!K17+'PLAN DE ACCIÓN 2026'!L17+'PLAN DE ACCIÓN 2026'!M17+'PLAN DE ACCIÓN 2026'!N17+'PLAN DE ACCIÓN 2026'!O17+'PLAN DE ACCIÓN 2026'!P17+'PLAN DE ACCIÓN 2026'!Q17+'PLAN DE ACCIÓN 2026'!R17+'PLAN DE ACCIÓN 2026'!S17+'PLAN DE ACCIÓN 2026'!T17+'PLAN DE ACCIÓN 2026'!U17</f>
        <v>1</v>
      </c>
      <c r="K1115" s="1030">
        <f>'PLAN DE ACCIÓN 2026'!AB17+'PLAN DE ACCIÓN 2026'!AC17+'PLAN DE ACCIÓN 2026'!AD17+'PLAN DE ACCIÓN 2026'!AE17+'PLAN DE ACCIÓN 2026'!AF17+'PLAN DE ACCIÓN 2026'!AG17+'PLAN DE ACCIÓN 2026'!AH17+'PLAN DE ACCIÓN 2026'!AI17+'PLAN DE ACCIÓN 2026'!AJ17+'PLAN DE ACCIÓN 2026'!AK17+'PLAN DE ACCIÓN 2026'!AL17+'PLAN DE ACCIÓN 2026'!AM17</f>
        <v>0</v>
      </c>
      <c r="L1115" s="1031">
        <f t="shared" si="109"/>
        <v>1</v>
      </c>
      <c r="M1115" s="1031">
        <f t="shared" si="110"/>
        <v>0</v>
      </c>
      <c r="N1115" s="1030">
        <f>'PLAN DE ACCIÓN 2026'!U17</f>
        <v>1</v>
      </c>
      <c r="O1115" s="1022">
        <f>'PLAN DE ACCIÓN 2026'!AM17</f>
        <v>0</v>
      </c>
      <c r="P1115" s="1029">
        <f t="shared" si="111"/>
        <v>0</v>
      </c>
      <c r="Q1115" s="1046" t="s">
        <v>107</v>
      </c>
      <c r="R1115" s="1022">
        <f t="shared" si="112"/>
        <v>-1</v>
      </c>
      <c r="S1115" s="1022">
        <f t="shared" si="113"/>
        <v>-1</v>
      </c>
    </row>
    <row r="1116" spans="1:19" ht="14.25">
      <c r="A1116" s="1041">
        <v>15</v>
      </c>
      <c r="B1116" s="1023" t="str">
        <f>'PLAN DE ACCIÓN 2026'!G18</f>
        <v>PES2</v>
      </c>
      <c r="C1116" s="1048" t="s">
        <v>133</v>
      </c>
      <c r="D1116" s="1048" t="s">
        <v>104</v>
      </c>
      <c r="E1116" s="1023" t="str">
        <f>'PLAN DE ACCIÓN 2026'!X18</f>
        <v>Subdirección de Servicios Metrológicos y Relación con el Ciudadano</v>
      </c>
      <c r="F1116" s="1022" t="str">
        <f>'PLAN DE ACCIÓN 2026'!H18</f>
        <v>Brindar asistencia técnica para contribuir en la competitividad de la industria y/o la exportación de productos y servicios</v>
      </c>
      <c r="G1116" s="1022">
        <v>12</v>
      </c>
      <c r="H1116" s="1022" t="s">
        <v>145</v>
      </c>
      <c r="I1116" s="1030">
        <f>'PLAN DE ACCIÓN 2026'!V18</f>
        <v>4</v>
      </c>
      <c r="J1116" s="1030">
        <f>'PLAN DE ACCIÓN 2026'!J18+'PLAN DE ACCIÓN 2026'!K18+'PLAN DE ACCIÓN 2026'!L18+'PLAN DE ACCIÓN 2026'!M18+'PLAN DE ACCIÓN 2026'!N18+'PLAN DE ACCIÓN 2026'!O18+'PLAN DE ACCIÓN 2026'!P18+'PLAN DE ACCIÓN 2026'!Q18+'PLAN DE ACCIÓN 2026'!R18+'PLAN DE ACCIÓN 2026'!S18+'PLAN DE ACCIÓN 2026'!T18+'PLAN DE ACCIÓN 2026'!U18</f>
        <v>4</v>
      </c>
      <c r="K1116" s="1030">
        <f>'PLAN DE ACCIÓN 2026'!AB18+'PLAN DE ACCIÓN 2026'!AC18+'PLAN DE ACCIÓN 2026'!AD18+'PLAN DE ACCIÓN 2026'!AE18+'PLAN DE ACCIÓN 2026'!AF18+'PLAN DE ACCIÓN 2026'!AG18+'PLAN DE ACCIÓN 2026'!AH18+'PLAN DE ACCIÓN 2026'!AI18+'PLAN DE ACCIÓN 2026'!AJ18+'PLAN DE ACCIÓN 2026'!AK18+'PLAN DE ACCIÓN 2026'!AL18+'PLAN DE ACCIÓN 2026'!AM18</f>
        <v>0</v>
      </c>
      <c r="L1116" s="1031">
        <f t="shared" si="109"/>
        <v>1</v>
      </c>
      <c r="M1116" s="1031">
        <f t="shared" si="110"/>
        <v>0</v>
      </c>
      <c r="N1116" s="1030">
        <f>'PLAN DE ACCIÓN 2026'!U18</f>
        <v>4</v>
      </c>
      <c r="O1116" s="1022">
        <f>'PLAN DE ACCIÓN 2026'!AM18</f>
        <v>0</v>
      </c>
      <c r="P1116" s="1029">
        <f t="shared" si="111"/>
        <v>0</v>
      </c>
      <c r="Q1116" s="1046" t="s">
        <v>108</v>
      </c>
      <c r="R1116" s="1022">
        <f t="shared" si="112"/>
        <v>-4</v>
      </c>
      <c r="S1116" s="1022">
        <f t="shared" si="113"/>
        <v>-4</v>
      </c>
    </row>
    <row r="1117" spans="1:19" ht="14.25">
      <c r="A1117" s="1041">
        <v>16</v>
      </c>
      <c r="B1117" s="1023" t="str">
        <f>'PLAN DE ACCIÓN 2026'!G19</f>
        <v>CONPES 4129 2.28</v>
      </c>
      <c r="C1117" s="1048" t="s">
        <v>133</v>
      </c>
      <c r="D1117" s="1048" t="s">
        <v>104</v>
      </c>
      <c r="E1117" s="1023" t="str">
        <f>'PLAN DE ACCIÓN 2026'!X19</f>
        <v>Subdirección de Servicios Metrológicos y Relación con el Ciudadano</v>
      </c>
      <c r="F1117" s="1022" t="str">
        <f>'PLAN DE ACCIÓN 2026'!H19</f>
        <v>2.28. Diseñar e implementar estrategia para el desarrollo de nuevos métodos de medición o la mejora de métodos de medición existentes que den respuesta a las brechas metrológicas de sectores vinculados con la política de reindustrialización para favorecer la diversificación y sofisticación de la matriz productiva.</v>
      </c>
      <c r="G1117" s="1022">
        <v>12</v>
      </c>
      <c r="H1117" s="1022" t="s">
        <v>145</v>
      </c>
      <c r="I1117" s="1030">
        <f>'PLAN DE ACCIÓN 2026'!V19</f>
        <v>1</v>
      </c>
      <c r="J1117" s="1030">
        <f>'PLAN DE ACCIÓN 2026'!J19+'PLAN DE ACCIÓN 2026'!K19+'PLAN DE ACCIÓN 2026'!L19+'PLAN DE ACCIÓN 2026'!M19+'PLAN DE ACCIÓN 2026'!N19+'PLAN DE ACCIÓN 2026'!O19+'PLAN DE ACCIÓN 2026'!P19+'PLAN DE ACCIÓN 2026'!Q19+'PLAN DE ACCIÓN 2026'!R19+'PLAN DE ACCIÓN 2026'!S19+'PLAN DE ACCIÓN 2026'!T19+'PLAN DE ACCIÓN 2026'!U19</f>
        <v>1</v>
      </c>
      <c r="K1117" s="1030">
        <f>'PLAN DE ACCIÓN 2026'!AB19+'PLAN DE ACCIÓN 2026'!AC19+'PLAN DE ACCIÓN 2026'!AD19+'PLAN DE ACCIÓN 2026'!AE19+'PLAN DE ACCIÓN 2026'!AF19+'PLAN DE ACCIÓN 2026'!AG19+'PLAN DE ACCIÓN 2026'!AH19+'PLAN DE ACCIÓN 2026'!AI19+'PLAN DE ACCIÓN 2026'!AJ19+'PLAN DE ACCIÓN 2026'!AK19+'PLAN DE ACCIÓN 2026'!AL19+'PLAN DE ACCIÓN 2026'!AM19</f>
        <v>0</v>
      </c>
      <c r="L1117" s="1031">
        <f t="shared" si="109"/>
        <v>1</v>
      </c>
      <c r="M1117" s="1031">
        <f t="shared" si="110"/>
        <v>0</v>
      </c>
      <c r="N1117" s="1030">
        <f>'PLAN DE ACCIÓN 2026'!U19</f>
        <v>1</v>
      </c>
      <c r="O1117" s="1022">
        <f>'PLAN DE ACCIÓN 2026'!AM19</f>
        <v>0</v>
      </c>
      <c r="P1117" s="1029">
        <f t="shared" si="111"/>
        <v>0</v>
      </c>
      <c r="Q1117" s="1046" t="s">
        <v>107</v>
      </c>
      <c r="R1117" s="1022">
        <f t="shared" si="112"/>
        <v>-1</v>
      </c>
      <c r="S1117" s="1022">
        <f t="shared" si="113"/>
        <v>-1</v>
      </c>
    </row>
    <row r="1118" spans="1:19" ht="14.25">
      <c r="A1118" s="1041">
        <v>17</v>
      </c>
      <c r="B1118" s="1023" t="str">
        <f>'PLAN DE ACCIÓN 2026'!G20</f>
        <v>PES3</v>
      </c>
      <c r="C1118" s="1048" t="s">
        <v>133</v>
      </c>
      <c r="D1118" s="1048" t="s">
        <v>104</v>
      </c>
      <c r="E1118" s="1023" t="str">
        <f>'PLAN DE ACCIÓN 2026'!X20</f>
        <v>Subdirección de Servicios Metrológicos y Relación con el Ciudadano</v>
      </c>
      <c r="F1118" s="1022" t="str">
        <f>'PLAN DE ACCIÓN 2026'!H20</f>
        <v>Realizar gestión de conocimiento a través de la prestación de servicios capacitación en metrología</v>
      </c>
      <c r="G1118" s="1022">
        <v>12</v>
      </c>
      <c r="H1118" s="1022" t="s">
        <v>145</v>
      </c>
      <c r="I1118" s="1030">
        <f>'PLAN DE ACCIÓN 2026'!V20</f>
        <v>2</v>
      </c>
      <c r="J1118" s="1030">
        <f>'PLAN DE ACCIÓN 2026'!J20+'PLAN DE ACCIÓN 2026'!K20+'PLAN DE ACCIÓN 2026'!L20+'PLAN DE ACCIÓN 2026'!M20+'PLAN DE ACCIÓN 2026'!N20+'PLAN DE ACCIÓN 2026'!O20+'PLAN DE ACCIÓN 2026'!P20+'PLAN DE ACCIÓN 2026'!Q20+'PLAN DE ACCIÓN 2026'!R20+'PLAN DE ACCIÓN 2026'!S20+'PLAN DE ACCIÓN 2026'!T20+'PLAN DE ACCIÓN 2026'!U20</f>
        <v>2</v>
      </c>
      <c r="K1118" s="1030">
        <f>'PLAN DE ACCIÓN 2026'!AB20+'PLAN DE ACCIÓN 2026'!AC20+'PLAN DE ACCIÓN 2026'!AD20+'PLAN DE ACCIÓN 2026'!AE20+'PLAN DE ACCIÓN 2026'!AF20+'PLAN DE ACCIÓN 2026'!AG20+'PLAN DE ACCIÓN 2026'!AH20+'PLAN DE ACCIÓN 2026'!AI20+'PLAN DE ACCIÓN 2026'!AJ20+'PLAN DE ACCIÓN 2026'!AK20+'PLAN DE ACCIÓN 2026'!AL20+'PLAN DE ACCIÓN 2026'!AM20</f>
        <v>0</v>
      </c>
      <c r="L1118" s="1031">
        <f t="shared" si="109"/>
        <v>1</v>
      </c>
      <c r="M1118" s="1031">
        <f t="shared" si="110"/>
        <v>0</v>
      </c>
      <c r="N1118" s="1030">
        <f>'PLAN DE ACCIÓN 2026'!U20</f>
        <v>2</v>
      </c>
      <c r="O1118" s="1022">
        <f>'PLAN DE ACCIÓN 2026'!AM20</f>
        <v>0</v>
      </c>
      <c r="P1118" s="1029">
        <f t="shared" si="111"/>
        <v>0</v>
      </c>
      <c r="Q1118" s="1046" t="s">
        <v>108</v>
      </c>
      <c r="R1118" s="1022">
        <f t="shared" si="112"/>
        <v>-2</v>
      </c>
      <c r="S1118" s="1022">
        <f t="shared" si="113"/>
        <v>-2</v>
      </c>
    </row>
    <row r="1119" spans="1:19" ht="14.25">
      <c r="A1119" s="1041">
        <v>18</v>
      </c>
      <c r="B1119" s="1023" t="str">
        <f>'PLAN DE ACCIÓN 2026'!G21</f>
        <v>CONPES 4129 2.29</v>
      </c>
      <c r="C1119" s="1048" t="s">
        <v>133</v>
      </c>
      <c r="D1119" s="1048" t="s">
        <v>104</v>
      </c>
      <c r="E1119" s="1023" t="str">
        <f>'PLAN DE ACCIÓN 2026'!X21</f>
        <v>Subdirección de Metrología Física</v>
      </c>
      <c r="F1119" s="1022" t="str">
        <f>'PLAN DE ACCIÓN 2026'!H21</f>
        <v>2.29. Diseñar e implementar un programa para mejorar la competencia técnica de las mediciones en los sectores vinculados con la política de reindustrialización mediante actividades de transferencia de conocimiento de la Red Colombiana de Metrología, con la finalidad de reducir las brechas metrológicas existentes en laboratorios, productores de materiales de referencia o proveedores de ensayos de aptitud.</v>
      </c>
      <c r="G1119" s="1022">
        <v>12</v>
      </c>
      <c r="H1119" s="1022" t="s">
        <v>145</v>
      </c>
      <c r="I1119" s="1030">
        <f>'PLAN DE ACCIÓN 2026'!V21</f>
        <v>2</v>
      </c>
      <c r="J1119" s="1030">
        <f>'PLAN DE ACCIÓN 2026'!J21+'PLAN DE ACCIÓN 2026'!K21+'PLAN DE ACCIÓN 2026'!L21+'PLAN DE ACCIÓN 2026'!M21+'PLAN DE ACCIÓN 2026'!N21+'PLAN DE ACCIÓN 2026'!O21+'PLAN DE ACCIÓN 2026'!P21+'PLAN DE ACCIÓN 2026'!Q21+'PLAN DE ACCIÓN 2026'!R21+'PLAN DE ACCIÓN 2026'!S21+'PLAN DE ACCIÓN 2026'!T21+'PLAN DE ACCIÓN 2026'!U21</f>
        <v>2</v>
      </c>
      <c r="K1119" s="1030">
        <f>'PLAN DE ACCIÓN 2026'!AB21+'PLAN DE ACCIÓN 2026'!AC21+'PLAN DE ACCIÓN 2026'!AD21+'PLAN DE ACCIÓN 2026'!AE21+'PLAN DE ACCIÓN 2026'!AF21+'PLAN DE ACCIÓN 2026'!AG21+'PLAN DE ACCIÓN 2026'!AH21+'PLAN DE ACCIÓN 2026'!AI21+'PLAN DE ACCIÓN 2026'!AJ21+'PLAN DE ACCIÓN 2026'!AK21+'PLAN DE ACCIÓN 2026'!AL21+'PLAN DE ACCIÓN 2026'!AM21</f>
        <v>1</v>
      </c>
      <c r="L1119" s="1031">
        <f t="shared" si="109"/>
        <v>1</v>
      </c>
      <c r="M1119" s="1031">
        <f t="shared" si="110"/>
        <v>0.5</v>
      </c>
      <c r="N1119" s="1030">
        <f>'PLAN DE ACCIÓN 2026'!U21</f>
        <v>0</v>
      </c>
      <c r="O1119" s="1022">
        <f>'PLAN DE ACCIÓN 2026'!AM21</f>
        <v>0</v>
      </c>
      <c r="P1119" s="1029" t="e">
        <f t="shared" si="111"/>
        <v>#DIV/0!</v>
      </c>
      <c r="Q1119" s="1046" t="s">
        <v>108</v>
      </c>
      <c r="R1119" s="1022">
        <f t="shared" si="112"/>
        <v>-1</v>
      </c>
      <c r="S1119" s="1022">
        <f t="shared" si="113"/>
        <v>0</v>
      </c>
    </row>
    <row r="1120" spans="1:19" ht="14.25">
      <c r="A1120" s="1041">
        <v>19</v>
      </c>
      <c r="B1120" s="1023" t="str">
        <f>'PLAN DE ACCIÓN 2026'!G22</f>
        <v>CONPES 4129 2.30</v>
      </c>
      <c r="C1120" s="1048" t="s">
        <v>133</v>
      </c>
      <c r="D1120" s="1048" t="s">
        <v>104</v>
      </c>
      <c r="E1120" s="1023" t="str">
        <f>'PLAN DE ACCIÓN 2026'!X22</f>
        <v>Subdirección de Servicios Metrológicos y Relación con el Ciudadano</v>
      </c>
      <c r="F1120" s="1022" t="str">
        <f>'PLAN DE ACCIÓN 2026'!H22</f>
        <v>2.30. Diseñar e implementar un esquema para desarrollar nuevas magnitudes o tecnologías en metrología científica e industrial a partir del fomento y promoción de la formación de estudiantes de Maestría y Doctorado en ciencias básicas (tales como física, química, biología, o microbiología) e ingeniería, entre otros, que sean la base para nuevos servicios basados en conocimiento de la infraestructura de la calidad para las industrias priorizadas en la política de reindustrialización.</v>
      </c>
      <c r="G1120" s="1022">
        <v>12</v>
      </c>
      <c r="H1120" s="1022" t="s">
        <v>145</v>
      </c>
      <c r="I1120" s="1030">
        <f>'PLAN DE ACCIÓN 2026'!V22</f>
        <v>1</v>
      </c>
      <c r="J1120" s="1030">
        <f>'PLAN DE ACCIÓN 2026'!J22+'PLAN DE ACCIÓN 2026'!K22+'PLAN DE ACCIÓN 2026'!L22+'PLAN DE ACCIÓN 2026'!M22+'PLAN DE ACCIÓN 2026'!N22+'PLAN DE ACCIÓN 2026'!O22+'PLAN DE ACCIÓN 2026'!P22+'PLAN DE ACCIÓN 2026'!Q22+'PLAN DE ACCIÓN 2026'!R22+'PLAN DE ACCIÓN 2026'!S22+'PLAN DE ACCIÓN 2026'!T22+'PLAN DE ACCIÓN 2026'!U22</f>
        <v>1</v>
      </c>
      <c r="K1120" s="1030">
        <f>'PLAN DE ACCIÓN 2026'!AB22+'PLAN DE ACCIÓN 2026'!AC22+'PLAN DE ACCIÓN 2026'!AD22+'PLAN DE ACCIÓN 2026'!AE22+'PLAN DE ACCIÓN 2026'!AF22+'PLAN DE ACCIÓN 2026'!AG22+'PLAN DE ACCIÓN 2026'!AH22+'PLAN DE ACCIÓN 2026'!AI22+'PLAN DE ACCIÓN 2026'!AJ22+'PLAN DE ACCIÓN 2026'!AK22+'PLAN DE ACCIÓN 2026'!AL22+'PLAN DE ACCIÓN 2026'!AM22</f>
        <v>0</v>
      </c>
      <c r="L1120" s="1031">
        <f t="shared" si="109"/>
        <v>1</v>
      </c>
      <c r="M1120" s="1031">
        <f t="shared" si="110"/>
        <v>0</v>
      </c>
      <c r="N1120" s="1030">
        <f>'PLAN DE ACCIÓN 2026'!U22</f>
        <v>1</v>
      </c>
      <c r="O1120" s="1022">
        <f>'PLAN DE ACCIÓN 2026'!AM22</f>
        <v>0</v>
      </c>
      <c r="P1120" s="1029">
        <f t="shared" si="111"/>
        <v>0</v>
      </c>
      <c r="Q1120" s="1046" t="s">
        <v>107</v>
      </c>
      <c r="R1120" s="1022">
        <f t="shared" si="112"/>
        <v>-1</v>
      </c>
      <c r="S1120" s="1022">
        <f t="shared" si="113"/>
        <v>-1</v>
      </c>
    </row>
    <row r="1121" spans="1:19" ht="14.25">
      <c r="A1121" s="1041">
        <v>20</v>
      </c>
      <c r="B1121" s="1023" t="str">
        <f>'PLAN DE ACCIÓN 2026'!G23</f>
        <v>PES4</v>
      </c>
      <c r="C1121" s="1048" t="s">
        <v>133</v>
      </c>
      <c r="D1121" s="1048" t="s">
        <v>104</v>
      </c>
      <c r="E1121" s="1023" t="str">
        <f>'PLAN DE ACCIÓN 2026'!X23</f>
        <v>Subdirección de Servicios Metrológicos y Relación con el Ciudadano</v>
      </c>
      <c r="F1121" s="1022" t="str">
        <f>'PLAN DE ACCIÓN 2026'!H23</f>
        <v>Identificar oportunidades metrologícas para atender condiciones favorables del comercio exterior</v>
      </c>
      <c r="G1121" s="1022">
        <v>12</v>
      </c>
      <c r="H1121" s="1022" t="s">
        <v>145</v>
      </c>
      <c r="I1121" s="1030">
        <f>'PLAN DE ACCIÓN 2026'!V23</f>
        <v>1</v>
      </c>
      <c r="J1121" s="1030">
        <f>'PLAN DE ACCIÓN 2026'!J23+'PLAN DE ACCIÓN 2026'!K23+'PLAN DE ACCIÓN 2026'!L23+'PLAN DE ACCIÓN 2026'!M23+'PLAN DE ACCIÓN 2026'!N23+'PLAN DE ACCIÓN 2026'!O23+'PLAN DE ACCIÓN 2026'!P23+'PLAN DE ACCIÓN 2026'!Q23+'PLAN DE ACCIÓN 2026'!R23+'PLAN DE ACCIÓN 2026'!S23+'PLAN DE ACCIÓN 2026'!T23+'PLAN DE ACCIÓN 2026'!U23</f>
        <v>1</v>
      </c>
      <c r="K1121" s="1030">
        <f>'PLAN DE ACCIÓN 2026'!AB23+'PLAN DE ACCIÓN 2026'!AC23+'PLAN DE ACCIÓN 2026'!AD23+'PLAN DE ACCIÓN 2026'!AE23+'PLAN DE ACCIÓN 2026'!AF23+'PLAN DE ACCIÓN 2026'!AG23+'PLAN DE ACCIÓN 2026'!AH23+'PLAN DE ACCIÓN 2026'!AI23+'PLAN DE ACCIÓN 2026'!AJ23+'PLAN DE ACCIÓN 2026'!AK23+'PLAN DE ACCIÓN 2026'!AL23+'PLAN DE ACCIÓN 2026'!AM23</f>
        <v>0</v>
      </c>
      <c r="L1121" s="1031">
        <f t="shared" si="109"/>
        <v>1</v>
      </c>
      <c r="M1121" s="1031">
        <f t="shared" si="110"/>
        <v>0</v>
      </c>
      <c r="N1121" s="1030">
        <f>'PLAN DE ACCIÓN 2026'!U23</f>
        <v>1</v>
      </c>
      <c r="O1121" s="1022">
        <f>'PLAN DE ACCIÓN 2026'!AM23</f>
        <v>0</v>
      </c>
      <c r="P1121" s="1029">
        <f t="shared" si="111"/>
        <v>0</v>
      </c>
      <c r="Q1121" s="1046" t="s">
        <v>107</v>
      </c>
      <c r="R1121" s="1022">
        <f t="shared" si="112"/>
        <v>-1</v>
      </c>
      <c r="S1121" s="1022">
        <f t="shared" si="113"/>
        <v>-1</v>
      </c>
    </row>
    <row r="1122" spans="1:19" ht="14.25">
      <c r="A1122" s="1041">
        <v>21</v>
      </c>
      <c r="B1122" s="1023" t="str">
        <f>'PLAN DE ACCIÓN 2026'!G24</f>
        <v>PES5</v>
      </c>
      <c r="C1122" s="1048" t="s">
        <v>133</v>
      </c>
      <c r="D1122" s="1048" t="s">
        <v>104</v>
      </c>
      <c r="E1122" s="1023" t="str">
        <f>'PLAN DE ACCIÓN 2026'!X24</f>
        <v>Subdirección de Servicios Metrológicos y Relación con el Ciudadano</v>
      </c>
      <c r="F1122" s="1022" t="str">
        <f>'PLAN DE ACCIÓN 2026'!H24</f>
        <v>Contribuir desde la oferta de servicios metrológicos la acreditación de los laboratorios nacionales para la reducción de costos de los empresarios para certificarse en calidad</v>
      </c>
      <c r="G1122" s="1022">
        <v>12</v>
      </c>
      <c r="H1122" s="1022" t="s">
        <v>145</v>
      </c>
      <c r="I1122" s="1030">
        <f>'PLAN DE ACCIÓN 2026'!V24</f>
        <v>2</v>
      </c>
      <c r="J1122" s="1030">
        <f>'PLAN DE ACCIÓN 2026'!J24+'PLAN DE ACCIÓN 2026'!K24+'PLAN DE ACCIÓN 2026'!L24+'PLAN DE ACCIÓN 2026'!M24+'PLAN DE ACCIÓN 2026'!N24+'PLAN DE ACCIÓN 2026'!O24+'PLAN DE ACCIÓN 2026'!P24+'PLAN DE ACCIÓN 2026'!Q24+'PLAN DE ACCIÓN 2026'!R24+'PLAN DE ACCIÓN 2026'!S24+'PLAN DE ACCIÓN 2026'!T24+'PLAN DE ACCIÓN 2026'!U24</f>
        <v>2</v>
      </c>
      <c r="K1122" s="1030">
        <f>'PLAN DE ACCIÓN 2026'!AB24+'PLAN DE ACCIÓN 2026'!AC24+'PLAN DE ACCIÓN 2026'!AD24+'PLAN DE ACCIÓN 2026'!AE24+'PLAN DE ACCIÓN 2026'!AF24+'PLAN DE ACCIÓN 2026'!AG24+'PLAN DE ACCIÓN 2026'!AH24+'PLAN DE ACCIÓN 2026'!AI24+'PLAN DE ACCIÓN 2026'!AJ24+'PLAN DE ACCIÓN 2026'!AK24+'PLAN DE ACCIÓN 2026'!AL24+'PLAN DE ACCIÓN 2026'!AM24</f>
        <v>0</v>
      </c>
      <c r="L1122" s="1031">
        <f t="shared" si="109"/>
        <v>1</v>
      </c>
      <c r="M1122" s="1031">
        <f t="shared" si="110"/>
        <v>0</v>
      </c>
      <c r="N1122" s="1030">
        <f>'PLAN DE ACCIÓN 2026'!U24</f>
        <v>2</v>
      </c>
      <c r="O1122" s="1022">
        <f>'PLAN DE ACCIÓN 2026'!AM24</f>
        <v>0</v>
      </c>
      <c r="P1122" s="1029">
        <f t="shared" si="111"/>
        <v>0</v>
      </c>
      <c r="Q1122" s="1046" t="s">
        <v>107</v>
      </c>
      <c r="R1122" s="1022">
        <f t="shared" si="112"/>
        <v>-2</v>
      </c>
      <c r="S1122" s="1022">
        <f t="shared" si="113"/>
        <v>-2</v>
      </c>
    </row>
    <row r="1123" spans="1:19" ht="14.25">
      <c r="A1123" s="1041">
        <v>22</v>
      </c>
      <c r="B1123" s="1023" t="str">
        <f>'PLAN DE ACCIÓN 2026'!G25</f>
        <v>PES6</v>
      </c>
      <c r="C1123" s="1048" t="s">
        <v>133</v>
      </c>
      <c r="D1123" s="1048" t="s">
        <v>104</v>
      </c>
      <c r="E1123" s="1023" t="str">
        <f>'PLAN DE ACCIÓN 2026'!X25</f>
        <v>Subdirección de Servicios Metrológicos y Relación con el Ciudadano</v>
      </c>
      <c r="F1123" s="1022" t="str">
        <f>'PLAN DE ACCIÓN 2026'!H25</f>
        <v>Realizar estudios de identificación de brechas metrológicas que contribuya a las apuestas productivas estratégicas</v>
      </c>
      <c r="G1123" s="1022">
        <v>12</v>
      </c>
      <c r="H1123" s="1022" t="s">
        <v>145</v>
      </c>
      <c r="I1123" s="1030">
        <f>'PLAN DE ACCIÓN 2026'!V25</f>
        <v>2</v>
      </c>
      <c r="J1123" s="1030">
        <f>'PLAN DE ACCIÓN 2026'!J25+'PLAN DE ACCIÓN 2026'!K25+'PLAN DE ACCIÓN 2026'!L25+'PLAN DE ACCIÓN 2026'!M25+'PLAN DE ACCIÓN 2026'!N25+'PLAN DE ACCIÓN 2026'!O25+'PLAN DE ACCIÓN 2026'!P25+'PLAN DE ACCIÓN 2026'!Q25+'PLAN DE ACCIÓN 2026'!R25+'PLAN DE ACCIÓN 2026'!S25+'PLAN DE ACCIÓN 2026'!T25+'PLAN DE ACCIÓN 2026'!U25</f>
        <v>2</v>
      </c>
      <c r="K1123" s="1030">
        <f>'PLAN DE ACCIÓN 2026'!AB25+'PLAN DE ACCIÓN 2026'!AC25+'PLAN DE ACCIÓN 2026'!AD25+'PLAN DE ACCIÓN 2026'!AE25+'PLAN DE ACCIÓN 2026'!AF25+'PLAN DE ACCIÓN 2026'!AG25+'PLAN DE ACCIÓN 2026'!AH25+'PLAN DE ACCIÓN 2026'!AI25+'PLAN DE ACCIÓN 2026'!AJ25+'PLAN DE ACCIÓN 2026'!AK25+'PLAN DE ACCIÓN 2026'!AL25+'PLAN DE ACCIÓN 2026'!AM25</f>
        <v>0</v>
      </c>
      <c r="L1123" s="1031">
        <f t="shared" si="109"/>
        <v>1</v>
      </c>
      <c r="M1123" s="1031">
        <f t="shared" si="110"/>
        <v>0</v>
      </c>
      <c r="N1123" s="1030">
        <f>'PLAN DE ACCIÓN 2026'!U25</f>
        <v>2</v>
      </c>
      <c r="O1123" s="1022">
        <f>'PLAN DE ACCIÓN 2026'!AM25</f>
        <v>0</v>
      </c>
      <c r="P1123" s="1029">
        <f t="shared" si="111"/>
        <v>0</v>
      </c>
      <c r="Q1123" s="1046" t="s">
        <v>107</v>
      </c>
      <c r="R1123" s="1022">
        <f t="shared" si="112"/>
        <v>-2</v>
      </c>
      <c r="S1123" s="1022">
        <f t="shared" si="113"/>
        <v>-2</v>
      </c>
    </row>
    <row r="1124" spans="1:19" ht="14.25">
      <c r="A1124" s="1041">
        <v>23</v>
      </c>
      <c r="B1124" s="1023" t="str">
        <f>'PLAN DE ACCIÓN 2026'!G26</f>
        <v>PES7</v>
      </c>
      <c r="C1124" s="1048" t="s">
        <v>133</v>
      </c>
      <c r="D1124" s="1048" t="s">
        <v>104</v>
      </c>
      <c r="E1124" s="1023" t="str">
        <f>'PLAN DE ACCIÓN 2026'!X26</f>
        <v>Dirección General</v>
      </c>
      <c r="F1124" s="1022" t="str">
        <f>'PLAN DE ACCIÓN 2026'!H26</f>
        <v>Participar en eventos y canales de comunicación del SICAL</v>
      </c>
      <c r="G1124" s="1022">
        <v>12</v>
      </c>
      <c r="H1124" s="1022" t="s">
        <v>145</v>
      </c>
      <c r="I1124" s="1030">
        <f>'PLAN DE ACCIÓN 2026'!V26</f>
        <v>2</v>
      </c>
      <c r="J1124" s="1030">
        <f>'PLAN DE ACCIÓN 2026'!J26+'PLAN DE ACCIÓN 2026'!K26+'PLAN DE ACCIÓN 2026'!L26+'PLAN DE ACCIÓN 2026'!M26+'PLAN DE ACCIÓN 2026'!N26+'PLAN DE ACCIÓN 2026'!O26+'PLAN DE ACCIÓN 2026'!P26+'PLAN DE ACCIÓN 2026'!Q26+'PLAN DE ACCIÓN 2026'!R26+'PLAN DE ACCIÓN 2026'!S26+'PLAN DE ACCIÓN 2026'!T26+'PLAN DE ACCIÓN 2026'!U26</f>
        <v>2</v>
      </c>
      <c r="K1124" s="1030">
        <f>'PLAN DE ACCIÓN 2026'!AB26+'PLAN DE ACCIÓN 2026'!AC26+'PLAN DE ACCIÓN 2026'!AD26+'PLAN DE ACCIÓN 2026'!AE26+'PLAN DE ACCIÓN 2026'!AF26+'PLAN DE ACCIÓN 2026'!AG26+'PLAN DE ACCIÓN 2026'!AH26+'PLAN DE ACCIÓN 2026'!AI26+'PLAN DE ACCIÓN 2026'!AJ26+'PLAN DE ACCIÓN 2026'!AK26+'PLAN DE ACCIÓN 2026'!AL26+'PLAN DE ACCIÓN 2026'!AM26</f>
        <v>0</v>
      </c>
      <c r="L1124" s="1031">
        <f t="shared" si="109"/>
        <v>1</v>
      </c>
      <c r="M1124" s="1031">
        <f t="shared" si="110"/>
        <v>0</v>
      </c>
      <c r="N1124" s="1030">
        <f>'PLAN DE ACCIÓN 2026'!U26</f>
        <v>1</v>
      </c>
      <c r="O1124" s="1022">
        <f>'PLAN DE ACCIÓN 2026'!AM26</f>
        <v>0</v>
      </c>
      <c r="P1124" s="1029">
        <f t="shared" si="111"/>
        <v>0</v>
      </c>
      <c r="Q1124" s="1046" t="s">
        <v>107</v>
      </c>
      <c r="R1124" s="1022">
        <f t="shared" si="112"/>
        <v>-2</v>
      </c>
      <c r="S1124" s="1022">
        <f t="shared" si="113"/>
        <v>-1</v>
      </c>
    </row>
    <row r="1125" spans="1:19" ht="14.25">
      <c r="A1125" s="1041">
        <v>24</v>
      </c>
      <c r="B1125" s="1023" t="str">
        <f>'PLAN DE ACCIÓN 2026'!G27</f>
        <v>PES8</v>
      </c>
      <c r="C1125" s="1048" t="s">
        <v>133</v>
      </c>
      <c r="D1125" s="1048" t="s">
        <v>104</v>
      </c>
      <c r="E1125" s="1023" t="str">
        <f>'PLAN DE ACCIÓN 2026'!X27</f>
        <v>Subdirección de Servicios Metrológicos y Relación con el Ciudadano</v>
      </c>
      <c r="F1125" s="1022" t="str">
        <f>'PLAN DE ACCIÓN 2026'!H27</f>
        <v>Fortalecer la estrategia nacional del turismo responsable sus ejes temáticos y componentes</v>
      </c>
      <c r="G1125" s="1022">
        <v>12</v>
      </c>
      <c r="H1125" s="1022" t="s">
        <v>145</v>
      </c>
      <c r="I1125" s="1030">
        <f>'PLAN DE ACCIÓN 2026'!V27</f>
        <v>1</v>
      </c>
      <c r="J1125" s="1030">
        <f>'PLAN DE ACCIÓN 2026'!J27+'PLAN DE ACCIÓN 2026'!K27+'PLAN DE ACCIÓN 2026'!L27+'PLAN DE ACCIÓN 2026'!M27+'PLAN DE ACCIÓN 2026'!N27+'PLAN DE ACCIÓN 2026'!O27+'PLAN DE ACCIÓN 2026'!P27+'PLAN DE ACCIÓN 2026'!Q27+'PLAN DE ACCIÓN 2026'!R27+'PLAN DE ACCIÓN 2026'!S27+'PLAN DE ACCIÓN 2026'!T27+'PLAN DE ACCIÓN 2026'!U27</f>
        <v>1</v>
      </c>
      <c r="K1125" s="1030">
        <f>'PLAN DE ACCIÓN 2026'!AB27+'PLAN DE ACCIÓN 2026'!AC27+'PLAN DE ACCIÓN 2026'!AD27+'PLAN DE ACCIÓN 2026'!AE27+'PLAN DE ACCIÓN 2026'!AF27+'PLAN DE ACCIÓN 2026'!AG27+'PLAN DE ACCIÓN 2026'!AH27+'PLAN DE ACCIÓN 2026'!AI27+'PLAN DE ACCIÓN 2026'!AJ27+'PLAN DE ACCIÓN 2026'!AK27+'PLAN DE ACCIÓN 2026'!AL27+'PLAN DE ACCIÓN 2026'!AM27</f>
        <v>0</v>
      </c>
      <c r="L1125" s="1031">
        <f t="shared" si="109"/>
        <v>1</v>
      </c>
      <c r="M1125" s="1031">
        <f t="shared" si="110"/>
        <v>0</v>
      </c>
      <c r="N1125" s="1030">
        <f>'PLAN DE ACCIÓN 2026'!U27</f>
        <v>1</v>
      </c>
      <c r="O1125" s="1022">
        <f>'PLAN DE ACCIÓN 2026'!AM27</f>
        <v>0</v>
      </c>
      <c r="P1125" s="1029">
        <f t="shared" si="111"/>
        <v>0</v>
      </c>
      <c r="Q1125" s="1046" t="s">
        <v>107</v>
      </c>
      <c r="R1125" s="1022">
        <f t="shared" si="112"/>
        <v>-1</v>
      </c>
      <c r="S1125" s="1022">
        <f t="shared" si="113"/>
        <v>-1</v>
      </c>
    </row>
    <row r="1126" spans="1:19" ht="14.25">
      <c r="A1126" s="1041">
        <v>25</v>
      </c>
      <c r="B1126" s="1023" t="str">
        <f>'PLAN DE ACCIÓN 2026'!G28</f>
        <v>PES9</v>
      </c>
      <c r="C1126" s="1048" t="s">
        <v>133</v>
      </c>
      <c r="D1126" s="1048" t="s">
        <v>104</v>
      </c>
      <c r="E1126" s="1023" t="str">
        <f>'PLAN DE ACCIÓN 2026'!X28</f>
        <v>Subdirección de Servicios Metrológicos y Relación con el Ciudadano</v>
      </c>
      <c r="F1126" s="1022" t="str">
        <f>'PLAN DE ACCIÓN 2026'!H28</f>
        <v>Participación en definición de regulación</v>
      </c>
      <c r="G1126" s="1022">
        <v>12</v>
      </c>
      <c r="H1126" s="1022" t="s">
        <v>145</v>
      </c>
      <c r="I1126" s="1030">
        <f>'PLAN DE ACCIÓN 2026'!V28</f>
        <v>1</v>
      </c>
      <c r="J1126" s="1030">
        <f>'PLAN DE ACCIÓN 2026'!J28+'PLAN DE ACCIÓN 2026'!K28+'PLAN DE ACCIÓN 2026'!L28+'PLAN DE ACCIÓN 2026'!M28+'PLAN DE ACCIÓN 2026'!N28+'PLAN DE ACCIÓN 2026'!O28+'PLAN DE ACCIÓN 2026'!P28+'PLAN DE ACCIÓN 2026'!Q28+'PLAN DE ACCIÓN 2026'!R28+'PLAN DE ACCIÓN 2026'!S28+'PLAN DE ACCIÓN 2026'!T28+'PLAN DE ACCIÓN 2026'!U28</f>
        <v>1</v>
      </c>
      <c r="K1126" s="1030">
        <f>'PLAN DE ACCIÓN 2026'!AB28+'PLAN DE ACCIÓN 2026'!AC28+'PLAN DE ACCIÓN 2026'!AD28+'PLAN DE ACCIÓN 2026'!AE28+'PLAN DE ACCIÓN 2026'!AF28+'PLAN DE ACCIÓN 2026'!AG28+'PLAN DE ACCIÓN 2026'!AH28+'PLAN DE ACCIÓN 2026'!AI28+'PLAN DE ACCIÓN 2026'!AJ28+'PLAN DE ACCIÓN 2026'!AK28+'PLAN DE ACCIÓN 2026'!AL28+'PLAN DE ACCIÓN 2026'!AM28</f>
        <v>0</v>
      </c>
      <c r="L1126" s="1031">
        <f t="shared" si="109"/>
        <v>1</v>
      </c>
      <c r="M1126" s="1031">
        <f t="shared" si="110"/>
        <v>0</v>
      </c>
      <c r="N1126" s="1030">
        <f>'PLAN DE ACCIÓN 2026'!U28</f>
        <v>1</v>
      </c>
      <c r="O1126" s="1022">
        <f>'PLAN DE ACCIÓN 2026'!AM28</f>
        <v>0</v>
      </c>
      <c r="P1126" s="1029">
        <f t="shared" si="111"/>
        <v>0</v>
      </c>
      <c r="Q1126" s="1046" t="s">
        <v>105</v>
      </c>
      <c r="R1126" s="1022">
        <f t="shared" si="112"/>
        <v>-1</v>
      </c>
      <c r="S1126" s="1022">
        <f t="shared" si="113"/>
        <v>-1</v>
      </c>
    </row>
    <row r="1127" spans="1:19" ht="14.25">
      <c r="A1127" s="1041">
        <v>26</v>
      </c>
      <c r="B1127" s="1023" t="str">
        <f>'PLAN DE ACCIÓN 2026'!G29</f>
        <v>PEI5</v>
      </c>
      <c r="C1127" s="1048" t="s">
        <v>133</v>
      </c>
      <c r="D1127" s="1048" t="s">
        <v>104</v>
      </c>
      <c r="E1127" s="1023" t="str">
        <f>'PLAN DE ACCIÓN 2026'!X29</f>
        <v>Subdirección de Servicios Metrológicos y Relación con el Ciudadano</v>
      </c>
      <c r="F1127" s="1022" t="str">
        <f>'PLAN DE ACCIÓN 2026'!H29</f>
        <v>Fortalecer el relacionamiento con el sector productivo a través de la RCM</v>
      </c>
      <c r="G1127" s="1022">
        <v>12</v>
      </c>
      <c r="H1127" s="1022" t="s">
        <v>145</v>
      </c>
      <c r="I1127" s="1030">
        <f>'PLAN DE ACCIÓN 2026'!V29</f>
        <v>3</v>
      </c>
      <c r="J1127" s="1030">
        <f>'PLAN DE ACCIÓN 2026'!J29+'PLAN DE ACCIÓN 2026'!K29+'PLAN DE ACCIÓN 2026'!L29+'PLAN DE ACCIÓN 2026'!M29+'PLAN DE ACCIÓN 2026'!N29+'PLAN DE ACCIÓN 2026'!O29+'PLAN DE ACCIÓN 2026'!P29+'PLAN DE ACCIÓN 2026'!Q29+'PLAN DE ACCIÓN 2026'!R29+'PLAN DE ACCIÓN 2026'!S29+'PLAN DE ACCIÓN 2026'!T29+'PLAN DE ACCIÓN 2026'!U29</f>
        <v>3</v>
      </c>
      <c r="K1127" s="1030">
        <f>'PLAN DE ACCIÓN 2026'!AB29+'PLAN DE ACCIÓN 2026'!AC29+'PLAN DE ACCIÓN 2026'!AD29+'PLAN DE ACCIÓN 2026'!AE29+'PLAN DE ACCIÓN 2026'!AF29+'PLAN DE ACCIÓN 2026'!AG29+'PLAN DE ACCIÓN 2026'!AH29+'PLAN DE ACCIÓN 2026'!AI29+'PLAN DE ACCIÓN 2026'!AJ29+'PLAN DE ACCIÓN 2026'!AK29+'PLAN DE ACCIÓN 2026'!AL29+'PLAN DE ACCIÓN 2026'!AM29</f>
        <v>0</v>
      </c>
      <c r="L1127" s="1031">
        <f t="shared" si="109"/>
        <v>1</v>
      </c>
      <c r="M1127" s="1031">
        <f t="shared" si="110"/>
        <v>0</v>
      </c>
      <c r="N1127" s="1030">
        <f>'PLAN DE ACCIÓN 2026'!U29</f>
        <v>3</v>
      </c>
      <c r="O1127" s="1022">
        <f>'PLAN DE ACCIÓN 2026'!AM29</f>
        <v>0</v>
      </c>
      <c r="P1127" s="1029">
        <f t="shared" si="111"/>
        <v>0</v>
      </c>
      <c r="Q1127" s="1046" t="s">
        <v>107</v>
      </c>
      <c r="R1127" s="1022">
        <f t="shared" si="112"/>
        <v>-3</v>
      </c>
      <c r="S1127" s="1022">
        <f t="shared" si="113"/>
        <v>-3</v>
      </c>
    </row>
    <row r="1128" spans="1:19" ht="14.25">
      <c r="A1128" s="1041">
        <v>27</v>
      </c>
      <c r="B1128" s="1023" t="str">
        <f>'PLAN DE ACCIÓN 2026'!G30</f>
        <v>PES10</v>
      </c>
      <c r="C1128" s="1048" t="s">
        <v>133</v>
      </c>
      <c r="D1128" s="1048" t="s">
        <v>104</v>
      </c>
      <c r="E1128" s="1023" t="str">
        <f>'PLAN DE ACCIÓN 2026'!X30</f>
        <v>Subdirección de Servicios Metrológicos y Relación con el Ciudadano</v>
      </c>
      <c r="F1128" s="1022" t="str">
        <f>'PLAN DE ACCIÓN 2026'!H30</f>
        <v>Desarrollar planes de trabajos para disminución de brechas de capacidades de medición y calibración desarrollados</v>
      </c>
      <c r="G1128" s="1022">
        <v>12</v>
      </c>
      <c r="H1128" s="1022" t="s">
        <v>145</v>
      </c>
      <c r="I1128" s="1030">
        <f>'PLAN DE ACCIÓN 2026'!V30</f>
        <v>1</v>
      </c>
      <c r="J1128" s="1030">
        <f>'PLAN DE ACCIÓN 2026'!J30+'PLAN DE ACCIÓN 2026'!K30+'PLAN DE ACCIÓN 2026'!L30+'PLAN DE ACCIÓN 2026'!M30+'PLAN DE ACCIÓN 2026'!N30+'PLAN DE ACCIÓN 2026'!O30+'PLAN DE ACCIÓN 2026'!P30+'PLAN DE ACCIÓN 2026'!Q30+'PLAN DE ACCIÓN 2026'!R30+'PLAN DE ACCIÓN 2026'!S30+'PLAN DE ACCIÓN 2026'!T30+'PLAN DE ACCIÓN 2026'!U30</f>
        <v>1</v>
      </c>
      <c r="K1128" s="1030">
        <f>'PLAN DE ACCIÓN 2026'!AB30+'PLAN DE ACCIÓN 2026'!AC30+'PLAN DE ACCIÓN 2026'!AD30+'PLAN DE ACCIÓN 2026'!AE30+'PLAN DE ACCIÓN 2026'!AF30+'PLAN DE ACCIÓN 2026'!AG30+'PLAN DE ACCIÓN 2026'!AH30+'PLAN DE ACCIÓN 2026'!AI30+'PLAN DE ACCIÓN 2026'!AJ30+'PLAN DE ACCIÓN 2026'!AK30+'PLAN DE ACCIÓN 2026'!AL30+'PLAN DE ACCIÓN 2026'!AM30</f>
        <v>0</v>
      </c>
      <c r="L1128" s="1031">
        <f t="shared" si="109"/>
        <v>1</v>
      </c>
      <c r="M1128" s="1031">
        <f t="shared" si="110"/>
        <v>0</v>
      </c>
      <c r="N1128" s="1030">
        <f>'PLAN DE ACCIÓN 2026'!U30</f>
        <v>1</v>
      </c>
      <c r="O1128" s="1022">
        <f>'PLAN DE ACCIÓN 2026'!AM30</f>
        <v>0</v>
      </c>
      <c r="P1128" s="1029">
        <f t="shared" si="111"/>
        <v>0</v>
      </c>
      <c r="Q1128" s="1046" t="s">
        <v>107</v>
      </c>
      <c r="R1128" s="1022">
        <f t="shared" si="112"/>
        <v>-1</v>
      </c>
      <c r="S1128" s="1022">
        <f t="shared" si="113"/>
        <v>-1</v>
      </c>
    </row>
    <row r="1129" spans="1:19" ht="14.25">
      <c r="A1129" s="1041">
        <v>28</v>
      </c>
      <c r="B1129" s="1023" t="str">
        <f>'PLAN DE ACCIÓN 2026'!G31</f>
        <v>PES11</v>
      </c>
      <c r="C1129" s="1048" t="s">
        <v>133</v>
      </c>
      <c r="D1129" s="1048" t="s">
        <v>104</v>
      </c>
      <c r="E1129" s="1023" t="str">
        <f>'PLAN DE ACCIÓN 2026'!X31</f>
        <v>Subdirección de Servicios Metrológicos y Relación con el Ciudadano</v>
      </c>
      <c r="F1129" s="1022" t="str">
        <f>'PLAN DE ACCIÓN 2026'!H31</f>
        <v>Desarrollar programas de fortalecimiento de habilidades duras y blandas en sectores de las regiones con identificación de brechas de capacidades metrológicas</v>
      </c>
      <c r="G1129" s="1022">
        <v>12</v>
      </c>
      <c r="H1129" s="1022" t="s">
        <v>145</v>
      </c>
      <c r="I1129" s="1030">
        <f>'PLAN DE ACCIÓN 2026'!V31</f>
        <v>2</v>
      </c>
      <c r="J1129" s="1030">
        <f>'PLAN DE ACCIÓN 2026'!J31+'PLAN DE ACCIÓN 2026'!K31+'PLAN DE ACCIÓN 2026'!L31+'PLAN DE ACCIÓN 2026'!M31+'PLAN DE ACCIÓN 2026'!N31+'PLAN DE ACCIÓN 2026'!O31+'PLAN DE ACCIÓN 2026'!P31+'PLAN DE ACCIÓN 2026'!Q31+'PLAN DE ACCIÓN 2026'!R31+'PLAN DE ACCIÓN 2026'!S31+'PLAN DE ACCIÓN 2026'!T31+'PLAN DE ACCIÓN 2026'!U31</f>
        <v>2</v>
      </c>
      <c r="K1129" s="1030">
        <f>'PLAN DE ACCIÓN 2026'!AB31+'PLAN DE ACCIÓN 2026'!AC31+'PLAN DE ACCIÓN 2026'!AD31+'PLAN DE ACCIÓN 2026'!AE31+'PLAN DE ACCIÓN 2026'!AF31+'PLAN DE ACCIÓN 2026'!AG31+'PLAN DE ACCIÓN 2026'!AH31+'PLAN DE ACCIÓN 2026'!AI31+'PLAN DE ACCIÓN 2026'!AJ31+'PLAN DE ACCIÓN 2026'!AK31+'PLAN DE ACCIÓN 2026'!AL31+'PLAN DE ACCIÓN 2026'!AM31</f>
        <v>0</v>
      </c>
      <c r="L1129" s="1031">
        <f t="shared" si="109"/>
        <v>1</v>
      </c>
      <c r="M1129" s="1031">
        <f t="shared" si="110"/>
        <v>0</v>
      </c>
      <c r="N1129" s="1030">
        <f>'PLAN DE ACCIÓN 2026'!U31</f>
        <v>2</v>
      </c>
      <c r="O1129" s="1022">
        <f>'PLAN DE ACCIÓN 2026'!AM31</f>
        <v>0</v>
      </c>
      <c r="P1129" s="1029">
        <f t="shared" si="111"/>
        <v>0</v>
      </c>
      <c r="Q1129" s="1046" t="s">
        <v>105</v>
      </c>
      <c r="R1129" s="1022">
        <f t="shared" si="112"/>
        <v>-2</v>
      </c>
      <c r="S1129" s="1022">
        <f t="shared" si="113"/>
        <v>-2</v>
      </c>
    </row>
    <row r="1130" spans="1:19" ht="14.25">
      <c r="A1130" s="1041">
        <v>29</v>
      </c>
      <c r="B1130" s="1023" t="str">
        <f>'PLAN DE ACCIÓN 2026'!G32</f>
        <v>PEI6</v>
      </c>
      <c r="C1130" s="1048" t="s">
        <v>133</v>
      </c>
      <c r="D1130" s="1048" t="s">
        <v>104</v>
      </c>
      <c r="E1130" s="1023" t="str">
        <f>'PLAN DE ACCIÓN 2026'!X32</f>
        <v>Subdirección de Servicios Metrológicos y Relación con el Ciudadano</v>
      </c>
      <c r="F1130" s="1022" t="str">
        <f>'PLAN DE ACCIÓN 2026'!H32</f>
        <v>Generar charlas técnicas enfocadas en las regiónes, acciones en marco de proyectos de coorperación, servicios / formaciones metrológicos en las regiones.</v>
      </c>
      <c r="G1130" s="1022">
        <v>12</v>
      </c>
      <c r="H1130" s="1022" t="s">
        <v>145</v>
      </c>
      <c r="I1130" s="1030">
        <f>'PLAN DE ACCIÓN 2026'!V32</f>
        <v>1</v>
      </c>
      <c r="J1130" s="1030">
        <f>'PLAN DE ACCIÓN 2026'!J32+'PLAN DE ACCIÓN 2026'!K32+'PLAN DE ACCIÓN 2026'!L32+'PLAN DE ACCIÓN 2026'!M32+'PLAN DE ACCIÓN 2026'!N32+'PLAN DE ACCIÓN 2026'!O32+'PLAN DE ACCIÓN 2026'!P32+'PLAN DE ACCIÓN 2026'!Q32+'PLAN DE ACCIÓN 2026'!R32+'PLAN DE ACCIÓN 2026'!S32+'PLAN DE ACCIÓN 2026'!T32+'PLAN DE ACCIÓN 2026'!U32</f>
        <v>1</v>
      </c>
      <c r="K1130" s="1030">
        <f>'PLAN DE ACCIÓN 2026'!AB32+'PLAN DE ACCIÓN 2026'!AC32+'PLAN DE ACCIÓN 2026'!AD32+'PLAN DE ACCIÓN 2026'!AE32+'PLAN DE ACCIÓN 2026'!AF32+'PLAN DE ACCIÓN 2026'!AG32+'PLAN DE ACCIÓN 2026'!AH32+'PLAN DE ACCIÓN 2026'!AI32+'PLAN DE ACCIÓN 2026'!AJ32+'PLAN DE ACCIÓN 2026'!AK32+'PLAN DE ACCIÓN 2026'!AL32+'PLAN DE ACCIÓN 2026'!AM32</f>
        <v>0</v>
      </c>
      <c r="L1130" s="1031">
        <f t="shared" si="109"/>
        <v>1</v>
      </c>
      <c r="M1130" s="1031">
        <f t="shared" si="110"/>
        <v>0</v>
      </c>
      <c r="N1130" s="1030">
        <f>'PLAN DE ACCIÓN 2026'!U32</f>
        <v>1</v>
      </c>
      <c r="O1130" s="1022">
        <f>'PLAN DE ACCIÓN 2026'!AM32</f>
        <v>0</v>
      </c>
      <c r="P1130" s="1029">
        <f t="shared" si="111"/>
        <v>0</v>
      </c>
      <c r="Q1130" s="1046" t="s">
        <v>105</v>
      </c>
      <c r="R1130" s="1022">
        <f t="shared" si="112"/>
        <v>-1</v>
      </c>
      <c r="S1130" s="1022">
        <f t="shared" si="113"/>
        <v>-1</v>
      </c>
    </row>
    <row r="1131" spans="1:19" ht="14.25">
      <c r="A1131" s="1041">
        <v>30</v>
      </c>
      <c r="B1131" s="1023" t="str">
        <f>'PLAN DE ACCIÓN 2026'!G33</f>
        <v>PEI7</v>
      </c>
      <c r="C1131" s="1048" t="s">
        <v>133</v>
      </c>
      <c r="D1131" s="1048" t="s">
        <v>104</v>
      </c>
      <c r="E1131" s="1023" t="str">
        <f>'PLAN DE ACCIÓN 2026'!X33</f>
        <v>Subdirección de Servicios Metrológicos y Relación con el Ciudadano</v>
      </c>
      <c r="F1131" s="1022" t="str">
        <f>'PLAN DE ACCIÓN 2026'!H33</f>
        <v>Realizar seguimiento a las actividades ACTI donde el instituto participe con otros centros de investigacion, universidades entre otros.</v>
      </c>
      <c r="G1131" s="1022">
        <v>12</v>
      </c>
      <c r="H1131" s="1022" t="s">
        <v>145</v>
      </c>
      <c r="I1131" s="1030">
        <f>'PLAN DE ACCIÓN 2026'!V33</f>
        <v>2</v>
      </c>
      <c r="J1131" s="1030">
        <f>'PLAN DE ACCIÓN 2026'!J33+'PLAN DE ACCIÓN 2026'!K33+'PLAN DE ACCIÓN 2026'!L33+'PLAN DE ACCIÓN 2026'!M33+'PLAN DE ACCIÓN 2026'!N33+'PLAN DE ACCIÓN 2026'!O33+'PLAN DE ACCIÓN 2026'!P33+'PLAN DE ACCIÓN 2026'!Q33+'PLAN DE ACCIÓN 2026'!R33+'PLAN DE ACCIÓN 2026'!S33+'PLAN DE ACCIÓN 2026'!T33+'PLAN DE ACCIÓN 2026'!U33</f>
        <v>2</v>
      </c>
      <c r="K1131" s="1030">
        <f>'PLAN DE ACCIÓN 2026'!AB33+'PLAN DE ACCIÓN 2026'!AC33+'PLAN DE ACCIÓN 2026'!AD33+'PLAN DE ACCIÓN 2026'!AE33+'PLAN DE ACCIÓN 2026'!AF33+'PLAN DE ACCIÓN 2026'!AG33+'PLAN DE ACCIÓN 2026'!AH33+'PLAN DE ACCIÓN 2026'!AI33+'PLAN DE ACCIÓN 2026'!AJ33+'PLAN DE ACCIÓN 2026'!AK33+'PLAN DE ACCIÓN 2026'!AL33+'PLAN DE ACCIÓN 2026'!AM33</f>
        <v>0</v>
      </c>
      <c r="L1131" s="1031">
        <f t="shared" si="109"/>
        <v>1</v>
      </c>
      <c r="M1131" s="1031">
        <f t="shared" si="110"/>
        <v>0</v>
      </c>
      <c r="N1131" s="1030">
        <f>'PLAN DE ACCIÓN 2026'!U33</f>
        <v>1</v>
      </c>
      <c r="O1131" s="1022">
        <f>'PLAN DE ACCIÓN 2026'!AM33</f>
        <v>0</v>
      </c>
      <c r="P1131" s="1029">
        <f t="shared" si="111"/>
        <v>0</v>
      </c>
      <c r="Q1131" s="1046" t="s">
        <v>107</v>
      </c>
      <c r="R1131" s="1022">
        <f t="shared" si="112"/>
        <v>-2</v>
      </c>
      <c r="S1131" s="1022">
        <f t="shared" si="113"/>
        <v>-1</v>
      </c>
    </row>
    <row r="1132" spans="1:19" ht="14.25">
      <c r="A1132" s="1041">
        <v>31</v>
      </c>
      <c r="B1132" s="1023" t="str">
        <f>'PLAN DE ACCIÓN 2026'!G34</f>
        <v>PES12</v>
      </c>
      <c r="C1132" s="1048" t="s">
        <v>133</v>
      </c>
      <c r="D1132" s="1048" t="s">
        <v>104</v>
      </c>
      <c r="E1132" s="1023" t="str">
        <f>'PLAN DE ACCIÓN 2026'!X34</f>
        <v>Subdirección de Servicios Metrológicos y Relación con el Ciudadano</v>
      </c>
      <c r="F1132" s="1022" t="str">
        <f>'PLAN DE ACCIÓN 2026'!H34</f>
        <v>Identificar actividades en el sector CIT que articulen las necesidades de la industria con las capacidades de CTI y academia</v>
      </c>
      <c r="G1132" s="1022">
        <v>12</v>
      </c>
      <c r="H1132" s="1022" t="s">
        <v>145</v>
      </c>
      <c r="I1132" s="1030">
        <f>'PLAN DE ACCIÓN 2026'!V34</f>
        <v>13</v>
      </c>
      <c r="J1132" s="1030">
        <f>'PLAN DE ACCIÓN 2026'!J34+'PLAN DE ACCIÓN 2026'!K34+'PLAN DE ACCIÓN 2026'!L34+'PLAN DE ACCIÓN 2026'!M34+'PLAN DE ACCIÓN 2026'!N34+'PLAN DE ACCIÓN 2026'!O34+'PLAN DE ACCIÓN 2026'!P34+'PLAN DE ACCIÓN 2026'!Q34+'PLAN DE ACCIÓN 2026'!R34+'PLAN DE ACCIÓN 2026'!S34+'PLAN DE ACCIÓN 2026'!T34+'PLAN DE ACCIÓN 2026'!U34</f>
        <v>13</v>
      </c>
      <c r="K1132" s="1030">
        <f>'PLAN DE ACCIÓN 2026'!AB34+'PLAN DE ACCIÓN 2026'!AC34+'PLAN DE ACCIÓN 2026'!AD34+'PLAN DE ACCIÓN 2026'!AE34+'PLAN DE ACCIÓN 2026'!AF34+'PLAN DE ACCIÓN 2026'!AG34+'PLAN DE ACCIÓN 2026'!AH34+'PLAN DE ACCIÓN 2026'!AI34+'PLAN DE ACCIÓN 2026'!AJ34+'PLAN DE ACCIÓN 2026'!AK34+'PLAN DE ACCIÓN 2026'!AL34+'PLAN DE ACCIÓN 2026'!AM34</f>
        <v>0</v>
      </c>
      <c r="L1132" s="1031">
        <f t="shared" si="109"/>
        <v>1</v>
      </c>
      <c r="M1132" s="1031">
        <f t="shared" si="110"/>
        <v>0</v>
      </c>
      <c r="N1132" s="1030">
        <f>'PLAN DE ACCIÓN 2026'!U34</f>
        <v>7</v>
      </c>
      <c r="O1132" s="1022">
        <f>'PLAN DE ACCIÓN 2026'!AM34</f>
        <v>0</v>
      </c>
      <c r="P1132" s="1029">
        <f t="shared" si="111"/>
        <v>0</v>
      </c>
      <c r="Q1132" s="1046" t="s">
        <v>105</v>
      </c>
      <c r="R1132" s="1022">
        <f t="shared" si="112"/>
        <v>-13</v>
      </c>
      <c r="S1132" s="1022">
        <f t="shared" si="113"/>
        <v>-7</v>
      </c>
    </row>
    <row r="1133" spans="1:19" ht="14.25">
      <c r="A1133" s="1041">
        <v>32</v>
      </c>
      <c r="B1133" s="1023" t="str">
        <f>'PLAN DE ACCIÓN 2026'!G35</f>
        <v>PEI8</v>
      </c>
      <c r="C1133" s="1048" t="s">
        <v>133</v>
      </c>
      <c r="D1133" s="1048" t="s">
        <v>104</v>
      </c>
      <c r="E1133" s="1023" t="str">
        <f>'PLAN DE ACCIÓN 2026'!X35</f>
        <v>Subdirección de Metrología Química y Biología</v>
      </c>
      <c r="F1133" s="1022" t="str">
        <f>'PLAN DE ACCIÓN 2026'!H35</f>
        <v>Mantener la clasificación del grupos de investigación GIMQB reconocido por MinCiencias, Cumplimiento con las actividades/entregables y producidos relacionadas al mantenimiento de la categoría A del Grupo de Investigación en Metrología Química y Bioanálisis - GIMQB. 1</v>
      </c>
      <c r="G1133" s="1022">
        <v>12</v>
      </c>
      <c r="H1133" s="1022" t="s">
        <v>145</v>
      </c>
      <c r="I1133" s="1030">
        <f>'PLAN DE ACCIÓN 2026'!V35</f>
        <v>1</v>
      </c>
      <c r="J1133" s="1030">
        <f>'PLAN DE ACCIÓN 2026'!J35+'PLAN DE ACCIÓN 2026'!K35+'PLAN DE ACCIÓN 2026'!L35+'PLAN DE ACCIÓN 2026'!M35+'PLAN DE ACCIÓN 2026'!N35+'PLAN DE ACCIÓN 2026'!O35+'PLAN DE ACCIÓN 2026'!P35+'PLAN DE ACCIÓN 2026'!Q35+'PLAN DE ACCIÓN 2026'!R35+'PLAN DE ACCIÓN 2026'!S35+'PLAN DE ACCIÓN 2026'!T35+'PLAN DE ACCIÓN 2026'!U35</f>
        <v>1</v>
      </c>
      <c r="K1133" s="1030">
        <f>'PLAN DE ACCIÓN 2026'!AB35+'PLAN DE ACCIÓN 2026'!AC35+'PLAN DE ACCIÓN 2026'!AD35+'PLAN DE ACCIÓN 2026'!AE35+'PLAN DE ACCIÓN 2026'!AF35+'PLAN DE ACCIÓN 2026'!AG35+'PLAN DE ACCIÓN 2026'!AH35+'PLAN DE ACCIÓN 2026'!AI35+'PLAN DE ACCIÓN 2026'!AJ35+'PLAN DE ACCIÓN 2026'!AK35+'PLAN DE ACCIÓN 2026'!AL35+'PLAN DE ACCIÓN 2026'!AM35</f>
        <v>0</v>
      </c>
      <c r="L1133" s="1031">
        <f t="shared" si="109"/>
        <v>1</v>
      </c>
      <c r="M1133" s="1031">
        <f t="shared" si="110"/>
        <v>0</v>
      </c>
      <c r="N1133" s="1030">
        <f>'PLAN DE ACCIÓN 2026'!U35</f>
        <v>1</v>
      </c>
      <c r="O1133" s="1022">
        <f>'PLAN DE ACCIÓN 2026'!AM35</f>
        <v>0</v>
      </c>
      <c r="P1133" s="1029">
        <f t="shared" si="111"/>
        <v>0</v>
      </c>
      <c r="Q1133" s="1046" t="s">
        <v>105</v>
      </c>
      <c r="R1133" s="1022">
        <f t="shared" si="112"/>
        <v>-1</v>
      </c>
      <c r="S1133" s="1022">
        <f t="shared" si="113"/>
        <v>-1</v>
      </c>
    </row>
    <row r="1134" spans="1:19" ht="14.25">
      <c r="A1134" s="1041">
        <v>33</v>
      </c>
      <c r="B1134" s="1023" t="str">
        <f>'PLAN DE ACCIÓN 2026'!G36</f>
        <v>PEI9</v>
      </c>
      <c r="C1134" s="1048" t="s">
        <v>133</v>
      </c>
      <c r="D1134" s="1048" t="s">
        <v>104</v>
      </c>
      <c r="E1134" s="1023" t="str">
        <f>'PLAN DE ACCIÓN 2026'!X36</f>
        <v>Subdirección de Metrología Física</v>
      </c>
      <c r="F1134" s="1022" t="str">
        <f>'PLAN DE ACCIÓN 2026'!H36</f>
        <v xml:space="preserve">
Mejorar la produccion de I+D+i del grupo de investigacion GIMCI acorde al modelo de medicion de MinCiencias,Cumplimiento con las actividades/entregables y producidos relacionadas al  mejoramiento de categoría B del Grupo de Investigación de Metrología Cientifica e Industrial - GIMCI </v>
      </c>
      <c r="G1134" s="1022">
        <v>12</v>
      </c>
      <c r="H1134" s="1022" t="s">
        <v>145</v>
      </c>
      <c r="I1134" s="1030">
        <f>'PLAN DE ACCIÓN 2026'!V36</f>
        <v>8</v>
      </c>
      <c r="J1134" s="1030">
        <f>'PLAN DE ACCIÓN 2026'!J36+'PLAN DE ACCIÓN 2026'!K36+'PLAN DE ACCIÓN 2026'!L36+'PLAN DE ACCIÓN 2026'!M36+'PLAN DE ACCIÓN 2026'!N36+'PLAN DE ACCIÓN 2026'!O36+'PLAN DE ACCIÓN 2026'!P36+'PLAN DE ACCIÓN 2026'!Q36+'PLAN DE ACCIÓN 2026'!R36+'PLAN DE ACCIÓN 2026'!S36+'PLAN DE ACCIÓN 2026'!T36+'PLAN DE ACCIÓN 2026'!U36</f>
        <v>8</v>
      </c>
      <c r="K1134" s="1030">
        <f>'PLAN DE ACCIÓN 2026'!AB36+'PLAN DE ACCIÓN 2026'!AC36+'PLAN DE ACCIÓN 2026'!AD36+'PLAN DE ACCIÓN 2026'!AE36+'PLAN DE ACCIÓN 2026'!AF36+'PLAN DE ACCIÓN 2026'!AG36+'PLAN DE ACCIÓN 2026'!AH36+'PLAN DE ACCIÓN 2026'!AI36+'PLAN DE ACCIÓN 2026'!AJ36+'PLAN DE ACCIÓN 2026'!AK36+'PLAN DE ACCIÓN 2026'!AL36+'PLAN DE ACCIÓN 2026'!AM36</f>
        <v>0</v>
      </c>
      <c r="L1134" s="1031">
        <f t="shared" si="109"/>
        <v>1</v>
      </c>
      <c r="M1134" s="1031">
        <f t="shared" si="110"/>
        <v>0</v>
      </c>
      <c r="N1134" s="1030">
        <f>'PLAN DE ACCIÓN 2026'!U36</f>
        <v>2</v>
      </c>
      <c r="O1134" s="1022">
        <f>'PLAN DE ACCIÓN 2026'!AM36</f>
        <v>0</v>
      </c>
      <c r="P1134" s="1029">
        <f t="shared" si="111"/>
        <v>0</v>
      </c>
      <c r="Q1134" s="1046" t="s">
        <v>105</v>
      </c>
      <c r="R1134" s="1022">
        <f t="shared" si="112"/>
        <v>-8</v>
      </c>
      <c r="S1134" s="1022">
        <f t="shared" si="113"/>
        <v>-2</v>
      </c>
    </row>
    <row r="1135" spans="1:19" ht="14.25">
      <c r="A1135" s="1041">
        <v>34</v>
      </c>
      <c r="B1135" s="1023" t="str">
        <f>'PLAN DE ACCIÓN 2026'!G37</f>
        <v>PEI10</v>
      </c>
      <c r="C1135" s="1048" t="s">
        <v>133</v>
      </c>
      <c r="D1135" s="1048" t="s">
        <v>104</v>
      </c>
      <c r="E1135" s="1023" t="str">
        <f>'PLAN DE ACCIÓN 2026'!X37</f>
        <v>Subdirección de Servicios Metrológicos y Relación con el Ciudadano</v>
      </c>
      <c r="F1135" s="1022" t="str">
        <f>'PLAN DE ACCIÓN 2026'!H37</f>
        <v>Mantener el reconocimiento como centro de investigación</v>
      </c>
      <c r="G1135" s="1022">
        <v>12</v>
      </c>
      <c r="H1135" s="1022" t="s">
        <v>145</v>
      </c>
      <c r="I1135" s="1030">
        <f>'PLAN DE ACCIÓN 2026'!V37</f>
        <v>1</v>
      </c>
      <c r="J1135" s="1030">
        <f>'PLAN DE ACCIÓN 2026'!J37+'PLAN DE ACCIÓN 2026'!K37+'PLAN DE ACCIÓN 2026'!L37+'PLAN DE ACCIÓN 2026'!M37+'PLAN DE ACCIÓN 2026'!N37+'PLAN DE ACCIÓN 2026'!O37+'PLAN DE ACCIÓN 2026'!P37+'PLAN DE ACCIÓN 2026'!Q37+'PLAN DE ACCIÓN 2026'!R37+'PLAN DE ACCIÓN 2026'!S37+'PLAN DE ACCIÓN 2026'!T37+'PLAN DE ACCIÓN 2026'!U37</f>
        <v>1</v>
      </c>
      <c r="K1135" s="1030">
        <f>'PLAN DE ACCIÓN 2026'!AB37+'PLAN DE ACCIÓN 2026'!AC37+'PLAN DE ACCIÓN 2026'!AD37+'PLAN DE ACCIÓN 2026'!AE37+'PLAN DE ACCIÓN 2026'!AF37+'PLAN DE ACCIÓN 2026'!AG37+'PLAN DE ACCIÓN 2026'!AH37+'PLAN DE ACCIÓN 2026'!AI37+'PLAN DE ACCIÓN 2026'!AJ37+'PLAN DE ACCIÓN 2026'!AK37+'PLAN DE ACCIÓN 2026'!AL37+'PLAN DE ACCIÓN 2026'!AM37</f>
        <v>0</v>
      </c>
      <c r="L1135" s="1031">
        <f t="shared" si="109"/>
        <v>1</v>
      </c>
      <c r="M1135" s="1031">
        <f t="shared" si="110"/>
        <v>0</v>
      </c>
      <c r="N1135" s="1030">
        <f>'PLAN DE ACCIÓN 2026'!U37</f>
        <v>1</v>
      </c>
      <c r="O1135" s="1022">
        <f>'PLAN DE ACCIÓN 2026'!AM37</f>
        <v>0</v>
      </c>
      <c r="P1135" s="1029">
        <f t="shared" si="111"/>
        <v>0</v>
      </c>
      <c r="Q1135" s="1046" t="s">
        <v>105</v>
      </c>
      <c r="R1135" s="1022">
        <f t="shared" si="112"/>
        <v>-1</v>
      </c>
      <c r="S1135" s="1022">
        <f t="shared" si="113"/>
        <v>-1</v>
      </c>
    </row>
    <row r="1136" spans="1:19" ht="14.25">
      <c r="A1136" s="1041">
        <v>35</v>
      </c>
      <c r="B1136" s="1023" t="str">
        <f>'PLAN DE ACCIÓN 2026'!G38</f>
        <v>PEI11</v>
      </c>
      <c r="C1136" s="1048" t="s">
        <v>133</v>
      </c>
      <c r="D1136" s="1048" t="s">
        <v>104</v>
      </c>
      <c r="E1136" s="1023" t="str">
        <f>'PLAN DE ACCIÓN 2026'!X38</f>
        <v>Secretaría General</v>
      </c>
      <c r="F1136" s="1022" t="str">
        <f>'PLAN DE ACCIÓN 2026'!H38</f>
        <v>Fortalecer la participación de los colaboradores de las áreas de apoyo en actividades ACTI</v>
      </c>
      <c r="G1136" s="1022">
        <v>12</v>
      </c>
      <c r="H1136" s="1022" t="s">
        <v>145</v>
      </c>
      <c r="I1136" s="1030">
        <f>'PLAN DE ACCIÓN 2026'!V38</f>
        <v>4</v>
      </c>
      <c r="J1136" s="1030">
        <f>'PLAN DE ACCIÓN 2026'!J38+'PLAN DE ACCIÓN 2026'!K38+'PLAN DE ACCIÓN 2026'!L38+'PLAN DE ACCIÓN 2026'!M38+'PLAN DE ACCIÓN 2026'!N38+'PLAN DE ACCIÓN 2026'!O38+'PLAN DE ACCIÓN 2026'!P38+'PLAN DE ACCIÓN 2026'!Q38+'PLAN DE ACCIÓN 2026'!R38+'PLAN DE ACCIÓN 2026'!S38+'PLAN DE ACCIÓN 2026'!T38+'PLAN DE ACCIÓN 2026'!U38</f>
        <v>4</v>
      </c>
      <c r="K1136" s="1030">
        <f>'PLAN DE ACCIÓN 2026'!AB38+'PLAN DE ACCIÓN 2026'!AC38+'PLAN DE ACCIÓN 2026'!AD38+'PLAN DE ACCIÓN 2026'!AE38+'PLAN DE ACCIÓN 2026'!AF38+'PLAN DE ACCIÓN 2026'!AG38+'PLAN DE ACCIÓN 2026'!AH38+'PLAN DE ACCIÓN 2026'!AI38+'PLAN DE ACCIÓN 2026'!AJ38+'PLAN DE ACCIÓN 2026'!AK38+'PLAN DE ACCIÓN 2026'!AL38+'PLAN DE ACCIÓN 2026'!AM38</f>
        <v>1</v>
      </c>
      <c r="L1136" s="1031">
        <f t="shared" si="109"/>
        <v>1</v>
      </c>
      <c r="M1136" s="1031">
        <f t="shared" si="110"/>
        <v>0.25</v>
      </c>
      <c r="N1136" s="1030">
        <f>'PLAN DE ACCIÓN 2026'!U38</f>
        <v>1</v>
      </c>
      <c r="O1136" s="1022">
        <f>'PLAN DE ACCIÓN 2026'!AM38</f>
        <v>0</v>
      </c>
      <c r="P1136" s="1029">
        <f t="shared" si="111"/>
        <v>0</v>
      </c>
      <c r="Q1136" s="1046" t="s">
        <v>105</v>
      </c>
      <c r="R1136" s="1022">
        <f t="shared" si="112"/>
        <v>-3</v>
      </c>
      <c r="S1136" s="1022">
        <f t="shared" si="113"/>
        <v>-1</v>
      </c>
    </row>
    <row r="1137" spans="1:19" ht="14.25">
      <c r="A1137" s="1041">
        <v>36</v>
      </c>
      <c r="B1137" s="1023" t="str">
        <f>'PLAN DE ACCIÓN 2026'!G39</f>
        <v>PEI12</v>
      </c>
      <c r="C1137" s="1048" t="s">
        <v>133</v>
      </c>
      <c r="D1137" s="1048" t="s">
        <v>104</v>
      </c>
      <c r="E1137" s="1023" t="str">
        <f>'PLAN DE ACCIÓN 2026'!X39</f>
        <v>Secretaría General</v>
      </c>
      <c r="F1137" s="1022" t="str">
        <f>'PLAN DE ACCIÓN 2026'!H39</f>
        <v>Participar en el reconocimiento de la Secretaría Distrital de Ambiente PREAD.</v>
      </c>
      <c r="G1137" s="1022">
        <v>12</v>
      </c>
      <c r="H1137" s="1022" t="s">
        <v>145</v>
      </c>
      <c r="I1137" s="1030">
        <f>'PLAN DE ACCIÓN 2026'!V39</f>
        <v>1</v>
      </c>
      <c r="J1137" s="1030">
        <f>'PLAN DE ACCIÓN 2026'!J39+'PLAN DE ACCIÓN 2026'!K39+'PLAN DE ACCIÓN 2026'!L39+'PLAN DE ACCIÓN 2026'!M39+'PLAN DE ACCIÓN 2026'!N39+'PLAN DE ACCIÓN 2026'!O39+'PLAN DE ACCIÓN 2026'!P39+'PLAN DE ACCIÓN 2026'!Q39+'PLAN DE ACCIÓN 2026'!R39+'PLAN DE ACCIÓN 2026'!S39+'PLAN DE ACCIÓN 2026'!T39+'PLAN DE ACCIÓN 2026'!U39</f>
        <v>1</v>
      </c>
      <c r="K1137" s="1030">
        <f>'PLAN DE ACCIÓN 2026'!AB39+'PLAN DE ACCIÓN 2026'!AC39+'PLAN DE ACCIÓN 2026'!AD39+'PLAN DE ACCIÓN 2026'!AE39+'PLAN DE ACCIÓN 2026'!AF39+'PLAN DE ACCIÓN 2026'!AG39+'PLAN DE ACCIÓN 2026'!AH39+'PLAN DE ACCIÓN 2026'!AI39+'PLAN DE ACCIÓN 2026'!AJ39+'PLAN DE ACCIÓN 2026'!AK39+'PLAN DE ACCIÓN 2026'!AL39+'PLAN DE ACCIÓN 2026'!AM39</f>
        <v>0</v>
      </c>
      <c r="L1137" s="1031">
        <f t="shared" si="109"/>
        <v>1</v>
      </c>
      <c r="M1137" s="1031">
        <f t="shared" si="110"/>
        <v>0</v>
      </c>
      <c r="N1137" s="1030">
        <f>'PLAN DE ACCIÓN 2026'!U39</f>
        <v>1</v>
      </c>
      <c r="O1137" s="1022">
        <f>'PLAN DE ACCIÓN 2026'!AM39</f>
        <v>0</v>
      </c>
      <c r="P1137" s="1029">
        <f t="shared" si="111"/>
        <v>0</v>
      </c>
      <c r="Q1137" s="1046" t="s">
        <v>105</v>
      </c>
      <c r="R1137" s="1022">
        <f t="shared" si="112"/>
        <v>-1</v>
      </c>
      <c r="S1137" s="1022">
        <f t="shared" si="113"/>
        <v>-1</v>
      </c>
    </row>
    <row r="1138" spans="1:19" ht="14.25">
      <c r="A1138" s="1041">
        <v>37</v>
      </c>
      <c r="B1138" s="1023" t="str">
        <f>'PLAN DE ACCIÓN 2026'!G40</f>
        <v>PEI13</v>
      </c>
      <c r="C1138" s="1048" t="s">
        <v>133</v>
      </c>
      <c r="D1138" s="1048" t="s">
        <v>104</v>
      </c>
      <c r="E1138" s="1023" t="str">
        <f>'PLAN DE ACCIÓN 2026'!X40</f>
        <v>Secretaría General</v>
      </c>
      <c r="F1138" s="1022" t="str">
        <f>'PLAN DE ACCIÓN 2026'!H40</f>
        <v>Ejecutar actividades en pro de la generación de cultura de la gestión del cambio en el instituto</v>
      </c>
      <c r="G1138" s="1022">
        <v>12</v>
      </c>
      <c r="H1138" s="1022" t="s">
        <v>145</v>
      </c>
      <c r="I1138" s="1030">
        <f>'PLAN DE ACCIÓN 2026'!V40</f>
        <v>2</v>
      </c>
      <c r="J1138" s="1030">
        <f>'PLAN DE ACCIÓN 2026'!J40+'PLAN DE ACCIÓN 2026'!K40+'PLAN DE ACCIÓN 2026'!L40+'PLAN DE ACCIÓN 2026'!M40+'PLAN DE ACCIÓN 2026'!N40+'PLAN DE ACCIÓN 2026'!O40+'PLAN DE ACCIÓN 2026'!P40+'PLAN DE ACCIÓN 2026'!Q40+'PLAN DE ACCIÓN 2026'!R40+'PLAN DE ACCIÓN 2026'!S40+'PLAN DE ACCIÓN 2026'!T40+'PLAN DE ACCIÓN 2026'!U40</f>
        <v>2</v>
      </c>
      <c r="K1138" s="1030">
        <f>'PLAN DE ACCIÓN 2026'!AB40+'PLAN DE ACCIÓN 2026'!AC40+'PLAN DE ACCIÓN 2026'!AD40+'PLAN DE ACCIÓN 2026'!AE40+'PLAN DE ACCIÓN 2026'!AF40+'PLAN DE ACCIÓN 2026'!AG40+'PLAN DE ACCIÓN 2026'!AH40+'PLAN DE ACCIÓN 2026'!AI40+'PLAN DE ACCIÓN 2026'!AJ40+'PLAN DE ACCIÓN 2026'!AK40+'PLAN DE ACCIÓN 2026'!AL40+'PLAN DE ACCIÓN 2026'!AM40</f>
        <v>0</v>
      </c>
      <c r="L1138" s="1031">
        <f t="shared" si="109"/>
        <v>1</v>
      </c>
      <c r="M1138" s="1031">
        <f t="shared" si="110"/>
        <v>0</v>
      </c>
      <c r="N1138" s="1030">
        <f>'PLAN DE ACCIÓN 2026'!U40</f>
        <v>1</v>
      </c>
      <c r="O1138" s="1022">
        <f>'PLAN DE ACCIÓN 2026'!AM40</f>
        <v>0</v>
      </c>
      <c r="P1138" s="1029">
        <f t="shared" si="111"/>
        <v>0</v>
      </c>
      <c r="Q1138" s="1046" t="s">
        <v>105</v>
      </c>
      <c r="R1138" s="1022">
        <f t="shared" si="112"/>
        <v>-2</v>
      </c>
      <c r="S1138" s="1022">
        <f t="shared" si="113"/>
        <v>-1</v>
      </c>
    </row>
    <row r="1139" spans="1:19" ht="14.25">
      <c r="A1139" s="1041">
        <v>38</v>
      </c>
      <c r="B1139" s="1023" t="str">
        <f>'PLAN DE ACCIÓN 2026'!G41</f>
        <v>PEI14</v>
      </c>
      <c r="C1139" s="1048" t="s">
        <v>133</v>
      </c>
      <c r="D1139" s="1048" t="s">
        <v>104</v>
      </c>
      <c r="E1139" s="1023" t="str">
        <f>'PLAN DE ACCIÓN 2026'!X41</f>
        <v>Secretaría General</v>
      </c>
      <c r="F1139" s="1022" t="str">
        <f>'PLAN DE ACCIÓN 2026'!H41</f>
        <v>Implementar la política de gestión del conocimiento</v>
      </c>
      <c r="G1139" s="1022">
        <v>12</v>
      </c>
      <c r="H1139" s="1022" t="s">
        <v>145</v>
      </c>
      <c r="I1139" s="1030">
        <f>'PLAN DE ACCIÓN 2026'!V41</f>
        <v>1</v>
      </c>
      <c r="J1139" s="1030">
        <f>'PLAN DE ACCIÓN 2026'!J41+'PLAN DE ACCIÓN 2026'!K41+'PLAN DE ACCIÓN 2026'!L41+'PLAN DE ACCIÓN 2026'!M41+'PLAN DE ACCIÓN 2026'!N41+'PLAN DE ACCIÓN 2026'!O41+'PLAN DE ACCIÓN 2026'!P41+'PLAN DE ACCIÓN 2026'!Q41+'PLAN DE ACCIÓN 2026'!R41+'PLAN DE ACCIÓN 2026'!S41+'PLAN DE ACCIÓN 2026'!T41+'PLAN DE ACCIÓN 2026'!U41</f>
        <v>1</v>
      </c>
      <c r="K1139" s="1030">
        <f>'PLAN DE ACCIÓN 2026'!AB41+'PLAN DE ACCIÓN 2026'!AC41+'PLAN DE ACCIÓN 2026'!AD41+'PLAN DE ACCIÓN 2026'!AE41+'PLAN DE ACCIÓN 2026'!AF41+'PLAN DE ACCIÓN 2026'!AG41+'PLAN DE ACCIÓN 2026'!AH41+'PLAN DE ACCIÓN 2026'!AI41+'PLAN DE ACCIÓN 2026'!AJ41+'PLAN DE ACCIÓN 2026'!AK41+'PLAN DE ACCIÓN 2026'!AL41+'PLAN DE ACCIÓN 2026'!AM41</f>
        <v>0</v>
      </c>
      <c r="L1139" s="1031">
        <f t="shared" si="109"/>
        <v>1</v>
      </c>
      <c r="M1139" s="1031">
        <f t="shared" si="110"/>
        <v>0</v>
      </c>
      <c r="N1139" s="1030">
        <f>'PLAN DE ACCIÓN 2026'!U41</f>
        <v>1</v>
      </c>
      <c r="O1139" s="1022">
        <f>'PLAN DE ACCIÓN 2026'!AM41</f>
        <v>0</v>
      </c>
      <c r="P1139" s="1029">
        <f t="shared" si="111"/>
        <v>0</v>
      </c>
      <c r="Q1139" s="1046" t="s">
        <v>105</v>
      </c>
      <c r="R1139" s="1022">
        <f t="shared" si="112"/>
        <v>-1</v>
      </c>
      <c r="S1139" s="1022">
        <f t="shared" si="113"/>
        <v>-1</v>
      </c>
    </row>
    <row r="1140" spans="1:19" ht="14.25">
      <c r="A1140" s="1041">
        <v>39</v>
      </c>
      <c r="B1140" s="1023" t="str">
        <f>'PLAN DE ACCIÓN 2026'!G42</f>
        <v>PEI15</v>
      </c>
      <c r="C1140" s="1048" t="s">
        <v>133</v>
      </c>
      <c r="D1140" s="1048" t="s">
        <v>104</v>
      </c>
      <c r="E1140" s="1023" t="str">
        <f>'PLAN DE ACCIÓN 2026'!X42</f>
        <v>Dirección General</v>
      </c>
      <c r="F1140" s="1022" t="str">
        <f>'PLAN DE ACCIÓN 2026'!H42</f>
        <v xml:space="preserve">Definir e implimentar la estrategia de comunicacion para el pocisionamiento institutcional en los grupos de valor </v>
      </c>
      <c r="G1140" s="1022">
        <v>12</v>
      </c>
      <c r="H1140" s="1022" t="s">
        <v>145</v>
      </c>
      <c r="I1140" s="1030">
        <f>'PLAN DE ACCIÓN 2026'!V42</f>
        <v>1</v>
      </c>
      <c r="J1140" s="1030">
        <f>'PLAN DE ACCIÓN 2026'!J42+'PLAN DE ACCIÓN 2026'!K42+'PLAN DE ACCIÓN 2026'!L42+'PLAN DE ACCIÓN 2026'!M42+'PLAN DE ACCIÓN 2026'!N42+'PLAN DE ACCIÓN 2026'!O42+'PLAN DE ACCIÓN 2026'!P42+'PLAN DE ACCIÓN 2026'!Q42+'PLAN DE ACCIÓN 2026'!R42+'PLAN DE ACCIÓN 2026'!S42+'PLAN DE ACCIÓN 2026'!T42+'PLAN DE ACCIÓN 2026'!U42</f>
        <v>1</v>
      </c>
      <c r="K1140" s="1030">
        <f>'PLAN DE ACCIÓN 2026'!AB42+'PLAN DE ACCIÓN 2026'!AC42+'PLAN DE ACCIÓN 2026'!AD42+'PLAN DE ACCIÓN 2026'!AE42+'PLAN DE ACCIÓN 2026'!AF42+'PLAN DE ACCIÓN 2026'!AG42+'PLAN DE ACCIÓN 2026'!AH42+'PLAN DE ACCIÓN 2026'!AI42+'PLAN DE ACCIÓN 2026'!AJ42+'PLAN DE ACCIÓN 2026'!AK42+'PLAN DE ACCIÓN 2026'!AL42+'PLAN DE ACCIÓN 2026'!AM42</f>
        <v>0</v>
      </c>
      <c r="L1140" s="1031">
        <f t="shared" si="109"/>
        <v>1</v>
      </c>
      <c r="M1140" s="1031">
        <f t="shared" si="110"/>
        <v>0</v>
      </c>
      <c r="N1140" s="1030">
        <f>'PLAN DE ACCIÓN 2026'!U42</f>
        <v>1</v>
      </c>
      <c r="O1140" s="1022">
        <f>'PLAN DE ACCIÓN 2026'!AM42</f>
        <v>0</v>
      </c>
      <c r="P1140" s="1029">
        <f t="shared" si="111"/>
        <v>0</v>
      </c>
      <c r="Q1140" s="1046" t="s">
        <v>105</v>
      </c>
      <c r="R1140" s="1022">
        <f t="shared" si="112"/>
        <v>-1</v>
      </c>
      <c r="S1140" s="1022">
        <f t="shared" si="113"/>
        <v>-1</v>
      </c>
    </row>
    <row r="1141" spans="1:19" ht="14.25">
      <c r="A1141" s="1041">
        <v>40</v>
      </c>
      <c r="B1141" s="1023" t="str">
        <f>'PLAN DE ACCIÓN 2026'!G43</f>
        <v>PEI16</v>
      </c>
      <c r="C1141" s="1048" t="s">
        <v>133</v>
      </c>
      <c r="D1141" s="1048" t="s">
        <v>104</v>
      </c>
      <c r="E1141" s="1023" t="str">
        <f>'PLAN DE ACCIÓN 2026'!X43</f>
        <v>Oficina de Informática y Desarrollo Tecnológico</v>
      </c>
      <c r="F1141" s="1022" t="str">
        <f>'PLAN DE ACCIÓN 2026'!H43</f>
        <v>Implementar iniciativas para adoptar nuevas tecnologías en los procesos del instituto</v>
      </c>
      <c r="G1141" s="1022">
        <v>12</v>
      </c>
      <c r="H1141" s="1022" t="s">
        <v>145</v>
      </c>
      <c r="I1141" s="1030">
        <f>'PLAN DE ACCIÓN 2026'!V43</f>
        <v>2</v>
      </c>
      <c r="J1141" s="1030">
        <f>'PLAN DE ACCIÓN 2026'!J43+'PLAN DE ACCIÓN 2026'!K43+'PLAN DE ACCIÓN 2026'!L43+'PLAN DE ACCIÓN 2026'!M43+'PLAN DE ACCIÓN 2026'!N43+'PLAN DE ACCIÓN 2026'!O43+'PLAN DE ACCIÓN 2026'!P43+'PLAN DE ACCIÓN 2026'!Q43+'PLAN DE ACCIÓN 2026'!R43+'PLAN DE ACCIÓN 2026'!S43+'PLAN DE ACCIÓN 2026'!T43+'PLAN DE ACCIÓN 2026'!U43</f>
        <v>2</v>
      </c>
      <c r="K1141" s="1030">
        <f>'PLAN DE ACCIÓN 2026'!AB43+'PLAN DE ACCIÓN 2026'!AC43+'PLAN DE ACCIÓN 2026'!AD43+'PLAN DE ACCIÓN 2026'!AE43+'PLAN DE ACCIÓN 2026'!AF43+'PLAN DE ACCIÓN 2026'!AG43+'PLAN DE ACCIÓN 2026'!AH43+'PLAN DE ACCIÓN 2026'!AI43+'PLAN DE ACCIÓN 2026'!AJ43+'PLAN DE ACCIÓN 2026'!AK43+'PLAN DE ACCIÓN 2026'!AL43+'PLAN DE ACCIÓN 2026'!AM43</f>
        <v>0</v>
      </c>
      <c r="L1141" s="1031">
        <f t="shared" si="109"/>
        <v>1</v>
      </c>
      <c r="M1141" s="1031">
        <f t="shared" si="110"/>
        <v>0</v>
      </c>
      <c r="N1141" s="1030">
        <f>'PLAN DE ACCIÓN 2026'!U43</f>
        <v>1</v>
      </c>
      <c r="O1141" s="1022">
        <f>'PLAN DE ACCIÓN 2026'!AM43</f>
        <v>0</v>
      </c>
      <c r="P1141" s="1029">
        <f t="shared" si="111"/>
        <v>0</v>
      </c>
      <c r="Q1141" s="1046" t="s">
        <v>107</v>
      </c>
      <c r="R1141" s="1022">
        <f t="shared" si="112"/>
        <v>-2</v>
      </c>
      <c r="S1141" s="1022">
        <f t="shared" si="113"/>
        <v>-1</v>
      </c>
    </row>
    <row r="1142" spans="1:19" ht="14.25">
      <c r="A1142" s="1041">
        <v>41</v>
      </c>
      <c r="B1142" s="1023" t="str">
        <f>'PLAN DE ACCIÓN 2026'!G44</f>
        <v>PES14</v>
      </c>
      <c r="C1142" s="1048" t="s">
        <v>133</v>
      </c>
      <c r="D1142" s="1048" t="s">
        <v>104</v>
      </c>
      <c r="E1142" s="1023" t="str">
        <f>'PLAN DE ACCIÓN 2026'!X44</f>
        <v>Subdirección de Servicios Metrológicos y Relación con el Ciudadano</v>
      </c>
      <c r="F1142" s="1022" t="str">
        <f>'PLAN DE ACCIÓN 2026'!H44</f>
        <v>Implementar o ejecutar actividades enmarcadas a la Estrategia de Participación Ciudadana Sectorial</v>
      </c>
      <c r="G1142" s="1022">
        <v>12</v>
      </c>
      <c r="H1142" s="1022" t="s">
        <v>145</v>
      </c>
      <c r="I1142" s="1030">
        <f>'PLAN DE ACCIÓN 2026'!V44</f>
        <v>1</v>
      </c>
      <c r="J1142" s="1030">
        <f>'PLAN DE ACCIÓN 2026'!J44+'PLAN DE ACCIÓN 2026'!K44+'PLAN DE ACCIÓN 2026'!L44+'PLAN DE ACCIÓN 2026'!M44+'PLAN DE ACCIÓN 2026'!N44+'PLAN DE ACCIÓN 2026'!O44+'PLAN DE ACCIÓN 2026'!P44+'PLAN DE ACCIÓN 2026'!Q44+'PLAN DE ACCIÓN 2026'!R44+'PLAN DE ACCIÓN 2026'!S44+'PLAN DE ACCIÓN 2026'!T44+'PLAN DE ACCIÓN 2026'!U44</f>
        <v>1</v>
      </c>
      <c r="K1142" s="1030">
        <f>'PLAN DE ACCIÓN 2026'!AB44+'PLAN DE ACCIÓN 2026'!AC44+'PLAN DE ACCIÓN 2026'!AD44+'PLAN DE ACCIÓN 2026'!AE44+'PLAN DE ACCIÓN 2026'!AF44+'PLAN DE ACCIÓN 2026'!AG44+'PLAN DE ACCIÓN 2026'!AH44+'PLAN DE ACCIÓN 2026'!AI44+'PLAN DE ACCIÓN 2026'!AJ44+'PLAN DE ACCIÓN 2026'!AK44+'PLAN DE ACCIÓN 2026'!AL44+'PLAN DE ACCIÓN 2026'!AM44</f>
        <v>0</v>
      </c>
      <c r="L1142" s="1031">
        <f t="shared" si="109"/>
        <v>1</v>
      </c>
      <c r="M1142" s="1031">
        <f t="shared" si="110"/>
        <v>0</v>
      </c>
      <c r="N1142" s="1030">
        <f>'PLAN DE ACCIÓN 2026'!U44</f>
        <v>1</v>
      </c>
      <c r="O1142" s="1022">
        <f>'PLAN DE ACCIÓN 2026'!AM44</f>
        <v>0</v>
      </c>
      <c r="P1142" s="1029">
        <f t="shared" si="111"/>
        <v>0</v>
      </c>
      <c r="Q1142" s="1046" t="s">
        <v>107</v>
      </c>
      <c r="R1142" s="1022">
        <f t="shared" si="112"/>
        <v>-1</v>
      </c>
      <c r="S1142" s="1022">
        <f t="shared" si="113"/>
        <v>-1</v>
      </c>
    </row>
    <row r="1143" spans="1:19" ht="14.25">
      <c r="A1143" s="1041">
        <v>42</v>
      </c>
      <c r="B1143" s="1023" t="str">
        <f>'PLAN DE ACCIÓN 2026'!G45</f>
        <v>PES15</v>
      </c>
      <c r="C1143" s="1048" t="s">
        <v>133</v>
      </c>
      <c r="D1143" s="1048" t="s">
        <v>104</v>
      </c>
      <c r="E1143" s="1023" t="str">
        <f>'PLAN DE ACCIÓN 2026'!X45</f>
        <v>Secretaría General</v>
      </c>
      <c r="F1143" s="1022" t="str">
        <f>'PLAN DE ACCIÓN 2026'!H45</f>
        <v>Servicio Público con Valores como Garante del Logro de los Objetivos Institucionales y la Materialización de la Planeación Estratégica</v>
      </c>
      <c r="G1143" s="1022">
        <v>12</v>
      </c>
      <c r="H1143" s="1022" t="s">
        <v>145</v>
      </c>
      <c r="I1143" s="1030">
        <f>'PLAN DE ACCIÓN 2026'!V45</f>
        <v>2</v>
      </c>
      <c r="J1143" s="1030">
        <f>'PLAN DE ACCIÓN 2026'!J45+'PLAN DE ACCIÓN 2026'!K45+'PLAN DE ACCIÓN 2026'!L45+'PLAN DE ACCIÓN 2026'!M45+'PLAN DE ACCIÓN 2026'!N45+'PLAN DE ACCIÓN 2026'!O45+'PLAN DE ACCIÓN 2026'!P45+'PLAN DE ACCIÓN 2026'!Q45+'PLAN DE ACCIÓN 2026'!R45+'PLAN DE ACCIÓN 2026'!S45+'PLAN DE ACCIÓN 2026'!T45+'PLAN DE ACCIÓN 2026'!U45</f>
        <v>2</v>
      </c>
      <c r="K1143" s="1030">
        <f>'PLAN DE ACCIÓN 2026'!AB45+'PLAN DE ACCIÓN 2026'!AC45+'PLAN DE ACCIÓN 2026'!AD45+'PLAN DE ACCIÓN 2026'!AE45+'PLAN DE ACCIÓN 2026'!AF45+'PLAN DE ACCIÓN 2026'!AG45+'PLAN DE ACCIÓN 2026'!AH45+'PLAN DE ACCIÓN 2026'!AI45+'PLAN DE ACCIÓN 2026'!AJ45+'PLAN DE ACCIÓN 2026'!AK45+'PLAN DE ACCIÓN 2026'!AL45+'PLAN DE ACCIÓN 2026'!AM45</f>
        <v>1</v>
      </c>
      <c r="L1143" s="1031">
        <f t="shared" si="109"/>
        <v>1</v>
      </c>
      <c r="M1143" s="1031">
        <f t="shared" si="110"/>
        <v>0.5</v>
      </c>
      <c r="N1143" s="1030">
        <f>'PLAN DE ACCIÓN 2026'!U45</f>
        <v>1</v>
      </c>
      <c r="O1143" s="1022">
        <f>'PLAN DE ACCIÓN 2026'!AM45</f>
        <v>0</v>
      </c>
      <c r="P1143" s="1029">
        <f t="shared" si="111"/>
        <v>0</v>
      </c>
      <c r="Q1143" s="1046" t="s">
        <v>107</v>
      </c>
      <c r="R1143" s="1022">
        <f t="shared" si="112"/>
        <v>-1</v>
      </c>
      <c r="S1143" s="1022">
        <f t="shared" si="113"/>
        <v>-1</v>
      </c>
    </row>
    <row r="1144" spans="1:19" ht="14.25">
      <c r="A1144" s="1041">
        <v>43</v>
      </c>
      <c r="B1144" s="1023" t="str">
        <f>'PLAN DE ACCIÓN 2026'!G46</f>
        <v>PES16</v>
      </c>
      <c r="C1144" s="1048" t="s">
        <v>133</v>
      </c>
      <c r="D1144" s="1048" t="s">
        <v>104</v>
      </c>
      <c r="E1144" s="1023" t="str">
        <f>'PLAN DE ACCIÓN 2026'!X46</f>
        <v>Secretaría General</v>
      </c>
      <c r="F1144" s="1022" t="str">
        <f>'PLAN DE ACCIÓN 2026'!H46</f>
        <v xml:space="preserve">Ejecución de las actividades propuestas en los cinco planes de acción dipuestos para la Política de Prevención del Daño Antijurídico para la vigencia. (cinco capacitaciones, un memorando interno) 
</v>
      </c>
      <c r="G1144" s="1022">
        <v>12</v>
      </c>
      <c r="H1144" s="1022" t="s">
        <v>145</v>
      </c>
      <c r="I1144" s="1030">
        <f>'PLAN DE ACCIÓN 2026'!V46</f>
        <v>2</v>
      </c>
      <c r="J1144" s="1030">
        <f>'PLAN DE ACCIÓN 2026'!J46+'PLAN DE ACCIÓN 2026'!K46+'PLAN DE ACCIÓN 2026'!L46+'PLAN DE ACCIÓN 2026'!M46+'PLAN DE ACCIÓN 2026'!N46+'PLAN DE ACCIÓN 2026'!O46+'PLAN DE ACCIÓN 2026'!P46+'PLAN DE ACCIÓN 2026'!Q46+'PLAN DE ACCIÓN 2026'!R46+'PLAN DE ACCIÓN 2026'!S46+'PLAN DE ACCIÓN 2026'!T46+'PLAN DE ACCIÓN 2026'!U46</f>
        <v>2</v>
      </c>
      <c r="K1144" s="1030">
        <f>'PLAN DE ACCIÓN 2026'!AB46+'PLAN DE ACCIÓN 2026'!AC46+'PLAN DE ACCIÓN 2026'!AD46+'PLAN DE ACCIÓN 2026'!AE46+'PLAN DE ACCIÓN 2026'!AF46+'PLAN DE ACCIÓN 2026'!AG46+'PLAN DE ACCIÓN 2026'!AH46+'PLAN DE ACCIÓN 2026'!AI46+'PLAN DE ACCIÓN 2026'!AJ46+'PLAN DE ACCIÓN 2026'!AK46+'PLAN DE ACCIÓN 2026'!AL46+'PLAN DE ACCIÓN 2026'!AM46</f>
        <v>0</v>
      </c>
      <c r="L1144" s="1031">
        <f t="shared" si="109"/>
        <v>1</v>
      </c>
      <c r="M1144" s="1031">
        <f t="shared" si="110"/>
        <v>0</v>
      </c>
      <c r="N1144" s="1030">
        <f>'PLAN DE ACCIÓN 2026'!U46</f>
        <v>1</v>
      </c>
      <c r="O1144" s="1022">
        <f>'PLAN DE ACCIÓN 2026'!AM46</f>
        <v>0</v>
      </c>
      <c r="P1144" s="1029">
        <f t="shared" si="111"/>
        <v>0</v>
      </c>
      <c r="Q1144" s="1046" t="s">
        <v>107</v>
      </c>
      <c r="R1144" s="1022">
        <f t="shared" si="112"/>
        <v>-2</v>
      </c>
      <c r="S1144" s="1022">
        <f t="shared" si="113"/>
        <v>-1</v>
      </c>
    </row>
    <row r="1145" spans="1:19" ht="14.25">
      <c r="A1145" s="1041">
        <v>44</v>
      </c>
      <c r="B1145" s="1023" t="str">
        <f>'PLAN DE ACCIÓN 2026'!G47</f>
        <v>PES17</v>
      </c>
      <c r="C1145" s="1048" t="s">
        <v>133</v>
      </c>
      <c r="D1145" s="1048" t="s">
        <v>104</v>
      </c>
      <c r="E1145" s="1023" t="str">
        <f>'PLAN DE ACCIÓN 2026'!X47</f>
        <v>Secretaría General</v>
      </c>
      <c r="F1145" s="1022" t="str">
        <f>'PLAN DE ACCIÓN 2026'!H47</f>
        <v>Reportar ante el MinCIT las actividades programadas en el plan de conservación, preservación y difusión del patrimonio documental del sector.</v>
      </c>
      <c r="G1145" s="1022">
        <v>12</v>
      </c>
      <c r="H1145" s="1022" t="s">
        <v>145</v>
      </c>
      <c r="I1145" s="1030">
        <f>'PLAN DE ACCIÓN 2026'!V47</f>
        <v>1</v>
      </c>
      <c r="J1145" s="1030">
        <f>'PLAN DE ACCIÓN 2026'!J47+'PLAN DE ACCIÓN 2026'!K47+'PLAN DE ACCIÓN 2026'!L47+'PLAN DE ACCIÓN 2026'!M47+'PLAN DE ACCIÓN 2026'!N47+'PLAN DE ACCIÓN 2026'!O47+'PLAN DE ACCIÓN 2026'!P47+'PLAN DE ACCIÓN 2026'!Q47+'PLAN DE ACCIÓN 2026'!R47+'PLAN DE ACCIÓN 2026'!S47+'PLAN DE ACCIÓN 2026'!T47+'PLAN DE ACCIÓN 2026'!U47</f>
        <v>1</v>
      </c>
      <c r="K1145" s="1030">
        <f>'PLAN DE ACCIÓN 2026'!AB47+'PLAN DE ACCIÓN 2026'!AC47+'PLAN DE ACCIÓN 2026'!AD47+'PLAN DE ACCIÓN 2026'!AE47+'PLAN DE ACCIÓN 2026'!AF47+'PLAN DE ACCIÓN 2026'!AG47+'PLAN DE ACCIÓN 2026'!AH47+'PLAN DE ACCIÓN 2026'!AI47+'PLAN DE ACCIÓN 2026'!AJ47+'PLAN DE ACCIÓN 2026'!AK47+'PLAN DE ACCIÓN 2026'!AL47+'PLAN DE ACCIÓN 2026'!AM47</f>
        <v>0</v>
      </c>
      <c r="L1145" s="1031">
        <f t="shared" si="109"/>
        <v>1</v>
      </c>
      <c r="M1145" s="1031">
        <f t="shared" si="110"/>
        <v>0</v>
      </c>
      <c r="N1145" s="1030">
        <f>'PLAN DE ACCIÓN 2026'!U47</f>
        <v>1</v>
      </c>
      <c r="O1145" s="1022">
        <f>'PLAN DE ACCIÓN 2026'!AM47</f>
        <v>0</v>
      </c>
      <c r="P1145" s="1029">
        <f t="shared" si="111"/>
        <v>0</v>
      </c>
      <c r="Q1145" s="1046" t="s">
        <v>107</v>
      </c>
      <c r="R1145" s="1022">
        <f t="shared" si="112"/>
        <v>-1</v>
      </c>
      <c r="S1145" s="1022">
        <f t="shared" si="113"/>
        <v>-1</v>
      </c>
    </row>
    <row r="1146" spans="1:19" ht="14.25">
      <c r="A1146" s="1041">
        <v>45</v>
      </c>
      <c r="B1146" s="1023" t="str">
        <f>'PLAN DE ACCIÓN 2026'!G48</f>
        <v>PES19</v>
      </c>
      <c r="C1146" s="1048" t="s">
        <v>133</v>
      </c>
      <c r="D1146" s="1048" t="s">
        <v>104</v>
      </c>
      <c r="E1146" s="1023" t="str">
        <f>'PLAN DE ACCIÓN 2026'!X48</f>
        <v>Dirección General</v>
      </c>
      <c r="F1146" s="1022" t="str">
        <f>'PLAN DE ACCIÓN 2026'!H48</f>
        <v>Estructura de Control de la Gestión Eficiente para el Establecimiento de Acciones, Políticas, Métodos, Procedimientos, Mecanismos de Prevención, Verificación y Evaluación en Procura de su Mejoramiento Continuo</v>
      </c>
      <c r="G1146" s="1022">
        <v>12</v>
      </c>
      <c r="H1146" s="1022" t="s">
        <v>145</v>
      </c>
      <c r="I1146" s="1030">
        <f>'PLAN DE ACCIÓN 2026'!V48</f>
        <v>1</v>
      </c>
      <c r="J1146" s="1030">
        <f>'PLAN DE ACCIÓN 2026'!J48+'PLAN DE ACCIÓN 2026'!K48+'PLAN DE ACCIÓN 2026'!L48+'PLAN DE ACCIÓN 2026'!M48+'PLAN DE ACCIÓN 2026'!N48+'PLAN DE ACCIÓN 2026'!O48+'PLAN DE ACCIÓN 2026'!P48+'PLAN DE ACCIÓN 2026'!Q48+'PLAN DE ACCIÓN 2026'!R48+'PLAN DE ACCIÓN 2026'!S48+'PLAN DE ACCIÓN 2026'!T48+'PLAN DE ACCIÓN 2026'!U48</f>
        <v>1</v>
      </c>
      <c r="K1146" s="1030">
        <f>'PLAN DE ACCIÓN 2026'!AB48+'PLAN DE ACCIÓN 2026'!AC48+'PLAN DE ACCIÓN 2026'!AD48+'PLAN DE ACCIÓN 2026'!AE48+'PLAN DE ACCIÓN 2026'!AF48+'PLAN DE ACCIÓN 2026'!AG48+'PLAN DE ACCIÓN 2026'!AH48+'PLAN DE ACCIÓN 2026'!AI48+'PLAN DE ACCIÓN 2026'!AJ48+'PLAN DE ACCIÓN 2026'!AK48+'PLAN DE ACCIÓN 2026'!AL48+'PLAN DE ACCIÓN 2026'!AM48</f>
        <v>0</v>
      </c>
      <c r="L1146" s="1031">
        <f t="shared" si="109"/>
        <v>1</v>
      </c>
      <c r="M1146" s="1031">
        <f t="shared" si="110"/>
        <v>0</v>
      </c>
      <c r="N1146" s="1030">
        <f>'PLAN DE ACCIÓN 2026'!U48</f>
        <v>1</v>
      </c>
      <c r="O1146" s="1022">
        <f>'PLAN DE ACCIÓN 2026'!AM48</f>
        <v>0</v>
      </c>
      <c r="P1146" s="1029">
        <f t="shared" si="111"/>
        <v>0</v>
      </c>
      <c r="Q1146" s="1046" t="s">
        <v>107</v>
      </c>
      <c r="R1146" s="1022">
        <f t="shared" si="112"/>
        <v>-1</v>
      </c>
      <c r="S1146" s="1022">
        <f t="shared" si="113"/>
        <v>-1</v>
      </c>
    </row>
    <row r="1147" spans="1:19" ht="14.25">
      <c r="A1147" s="1041">
        <v>46</v>
      </c>
      <c r="B1147" s="1023" t="str">
        <f>'PLAN DE ACCIÓN 2026'!G49</f>
        <v>PES20</v>
      </c>
      <c r="C1147" s="1048" t="s">
        <v>133</v>
      </c>
      <c r="D1147" s="1048" t="s">
        <v>104</v>
      </c>
      <c r="E1147" s="1023" t="str">
        <f>'PLAN DE ACCIÓN 2026'!X49</f>
        <v>Oficina de Informática y Desarrollo Tecnológico</v>
      </c>
      <c r="F1147" s="1022" t="str">
        <f>'PLAN DE ACCIÓN 2026'!H49</f>
        <v>Plan de acción implementado para el intercambio de información</v>
      </c>
      <c r="G1147" s="1022">
        <v>12</v>
      </c>
      <c r="H1147" s="1022" t="s">
        <v>145</v>
      </c>
      <c r="I1147" s="1030">
        <f>'PLAN DE ACCIÓN 2026'!V49</f>
        <v>2</v>
      </c>
      <c r="J1147" s="1030">
        <f>'PLAN DE ACCIÓN 2026'!J49+'PLAN DE ACCIÓN 2026'!K49+'PLAN DE ACCIÓN 2026'!L49+'PLAN DE ACCIÓN 2026'!M49+'PLAN DE ACCIÓN 2026'!N49+'PLAN DE ACCIÓN 2026'!O49+'PLAN DE ACCIÓN 2026'!P49+'PLAN DE ACCIÓN 2026'!Q49+'PLAN DE ACCIÓN 2026'!R49+'PLAN DE ACCIÓN 2026'!S49+'PLAN DE ACCIÓN 2026'!T49+'PLAN DE ACCIÓN 2026'!U49</f>
        <v>2</v>
      </c>
      <c r="K1147" s="1030">
        <f>'PLAN DE ACCIÓN 2026'!AB49+'PLAN DE ACCIÓN 2026'!AC49+'PLAN DE ACCIÓN 2026'!AD49+'PLAN DE ACCIÓN 2026'!AE49+'PLAN DE ACCIÓN 2026'!AF49+'PLAN DE ACCIÓN 2026'!AG49+'PLAN DE ACCIÓN 2026'!AH49+'PLAN DE ACCIÓN 2026'!AI49+'PLAN DE ACCIÓN 2026'!AJ49+'PLAN DE ACCIÓN 2026'!AK49+'PLAN DE ACCIÓN 2026'!AL49+'PLAN DE ACCIÓN 2026'!AM49</f>
        <v>0</v>
      </c>
      <c r="L1147" s="1031">
        <f t="shared" si="109"/>
        <v>1</v>
      </c>
      <c r="M1147" s="1031">
        <f t="shared" si="110"/>
        <v>0</v>
      </c>
      <c r="N1147" s="1030">
        <f>'PLAN DE ACCIÓN 2026'!U49</f>
        <v>1</v>
      </c>
      <c r="O1147" s="1022">
        <f>'PLAN DE ACCIÓN 2026'!AM49</f>
        <v>0</v>
      </c>
      <c r="P1147" s="1029">
        <f t="shared" si="111"/>
        <v>0</v>
      </c>
      <c r="Q1147" s="1046" t="s">
        <v>107</v>
      </c>
      <c r="R1147" s="1022">
        <f t="shared" si="112"/>
        <v>-2</v>
      </c>
      <c r="S1147" s="1022">
        <f t="shared" si="113"/>
        <v>-1</v>
      </c>
    </row>
    <row r="1148" spans="1:19" ht="14.25">
      <c r="A1148" s="1041">
        <v>47</v>
      </c>
      <c r="B1148" s="1023" t="str">
        <f>'PLAN DE ACCIÓN 2026'!G50</f>
        <v>PES21</v>
      </c>
      <c r="C1148" s="1048" t="s">
        <v>133</v>
      </c>
      <c r="D1148" s="1048" t="s">
        <v>104</v>
      </c>
      <c r="E1148" s="1023" t="str">
        <f>'PLAN DE ACCIÓN 2026'!X50</f>
        <v>Oficina de Informática y Desarrollo Tecnológico</v>
      </c>
      <c r="F1148" s="1022" t="str">
        <f>'PLAN DE ACCIÓN 2026'!H50</f>
        <v>Implementar  el Plan de recuperación ante Desastres  (DRP)  Implementado en los servicios de TI críticos</v>
      </c>
      <c r="G1148" s="1022">
        <v>12</v>
      </c>
      <c r="H1148" s="1022" t="s">
        <v>145</v>
      </c>
      <c r="I1148" s="1030">
        <f>'PLAN DE ACCIÓN 2026'!V50</f>
        <v>1</v>
      </c>
      <c r="J1148" s="1030">
        <f>'PLAN DE ACCIÓN 2026'!J50+'PLAN DE ACCIÓN 2026'!K50+'PLAN DE ACCIÓN 2026'!L50+'PLAN DE ACCIÓN 2026'!M50+'PLAN DE ACCIÓN 2026'!N50+'PLAN DE ACCIÓN 2026'!O50+'PLAN DE ACCIÓN 2026'!P50+'PLAN DE ACCIÓN 2026'!Q50+'PLAN DE ACCIÓN 2026'!R50+'PLAN DE ACCIÓN 2026'!S50+'PLAN DE ACCIÓN 2026'!T50+'PLAN DE ACCIÓN 2026'!U50</f>
        <v>1</v>
      </c>
      <c r="K1148" s="1030">
        <f>'PLAN DE ACCIÓN 2026'!AB50+'PLAN DE ACCIÓN 2026'!AC50+'PLAN DE ACCIÓN 2026'!AD50+'PLAN DE ACCIÓN 2026'!AE50+'PLAN DE ACCIÓN 2026'!AF50+'PLAN DE ACCIÓN 2026'!AG50+'PLAN DE ACCIÓN 2026'!AH50+'PLAN DE ACCIÓN 2026'!AI50+'PLAN DE ACCIÓN 2026'!AJ50+'PLAN DE ACCIÓN 2026'!AK50+'PLAN DE ACCIÓN 2026'!AL50+'PLAN DE ACCIÓN 2026'!AM50</f>
        <v>0</v>
      </c>
      <c r="L1148" s="1031">
        <f t="shared" si="109"/>
        <v>1</v>
      </c>
      <c r="M1148" s="1031">
        <f t="shared" si="110"/>
        <v>0</v>
      </c>
      <c r="N1148" s="1030">
        <f>'PLAN DE ACCIÓN 2026'!U50</f>
        <v>0</v>
      </c>
      <c r="O1148" s="1022">
        <f>'PLAN DE ACCIÓN 2026'!AM50</f>
        <v>0</v>
      </c>
      <c r="P1148" s="1029" t="e">
        <f t="shared" si="111"/>
        <v>#DIV/0!</v>
      </c>
      <c r="Q1148" s="1046" t="s">
        <v>107</v>
      </c>
      <c r="R1148" s="1022">
        <f t="shared" si="112"/>
        <v>-1</v>
      </c>
      <c r="S1148" s="1022">
        <f t="shared" si="113"/>
        <v>0</v>
      </c>
    </row>
    <row r="1149" spans="1:19" ht="14.25">
      <c r="A1149" s="1041">
        <v>48</v>
      </c>
      <c r="B1149" s="1023" t="str">
        <f>'PLAN DE ACCIÓN 2026'!G51</f>
        <v>PES22</v>
      </c>
      <c r="C1149" s="1048" t="s">
        <v>133</v>
      </c>
      <c r="D1149" s="1048" t="s">
        <v>104</v>
      </c>
      <c r="E1149" s="1023" t="str">
        <f>'PLAN DE ACCIÓN 2026'!X51</f>
        <v>Oficina de Informática y Desarrollo Tecnológico</v>
      </c>
      <c r="F1149" s="1022" t="str">
        <f>'PLAN DE ACCIÓN 2026'!H51</f>
        <v>Establecer una Estructura de Control de la Gestión Eficiente para el Establecimiento de Acciones, Políticas, Métodos, Procedimientos, Mecanismos de Prevención, Verificación y Evaluación en Procura de su Mejoramiento Continuo</v>
      </c>
      <c r="G1149" s="1022">
        <v>12</v>
      </c>
      <c r="H1149" s="1022" t="s">
        <v>145</v>
      </c>
      <c r="I1149" s="1030">
        <f>'PLAN DE ACCIÓN 2026'!V51</f>
        <v>2</v>
      </c>
      <c r="J1149" s="1030">
        <f>'PLAN DE ACCIÓN 2026'!J51+'PLAN DE ACCIÓN 2026'!K51+'PLAN DE ACCIÓN 2026'!L51+'PLAN DE ACCIÓN 2026'!M51+'PLAN DE ACCIÓN 2026'!N51+'PLAN DE ACCIÓN 2026'!O51+'PLAN DE ACCIÓN 2026'!P51+'PLAN DE ACCIÓN 2026'!Q51+'PLAN DE ACCIÓN 2026'!R51+'PLAN DE ACCIÓN 2026'!S51+'PLAN DE ACCIÓN 2026'!T51+'PLAN DE ACCIÓN 2026'!U51</f>
        <v>2</v>
      </c>
      <c r="K1149" s="1030">
        <f>'PLAN DE ACCIÓN 2026'!AB51+'PLAN DE ACCIÓN 2026'!AC51+'PLAN DE ACCIÓN 2026'!AD51+'PLAN DE ACCIÓN 2026'!AE51+'PLAN DE ACCIÓN 2026'!AF51+'PLAN DE ACCIÓN 2026'!AG51+'PLAN DE ACCIÓN 2026'!AH51+'PLAN DE ACCIÓN 2026'!AI51+'PLAN DE ACCIÓN 2026'!AJ51+'PLAN DE ACCIÓN 2026'!AK51+'PLAN DE ACCIÓN 2026'!AL51+'PLAN DE ACCIÓN 2026'!AM51</f>
        <v>0</v>
      </c>
      <c r="L1149" s="1031">
        <f t="shared" si="109"/>
        <v>1</v>
      </c>
      <c r="M1149" s="1031">
        <f t="shared" si="110"/>
        <v>0</v>
      </c>
      <c r="N1149" s="1030">
        <f>'PLAN DE ACCIÓN 2026'!U51</f>
        <v>1</v>
      </c>
      <c r="O1149" s="1022">
        <f>'PLAN DE ACCIÓN 2026'!AM51</f>
        <v>0</v>
      </c>
      <c r="P1149" s="1029">
        <f t="shared" si="111"/>
        <v>0</v>
      </c>
      <c r="Q1149" s="1046" t="s">
        <v>107</v>
      </c>
      <c r="R1149" s="1022">
        <f t="shared" si="112"/>
        <v>-2</v>
      </c>
      <c r="S1149" s="1022">
        <f t="shared" si="113"/>
        <v>-1</v>
      </c>
    </row>
    <row r="1150" spans="1:19" ht="14.25">
      <c r="A1150" s="1041">
        <v>49</v>
      </c>
      <c r="B1150" s="1023" t="str">
        <f>'PLAN DE ACCIÓN 2026'!G52</f>
        <v>PES23</v>
      </c>
      <c r="C1150" s="1048" t="s">
        <v>133</v>
      </c>
      <c r="D1150" s="1048" t="s">
        <v>104</v>
      </c>
      <c r="E1150" s="1023" t="str">
        <f>'PLAN DE ACCIÓN 2026'!X52</f>
        <v>Secretaría General</v>
      </c>
      <c r="F1150" s="1022" t="str">
        <f>'PLAN DE ACCIÓN 2026'!H52</f>
        <v>Medir el grado de alineación y cumplimiento de las actividades realizadas en el marco del Modelo Integrado de Planeación y Gestión (MIPG) con las estrategias y objetivos establecidos en el Plan Estratégico de Talento Humano (PETH) de la entidad.</v>
      </c>
      <c r="G1150" s="1022">
        <v>12</v>
      </c>
      <c r="H1150" s="1022" t="s">
        <v>145</v>
      </c>
      <c r="I1150" s="1030">
        <f>'PLAN DE ACCIÓN 2026'!V52</f>
        <v>4</v>
      </c>
      <c r="J1150" s="1030">
        <f>'PLAN DE ACCIÓN 2026'!J52+'PLAN DE ACCIÓN 2026'!K52+'PLAN DE ACCIÓN 2026'!L52+'PLAN DE ACCIÓN 2026'!M52+'PLAN DE ACCIÓN 2026'!N52+'PLAN DE ACCIÓN 2026'!O52+'PLAN DE ACCIÓN 2026'!P52+'PLAN DE ACCIÓN 2026'!Q52+'PLAN DE ACCIÓN 2026'!R52+'PLAN DE ACCIÓN 2026'!S52+'PLAN DE ACCIÓN 2026'!T52+'PLAN DE ACCIÓN 2026'!U52</f>
        <v>4</v>
      </c>
      <c r="K1150" s="1030">
        <f>'PLAN DE ACCIÓN 2026'!AB52+'PLAN DE ACCIÓN 2026'!AC52+'PLAN DE ACCIÓN 2026'!AD52+'PLAN DE ACCIÓN 2026'!AE52+'PLAN DE ACCIÓN 2026'!AF52+'PLAN DE ACCIÓN 2026'!AG52+'PLAN DE ACCIÓN 2026'!AH52+'PLAN DE ACCIÓN 2026'!AI52+'PLAN DE ACCIÓN 2026'!AJ52+'PLAN DE ACCIÓN 2026'!AK52+'PLAN DE ACCIÓN 2026'!AL52+'PLAN DE ACCIÓN 2026'!AM52</f>
        <v>1</v>
      </c>
      <c r="L1150" s="1031">
        <f t="shared" si="109"/>
        <v>1</v>
      </c>
      <c r="M1150" s="1031">
        <f t="shared" si="110"/>
        <v>0.25</v>
      </c>
      <c r="N1150" s="1030">
        <f>'PLAN DE ACCIÓN 2026'!U52</f>
        <v>1</v>
      </c>
      <c r="O1150" s="1022">
        <f>'PLAN DE ACCIÓN 2026'!AM52</f>
        <v>0</v>
      </c>
      <c r="P1150" s="1029">
        <f t="shared" si="111"/>
        <v>0</v>
      </c>
      <c r="Q1150" s="1046" t="s">
        <v>109</v>
      </c>
      <c r="R1150" s="1022">
        <f t="shared" si="112"/>
        <v>-3</v>
      </c>
      <c r="S1150" s="1022">
        <f t="shared" si="113"/>
        <v>-1</v>
      </c>
    </row>
    <row r="1151" spans="1:19" ht="14.25">
      <c r="A1151" s="1041">
        <v>50</v>
      </c>
      <c r="B1151" s="1023" t="str">
        <f>'PLAN DE ACCIÓN 2026'!G53</f>
        <v>PI8</v>
      </c>
      <c r="C1151" s="1048" t="s">
        <v>133</v>
      </c>
      <c r="D1151" s="1048" t="s">
        <v>104</v>
      </c>
      <c r="E1151" s="1023" t="str">
        <f>'PLAN DE ACCIÓN 2026'!X53</f>
        <v>Secretaría General</v>
      </c>
      <c r="F1151" s="1022" t="str">
        <f>'PLAN DE ACCIÓN 2026'!H53</f>
        <v>Ejecutar las actividades del Plan de Acción Ambiental</v>
      </c>
      <c r="G1151" s="1022">
        <v>12</v>
      </c>
      <c r="H1151" s="1022" t="s">
        <v>145</v>
      </c>
      <c r="I1151" s="1030">
        <f>'PLAN DE ACCIÓN 2026'!V53</f>
        <v>4</v>
      </c>
      <c r="J1151" s="1030">
        <f>'PLAN DE ACCIÓN 2026'!J53+'PLAN DE ACCIÓN 2026'!K53+'PLAN DE ACCIÓN 2026'!L53+'PLAN DE ACCIÓN 2026'!M53+'PLAN DE ACCIÓN 2026'!N53+'PLAN DE ACCIÓN 2026'!O53+'PLAN DE ACCIÓN 2026'!P53+'PLAN DE ACCIÓN 2026'!Q53+'PLAN DE ACCIÓN 2026'!R53+'PLAN DE ACCIÓN 2026'!S53+'PLAN DE ACCIÓN 2026'!T53+'PLAN DE ACCIÓN 2026'!U53</f>
        <v>4</v>
      </c>
      <c r="K1151" s="1030">
        <f>'PLAN DE ACCIÓN 2026'!AB53+'PLAN DE ACCIÓN 2026'!AC53+'PLAN DE ACCIÓN 2026'!AD53+'PLAN DE ACCIÓN 2026'!AE53+'PLAN DE ACCIÓN 2026'!AF53+'PLAN DE ACCIÓN 2026'!AG53+'PLAN DE ACCIÓN 2026'!AH53+'PLAN DE ACCIÓN 2026'!AI53+'PLAN DE ACCIÓN 2026'!AJ53+'PLAN DE ACCIÓN 2026'!AK53+'PLAN DE ACCIÓN 2026'!AL53+'PLAN DE ACCIÓN 2026'!AM53</f>
        <v>1</v>
      </c>
      <c r="L1151" s="1031">
        <f t="shared" si="109"/>
        <v>1</v>
      </c>
      <c r="M1151" s="1031">
        <f t="shared" si="110"/>
        <v>0.25</v>
      </c>
      <c r="N1151" s="1030">
        <f>'PLAN DE ACCIÓN 2026'!U53</f>
        <v>1</v>
      </c>
      <c r="O1151" s="1022">
        <f>'PLAN DE ACCIÓN 2026'!AM53</f>
        <v>0</v>
      </c>
      <c r="P1151" s="1029">
        <f t="shared" si="111"/>
        <v>0</v>
      </c>
      <c r="Q1151" s="1046" t="s">
        <v>109</v>
      </c>
      <c r="R1151" s="1022">
        <f t="shared" si="112"/>
        <v>-3</v>
      </c>
      <c r="S1151" s="1022">
        <f t="shared" si="113"/>
        <v>-1</v>
      </c>
    </row>
    <row r="1152" spans="1:19" ht="14.25">
      <c r="A1152" s="1041">
        <v>51</v>
      </c>
      <c r="B1152" s="1023" t="str">
        <f>'PLAN DE ACCIÓN 2026'!G54</f>
        <v>PI5</v>
      </c>
      <c r="C1152" s="1048" t="s">
        <v>133</v>
      </c>
      <c r="D1152" s="1048" t="s">
        <v>104</v>
      </c>
      <c r="E1152" s="1023" t="str">
        <f>'PLAN DE ACCIÓN 2026'!X54</f>
        <v>Oficina de Informática y Desarrollo Tecnológico</v>
      </c>
      <c r="F1152" s="1022" t="str">
        <f>'PLAN DE ACCIÓN 2026'!H54</f>
        <v>Ejecutar el Plan Estratégico de Tecnologías de la Información - PETI 2024 - 2026</v>
      </c>
      <c r="G1152" s="1022">
        <v>12</v>
      </c>
      <c r="H1152" s="1022" t="s">
        <v>145</v>
      </c>
      <c r="I1152" s="1030">
        <f>'PLAN DE ACCIÓN 2026'!V54</f>
        <v>4</v>
      </c>
      <c r="J1152" s="1030">
        <f>'PLAN DE ACCIÓN 2026'!J54+'PLAN DE ACCIÓN 2026'!K54+'PLAN DE ACCIÓN 2026'!L54+'PLAN DE ACCIÓN 2026'!M54+'PLAN DE ACCIÓN 2026'!N54+'PLAN DE ACCIÓN 2026'!O54+'PLAN DE ACCIÓN 2026'!P54+'PLAN DE ACCIÓN 2026'!Q54+'PLAN DE ACCIÓN 2026'!R54+'PLAN DE ACCIÓN 2026'!S54+'PLAN DE ACCIÓN 2026'!T54+'PLAN DE ACCIÓN 2026'!U54</f>
        <v>4</v>
      </c>
      <c r="K1152" s="1030">
        <f>'PLAN DE ACCIÓN 2026'!AB54+'PLAN DE ACCIÓN 2026'!AC54+'PLAN DE ACCIÓN 2026'!AD54+'PLAN DE ACCIÓN 2026'!AE54+'PLAN DE ACCIÓN 2026'!AF54+'PLAN DE ACCIÓN 2026'!AG54+'PLAN DE ACCIÓN 2026'!AH54+'PLAN DE ACCIÓN 2026'!AI54+'PLAN DE ACCIÓN 2026'!AJ54+'PLAN DE ACCIÓN 2026'!AK54+'PLAN DE ACCIÓN 2026'!AL54+'PLAN DE ACCIÓN 2026'!AM54</f>
        <v>1</v>
      </c>
      <c r="L1152" s="1031">
        <f t="shared" si="109"/>
        <v>1</v>
      </c>
      <c r="M1152" s="1031">
        <f t="shared" si="110"/>
        <v>0.25</v>
      </c>
      <c r="N1152" s="1030">
        <f>'PLAN DE ACCIÓN 2026'!U54</f>
        <v>1</v>
      </c>
      <c r="O1152" s="1022">
        <f>'PLAN DE ACCIÓN 2026'!AM54</f>
        <v>0</v>
      </c>
      <c r="P1152" s="1029">
        <f t="shared" si="111"/>
        <v>0</v>
      </c>
      <c r="Q1152" s="1046" t="s">
        <v>109</v>
      </c>
      <c r="R1152" s="1022">
        <f t="shared" si="112"/>
        <v>-3</v>
      </c>
      <c r="S1152" s="1022">
        <f t="shared" si="113"/>
        <v>-1</v>
      </c>
    </row>
    <row r="1153" spans="1:19" ht="14.25">
      <c r="A1153" s="1041">
        <v>52</v>
      </c>
      <c r="B1153" s="1023" t="str">
        <f>'PLAN DE ACCIÓN 2026'!G55</f>
        <v>PI2</v>
      </c>
      <c r="C1153" s="1048" t="s">
        <v>133</v>
      </c>
      <c r="D1153" s="1048" t="s">
        <v>104</v>
      </c>
      <c r="E1153" s="1023" t="str">
        <f>'PLAN DE ACCIÓN 2026'!X55</f>
        <v>Secretaría General</v>
      </c>
      <c r="F1153" s="1022" t="str">
        <f>'PLAN DE ACCIÓN 2026'!H55</f>
        <v>Realizar seguimiento al Plan Anual de Adquisiciones</v>
      </c>
      <c r="G1153" s="1022">
        <v>12</v>
      </c>
      <c r="H1153" s="1022" t="s">
        <v>145</v>
      </c>
      <c r="I1153" s="1030">
        <f>'PLAN DE ACCIÓN 2026'!V55</f>
        <v>12</v>
      </c>
      <c r="J1153" s="1030">
        <f>'PLAN DE ACCIÓN 2026'!J55+'PLAN DE ACCIÓN 2026'!K55+'PLAN DE ACCIÓN 2026'!L55+'PLAN DE ACCIÓN 2026'!M55+'PLAN DE ACCIÓN 2026'!N55+'PLAN DE ACCIÓN 2026'!O55+'PLAN DE ACCIÓN 2026'!P55+'PLAN DE ACCIÓN 2026'!Q55+'PLAN DE ACCIÓN 2026'!R55+'PLAN DE ACCIÓN 2026'!S55+'PLAN DE ACCIÓN 2026'!T55+'PLAN DE ACCIÓN 2026'!U55</f>
        <v>12</v>
      </c>
      <c r="K1153" s="1030">
        <f>'PLAN DE ACCIÓN 2026'!AB55+'PLAN DE ACCIÓN 2026'!AC55+'PLAN DE ACCIÓN 2026'!AD55+'PLAN DE ACCIÓN 2026'!AE55+'PLAN DE ACCIÓN 2026'!AF55+'PLAN DE ACCIÓN 2026'!AG55+'PLAN DE ACCIÓN 2026'!AH55+'PLAN DE ACCIÓN 2026'!AI55+'PLAN DE ACCIÓN 2026'!AJ55+'PLAN DE ACCIÓN 2026'!AK55+'PLAN DE ACCIÓN 2026'!AL55+'PLAN DE ACCIÓN 2026'!AM55</f>
        <v>4</v>
      </c>
      <c r="L1153" s="1031">
        <f t="shared" si="109"/>
        <v>1</v>
      </c>
      <c r="M1153" s="1031">
        <f t="shared" si="110"/>
        <v>0.33333333333333331</v>
      </c>
      <c r="N1153" s="1030">
        <f>'PLAN DE ACCIÓN 2026'!U55</f>
        <v>1</v>
      </c>
      <c r="O1153" s="1022">
        <f>'PLAN DE ACCIÓN 2026'!AM55</f>
        <v>0</v>
      </c>
      <c r="P1153" s="1029">
        <f t="shared" si="111"/>
        <v>0</v>
      </c>
      <c r="Q1153" s="1046" t="s">
        <v>109</v>
      </c>
      <c r="R1153" s="1022">
        <f t="shared" si="112"/>
        <v>-8</v>
      </c>
      <c r="S1153" s="1022">
        <f t="shared" si="113"/>
        <v>-1</v>
      </c>
    </row>
    <row r="1154" spans="1:19" ht="14.25">
      <c r="A1154" s="1041">
        <v>53</v>
      </c>
      <c r="B1154" s="1023" t="str">
        <f>'PLAN DE ACCIÓN 2026'!G56</f>
        <v>PI9</v>
      </c>
      <c r="C1154" s="1048" t="s">
        <v>133</v>
      </c>
      <c r="D1154" s="1048" t="s">
        <v>104</v>
      </c>
      <c r="E1154" s="1023" t="str">
        <f>'PLAN DE ACCIÓN 2026'!X56</f>
        <v>Secretaría General</v>
      </c>
      <c r="F1154" s="1022" t="str">
        <f>'PLAN DE ACCIÓN 2026'!H56</f>
        <v>Realizar seguimiento a los rubros de Austeridad del Gasto</v>
      </c>
      <c r="G1154" s="1022">
        <v>12</v>
      </c>
      <c r="H1154" s="1022" t="s">
        <v>145</v>
      </c>
      <c r="I1154" s="1030">
        <f>'PLAN DE ACCIÓN 2026'!V56</f>
        <v>2</v>
      </c>
      <c r="J1154" s="1030">
        <f>'PLAN DE ACCIÓN 2026'!J56+'PLAN DE ACCIÓN 2026'!K56+'PLAN DE ACCIÓN 2026'!L56+'PLAN DE ACCIÓN 2026'!M56+'PLAN DE ACCIÓN 2026'!N56+'PLAN DE ACCIÓN 2026'!O56+'PLAN DE ACCIÓN 2026'!P56+'PLAN DE ACCIÓN 2026'!Q56+'PLAN DE ACCIÓN 2026'!R56+'PLAN DE ACCIÓN 2026'!S56+'PLAN DE ACCIÓN 2026'!T56+'PLAN DE ACCIÓN 2026'!U56</f>
        <v>2</v>
      </c>
      <c r="K1154" s="1030">
        <f>'PLAN DE ACCIÓN 2026'!AB56+'PLAN DE ACCIÓN 2026'!AC56+'PLAN DE ACCIÓN 2026'!AD56+'PLAN DE ACCIÓN 2026'!AE56+'PLAN DE ACCIÓN 2026'!AF56+'PLAN DE ACCIÓN 2026'!AG56+'PLAN DE ACCIÓN 2026'!AH56+'PLAN DE ACCIÓN 2026'!AI56+'PLAN DE ACCIÓN 2026'!AJ56+'PLAN DE ACCIÓN 2026'!AK56+'PLAN DE ACCIÓN 2026'!AL56+'PLAN DE ACCIÓN 2026'!AM56</f>
        <v>0</v>
      </c>
      <c r="L1154" s="1031">
        <f t="shared" si="109"/>
        <v>1</v>
      </c>
      <c r="M1154" s="1031">
        <f t="shared" si="110"/>
        <v>0</v>
      </c>
      <c r="N1154" s="1030">
        <f>'PLAN DE ACCIÓN 2026'!U56</f>
        <v>1</v>
      </c>
      <c r="O1154" s="1022">
        <f>'PLAN DE ACCIÓN 2026'!AM56</f>
        <v>0</v>
      </c>
      <c r="P1154" s="1029">
        <f t="shared" si="111"/>
        <v>0</v>
      </c>
      <c r="Q1154" s="1046" t="s">
        <v>109</v>
      </c>
      <c r="R1154" s="1022">
        <f t="shared" si="112"/>
        <v>-2</v>
      </c>
      <c r="S1154" s="1022">
        <f t="shared" si="113"/>
        <v>-1</v>
      </c>
    </row>
    <row r="1155" spans="1:19" ht="14.25">
      <c r="A1155" s="1041">
        <v>54</v>
      </c>
      <c r="B1155" s="1023" t="str">
        <f>'PLAN DE ACCIÓN 2026'!G57</f>
        <v>PI3</v>
      </c>
      <c r="C1155" s="1048" t="s">
        <v>133</v>
      </c>
      <c r="D1155" s="1048" t="s">
        <v>104</v>
      </c>
      <c r="E1155" s="1023" t="str">
        <f>'PLAN DE ACCIÓN 2026'!X57</f>
        <v>Secretaría General</v>
      </c>
      <c r="F1155" s="1022" t="str">
        <f>'PLAN DE ACCIÓN 2026'!H57</f>
        <v>Ejecutar el Plan Estratégico de Talento Humano:
- Plan Anual de Vacantes
- Plan de Previsión de Recursos Humanos
- Plan Institucional de Capacitación
- Plan de Incentivos Institucionales
- Plan de Trabajo Anual en Seguridad y Salud en el Trabajo</v>
      </c>
      <c r="G1155" s="1022">
        <v>12</v>
      </c>
      <c r="H1155" s="1022" t="s">
        <v>145</v>
      </c>
      <c r="I1155" s="1030">
        <f>'PLAN DE ACCIÓN 2026'!V57</f>
        <v>4</v>
      </c>
      <c r="J1155" s="1030">
        <f>'PLAN DE ACCIÓN 2026'!J57+'PLAN DE ACCIÓN 2026'!K57+'PLAN DE ACCIÓN 2026'!L57+'PLAN DE ACCIÓN 2026'!M57+'PLAN DE ACCIÓN 2026'!N57+'PLAN DE ACCIÓN 2026'!O57+'PLAN DE ACCIÓN 2026'!P57+'PLAN DE ACCIÓN 2026'!Q57+'PLAN DE ACCIÓN 2026'!R57+'PLAN DE ACCIÓN 2026'!S57+'PLAN DE ACCIÓN 2026'!T57+'PLAN DE ACCIÓN 2026'!U57</f>
        <v>4</v>
      </c>
      <c r="K1155" s="1030">
        <f>'PLAN DE ACCIÓN 2026'!AB57+'PLAN DE ACCIÓN 2026'!AC57+'PLAN DE ACCIÓN 2026'!AD57+'PLAN DE ACCIÓN 2026'!AE57+'PLAN DE ACCIÓN 2026'!AF57+'PLAN DE ACCIÓN 2026'!AG57+'PLAN DE ACCIÓN 2026'!AH57+'PLAN DE ACCIÓN 2026'!AI57+'PLAN DE ACCIÓN 2026'!AJ57+'PLAN DE ACCIÓN 2026'!AK57+'PLAN DE ACCIÓN 2026'!AL57+'PLAN DE ACCIÓN 2026'!AM57</f>
        <v>1</v>
      </c>
      <c r="L1155" s="1031">
        <f t="shared" si="109"/>
        <v>1</v>
      </c>
      <c r="M1155" s="1031">
        <f t="shared" si="110"/>
        <v>0.25</v>
      </c>
      <c r="N1155" s="1030">
        <f>'PLAN DE ACCIÓN 2026'!U57</f>
        <v>1</v>
      </c>
      <c r="O1155" s="1022">
        <f>'PLAN DE ACCIÓN 2026'!AM57</f>
        <v>0</v>
      </c>
      <c r="P1155" s="1029">
        <f t="shared" si="111"/>
        <v>0</v>
      </c>
      <c r="Q1155" s="1046" t="s">
        <v>109</v>
      </c>
      <c r="R1155" s="1022">
        <f t="shared" si="112"/>
        <v>-3</v>
      </c>
      <c r="S1155" s="1022">
        <f t="shared" si="113"/>
        <v>-1</v>
      </c>
    </row>
    <row r="1156" spans="1:19" ht="14.25">
      <c r="A1156" s="1041">
        <v>55</v>
      </c>
      <c r="B1156" s="1023" t="str">
        <f>'PLAN DE ACCIÓN 2026'!G58</f>
        <v>PI4</v>
      </c>
      <c r="C1156" s="1048" t="s">
        <v>133</v>
      </c>
      <c r="D1156" s="1048" t="s">
        <v>104</v>
      </c>
      <c r="E1156" s="1023" t="str">
        <f>'PLAN DE ACCIÓN 2026'!X58</f>
        <v xml:space="preserve">Oficina Asesora de Planeación </v>
      </c>
      <c r="F1156" s="1022" t="str">
        <f>'PLAN DE ACCIÓN 2026'!H58</f>
        <v>Ejecutar el Programa de Transparencia y Ética Pública</v>
      </c>
      <c r="G1156" s="1022">
        <v>12</v>
      </c>
      <c r="H1156" s="1022" t="s">
        <v>145</v>
      </c>
      <c r="I1156" s="1030">
        <f>'PLAN DE ACCIÓN 2026'!V58</f>
        <v>4</v>
      </c>
      <c r="J1156" s="1030">
        <f>'PLAN DE ACCIÓN 2026'!J58+'PLAN DE ACCIÓN 2026'!K58+'PLAN DE ACCIÓN 2026'!L58+'PLAN DE ACCIÓN 2026'!M58+'PLAN DE ACCIÓN 2026'!N58+'PLAN DE ACCIÓN 2026'!O58+'PLAN DE ACCIÓN 2026'!P58+'PLAN DE ACCIÓN 2026'!Q58+'PLAN DE ACCIÓN 2026'!R58+'PLAN DE ACCIÓN 2026'!S58+'PLAN DE ACCIÓN 2026'!T58+'PLAN DE ACCIÓN 2026'!U58</f>
        <v>4</v>
      </c>
      <c r="K1156" s="1030">
        <f>'PLAN DE ACCIÓN 2026'!AB58+'PLAN DE ACCIÓN 2026'!AC58+'PLAN DE ACCIÓN 2026'!AD58+'PLAN DE ACCIÓN 2026'!AE58+'PLAN DE ACCIÓN 2026'!AF58+'PLAN DE ACCIÓN 2026'!AG58+'PLAN DE ACCIÓN 2026'!AH58+'PLAN DE ACCIÓN 2026'!AI58+'PLAN DE ACCIÓN 2026'!AJ58+'PLAN DE ACCIÓN 2026'!AK58+'PLAN DE ACCIÓN 2026'!AL58+'PLAN DE ACCIÓN 2026'!AM58</f>
        <v>1</v>
      </c>
      <c r="L1156" s="1031">
        <f t="shared" si="109"/>
        <v>1</v>
      </c>
      <c r="M1156" s="1031">
        <f t="shared" si="110"/>
        <v>0.25</v>
      </c>
      <c r="N1156" s="1030">
        <f>'PLAN DE ACCIÓN 2026'!U58</f>
        <v>1</v>
      </c>
      <c r="O1156" s="1022">
        <f>'PLAN DE ACCIÓN 2026'!AM58</f>
        <v>0</v>
      </c>
      <c r="P1156" s="1029">
        <f t="shared" si="111"/>
        <v>0</v>
      </c>
      <c r="Q1156" s="1046" t="s">
        <v>109</v>
      </c>
      <c r="R1156" s="1022">
        <f t="shared" si="112"/>
        <v>-3</v>
      </c>
      <c r="S1156" s="1022">
        <f t="shared" si="113"/>
        <v>-1</v>
      </c>
    </row>
    <row r="1157" spans="1:19" ht="14.25">
      <c r="A1157" s="1041">
        <v>56</v>
      </c>
      <c r="B1157" s="1023" t="str">
        <f>'PLAN DE ACCIÓN 2026'!G59</f>
        <v>PI1</v>
      </c>
      <c r="C1157" s="1048" t="s">
        <v>133</v>
      </c>
      <c r="D1157" s="1048" t="s">
        <v>104</v>
      </c>
      <c r="E1157" s="1023" t="str">
        <f>'PLAN DE ACCIÓN 2026'!X59</f>
        <v>Secretaría General</v>
      </c>
      <c r="F1157" s="1022" t="str">
        <f>'PLAN DE ACCIÓN 2026'!H59</f>
        <v>Ejecutar las actividades del Plan Institucional de Archivo</v>
      </c>
      <c r="G1157" s="1022">
        <v>12</v>
      </c>
      <c r="H1157" s="1022" t="s">
        <v>145</v>
      </c>
      <c r="I1157" s="1030">
        <f>'PLAN DE ACCIÓN 2026'!V59</f>
        <v>4</v>
      </c>
      <c r="J1157" s="1030">
        <f>'PLAN DE ACCIÓN 2026'!J59+'PLAN DE ACCIÓN 2026'!K59+'PLAN DE ACCIÓN 2026'!L59+'PLAN DE ACCIÓN 2026'!M59+'PLAN DE ACCIÓN 2026'!N59+'PLAN DE ACCIÓN 2026'!O59+'PLAN DE ACCIÓN 2026'!P59+'PLAN DE ACCIÓN 2026'!Q59+'PLAN DE ACCIÓN 2026'!R59+'PLAN DE ACCIÓN 2026'!S59+'PLAN DE ACCIÓN 2026'!T59+'PLAN DE ACCIÓN 2026'!U59</f>
        <v>4</v>
      </c>
      <c r="K1157" s="1030">
        <f>'PLAN DE ACCIÓN 2026'!AB59+'PLAN DE ACCIÓN 2026'!AC59+'PLAN DE ACCIÓN 2026'!AD59+'PLAN DE ACCIÓN 2026'!AE59+'PLAN DE ACCIÓN 2026'!AF59+'PLAN DE ACCIÓN 2026'!AG59+'PLAN DE ACCIÓN 2026'!AH59+'PLAN DE ACCIÓN 2026'!AI59+'PLAN DE ACCIÓN 2026'!AJ59+'PLAN DE ACCIÓN 2026'!AK59+'PLAN DE ACCIÓN 2026'!AL59+'PLAN DE ACCIÓN 2026'!AM59</f>
        <v>1</v>
      </c>
      <c r="L1157" s="1031">
        <f t="shared" si="109"/>
        <v>1</v>
      </c>
      <c r="M1157" s="1031">
        <f t="shared" si="110"/>
        <v>0.25</v>
      </c>
      <c r="N1157" s="1030">
        <f>'PLAN DE ACCIÓN 2026'!U59</f>
        <v>1</v>
      </c>
      <c r="O1157" s="1022">
        <f>'PLAN DE ACCIÓN 2026'!AM59</f>
        <v>0</v>
      </c>
      <c r="P1157" s="1029">
        <f t="shared" si="111"/>
        <v>0</v>
      </c>
      <c r="Q1157" s="1046" t="s">
        <v>109</v>
      </c>
      <c r="R1157" s="1022">
        <f t="shared" si="112"/>
        <v>-3</v>
      </c>
      <c r="S1157" s="1022">
        <f t="shared" si="113"/>
        <v>-1</v>
      </c>
    </row>
    <row r="1158" spans="1:19" ht="14.25">
      <c r="A1158" s="1041">
        <v>57</v>
      </c>
      <c r="B1158" s="1023" t="str">
        <f>'PLAN DE ACCIÓN 2026'!G60</f>
        <v>PI6</v>
      </c>
      <c r="C1158" s="1048" t="s">
        <v>133</v>
      </c>
      <c r="D1158" s="1048" t="s">
        <v>104</v>
      </c>
      <c r="E1158" s="1023" t="str">
        <f>'PLAN DE ACCIÓN 2026'!X60</f>
        <v>Oficina de Informática y Desarrollo Tecnológico</v>
      </c>
      <c r="F1158" s="1022" t="str">
        <f>'PLAN DE ACCIÓN 2026'!H60</f>
        <v>Ejecutar el Plan de Tratamiento de Riesgos de Seguridad y Privacidad de la Información vigencia 2026</v>
      </c>
      <c r="G1158" s="1022">
        <v>12</v>
      </c>
      <c r="H1158" s="1022" t="s">
        <v>145</v>
      </c>
      <c r="I1158" s="1030">
        <f>'PLAN DE ACCIÓN 2026'!V60</f>
        <v>4</v>
      </c>
      <c r="J1158" s="1030">
        <f>'PLAN DE ACCIÓN 2026'!J60+'PLAN DE ACCIÓN 2026'!K60+'PLAN DE ACCIÓN 2026'!L60+'PLAN DE ACCIÓN 2026'!M60+'PLAN DE ACCIÓN 2026'!N60+'PLAN DE ACCIÓN 2026'!O60+'PLAN DE ACCIÓN 2026'!P60+'PLAN DE ACCIÓN 2026'!Q60+'PLAN DE ACCIÓN 2026'!R60+'PLAN DE ACCIÓN 2026'!S60+'PLAN DE ACCIÓN 2026'!T60+'PLAN DE ACCIÓN 2026'!U60</f>
        <v>4</v>
      </c>
      <c r="K1158" s="1030">
        <f>'PLAN DE ACCIÓN 2026'!AB60+'PLAN DE ACCIÓN 2026'!AC60+'PLAN DE ACCIÓN 2026'!AD60+'PLAN DE ACCIÓN 2026'!AE60+'PLAN DE ACCIÓN 2026'!AF60+'PLAN DE ACCIÓN 2026'!AG60+'PLAN DE ACCIÓN 2026'!AH60+'PLAN DE ACCIÓN 2026'!AI60+'PLAN DE ACCIÓN 2026'!AJ60+'PLAN DE ACCIÓN 2026'!AK60+'PLAN DE ACCIÓN 2026'!AL60+'PLAN DE ACCIÓN 2026'!AM60</f>
        <v>1</v>
      </c>
      <c r="L1158" s="1031">
        <f t="shared" si="109"/>
        <v>1</v>
      </c>
      <c r="M1158" s="1031">
        <f t="shared" si="110"/>
        <v>0.25</v>
      </c>
      <c r="N1158" s="1030">
        <f>'PLAN DE ACCIÓN 2026'!U60</f>
        <v>1</v>
      </c>
      <c r="O1158" s="1022">
        <f>'PLAN DE ACCIÓN 2026'!AM60</f>
        <v>0</v>
      </c>
      <c r="P1158" s="1029">
        <f t="shared" si="111"/>
        <v>0</v>
      </c>
      <c r="Q1158" s="1046" t="s">
        <v>109</v>
      </c>
      <c r="R1158" s="1022">
        <f t="shared" si="112"/>
        <v>-3</v>
      </c>
      <c r="S1158" s="1022">
        <f t="shared" si="113"/>
        <v>-1</v>
      </c>
    </row>
    <row r="1159" spans="1:19" ht="14.25">
      <c r="A1159" s="1041">
        <v>58</v>
      </c>
      <c r="B1159" s="1023" t="str">
        <f>'PLAN DE ACCIÓN 2026'!G61</f>
        <v>PI7</v>
      </c>
      <c r="C1159" s="1048" t="s">
        <v>133</v>
      </c>
      <c r="D1159" s="1048" t="s">
        <v>104</v>
      </c>
      <c r="E1159" s="1023" t="str">
        <f>'PLAN DE ACCIÓN 2026'!X61</f>
        <v>Oficina de Informática y Desarrollo Tecnológico</v>
      </c>
      <c r="F1159" s="1022" t="str">
        <f>'PLAN DE ACCIÓN 2026'!H61</f>
        <v>Ejecutar Plan de Seguridad y Privacidad de la Información 2026</v>
      </c>
      <c r="G1159" s="1022">
        <v>12</v>
      </c>
      <c r="H1159" s="1022" t="s">
        <v>145</v>
      </c>
      <c r="I1159" s="1030">
        <f>'PLAN DE ACCIÓN 2026'!V61</f>
        <v>4</v>
      </c>
      <c r="J1159" s="1030">
        <f>'PLAN DE ACCIÓN 2026'!J61+'PLAN DE ACCIÓN 2026'!K61+'PLAN DE ACCIÓN 2026'!L61+'PLAN DE ACCIÓN 2026'!M61+'PLAN DE ACCIÓN 2026'!N61+'PLAN DE ACCIÓN 2026'!O61+'PLAN DE ACCIÓN 2026'!P61+'PLAN DE ACCIÓN 2026'!Q61+'PLAN DE ACCIÓN 2026'!R61+'PLAN DE ACCIÓN 2026'!S61+'PLAN DE ACCIÓN 2026'!T61+'PLAN DE ACCIÓN 2026'!U61</f>
        <v>4</v>
      </c>
      <c r="K1159" s="1030">
        <f>'PLAN DE ACCIÓN 2026'!AB61+'PLAN DE ACCIÓN 2026'!AC61+'PLAN DE ACCIÓN 2026'!AD61+'PLAN DE ACCIÓN 2026'!AE61+'PLAN DE ACCIÓN 2026'!AF61+'PLAN DE ACCIÓN 2026'!AG61+'PLAN DE ACCIÓN 2026'!AH61+'PLAN DE ACCIÓN 2026'!AI61+'PLAN DE ACCIÓN 2026'!AJ61+'PLAN DE ACCIÓN 2026'!AK61+'PLAN DE ACCIÓN 2026'!AL61+'PLAN DE ACCIÓN 2026'!AM61</f>
        <v>1</v>
      </c>
      <c r="L1159" s="1031">
        <f t="shared" si="109"/>
        <v>1</v>
      </c>
      <c r="M1159" s="1031">
        <f t="shared" si="110"/>
        <v>0.25</v>
      </c>
      <c r="N1159" s="1030">
        <f>'PLAN DE ACCIÓN 2026'!U61</f>
        <v>1</v>
      </c>
      <c r="O1159" s="1022">
        <f>'PLAN DE ACCIÓN 2026'!AM61</f>
        <v>0</v>
      </c>
      <c r="P1159" s="1029">
        <f t="shared" si="111"/>
        <v>0</v>
      </c>
      <c r="Q1159" s="1046" t="s">
        <v>109</v>
      </c>
      <c r="R1159" s="1022">
        <f t="shared" si="112"/>
        <v>-3</v>
      </c>
      <c r="S1159" s="1022">
        <f t="shared" si="113"/>
        <v>-1</v>
      </c>
    </row>
    <row r="1160" spans="1:19" ht="14.25">
      <c r="A1160" s="1041">
        <v>59</v>
      </c>
      <c r="B1160" s="1023" t="str">
        <f>'PLAN DE ACCIÓN 2026'!G62</f>
        <v>PI10</v>
      </c>
      <c r="C1160" s="1048" t="s">
        <v>133</v>
      </c>
      <c r="D1160" s="1048" t="s">
        <v>104</v>
      </c>
      <c r="E1160" s="1023" t="str">
        <f>'PLAN DE ACCIÓN 2026'!X62</f>
        <v>Secretaría General</v>
      </c>
      <c r="F1160" s="1022" t="str">
        <f>'PLAN DE ACCIÓN 2026'!H62</f>
        <v>Realizar seguimiento al Cronograma de Mantenimientos</v>
      </c>
      <c r="G1160" s="1022">
        <v>12</v>
      </c>
      <c r="H1160" s="1022" t="s">
        <v>145</v>
      </c>
      <c r="I1160" s="1030">
        <f>'PLAN DE ACCIÓN 2026'!V62</f>
        <v>2</v>
      </c>
      <c r="J1160" s="1030">
        <f>'PLAN DE ACCIÓN 2026'!J62+'PLAN DE ACCIÓN 2026'!K62+'PLAN DE ACCIÓN 2026'!L62+'PLAN DE ACCIÓN 2026'!M62+'PLAN DE ACCIÓN 2026'!N62+'PLAN DE ACCIÓN 2026'!O62+'PLAN DE ACCIÓN 2026'!P62+'PLAN DE ACCIÓN 2026'!Q62+'PLAN DE ACCIÓN 2026'!R62+'PLAN DE ACCIÓN 2026'!S62+'PLAN DE ACCIÓN 2026'!T62+'PLAN DE ACCIÓN 2026'!U62</f>
        <v>2</v>
      </c>
      <c r="K1160" s="1030">
        <f>'PLAN DE ACCIÓN 2026'!AB62+'PLAN DE ACCIÓN 2026'!AC62+'PLAN DE ACCIÓN 2026'!AD62+'PLAN DE ACCIÓN 2026'!AE62+'PLAN DE ACCIÓN 2026'!AF62+'PLAN DE ACCIÓN 2026'!AG62+'PLAN DE ACCIÓN 2026'!AH62+'PLAN DE ACCIÓN 2026'!AI62+'PLAN DE ACCIÓN 2026'!AJ62+'PLAN DE ACCIÓN 2026'!AK62+'PLAN DE ACCIÓN 2026'!AL62+'PLAN DE ACCIÓN 2026'!AM62</f>
        <v>0</v>
      </c>
      <c r="L1160" s="1031">
        <f t="shared" si="109"/>
        <v>1</v>
      </c>
      <c r="M1160" s="1031">
        <f t="shared" si="110"/>
        <v>0</v>
      </c>
      <c r="N1160" s="1030">
        <f>'PLAN DE ACCIÓN 2026'!U62</f>
        <v>1</v>
      </c>
      <c r="O1160" s="1022">
        <f>'PLAN DE ACCIÓN 2026'!AM62</f>
        <v>0</v>
      </c>
      <c r="P1160" s="1029">
        <f t="shared" si="111"/>
        <v>0</v>
      </c>
      <c r="Q1160" s="1046" t="s">
        <v>109</v>
      </c>
      <c r="R1160" s="1022">
        <f t="shared" si="112"/>
        <v>-2</v>
      </c>
      <c r="S1160" s="1022">
        <f t="shared" si="113"/>
        <v>-1</v>
      </c>
    </row>
    <row r="1161" spans="1:19" ht="14.25">
      <c r="A1161" s="1041">
        <v>60</v>
      </c>
      <c r="B1161" s="1023" t="str">
        <f>'PLAN DE ACCIÓN 2026'!G63</f>
        <v>PI11</v>
      </c>
      <c r="C1161" s="1048" t="s">
        <v>133</v>
      </c>
      <c r="D1161" s="1048" t="s">
        <v>104</v>
      </c>
      <c r="E1161" s="1023" t="str">
        <f>'PLAN DE ACCIÓN 2026'!X63</f>
        <v>Oficina de Informática y Desarrollo Tecnológico</v>
      </c>
      <c r="F1161" s="1022" t="str">
        <f>'PLAN DE ACCIÓN 2026'!H63</f>
        <v>Ejecutar Plan de Transformación Digital vigencia 2026</v>
      </c>
      <c r="G1161" s="1022">
        <v>12</v>
      </c>
      <c r="H1161" s="1022" t="s">
        <v>145</v>
      </c>
      <c r="I1161" s="1030">
        <f>'PLAN DE ACCIÓN 2026'!V63</f>
        <v>4</v>
      </c>
      <c r="J1161" s="1030">
        <f>'PLAN DE ACCIÓN 2026'!J63+'PLAN DE ACCIÓN 2026'!K63+'PLAN DE ACCIÓN 2026'!L63+'PLAN DE ACCIÓN 2026'!M63+'PLAN DE ACCIÓN 2026'!N63+'PLAN DE ACCIÓN 2026'!O63+'PLAN DE ACCIÓN 2026'!P63+'PLAN DE ACCIÓN 2026'!Q63+'PLAN DE ACCIÓN 2026'!R63+'PLAN DE ACCIÓN 2026'!S63+'PLAN DE ACCIÓN 2026'!T63+'PLAN DE ACCIÓN 2026'!U63</f>
        <v>4</v>
      </c>
      <c r="K1161" s="1030">
        <f>'PLAN DE ACCIÓN 2026'!AB63+'PLAN DE ACCIÓN 2026'!AC63+'PLAN DE ACCIÓN 2026'!AD63+'PLAN DE ACCIÓN 2026'!AE63+'PLAN DE ACCIÓN 2026'!AF63+'PLAN DE ACCIÓN 2026'!AG63+'PLAN DE ACCIÓN 2026'!AH63+'PLAN DE ACCIÓN 2026'!AI63+'PLAN DE ACCIÓN 2026'!AJ63+'PLAN DE ACCIÓN 2026'!AK63+'PLAN DE ACCIÓN 2026'!AL63+'PLAN DE ACCIÓN 2026'!AM63</f>
        <v>1</v>
      </c>
      <c r="L1161" s="1031">
        <f t="shared" si="109"/>
        <v>1</v>
      </c>
      <c r="M1161" s="1031">
        <f t="shared" si="110"/>
        <v>0.25</v>
      </c>
      <c r="N1161" s="1030">
        <f>'PLAN DE ACCIÓN 2026'!U63</f>
        <v>1</v>
      </c>
      <c r="O1161" s="1022">
        <f>'PLAN DE ACCIÓN 2026'!AM63</f>
        <v>0</v>
      </c>
      <c r="P1161" s="1029">
        <f t="shared" si="111"/>
        <v>0</v>
      </c>
      <c r="Q1161" s="1046" t="s">
        <v>109</v>
      </c>
      <c r="R1161" s="1022">
        <f t="shared" si="112"/>
        <v>-3</v>
      </c>
      <c r="S1161" s="1022">
        <f t="shared" si="113"/>
        <v>-1</v>
      </c>
    </row>
    <row r="1162" spans="1:19" ht="14.25">
      <c r="A1162" s="1041">
        <v>61</v>
      </c>
      <c r="B1162" s="1023" t="str">
        <f>'PLAN DE ACCIÓN 2026'!G64</f>
        <v>PI12</v>
      </c>
      <c r="C1162" s="1048" t="s">
        <v>133</v>
      </c>
      <c r="D1162" s="1048" t="s">
        <v>104</v>
      </c>
      <c r="E1162" s="1023" t="str">
        <f>'PLAN DE ACCIÓN 2026'!X64</f>
        <v xml:space="preserve">Oficina Asesora de Planeación </v>
      </c>
      <c r="F1162" s="1022" t="str">
        <f>'PLAN DE ACCIÓN 2026'!H64</f>
        <v>Ejecutar el Plan Nacional de Infraestructura de Datos (PNID) y la hoja de ruta asociada, en articulación con las diferentes áreas involucradas para su adecuada implementación.</v>
      </c>
      <c r="G1162" s="1022">
        <v>12</v>
      </c>
      <c r="H1162" s="1022" t="s">
        <v>145</v>
      </c>
      <c r="I1162" s="1030">
        <f>'PLAN DE ACCIÓN 2026'!V64</f>
        <v>4</v>
      </c>
      <c r="J1162" s="1030">
        <f>'PLAN DE ACCIÓN 2026'!J64+'PLAN DE ACCIÓN 2026'!K64+'PLAN DE ACCIÓN 2026'!L64+'PLAN DE ACCIÓN 2026'!M64+'PLAN DE ACCIÓN 2026'!N64+'PLAN DE ACCIÓN 2026'!O64+'PLAN DE ACCIÓN 2026'!P64+'PLAN DE ACCIÓN 2026'!Q64+'PLAN DE ACCIÓN 2026'!R64+'PLAN DE ACCIÓN 2026'!S64+'PLAN DE ACCIÓN 2026'!T64+'PLAN DE ACCIÓN 2026'!U64</f>
        <v>4</v>
      </c>
      <c r="K1162" s="1030">
        <f>'PLAN DE ACCIÓN 2026'!AB64+'PLAN DE ACCIÓN 2026'!AC64+'PLAN DE ACCIÓN 2026'!AD64+'PLAN DE ACCIÓN 2026'!AE64+'PLAN DE ACCIÓN 2026'!AF64+'PLAN DE ACCIÓN 2026'!AG64+'PLAN DE ACCIÓN 2026'!AH64+'PLAN DE ACCIÓN 2026'!AI64+'PLAN DE ACCIÓN 2026'!AJ64+'PLAN DE ACCIÓN 2026'!AK64+'PLAN DE ACCIÓN 2026'!AL64+'PLAN DE ACCIÓN 2026'!AM64</f>
        <v>0</v>
      </c>
      <c r="L1162" s="1031">
        <f t="shared" si="109"/>
        <v>1</v>
      </c>
      <c r="M1162" s="1031">
        <f t="shared" si="110"/>
        <v>0</v>
      </c>
      <c r="N1162" s="1030">
        <f>'PLAN DE ACCIÓN 2026'!U64</f>
        <v>1</v>
      </c>
      <c r="O1162" s="1022">
        <f>'PLAN DE ACCIÓN 2026'!AM64</f>
        <v>0</v>
      </c>
      <c r="P1162" s="1029">
        <f t="shared" si="111"/>
        <v>0</v>
      </c>
      <c r="Q1162" s="1046" t="s">
        <v>109</v>
      </c>
      <c r="R1162" s="1022">
        <f t="shared" si="112"/>
        <v>-4</v>
      </c>
      <c r="S1162" s="1022">
        <f t="shared" si="113"/>
        <v>-1</v>
      </c>
    </row>
    <row r="1163" spans="1:19" ht="14.25">
      <c r="A1163" s="1041">
        <v>62</v>
      </c>
      <c r="B1163" s="1023" t="str">
        <f>'PLAN DE ACCIÓN 2026'!G65</f>
        <v>PI13</v>
      </c>
      <c r="C1163" s="1048" t="s">
        <v>133</v>
      </c>
      <c r="D1163" s="1048" t="s">
        <v>104</v>
      </c>
      <c r="E1163" s="1023" t="str">
        <f>'PLAN DE ACCIÓN 2026'!X65</f>
        <v>Secretaría General</v>
      </c>
      <c r="F1163" s="1022" t="str">
        <f>'PLAN DE ACCIÓN 2026'!H65</f>
        <v>Ejecutar el Plan de Preservación Digital.</v>
      </c>
      <c r="G1163" s="1022">
        <v>12</v>
      </c>
      <c r="H1163" s="1022" t="s">
        <v>145</v>
      </c>
      <c r="I1163" s="1030">
        <f>'PLAN DE ACCIÓN 2026'!V65</f>
        <v>4</v>
      </c>
      <c r="J1163" s="1030">
        <f>'PLAN DE ACCIÓN 2026'!J65+'PLAN DE ACCIÓN 2026'!K65+'PLAN DE ACCIÓN 2026'!L65+'PLAN DE ACCIÓN 2026'!M65+'PLAN DE ACCIÓN 2026'!N65+'PLAN DE ACCIÓN 2026'!O65+'PLAN DE ACCIÓN 2026'!P65+'PLAN DE ACCIÓN 2026'!Q65+'PLAN DE ACCIÓN 2026'!R65+'PLAN DE ACCIÓN 2026'!S65+'PLAN DE ACCIÓN 2026'!T65+'PLAN DE ACCIÓN 2026'!U65</f>
        <v>4</v>
      </c>
      <c r="K1163" s="1030">
        <f>'PLAN DE ACCIÓN 2026'!AB65+'PLAN DE ACCIÓN 2026'!AC65+'PLAN DE ACCIÓN 2026'!AD65+'PLAN DE ACCIÓN 2026'!AE65+'PLAN DE ACCIÓN 2026'!AF65+'PLAN DE ACCIÓN 2026'!AG65+'PLAN DE ACCIÓN 2026'!AH65+'PLAN DE ACCIÓN 2026'!AI65+'PLAN DE ACCIÓN 2026'!AJ65+'PLAN DE ACCIÓN 2026'!AK65+'PLAN DE ACCIÓN 2026'!AL65+'PLAN DE ACCIÓN 2026'!AM65</f>
        <v>1</v>
      </c>
      <c r="L1163" s="1031">
        <f t="shared" si="109"/>
        <v>1</v>
      </c>
      <c r="M1163" s="1031">
        <f t="shared" si="110"/>
        <v>0.25</v>
      </c>
      <c r="N1163" s="1030">
        <f>'PLAN DE ACCIÓN 2026'!U65</f>
        <v>1</v>
      </c>
      <c r="O1163" s="1022">
        <f>'PLAN DE ACCIÓN 2026'!AM65</f>
        <v>0</v>
      </c>
      <c r="P1163" s="1029">
        <f t="shared" si="111"/>
        <v>0</v>
      </c>
      <c r="Q1163" s="1046" t="s">
        <v>110</v>
      </c>
      <c r="R1163" s="1022">
        <f t="shared" si="112"/>
        <v>-3</v>
      </c>
      <c r="S1163" s="1022">
        <f t="shared" si="113"/>
        <v>-1</v>
      </c>
    </row>
    <row r="1164" spans="1:19" ht="14.25">
      <c r="A1164" s="1041">
        <v>63</v>
      </c>
      <c r="B1164" s="1023" t="str">
        <f>'PLAN DE ACCIÓN 2026'!G66</f>
        <v>ID1</v>
      </c>
      <c r="C1164" s="1048" t="s">
        <v>133</v>
      </c>
      <c r="D1164" s="1048" t="s">
        <v>104</v>
      </c>
      <c r="E1164" s="1023" t="str">
        <f>'PLAN DE ACCIÓN 2026'!X66</f>
        <v>Secretaría General</v>
      </c>
      <c r="F1164" s="1022" t="str">
        <f>'PLAN DE ACCIÓN 2026'!H66</f>
        <v>Realizar los cierres de los contratos de vigencia 2019 a 2025 en SECOP II y realizar las liquidaciones de los contratos de vigencia 2022 a 2025 SECOP II</v>
      </c>
      <c r="G1164" s="1022">
        <v>12</v>
      </c>
      <c r="H1164" s="1022" t="s">
        <v>145</v>
      </c>
      <c r="I1164" s="1030">
        <f>'PLAN DE ACCIÓN 2026'!V66</f>
        <v>2</v>
      </c>
      <c r="J1164" s="1030">
        <f>'PLAN DE ACCIÓN 2026'!J66+'PLAN DE ACCIÓN 2026'!K66+'PLAN DE ACCIÓN 2026'!L66+'PLAN DE ACCIÓN 2026'!M66+'PLAN DE ACCIÓN 2026'!N66+'PLAN DE ACCIÓN 2026'!O66+'PLAN DE ACCIÓN 2026'!P66+'PLAN DE ACCIÓN 2026'!Q66+'PLAN DE ACCIÓN 2026'!R66+'PLAN DE ACCIÓN 2026'!S66+'PLAN DE ACCIÓN 2026'!T66+'PLAN DE ACCIÓN 2026'!U66</f>
        <v>2</v>
      </c>
      <c r="K1164" s="1030">
        <f>'PLAN DE ACCIÓN 2026'!AB66+'PLAN DE ACCIÓN 2026'!AC66+'PLAN DE ACCIÓN 2026'!AD66+'PLAN DE ACCIÓN 2026'!AE66+'PLAN DE ACCIÓN 2026'!AF66+'PLAN DE ACCIÓN 2026'!AG66+'PLAN DE ACCIÓN 2026'!AH66+'PLAN DE ACCIÓN 2026'!AI66+'PLAN DE ACCIÓN 2026'!AJ66+'PLAN DE ACCIÓN 2026'!AK66+'PLAN DE ACCIÓN 2026'!AL66+'PLAN DE ACCIÓN 2026'!AM66</f>
        <v>0</v>
      </c>
      <c r="L1164" s="1031">
        <f t="shared" si="109"/>
        <v>1</v>
      </c>
      <c r="M1164" s="1031">
        <f t="shared" si="110"/>
        <v>0</v>
      </c>
      <c r="N1164" s="1030">
        <f>'PLAN DE ACCIÓN 2026'!U66</f>
        <v>1</v>
      </c>
      <c r="O1164" s="1022">
        <f>'PLAN DE ACCIÓN 2026'!AM66</f>
        <v>0</v>
      </c>
      <c r="P1164" s="1029">
        <f t="shared" si="111"/>
        <v>0</v>
      </c>
      <c r="Q1164" s="1046" t="s">
        <v>110</v>
      </c>
      <c r="R1164" s="1022">
        <f t="shared" si="112"/>
        <v>-2</v>
      </c>
      <c r="S1164" s="1022">
        <f t="shared" si="113"/>
        <v>-1</v>
      </c>
    </row>
    <row r="1165" spans="1:19" ht="14.25">
      <c r="A1165" s="1041">
        <v>64</v>
      </c>
      <c r="B1165" s="1023" t="str">
        <f>'PLAN DE ACCIÓN 2026'!G67</f>
        <v>ID2</v>
      </c>
      <c r="C1165" s="1048" t="s">
        <v>133</v>
      </c>
      <c r="D1165" s="1048" t="s">
        <v>104</v>
      </c>
      <c r="E1165" s="1023" t="str">
        <f>'PLAN DE ACCIÓN 2026'!X67</f>
        <v>Subdirección de Metrología Química y Biología</v>
      </c>
      <c r="F1165" s="1022" t="str">
        <f>'PLAN DE ACCIÓN 2026'!H67</f>
        <v>Atender servicio de medición de materiales de referencia</v>
      </c>
      <c r="G1165" s="1022">
        <v>12</v>
      </c>
      <c r="H1165" s="1022" t="s">
        <v>145</v>
      </c>
      <c r="I1165" s="1030">
        <f>'PLAN DE ACCIÓN 2026'!V67</f>
        <v>1</v>
      </c>
      <c r="J1165" s="1030">
        <f>'PLAN DE ACCIÓN 2026'!J67+'PLAN DE ACCIÓN 2026'!K67+'PLAN DE ACCIÓN 2026'!L67+'PLAN DE ACCIÓN 2026'!M67+'PLAN DE ACCIÓN 2026'!N67+'PLAN DE ACCIÓN 2026'!O67+'PLAN DE ACCIÓN 2026'!P67+'PLAN DE ACCIÓN 2026'!Q67+'PLAN DE ACCIÓN 2026'!R67+'PLAN DE ACCIÓN 2026'!S67+'PLAN DE ACCIÓN 2026'!T67+'PLAN DE ACCIÓN 2026'!U67</f>
        <v>1</v>
      </c>
      <c r="K1165" s="1030">
        <f>'PLAN DE ACCIÓN 2026'!AB67+'PLAN DE ACCIÓN 2026'!AC67+'PLAN DE ACCIÓN 2026'!AD67+'PLAN DE ACCIÓN 2026'!AE67+'PLAN DE ACCIÓN 2026'!AF67+'PLAN DE ACCIÓN 2026'!AG67+'PLAN DE ACCIÓN 2026'!AH67+'PLAN DE ACCIÓN 2026'!AI67+'PLAN DE ACCIÓN 2026'!AJ67+'PLAN DE ACCIÓN 2026'!AK67+'PLAN DE ACCIÓN 2026'!AL67+'PLAN DE ACCIÓN 2026'!AM67</f>
        <v>0</v>
      </c>
      <c r="L1165" s="1031">
        <f t="shared" si="109"/>
        <v>1</v>
      </c>
      <c r="M1165" s="1031">
        <f t="shared" si="110"/>
        <v>0</v>
      </c>
      <c r="N1165" s="1030">
        <f>'PLAN DE ACCIÓN 2026'!U67</f>
        <v>1</v>
      </c>
      <c r="O1165" s="1022">
        <f>'PLAN DE ACCIÓN 2026'!AM67</f>
        <v>0</v>
      </c>
      <c r="P1165" s="1029">
        <f t="shared" si="111"/>
        <v>0</v>
      </c>
      <c r="Q1165" s="1046" t="s">
        <v>110</v>
      </c>
      <c r="R1165" s="1022">
        <f t="shared" si="112"/>
        <v>-1</v>
      </c>
      <c r="S1165" s="1022">
        <f t="shared" si="113"/>
        <v>-1</v>
      </c>
    </row>
    <row r="1166" spans="1:19" ht="14.25">
      <c r="A1166" s="1041">
        <v>65</v>
      </c>
      <c r="B1166" s="1023" t="str">
        <f>'PLAN DE ACCIÓN 2026'!G68</f>
        <v>ID3</v>
      </c>
      <c r="C1166" s="1048" t="s">
        <v>133</v>
      </c>
      <c r="D1166" s="1048" t="s">
        <v>104</v>
      </c>
      <c r="E1166" s="1023" t="str">
        <f>'PLAN DE ACCIÓN 2026'!X68</f>
        <v>Subdirección de Metrología Química y Biología</v>
      </c>
      <c r="F1166" s="1022" t="str">
        <f>'PLAN DE ACCIÓN 2026'!H68</f>
        <v xml:space="preserve">Producción, Recertificación o ampliación de vigencia de Materiales de Referencia </v>
      </c>
      <c r="G1166" s="1022">
        <v>12</v>
      </c>
      <c r="H1166" s="1022" t="s">
        <v>145</v>
      </c>
      <c r="I1166" s="1030">
        <f>'PLAN DE ACCIÓN 2026'!V68</f>
        <v>7</v>
      </c>
      <c r="J1166" s="1030">
        <f>'PLAN DE ACCIÓN 2026'!J68+'PLAN DE ACCIÓN 2026'!K68+'PLAN DE ACCIÓN 2026'!L68+'PLAN DE ACCIÓN 2026'!M68+'PLAN DE ACCIÓN 2026'!N68+'PLAN DE ACCIÓN 2026'!O68+'PLAN DE ACCIÓN 2026'!P68+'PLAN DE ACCIÓN 2026'!Q68+'PLAN DE ACCIÓN 2026'!R68+'PLAN DE ACCIÓN 2026'!S68+'PLAN DE ACCIÓN 2026'!T68+'PLAN DE ACCIÓN 2026'!U68</f>
        <v>7</v>
      </c>
      <c r="K1166" s="1030">
        <f>'PLAN DE ACCIÓN 2026'!AB68+'PLAN DE ACCIÓN 2026'!AC68+'PLAN DE ACCIÓN 2026'!AD68+'PLAN DE ACCIÓN 2026'!AE68+'PLAN DE ACCIÓN 2026'!AF68+'PLAN DE ACCIÓN 2026'!AG68+'PLAN DE ACCIÓN 2026'!AH68+'PLAN DE ACCIÓN 2026'!AI68+'PLAN DE ACCIÓN 2026'!AJ68+'PLAN DE ACCIÓN 2026'!AK68+'PLAN DE ACCIÓN 2026'!AL68+'PLAN DE ACCIÓN 2026'!AM68</f>
        <v>4</v>
      </c>
      <c r="L1166" s="1031">
        <f t="shared" si="109"/>
        <v>1</v>
      </c>
      <c r="M1166" s="1031">
        <f t="shared" si="110"/>
        <v>0.5714285714285714</v>
      </c>
      <c r="N1166" s="1030">
        <f>'PLAN DE ACCIÓN 2026'!U68</f>
        <v>1</v>
      </c>
      <c r="O1166" s="1022">
        <f>'PLAN DE ACCIÓN 2026'!AM68</f>
        <v>0</v>
      </c>
      <c r="P1166" s="1029">
        <f t="shared" si="111"/>
        <v>0</v>
      </c>
      <c r="Q1166" s="1046" t="s">
        <v>110</v>
      </c>
      <c r="R1166" s="1022">
        <f t="shared" si="112"/>
        <v>-3</v>
      </c>
      <c r="S1166" s="1022">
        <f t="shared" si="113"/>
        <v>-1</v>
      </c>
    </row>
    <row r="1167" spans="1:19" ht="14.25">
      <c r="A1167" s="1041">
        <v>66</v>
      </c>
      <c r="B1167" s="1023" t="str">
        <f>'PLAN DE ACCIÓN 2026'!G69</f>
        <v>ID4</v>
      </c>
      <c r="C1167" s="1048" t="s">
        <v>133</v>
      </c>
      <c r="D1167" s="1048" t="s">
        <v>104</v>
      </c>
      <c r="E1167" s="1023" t="str">
        <f>'PLAN DE ACCIÓN 2026'!X69</f>
        <v>Subdirección de Metrología Química y Biología</v>
      </c>
      <c r="F1167" s="1022" t="str">
        <f>'PLAN DE ACCIÓN 2026'!H69</f>
        <v>Producción de Materiales de Referencia Nuevos</v>
      </c>
      <c r="G1167" s="1022">
        <v>12</v>
      </c>
      <c r="H1167" s="1022" t="s">
        <v>145</v>
      </c>
      <c r="I1167" s="1030">
        <f>'PLAN DE ACCIÓN 2026'!V69</f>
        <v>1</v>
      </c>
      <c r="J1167" s="1030">
        <f>'PLAN DE ACCIÓN 2026'!J69+'PLAN DE ACCIÓN 2026'!K69+'PLAN DE ACCIÓN 2026'!L69+'PLAN DE ACCIÓN 2026'!M69+'PLAN DE ACCIÓN 2026'!N69+'PLAN DE ACCIÓN 2026'!O69+'PLAN DE ACCIÓN 2026'!P69+'PLAN DE ACCIÓN 2026'!Q69+'PLAN DE ACCIÓN 2026'!R69+'PLAN DE ACCIÓN 2026'!S69+'PLAN DE ACCIÓN 2026'!T69+'PLAN DE ACCIÓN 2026'!U69</f>
        <v>1</v>
      </c>
      <c r="K1167" s="1030">
        <f>'PLAN DE ACCIÓN 2026'!AB69+'PLAN DE ACCIÓN 2026'!AC69+'PLAN DE ACCIÓN 2026'!AD69+'PLAN DE ACCIÓN 2026'!AE69+'PLAN DE ACCIÓN 2026'!AF69+'PLAN DE ACCIÓN 2026'!AG69+'PLAN DE ACCIÓN 2026'!AH69+'PLAN DE ACCIÓN 2026'!AI69+'PLAN DE ACCIÓN 2026'!AJ69+'PLAN DE ACCIÓN 2026'!AK69+'PLAN DE ACCIÓN 2026'!AL69+'PLAN DE ACCIÓN 2026'!AM69</f>
        <v>0</v>
      </c>
      <c r="L1167" s="1031">
        <f t="shared" ref="L1167:L1201" si="114">J1167/I1167</f>
        <v>1</v>
      </c>
      <c r="M1167" s="1031">
        <f t="shared" ref="M1167:M1201" si="115">K1167/I1167</f>
        <v>0</v>
      </c>
      <c r="N1167" s="1030">
        <f>'PLAN DE ACCIÓN 2026'!U69</f>
        <v>1</v>
      </c>
      <c r="O1167" s="1022">
        <f>'PLAN DE ACCIÓN 2026'!AM69</f>
        <v>0</v>
      </c>
      <c r="P1167" s="1029">
        <f t="shared" ref="P1167:P1201" si="116">O1167/N1167</f>
        <v>0</v>
      </c>
      <c r="Q1167" s="1046" t="s">
        <v>110</v>
      </c>
      <c r="R1167" s="1022">
        <f t="shared" ref="R1167:R1201" si="117">K1167-J1167</f>
        <v>-1</v>
      </c>
      <c r="S1167" s="1022">
        <f t="shared" ref="S1167:S1201" si="118">O1167-N1167</f>
        <v>-1</v>
      </c>
    </row>
    <row r="1168" spans="1:19" ht="14.25">
      <c r="A1168" s="1041">
        <v>67</v>
      </c>
      <c r="B1168" s="1023" t="str">
        <f>'PLAN DE ACCIÓN 2026'!G70</f>
        <v>ID5</v>
      </c>
      <c r="C1168" s="1048" t="s">
        <v>133</v>
      </c>
      <c r="D1168" s="1048" t="s">
        <v>104</v>
      </c>
      <c r="E1168" s="1023" t="str">
        <f>'PLAN DE ACCIÓN 2026'!X70</f>
        <v>Subdirección de Metrología Química y Biología</v>
      </c>
      <c r="F1168" s="1022" t="str">
        <f>'PLAN DE ACCIÓN 2026'!H70</f>
        <v>Producir Materiales de Referencia piloto / ítems de comparación</v>
      </c>
      <c r="G1168" s="1022">
        <v>12</v>
      </c>
      <c r="H1168" s="1022" t="s">
        <v>145</v>
      </c>
      <c r="I1168" s="1030">
        <f>'PLAN DE ACCIÓN 2026'!V70</f>
        <v>8</v>
      </c>
      <c r="J1168" s="1030">
        <f>'PLAN DE ACCIÓN 2026'!J70+'PLAN DE ACCIÓN 2026'!K70+'PLAN DE ACCIÓN 2026'!L70+'PLAN DE ACCIÓN 2026'!M70+'PLAN DE ACCIÓN 2026'!N70+'PLAN DE ACCIÓN 2026'!O70+'PLAN DE ACCIÓN 2026'!P70+'PLAN DE ACCIÓN 2026'!Q70+'PLAN DE ACCIÓN 2026'!R70+'PLAN DE ACCIÓN 2026'!S70+'PLAN DE ACCIÓN 2026'!T70+'PLAN DE ACCIÓN 2026'!U70</f>
        <v>8</v>
      </c>
      <c r="K1168" s="1030">
        <f>'PLAN DE ACCIÓN 2026'!AB70+'PLAN DE ACCIÓN 2026'!AC70+'PLAN DE ACCIÓN 2026'!AD70+'PLAN DE ACCIÓN 2026'!AE70+'PLAN DE ACCIÓN 2026'!AF70+'PLAN DE ACCIÓN 2026'!AG70+'PLAN DE ACCIÓN 2026'!AH70+'PLAN DE ACCIÓN 2026'!AI70+'PLAN DE ACCIÓN 2026'!AJ70+'PLAN DE ACCIÓN 2026'!AK70+'PLAN DE ACCIÓN 2026'!AL70+'PLAN DE ACCIÓN 2026'!AM70</f>
        <v>0</v>
      </c>
      <c r="L1168" s="1031">
        <f t="shared" si="114"/>
        <v>1</v>
      </c>
      <c r="M1168" s="1031">
        <f t="shared" si="115"/>
        <v>0</v>
      </c>
      <c r="N1168" s="1030">
        <f>'PLAN DE ACCIÓN 2026'!U70</f>
        <v>1</v>
      </c>
      <c r="O1168" s="1022">
        <f>'PLAN DE ACCIÓN 2026'!AM70</f>
        <v>0</v>
      </c>
      <c r="P1168" s="1029">
        <f t="shared" si="116"/>
        <v>0</v>
      </c>
      <c r="Q1168" s="1046" t="s">
        <v>110</v>
      </c>
      <c r="R1168" s="1022">
        <f t="shared" si="117"/>
        <v>-8</v>
      </c>
      <c r="S1168" s="1022">
        <f t="shared" si="118"/>
        <v>-1</v>
      </c>
    </row>
    <row r="1169" spans="1:19" ht="14.25">
      <c r="A1169" s="1041">
        <v>68</v>
      </c>
      <c r="B1169" s="1023" t="str">
        <f>'PLAN DE ACCIÓN 2026'!G71</f>
        <v>ID6</v>
      </c>
      <c r="C1169" s="1048" t="s">
        <v>133</v>
      </c>
      <c r="D1169" s="1048" t="s">
        <v>104</v>
      </c>
      <c r="E1169" s="1023" t="str">
        <f>'PLAN DE ACCIÓN 2026'!X71</f>
        <v>Subdirección de Metrología Química y Biología</v>
      </c>
      <c r="F1169" s="1022" t="str">
        <f>'PLAN DE ACCIÓN 2026'!H71</f>
        <v>Desarrollar la capacidad técnica para la certificación de materiales de referencia</v>
      </c>
      <c r="G1169" s="1022">
        <v>12</v>
      </c>
      <c r="H1169" s="1022" t="s">
        <v>145</v>
      </c>
      <c r="I1169" s="1030">
        <f>'PLAN DE ACCIÓN 2026'!V71</f>
        <v>28</v>
      </c>
      <c r="J1169" s="1030">
        <f>'PLAN DE ACCIÓN 2026'!J71+'PLAN DE ACCIÓN 2026'!K71+'PLAN DE ACCIÓN 2026'!L71+'PLAN DE ACCIÓN 2026'!M71+'PLAN DE ACCIÓN 2026'!N71+'PLAN DE ACCIÓN 2026'!O71+'PLAN DE ACCIÓN 2026'!P71+'PLAN DE ACCIÓN 2026'!Q71+'PLAN DE ACCIÓN 2026'!R71+'PLAN DE ACCIÓN 2026'!S71+'PLAN DE ACCIÓN 2026'!T71+'PLAN DE ACCIÓN 2026'!U71</f>
        <v>28</v>
      </c>
      <c r="K1169" s="1030">
        <f>'PLAN DE ACCIÓN 2026'!AB71+'PLAN DE ACCIÓN 2026'!AC71+'PLAN DE ACCIÓN 2026'!AD71+'PLAN DE ACCIÓN 2026'!AE71+'PLAN DE ACCIÓN 2026'!AF71+'PLAN DE ACCIÓN 2026'!AG71+'PLAN DE ACCIÓN 2026'!AH71+'PLAN DE ACCIÓN 2026'!AI71+'PLAN DE ACCIÓN 2026'!AJ71+'PLAN DE ACCIÓN 2026'!AK71+'PLAN DE ACCIÓN 2026'!AL71+'PLAN DE ACCIÓN 2026'!AM71</f>
        <v>2</v>
      </c>
      <c r="L1169" s="1031">
        <f t="shared" si="114"/>
        <v>1</v>
      </c>
      <c r="M1169" s="1031">
        <f t="shared" si="115"/>
        <v>7.1428571428571425E-2</v>
      </c>
      <c r="N1169" s="1030">
        <f>'PLAN DE ACCIÓN 2026'!U71</f>
        <v>7</v>
      </c>
      <c r="O1169" s="1022">
        <f>'PLAN DE ACCIÓN 2026'!AM71</f>
        <v>0</v>
      </c>
      <c r="P1169" s="1029">
        <f t="shared" si="116"/>
        <v>0</v>
      </c>
      <c r="Q1169" s="1046" t="s">
        <v>110</v>
      </c>
      <c r="R1169" s="1022">
        <f t="shared" si="117"/>
        <v>-26</v>
      </c>
      <c r="S1169" s="1022">
        <f t="shared" si="118"/>
        <v>-7</v>
      </c>
    </row>
    <row r="1170" spans="1:19" ht="14.25">
      <c r="A1170" s="1041">
        <v>69</v>
      </c>
      <c r="B1170" s="1023" t="str">
        <f>'PLAN DE ACCIÓN 2026'!G72</f>
        <v>ID7</v>
      </c>
      <c r="C1170" s="1048" t="s">
        <v>133</v>
      </c>
      <c r="D1170" s="1048" t="s">
        <v>104</v>
      </c>
      <c r="E1170" s="1023" t="str">
        <f>'PLAN DE ACCIÓN 2026'!X72</f>
        <v>Subdirección de Metrología Química y Biología</v>
      </c>
      <c r="F1170" s="1022" t="str">
        <f>'PLAN DE ACCIÓN 2026'!H72</f>
        <v>Diseñar nuevos cursos en metrología Química y Biología (Versión Piloto)</v>
      </c>
      <c r="G1170" s="1022">
        <v>12</v>
      </c>
      <c r="H1170" s="1022" t="s">
        <v>145</v>
      </c>
      <c r="I1170" s="1030">
        <f>'PLAN DE ACCIÓN 2026'!V72</f>
        <v>1</v>
      </c>
      <c r="J1170" s="1030">
        <f>'PLAN DE ACCIÓN 2026'!J72+'PLAN DE ACCIÓN 2026'!K72+'PLAN DE ACCIÓN 2026'!L72+'PLAN DE ACCIÓN 2026'!M72+'PLAN DE ACCIÓN 2026'!N72+'PLAN DE ACCIÓN 2026'!O72+'PLAN DE ACCIÓN 2026'!P72+'PLAN DE ACCIÓN 2026'!Q72+'PLAN DE ACCIÓN 2026'!R72+'PLAN DE ACCIÓN 2026'!S72+'PLAN DE ACCIÓN 2026'!T72+'PLAN DE ACCIÓN 2026'!U72</f>
        <v>1</v>
      </c>
      <c r="K1170" s="1030">
        <f>'PLAN DE ACCIÓN 2026'!AB72+'PLAN DE ACCIÓN 2026'!AC72+'PLAN DE ACCIÓN 2026'!AD72+'PLAN DE ACCIÓN 2026'!AE72+'PLAN DE ACCIÓN 2026'!AF72+'PLAN DE ACCIÓN 2026'!AG72+'PLAN DE ACCIÓN 2026'!AH72+'PLAN DE ACCIÓN 2026'!AI72+'PLAN DE ACCIÓN 2026'!AJ72+'PLAN DE ACCIÓN 2026'!AK72+'PLAN DE ACCIÓN 2026'!AL72+'PLAN DE ACCIÓN 2026'!AM72</f>
        <v>0</v>
      </c>
      <c r="L1170" s="1031">
        <f t="shared" si="114"/>
        <v>1</v>
      </c>
      <c r="M1170" s="1031">
        <f t="shared" si="115"/>
        <v>0</v>
      </c>
      <c r="N1170" s="1030">
        <f>'PLAN DE ACCIÓN 2026'!U72</f>
        <v>1</v>
      </c>
      <c r="O1170" s="1022">
        <f>'PLAN DE ACCIÓN 2026'!AM72</f>
        <v>0</v>
      </c>
      <c r="P1170" s="1029">
        <f t="shared" si="116"/>
        <v>0</v>
      </c>
      <c r="Q1170" s="1046" t="s">
        <v>110</v>
      </c>
      <c r="R1170" s="1022">
        <f t="shared" si="117"/>
        <v>-1</v>
      </c>
      <c r="S1170" s="1022">
        <f t="shared" si="118"/>
        <v>-1</v>
      </c>
    </row>
    <row r="1171" spans="1:19" ht="14.25">
      <c r="A1171" s="1041">
        <v>70</v>
      </c>
      <c r="B1171" s="1023" t="str">
        <f>'PLAN DE ACCIÓN 2026'!G73</f>
        <v>ID8</v>
      </c>
      <c r="C1171" s="1048" t="s">
        <v>133</v>
      </c>
      <c r="D1171" s="1048" t="s">
        <v>104</v>
      </c>
      <c r="E1171" s="1023" t="str">
        <f>'PLAN DE ACCIÓN 2026'!X73</f>
        <v>Subdirección de Metrología Química y Biología</v>
      </c>
      <c r="F1171" s="1022" t="str">
        <f>'PLAN DE ACCIÓN 2026'!H73</f>
        <v>Apoyar técnicamente la elaboración de protocolos de los ensayos de aptitud programadas por SSMRC</v>
      </c>
      <c r="G1171" s="1022">
        <v>12</v>
      </c>
      <c r="H1171" s="1022" t="s">
        <v>145</v>
      </c>
      <c r="I1171" s="1030">
        <f>'PLAN DE ACCIÓN 2026'!V73</f>
        <v>3</v>
      </c>
      <c r="J1171" s="1030">
        <f>'PLAN DE ACCIÓN 2026'!J73+'PLAN DE ACCIÓN 2026'!K73+'PLAN DE ACCIÓN 2026'!L73+'PLAN DE ACCIÓN 2026'!M73+'PLAN DE ACCIÓN 2026'!N73+'PLAN DE ACCIÓN 2026'!O73+'PLAN DE ACCIÓN 2026'!P73+'PLAN DE ACCIÓN 2026'!Q73+'PLAN DE ACCIÓN 2026'!R73+'PLAN DE ACCIÓN 2026'!S73+'PLAN DE ACCIÓN 2026'!T73+'PLAN DE ACCIÓN 2026'!U73</f>
        <v>3</v>
      </c>
      <c r="K1171" s="1030">
        <f>'PLAN DE ACCIÓN 2026'!AB73+'PLAN DE ACCIÓN 2026'!AC73+'PLAN DE ACCIÓN 2026'!AD73+'PLAN DE ACCIÓN 2026'!AE73+'PLAN DE ACCIÓN 2026'!AF73+'PLAN DE ACCIÓN 2026'!AG73+'PLAN DE ACCIÓN 2026'!AH73+'PLAN DE ACCIÓN 2026'!AI73+'PLAN DE ACCIÓN 2026'!AJ73+'PLAN DE ACCIÓN 2026'!AK73+'PLAN DE ACCIÓN 2026'!AL73+'PLAN DE ACCIÓN 2026'!AM73</f>
        <v>0</v>
      </c>
      <c r="L1171" s="1031">
        <f t="shared" si="114"/>
        <v>1</v>
      </c>
      <c r="M1171" s="1031">
        <f t="shared" si="115"/>
        <v>0</v>
      </c>
      <c r="N1171" s="1030">
        <f>'PLAN DE ACCIÓN 2026'!U73</f>
        <v>0</v>
      </c>
      <c r="O1171" s="1022">
        <f>'PLAN DE ACCIÓN 2026'!AM73</f>
        <v>0</v>
      </c>
      <c r="P1171" s="1029" t="e">
        <f t="shared" si="116"/>
        <v>#DIV/0!</v>
      </c>
      <c r="Q1171" s="1046" t="s">
        <v>110</v>
      </c>
      <c r="R1171" s="1022">
        <f t="shared" si="117"/>
        <v>-3</v>
      </c>
      <c r="S1171" s="1022">
        <f t="shared" si="118"/>
        <v>0</v>
      </c>
    </row>
    <row r="1172" spans="1:19" ht="14.25">
      <c r="A1172" s="1041">
        <v>71</v>
      </c>
      <c r="B1172" s="1023" t="str">
        <f>'PLAN DE ACCIÓN 2026'!G74</f>
        <v>ID9</v>
      </c>
      <c r="C1172" s="1048" t="s">
        <v>133</v>
      </c>
      <c r="D1172" s="1048" t="s">
        <v>104</v>
      </c>
      <c r="E1172" s="1023" t="str">
        <f>'PLAN DE ACCIÓN 2026'!X74</f>
        <v>Subdirección de Metrología Química y Biología</v>
      </c>
      <c r="F1172" s="1022" t="str">
        <f>'PLAN DE ACCIÓN 2026'!H74</f>
        <v>Apoyar técnicamente la elaboración del informe final de ensayos de aptitud programadas por SSMRC, las recomendaciones y presentación de cierre del EA</v>
      </c>
      <c r="G1172" s="1022">
        <v>12</v>
      </c>
      <c r="H1172" s="1022" t="s">
        <v>145</v>
      </c>
      <c r="I1172" s="1030">
        <f>'PLAN DE ACCIÓN 2026'!V74</f>
        <v>4</v>
      </c>
      <c r="J1172" s="1030">
        <f>'PLAN DE ACCIÓN 2026'!J74+'PLAN DE ACCIÓN 2026'!K74+'PLAN DE ACCIÓN 2026'!L74+'PLAN DE ACCIÓN 2026'!M74+'PLAN DE ACCIÓN 2026'!N74+'PLAN DE ACCIÓN 2026'!O74+'PLAN DE ACCIÓN 2026'!P74+'PLAN DE ACCIÓN 2026'!Q74+'PLAN DE ACCIÓN 2026'!R74+'PLAN DE ACCIÓN 2026'!S74+'PLAN DE ACCIÓN 2026'!T74+'PLAN DE ACCIÓN 2026'!U74</f>
        <v>4</v>
      </c>
      <c r="K1172" s="1030">
        <f>'PLAN DE ACCIÓN 2026'!AB74+'PLAN DE ACCIÓN 2026'!AC74+'PLAN DE ACCIÓN 2026'!AD74+'PLAN DE ACCIÓN 2026'!AE74+'PLAN DE ACCIÓN 2026'!AF74+'PLAN DE ACCIÓN 2026'!AG74+'PLAN DE ACCIÓN 2026'!AH74+'PLAN DE ACCIÓN 2026'!AI74+'PLAN DE ACCIÓN 2026'!AJ74+'PLAN DE ACCIÓN 2026'!AK74+'PLAN DE ACCIÓN 2026'!AL74+'PLAN DE ACCIÓN 2026'!AM74</f>
        <v>0</v>
      </c>
      <c r="L1172" s="1031">
        <f t="shared" si="114"/>
        <v>1</v>
      </c>
      <c r="M1172" s="1031">
        <f t="shared" si="115"/>
        <v>0</v>
      </c>
      <c r="N1172" s="1030">
        <f>'PLAN DE ACCIÓN 2026'!U74</f>
        <v>3</v>
      </c>
      <c r="O1172" s="1022">
        <f>'PLAN DE ACCIÓN 2026'!AM74</f>
        <v>0</v>
      </c>
      <c r="P1172" s="1029">
        <f t="shared" si="116"/>
        <v>0</v>
      </c>
      <c r="Q1172" s="1046" t="s">
        <v>110</v>
      </c>
      <c r="R1172" s="1022">
        <f t="shared" si="117"/>
        <v>-4</v>
      </c>
      <c r="S1172" s="1022">
        <f t="shared" si="118"/>
        <v>-3</v>
      </c>
    </row>
    <row r="1173" spans="1:19" ht="14.25">
      <c r="A1173" s="1041">
        <v>72</v>
      </c>
      <c r="B1173" s="1023" t="str">
        <f>'PLAN DE ACCIÓN 2026'!G75</f>
        <v>ID10</v>
      </c>
      <c r="C1173" s="1048" t="s">
        <v>133</v>
      </c>
      <c r="D1173" s="1048" t="s">
        <v>104</v>
      </c>
      <c r="E1173" s="1023" t="str">
        <f>'PLAN DE ACCIÓN 2026'!X75</f>
        <v>Subdirección de Metrología Química y Biología</v>
      </c>
      <c r="F1173" s="1022" t="str">
        <f>'PLAN DE ACCIÓN 2026'!H75</f>
        <v>Desarrollar componente técnico del estudio colaborativo</v>
      </c>
      <c r="G1173" s="1022">
        <v>12</v>
      </c>
      <c r="H1173" s="1022" t="s">
        <v>145</v>
      </c>
      <c r="I1173" s="1030">
        <f>'PLAN DE ACCIÓN 2026'!V75</f>
        <v>1</v>
      </c>
      <c r="J1173" s="1030">
        <f>'PLAN DE ACCIÓN 2026'!J75+'PLAN DE ACCIÓN 2026'!K75+'PLAN DE ACCIÓN 2026'!L75+'PLAN DE ACCIÓN 2026'!M75+'PLAN DE ACCIÓN 2026'!N75+'PLAN DE ACCIÓN 2026'!O75+'PLAN DE ACCIÓN 2026'!P75+'PLAN DE ACCIÓN 2026'!Q75+'PLAN DE ACCIÓN 2026'!R75+'PLAN DE ACCIÓN 2026'!S75+'PLAN DE ACCIÓN 2026'!T75+'PLAN DE ACCIÓN 2026'!U75</f>
        <v>1</v>
      </c>
      <c r="K1173" s="1030">
        <f>'PLAN DE ACCIÓN 2026'!AB75+'PLAN DE ACCIÓN 2026'!AC75+'PLAN DE ACCIÓN 2026'!AD75+'PLAN DE ACCIÓN 2026'!AE75+'PLAN DE ACCIÓN 2026'!AF75+'PLAN DE ACCIÓN 2026'!AG75+'PLAN DE ACCIÓN 2026'!AH75+'PLAN DE ACCIÓN 2026'!AI75+'PLAN DE ACCIÓN 2026'!AJ75+'PLAN DE ACCIÓN 2026'!AK75+'PLAN DE ACCIÓN 2026'!AL75+'PLAN DE ACCIÓN 2026'!AM75</f>
        <v>0</v>
      </c>
      <c r="L1173" s="1031">
        <f t="shared" si="114"/>
        <v>1</v>
      </c>
      <c r="M1173" s="1031">
        <f t="shared" si="115"/>
        <v>0</v>
      </c>
      <c r="N1173" s="1030">
        <f>'PLAN DE ACCIÓN 2026'!U75</f>
        <v>0</v>
      </c>
      <c r="O1173" s="1022">
        <f>'PLAN DE ACCIÓN 2026'!AM75</f>
        <v>0</v>
      </c>
      <c r="P1173" s="1029" t="e">
        <f t="shared" si="116"/>
        <v>#DIV/0!</v>
      </c>
      <c r="Q1173" s="1046" t="s">
        <v>110</v>
      </c>
      <c r="R1173" s="1022">
        <f t="shared" si="117"/>
        <v>-1</v>
      </c>
      <c r="S1173" s="1022">
        <f t="shared" si="118"/>
        <v>0</v>
      </c>
    </row>
    <row r="1174" spans="1:19" ht="14.25">
      <c r="A1174" s="1041">
        <v>73</v>
      </c>
      <c r="B1174" s="1023" t="str">
        <f>'PLAN DE ACCIÓN 2026'!G76</f>
        <v>ID11</v>
      </c>
      <c r="C1174" s="1048" t="s">
        <v>133</v>
      </c>
      <c r="D1174" s="1048" t="s">
        <v>104</v>
      </c>
      <c r="E1174" s="1023" t="str">
        <f>'PLAN DE ACCIÓN 2026'!X76</f>
        <v>Subdirección de Metrología Química y Biología</v>
      </c>
      <c r="F1174" s="1022" t="str">
        <f>'PLAN DE ACCIÓN 2026'!H76</f>
        <v>Apoyar técnicamente la elaboración del informe final del Estudio Colaborativo por SSMRC, las recomendaciones y presentación de cierre.</v>
      </c>
      <c r="G1174" s="1022">
        <v>12</v>
      </c>
      <c r="H1174" s="1022" t="s">
        <v>145</v>
      </c>
      <c r="I1174" s="1030">
        <f>'PLAN DE ACCIÓN 2026'!V76</f>
        <v>1</v>
      </c>
      <c r="J1174" s="1030">
        <f>'PLAN DE ACCIÓN 2026'!J76+'PLAN DE ACCIÓN 2026'!K76+'PLAN DE ACCIÓN 2026'!L76+'PLAN DE ACCIÓN 2026'!M76+'PLAN DE ACCIÓN 2026'!N76+'PLAN DE ACCIÓN 2026'!O76+'PLAN DE ACCIÓN 2026'!P76+'PLAN DE ACCIÓN 2026'!Q76+'PLAN DE ACCIÓN 2026'!R76+'PLAN DE ACCIÓN 2026'!S76+'PLAN DE ACCIÓN 2026'!T76+'PLAN DE ACCIÓN 2026'!U76</f>
        <v>1</v>
      </c>
      <c r="K1174" s="1030">
        <f>'PLAN DE ACCIÓN 2026'!AB76+'PLAN DE ACCIÓN 2026'!AC76+'PLAN DE ACCIÓN 2026'!AD76+'PLAN DE ACCIÓN 2026'!AE76+'PLAN DE ACCIÓN 2026'!AF76+'PLAN DE ACCIÓN 2026'!AG76+'PLAN DE ACCIÓN 2026'!AH76+'PLAN DE ACCIÓN 2026'!AI76+'PLAN DE ACCIÓN 2026'!AJ76+'PLAN DE ACCIÓN 2026'!AK76+'PLAN DE ACCIÓN 2026'!AL76+'PLAN DE ACCIÓN 2026'!AM76</f>
        <v>0</v>
      </c>
      <c r="L1174" s="1031">
        <f t="shared" si="114"/>
        <v>1</v>
      </c>
      <c r="M1174" s="1031">
        <f t="shared" si="115"/>
        <v>0</v>
      </c>
      <c r="N1174" s="1030">
        <f>'PLAN DE ACCIÓN 2026'!U76</f>
        <v>1</v>
      </c>
      <c r="O1174" s="1022">
        <f>'PLAN DE ACCIÓN 2026'!AM76</f>
        <v>0</v>
      </c>
      <c r="P1174" s="1029">
        <f t="shared" si="116"/>
        <v>0</v>
      </c>
      <c r="Q1174" s="1046" t="s">
        <v>110</v>
      </c>
      <c r="R1174" s="1022">
        <f t="shared" si="117"/>
        <v>-1</v>
      </c>
      <c r="S1174" s="1022">
        <f t="shared" si="118"/>
        <v>-1</v>
      </c>
    </row>
    <row r="1175" spans="1:19" ht="14.25">
      <c r="A1175" s="1041">
        <v>74</v>
      </c>
      <c r="B1175" s="1023" t="str">
        <f>'PLAN DE ACCIÓN 2026'!G77</f>
        <v>ID12</v>
      </c>
      <c r="C1175" s="1048" t="s">
        <v>133</v>
      </c>
      <c r="D1175" s="1048" t="s">
        <v>104</v>
      </c>
      <c r="E1175" s="1023" t="str">
        <f>'PLAN DE ACCIÓN 2026'!X77</f>
        <v>Subdirección de Metrología Química y Biología</v>
      </c>
      <c r="F1175" s="1022" t="str">
        <f>'PLAN DE ACCIÓN 2026'!H77</f>
        <v xml:space="preserve">Divulgar los avances en metrología química y bioanálisis por parte  del Grupo de Investigación en Metrología Química y Bioanálisis - GIMQB </v>
      </c>
      <c r="G1175" s="1022">
        <v>12</v>
      </c>
      <c r="H1175" s="1022" t="s">
        <v>145</v>
      </c>
      <c r="I1175" s="1030">
        <f>'PLAN DE ACCIÓN 2026'!V77</f>
        <v>8</v>
      </c>
      <c r="J1175" s="1030">
        <f>'PLAN DE ACCIÓN 2026'!J77+'PLAN DE ACCIÓN 2026'!K77+'PLAN DE ACCIÓN 2026'!L77+'PLAN DE ACCIÓN 2026'!M77+'PLAN DE ACCIÓN 2026'!N77+'PLAN DE ACCIÓN 2026'!O77+'PLAN DE ACCIÓN 2026'!P77+'PLAN DE ACCIÓN 2026'!Q77+'PLAN DE ACCIÓN 2026'!R77+'PLAN DE ACCIÓN 2026'!S77+'PLAN DE ACCIÓN 2026'!T77+'PLAN DE ACCIÓN 2026'!U77</f>
        <v>8</v>
      </c>
      <c r="K1175" s="1030">
        <f>'PLAN DE ACCIÓN 2026'!AB77+'PLAN DE ACCIÓN 2026'!AC77+'PLAN DE ACCIÓN 2026'!AD77+'PLAN DE ACCIÓN 2026'!AE77+'PLAN DE ACCIÓN 2026'!AF77+'PLAN DE ACCIÓN 2026'!AG77+'PLAN DE ACCIÓN 2026'!AH77+'PLAN DE ACCIÓN 2026'!AI77+'PLAN DE ACCIÓN 2026'!AJ77+'PLAN DE ACCIÓN 2026'!AK77+'PLAN DE ACCIÓN 2026'!AL77+'PLAN DE ACCIÓN 2026'!AM77</f>
        <v>2</v>
      </c>
      <c r="L1175" s="1031">
        <f t="shared" si="114"/>
        <v>1</v>
      </c>
      <c r="M1175" s="1031">
        <f t="shared" si="115"/>
        <v>0.25</v>
      </c>
      <c r="N1175" s="1030">
        <f>'PLAN DE ACCIÓN 2026'!U77</f>
        <v>2</v>
      </c>
      <c r="O1175" s="1022">
        <f>'PLAN DE ACCIÓN 2026'!AM77</f>
        <v>0</v>
      </c>
      <c r="P1175" s="1029">
        <f t="shared" si="116"/>
        <v>0</v>
      </c>
      <c r="Q1175" s="1046" t="s">
        <v>110</v>
      </c>
      <c r="R1175" s="1022">
        <f t="shared" si="117"/>
        <v>-6</v>
      </c>
      <c r="S1175" s="1022">
        <f t="shared" si="118"/>
        <v>-2</v>
      </c>
    </row>
    <row r="1176" spans="1:19" ht="14.25">
      <c r="A1176" s="1041">
        <v>75</v>
      </c>
      <c r="B1176" s="1023" t="str">
        <f>'PLAN DE ACCIÓN 2026'!G78</f>
        <v>ID13</v>
      </c>
      <c r="C1176" s="1048" t="s">
        <v>133</v>
      </c>
      <c r="D1176" s="1048" t="s">
        <v>104</v>
      </c>
      <c r="E1176" s="1023" t="str">
        <f>'PLAN DE ACCIÓN 2026'!X78</f>
        <v>Subdirección de Metrología Química y Biología</v>
      </c>
      <c r="F1176" s="1022" t="str">
        <f>'PLAN DE ACCIÓN 2026'!H78</f>
        <v>Participación en convocatorias y/o ejecución de proyectos de cooperación nacional o internacional</v>
      </c>
      <c r="G1176" s="1022">
        <v>12</v>
      </c>
      <c r="H1176" s="1022" t="s">
        <v>145</v>
      </c>
      <c r="I1176" s="1030">
        <f>'PLAN DE ACCIÓN 2026'!V78</f>
        <v>2</v>
      </c>
      <c r="J1176" s="1030">
        <f>'PLAN DE ACCIÓN 2026'!J78+'PLAN DE ACCIÓN 2026'!K78+'PLAN DE ACCIÓN 2026'!L78+'PLAN DE ACCIÓN 2026'!M78+'PLAN DE ACCIÓN 2026'!N78+'PLAN DE ACCIÓN 2026'!O78+'PLAN DE ACCIÓN 2026'!P78+'PLAN DE ACCIÓN 2026'!Q78+'PLAN DE ACCIÓN 2026'!R78+'PLAN DE ACCIÓN 2026'!S78+'PLAN DE ACCIÓN 2026'!T78+'PLAN DE ACCIÓN 2026'!U78</f>
        <v>2</v>
      </c>
      <c r="K1176" s="1030">
        <f>'PLAN DE ACCIÓN 2026'!AB78+'PLAN DE ACCIÓN 2026'!AC78+'PLAN DE ACCIÓN 2026'!AD78+'PLAN DE ACCIÓN 2026'!AE78+'PLAN DE ACCIÓN 2026'!AF78+'PLAN DE ACCIÓN 2026'!AG78+'PLAN DE ACCIÓN 2026'!AH78+'PLAN DE ACCIÓN 2026'!AI78+'PLAN DE ACCIÓN 2026'!AJ78+'PLAN DE ACCIÓN 2026'!AK78+'PLAN DE ACCIÓN 2026'!AL78+'PLAN DE ACCIÓN 2026'!AM78</f>
        <v>0</v>
      </c>
      <c r="L1176" s="1031">
        <f t="shared" si="114"/>
        <v>1</v>
      </c>
      <c r="M1176" s="1031">
        <f t="shared" si="115"/>
        <v>0</v>
      </c>
      <c r="N1176" s="1030">
        <f>'PLAN DE ACCIÓN 2026'!U78</f>
        <v>1</v>
      </c>
      <c r="O1176" s="1022">
        <f>'PLAN DE ACCIÓN 2026'!AM78</f>
        <v>0</v>
      </c>
      <c r="P1176" s="1029">
        <f t="shared" si="116"/>
        <v>0</v>
      </c>
      <c r="Q1176" s="1046" t="s">
        <v>110</v>
      </c>
      <c r="R1176" s="1022">
        <f t="shared" si="117"/>
        <v>-2</v>
      </c>
      <c r="S1176" s="1022">
        <f t="shared" si="118"/>
        <v>-1</v>
      </c>
    </row>
    <row r="1177" spans="1:19" ht="14.25">
      <c r="A1177" s="1041">
        <v>76</v>
      </c>
      <c r="B1177" s="1023" t="str">
        <f>'PLAN DE ACCIÓN 2026'!G79</f>
        <v>ID14</v>
      </c>
      <c r="C1177" s="1048" t="s">
        <v>133</v>
      </c>
      <c r="D1177" s="1048" t="s">
        <v>104</v>
      </c>
      <c r="E1177" s="1023" t="str">
        <f>'PLAN DE ACCIÓN 2026'!X79</f>
        <v xml:space="preserve">Oficina Asesora de Planeación </v>
      </c>
      <c r="F1177" s="1022" t="str">
        <f>'PLAN DE ACCIÓN 2026'!H79</f>
        <v>Definir e implementar los lineamientos institucionales de diplomacia científica en el INM</v>
      </c>
      <c r="G1177" s="1022">
        <v>12</v>
      </c>
      <c r="H1177" s="1022" t="s">
        <v>145</v>
      </c>
      <c r="I1177" s="1030">
        <f>'PLAN DE ACCIÓN 2026'!V79</f>
        <v>2</v>
      </c>
      <c r="J1177" s="1030">
        <f>'PLAN DE ACCIÓN 2026'!J79+'PLAN DE ACCIÓN 2026'!K79+'PLAN DE ACCIÓN 2026'!L79+'PLAN DE ACCIÓN 2026'!M79+'PLAN DE ACCIÓN 2026'!N79+'PLAN DE ACCIÓN 2026'!O79+'PLAN DE ACCIÓN 2026'!P79+'PLAN DE ACCIÓN 2026'!Q79+'PLAN DE ACCIÓN 2026'!R79+'PLAN DE ACCIÓN 2026'!S79+'PLAN DE ACCIÓN 2026'!T79+'PLAN DE ACCIÓN 2026'!U79</f>
        <v>2</v>
      </c>
      <c r="K1177" s="1030">
        <f>'PLAN DE ACCIÓN 2026'!AB79+'PLAN DE ACCIÓN 2026'!AC79+'PLAN DE ACCIÓN 2026'!AD79+'PLAN DE ACCIÓN 2026'!AE79+'PLAN DE ACCIÓN 2026'!AF79+'PLAN DE ACCIÓN 2026'!AG79+'PLAN DE ACCIÓN 2026'!AH79+'PLAN DE ACCIÓN 2026'!AI79+'PLAN DE ACCIÓN 2026'!AJ79+'PLAN DE ACCIÓN 2026'!AK79+'PLAN DE ACCIÓN 2026'!AL79+'PLAN DE ACCIÓN 2026'!AM79</f>
        <v>0</v>
      </c>
      <c r="L1177" s="1031">
        <f t="shared" si="114"/>
        <v>1</v>
      </c>
      <c r="M1177" s="1031">
        <f t="shared" si="115"/>
        <v>0</v>
      </c>
      <c r="N1177" s="1030">
        <f>'PLAN DE ACCIÓN 2026'!U79</f>
        <v>1</v>
      </c>
      <c r="O1177" s="1022">
        <f>'PLAN DE ACCIÓN 2026'!AM79</f>
        <v>0</v>
      </c>
      <c r="P1177" s="1029">
        <f t="shared" si="116"/>
        <v>0</v>
      </c>
      <c r="Q1177" s="1046" t="s">
        <v>110</v>
      </c>
      <c r="R1177" s="1022">
        <f t="shared" si="117"/>
        <v>-2</v>
      </c>
      <c r="S1177" s="1022">
        <f t="shared" si="118"/>
        <v>-1</v>
      </c>
    </row>
    <row r="1178" spans="1:19" ht="14.25">
      <c r="A1178" s="1041">
        <v>77</v>
      </c>
      <c r="B1178" s="1023" t="str">
        <f>'PLAN DE ACCIÓN 2026'!G80</f>
        <v>ID15</v>
      </c>
      <c r="C1178" s="1048" t="s">
        <v>133</v>
      </c>
      <c r="D1178" s="1048" t="s">
        <v>104</v>
      </c>
      <c r="E1178" s="1023" t="str">
        <f>'PLAN DE ACCIÓN 2026'!X80</f>
        <v xml:space="preserve">Oficina Asesora de Planeación </v>
      </c>
      <c r="F1178" s="1022" t="str">
        <f>'PLAN DE ACCIÓN 2026'!H80</f>
        <v>Apoyar la gestión de cierre y terminación de los proyectos de inversión los cuales finalizaron su alcance temporal</v>
      </c>
      <c r="G1178" s="1022">
        <v>12</v>
      </c>
      <c r="H1178" s="1022" t="s">
        <v>145</v>
      </c>
      <c r="I1178" s="1030">
        <f>'PLAN DE ACCIÓN 2026'!V80</f>
        <v>10</v>
      </c>
      <c r="J1178" s="1030">
        <f>'PLAN DE ACCIÓN 2026'!J80+'PLAN DE ACCIÓN 2026'!K80+'PLAN DE ACCIÓN 2026'!L80+'PLAN DE ACCIÓN 2026'!M80+'PLAN DE ACCIÓN 2026'!N80+'PLAN DE ACCIÓN 2026'!O80+'PLAN DE ACCIÓN 2026'!P80+'PLAN DE ACCIÓN 2026'!Q80+'PLAN DE ACCIÓN 2026'!R80+'PLAN DE ACCIÓN 2026'!S80+'PLAN DE ACCIÓN 2026'!T80+'PLAN DE ACCIÓN 2026'!U80</f>
        <v>10</v>
      </c>
      <c r="K1178" s="1030">
        <f>'PLAN DE ACCIÓN 2026'!AB80+'PLAN DE ACCIÓN 2026'!AC80+'PLAN DE ACCIÓN 2026'!AD80+'PLAN DE ACCIÓN 2026'!AE80+'PLAN DE ACCIÓN 2026'!AF80+'PLAN DE ACCIÓN 2026'!AG80+'PLAN DE ACCIÓN 2026'!AH80+'PLAN DE ACCIÓN 2026'!AI80+'PLAN DE ACCIÓN 2026'!AJ80+'PLAN DE ACCIÓN 2026'!AK80+'PLAN DE ACCIÓN 2026'!AL80+'PLAN DE ACCIÓN 2026'!AM80</f>
        <v>0</v>
      </c>
      <c r="L1178" s="1031">
        <f t="shared" si="114"/>
        <v>1</v>
      </c>
      <c r="M1178" s="1031">
        <f t="shared" si="115"/>
        <v>0</v>
      </c>
      <c r="N1178" s="1030">
        <f>'PLAN DE ACCIÓN 2026'!U80</f>
        <v>10</v>
      </c>
      <c r="O1178" s="1022">
        <f>'PLAN DE ACCIÓN 2026'!AM80</f>
        <v>0</v>
      </c>
      <c r="P1178" s="1029">
        <f t="shared" si="116"/>
        <v>0</v>
      </c>
      <c r="Q1178" s="1046" t="s">
        <v>110</v>
      </c>
      <c r="R1178" s="1022">
        <f t="shared" si="117"/>
        <v>-10</v>
      </c>
      <c r="S1178" s="1022">
        <f t="shared" si="118"/>
        <v>-10</v>
      </c>
    </row>
    <row r="1179" spans="1:19" ht="14.25">
      <c r="A1179" s="1041">
        <v>78</v>
      </c>
      <c r="B1179" s="1023" t="str">
        <f>'PLAN DE ACCIÓN 2026'!G81</f>
        <v>ID16</v>
      </c>
      <c r="C1179" s="1048" t="s">
        <v>133</v>
      </c>
      <c r="D1179" s="1048" t="s">
        <v>104</v>
      </c>
      <c r="E1179" s="1023" t="str">
        <f>'PLAN DE ACCIÓN 2026'!X81</f>
        <v xml:space="preserve">Oficina Asesora de Planeación </v>
      </c>
      <c r="F1179" s="1022" t="str">
        <f>'PLAN DE ACCIÓN 2026'!H81</f>
        <v>Definir e implementar los lineamientos institucionales de analítica de datos del INM</v>
      </c>
      <c r="G1179" s="1022">
        <v>12</v>
      </c>
      <c r="H1179" s="1022" t="s">
        <v>145</v>
      </c>
      <c r="I1179" s="1030">
        <f>'PLAN DE ACCIÓN 2026'!V81</f>
        <v>2</v>
      </c>
      <c r="J1179" s="1030">
        <f>'PLAN DE ACCIÓN 2026'!J81+'PLAN DE ACCIÓN 2026'!K81+'PLAN DE ACCIÓN 2026'!L81+'PLAN DE ACCIÓN 2026'!M81+'PLAN DE ACCIÓN 2026'!N81+'PLAN DE ACCIÓN 2026'!O81+'PLAN DE ACCIÓN 2026'!P81+'PLAN DE ACCIÓN 2026'!Q81+'PLAN DE ACCIÓN 2026'!R81+'PLAN DE ACCIÓN 2026'!S81+'PLAN DE ACCIÓN 2026'!T81+'PLAN DE ACCIÓN 2026'!U81</f>
        <v>2</v>
      </c>
      <c r="K1179" s="1030">
        <f>'PLAN DE ACCIÓN 2026'!AB81+'PLAN DE ACCIÓN 2026'!AC81+'PLAN DE ACCIÓN 2026'!AD81+'PLAN DE ACCIÓN 2026'!AE81+'PLAN DE ACCIÓN 2026'!AF81+'PLAN DE ACCIÓN 2026'!AG81+'PLAN DE ACCIÓN 2026'!AH81+'PLAN DE ACCIÓN 2026'!AI81+'PLAN DE ACCIÓN 2026'!AJ81+'PLAN DE ACCIÓN 2026'!AK81+'PLAN DE ACCIÓN 2026'!AL81+'PLAN DE ACCIÓN 2026'!AM81</f>
        <v>0</v>
      </c>
      <c r="L1179" s="1031">
        <f t="shared" si="114"/>
        <v>1</v>
      </c>
      <c r="M1179" s="1031">
        <f t="shared" si="115"/>
        <v>0</v>
      </c>
      <c r="N1179" s="1030">
        <f>'PLAN DE ACCIÓN 2026'!U81</f>
        <v>1</v>
      </c>
      <c r="O1179" s="1022">
        <f>'PLAN DE ACCIÓN 2026'!AM81</f>
        <v>0</v>
      </c>
      <c r="P1179" s="1029">
        <f t="shared" si="116"/>
        <v>0</v>
      </c>
      <c r="Q1179" s="1046" t="s">
        <v>110</v>
      </c>
      <c r="R1179" s="1022">
        <f t="shared" si="117"/>
        <v>-2</v>
      </c>
      <c r="S1179" s="1022">
        <f t="shared" si="118"/>
        <v>-1</v>
      </c>
    </row>
    <row r="1180" spans="1:19" ht="14.25">
      <c r="A1180" s="1041">
        <v>79</v>
      </c>
      <c r="B1180" s="1023" t="str">
        <f>'PLAN DE ACCIÓN 2026'!G82</f>
        <v>ID17</v>
      </c>
      <c r="C1180" s="1048" t="s">
        <v>133</v>
      </c>
      <c r="D1180" s="1048" t="s">
        <v>104</v>
      </c>
      <c r="E1180" s="1023" t="str">
        <f>'PLAN DE ACCIÓN 2026'!X82</f>
        <v xml:space="preserve">Oficina Asesora de Planeación </v>
      </c>
      <c r="F1180" s="1022" t="str">
        <f>'PLAN DE ACCIÓN 2026'!H82</f>
        <v>Realizar seguimiento a la implementación de la iniciativa pilito de estructuración de datos en laboratorios de la SMF y la SMQB aprobada por el EAT-AEGD</v>
      </c>
      <c r="G1180" s="1022">
        <v>12</v>
      </c>
      <c r="H1180" s="1022" t="s">
        <v>145</v>
      </c>
      <c r="I1180" s="1030">
        <f>'PLAN DE ACCIÓN 2026'!V82</f>
        <v>1</v>
      </c>
      <c r="J1180" s="1030">
        <f>'PLAN DE ACCIÓN 2026'!J82+'PLAN DE ACCIÓN 2026'!K82+'PLAN DE ACCIÓN 2026'!L82+'PLAN DE ACCIÓN 2026'!M82+'PLAN DE ACCIÓN 2026'!N82+'PLAN DE ACCIÓN 2026'!O82+'PLAN DE ACCIÓN 2026'!P82+'PLAN DE ACCIÓN 2026'!Q82+'PLAN DE ACCIÓN 2026'!R82+'PLAN DE ACCIÓN 2026'!S82+'PLAN DE ACCIÓN 2026'!T82+'PLAN DE ACCIÓN 2026'!U82</f>
        <v>1</v>
      </c>
      <c r="K1180" s="1030">
        <f>'PLAN DE ACCIÓN 2026'!AB82+'PLAN DE ACCIÓN 2026'!AC82+'PLAN DE ACCIÓN 2026'!AD82+'PLAN DE ACCIÓN 2026'!AE82+'PLAN DE ACCIÓN 2026'!AF82+'PLAN DE ACCIÓN 2026'!AG82+'PLAN DE ACCIÓN 2026'!AH82+'PLAN DE ACCIÓN 2026'!AI82+'PLAN DE ACCIÓN 2026'!AJ82+'PLAN DE ACCIÓN 2026'!AK82+'PLAN DE ACCIÓN 2026'!AL82+'PLAN DE ACCIÓN 2026'!AM82</f>
        <v>0</v>
      </c>
      <c r="L1180" s="1031">
        <f t="shared" si="114"/>
        <v>1</v>
      </c>
      <c r="M1180" s="1031">
        <f t="shared" si="115"/>
        <v>0</v>
      </c>
      <c r="N1180" s="1030">
        <f>'PLAN DE ACCIÓN 2026'!U82</f>
        <v>1</v>
      </c>
      <c r="O1180" s="1022">
        <f>'PLAN DE ACCIÓN 2026'!AM82</f>
        <v>0</v>
      </c>
      <c r="P1180" s="1029">
        <f t="shared" si="116"/>
        <v>0</v>
      </c>
      <c r="Q1180" s="1046" t="s">
        <v>110</v>
      </c>
      <c r="R1180" s="1022">
        <f t="shared" si="117"/>
        <v>-1</v>
      </c>
      <c r="S1180" s="1022">
        <f t="shared" si="118"/>
        <v>-1</v>
      </c>
    </row>
    <row r="1181" spans="1:19" ht="14.25">
      <c r="A1181" s="1041">
        <v>80</v>
      </c>
      <c r="B1181" s="1023" t="str">
        <f>'PLAN DE ACCIÓN 2026'!G83</f>
        <v>ID18</v>
      </c>
      <c r="C1181" s="1048" t="s">
        <v>133</v>
      </c>
      <c r="D1181" s="1048" t="s">
        <v>104</v>
      </c>
      <c r="E1181" s="1023" t="str">
        <f>'PLAN DE ACCIÓN 2026'!X83</f>
        <v xml:space="preserve">Oficina Asesora de Planeación </v>
      </c>
      <c r="F1181" s="1022" t="str">
        <f>'PLAN DE ACCIÓN 2026'!H83</f>
        <v>Realizar el seguimiento semestral de la implementación de la Hoja de Ruta de Arquitectura Empresarial para la mejora del Modelo de Operación por Procesos (MOP)</v>
      </c>
      <c r="G1181" s="1022">
        <v>12</v>
      </c>
      <c r="H1181" s="1022" t="s">
        <v>145</v>
      </c>
      <c r="I1181" s="1030">
        <f>'PLAN DE ACCIÓN 2026'!V83</f>
        <v>2</v>
      </c>
      <c r="J1181" s="1030">
        <f>'PLAN DE ACCIÓN 2026'!J83+'PLAN DE ACCIÓN 2026'!K83+'PLAN DE ACCIÓN 2026'!L83+'PLAN DE ACCIÓN 2026'!M83+'PLAN DE ACCIÓN 2026'!N83+'PLAN DE ACCIÓN 2026'!O83+'PLAN DE ACCIÓN 2026'!P83+'PLAN DE ACCIÓN 2026'!Q83+'PLAN DE ACCIÓN 2026'!R83+'PLAN DE ACCIÓN 2026'!S83+'PLAN DE ACCIÓN 2026'!T83+'PLAN DE ACCIÓN 2026'!U83</f>
        <v>2</v>
      </c>
      <c r="K1181" s="1030">
        <f>'PLAN DE ACCIÓN 2026'!AB83+'PLAN DE ACCIÓN 2026'!AC83+'PLAN DE ACCIÓN 2026'!AD83+'PLAN DE ACCIÓN 2026'!AE83+'PLAN DE ACCIÓN 2026'!AF83+'PLAN DE ACCIÓN 2026'!AG83+'PLAN DE ACCIÓN 2026'!AH83+'PLAN DE ACCIÓN 2026'!AI83+'PLAN DE ACCIÓN 2026'!AJ83+'PLAN DE ACCIÓN 2026'!AK83+'PLAN DE ACCIÓN 2026'!AL83+'PLAN DE ACCIÓN 2026'!AM83</f>
        <v>0</v>
      </c>
      <c r="L1181" s="1031">
        <f t="shared" si="114"/>
        <v>1</v>
      </c>
      <c r="M1181" s="1031">
        <f t="shared" si="115"/>
        <v>0</v>
      </c>
      <c r="N1181" s="1030">
        <f>'PLAN DE ACCIÓN 2026'!U83</f>
        <v>1</v>
      </c>
      <c r="O1181" s="1022">
        <f>'PLAN DE ACCIÓN 2026'!AM83</f>
        <v>0</v>
      </c>
      <c r="P1181" s="1029">
        <f t="shared" si="116"/>
        <v>0</v>
      </c>
      <c r="Q1181" s="1046" t="s">
        <v>110</v>
      </c>
      <c r="R1181" s="1022">
        <f t="shared" si="117"/>
        <v>-2</v>
      </c>
      <c r="S1181" s="1022">
        <f t="shared" si="118"/>
        <v>-1</v>
      </c>
    </row>
    <row r="1182" spans="1:19" ht="14.25">
      <c r="A1182" s="1041">
        <v>81</v>
      </c>
      <c r="B1182" s="1023" t="str">
        <f>'PLAN DE ACCIÓN 2026'!G84</f>
        <v>ID19</v>
      </c>
      <c r="C1182" s="1048" t="s">
        <v>133</v>
      </c>
      <c r="D1182" s="1048" t="s">
        <v>104</v>
      </c>
      <c r="E1182" s="1023" t="str">
        <f>'PLAN DE ACCIÓN 2026'!X84</f>
        <v xml:space="preserve">Oficina Asesora de Planeación </v>
      </c>
      <c r="F1182" s="1022" t="str">
        <f>'PLAN DE ACCIÓN 2026'!H84</f>
        <v xml:space="preserve">Realizar el seguimiento semestral de la implementación de la Hoja de Ruta de gobierno de datos e información en marco de la implementación de Arquitectura Empresarial y la política MIPG de gestión estadística </v>
      </c>
      <c r="G1182" s="1022">
        <v>12</v>
      </c>
      <c r="H1182" s="1022" t="s">
        <v>145</v>
      </c>
      <c r="I1182" s="1030">
        <f>'PLAN DE ACCIÓN 2026'!V84</f>
        <v>2</v>
      </c>
      <c r="J1182" s="1030">
        <f>'PLAN DE ACCIÓN 2026'!J84+'PLAN DE ACCIÓN 2026'!K84+'PLAN DE ACCIÓN 2026'!L84+'PLAN DE ACCIÓN 2026'!M84+'PLAN DE ACCIÓN 2026'!N84+'PLAN DE ACCIÓN 2026'!O84+'PLAN DE ACCIÓN 2026'!P84+'PLAN DE ACCIÓN 2026'!Q84+'PLAN DE ACCIÓN 2026'!R84+'PLAN DE ACCIÓN 2026'!S84+'PLAN DE ACCIÓN 2026'!T84+'PLAN DE ACCIÓN 2026'!U84</f>
        <v>2</v>
      </c>
      <c r="K1182" s="1030">
        <f>'PLAN DE ACCIÓN 2026'!AB84+'PLAN DE ACCIÓN 2026'!AC84+'PLAN DE ACCIÓN 2026'!AD84+'PLAN DE ACCIÓN 2026'!AE84+'PLAN DE ACCIÓN 2026'!AF84+'PLAN DE ACCIÓN 2026'!AG84+'PLAN DE ACCIÓN 2026'!AH84+'PLAN DE ACCIÓN 2026'!AI84+'PLAN DE ACCIÓN 2026'!AJ84+'PLAN DE ACCIÓN 2026'!AK84+'PLAN DE ACCIÓN 2026'!AL84+'PLAN DE ACCIÓN 2026'!AM84</f>
        <v>0</v>
      </c>
      <c r="L1182" s="1031">
        <f t="shared" si="114"/>
        <v>1</v>
      </c>
      <c r="M1182" s="1031">
        <f t="shared" si="115"/>
        <v>0</v>
      </c>
      <c r="N1182" s="1030">
        <f>'PLAN DE ACCIÓN 2026'!U84</f>
        <v>1</v>
      </c>
      <c r="O1182" s="1022">
        <f>'PLAN DE ACCIÓN 2026'!AM84</f>
        <v>0</v>
      </c>
      <c r="P1182" s="1029">
        <f t="shared" si="116"/>
        <v>0</v>
      </c>
      <c r="Q1182" s="1046" t="s">
        <v>110</v>
      </c>
      <c r="R1182" s="1022">
        <f t="shared" si="117"/>
        <v>-2</v>
      </c>
      <c r="S1182" s="1022">
        <f t="shared" si="118"/>
        <v>-1</v>
      </c>
    </row>
    <row r="1183" spans="1:19" ht="14.25">
      <c r="A1183" s="1041">
        <v>82</v>
      </c>
      <c r="B1183" s="1023" t="str">
        <f>'PLAN DE ACCIÓN 2026'!G85</f>
        <v>ID20</v>
      </c>
      <c r="C1183" s="1048" t="s">
        <v>133</v>
      </c>
      <c r="D1183" s="1048" t="s">
        <v>104</v>
      </c>
      <c r="E1183" s="1023" t="str">
        <f>'PLAN DE ACCIÓN 2026'!X85</f>
        <v xml:space="preserve">Oficina Asesora de Planeación </v>
      </c>
      <c r="F1183" s="1022" t="str">
        <f>'PLAN DE ACCIÓN 2026'!H85</f>
        <v>Realizar seguimiento a la ejecución de las actividades SIG institucionales incluidas en el plan de trabajo de la OAP</v>
      </c>
      <c r="G1183" s="1022">
        <v>12</v>
      </c>
      <c r="H1183" s="1022" t="s">
        <v>145</v>
      </c>
      <c r="I1183" s="1030">
        <f>'PLAN DE ACCIÓN 2026'!V85</f>
        <v>2</v>
      </c>
      <c r="J1183" s="1030">
        <f>'PLAN DE ACCIÓN 2026'!J85+'PLAN DE ACCIÓN 2026'!K85+'PLAN DE ACCIÓN 2026'!L85+'PLAN DE ACCIÓN 2026'!M85+'PLAN DE ACCIÓN 2026'!N85+'PLAN DE ACCIÓN 2026'!O85+'PLAN DE ACCIÓN 2026'!P85+'PLAN DE ACCIÓN 2026'!Q85+'PLAN DE ACCIÓN 2026'!R85+'PLAN DE ACCIÓN 2026'!S85+'PLAN DE ACCIÓN 2026'!T85+'PLAN DE ACCIÓN 2026'!U85</f>
        <v>2</v>
      </c>
      <c r="K1183" s="1030">
        <f>'PLAN DE ACCIÓN 2026'!AB85+'PLAN DE ACCIÓN 2026'!AC85+'PLAN DE ACCIÓN 2026'!AD85+'PLAN DE ACCIÓN 2026'!AE85+'PLAN DE ACCIÓN 2026'!AF85+'PLAN DE ACCIÓN 2026'!AG85+'PLAN DE ACCIÓN 2026'!AH85+'PLAN DE ACCIÓN 2026'!AI85+'PLAN DE ACCIÓN 2026'!AJ85+'PLAN DE ACCIÓN 2026'!AK85+'PLAN DE ACCIÓN 2026'!AL85+'PLAN DE ACCIÓN 2026'!AM85</f>
        <v>0</v>
      </c>
      <c r="L1183" s="1031">
        <f t="shared" si="114"/>
        <v>1</v>
      </c>
      <c r="M1183" s="1031">
        <f t="shared" si="115"/>
        <v>0</v>
      </c>
      <c r="N1183" s="1030">
        <f>'PLAN DE ACCIÓN 2026'!U85</f>
        <v>1</v>
      </c>
      <c r="O1183" s="1022">
        <f>'PLAN DE ACCIÓN 2026'!AM85</f>
        <v>0</v>
      </c>
      <c r="P1183" s="1029">
        <f t="shared" si="116"/>
        <v>0</v>
      </c>
      <c r="Q1183" s="1046" t="s">
        <v>110</v>
      </c>
      <c r="R1183" s="1022">
        <f t="shared" si="117"/>
        <v>-2</v>
      </c>
      <c r="S1183" s="1022">
        <f t="shared" si="118"/>
        <v>-1</v>
      </c>
    </row>
    <row r="1184" spans="1:19" ht="14.25">
      <c r="A1184" s="1041">
        <v>83</v>
      </c>
      <c r="B1184" s="1023" t="str">
        <f>'PLAN DE ACCIÓN 2026'!G86</f>
        <v>ID21</v>
      </c>
      <c r="C1184" s="1048" t="s">
        <v>133</v>
      </c>
      <c r="D1184" s="1048" t="s">
        <v>104</v>
      </c>
      <c r="E1184" s="1023" t="str">
        <f>'PLAN DE ACCIÓN 2026'!X86</f>
        <v xml:space="preserve">Oficina Asesora de Planeación </v>
      </c>
      <c r="F1184" s="1022" t="str">
        <f>'PLAN DE ACCIÓN 2026'!H86</f>
        <v>Realizar la identificación y seguimiento a las fuentes de financiación externas para proyectos y actividades de cooperación internacional e intercambio cientifico.</v>
      </c>
      <c r="G1184" s="1022">
        <v>12</v>
      </c>
      <c r="H1184" s="1022" t="s">
        <v>145</v>
      </c>
      <c r="I1184" s="1030">
        <f>'PLAN DE ACCIÓN 2026'!V86</f>
        <v>2</v>
      </c>
      <c r="J1184" s="1030">
        <f>'PLAN DE ACCIÓN 2026'!J86+'PLAN DE ACCIÓN 2026'!K86+'PLAN DE ACCIÓN 2026'!L86+'PLAN DE ACCIÓN 2026'!M86+'PLAN DE ACCIÓN 2026'!N86+'PLAN DE ACCIÓN 2026'!O86+'PLAN DE ACCIÓN 2026'!P86+'PLAN DE ACCIÓN 2026'!Q86+'PLAN DE ACCIÓN 2026'!R86+'PLAN DE ACCIÓN 2026'!S86+'PLAN DE ACCIÓN 2026'!T86+'PLAN DE ACCIÓN 2026'!U86</f>
        <v>2</v>
      </c>
      <c r="K1184" s="1030">
        <f>'PLAN DE ACCIÓN 2026'!AB86+'PLAN DE ACCIÓN 2026'!AC86+'PLAN DE ACCIÓN 2026'!AD86+'PLAN DE ACCIÓN 2026'!AE86+'PLAN DE ACCIÓN 2026'!AF86+'PLAN DE ACCIÓN 2026'!AG86+'PLAN DE ACCIÓN 2026'!AH86+'PLAN DE ACCIÓN 2026'!AI86+'PLAN DE ACCIÓN 2026'!AJ86+'PLAN DE ACCIÓN 2026'!AK86+'PLAN DE ACCIÓN 2026'!AL86+'PLAN DE ACCIÓN 2026'!AM86</f>
        <v>0</v>
      </c>
      <c r="L1184" s="1031">
        <f t="shared" si="114"/>
        <v>1</v>
      </c>
      <c r="M1184" s="1031">
        <f t="shared" si="115"/>
        <v>0</v>
      </c>
      <c r="N1184" s="1030">
        <f>'PLAN DE ACCIÓN 2026'!U86</f>
        <v>1</v>
      </c>
      <c r="O1184" s="1022">
        <f>'PLAN DE ACCIÓN 2026'!AM86</f>
        <v>0</v>
      </c>
      <c r="P1184" s="1029">
        <f t="shared" si="116"/>
        <v>0</v>
      </c>
      <c r="Q1184" s="1046" t="s">
        <v>110</v>
      </c>
      <c r="R1184" s="1022">
        <f t="shared" si="117"/>
        <v>-2</v>
      </c>
      <c r="S1184" s="1022">
        <f t="shared" si="118"/>
        <v>-1</v>
      </c>
    </row>
    <row r="1185" spans="1:19" ht="14.25">
      <c r="A1185" s="1041">
        <v>84</v>
      </c>
      <c r="B1185" s="1023" t="str">
        <f>'PLAN DE ACCIÓN 2026'!G87</f>
        <v>ID22</v>
      </c>
      <c r="C1185" s="1048" t="s">
        <v>133</v>
      </c>
      <c r="D1185" s="1048" t="s">
        <v>104</v>
      </c>
      <c r="E1185" s="1023" t="str">
        <f>'PLAN DE ACCIÓN 2026'!X87</f>
        <v xml:space="preserve">Oficina Asesora de Planeación </v>
      </c>
      <c r="F1185" s="1022" t="str">
        <f>'PLAN DE ACCIÓN 2026'!H87</f>
        <v>Realizar seguimiento de temáticas institucionales transversales (estrategia, presupuesto, SIG) consolidadas por OAP, para reporte a la alta dirección en marco del CIGD.</v>
      </c>
      <c r="G1185" s="1022">
        <v>12</v>
      </c>
      <c r="H1185" s="1022" t="s">
        <v>145</v>
      </c>
      <c r="I1185" s="1030">
        <f>'PLAN DE ACCIÓN 2026'!V87</f>
        <v>3</v>
      </c>
      <c r="J1185" s="1030">
        <f>'PLAN DE ACCIÓN 2026'!J87+'PLAN DE ACCIÓN 2026'!K87+'PLAN DE ACCIÓN 2026'!L87+'PLAN DE ACCIÓN 2026'!M87+'PLAN DE ACCIÓN 2026'!N87+'PLAN DE ACCIÓN 2026'!O87+'PLAN DE ACCIÓN 2026'!P87+'PLAN DE ACCIÓN 2026'!Q87+'PLAN DE ACCIÓN 2026'!R87+'PLAN DE ACCIÓN 2026'!S87+'PLAN DE ACCIÓN 2026'!T87+'PLAN DE ACCIÓN 2026'!U87</f>
        <v>3</v>
      </c>
      <c r="K1185" s="1030">
        <f>'PLAN DE ACCIÓN 2026'!AB87+'PLAN DE ACCIÓN 2026'!AC87+'PLAN DE ACCIÓN 2026'!AD87+'PLAN DE ACCIÓN 2026'!AE87+'PLAN DE ACCIÓN 2026'!AF87+'PLAN DE ACCIÓN 2026'!AG87+'PLAN DE ACCIÓN 2026'!AH87+'PLAN DE ACCIÓN 2026'!AI87+'PLAN DE ACCIÓN 2026'!AJ87+'PLAN DE ACCIÓN 2026'!AK87+'PLAN DE ACCIÓN 2026'!AL87+'PLAN DE ACCIÓN 2026'!AM87</f>
        <v>1</v>
      </c>
      <c r="L1185" s="1031">
        <f t="shared" si="114"/>
        <v>1</v>
      </c>
      <c r="M1185" s="1031">
        <f t="shared" si="115"/>
        <v>0.33333333333333331</v>
      </c>
      <c r="N1185" s="1030">
        <f>'PLAN DE ACCIÓN 2026'!U87</f>
        <v>0</v>
      </c>
      <c r="O1185" s="1022">
        <f>'PLAN DE ACCIÓN 2026'!AM87</f>
        <v>0</v>
      </c>
      <c r="P1185" s="1029" t="e">
        <f t="shared" si="116"/>
        <v>#DIV/0!</v>
      </c>
      <c r="Q1185" s="1046" t="s">
        <v>110</v>
      </c>
      <c r="R1185" s="1022">
        <f t="shared" si="117"/>
        <v>-2</v>
      </c>
      <c r="S1185" s="1022">
        <f t="shared" si="118"/>
        <v>0</v>
      </c>
    </row>
    <row r="1186" spans="1:19" ht="14.25">
      <c r="A1186" s="1041">
        <v>85</v>
      </c>
      <c r="B1186" s="1023" t="str">
        <f>'PLAN DE ACCIÓN 2026'!G88</f>
        <v>ID23</v>
      </c>
      <c r="C1186" s="1048" t="s">
        <v>133</v>
      </c>
      <c r="D1186" s="1048" t="s">
        <v>104</v>
      </c>
      <c r="E1186" s="1023" t="str">
        <f>'PLAN DE ACCIÓN 2026'!X88</f>
        <v xml:space="preserve">Oficina Asesora de Planeación </v>
      </c>
      <c r="F1186" s="1022" t="str">
        <f>'PLAN DE ACCIÓN 2026'!H88</f>
        <v xml:space="preserve">Formular el nuevo proyecto de inversión de la OAP. </v>
      </c>
      <c r="G1186" s="1022">
        <v>12</v>
      </c>
      <c r="H1186" s="1022" t="s">
        <v>145</v>
      </c>
      <c r="I1186" s="1030">
        <f>'PLAN DE ACCIÓN 2026'!V88</f>
        <v>1</v>
      </c>
      <c r="J1186" s="1030">
        <f>'PLAN DE ACCIÓN 2026'!J88+'PLAN DE ACCIÓN 2026'!K88+'PLAN DE ACCIÓN 2026'!L88+'PLAN DE ACCIÓN 2026'!M88+'PLAN DE ACCIÓN 2026'!N88+'PLAN DE ACCIÓN 2026'!O88+'PLAN DE ACCIÓN 2026'!P88+'PLAN DE ACCIÓN 2026'!Q88+'PLAN DE ACCIÓN 2026'!R88+'PLAN DE ACCIÓN 2026'!S88+'PLAN DE ACCIÓN 2026'!T88+'PLAN DE ACCIÓN 2026'!U88</f>
        <v>1</v>
      </c>
      <c r="K1186" s="1030">
        <f>'PLAN DE ACCIÓN 2026'!AB88+'PLAN DE ACCIÓN 2026'!AC88+'PLAN DE ACCIÓN 2026'!AD88+'PLAN DE ACCIÓN 2026'!AE88+'PLAN DE ACCIÓN 2026'!AF88+'PLAN DE ACCIÓN 2026'!AG88+'PLAN DE ACCIÓN 2026'!AH88+'PLAN DE ACCIÓN 2026'!AI88+'PLAN DE ACCIÓN 2026'!AJ88+'PLAN DE ACCIÓN 2026'!AK88+'PLAN DE ACCIÓN 2026'!AL88+'PLAN DE ACCIÓN 2026'!AM88</f>
        <v>1</v>
      </c>
      <c r="L1186" s="1031">
        <f t="shared" si="114"/>
        <v>1</v>
      </c>
      <c r="M1186" s="1031">
        <f t="shared" si="115"/>
        <v>1</v>
      </c>
      <c r="N1186" s="1030">
        <f>'PLAN DE ACCIÓN 2026'!U88</f>
        <v>0</v>
      </c>
      <c r="O1186" s="1022">
        <f>'PLAN DE ACCIÓN 2026'!AM88</f>
        <v>0</v>
      </c>
      <c r="P1186" s="1029" t="e">
        <f t="shared" si="116"/>
        <v>#DIV/0!</v>
      </c>
      <c r="Q1186" s="1046" t="s">
        <v>110</v>
      </c>
      <c r="R1186" s="1022">
        <f t="shared" si="117"/>
        <v>0</v>
      </c>
      <c r="S1186" s="1022">
        <f t="shared" si="118"/>
        <v>0</v>
      </c>
    </row>
    <row r="1187" spans="1:19" ht="14.25">
      <c r="A1187" s="1041">
        <v>86</v>
      </c>
      <c r="B1187" s="1023" t="str">
        <f>'PLAN DE ACCIÓN 2026'!G89</f>
        <v>ID24</v>
      </c>
      <c r="C1187" s="1048" t="s">
        <v>133</v>
      </c>
      <c r="D1187" s="1048" t="s">
        <v>104</v>
      </c>
      <c r="E1187" s="1023" t="str">
        <f>'PLAN DE ACCIÓN 2026'!X89</f>
        <v xml:space="preserve">Oficina Asesora de Planeación </v>
      </c>
      <c r="F1187" s="1022" t="str">
        <f>'PLAN DE ACCIÓN 2026'!H89</f>
        <v>Definir y hacer seguimiento de la implementación de la gestión de proyectos del INM</v>
      </c>
      <c r="G1187" s="1022">
        <v>12</v>
      </c>
      <c r="H1187" s="1022" t="s">
        <v>145</v>
      </c>
      <c r="I1187" s="1030">
        <f>'PLAN DE ACCIÓN 2026'!V89</f>
        <v>2</v>
      </c>
      <c r="J1187" s="1030">
        <f>'PLAN DE ACCIÓN 2026'!J89+'PLAN DE ACCIÓN 2026'!K89+'PLAN DE ACCIÓN 2026'!L89+'PLAN DE ACCIÓN 2026'!M89+'PLAN DE ACCIÓN 2026'!N89+'PLAN DE ACCIÓN 2026'!O89+'PLAN DE ACCIÓN 2026'!P89+'PLAN DE ACCIÓN 2026'!Q89+'PLAN DE ACCIÓN 2026'!R89+'PLAN DE ACCIÓN 2026'!S89+'PLAN DE ACCIÓN 2026'!T89+'PLAN DE ACCIÓN 2026'!U89</f>
        <v>2</v>
      </c>
      <c r="K1187" s="1030">
        <f>'PLAN DE ACCIÓN 2026'!AB89+'PLAN DE ACCIÓN 2026'!AC89+'PLAN DE ACCIÓN 2026'!AD89+'PLAN DE ACCIÓN 2026'!AE89+'PLAN DE ACCIÓN 2026'!AF89+'PLAN DE ACCIÓN 2026'!AG89+'PLAN DE ACCIÓN 2026'!AH89+'PLAN DE ACCIÓN 2026'!AI89+'PLAN DE ACCIÓN 2026'!AJ89+'PLAN DE ACCIÓN 2026'!AK89+'PLAN DE ACCIÓN 2026'!AL89+'PLAN DE ACCIÓN 2026'!AM89</f>
        <v>0</v>
      </c>
      <c r="L1187" s="1031">
        <f t="shared" si="114"/>
        <v>1</v>
      </c>
      <c r="M1187" s="1031">
        <f t="shared" si="115"/>
        <v>0</v>
      </c>
      <c r="N1187" s="1030">
        <f>'PLAN DE ACCIÓN 2026'!U89</f>
        <v>1</v>
      </c>
      <c r="O1187" s="1022">
        <f>'PLAN DE ACCIÓN 2026'!AM89</f>
        <v>0</v>
      </c>
      <c r="P1187" s="1029">
        <f t="shared" si="116"/>
        <v>0</v>
      </c>
      <c r="Q1187" s="1046" t="s">
        <v>110</v>
      </c>
      <c r="R1187" s="1022">
        <f t="shared" si="117"/>
        <v>-2</v>
      </c>
      <c r="S1187" s="1022">
        <f t="shared" si="118"/>
        <v>-1</v>
      </c>
    </row>
    <row r="1188" spans="1:19" ht="14.25">
      <c r="A1188" s="1041">
        <v>87</v>
      </c>
      <c r="B1188" s="1023" t="str">
        <f>'PLAN DE ACCIÓN 2026'!G90</f>
        <v>ID25</v>
      </c>
      <c r="C1188" s="1048" t="s">
        <v>133</v>
      </c>
      <c r="D1188" s="1048" t="s">
        <v>104</v>
      </c>
      <c r="E1188" s="1023" t="str">
        <f>'PLAN DE ACCIÓN 2026'!X90</f>
        <v xml:space="preserve">Oficina Asesora de Planeación </v>
      </c>
      <c r="F1188" s="1022" t="str">
        <f>'PLAN DE ACCIÓN 2026'!H90</f>
        <v>Actualizar los lineamientos de cooperacción internacional del INM ampliando su alcance y estratégias.</v>
      </c>
      <c r="G1188" s="1022">
        <v>12</v>
      </c>
      <c r="H1188" s="1022" t="s">
        <v>145</v>
      </c>
      <c r="I1188" s="1030">
        <f>'PLAN DE ACCIÓN 2026'!V90</f>
        <v>1</v>
      </c>
      <c r="J1188" s="1030">
        <f>'PLAN DE ACCIÓN 2026'!J90+'PLAN DE ACCIÓN 2026'!K90+'PLAN DE ACCIÓN 2026'!L90+'PLAN DE ACCIÓN 2026'!M90+'PLAN DE ACCIÓN 2026'!N90+'PLAN DE ACCIÓN 2026'!O90+'PLAN DE ACCIÓN 2026'!P90+'PLAN DE ACCIÓN 2026'!Q90+'PLAN DE ACCIÓN 2026'!R90+'PLAN DE ACCIÓN 2026'!S90+'PLAN DE ACCIÓN 2026'!T90+'PLAN DE ACCIÓN 2026'!U90</f>
        <v>1</v>
      </c>
      <c r="K1188" s="1030">
        <f>'PLAN DE ACCIÓN 2026'!AB90+'PLAN DE ACCIÓN 2026'!AC90+'PLAN DE ACCIÓN 2026'!AD90+'PLAN DE ACCIÓN 2026'!AE90+'PLAN DE ACCIÓN 2026'!AF90+'PLAN DE ACCIÓN 2026'!AG90+'PLAN DE ACCIÓN 2026'!AH90+'PLAN DE ACCIÓN 2026'!AI90+'PLAN DE ACCIÓN 2026'!AJ90+'PLAN DE ACCIÓN 2026'!AK90+'PLAN DE ACCIÓN 2026'!AL90+'PLAN DE ACCIÓN 2026'!AM90</f>
        <v>0</v>
      </c>
      <c r="L1188" s="1031">
        <f t="shared" si="114"/>
        <v>1</v>
      </c>
      <c r="M1188" s="1031">
        <f t="shared" si="115"/>
        <v>0</v>
      </c>
      <c r="N1188" s="1030">
        <f>'PLAN DE ACCIÓN 2026'!U90</f>
        <v>0</v>
      </c>
      <c r="O1188" s="1022">
        <f>'PLAN DE ACCIÓN 2026'!AM90</f>
        <v>0</v>
      </c>
      <c r="P1188" s="1029" t="e">
        <f t="shared" si="116"/>
        <v>#DIV/0!</v>
      </c>
      <c r="Q1188" s="1046" t="s">
        <v>110</v>
      </c>
      <c r="R1188" s="1022">
        <f t="shared" si="117"/>
        <v>-1</v>
      </c>
      <c r="S1188" s="1022">
        <f t="shared" si="118"/>
        <v>0</v>
      </c>
    </row>
    <row r="1189" spans="1:19" ht="14.25">
      <c r="A1189" s="1041">
        <v>88</v>
      </c>
      <c r="B1189" s="1023" t="str">
        <f>'PLAN DE ACCIÓN 2026'!G91</f>
        <v>ID26</v>
      </c>
      <c r="C1189" s="1048" t="s">
        <v>133</v>
      </c>
      <c r="D1189" s="1048" t="s">
        <v>104</v>
      </c>
      <c r="E1189" s="1023" t="str">
        <f>'PLAN DE ACCIÓN 2026'!X91</f>
        <v xml:space="preserve">Oficina Asesora de Planeación </v>
      </c>
      <c r="F1189" s="1022" t="str">
        <f>'PLAN DE ACCIÓN 2026'!H91</f>
        <v>Definir e implementar el programa de mentoria de equidad de genero en la línea de acción del proyecto de cooperacción internacional de  Artical III.</v>
      </c>
      <c r="G1189" s="1022">
        <v>12</v>
      </c>
      <c r="H1189" s="1022" t="s">
        <v>145</v>
      </c>
      <c r="I1189" s="1030">
        <f>'PLAN DE ACCIÓN 2026'!V91</f>
        <v>2</v>
      </c>
      <c r="J1189" s="1030">
        <f>'PLAN DE ACCIÓN 2026'!J91+'PLAN DE ACCIÓN 2026'!K91+'PLAN DE ACCIÓN 2026'!L91+'PLAN DE ACCIÓN 2026'!M91+'PLAN DE ACCIÓN 2026'!N91+'PLAN DE ACCIÓN 2026'!O91+'PLAN DE ACCIÓN 2026'!P91+'PLAN DE ACCIÓN 2026'!Q91+'PLAN DE ACCIÓN 2026'!R91+'PLAN DE ACCIÓN 2026'!S91+'PLAN DE ACCIÓN 2026'!T91+'PLAN DE ACCIÓN 2026'!U91</f>
        <v>2</v>
      </c>
      <c r="K1189" s="1030">
        <f>'PLAN DE ACCIÓN 2026'!AB91+'PLAN DE ACCIÓN 2026'!AC91+'PLAN DE ACCIÓN 2026'!AD91+'PLAN DE ACCIÓN 2026'!AE91+'PLAN DE ACCIÓN 2026'!AF91+'PLAN DE ACCIÓN 2026'!AG91+'PLAN DE ACCIÓN 2026'!AH91+'PLAN DE ACCIÓN 2026'!AI91+'PLAN DE ACCIÓN 2026'!AJ91+'PLAN DE ACCIÓN 2026'!AK91+'PLAN DE ACCIÓN 2026'!AL91+'PLAN DE ACCIÓN 2026'!AM91</f>
        <v>0</v>
      </c>
      <c r="L1189" s="1031">
        <f t="shared" si="114"/>
        <v>1</v>
      </c>
      <c r="M1189" s="1031">
        <f t="shared" si="115"/>
        <v>0</v>
      </c>
      <c r="N1189" s="1030">
        <f>'PLAN DE ACCIÓN 2026'!U91</f>
        <v>1</v>
      </c>
      <c r="O1189" s="1022">
        <f>'PLAN DE ACCIÓN 2026'!AM91</f>
        <v>0</v>
      </c>
      <c r="P1189" s="1029">
        <f t="shared" si="116"/>
        <v>0</v>
      </c>
      <c r="Q1189" s="1046" t="s">
        <v>110</v>
      </c>
      <c r="R1189" s="1022">
        <f t="shared" si="117"/>
        <v>-2</v>
      </c>
      <c r="S1189" s="1022">
        <f t="shared" si="118"/>
        <v>-1</v>
      </c>
    </row>
    <row r="1190" spans="1:19" ht="14.25">
      <c r="A1190" s="1041">
        <v>89</v>
      </c>
      <c r="B1190" s="1023" t="str">
        <f>'PLAN DE ACCIÓN 2026'!G92</f>
        <v>ID27</v>
      </c>
      <c r="C1190" s="1048" t="s">
        <v>133</v>
      </c>
      <c r="D1190" s="1048" t="s">
        <v>104</v>
      </c>
      <c r="E1190" s="1023" t="str">
        <f>'PLAN DE ACCIÓN 2026'!X92</f>
        <v>Subdirección de Metrología Física</v>
      </c>
      <c r="F1190" s="1022" t="str">
        <f>'PLAN DE ACCIÓN 2026'!H92</f>
        <v>Seguimiento a la actualización de documentos y cierre de hallazgos a cargo de los laboratorios de la SMF</v>
      </c>
      <c r="G1190" s="1022">
        <v>12</v>
      </c>
      <c r="H1190" s="1022" t="s">
        <v>145</v>
      </c>
      <c r="I1190" s="1030">
        <f>'PLAN DE ACCIÓN 2026'!V92</f>
        <v>2</v>
      </c>
      <c r="J1190" s="1030">
        <f>'PLAN DE ACCIÓN 2026'!J92+'PLAN DE ACCIÓN 2026'!K92+'PLAN DE ACCIÓN 2026'!L92+'PLAN DE ACCIÓN 2026'!M92+'PLAN DE ACCIÓN 2026'!N92+'PLAN DE ACCIÓN 2026'!O92+'PLAN DE ACCIÓN 2026'!P92+'PLAN DE ACCIÓN 2026'!Q92+'PLAN DE ACCIÓN 2026'!R92+'PLAN DE ACCIÓN 2026'!S92+'PLAN DE ACCIÓN 2026'!T92+'PLAN DE ACCIÓN 2026'!U92</f>
        <v>2</v>
      </c>
      <c r="K1190" s="1030">
        <f>'PLAN DE ACCIÓN 2026'!AB92+'PLAN DE ACCIÓN 2026'!AC92+'PLAN DE ACCIÓN 2026'!AD92+'PLAN DE ACCIÓN 2026'!AE92+'PLAN DE ACCIÓN 2026'!AF92+'PLAN DE ACCIÓN 2026'!AG92+'PLAN DE ACCIÓN 2026'!AH92+'PLAN DE ACCIÓN 2026'!AI92+'PLAN DE ACCIÓN 2026'!AJ92+'PLAN DE ACCIÓN 2026'!AK92+'PLAN DE ACCIÓN 2026'!AL92+'PLAN DE ACCIÓN 2026'!AM92</f>
        <v>0</v>
      </c>
      <c r="L1190" s="1031">
        <f t="shared" si="114"/>
        <v>1</v>
      </c>
      <c r="M1190" s="1031">
        <f t="shared" si="115"/>
        <v>0</v>
      </c>
      <c r="N1190" s="1030">
        <f>'PLAN DE ACCIÓN 2026'!U92</f>
        <v>0</v>
      </c>
      <c r="O1190" s="1022">
        <f>'PLAN DE ACCIÓN 2026'!AM92</f>
        <v>0</v>
      </c>
      <c r="P1190" s="1029" t="e">
        <f t="shared" si="116"/>
        <v>#DIV/0!</v>
      </c>
      <c r="Q1190" s="1046" t="s">
        <v>110</v>
      </c>
      <c r="R1190" s="1022">
        <f t="shared" si="117"/>
        <v>-2</v>
      </c>
      <c r="S1190" s="1022">
        <f t="shared" si="118"/>
        <v>0</v>
      </c>
    </row>
    <row r="1191" spans="1:19" ht="14.25">
      <c r="A1191" s="1041">
        <v>90</v>
      </c>
      <c r="B1191" s="1023" t="str">
        <f>'PLAN DE ACCIÓN 2026'!G93</f>
        <v>ID28</v>
      </c>
      <c r="C1191" s="1048" t="s">
        <v>133</v>
      </c>
      <c r="D1191" s="1048" t="s">
        <v>104</v>
      </c>
      <c r="E1191" s="1023" t="str">
        <f>'PLAN DE ACCIÓN 2026'!X93</f>
        <v>Subdirección de Metrología Física</v>
      </c>
      <c r="F1191" s="1022" t="str">
        <f>'PLAN DE ACCIÓN 2026'!H93</f>
        <v>Soporte de documentación cargada a OAP para la presentación al QSTF</v>
      </c>
      <c r="G1191" s="1022">
        <v>12</v>
      </c>
      <c r="H1191" s="1022" t="s">
        <v>145</v>
      </c>
      <c r="I1191" s="1030">
        <f>'PLAN DE ACCIÓN 2026'!V93</f>
        <v>4</v>
      </c>
      <c r="J1191" s="1030">
        <f>'PLAN DE ACCIÓN 2026'!J93+'PLAN DE ACCIÓN 2026'!K93+'PLAN DE ACCIÓN 2026'!L93+'PLAN DE ACCIÓN 2026'!M93+'PLAN DE ACCIÓN 2026'!N93+'PLAN DE ACCIÓN 2026'!O93+'PLAN DE ACCIÓN 2026'!P93+'PLAN DE ACCIÓN 2026'!Q93+'PLAN DE ACCIÓN 2026'!R93+'PLAN DE ACCIÓN 2026'!S93+'PLAN DE ACCIÓN 2026'!T93+'PLAN DE ACCIÓN 2026'!U93</f>
        <v>4</v>
      </c>
      <c r="K1191" s="1030">
        <f>'PLAN DE ACCIÓN 2026'!AB93+'PLAN DE ACCIÓN 2026'!AC93+'PLAN DE ACCIÓN 2026'!AD93+'PLAN DE ACCIÓN 2026'!AE93+'PLAN DE ACCIÓN 2026'!AF93+'PLAN DE ACCIÓN 2026'!AG93+'PLAN DE ACCIÓN 2026'!AH93+'PLAN DE ACCIÓN 2026'!AI93+'PLAN DE ACCIÓN 2026'!AJ93+'PLAN DE ACCIÓN 2026'!AK93+'PLAN DE ACCIÓN 2026'!AL93+'PLAN DE ACCIÓN 2026'!AM93</f>
        <v>0</v>
      </c>
      <c r="L1191" s="1031">
        <f t="shared" si="114"/>
        <v>1</v>
      </c>
      <c r="M1191" s="1031">
        <f t="shared" si="115"/>
        <v>0</v>
      </c>
      <c r="N1191" s="1030">
        <f>'PLAN DE ACCIÓN 2026'!U93</f>
        <v>0</v>
      </c>
      <c r="O1191" s="1022">
        <f>'PLAN DE ACCIÓN 2026'!AM93</f>
        <v>0</v>
      </c>
      <c r="P1191" s="1029" t="e">
        <f t="shared" si="116"/>
        <v>#DIV/0!</v>
      </c>
      <c r="Q1191" s="1046" t="s">
        <v>110</v>
      </c>
      <c r="R1191" s="1022">
        <f t="shared" si="117"/>
        <v>-4</v>
      </c>
      <c r="S1191" s="1022">
        <f t="shared" si="118"/>
        <v>0</v>
      </c>
    </row>
    <row r="1192" spans="1:19" ht="14.25">
      <c r="A1192" s="1041">
        <v>91</v>
      </c>
      <c r="B1192" s="1023" t="str">
        <f>'PLAN DE ACCIÓN 2026'!G94</f>
        <v>ID29</v>
      </c>
      <c r="C1192" s="1048" t="s">
        <v>133</v>
      </c>
      <c r="D1192" s="1048" t="s">
        <v>104</v>
      </c>
      <c r="E1192" s="1023" t="str">
        <f>'PLAN DE ACCIÓN 2026'!X94</f>
        <v>Subdirección de Metrología Física</v>
      </c>
      <c r="F1192" s="1022" t="str">
        <f>'PLAN DE ACCIÓN 2026'!H94</f>
        <v xml:space="preserve">Seguimiento a iniciativas de Transformación digital en el laboratorio de SMF </v>
      </c>
      <c r="G1192" s="1022">
        <v>12</v>
      </c>
      <c r="H1192" s="1022" t="s">
        <v>145</v>
      </c>
      <c r="I1192" s="1030">
        <f>'PLAN DE ACCIÓN 2026'!V94</f>
        <v>2</v>
      </c>
      <c r="J1192" s="1030">
        <f>'PLAN DE ACCIÓN 2026'!J94+'PLAN DE ACCIÓN 2026'!K94+'PLAN DE ACCIÓN 2026'!L94+'PLAN DE ACCIÓN 2026'!M94+'PLAN DE ACCIÓN 2026'!N94+'PLAN DE ACCIÓN 2026'!O94+'PLAN DE ACCIÓN 2026'!P94+'PLAN DE ACCIÓN 2026'!Q94+'PLAN DE ACCIÓN 2026'!R94+'PLAN DE ACCIÓN 2026'!S94+'PLAN DE ACCIÓN 2026'!T94+'PLAN DE ACCIÓN 2026'!U94</f>
        <v>2</v>
      </c>
      <c r="K1192" s="1030">
        <f>'PLAN DE ACCIÓN 2026'!AB94+'PLAN DE ACCIÓN 2026'!AC94+'PLAN DE ACCIÓN 2026'!AD94+'PLAN DE ACCIÓN 2026'!AE94+'PLAN DE ACCIÓN 2026'!AF94+'PLAN DE ACCIÓN 2026'!AG94+'PLAN DE ACCIÓN 2026'!AH94+'PLAN DE ACCIÓN 2026'!AI94+'PLAN DE ACCIÓN 2026'!AJ94+'PLAN DE ACCIÓN 2026'!AK94+'PLAN DE ACCIÓN 2026'!AL94+'PLAN DE ACCIÓN 2026'!AM94</f>
        <v>1</v>
      </c>
      <c r="L1192" s="1031">
        <f t="shared" si="114"/>
        <v>1</v>
      </c>
      <c r="M1192" s="1031">
        <f t="shared" si="115"/>
        <v>0.5</v>
      </c>
      <c r="N1192" s="1030">
        <f>'PLAN DE ACCIÓN 2026'!U94</f>
        <v>0</v>
      </c>
      <c r="O1192" s="1022">
        <f>'PLAN DE ACCIÓN 2026'!AM94</f>
        <v>0</v>
      </c>
      <c r="P1192" s="1029" t="e">
        <f t="shared" si="116"/>
        <v>#DIV/0!</v>
      </c>
      <c r="Q1192" s="1046" t="s">
        <v>110</v>
      </c>
      <c r="R1192" s="1022">
        <f t="shared" si="117"/>
        <v>-1</v>
      </c>
      <c r="S1192" s="1022">
        <f t="shared" si="118"/>
        <v>0</v>
      </c>
    </row>
    <row r="1193" spans="1:19" ht="14.25">
      <c r="A1193" s="1041">
        <v>92</v>
      </c>
      <c r="B1193" s="1023" t="str">
        <f>'PLAN DE ACCIÓN 2026'!G95</f>
        <v>ID30</v>
      </c>
      <c r="C1193" s="1048" t="s">
        <v>133</v>
      </c>
      <c r="D1193" s="1048" t="s">
        <v>104</v>
      </c>
      <c r="E1193" s="1023" t="str">
        <f>'PLAN DE ACCIÓN 2026'!X95</f>
        <v>Subdirección de Metrología Física</v>
      </c>
      <c r="F1193" s="1022" t="str">
        <f>'PLAN DE ACCIÓN 2026'!H95</f>
        <v>Participar en reuniones de Grupos de Trabajo, subcomités y/o Comités Consultivos ante el BIPM o el SIM</v>
      </c>
      <c r="G1193" s="1022">
        <v>12</v>
      </c>
      <c r="H1193" s="1022" t="s">
        <v>145</v>
      </c>
      <c r="I1193" s="1030">
        <f>'PLAN DE ACCIÓN 2026'!V95</f>
        <v>3</v>
      </c>
      <c r="J1193" s="1030">
        <f>'PLAN DE ACCIÓN 2026'!J95+'PLAN DE ACCIÓN 2026'!K95+'PLAN DE ACCIÓN 2026'!L95+'PLAN DE ACCIÓN 2026'!M95+'PLAN DE ACCIÓN 2026'!N95+'PLAN DE ACCIÓN 2026'!O95+'PLAN DE ACCIÓN 2026'!P95+'PLAN DE ACCIÓN 2026'!Q95+'PLAN DE ACCIÓN 2026'!R95+'PLAN DE ACCIÓN 2026'!S95+'PLAN DE ACCIÓN 2026'!T95+'PLAN DE ACCIÓN 2026'!U95</f>
        <v>3</v>
      </c>
      <c r="K1193" s="1030">
        <f>'PLAN DE ACCIÓN 2026'!AB95+'PLAN DE ACCIÓN 2026'!AC95+'PLAN DE ACCIÓN 2026'!AD95+'PLAN DE ACCIÓN 2026'!AE95+'PLAN DE ACCIÓN 2026'!AF95+'PLAN DE ACCIÓN 2026'!AG95+'PLAN DE ACCIÓN 2026'!AH95+'PLAN DE ACCIÓN 2026'!AI95+'PLAN DE ACCIÓN 2026'!AJ95+'PLAN DE ACCIÓN 2026'!AK95+'PLAN DE ACCIÓN 2026'!AL95+'PLAN DE ACCIÓN 2026'!AM95</f>
        <v>1</v>
      </c>
      <c r="L1193" s="1031">
        <f t="shared" si="114"/>
        <v>1</v>
      </c>
      <c r="M1193" s="1031">
        <f t="shared" si="115"/>
        <v>0.33333333333333331</v>
      </c>
      <c r="N1193" s="1030">
        <f>'PLAN DE ACCIÓN 2026'!U95</f>
        <v>0</v>
      </c>
      <c r="O1193" s="1022">
        <f>'PLAN DE ACCIÓN 2026'!AM95</f>
        <v>0</v>
      </c>
      <c r="P1193" s="1029" t="e">
        <f t="shared" si="116"/>
        <v>#DIV/0!</v>
      </c>
      <c r="Q1193" s="1046" t="s">
        <v>110</v>
      </c>
      <c r="R1193" s="1022">
        <f t="shared" si="117"/>
        <v>-2</v>
      </c>
      <c r="S1193" s="1022">
        <f t="shared" si="118"/>
        <v>0</v>
      </c>
    </row>
    <row r="1194" spans="1:19" ht="14.25">
      <c r="A1194" s="1041">
        <v>93</v>
      </c>
      <c r="B1194" s="1023" t="str">
        <f>'PLAN DE ACCIÓN 2026'!G96</f>
        <v>ID31</v>
      </c>
      <c r="C1194" s="1048" t="s">
        <v>133</v>
      </c>
      <c r="D1194" s="1048" t="s">
        <v>104</v>
      </c>
      <c r="E1194" s="1023" t="str">
        <f>'PLAN DE ACCIÓN 2026'!X96</f>
        <v>Subdirección de Metrología Física</v>
      </c>
      <c r="F1194" s="1022" t="str">
        <f>'PLAN DE ACCIÓN 2026'!H96</f>
        <v xml:space="preserve">Rediseñar o diseñar cursos en metrología física </v>
      </c>
      <c r="G1194" s="1022">
        <v>12</v>
      </c>
      <c r="H1194" s="1022" t="s">
        <v>145</v>
      </c>
      <c r="I1194" s="1030">
        <f>'PLAN DE ACCIÓN 2026'!V96</f>
        <v>2</v>
      </c>
      <c r="J1194" s="1030">
        <f>'PLAN DE ACCIÓN 2026'!J96+'PLAN DE ACCIÓN 2026'!K96+'PLAN DE ACCIÓN 2026'!L96+'PLAN DE ACCIÓN 2026'!M96+'PLAN DE ACCIÓN 2026'!N96+'PLAN DE ACCIÓN 2026'!O96+'PLAN DE ACCIÓN 2026'!P96+'PLAN DE ACCIÓN 2026'!Q96+'PLAN DE ACCIÓN 2026'!R96+'PLAN DE ACCIÓN 2026'!S96+'PLAN DE ACCIÓN 2026'!T96+'PLAN DE ACCIÓN 2026'!U96</f>
        <v>2</v>
      </c>
      <c r="K1194" s="1030">
        <f>'PLAN DE ACCIÓN 2026'!AB96+'PLAN DE ACCIÓN 2026'!AC96+'PLAN DE ACCIÓN 2026'!AD96+'PLAN DE ACCIÓN 2026'!AE96+'PLAN DE ACCIÓN 2026'!AF96+'PLAN DE ACCIÓN 2026'!AG96+'PLAN DE ACCIÓN 2026'!AH96+'PLAN DE ACCIÓN 2026'!AI96+'PLAN DE ACCIÓN 2026'!AJ96+'PLAN DE ACCIÓN 2026'!AK96+'PLAN DE ACCIÓN 2026'!AL96+'PLAN DE ACCIÓN 2026'!AM96</f>
        <v>0</v>
      </c>
      <c r="L1194" s="1031">
        <f t="shared" si="114"/>
        <v>1</v>
      </c>
      <c r="M1194" s="1031">
        <f t="shared" si="115"/>
        <v>0</v>
      </c>
      <c r="N1194" s="1030">
        <f>'PLAN DE ACCIÓN 2026'!U96</f>
        <v>1</v>
      </c>
      <c r="O1194" s="1022">
        <f>'PLAN DE ACCIÓN 2026'!AM96</f>
        <v>0</v>
      </c>
      <c r="P1194" s="1029">
        <f t="shared" si="116"/>
        <v>0</v>
      </c>
      <c r="Q1194" s="1046" t="s">
        <v>110</v>
      </c>
      <c r="R1194" s="1022">
        <f t="shared" si="117"/>
        <v>-2</v>
      </c>
      <c r="S1194" s="1022">
        <f t="shared" si="118"/>
        <v>-1</v>
      </c>
    </row>
    <row r="1195" spans="1:19" ht="14.25">
      <c r="A1195" s="1041">
        <v>94</v>
      </c>
      <c r="B1195" s="1023" t="str">
        <f>'PLAN DE ACCIÓN 2026'!G97</f>
        <v>ID32</v>
      </c>
      <c r="C1195" s="1048" t="s">
        <v>133</v>
      </c>
      <c r="D1195" s="1048" t="s">
        <v>104</v>
      </c>
      <c r="E1195" s="1023" t="str">
        <f>'PLAN DE ACCIÓN 2026'!X97</f>
        <v>Subdirección de Metrología Física</v>
      </c>
      <c r="F1195" s="1022" t="str">
        <f>'PLAN DE ACCIÓN 2026'!H97</f>
        <v>Servicios metrologicos prestados por los laboratorios de la SMF</v>
      </c>
      <c r="G1195" s="1022">
        <v>12</v>
      </c>
      <c r="H1195" s="1022" t="s">
        <v>145</v>
      </c>
      <c r="I1195" s="1030">
        <f>'PLAN DE ACCIÓN 2026'!V97</f>
        <v>3</v>
      </c>
      <c r="J1195" s="1030">
        <f>'PLAN DE ACCIÓN 2026'!J97+'PLAN DE ACCIÓN 2026'!K97+'PLAN DE ACCIÓN 2026'!L97+'PLAN DE ACCIÓN 2026'!M97+'PLAN DE ACCIÓN 2026'!N97+'PLAN DE ACCIÓN 2026'!O97+'PLAN DE ACCIÓN 2026'!P97+'PLAN DE ACCIÓN 2026'!Q97+'PLAN DE ACCIÓN 2026'!R97+'PLAN DE ACCIÓN 2026'!S97+'PLAN DE ACCIÓN 2026'!T97+'PLAN DE ACCIÓN 2026'!U97</f>
        <v>3</v>
      </c>
      <c r="K1195" s="1030">
        <f>'PLAN DE ACCIÓN 2026'!AB97+'PLAN DE ACCIÓN 2026'!AC97+'PLAN DE ACCIÓN 2026'!AD97+'PLAN DE ACCIÓN 2026'!AE97+'PLAN DE ACCIÓN 2026'!AF97+'PLAN DE ACCIÓN 2026'!AG97+'PLAN DE ACCIÓN 2026'!AH97+'PLAN DE ACCIÓN 2026'!AI97+'PLAN DE ACCIÓN 2026'!AJ97+'PLAN DE ACCIÓN 2026'!AK97+'PLAN DE ACCIÓN 2026'!AL97+'PLAN DE ACCIÓN 2026'!AM97</f>
        <v>0</v>
      </c>
      <c r="L1195" s="1031">
        <f t="shared" si="114"/>
        <v>1</v>
      </c>
      <c r="M1195" s="1031">
        <f t="shared" si="115"/>
        <v>0</v>
      </c>
      <c r="N1195" s="1030">
        <f>'PLAN DE ACCIÓN 2026'!U97</f>
        <v>1</v>
      </c>
      <c r="O1195" s="1022">
        <f>'PLAN DE ACCIÓN 2026'!AM97</f>
        <v>0</v>
      </c>
      <c r="P1195" s="1029">
        <f t="shared" si="116"/>
        <v>0</v>
      </c>
      <c r="Q1195" s="1046" t="s">
        <v>110</v>
      </c>
      <c r="R1195" s="1022">
        <f t="shared" si="117"/>
        <v>-3</v>
      </c>
      <c r="S1195" s="1022">
        <f t="shared" si="118"/>
        <v>-1</v>
      </c>
    </row>
    <row r="1196" spans="1:19" ht="14.25">
      <c r="A1196" s="1041">
        <v>95</v>
      </c>
      <c r="B1196" s="1023" t="str">
        <f>'PLAN DE ACCIÓN 2026'!G98</f>
        <v>ID33</v>
      </c>
      <c r="C1196" s="1048" t="s">
        <v>133</v>
      </c>
      <c r="D1196" s="1048" t="s">
        <v>104</v>
      </c>
      <c r="E1196" s="1023" t="str">
        <f>'PLAN DE ACCIÓN 2026'!X98</f>
        <v>Subdirección de Metrología Física</v>
      </c>
      <c r="F1196" s="1022" t="str">
        <f>'PLAN DE ACCIÓN 2026'!H98</f>
        <v xml:space="preserve">Realizar informes de seguimiento a Trazabilidad externa de la SMF </v>
      </c>
      <c r="G1196" s="1022">
        <v>12</v>
      </c>
      <c r="H1196" s="1022" t="s">
        <v>145</v>
      </c>
      <c r="I1196" s="1030">
        <f>'PLAN DE ACCIÓN 2026'!V98</f>
        <v>2</v>
      </c>
      <c r="J1196" s="1030">
        <f>'PLAN DE ACCIÓN 2026'!J98+'PLAN DE ACCIÓN 2026'!K98+'PLAN DE ACCIÓN 2026'!L98+'PLAN DE ACCIÓN 2026'!M98+'PLAN DE ACCIÓN 2026'!N98+'PLAN DE ACCIÓN 2026'!O98+'PLAN DE ACCIÓN 2026'!P98+'PLAN DE ACCIÓN 2026'!Q98+'PLAN DE ACCIÓN 2026'!R98+'PLAN DE ACCIÓN 2026'!S98+'PLAN DE ACCIÓN 2026'!T98+'PLAN DE ACCIÓN 2026'!U98</f>
        <v>2</v>
      </c>
      <c r="K1196" s="1030">
        <f>'PLAN DE ACCIÓN 2026'!AB98+'PLAN DE ACCIÓN 2026'!AC98+'PLAN DE ACCIÓN 2026'!AD98+'PLAN DE ACCIÓN 2026'!AE98+'PLAN DE ACCIÓN 2026'!AF98+'PLAN DE ACCIÓN 2026'!AG98+'PLAN DE ACCIÓN 2026'!AH98+'PLAN DE ACCIÓN 2026'!AI98+'PLAN DE ACCIÓN 2026'!AJ98+'PLAN DE ACCIÓN 2026'!AK98+'PLAN DE ACCIÓN 2026'!AL98+'PLAN DE ACCIÓN 2026'!AM98</f>
        <v>0</v>
      </c>
      <c r="L1196" s="1031">
        <f t="shared" si="114"/>
        <v>1</v>
      </c>
      <c r="M1196" s="1031">
        <f t="shared" si="115"/>
        <v>0</v>
      </c>
      <c r="N1196" s="1030">
        <f>'PLAN DE ACCIÓN 2026'!U98</f>
        <v>1</v>
      </c>
      <c r="O1196" s="1022">
        <f>'PLAN DE ACCIÓN 2026'!AM98</f>
        <v>0</v>
      </c>
      <c r="P1196" s="1029">
        <f t="shared" si="116"/>
        <v>0</v>
      </c>
      <c r="Q1196" s="1046" t="s">
        <v>110</v>
      </c>
      <c r="R1196" s="1022">
        <f t="shared" si="117"/>
        <v>-2</v>
      </c>
      <c r="S1196" s="1022">
        <f t="shared" si="118"/>
        <v>-1</v>
      </c>
    </row>
    <row r="1197" spans="1:19" ht="14.25">
      <c r="A1197" s="1041">
        <v>96</v>
      </c>
      <c r="B1197" s="1023" t="str">
        <f>'PLAN DE ACCIÓN 2026'!G99</f>
        <v>ID34</v>
      </c>
      <c r="C1197" s="1048" t="s">
        <v>133</v>
      </c>
      <c r="D1197" s="1048" t="s">
        <v>104</v>
      </c>
      <c r="E1197" s="1023" t="str">
        <f>'PLAN DE ACCIÓN 2026'!X99</f>
        <v>Subdirección de Metrología Física</v>
      </c>
      <c r="F1197" s="1022" t="str">
        <f>'PLAN DE ACCIÓN 2026'!H99</f>
        <v>Participa en convocatorias y/o ejecutar proyectos de cooperación nacional o internacional</v>
      </c>
      <c r="G1197" s="1022">
        <v>12</v>
      </c>
      <c r="H1197" s="1022" t="s">
        <v>145</v>
      </c>
      <c r="I1197" s="1030">
        <f>'PLAN DE ACCIÓN 2026'!V99</f>
        <v>2</v>
      </c>
      <c r="J1197" s="1030">
        <f>'PLAN DE ACCIÓN 2026'!J99+'PLAN DE ACCIÓN 2026'!K99+'PLAN DE ACCIÓN 2026'!L99+'PLAN DE ACCIÓN 2026'!M99+'PLAN DE ACCIÓN 2026'!N99+'PLAN DE ACCIÓN 2026'!O99+'PLAN DE ACCIÓN 2026'!P99+'PLAN DE ACCIÓN 2026'!Q99+'PLAN DE ACCIÓN 2026'!R99+'PLAN DE ACCIÓN 2026'!S99+'PLAN DE ACCIÓN 2026'!T99+'PLAN DE ACCIÓN 2026'!U99</f>
        <v>2</v>
      </c>
      <c r="K1197" s="1030">
        <f>'PLAN DE ACCIÓN 2026'!AB99+'PLAN DE ACCIÓN 2026'!AC99+'PLAN DE ACCIÓN 2026'!AD99+'PLAN DE ACCIÓN 2026'!AE99+'PLAN DE ACCIÓN 2026'!AF99+'PLAN DE ACCIÓN 2026'!AG99+'PLAN DE ACCIÓN 2026'!AH99+'PLAN DE ACCIÓN 2026'!AI99+'PLAN DE ACCIÓN 2026'!AJ99+'PLAN DE ACCIÓN 2026'!AK99+'PLAN DE ACCIÓN 2026'!AL99+'PLAN DE ACCIÓN 2026'!AM99</f>
        <v>0</v>
      </c>
      <c r="L1197" s="1031">
        <f t="shared" si="114"/>
        <v>1</v>
      </c>
      <c r="M1197" s="1031">
        <f t="shared" si="115"/>
        <v>0</v>
      </c>
      <c r="N1197" s="1030">
        <f>'PLAN DE ACCIÓN 2026'!U99</f>
        <v>1</v>
      </c>
      <c r="O1197" s="1022">
        <f>'PLAN DE ACCIÓN 2026'!AM99</f>
        <v>0</v>
      </c>
      <c r="P1197" s="1029">
        <f t="shared" si="116"/>
        <v>0</v>
      </c>
      <c r="Q1197" s="1046" t="s">
        <v>110</v>
      </c>
      <c r="R1197" s="1022">
        <f t="shared" si="117"/>
        <v>-2</v>
      </c>
      <c r="S1197" s="1022">
        <f t="shared" si="118"/>
        <v>-1</v>
      </c>
    </row>
    <row r="1198" spans="1:19" ht="14.25">
      <c r="A1198" s="1041">
        <v>97</v>
      </c>
      <c r="B1198" s="1023" t="str">
        <f>'PLAN DE ACCIÓN 2026'!G100</f>
        <v>ID35</v>
      </c>
      <c r="C1198" s="1048" t="s">
        <v>133</v>
      </c>
      <c r="D1198" s="1048" t="s">
        <v>104</v>
      </c>
      <c r="E1198" s="1023" t="str">
        <f>'PLAN DE ACCIÓN 2026'!X100</f>
        <v>Subdirección de Metrología Física</v>
      </c>
      <c r="F1198" s="1022" t="str">
        <f>'PLAN DE ACCIÓN 2026'!H100</f>
        <v>Realizar las evaluaciones pares y auditorias internas para el mantenimiento de CMC de acuerdo al programa anual de auditorias del SIG</v>
      </c>
      <c r="G1198" s="1022">
        <v>12</v>
      </c>
      <c r="H1198" s="1022" t="s">
        <v>145</v>
      </c>
      <c r="I1198" s="1030">
        <f>'PLAN DE ACCIÓN 2026'!V100</f>
        <v>2</v>
      </c>
      <c r="J1198" s="1030">
        <f>'PLAN DE ACCIÓN 2026'!J100+'PLAN DE ACCIÓN 2026'!K100+'PLAN DE ACCIÓN 2026'!L100+'PLAN DE ACCIÓN 2026'!M100+'PLAN DE ACCIÓN 2026'!N100+'PLAN DE ACCIÓN 2026'!O100+'PLAN DE ACCIÓN 2026'!P100+'PLAN DE ACCIÓN 2026'!Q100+'PLAN DE ACCIÓN 2026'!R100+'PLAN DE ACCIÓN 2026'!S100+'PLAN DE ACCIÓN 2026'!T100+'PLAN DE ACCIÓN 2026'!U100</f>
        <v>2</v>
      </c>
      <c r="K1198" s="1030">
        <f>'PLAN DE ACCIÓN 2026'!AB100+'PLAN DE ACCIÓN 2026'!AC100+'PLAN DE ACCIÓN 2026'!AD100+'PLAN DE ACCIÓN 2026'!AE100+'PLAN DE ACCIÓN 2026'!AF100+'PLAN DE ACCIÓN 2026'!AG100+'PLAN DE ACCIÓN 2026'!AH100+'PLAN DE ACCIÓN 2026'!AI100+'PLAN DE ACCIÓN 2026'!AJ100+'PLAN DE ACCIÓN 2026'!AK100+'PLAN DE ACCIÓN 2026'!AL100+'PLAN DE ACCIÓN 2026'!AM100</f>
        <v>0</v>
      </c>
      <c r="L1198" s="1031">
        <f t="shared" si="114"/>
        <v>1</v>
      </c>
      <c r="M1198" s="1031">
        <f t="shared" si="115"/>
        <v>0</v>
      </c>
      <c r="N1198" s="1030">
        <f>'PLAN DE ACCIÓN 2026'!U100</f>
        <v>1</v>
      </c>
      <c r="O1198" s="1022">
        <f>'PLAN DE ACCIÓN 2026'!AM100</f>
        <v>0</v>
      </c>
      <c r="P1198" s="1029">
        <f t="shared" si="116"/>
        <v>0</v>
      </c>
      <c r="Q1198" s="1046" t="s">
        <v>110</v>
      </c>
      <c r="R1198" s="1022">
        <f t="shared" si="117"/>
        <v>-2</v>
      </c>
      <c r="S1198" s="1022">
        <f t="shared" si="118"/>
        <v>-1</v>
      </c>
    </row>
    <row r="1199" spans="1:19" ht="14.25">
      <c r="A1199" s="1041">
        <v>98</v>
      </c>
      <c r="B1199" s="1023" t="str">
        <f>'PLAN DE ACCIÓN 2026'!G101</f>
        <v>ID36</v>
      </c>
      <c r="C1199" s="1048" t="s">
        <v>133</v>
      </c>
      <c r="D1199" s="1048" t="s">
        <v>104</v>
      </c>
      <c r="E1199" s="1023" t="str">
        <f>'PLAN DE ACCIÓN 2026'!X101</f>
        <v>Subdirección de Metrología Química y Biología</v>
      </c>
      <c r="F1199" s="1022" t="str">
        <f>'PLAN DE ACCIÓN 2026'!H101</f>
        <v>Atender servicios de calibración en espectrofotometría UV - Vis</v>
      </c>
      <c r="G1199" s="1022">
        <v>12</v>
      </c>
      <c r="H1199" s="1022" t="s">
        <v>145</v>
      </c>
      <c r="I1199" s="1030">
        <f>'PLAN DE ACCIÓN 2026'!V101</f>
        <v>1</v>
      </c>
      <c r="J1199" s="1030">
        <f>'PLAN DE ACCIÓN 2026'!J101+'PLAN DE ACCIÓN 2026'!K101+'PLAN DE ACCIÓN 2026'!L101+'PLAN DE ACCIÓN 2026'!M101+'PLAN DE ACCIÓN 2026'!N101+'PLAN DE ACCIÓN 2026'!O101+'PLAN DE ACCIÓN 2026'!P101+'PLAN DE ACCIÓN 2026'!Q101+'PLAN DE ACCIÓN 2026'!R101+'PLAN DE ACCIÓN 2026'!S101+'PLAN DE ACCIÓN 2026'!T101+'PLAN DE ACCIÓN 2026'!U101</f>
        <v>1</v>
      </c>
      <c r="K1199" s="1030">
        <f>'PLAN DE ACCIÓN 2026'!AB101+'PLAN DE ACCIÓN 2026'!AC101+'PLAN DE ACCIÓN 2026'!AD101+'PLAN DE ACCIÓN 2026'!AE101+'PLAN DE ACCIÓN 2026'!AF101+'PLAN DE ACCIÓN 2026'!AG101+'PLAN DE ACCIÓN 2026'!AH101+'PLAN DE ACCIÓN 2026'!AI101+'PLAN DE ACCIÓN 2026'!AJ101+'PLAN DE ACCIÓN 2026'!AK101+'PLAN DE ACCIÓN 2026'!AL101+'PLAN DE ACCIÓN 2026'!AM101</f>
        <v>0</v>
      </c>
      <c r="L1199" s="1031">
        <f t="shared" si="114"/>
        <v>1</v>
      </c>
      <c r="M1199" s="1031">
        <f t="shared" si="115"/>
        <v>0</v>
      </c>
      <c r="N1199" s="1030">
        <f>'PLAN DE ACCIÓN 2026'!U101</f>
        <v>1</v>
      </c>
      <c r="O1199" s="1022">
        <f>'PLAN DE ACCIÓN 2026'!AM101</f>
        <v>0</v>
      </c>
      <c r="P1199" s="1029">
        <f t="shared" si="116"/>
        <v>0</v>
      </c>
      <c r="Q1199" s="1046" t="s">
        <v>110</v>
      </c>
      <c r="R1199" s="1022">
        <f t="shared" si="117"/>
        <v>-1</v>
      </c>
      <c r="S1199" s="1022">
        <f t="shared" si="118"/>
        <v>-1</v>
      </c>
    </row>
    <row r="1200" spans="1:19" ht="14.25">
      <c r="A1200" s="1041">
        <v>99</v>
      </c>
      <c r="B1200" s="1023" t="str">
        <f>'PLAN DE ACCIÓN 2026'!G102</f>
        <v>ID37</v>
      </c>
      <c r="C1200" s="1048" t="s">
        <v>133</v>
      </c>
      <c r="D1200" s="1048" t="s">
        <v>104</v>
      </c>
      <c r="E1200" s="1023" t="str">
        <f>'PLAN DE ACCIÓN 2026'!X102</f>
        <v>Subdirección de Servicios Metrológicos y Relación con el Ciudadano</v>
      </c>
      <c r="F1200" s="1022" t="str">
        <f>'PLAN DE ACCIÓN 2026'!H102</f>
        <v>Avanzar en la implementación del modelo de gobernanza de I+D+i</v>
      </c>
      <c r="G1200" s="1022">
        <v>12</v>
      </c>
      <c r="H1200" s="1022" t="s">
        <v>145</v>
      </c>
      <c r="I1200" s="1030">
        <f>'PLAN DE ACCIÓN 2026'!V102</f>
        <v>6</v>
      </c>
      <c r="J1200" s="1030">
        <f>'PLAN DE ACCIÓN 2026'!J102+'PLAN DE ACCIÓN 2026'!K102+'PLAN DE ACCIÓN 2026'!L102+'PLAN DE ACCIÓN 2026'!M102+'PLAN DE ACCIÓN 2026'!N102+'PLAN DE ACCIÓN 2026'!O102+'PLAN DE ACCIÓN 2026'!P102+'PLAN DE ACCIÓN 2026'!Q102+'PLAN DE ACCIÓN 2026'!R102+'PLAN DE ACCIÓN 2026'!S102+'PLAN DE ACCIÓN 2026'!T102+'PLAN DE ACCIÓN 2026'!U102</f>
        <v>6</v>
      </c>
      <c r="K1200" s="1030">
        <f>'PLAN DE ACCIÓN 2026'!AB102+'PLAN DE ACCIÓN 2026'!AC102+'PLAN DE ACCIÓN 2026'!AD102+'PLAN DE ACCIÓN 2026'!AE102+'PLAN DE ACCIÓN 2026'!AF102+'PLAN DE ACCIÓN 2026'!AG102+'PLAN DE ACCIÓN 2026'!AH102+'PLAN DE ACCIÓN 2026'!AI102+'PLAN DE ACCIÓN 2026'!AJ102+'PLAN DE ACCIÓN 2026'!AK102+'PLAN DE ACCIÓN 2026'!AL102+'PLAN DE ACCIÓN 2026'!AM102</f>
        <v>1</v>
      </c>
      <c r="L1200" s="1031">
        <f t="shared" si="114"/>
        <v>1</v>
      </c>
      <c r="M1200" s="1031">
        <f t="shared" si="115"/>
        <v>0.16666666666666666</v>
      </c>
      <c r="N1200" s="1030">
        <f>'PLAN DE ACCIÓN 2026'!U102</f>
        <v>1</v>
      </c>
      <c r="O1200" s="1022">
        <f>'PLAN DE ACCIÓN 2026'!AM102</f>
        <v>0</v>
      </c>
      <c r="P1200" s="1029">
        <f t="shared" si="116"/>
        <v>0</v>
      </c>
      <c r="Q1200" s="1046" t="s">
        <v>110</v>
      </c>
      <c r="R1200" s="1022">
        <f t="shared" si="117"/>
        <v>-5</v>
      </c>
      <c r="S1200" s="1022">
        <f t="shared" si="118"/>
        <v>-1</v>
      </c>
    </row>
    <row r="1201" spans="1:19" ht="14.25">
      <c r="A1201" s="1041">
        <v>100</v>
      </c>
      <c r="B1201" s="1023" t="str">
        <f>'PLAN DE ACCIÓN 2026'!G103</f>
        <v>ID38</v>
      </c>
      <c r="C1201" s="1048" t="s">
        <v>133</v>
      </c>
      <c r="D1201" s="1048" t="s">
        <v>104</v>
      </c>
      <c r="E1201" s="1023" t="str">
        <f>'PLAN DE ACCIÓN 2026'!X103</f>
        <v>Subdirección de Servicios Metrológicos y Relación con el Ciudadano</v>
      </c>
      <c r="F1201" s="1022" t="str">
        <f>'PLAN DE ACCIÓN 2026'!H103</f>
        <v>Generar el modelo predictivo (Fase I) para la gestión de la demanda de servicios metrológicos</v>
      </c>
      <c r="G1201" s="1022">
        <v>12</v>
      </c>
      <c r="H1201" s="1022" t="s">
        <v>145</v>
      </c>
      <c r="I1201" s="1030">
        <f>'PLAN DE ACCIÓN 2026'!V103</f>
        <v>2</v>
      </c>
      <c r="J1201" s="1030">
        <f>'PLAN DE ACCIÓN 2026'!J103+'PLAN DE ACCIÓN 2026'!K103+'PLAN DE ACCIÓN 2026'!L103+'PLAN DE ACCIÓN 2026'!M103+'PLAN DE ACCIÓN 2026'!N103+'PLAN DE ACCIÓN 2026'!O103+'PLAN DE ACCIÓN 2026'!P103+'PLAN DE ACCIÓN 2026'!Q103+'PLAN DE ACCIÓN 2026'!R103+'PLAN DE ACCIÓN 2026'!S103+'PLAN DE ACCIÓN 2026'!T103+'PLAN DE ACCIÓN 2026'!U103</f>
        <v>2</v>
      </c>
      <c r="K1201" s="1030">
        <f>'PLAN DE ACCIÓN 2026'!AB103+'PLAN DE ACCIÓN 2026'!AC103+'PLAN DE ACCIÓN 2026'!AD103+'PLAN DE ACCIÓN 2026'!AE103+'PLAN DE ACCIÓN 2026'!AF103+'PLAN DE ACCIÓN 2026'!AG103+'PLAN DE ACCIÓN 2026'!AH103+'PLAN DE ACCIÓN 2026'!AI103+'PLAN DE ACCIÓN 2026'!AJ103+'PLAN DE ACCIÓN 2026'!AK103+'PLAN DE ACCIÓN 2026'!AL103+'PLAN DE ACCIÓN 2026'!AM103</f>
        <v>1</v>
      </c>
      <c r="L1201" s="1031">
        <f t="shared" si="114"/>
        <v>1</v>
      </c>
      <c r="M1201" s="1031">
        <f t="shared" si="115"/>
        <v>0.5</v>
      </c>
      <c r="N1201" s="1030">
        <f>'PLAN DE ACCIÓN 2026'!U103</f>
        <v>0</v>
      </c>
      <c r="O1201" s="1022">
        <f>'PLAN DE ACCIÓN 2026'!AM103</f>
        <v>0</v>
      </c>
      <c r="P1201" s="1029" t="e">
        <f t="shared" si="116"/>
        <v>#DIV/0!</v>
      </c>
      <c r="Q1201" s="1046" t="s">
        <v>110</v>
      </c>
      <c r="R1201" s="1022">
        <f t="shared" si="117"/>
        <v>-1</v>
      </c>
      <c r="S1201" s="1022">
        <f t="shared" si="118"/>
        <v>0</v>
      </c>
    </row>
    <row r="1202" spans="1:19" ht="13.5" customHeight="1">
      <c r="A1202" s="1022">
        <v>1</v>
      </c>
      <c r="B1202" s="1023" t="str">
        <f>'P-SST-2026'!D8</f>
        <v>SST1</v>
      </c>
      <c r="C1202" s="1022" t="s">
        <v>146</v>
      </c>
      <c r="D1202" s="1022" t="s">
        <v>111</v>
      </c>
      <c r="E1202" s="1023" t="str">
        <f>'P-SST-2026'!V8</f>
        <v>Secretaría General</v>
      </c>
      <c r="F1202" s="1022" t="str">
        <f>'P-SST-2026'!E8</f>
        <v xml:space="preserve"> Reportar los indicadores del SG-SST en ISOLUCION.</v>
      </c>
      <c r="G1202" s="1022">
        <v>1</v>
      </c>
      <c r="H1202" s="1022" t="s">
        <v>134</v>
      </c>
      <c r="I1202" s="1022">
        <f>'P-SST-2026'!S8</f>
        <v>12</v>
      </c>
      <c r="J1202" s="1022">
        <f>'P-SST-2026'!G8</f>
        <v>1</v>
      </c>
      <c r="K1202" s="1022">
        <f>'P-SST-2026'!X8</f>
        <v>1</v>
      </c>
      <c r="L1202" s="1031">
        <f>J1202/I1202</f>
        <v>8.3333333333333329E-2</v>
      </c>
      <c r="M1202" s="1031">
        <f>K1202/I1202</f>
        <v>8.3333333333333329E-2</v>
      </c>
      <c r="N1202" s="1022">
        <f>'P-SST-2026'!G8</f>
        <v>1</v>
      </c>
      <c r="O1202" s="1022">
        <f>'P-SST-2026'!X8</f>
        <v>1</v>
      </c>
      <c r="P1202" s="1029">
        <f t="shared" ref="P1202:P1227" si="119">O1202/N1202</f>
        <v>1</v>
      </c>
      <c r="Q1202" s="1029"/>
      <c r="R1202" s="1022">
        <f>K1202-J1202</f>
        <v>0</v>
      </c>
      <c r="S1202" s="1022">
        <f>O1202-N1202</f>
        <v>0</v>
      </c>
    </row>
    <row r="1203" spans="1:19">
      <c r="A1203" s="1022">
        <v>2</v>
      </c>
      <c r="B1203" s="1023" t="str">
        <f>'P-SST-2026'!D9</f>
        <v>SST2</v>
      </c>
      <c r="C1203" s="1053" t="s">
        <v>146</v>
      </c>
      <c r="D1203" s="1053" t="s">
        <v>111</v>
      </c>
      <c r="E1203" s="1023" t="str">
        <f>'P-SST-2026'!V9</f>
        <v>Secretaría General</v>
      </c>
      <c r="F1203" s="1022" t="str">
        <f>'P-SST-2026'!E9</f>
        <v>Actualizar la política de SST teniendo en cuenta el decreto 1072 de 2015 y la ISO 45001.</v>
      </c>
      <c r="G1203" s="1022">
        <v>1</v>
      </c>
      <c r="H1203" s="1022" t="s">
        <v>134</v>
      </c>
      <c r="I1203" s="1022">
        <f>'P-SST-2026'!S9</f>
        <v>1</v>
      </c>
      <c r="J1203" s="1022">
        <f>'P-SST-2026'!G9</f>
        <v>0</v>
      </c>
      <c r="K1203" s="1022">
        <f>'P-SST-2026'!X9</f>
        <v>0</v>
      </c>
      <c r="L1203" s="1031">
        <f t="shared" ref="L1203:L1227" si="120">J1203/I1203</f>
        <v>0</v>
      </c>
      <c r="M1203" s="1031">
        <f t="shared" ref="M1203:M1227" si="121">K1203/I1203</f>
        <v>0</v>
      </c>
      <c r="N1203" s="1022">
        <f>'P-SST-2026'!G9</f>
        <v>0</v>
      </c>
      <c r="O1203" s="1022">
        <f>'P-SST-2026'!X9</f>
        <v>0</v>
      </c>
      <c r="P1203" s="1029" t="e">
        <f t="shared" si="119"/>
        <v>#DIV/0!</v>
      </c>
      <c r="Q1203" s="1029"/>
      <c r="R1203" s="1022">
        <f t="shared" ref="R1203:R1244" si="122">K1203-J1203</f>
        <v>0</v>
      </c>
      <c r="S1203" s="1022">
        <f t="shared" ref="S1203:S1244" si="123">O1203-N1203</f>
        <v>0</v>
      </c>
    </row>
    <row r="1204" spans="1:19">
      <c r="A1204" s="1022">
        <v>3</v>
      </c>
      <c r="B1204" s="1023" t="str">
        <f>'P-SST-2026'!D10</f>
        <v>SST3</v>
      </c>
      <c r="C1204" s="1053" t="s">
        <v>146</v>
      </c>
      <c r="D1204" s="1053" t="s">
        <v>111</v>
      </c>
      <c r="E1204" s="1023" t="str">
        <f>'P-SST-2026'!V10</f>
        <v>Secretaría General</v>
      </c>
      <c r="F1204" s="1022" t="str">
        <f>'P-SST-2026'!E10</f>
        <v>Gestionar las elecciones del comité de convivencia (COCOLA) y el comité paritario de seguridad y salud en el trabajo (COPASST) Para la vigencia  2027-2028.</v>
      </c>
      <c r="G1204" s="1022">
        <v>1</v>
      </c>
      <c r="H1204" s="1022" t="s">
        <v>134</v>
      </c>
      <c r="I1204" s="1022">
        <f>'P-SST-2026'!S10</f>
        <v>1</v>
      </c>
      <c r="J1204" s="1022">
        <f>'P-SST-2026'!G10</f>
        <v>0</v>
      </c>
      <c r="K1204" s="1022">
        <f>'P-SST-2026'!X10</f>
        <v>0</v>
      </c>
      <c r="L1204" s="1031">
        <f t="shared" si="120"/>
        <v>0</v>
      </c>
      <c r="M1204" s="1031">
        <f t="shared" si="121"/>
        <v>0</v>
      </c>
      <c r="N1204" s="1022">
        <f>'P-SST-2026'!G10</f>
        <v>0</v>
      </c>
      <c r="O1204" s="1022">
        <f>'P-SST-2026'!X10</f>
        <v>0</v>
      </c>
      <c r="P1204" s="1029" t="e">
        <f t="shared" si="119"/>
        <v>#DIV/0!</v>
      </c>
      <c r="Q1204" s="1029"/>
      <c r="R1204" s="1022">
        <f t="shared" si="122"/>
        <v>0</v>
      </c>
      <c r="S1204" s="1022">
        <f t="shared" si="123"/>
        <v>0</v>
      </c>
    </row>
    <row r="1205" spans="1:19">
      <c r="A1205" s="1022">
        <v>4</v>
      </c>
      <c r="B1205" s="1023" t="str">
        <f>'P-SST-2026'!D11</f>
        <v>SST4</v>
      </c>
      <c r="C1205" s="1053" t="s">
        <v>146</v>
      </c>
      <c r="D1205" s="1053" t="s">
        <v>111</v>
      </c>
      <c r="E1205" s="1023" t="str">
        <f>'P-SST-2026'!V11</f>
        <v>Secretaría General</v>
      </c>
      <c r="F1205" s="1022" t="str">
        <f>'P-SST-2026'!E11</f>
        <v>Crear la convocatoria para las elecciones del comité de convivencia (COCOLA) y el comité paritario de seguridad y salud en el trabajo (COPASST) Para la vigencia  2027-2028.</v>
      </c>
      <c r="G1205" s="1022">
        <v>1</v>
      </c>
      <c r="H1205" s="1022" t="s">
        <v>134</v>
      </c>
      <c r="I1205" s="1022">
        <f>'P-SST-2026'!S11</f>
        <v>1</v>
      </c>
      <c r="J1205" s="1022">
        <f>'P-SST-2026'!G11</f>
        <v>0</v>
      </c>
      <c r="K1205" s="1022">
        <f>'P-SST-2026'!X11</f>
        <v>0</v>
      </c>
      <c r="L1205" s="1031">
        <f t="shared" si="120"/>
        <v>0</v>
      </c>
      <c r="M1205" s="1031">
        <f t="shared" si="121"/>
        <v>0</v>
      </c>
      <c r="N1205" s="1022">
        <f>'P-SST-2026'!G11</f>
        <v>0</v>
      </c>
      <c r="O1205" s="1022">
        <f>'P-SST-2026'!X11</f>
        <v>0</v>
      </c>
      <c r="P1205" s="1029" t="e">
        <f t="shared" si="119"/>
        <v>#DIV/0!</v>
      </c>
      <c r="Q1205" s="1029"/>
      <c r="R1205" s="1022">
        <f t="shared" si="122"/>
        <v>0</v>
      </c>
      <c r="S1205" s="1022">
        <f t="shared" si="123"/>
        <v>0</v>
      </c>
    </row>
    <row r="1206" spans="1:19">
      <c r="A1206" s="1022">
        <v>5</v>
      </c>
      <c r="B1206" s="1023" t="str">
        <f>'P-SST-2026'!D12</f>
        <v>SST5</v>
      </c>
      <c r="C1206" s="1053" t="s">
        <v>146</v>
      </c>
      <c r="D1206" s="1053" t="s">
        <v>111</v>
      </c>
      <c r="E1206" s="1023" t="str">
        <f>'P-SST-2026'!V12</f>
        <v>Secretaría General</v>
      </c>
      <c r="F1206" s="1022" t="str">
        <f>'P-SST-2026'!E12</f>
        <v>Actualizar los objetivos del sistema de gestion de seguridad y salud en el trabajo  teniendo en cuenta el decreto 1072 de 2015 y la ISO 45001.</v>
      </c>
      <c r="G1206" s="1022">
        <v>1</v>
      </c>
      <c r="H1206" s="1022" t="s">
        <v>134</v>
      </c>
      <c r="I1206" s="1022">
        <f>'P-SST-2026'!S12</f>
        <v>1</v>
      </c>
      <c r="J1206" s="1022">
        <f>'P-SST-2026'!G12</f>
        <v>0</v>
      </c>
      <c r="K1206" s="1022">
        <f>'P-SST-2026'!X12</f>
        <v>0</v>
      </c>
      <c r="L1206" s="1031">
        <f t="shared" si="120"/>
        <v>0</v>
      </c>
      <c r="M1206" s="1031">
        <f t="shared" si="121"/>
        <v>0</v>
      </c>
      <c r="N1206" s="1022">
        <f>'P-SST-2026'!G12</f>
        <v>0</v>
      </c>
      <c r="O1206" s="1022">
        <f>'P-SST-2026'!X12</f>
        <v>0</v>
      </c>
      <c r="P1206" s="1029" t="e">
        <f t="shared" si="119"/>
        <v>#DIV/0!</v>
      </c>
      <c r="Q1206" s="1029"/>
      <c r="R1206" s="1022">
        <f t="shared" si="122"/>
        <v>0</v>
      </c>
      <c r="S1206" s="1022">
        <f t="shared" si="123"/>
        <v>0</v>
      </c>
    </row>
    <row r="1207" spans="1:19">
      <c r="A1207" s="1022">
        <v>6</v>
      </c>
      <c r="B1207" s="1023" t="str">
        <f>'P-SST-2026'!D13</f>
        <v>SST6</v>
      </c>
      <c r="C1207" s="1053" t="s">
        <v>146</v>
      </c>
      <c r="D1207" s="1053" t="s">
        <v>111</v>
      </c>
      <c r="E1207" s="1023" t="str">
        <f>'P-SST-2026'!V13</f>
        <v>Secretaría General</v>
      </c>
      <c r="F1207" s="1022" t="str">
        <f>'P-SST-2026'!E13</f>
        <v>Actualizarel Reglamento de Higiene y Seguridad Industrial teniendo en cuenta el decreto 1072 de 2015 y la ISO 45001.</v>
      </c>
      <c r="G1207" s="1022">
        <v>1</v>
      </c>
      <c r="H1207" s="1022" t="s">
        <v>134</v>
      </c>
      <c r="I1207" s="1022">
        <f>'P-SST-2026'!S13</f>
        <v>1</v>
      </c>
      <c r="J1207" s="1022">
        <f>'P-SST-2026'!G13</f>
        <v>0</v>
      </c>
      <c r="K1207" s="1022">
        <f>'P-SST-2026'!X13</f>
        <v>0</v>
      </c>
      <c r="L1207" s="1031">
        <f t="shared" si="120"/>
        <v>0</v>
      </c>
      <c r="M1207" s="1031">
        <f t="shared" si="121"/>
        <v>0</v>
      </c>
      <c r="N1207" s="1022">
        <f>'P-SST-2026'!G13</f>
        <v>0</v>
      </c>
      <c r="O1207" s="1022">
        <f>'P-SST-2026'!X13</f>
        <v>0</v>
      </c>
      <c r="P1207" s="1029" t="e">
        <f t="shared" si="119"/>
        <v>#DIV/0!</v>
      </c>
      <c r="Q1207" s="1029"/>
      <c r="R1207" s="1022">
        <f t="shared" si="122"/>
        <v>0</v>
      </c>
      <c r="S1207" s="1022">
        <f t="shared" si="123"/>
        <v>0</v>
      </c>
    </row>
    <row r="1208" spans="1:19">
      <c r="A1208" s="1022">
        <v>7</v>
      </c>
      <c r="B1208" s="1023" t="str">
        <f>'P-SST-2026'!D14</f>
        <v>SST7</v>
      </c>
      <c r="C1208" s="1053" t="s">
        <v>146</v>
      </c>
      <c r="D1208" s="1053" t="s">
        <v>111</v>
      </c>
      <c r="E1208" s="1023" t="str">
        <f>'P-SST-2026'!V14</f>
        <v>Secretaría General</v>
      </c>
      <c r="F1208" s="1022" t="str">
        <f>'P-SST-2026'!E14</f>
        <v>Actualizar los programas de vigilancia epidemiologicos del sistema de gestion de seguridad y salud en el trabajo:
1. PVE osteomuscular
2.PVE Riesgos Cardiovasculares
3.PVE Riesgo Psicosocial
4.PVE Riesgo Auditivo 
5.PVE Riesgo Visual</v>
      </c>
      <c r="G1208" s="1022">
        <v>1</v>
      </c>
      <c r="H1208" s="1022" t="s">
        <v>134</v>
      </c>
      <c r="I1208" s="1022">
        <f>'P-SST-2026'!S14</f>
        <v>3</v>
      </c>
      <c r="J1208" s="1022">
        <f>'P-SST-2026'!G14</f>
        <v>0</v>
      </c>
      <c r="K1208" s="1022">
        <f>'P-SST-2026'!X14</f>
        <v>0</v>
      </c>
      <c r="L1208" s="1031">
        <f t="shared" si="120"/>
        <v>0</v>
      </c>
      <c r="M1208" s="1031">
        <f t="shared" si="121"/>
        <v>0</v>
      </c>
      <c r="N1208" s="1022">
        <f>'P-SST-2026'!G14</f>
        <v>0</v>
      </c>
      <c r="O1208" s="1022">
        <f>'P-SST-2026'!X14</f>
        <v>0</v>
      </c>
      <c r="P1208" s="1029" t="e">
        <f t="shared" si="119"/>
        <v>#DIV/0!</v>
      </c>
      <c r="Q1208" s="1029"/>
      <c r="R1208" s="1022">
        <f t="shared" si="122"/>
        <v>0</v>
      </c>
      <c r="S1208" s="1022">
        <f t="shared" si="123"/>
        <v>0</v>
      </c>
    </row>
    <row r="1209" spans="1:19">
      <c r="A1209" s="1022">
        <v>8</v>
      </c>
      <c r="B1209" s="1023" t="str">
        <f>'P-SST-2026'!D15</f>
        <v>SST8</v>
      </c>
      <c r="C1209" s="1053" t="s">
        <v>146</v>
      </c>
      <c r="D1209" s="1053" t="s">
        <v>111</v>
      </c>
      <c r="E1209" s="1023" t="str">
        <f>'P-SST-2026'!V15</f>
        <v>Secretaría General</v>
      </c>
      <c r="F1209" s="1022" t="str">
        <f>'P-SST-2026'!E15</f>
        <v>Actualizar los programas del sistema de gestion de seguridad y salud en el trabajo:
1.Plan Estratégico De Seguridad Vial
2.Programa De Estilos De Vida Y Entornos Laborales Saludables
3.Programa De Gestión Riesgo Químico</v>
      </c>
      <c r="G1209" s="1022">
        <v>1</v>
      </c>
      <c r="H1209" s="1022" t="s">
        <v>134</v>
      </c>
      <c r="I1209" s="1022">
        <f>'P-SST-2026'!S15</f>
        <v>2</v>
      </c>
      <c r="J1209" s="1022">
        <f>'P-SST-2026'!G15</f>
        <v>0</v>
      </c>
      <c r="K1209" s="1022">
        <f>'P-SST-2026'!X15</f>
        <v>0</v>
      </c>
      <c r="L1209" s="1031">
        <f t="shared" si="120"/>
        <v>0</v>
      </c>
      <c r="M1209" s="1031">
        <f t="shared" si="121"/>
        <v>0</v>
      </c>
      <c r="N1209" s="1022">
        <f>'P-SST-2026'!G15</f>
        <v>0</v>
      </c>
      <c r="O1209" s="1022">
        <f>'P-SST-2026'!X15</f>
        <v>0</v>
      </c>
      <c r="P1209" s="1029" t="e">
        <f t="shared" si="119"/>
        <v>#DIV/0!</v>
      </c>
      <c r="Q1209" s="1029"/>
      <c r="R1209" s="1022">
        <f t="shared" si="122"/>
        <v>0</v>
      </c>
      <c r="S1209" s="1022">
        <f t="shared" si="123"/>
        <v>0</v>
      </c>
    </row>
    <row r="1210" spans="1:19">
      <c r="A1210" s="1022">
        <v>9</v>
      </c>
      <c r="B1210" s="1023" t="str">
        <f>'P-SST-2026'!D16</f>
        <v>SST9</v>
      </c>
      <c r="C1210" s="1053" t="s">
        <v>146</v>
      </c>
      <c r="D1210" s="1053" t="s">
        <v>111</v>
      </c>
      <c r="E1210" s="1023" t="str">
        <f>'P-SST-2026'!V16</f>
        <v>Secretaría General</v>
      </c>
      <c r="F1210" s="1022" t="str">
        <f>'P-SST-2026'!E16</f>
        <v xml:space="preserve"> Elaborar Informe final de intervención Programa de estilos de vida y entornos laborales saludables Código: A-04-P-019</v>
      </c>
      <c r="G1210" s="1022">
        <v>1</v>
      </c>
      <c r="H1210" s="1022" t="s">
        <v>134</v>
      </c>
      <c r="I1210" s="1022">
        <f>'P-SST-2026'!S16</f>
        <v>1</v>
      </c>
      <c r="J1210" s="1022">
        <f>'P-SST-2026'!G16</f>
        <v>0</v>
      </c>
      <c r="K1210" s="1022">
        <f>'P-SST-2026'!X16</f>
        <v>0</v>
      </c>
      <c r="L1210" s="1031">
        <f t="shared" si="120"/>
        <v>0</v>
      </c>
      <c r="M1210" s="1031">
        <f t="shared" si="121"/>
        <v>0</v>
      </c>
      <c r="N1210" s="1022">
        <f>'P-SST-2026'!G16</f>
        <v>0</v>
      </c>
      <c r="O1210" s="1022">
        <f>'P-SST-2026'!X16</f>
        <v>0</v>
      </c>
      <c r="P1210" s="1029" t="e">
        <f t="shared" si="119"/>
        <v>#DIV/0!</v>
      </c>
      <c r="Q1210" s="1029"/>
      <c r="R1210" s="1022">
        <f t="shared" si="122"/>
        <v>0</v>
      </c>
      <c r="S1210" s="1022">
        <f t="shared" si="123"/>
        <v>0</v>
      </c>
    </row>
    <row r="1211" spans="1:19">
      <c r="A1211" s="1022">
        <v>10</v>
      </c>
      <c r="B1211" s="1023" t="str">
        <f>'P-SST-2026'!D17</f>
        <v>SST10</v>
      </c>
      <c r="C1211" s="1053" t="s">
        <v>146</v>
      </c>
      <c r="D1211" s="1053" t="s">
        <v>111</v>
      </c>
      <c r="E1211" s="1023" t="str">
        <f>'P-SST-2026'!V17</f>
        <v>Secretaría General</v>
      </c>
      <c r="F1211" s="1022" t="str">
        <f>'P-SST-2026'!E17</f>
        <v>Actualizar el  formato del profesiograma</v>
      </c>
      <c r="G1211" s="1022">
        <v>1</v>
      </c>
      <c r="H1211" s="1022" t="s">
        <v>134</v>
      </c>
      <c r="I1211" s="1022">
        <f>'P-SST-2026'!S17</f>
        <v>1</v>
      </c>
      <c r="J1211" s="1022">
        <f>'P-SST-2026'!G17</f>
        <v>0</v>
      </c>
      <c r="K1211" s="1022">
        <f>'P-SST-2026'!X17</f>
        <v>0</v>
      </c>
      <c r="L1211" s="1031">
        <f t="shared" si="120"/>
        <v>0</v>
      </c>
      <c r="M1211" s="1031">
        <f t="shared" si="121"/>
        <v>0</v>
      </c>
      <c r="N1211" s="1022">
        <f>'P-SST-2026'!G17</f>
        <v>0</v>
      </c>
      <c r="O1211" s="1022">
        <f>'P-SST-2026'!X17</f>
        <v>0</v>
      </c>
      <c r="P1211" s="1029" t="e">
        <f t="shared" si="119"/>
        <v>#DIV/0!</v>
      </c>
      <c r="Q1211" s="1029"/>
      <c r="R1211" s="1022">
        <f t="shared" si="122"/>
        <v>0</v>
      </c>
      <c r="S1211" s="1022">
        <f t="shared" si="123"/>
        <v>0</v>
      </c>
    </row>
    <row r="1212" spans="1:19">
      <c r="A1212" s="1022">
        <v>11</v>
      </c>
      <c r="B1212" s="1023" t="str">
        <f>'P-SST-2026'!D18</f>
        <v>SST11</v>
      </c>
      <c r="C1212" s="1053" t="s">
        <v>146</v>
      </c>
      <c r="D1212" s="1053" t="s">
        <v>111</v>
      </c>
      <c r="E1212" s="1023" t="str">
        <f>'P-SST-2026'!V18</f>
        <v>Secretaría General</v>
      </c>
      <c r="F1212" s="1022" t="str">
        <f>'P-SST-2026'!E18</f>
        <v>Realizar rendición de cuentas a todas las partes interesadas del SG-SST</v>
      </c>
      <c r="G1212" s="1022">
        <v>1</v>
      </c>
      <c r="H1212" s="1022" t="s">
        <v>134</v>
      </c>
      <c r="I1212" s="1022">
        <f>'P-SST-2026'!S18</f>
        <v>1</v>
      </c>
      <c r="J1212" s="1022">
        <f>'P-SST-2026'!G18</f>
        <v>0</v>
      </c>
      <c r="K1212" s="1022">
        <f>'P-SST-2026'!X18</f>
        <v>0</v>
      </c>
      <c r="L1212" s="1031">
        <f t="shared" si="120"/>
        <v>0</v>
      </c>
      <c r="M1212" s="1031">
        <f t="shared" si="121"/>
        <v>0</v>
      </c>
      <c r="N1212" s="1022">
        <f>'P-SST-2026'!G18</f>
        <v>0</v>
      </c>
      <c r="O1212" s="1022">
        <f>'P-SST-2026'!X18</f>
        <v>0</v>
      </c>
      <c r="P1212" s="1029" t="e">
        <f t="shared" si="119"/>
        <v>#DIV/0!</v>
      </c>
      <c r="Q1212" s="1029"/>
      <c r="R1212" s="1022">
        <f t="shared" si="122"/>
        <v>0</v>
      </c>
      <c r="S1212" s="1022">
        <f t="shared" si="123"/>
        <v>0</v>
      </c>
    </row>
    <row r="1213" spans="1:19">
      <c r="A1213" s="1022">
        <v>12</v>
      </c>
      <c r="B1213" s="1023" t="str">
        <f>'P-SST-2026'!D19</f>
        <v>SST12</v>
      </c>
      <c r="C1213" s="1053" t="s">
        <v>146</v>
      </c>
      <c r="D1213" s="1053" t="s">
        <v>111</v>
      </c>
      <c r="E1213" s="1023" t="str">
        <f>'P-SST-2026'!V19</f>
        <v>Secretaría General</v>
      </c>
      <c r="F1213" s="1022" t="str">
        <f>'P-SST-2026'!E19</f>
        <v>Proyectar las necesidades de presupuesto para la vigencia 2027.</v>
      </c>
      <c r="G1213" s="1022">
        <v>1</v>
      </c>
      <c r="H1213" s="1022" t="s">
        <v>134</v>
      </c>
      <c r="I1213" s="1022">
        <f>'P-SST-2026'!S19</f>
        <v>1</v>
      </c>
      <c r="J1213" s="1022">
        <f>'P-SST-2026'!G19</f>
        <v>0</v>
      </c>
      <c r="K1213" s="1022">
        <f>'P-SST-2026'!X19</f>
        <v>0</v>
      </c>
      <c r="L1213" s="1031">
        <f t="shared" si="120"/>
        <v>0</v>
      </c>
      <c r="M1213" s="1031">
        <f t="shared" si="121"/>
        <v>0</v>
      </c>
      <c r="N1213" s="1022">
        <f>'P-SST-2026'!G19</f>
        <v>0</v>
      </c>
      <c r="O1213" s="1022">
        <f>'P-SST-2026'!X19</f>
        <v>0</v>
      </c>
      <c r="P1213" s="1029" t="e">
        <f t="shared" si="119"/>
        <v>#DIV/0!</v>
      </c>
      <c r="Q1213" s="1029"/>
      <c r="R1213" s="1022">
        <f t="shared" si="122"/>
        <v>0</v>
      </c>
      <c r="S1213" s="1022">
        <f t="shared" si="123"/>
        <v>0</v>
      </c>
    </row>
    <row r="1214" spans="1:19">
      <c r="A1214" s="1022">
        <v>13</v>
      </c>
      <c r="B1214" s="1023" t="str">
        <f>'P-SST-2026'!D20</f>
        <v>SST13</v>
      </c>
      <c r="C1214" s="1053" t="s">
        <v>146</v>
      </c>
      <c r="D1214" s="1053" t="s">
        <v>111</v>
      </c>
      <c r="E1214" s="1023" t="str">
        <f>'P-SST-2026'!V20</f>
        <v>Secretaría General</v>
      </c>
      <c r="F1214" s="1022" t="str">
        <f>'P-SST-2026'!E20</f>
        <v xml:space="preserve"> Revisar y/o actualizar documentación del SG-SST.
</v>
      </c>
      <c r="G1214" s="1022">
        <v>1</v>
      </c>
      <c r="H1214" s="1022" t="s">
        <v>134</v>
      </c>
      <c r="I1214" s="1022">
        <f>'P-SST-2026'!S20</f>
        <v>1</v>
      </c>
      <c r="J1214" s="1022">
        <f>'P-SST-2026'!G20</f>
        <v>0</v>
      </c>
      <c r="K1214" s="1022">
        <f>'P-SST-2026'!X20</f>
        <v>0</v>
      </c>
      <c r="L1214" s="1031">
        <f t="shared" si="120"/>
        <v>0</v>
      </c>
      <c r="M1214" s="1031">
        <f t="shared" si="121"/>
        <v>0</v>
      </c>
      <c r="N1214" s="1022">
        <f>'P-SST-2026'!G20</f>
        <v>0</v>
      </c>
      <c r="O1214" s="1022">
        <f>'P-SST-2026'!X20</f>
        <v>0</v>
      </c>
      <c r="P1214" s="1029" t="e">
        <f t="shared" si="119"/>
        <v>#DIV/0!</v>
      </c>
      <c r="Q1214" s="1029"/>
      <c r="R1214" s="1022">
        <f t="shared" si="122"/>
        <v>0</v>
      </c>
      <c r="S1214" s="1022">
        <f t="shared" si="123"/>
        <v>0</v>
      </c>
    </row>
    <row r="1215" spans="1:19">
      <c r="A1215" s="1022">
        <v>14</v>
      </c>
      <c r="B1215" s="1023" t="str">
        <f>'P-SST-2026'!D21</f>
        <v>SST14</v>
      </c>
      <c r="C1215" s="1053" t="s">
        <v>146</v>
      </c>
      <c r="D1215" s="1053" t="s">
        <v>111</v>
      </c>
      <c r="E1215" s="1023" t="str">
        <f>'P-SST-2026'!V21</f>
        <v>Secretaría General</v>
      </c>
      <c r="F1215" s="1022" t="str">
        <f>'P-SST-2026'!E21</f>
        <v>Presentar Informe de revisión por la Dirección</v>
      </c>
      <c r="G1215" s="1022">
        <v>1</v>
      </c>
      <c r="H1215" s="1022" t="s">
        <v>134</v>
      </c>
      <c r="I1215" s="1022">
        <f>'P-SST-2026'!S21</f>
        <v>1</v>
      </c>
      <c r="J1215" s="1022">
        <f>'P-SST-2026'!G21</f>
        <v>0</v>
      </c>
      <c r="K1215" s="1022">
        <f>'P-SST-2026'!X21</f>
        <v>0</v>
      </c>
      <c r="L1215" s="1031">
        <f t="shared" si="120"/>
        <v>0</v>
      </c>
      <c r="M1215" s="1031">
        <f t="shared" si="121"/>
        <v>0</v>
      </c>
      <c r="N1215" s="1022">
        <f>'P-SST-2026'!G21</f>
        <v>0</v>
      </c>
      <c r="O1215" s="1022">
        <f>'P-SST-2026'!X21</f>
        <v>0</v>
      </c>
      <c r="P1215" s="1029" t="e">
        <f t="shared" si="119"/>
        <v>#DIV/0!</v>
      </c>
      <c r="Q1215" s="1029"/>
      <c r="R1215" s="1022">
        <f t="shared" si="122"/>
        <v>0</v>
      </c>
      <c r="S1215" s="1022">
        <f t="shared" si="123"/>
        <v>0</v>
      </c>
    </row>
    <row r="1216" spans="1:19">
      <c r="A1216" s="1022">
        <v>15</v>
      </c>
      <c r="B1216" s="1023" t="str">
        <f>'P-SST-2026'!D22</f>
        <v>SST15</v>
      </c>
      <c r="C1216" s="1053" t="s">
        <v>146</v>
      </c>
      <c r="D1216" s="1053" t="s">
        <v>111</v>
      </c>
      <c r="E1216" s="1023" t="str">
        <f>'P-SST-2026'!V22</f>
        <v>Secretaría General</v>
      </c>
      <c r="F1216" s="1022" t="str">
        <f>'P-SST-2026'!E22</f>
        <v>Actualizar la matriz de riesgos</v>
      </c>
      <c r="G1216" s="1022">
        <v>1</v>
      </c>
      <c r="H1216" s="1022" t="s">
        <v>134</v>
      </c>
      <c r="I1216" s="1022">
        <f>'P-SST-2026'!S22</f>
        <v>1</v>
      </c>
      <c r="J1216" s="1022">
        <f>'P-SST-2026'!G22</f>
        <v>0</v>
      </c>
      <c r="K1216" s="1022">
        <f>'P-SST-2026'!X22</f>
        <v>0</v>
      </c>
      <c r="L1216" s="1031">
        <f t="shared" si="120"/>
        <v>0</v>
      </c>
      <c r="M1216" s="1031">
        <f t="shared" si="121"/>
        <v>0</v>
      </c>
      <c r="N1216" s="1022">
        <f>'P-SST-2026'!G22</f>
        <v>0</v>
      </c>
      <c r="O1216" s="1022">
        <f>'P-SST-2026'!X22</f>
        <v>0</v>
      </c>
      <c r="P1216" s="1029" t="e">
        <f t="shared" si="119"/>
        <v>#DIV/0!</v>
      </c>
      <c r="Q1216" s="1029"/>
      <c r="R1216" s="1022">
        <f t="shared" si="122"/>
        <v>0</v>
      </c>
      <c r="S1216" s="1022">
        <f t="shared" si="123"/>
        <v>0</v>
      </c>
    </row>
    <row r="1217" spans="1:19">
      <c r="A1217" s="1022">
        <v>16</v>
      </c>
      <c r="B1217" s="1023" t="str">
        <f>'P-SST-2026'!D23</f>
        <v>SST16</v>
      </c>
      <c r="C1217" s="1053" t="s">
        <v>146</v>
      </c>
      <c r="D1217" s="1053" t="s">
        <v>111</v>
      </c>
      <c r="E1217" s="1023" t="str">
        <f>'P-SST-2026'!V23</f>
        <v>Secretaría General</v>
      </c>
      <c r="F1217" s="1022" t="str">
        <f>'P-SST-2026'!E23</f>
        <v>Reportar  los riesgos de gestión</v>
      </c>
      <c r="G1217" s="1022">
        <v>1</v>
      </c>
      <c r="H1217" s="1022" t="s">
        <v>134</v>
      </c>
      <c r="I1217" s="1022">
        <f>'P-SST-2026'!S23</f>
        <v>4</v>
      </c>
      <c r="J1217" s="1022">
        <f>'P-SST-2026'!G23</f>
        <v>1</v>
      </c>
      <c r="K1217" s="1022">
        <f>'P-SST-2026'!X23</f>
        <v>1</v>
      </c>
      <c r="L1217" s="1031">
        <f t="shared" si="120"/>
        <v>0.25</v>
      </c>
      <c r="M1217" s="1031">
        <f t="shared" si="121"/>
        <v>0.25</v>
      </c>
      <c r="N1217" s="1022">
        <f>'P-SST-2026'!G23</f>
        <v>1</v>
      </c>
      <c r="O1217" s="1022">
        <f>'P-SST-2026'!X23</f>
        <v>1</v>
      </c>
      <c r="P1217" s="1029">
        <f t="shared" si="119"/>
        <v>1</v>
      </c>
      <c r="Q1217" s="1029"/>
      <c r="R1217" s="1022">
        <f t="shared" si="122"/>
        <v>0</v>
      </c>
      <c r="S1217" s="1022">
        <f t="shared" si="123"/>
        <v>0</v>
      </c>
    </row>
    <row r="1218" spans="1:19">
      <c r="A1218" s="1022">
        <v>17</v>
      </c>
      <c r="B1218" s="1023" t="str">
        <f>'P-SST-2026'!D24</f>
        <v>SST17</v>
      </c>
      <c r="C1218" s="1053" t="s">
        <v>146</v>
      </c>
      <c r="D1218" s="1053" t="s">
        <v>111</v>
      </c>
      <c r="E1218" s="1023" t="str">
        <f>'P-SST-2026'!V24</f>
        <v>Secretaría General</v>
      </c>
      <c r="F1218" s="1022" t="str">
        <f>'P-SST-2026'!E24</f>
        <v xml:space="preserve"> Realizar seguimiento a las condiciones de salud reportadas por semestre. </v>
      </c>
      <c r="G1218" s="1022">
        <v>1</v>
      </c>
      <c r="H1218" s="1022" t="s">
        <v>134</v>
      </c>
      <c r="I1218" s="1022">
        <f>'P-SST-2026'!S24</f>
        <v>2</v>
      </c>
      <c r="J1218" s="1022">
        <f>'P-SST-2026'!G24</f>
        <v>0</v>
      </c>
      <c r="K1218" s="1022">
        <f>'P-SST-2026'!X24</f>
        <v>0</v>
      </c>
      <c r="L1218" s="1031">
        <f t="shared" si="120"/>
        <v>0</v>
      </c>
      <c r="M1218" s="1031">
        <f t="shared" si="121"/>
        <v>0</v>
      </c>
      <c r="N1218" s="1022">
        <f>'P-SST-2026'!G24</f>
        <v>0</v>
      </c>
      <c r="O1218" s="1022">
        <f>'P-SST-2026'!X24</f>
        <v>0</v>
      </c>
      <c r="P1218" s="1029" t="e">
        <f t="shared" si="119"/>
        <v>#DIV/0!</v>
      </c>
      <c r="Q1218" s="1029"/>
      <c r="R1218" s="1022">
        <f t="shared" si="122"/>
        <v>0</v>
      </c>
      <c r="S1218" s="1022">
        <f t="shared" si="123"/>
        <v>0</v>
      </c>
    </row>
    <row r="1219" spans="1:19">
      <c r="A1219" s="1022">
        <v>18</v>
      </c>
      <c r="B1219" s="1023" t="str">
        <f>'P-SST-2026'!D25</f>
        <v>SST18</v>
      </c>
      <c r="C1219" s="1053" t="s">
        <v>146</v>
      </c>
      <c r="D1219" s="1053" t="s">
        <v>111</v>
      </c>
      <c r="E1219" s="1023" t="str">
        <f>'P-SST-2026'!V25</f>
        <v>Secretaría General</v>
      </c>
      <c r="F1219" s="1022" t="str">
        <f>'P-SST-2026'!E25</f>
        <v>Realizar exámenes médicos ocupacionales de ingreso, periódicos y de retiro.</v>
      </c>
      <c r="G1219" s="1022">
        <v>1</v>
      </c>
      <c r="H1219" s="1022" t="s">
        <v>134</v>
      </c>
      <c r="I1219" s="1022">
        <f>'P-SST-2026'!S25</f>
        <v>12</v>
      </c>
      <c r="J1219" s="1022">
        <f>'P-SST-2026'!G25</f>
        <v>1</v>
      </c>
      <c r="K1219" s="1022">
        <f>'P-SST-2026'!X25</f>
        <v>1</v>
      </c>
      <c r="L1219" s="1031">
        <f t="shared" si="120"/>
        <v>8.3333333333333329E-2</v>
      </c>
      <c r="M1219" s="1031">
        <f t="shared" si="121"/>
        <v>8.3333333333333329E-2</v>
      </c>
      <c r="N1219" s="1022">
        <f>'P-SST-2026'!G25</f>
        <v>1</v>
      </c>
      <c r="O1219" s="1022">
        <f>'P-SST-2026'!X25</f>
        <v>1</v>
      </c>
      <c r="P1219" s="1029">
        <f t="shared" si="119"/>
        <v>1</v>
      </c>
      <c r="Q1219" s="1029"/>
      <c r="R1219" s="1022">
        <f t="shared" si="122"/>
        <v>0</v>
      </c>
      <c r="S1219" s="1022">
        <f t="shared" si="123"/>
        <v>0</v>
      </c>
    </row>
    <row r="1220" spans="1:19">
      <c r="A1220" s="1022">
        <v>19</v>
      </c>
      <c r="B1220" s="1023" t="str">
        <f>'P-SST-2026'!D26</f>
        <v>SST19</v>
      </c>
      <c r="C1220" s="1053" t="s">
        <v>146</v>
      </c>
      <c r="D1220" s="1053" t="s">
        <v>111</v>
      </c>
      <c r="E1220" s="1023" t="str">
        <f>'P-SST-2026'!V26</f>
        <v>Secretaría General</v>
      </c>
      <c r="F1220" s="1022" t="str">
        <f>'P-SST-2026'!E26</f>
        <v xml:space="preserve">Realizar el Guion del simulacro </v>
      </c>
      <c r="G1220" s="1022">
        <v>1</v>
      </c>
      <c r="H1220" s="1022" t="s">
        <v>134</v>
      </c>
      <c r="I1220" s="1022">
        <f>'P-SST-2026'!S26</f>
        <v>2</v>
      </c>
      <c r="J1220" s="1022">
        <f>'P-SST-2026'!G26</f>
        <v>0</v>
      </c>
      <c r="K1220" s="1022">
        <f>'P-SST-2026'!X26</f>
        <v>0</v>
      </c>
      <c r="L1220" s="1031">
        <f t="shared" si="120"/>
        <v>0</v>
      </c>
      <c r="M1220" s="1031">
        <f t="shared" si="121"/>
        <v>0</v>
      </c>
      <c r="N1220" s="1022">
        <f>'P-SST-2026'!G26</f>
        <v>0</v>
      </c>
      <c r="O1220" s="1022">
        <f>'P-SST-2026'!X26</f>
        <v>0</v>
      </c>
      <c r="P1220" s="1029" t="e">
        <f t="shared" si="119"/>
        <v>#DIV/0!</v>
      </c>
      <c r="Q1220" s="1029"/>
      <c r="R1220" s="1022">
        <f t="shared" si="122"/>
        <v>0</v>
      </c>
      <c r="S1220" s="1022">
        <f t="shared" si="123"/>
        <v>0</v>
      </c>
    </row>
    <row r="1221" spans="1:19">
      <c r="A1221" s="1022">
        <v>20</v>
      </c>
      <c r="B1221" s="1023" t="str">
        <f>'P-SST-2026'!D27</f>
        <v>SST20</v>
      </c>
      <c r="C1221" s="1053" t="s">
        <v>146</v>
      </c>
      <c r="D1221" s="1053" t="s">
        <v>111</v>
      </c>
      <c r="E1221" s="1023" t="str">
        <f>'P-SST-2026'!V27</f>
        <v>Secretaría General</v>
      </c>
      <c r="F1221" s="1022" t="str">
        <f>'P-SST-2026'!E27</f>
        <v>Gestionar el desarrollo de simulacro en atención de emergencias.</v>
      </c>
      <c r="G1221" s="1022">
        <v>1</v>
      </c>
      <c r="H1221" s="1022" t="s">
        <v>134</v>
      </c>
      <c r="I1221" s="1022">
        <f>'P-SST-2026'!S27</f>
        <v>2</v>
      </c>
      <c r="J1221" s="1022">
        <f>'P-SST-2026'!G27</f>
        <v>0</v>
      </c>
      <c r="K1221" s="1022">
        <f>'P-SST-2026'!X27</f>
        <v>0</v>
      </c>
      <c r="L1221" s="1031">
        <f t="shared" si="120"/>
        <v>0</v>
      </c>
      <c r="M1221" s="1031">
        <f t="shared" si="121"/>
        <v>0</v>
      </c>
      <c r="N1221" s="1022">
        <f>'P-SST-2026'!G27</f>
        <v>0</v>
      </c>
      <c r="O1221" s="1022">
        <f>'P-SST-2026'!X27</f>
        <v>0</v>
      </c>
      <c r="P1221" s="1029" t="e">
        <f t="shared" si="119"/>
        <v>#DIV/0!</v>
      </c>
      <c r="Q1221" s="1029"/>
      <c r="R1221" s="1022">
        <f t="shared" si="122"/>
        <v>0</v>
      </c>
      <c r="S1221" s="1022">
        <f t="shared" si="123"/>
        <v>0</v>
      </c>
    </row>
    <row r="1222" spans="1:19">
      <c r="A1222" s="1022">
        <v>21</v>
      </c>
      <c r="B1222" s="1023" t="str">
        <f>'P-SST-2026'!D28</f>
        <v>SST21</v>
      </c>
      <c r="C1222" s="1053" t="s">
        <v>146</v>
      </c>
      <c r="D1222" s="1053" t="s">
        <v>111</v>
      </c>
      <c r="E1222" s="1023" t="str">
        <f>'P-SST-2026'!V28</f>
        <v>Secretaría General</v>
      </c>
      <c r="F1222" s="1022" t="str">
        <f>'P-SST-2026'!E28</f>
        <v xml:space="preserve">Realizar afiliaciones ARL </v>
      </c>
      <c r="G1222" s="1022">
        <v>1</v>
      </c>
      <c r="H1222" s="1022" t="s">
        <v>134</v>
      </c>
      <c r="I1222" s="1022">
        <f>'P-SST-2026'!S28</f>
        <v>12</v>
      </c>
      <c r="J1222" s="1022">
        <f>'P-SST-2026'!G28</f>
        <v>1</v>
      </c>
      <c r="K1222" s="1022">
        <f>'P-SST-2026'!X28</f>
        <v>1</v>
      </c>
      <c r="L1222" s="1031">
        <f t="shared" si="120"/>
        <v>8.3333333333333329E-2</v>
      </c>
      <c r="M1222" s="1031">
        <f t="shared" si="121"/>
        <v>8.3333333333333329E-2</v>
      </c>
      <c r="N1222" s="1022">
        <f>'P-SST-2026'!G28</f>
        <v>1</v>
      </c>
      <c r="O1222" s="1022">
        <f>'P-SST-2026'!X28</f>
        <v>1</v>
      </c>
      <c r="P1222" s="1029">
        <f t="shared" si="119"/>
        <v>1</v>
      </c>
      <c r="Q1222" s="1029"/>
      <c r="R1222" s="1022">
        <f t="shared" si="122"/>
        <v>0</v>
      </c>
      <c r="S1222" s="1022">
        <f t="shared" si="123"/>
        <v>0</v>
      </c>
    </row>
    <row r="1223" spans="1:19">
      <c r="A1223" s="1022">
        <v>22</v>
      </c>
      <c r="B1223" s="1023" t="str">
        <f>'P-SST-2026'!D29</f>
        <v>SST22</v>
      </c>
      <c r="C1223" s="1053" t="s">
        <v>146</v>
      </c>
      <c r="D1223" s="1053" t="s">
        <v>111</v>
      </c>
      <c r="E1223" s="1023" t="str">
        <f>'P-SST-2026'!V29</f>
        <v>Secretaría General</v>
      </c>
      <c r="F1223" s="1022" t="str">
        <f>'P-SST-2026'!E29</f>
        <v>Entregar un informe trimestral de la ejecución del cronograma del programa de vigilancia epidemiológico Psicosocial</v>
      </c>
      <c r="G1223" s="1022">
        <v>1</v>
      </c>
      <c r="H1223" s="1022" t="s">
        <v>134</v>
      </c>
      <c r="I1223" s="1022">
        <f>'P-SST-2026'!S29</f>
        <v>3</v>
      </c>
      <c r="J1223" s="1022">
        <f>'P-SST-2026'!G29</f>
        <v>0</v>
      </c>
      <c r="K1223" s="1022">
        <f>'P-SST-2026'!X29</f>
        <v>0</v>
      </c>
      <c r="L1223" s="1031">
        <f t="shared" si="120"/>
        <v>0</v>
      </c>
      <c r="M1223" s="1031">
        <f t="shared" si="121"/>
        <v>0</v>
      </c>
      <c r="N1223" s="1022">
        <f>'P-SST-2026'!G29</f>
        <v>0</v>
      </c>
      <c r="O1223" s="1022">
        <f>'P-SST-2026'!X29</f>
        <v>0</v>
      </c>
      <c r="P1223" s="1029" t="e">
        <f t="shared" si="119"/>
        <v>#DIV/0!</v>
      </c>
      <c r="Q1223" s="1029"/>
      <c r="R1223" s="1022">
        <f t="shared" si="122"/>
        <v>0</v>
      </c>
      <c r="S1223" s="1022">
        <f t="shared" si="123"/>
        <v>0</v>
      </c>
    </row>
    <row r="1224" spans="1:19">
      <c r="A1224" s="1022">
        <v>23</v>
      </c>
      <c r="B1224" s="1023" t="str">
        <f>'P-SST-2026'!D30</f>
        <v>SST23</v>
      </c>
      <c r="C1224" s="1053" t="s">
        <v>146</v>
      </c>
      <c r="D1224" s="1053" t="s">
        <v>111</v>
      </c>
      <c r="E1224" s="1023" t="str">
        <f>'P-SST-2026'!V30</f>
        <v>Secretaría General</v>
      </c>
      <c r="F1224" s="1022" t="str">
        <f>'P-SST-2026'!E30</f>
        <v>Realizar seguimiento al teletrabajo del INM</v>
      </c>
      <c r="G1224" s="1022">
        <v>1</v>
      </c>
      <c r="H1224" s="1022" t="s">
        <v>134</v>
      </c>
      <c r="I1224" s="1022">
        <f>'P-SST-2026'!S30</f>
        <v>3</v>
      </c>
      <c r="J1224" s="1022">
        <f>'P-SST-2026'!G30</f>
        <v>0</v>
      </c>
      <c r="K1224" s="1022">
        <f>'P-SST-2026'!X30</f>
        <v>0</v>
      </c>
      <c r="L1224" s="1031">
        <f t="shared" si="120"/>
        <v>0</v>
      </c>
      <c r="M1224" s="1031">
        <f t="shared" si="121"/>
        <v>0</v>
      </c>
      <c r="N1224" s="1022">
        <f>'P-SST-2026'!G30</f>
        <v>0</v>
      </c>
      <c r="O1224" s="1022">
        <f>'P-SST-2026'!X30</f>
        <v>0</v>
      </c>
      <c r="P1224" s="1029" t="e">
        <f t="shared" si="119"/>
        <v>#DIV/0!</v>
      </c>
      <c r="Q1224" s="1029"/>
      <c r="R1224" s="1022">
        <f t="shared" si="122"/>
        <v>0</v>
      </c>
      <c r="S1224" s="1022">
        <f t="shared" si="123"/>
        <v>0</v>
      </c>
    </row>
    <row r="1225" spans="1:19">
      <c r="A1225" s="1022">
        <v>24</v>
      </c>
      <c r="B1225" s="1023" t="str">
        <f>'P-SST-2026'!D31</f>
        <v>SST24</v>
      </c>
      <c r="C1225" s="1053" t="s">
        <v>146</v>
      </c>
      <c r="D1225" s="1053" t="s">
        <v>111</v>
      </c>
      <c r="E1225" s="1023" t="str">
        <f>'P-SST-2026'!V31</f>
        <v>Secretaría General</v>
      </c>
      <c r="F1225" s="1022" t="str">
        <f>'P-SST-2026'!E31</f>
        <v>Elaborar Informe de seguimiento al plan de trabajo anual del SG-SST</v>
      </c>
      <c r="G1225" s="1022">
        <v>1</v>
      </c>
      <c r="H1225" s="1022" t="s">
        <v>134</v>
      </c>
      <c r="I1225" s="1022">
        <f>'P-SST-2026'!S31</f>
        <v>4</v>
      </c>
      <c r="J1225" s="1022">
        <f>'P-SST-2026'!G31</f>
        <v>1</v>
      </c>
      <c r="K1225" s="1022">
        <f>'P-SST-2026'!X31</f>
        <v>1</v>
      </c>
      <c r="L1225" s="1031">
        <f t="shared" si="120"/>
        <v>0.25</v>
      </c>
      <c r="M1225" s="1031">
        <f t="shared" si="121"/>
        <v>0.25</v>
      </c>
      <c r="N1225" s="1022">
        <f>'P-SST-2026'!G31</f>
        <v>1</v>
      </c>
      <c r="O1225" s="1022">
        <f>'P-SST-2026'!X31</f>
        <v>1</v>
      </c>
      <c r="P1225" s="1029">
        <f t="shared" si="119"/>
        <v>1</v>
      </c>
      <c r="Q1225" s="1029"/>
      <c r="R1225" s="1022">
        <f t="shared" si="122"/>
        <v>0</v>
      </c>
      <c r="S1225" s="1022">
        <f t="shared" si="123"/>
        <v>0</v>
      </c>
    </row>
    <row r="1226" spans="1:19">
      <c r="A1226" s="1022">
        <v>25</v>
      </c>
      <c r="B1226" s="1023" t="str">
        <f>'P-SST-2026'!D32</f>
        <v>SST25</v>
      </c>
      <c r="C1226" s="1053" t="s">
        <v>146</v>
      </c>
      <c r="D1226" s="1053" t="s">
        <v>111</v>
      </c>
      <c r="E1226" s="1023" t="str">
        <f>'P-SST-2026'!V32</f>
        <v>Secretaría General</v>
      </c>
      <c r="F1226" s="1022" t="str">
        <f>'P-SST-2026'!E32</f>
        <v>Crear propuesta para señalización en el INM de acuerdo con la matriz de riesgos</v>
      </c>
      <c r="G1226" s="1022">
        <v>1</v>
      </c>
      <c r="H1226" s="1022" t="s">
        <v>134</v>
      </c>
      <c r="I1226" s="1022">
        <f>'P-SST-2026'!S32</f>
        <v>1</v>
      </c>
      <c r="J1226" s="1022">
        <f>'P-SST-2026'!G32</f>
        <v>0</v>
      </c>
      <c r="K1226" s="1022">
        <f>'P-SST-2026'!X32</f>
        <v>0</v>
      </c>
      <c r="L1226" s="1031">
        <f t="shared" si="120"/>
        <v>0</v>
      </c>
      <c r="M1226" s="1031">
        <f t="shared" si="121"/>
        <v>0</v>
      </c>
      <c r="N1226" s="1022">
        <f>'P-SST-2026'!G32</f>
        <v>0</v>
      </c>
      <c r="O1226" s="1022">
        <f>'P-SST-2026'!X32</f>
        <v>0</v>
      </c>
      <c r="P1226" s="1029" t="e">
        <f t="shared" si="119"/>
        <v>#DIV/0!</v>
      </c>
      <c r="Q1226" s="1029"/>
      <c r="R1226" s="1022">
        <f t="shared" si="122"/>
        <v>0</v>
      </c>
      <c r="S1226" s="1022">
        <f t="shared" si="123"/>
        <v>0</v>
      </c>
    </row>
    <row r="1227" spans="1:19">
      <c r="A1227" s="1022">
        <v>26</v>
      </c>
      <c r="B1227" s="1023" t="str">
        <f>'P-SST-2026'!D33</f>
        <v>SST26</v>
      </c>
      <c r="C1227" s="1053" t="s">
        <v>146</v>
      </c>
      <c r="D1227" s="1053" t="s">
        <v>111</v>
      </c>
      <c r="E1227" s="1023" t="str">
        <f>'P-SST-2026'!V33</f>
        <v>Secretaría General</v>
      </c>
      <c r="F1227" s="1022" t="str">
        <f>'P-SST-2026'!E33</f>
        <v>Apoyo en el diseño y desarrollo del plan de discapacidad con relación al SG-SST</v>
      </c>
      <c r="G1227" s="1022">
        <v>1</v>
      </c>
      <c r="H1227" s="1022" t="s">
        <v>134</v>
      </c>
      <c r="I1227" s="1022">
        <f>'P-SST-2026'!S33</f>
        <v>3</v>
      </c>
      <c r="J1227" s="1022">
        <f>'P-SST-2026'!G33</f>
        <v>0</v>
      </c>
      <c r="K1227" s="1022">
        <f>'P-SST-2026'!X33</f>
        <v>0</v>
      </c>
      <c r="L1227" s="1031">
        <f t="shared" si="120"/>
        <v>0</v>
      </c>
      <c r="M1227" s="1031">
        <f t="shared" si="121"/>
        <v>0</v>
      </c>
      <c r="N1227" s="1022">
        <f>'P-SST-2026'!G33</f>
        <v>0</v>
      </c>
      <c r="O1227" s="1022">
        <f>'P-SST-2026'!X33</f>
        <v>0</v>
      </c>
      <c r="P1227" s="1029" t="e">
        <f t="shared" si="119"/>
        <v>#DIV/0!</v>
      </c>
      <c r="Q1227" s="1029"/>
      <c r="R1227" s="1022">
        <f t="shared" si="122"/>
        <v>0</v>
      </c>
      <c r="S1227" s="1022">
        <f t="shared" si="123"/>
        <v>0</v>
      </c>
    </row>
    <row r="1228" spans="1:19">
      <c r="A1228" s="1022">
        <v>27</v>
      </c>
      <c r="B1228" s="1023" t="str">
        <f>'P-SST-2026'!D34</f>
        <v>SST27</v>
      </c>
      <c r="C1228" s="1053" t="s">
        <v>146</v>
      </c>
      <c r="D1228" s="1053" t="s">
        <v>111</v>
      </c>
      <c r="E1228" s="1023" t="str">
        <f>'P-SST-2026'!V34</f>
        <v>Secretaría General</v>
      </c>
      <c r="F1228" s="1022" t="str">
        <f>'P-SST-2026'!E34</f>
        <v>Realizar Focus Group al personal del INM cuando se presenten situaciones de cambio, aumento de carga laboral y/o rotación de personal</v>
      </c>
      <c r="G1228" s="1022">
        <v>1</v>
      </c>
      <c r="H1228" s="1022" t="s">
        <v>134</v>
      </c>
      <c r="I1228" s="1022">
        <f>'P-SST-2026'!S34</f>
        <v>2</v>
      </c>
      <c r="J1228" s="1022">
        <f>'P-SST-2026'!G34</f>
        <v>0</v>
      </c>
      <c r="K1228" s="1022">
        <f>'P-SST-2026'!X34</f>
        <v>0</v>
      </c>
      <c r="L1228" s="1031">
        <f t="shared" ref="L1228:L1291" si="124">J1228/I1228</f>
        <v>0</v>
      </c>
      <c r="M1228" s="1031">
        <f t="shared" ref="M1228:M1291" si="125">K1228/I1228</f>
        <v>0</v>
      </c>
      <c r="N1228" s="1022">
        <f>'P-SST-2026'!G34</f>
        <v>0</v>
      </c>
      <c r="O1228" s="1022">
        <f>'P-SST-2026'!X34</f>
        <v>0</v>
      </c>
      <c r="P1228" s="1029" t="e">
        <f t="shared" ref="P1228:P1291" si="126">O1228/N1228</f>
        <v>#DIV/0!</v>
      </c>
      <c r="Q1228" s="1029"/>
      <c r="R1228" s="1022">
        <f t="shared" si="122"/>
        <v>0</v>
      </c>
      <c r="S1228" s="1022">
        <f t="shared" si="123"/>
        <v>0</v>
      </c>
    </row>
    <row r="1229" spans="1:19">
      <c r="A1229" s="1022">
        <v>28</v>
      </c>
      <c r="B1229" s="1023" t="str">
        <f>'P-SST-2026'!D35</f>
        <v>SST28</v>
      </c>
      <c r="C1229" s="1053" t="s">
        <v>146</v>
      </c>
      <c r="D1229" s="1053" t="s">
        <v>111</v>
      </c>
      <c r="E1229" s="1023" t="str">
        <f>'P-SST-2026'!V35</f>
        <v>Secretaría General</v>
      </c>
      <c r="F1229" s="1022" t="str">
        <f>'P-SST-2026'!E35</f>
        <v>Revisar y actualizar la normatividad legal vigente aplicable a riesgos laborales con el SGI.</v>
      </c>
      <c r="G1229" s="1022">
        <v>1</v>
      </c>
      <c r="H1229" s="1022" t="s">
        <v>134</v>
      </c>
      <c r="I1229" s="1022">
        <f>'P-SST-2026'!S35</f>
        <v>2</v>
      </c>
      <c r="J1229" s="1022">
        <f>'P-SST-2026'!G35</f>
        <v>1</v>
      </c>
      <c r="K1229" s="1022">
        <f>'P-SST-2026'!X35</f>
        <v>1</v>
      </c>
      <c r="L1229" s="1031">
        <f t="shared" si="124"/>
        <v>0.5</v>
      </c>
      <c r="M1229" s="1031">
        <f t="shared" si="125"/>
        <v>0.5</v>
      </c>
      <c r="N1229" s="1022">
        <f>'P-SST-2026'!G35</f>
        <v>1</v>
      </c>
      <c r="O1229" s="1022">
        <f>'P-SST-2026'!X35</f>
        <v>1</v>
      </c>
      <c r="P1229" s="1029">
        <f t="shared" si="126"/>
        <v>1</v>
      </c>
      <c r="Q1229" s="1029"/>
      <c r="R1229" s="1022">
        <f t="shared" si="122"/>
        <v>0</v>
      </c>
      <c r="S1229" s="1022">
        <f t="shared" si="123"/>
        <v>0</v>
      </c>
    </row>
    <row r="1230" spans="1:19">
      <c r="A1230" s="1022">
        <v>29</v>
      </c>
      <c r="B1230" s="1023" t="str">
        <f>'P-SST-2026'!D36</f>
        <v>SST29</v>
      </c>
      <c r="C1230" s="1053" t="s">
        <v>146</v>
      </c>
      <c r="D1230" s="1053" t="s">
        <v>111</v>
      </c>
      <c r="E1230" s="1023" t="str">
        <f>'P-SST-2026'!V36</f>
        <v>Secretaría General</v>
      </c>
      <c r="F1230" s="1022" t="str">
        <f>'P-SST-2026'!E36</f>
        <v>Gestionar Autoevaluación de la Vigencia 2025 con relación a los criterios mínimos definidos por la Resolución 0312 de 2019 ante el ministerio de trabajo.</v>
      </c>
      <c r="G1230" s="1022">
        <v>1</v>
      </c>
      <c r="H1230" s="1022" t="s">
        <v>134</v>
      </c>
      <c r="I1230" s="1022">
        <f>'P-SST-2026'!S36</f>
        <v>1</v>
      </c>
      <c r="J1230" s="1022">
        <f>'P-SST-2026'!G36</f>
        <v>0</v>
      </c>
      <c r="K1230" s="1022">
        <f>'P-SST-2026'!X36</f>
        <v>0</v>
      </c>
      <c r="L1230" s="1031">
        <f t="shared" si="124"/>
        <v>0</v>
      </c>
      <c r="M1230" s="1031">
        <f t="shared" si="125"/>
        <v>0</v>
      </c>
      <c r="N1230" s="1022">
        <f>'P-SST-2026'!G36</f>
        <v>0</v>
      </c>
      <c r="O1230" s="1022">
        <f>'P-SST-2026'!X36</f>
        <v>0</v>
      </c>
      <c r="P1230" s="1029" t="e">
        <f t="shared" si="126"/>
        <v>#DIV/0!</v>
      </c>
      <c r="Q1230" s="1029"/>
      <c r="R1230" s="1022">
        <f t="shared" si="122"/>
        <v>0</v>
      </c>
      <c r="S1230" s="1022">
        <f t="shared" si="123"/>
        <v>0</v>
      </c>
    </row>
    <row r="1231" spans="1:19">
      <c r="A1231" s="1022">
        <v>30</v>
      </c>
      <c r="B1231" s="1023" t="str">
        <f>'P-SST-2026'!D37</f>
        <v>SST30</v>
      </c>
      <c r="C1231" s="1053" t="s">
        <v>146</v>
      </c>
      <c r="D1231" s="1053" t="s">
        <v>111</v>
      </c>
      <c r="E1231" s="1023" t="str">
        <f>'P-SST-2026'!V37</f>
        <v>Secretaría General</v>
      </c>
      <c r="F1231" s="1022" t="str">
        <f>'P-SST-2026'!E37</f>
        <v>Realizar seguimiento y control al plan estratégico de seguridad vial</v>
      </c>
      <c r="G1231" s="1022">
        <v>1</v>
      </c>
      <c r="H1231" s="1022" t="s">
        <v>134</v>
      </c>
      <c r="I1231" s="1022">
        <f>'P-SST-2026'!S37</f>
        <v>12</v>
      </c>
      <c r="J1231" s="1022">
        <f>'P-SST-2026'!G37</f>
        <v>1</v>
      </c>
      <c r="K1231" s="1022">
        <f>'P-SST-2026'!X37</f>
        <v>1</v>
      </c>
      <c r="L1231" s="1031">
        <f t="shared" si="124"/>
        <v>8.3333333333333329E-2</v>
      </c>
      <c r="M1231" s="1031">
        <f t="shared" si="125"/>
        <v>8.3333333333333329E-2</v>
      </c>
      <c r="N1231" s="1022">
        <f>'P-SST-2026'!G37</f>
        <v>1</v>
      </c>
      <c r="O1231" s="1022">
        <f>'P-SST-2026'!X37</f>
        <v>1</v>
      </c>
      <c r="P1231" s="1029">
        <f t="shared" si="126"/>
        <v>1</v>
      </c>
      <c r="Q1231" s="1029"/>
      <c r="R1231" s="1022">
        <f t="shared" si="122"/>
        <v>0</v>
      </c>
      <c r="S1231" s="1022">
        <f t="shared" si="123"/>
        <v>0</v>
      </c>
    </row>
    <row r="1232" spans="1:19">
      <c r="A1232" s="1022">
        <v>31</v>
      </c>
      <c r="B1232" s="1023" t="str">
        <f>'P-SST-2026'!D38</f>
        <v>SST31</v>
      </c>
      <c r="C1232" s="1053" t="s">
        <v>146</v>
      </c>
      <c r="D1232" s="1053" t="s">
        <v>111</v>
      </c>
      <c r="E1232" s="1023" t="str">
        <f>'P-SST-2026'!V38</f>
        <v>Secretaría General</v>
      </c>
      <c r="F1232" s="1022" t="str">
        <f>'P-SST-2026'!E38</f>
        <v xml:space="preserve">Realizar apoyo en los procesos contractuales recibidos por el grupo de gestión jurídica y contractual </v>
      </c>
      <c r="G1232" s="1022">
        <v>1</v>
      </c>
      <c r="H1232" s="1022" t="s">
        <v>134</v>
      </c>
      <c r="I1232" s="1022">
        <f>'P-SST-2026'!S38</f>
        <v>12</v>
      </c>
      <c r="J1232" s="1022">
        <f>'P-SST-2026'!G38</f>
        <v>1</v>
      </c>
      <c r="K1232" s="1022">
        <f>'P-SST-2026'!X38</f>
        <v>1</v>
      </c>
      <c r="L1232" s="1031">
        <f t="shared" si="124"/>
        <v>8.3333333333333329E-2</v>
      </c>
      <c r="M1232" s="1031">
        <f t="shared" si="125"/>
        <v>8.3333333333333329E-2</v>
      </c>
      <c r="N1232" s="1022">
        <f>'P-SST-2026'!G38</f>
        <v>1</v>
      </c>
      <c r="O1232" s="1022">
        <f>'P-SST-2026'!X38</f>
        <v>1</v>
      </c>
      <c r="P1232" s="1029">
        <f t="shared" si="126"/>
        <v>1</v>
      </c>
      <c r="Q1232" s="1029"/>
      <c r="R1232" s="1022">
        <f t="shared" si="122"/>
        <v>0</v>
      </c>
      <c r="S1232" s="1022">
        <f t="shared" si="123"/>
        <v>0</v>
      </c>
    </row>
    <row r="1233" spans="1:19">
      <c r="A1233" s="1022">
        <v>32</v>
      </c>
      <c r="B1233" s="1023" t="str">
        <f>'P-SST-2026'!D39</f>
        <v>SST32</v>
      </c>
      <c r="C1233" s="1053" t="s">
        <v>146</v>
      </c>
      <c r="D1233" s="1053" t="s">
        <v>111</v>
      </c>
      <c r="E1233" s="1023" t="str">
        <f>'P-SST-2026'!V39</f>
        <v>Secretaría General</v>
      </c>
      <c r="F1233" s="1022" t="str">
        <f>'P-SST-2026'!E39</f>
        <v>Socializar los resultados y análisis de los indicadores del SG-SST debidamente actualizados.</v>
      </c>
      <c r="G1233" s="1022">
        <v>1</v>
      </c>
      <c r="H1233" s="1022" t="s">
        <v>134</v>
      </c>
      <c r="I1233" s="1022">
        <f>'P-SST-2026'!S39</f>
        <v>3</v>
      </c>
      <c r="J1233" s="1022">
        <f>'P-SST-2026'!G39</f>
        <v>0</v>
      </c>
      <c r="K1233" s="1022">
        <f>'P-SST-2026'!X39</f>
        <v>0</v>
      </c>
      <c r="L1233" s="1031">
        <f t="shared" si="124"/>
        <v>0</v>
      </c>
      <c r="M1233" s="1031">
        <f t="shared" si="125"/>
        <v>0</v>
      </c>
      <c r="N1233" s="1022">
        <f>'P-SST-2026'!G39</f>
        <v>0</v>
      </c>
      <c r="O1233" s="1022">
        <f>'P-SST-2026'!X39</f>
        <v>0</v>
      </c>
      <c r="P1233" s="1029" t="e">
        <f t="shared" si="126"/>
        <v>#DIV/0!</v>
      </c>
      <c r="Q1233" s="1029"/>
      <c r="R1233" s="1022">
        <f t="shared" si="122"/>
        <v>0</v>
      </c>
      <c r="S1233" s="1022">
        <f t="shared" si="123"/>
        <v>0</v>
      </c>
    </row>
    <row r="1234" spans="1:19">
      <c r="A1234" s="1022">
        <v>33</v>
      </c>
      <c r="B1234" s="1023" t="str">
        <f>'P-SST-2026'!D40</f>
        <v>SST33</v>
      </c>
      <c r="C1234" s="1053" t="s">
        <v>146</v>
      </c>
      <c r="D1234" s="1053" t="s">
        <v>111</v>
      </c>
      <c r="E1234" s="1023" t="str">
        <f>'P-SST-2026'!V40</f>
        <v>Secretaría General</v>
      </c>
      <c r="F1234" s="1022" t="str">
        <f>'P-SST-2026'!E40</f>
        <v>Gestionar Autoevaluación de la Vigencia 2025 con la ARL POSITIVA.</v>
      </c>
      <c r="G1234" s="1022">
        <v>1</v>
      </c>
      <c r="H1234" s="1022" t="s">
        <v>134</v>
      </c>
      <c r="I1234" s="1022">
        <f>'P-SST-2026'!S40</f>
        <v>1</v>
      </c>
      <c r="J1234" s="1022">
        <f>'P-SST-2026'!G40</f>
        <v>0</v>
      </c>
      <c r="K1234" s="1022">
        <f>'P-SST-2026'!X40</f>
        <v>0</v>
      </c>
      <c r="L1234" s="1031">
        <f t="shared" si="124"/>
        <v>0</v>
      </c>
      <c r="M1234" s="1031">
        <f t="shared" si="125"/>
        <v>0</v>
      </c>
      <c r="N1234" s="1022">
        <f>'P-SST-2026'!G40</f>
        <v>0</v>
      </c>
      <c r="O1234" s="1022">
        <f>'P-SST-2026'!X40</f>
        <v>0</v>
      </c>
      <c r="P1234" s="1029" t="e">
        <f t="shared" si="126"/>
        <v>#DIV/0!</v>
      </c>
      <c r="Q1234" s="1029"/>
      <c r="R1234" s="1022">
        <f t="shared" si="122"/>
        <v>0</v>
      </c>
      <c r="S1234" s="1022">
        <f t="shared" si="123"/>
        <v>0</v>
      </c>
    </row>
    <row r="1235" spans="1:19">
      <c r="A1235" s="1022">
        <v>34</v>
      </c>
      <c r="B1235" s="1023" t="str">
        <f>'P-SST-2026'!D41</f>
        <v>SST34</v>
      </c>
      <c r="C1235" s="1053" t="s">
        <v>146</v>
      </c>
      <c r="D1235" s="1053" t="s">
        <v>111</v>
      </c>
      <c r="E1235" s="1023" t="str">
        <f>'P-SST-2026'!V41</f>
        <v>Secretaría General</v>
      </c>
      <c r="F1235" s="1022" t="str">
        <f>'P-SST-2026'!E41</f>
        <v>Realizar seguimiento al levantamiento del inventario de sustancias químicas en la SMF y Servicios Administrativos</v>
      </c>
      <c r="G1235" s="1022">
        <v>1</v>
      </c>
      <c r="H1235" s="1022" t="s">
        <v>134</v>
      </c>
      <c r="I1235" s="1022">
        <f>'P-SST-2026'!S41</f>
        <v>2</v>
      </c>
      <c r="J1235" s="1022">
        <f>'P-SST-2026'!G41</f>
        <v>0</v>
      </c>
      <c r="K1235" s="1022">
        <f>'P-SST-2026'!X41</f>
        <v>0</v>
      </c>
      <c r="L1235" s="1031">
        <f t="shared" si="124"/>
        <v>0</v>
      </c>
      <c r="M1235" s="1031">
        <f t="shared" si="125"/>
        <v>0</v>
      </c>
      <c r="N1235" s="1022">
        <f>'P-SST-2026'!G41</f>
        <v>0</v>
      </c>
      <c r="O1235" s="1022">
        <f>'P-SST-2026'!X41</f>
        <v>0</v>
      </c>
      <c r="P1235" s="1029" t="e">
        <f t="shared" si="126"/>
        <v>#DIV/0!</v>
      </c>
      <c r="Q1235" s="1029"/>
      <c r="R1235" s="1022">
        <f t="shared" si="122"/>
        <v>0</v>
      </c>
      <c r="S1235" s="1022">
        <f t="shared" si="123"/>
        <v>0</v>
      </c>
    </row>
    <row r="1236" spans="1:19">
      <c r="A1236" s="1022">
        <v>35</v>
      </c>
      <c r="B1236" s="1023" t="str">
        <f>'P-SST-2026'!D42</f>
        <v>SST35</v>
      </c>
      <c r="C1236" s="1053" t="s">
        <v>146</v>
      </c>
      <c r="D1236" s="1053" t="s">
        <v>111</v>
      </c>
      <c r="E1236" s="1023" t="str">
        <f>'P-SST-2026'!V42</f>
        <v>Secretaría General</v>
      </c>
      <c r="F1236" s="1022" t="str">
        <f>'P-SST-2026'!E42</f>
        <v>Realizar mediciones ambientales y de seguridad y salud en el trabajo de acuerdo con la necesidad.</v>
      </c>
      <c r="G1236" s="1022">
        <v>1</v>
      </c>
      <c r="H1236" s="1022" t="s">
        <v>134</v>
      </c>
      <c r="I1236" s="1022">
        <f>'P-SST-2026'!S42</f>
        <v>1</v>
      </c>
      <c r="J1236" s="1022">
        <f>'P-SST-2026'!G42</f>
        <v>0</v>
      </c>
      <c r="K1236" s="1022">
        <f>'P-SST-2026'!X42</f>
        <v>0</v>
      </c>
      <c r="L1236" s="1031">
        <f t="shared" si="124"/>
        <v>0</v>
      </c>
      <c r="M1236" s="1031">
        <f t="shared" si="125"/>
        <v>0</v>
      </c>
      <c r="N1236" s="1022">
        <f>'P-SST-2026'!G42</f>
        <v>0</v>
      </c>
      <c r="O1236" s="1022">
        <f>'P-SST-2026'!X42</f>
        <v>0</v>
      </c>
      <c r="P1236" s="1029" t="e">
        <f t="shared" si="126"/>
        <v>#DIV/0!</v>
      </c>
      <c r="Q1236" s="1029"/>
      <c r="R1236" s="1022">
        <f t="shared" si="122"/>
        <v>0</v>
      </c>
      <c r="S1236" s="1022">
        <f t="shared" si="123"/>
        <v>0</v>
      </c>
    </row>
    <row r="1237" spans="1:19">
      <c r="A1237" s="1022">
        <v>36</v>
      </c>
      <c r="B1237" s="1023" t="str">
        <f>'P-SST-2026'!D43</f>
        <v>SST36</v>
      </c>
      <c r="C1237" s="1053" t="s">
        <v>146</v>
      </c>
      <c r="D1237" s="1053" t="s">
        <v>111</v>
      </c>
      <c r="E1237" s="1023" t="str">
        <f>'P-SST-2026'!V43</f>
        <v>Secretaría General</v>
      </c>
      <c r="F1237" s="1022" t="str">
        <f>'P-SST-2026'!E43</f>
        <v>Gestionar los Hallazgos y las oportunidades de mejora relacionadas con SST definidas por cada uno de los Roles del INM</v>
      </c>
      <c r="G1237" s="1022">
        <v>1</v>
      </c>
      <c r="H1237" s="1022" t="s">
        <v>134</v>
      </c>
      <c r="I1237" s="1022">
        <f>'P-SST-2026'!S43</f>
        <v>2</v>
      </c>
      <c r="J1237" s="1022">
        <f>'P-SST-2026'!G43</f>
        <v>0</v>
      </c>
      <c r="K1237" s="1022">
        <f>'P-SST-2026'!X43</f>
        <v>0</v>
      </c>
      <c r="L1237" s="1031">
        <f t="shared" si="124"/>
        <v>0</v>
      </c>
      <c r="M1237" s="1031">
        <f t="shared" si="125"/>
        <v>0</v>
      </c>
      <c r="N1237" s="1022">
        <f>'P-SST-2026'!G43</f>
        <v>0</v>
      </c>
      <c r="O1237" s="1022">
        <f>'P-SST-2026'!X43</f>
        <v>0</v>
      </c>
      <c r="P1237" s="1029" t="e">
        <f t="shared" si="126"/>
        <v>#DIV/0!</v>
      </c>
      <c r="Q1237" s="1029"/>
      <c r="R1237" s="1022">
        <f t="shared" si="122"/>
        <v>0</v>
      </c>
      <c r="S1237" s="1022">
        <f t="shared" si="123"/>
        <v>0</v>
      </c>
    </row>
    <row r="1238" spans="1:19">
      <c r="A1238" s="1022">
        <v>37</v>
      </c>
      <c r="B1238" s="1023" t="str">
        <f>'P-SST-2026'!D44</f>
        <v>SST37</v>
      </c>
      <c r="C1238" s="1053" t="s">
        <v>146</v>
      </c>
      <c r="D1238" s="1053" t="s">
        <v>111</v>
      </c>
      <c r="E1238" s="1023" t="str">
        <f>'P-SST-2026'!V44</f>
        <v>Secretaría General</v>
      </c>
      <c r="F1238" s="1022" t="str">
        <f>'P-SST-2026'!E44</f>
        <v>Realizar inducción de seguridad y salud en el trabajo a servidores públicos, contratistas, practicantes o proveedores.</v>
      </c>
      <c r="G1238" s="1022">
        <v>1</v>
      </c>
      <c r="H1238" s="1022" t="s">
        <v>134</v>
      </c>
      <c r="I1238" s="1022">
        <f>'P-SST-2026'!S44</f>
        <v>2</v>
      </c>
      <c r="J1238" s="1022">
        <f>'P-SST-2026'!G44</f>
        <v>0</v>
      </c>
      <c r="K1238" s="1022">
        <f>'P-SST-2026'!X44</f>
        <v>0</v>
      </c>
      <c r="L1238" s="1031">
        <f t="shared" si="124"/>
        <v>0</v>
      </c>
      <c r="M1238" s="1031">
        <f t="shared" si="125"/>
        <v>0</v>
      </c>
      <c r="N1238" s="1022">
        <f>'P-SST-2026'!G44</f>
        <v>0</v>
      </c>
      <c r="O1238" s="1022">
        <f>'P-SST-2026'!X44</f>
        <v>0</v>
      </c>
      <c r="P1238" s="1029" t="e">
        <f t="shared" si="126"/>
        <v>#DIV/0!</v>
      </c>
      <c r="Q1238" s="1029"/>
      <c r="R1238" s="1022">
        <f t="shared" si="122"/>
        <v>0</v>
      </c>
      <c r="S1238" s="1022">
        <f t="shared" si="123"/>
        <v>0</v>
      </c>
    </row>
    <row r="1239" spans="1:19">
      <c r="A1239" s="1022">
        <v>38</v>
      </c>
      <c r="B1239" s="1023" t="str">
        <f>'P-SST-2026'!D45</f>
        <v>SST38</v>
      </c>
      <c r="C1239" s="1053" t="s">
        <v>146</v>
      </c>
      <c r="D1239" s="1053" t="s">
        <v>111</v>
      </c>
      <c r="E1239" s="1023" t="str">
        <f>'P-SST-2026'!V45</f>
        <v>Secretaría General</v>
      </c>
      <c r="F1239" s="1022" t="str">
        <f>'P-SST-2026'!E45</f>
        <v>Realizar actividades tendientes a Promocionar la Salud (Semana de la Salud y ambiental)</v>
      </c>
      <c r="G1239" s="1022">
        <v>1</v>
      </c>
      <c r="H1239" s="1022" t="s">
        <v>134</v>
      </c>
      <c r="I1239" s="1022">
        <f>'P-SST-2026'!S45</f>
        <v>1</v>
      </c>
      <c r="J1239" s="1022">
        <f>'P-SST-2026'!G45</f>
        <v>0</v>
      </c>
      <c r="K1239" s="1022">
        <f>'P-SST-2026'!X45</f>
        <v>0</v>
      </c>
      <c r="L1239" s="1031">
        <f t="shared" si="124"/>
        <v>0</v>
      </c>
      <c r="M1239" s="1031">
        <f t="shared" si="125"/>
        <v>0</v>
      </c>
      <c r="N1239" s="1022">
        <f>'P-SST-2026'!G45</f>
        <v>0</v>
      </c>
      <c r="O1239" s="1022">
        <f>'P-SST-2026'!X45</f>
        <v>0</v>
      </c>
      <c r="P1239" s="1029" t="e">
        <f t="shared" si="126"/>
        <v>#DIV/0!</v>
      </c>
      <c r="Q1239" s="1029"/>
      <c r="R1239" s="1022">
        <f t="shared" si="122"/>
        <v>0</v>
      </c>
      <c r="S1239" s="1022">
        <f t="shared" si="123"/>
        <v>0</v>
      </c>
    </row>
    <row r="1240" spans="1:19" ht="13.5" customHeight="1">
      <c r="A1240" s="1022">
        <v>39</v>
      </c>
      <c r="B1240" s="1023" t="str">
        <f>'P-SST-2026'!D46</f>
        <v>SST39</v>
      </c>
      <c r="C1240" s="1022" t="s">
        <v>146</v>
      </c>
      <c r="D1240" s="1022" t="s">
        <v>111</v>
      </c>
      <c r="E1240" s="1023" t="str">
        <f>'P-SST-2026'!V46</f>
        <v>Secretaría General</v>
      </c>
      <c r="F1240" s="1022" t="str">
        <f>'P-SST-2026'!E46</f>
        <v xml:space="preserve">Realizar capacitación y acompañamiento del COPASST </v>
      </c>
      <c r="G1240" s="1022">
        <v>1</v>
      </c>
      <c r="H1240" s="1022" t="s">
        <v>134</v>
      </c>
      <c r="I1240" s="1022">
        <f>'P-SST-2026'!S46</f>
        <v>12</v>
      </c>
      <c r="J1240" s="1022">
        <f>'P-SST-2026'!G46</f>
        <v>1</v>
      </c>
      <c r="K1240" s="1022">
        <f>'P-SST-2026'!X46</f>
        <v>1</v>
      </c>
      <c r="L1240" s="1031">
        <f t="shared" si="124"/>
        <v>8.3333333333333329E-2</v>
      </c>
      <c r="M1240" s="1031">
        <f t="shared" si="125"/>
        <v>8.3333333333333329E-2</v>
      </c>
      <c r="N1240" s="1022">
        <f>'P-SST-2026'!G46</f>
        <v>1</v>
      </c>
      <c r="O1240" s="1022">
        <f>'P-SST-2026'!X46</f>
        <v>1</v>
      </c>
      <c r="P1240" s="1029">
        <f t="shared" si="126"/>
        <v>1</v>
      </c>
      <c r="Q1240" s="1029"/>
      <c r="R1240" s="1022">
        <f t="shared" si="122"/>
        <v>0</v>
      </c>
      <c r="S1240" s="1022">
        <f t="shared" si="123"/>
        <v>0</v>
      </c>
    </row>
    <row r="1241" spans="1:19">
      <c r="A1241" s="1022">
        <v>40</v>
      </c>
      <c r="B1241" s="1023" t="str">
        <f>'P-SST-2026'!D47</f>
        <v>SST40</v>
      </c>
      <c r="C1241" s="1053" t="s">
        <v>146</v>
      </c>
      <c r="D1241" s="1053" t="s">
        <v>111</v>
      </c>
      <c r="E1241" s="1023" t="str">
        <f>'P-SST-2026'!V47</f>
        <v>Secretaría General</v>
      </c>
      <c r="F1241" s="1022" t="str">
        <f>'P-SST-2026'!E47</f>
        <v>Realizar seguimiento al comité de convivencia laboral y su capacitación (recibir informes)</v>
      </c>
      <c r="G1241" s="1022">
        <v>1</v>
      </c>
      <c r="H1241" s="1022" t="s">
        <v>134</v>
      </c>
      <c r="I1241" s="1022">
        <f>'P-SST-2026'!S47</f>
        <v>12</v>
      </c>
      <c r="J1241" s="1022">
        <f>'P-SST-2026'!G47</f>
        <v>1</v>
      </c>
      <c r="K1241" s="1022">
        <f>'P-SST-2026'!X47</f>
        <v>1</v>
      </c>
      <c r="L1241" s="1031">
        <f t="shared" si="124"/>
        <v>8.3333333333333329E-2</v>
      </c>
      <c r="M1241" s="1031">
        <f t="shared" si="125"/>
        <v>8.3333333333333329E-2</v>
      </c>
      <c r="N1241" s="1022">
        <f>'P-SST-2026'!G47</f>
        <v>1</v>
      </c>
      <c r="O1241" s="1022">
        <f>'P-SST-2026'!X47</f>
        <v>1</v>
      </c>
      <c r="P1241" s="1029">
        <f t="shared" si="126"/>
        <v>1</v>
      </c>
      <c r="Q1241" s="1029"/>
      <c r="R1241" s="1022">
        <f t="shared" si="122"/>
        <v>0</v>
      </c>
      <c r="S1241" s="1022">
        <f t="shared" si="123"/>
        <v>0</v>
      </c>
    </row>
    <row r="1242" spans="1:19">
      <c r="A1242" s="1022">
        <v>41</v>
      </c>
      <c r="B1242" s="1023" t="str">
        <f>'P-SST-2026'!D48</f>
        <v>SST41</v>
      </c>
      <c r="C1242" s="1053" t="s">
        <v>146</v>
      </c>
      <c r="D1242" s="1053" t="s">
        <v>111</v>
      </c>
      <c r="E1242" s="1023" t="str">
        <f>'P-SST-2026'!V48</f>
        <v>Secretaría General</v>
      </c>
      <c r="F1242" s="1022" t="str">
        <f>'P-SST-2026'!E48</f>
        <v>Actualizar y Acompañar el seguimiento al programa de Inspecciones COPASST .</v>
      </c>
      <c r="G1242" s="1022">
        <v>1</v>
      </c>
      <c r="H1242" s="1022" t="s">
        <v>134</v>
      </c>
      <c r="I1242" s="1022">
        <f>'P-SST-2026'!S48</f>
        <v>3</v>
      </c>
      <c r="J1242" s="1022">
        <f>'P-SST-2026'!G48</f>
        <v>0</v>
      </c>
      <c r="K1242" s="1022">
        <f>'P-SST-2026'!X48</f>
        <v>0</v>
      </c>
      <c r="L1242" s="1031">
        <f t="shared" si="124"/>
        <v>0</v>
      </c>
      <c r="M1242" s="1031">
        <f t="shared" si="125"/>
        <v>0</v>
      </c>
      <c r="N1242" s="1022">
        <f>'P-SST-2026'!G48</f>
        <v>0</v>
      </c>
      <c r="O1242" s="1022">
        <f>'P-SST-2026'!X48</f>
        <v>0</v>
      </c>
      <c r="P1242" s="1029" t="e">
        <f t="shared" si="126"/>
        <v>#DIV/0!</v>
      </c>
      <c r="Q1242" s="1029"/>
      <c r="R1242" s="1022">
        <f t="shared" si="122"/>
        <v>0</v>
      </c>
      <c r="S1242" s="1022">
        <f t="shared" si="123"/>
        <v>0</v>
      </c>
    </row>
    <row r="1243" spans="1:19">
      <c r="A1243" s="1022">
        <v>42</v>
      </c>
      <c r="B1243" s="1023" t="str">
        <f>'P-SST-2026'!D49</f>
        <v>SST42</v>
      </c>
      <c r="C1243" s="1053" t="s">
        <v>146</v>
      </c>
      <c r="D1243" s="1053" t="s">
        <v>111</v>
      </c>
      <c r="E1243" s="1023" t="str">
        <f>'P-SST-2026'!V49</f>
        <v>Secretaría General</v>
      </c>
      <c r="F1243" s="1022" t="str">
        <f>'P-SST-2026'!E49</f>
        <v xml:space="preserve">Gestionar la ejecución del Cronograma de capacitaciones y actividades del SG-SST  </v>
      </c>
      <c r="G1243" s="1022">
        <v>1</v>
      </c>
      <c r="H1243" s="1022" t="s">
        <v>134</v>
      </c>
      <c r="I1243" s="1022">
        <f>'P-SST-2026'!S49</f>
        <v>9</v>
      </c>
      <c r="J1243" s="1022">
        <f>'P-SST-2026'!G49</f>
        <v>0</v>
      </c>
      <c r="K1243" s="1022">
        <f>'P-SST-2026'!X49</f>
        <v>0</v>
      </c>
      <c r="L1243" s="1031">
        <f t="shared" si="124"/>
        <v>0</v>
      </c>
      <c r="M1243" s="1031">
        <f t="shared" si="125"/>
        <v>0</v>
      </c>
      <c r="N1243" s="1022">
        <f>'P-SST-2026'!G49</f>
        <v>0</v>
      </c>
      <c r="O1243" s="1022">
        <f>'P-SST-2026'!X49</f>
        <v>0</v>
      </c>
      <c r="P1243" s="1029" t="e">
        <f t="shared" si="126"/>
        <v>#DIV/0!</v>
      </c>
      <c r="Q1243" s="1029"/>
      <c r="R1243" s="1022">
        <f t="shared" si="122"/>
        <v>0</v>
      </c>
      <c r="S1243" s="1022">
        <f t="shared" si="123"/>
        <v>0</v>
      </c>
    </row>
    <row r="1244" spans="1:19">
      <c r="A1244" s="1022">
        <v>43</v>
      </c>
      <c r="B1244" s="1023" t="str">
        <f>'P-SST-2026'!D50</f>
        <v>SST43</v>
      </c>
      <c r="C1244" s="1053" t="s">
        <v>146</v>
      </c>
      <c r="D1244" s="1053" t="s">
        <v>111</v>
      </c>
      <c r="E1244" s="1023" t="str">
        <f>'P-SST-2026'!V50</f>
        <v>Secretaría General</v>
      </c>
      <c r="F1244" s="1022" t="str">
        <f>'P-SST-2026'!E50</f>
        <v>Gestionar la publicación de piezas y campañas sobre seguridad y salud en el trabajo con comunicaciones.</v>
      </c>
      <c r="G1244" s="1022">
        <v>1</v>
      </c>
      <c r="H1244" s="1022" t="s">
        <v>134</v>
      </c>
      <c r="I1244" s="1022">
        <f>'P-SST-2026'!S50</f>
        <v>9</v>
      </c>
      <c r="J1244" s="1022">
        <f>'P-SST-2026'!G50</f>
        <v>0</v>
      </c>
      <c r="K1244" s="1022">
        <f>'P-SST-2026'!X50</f>
        <v>0</v>
      </c>
      <c r="L1244" s="1031">
        <f t="shared" si="124"/>
        <v>0</v>
      </c>
      <c r="M1244" s="1031">
        <f t="shared" si="125"/>
        <v>0</v>
      </c>
      <c r="N1244" s="1022">
        <f>'P-SST-2026'!G50</f>
        <v>0</v>
      </c>
      <c r="O1244" s="1022">
        <f>'P-SST-2026'!X50</f>
        <v>0</v>
      </c>
      <c r="P1244" s="1029" t="e">
        <f t="shared" si="126"/>
        <v>#DIV/0!</v>
      </c>
      <c r="Q1244" s="1029"/>
      <c r="R1244" s="1022">
        <f t="shared" si="122"/>
        <v>0</v>
      </c>
      <c r="S1244" s="1022">
        <f t="shared" si="123"/>
        <v>0</v>
      </c>
    </row>
    <row r="1245" spans="1:19">
      <c r="A1245" s="1022">
        <v>1</v>
      </c>
      <c r="B1245" s="1023" t="str">
        <f>'P-SST-2026'!D8</f>
        <v>SST1</v>
      </c>
      <c r="C1245" s="1053" t="s">
        <v>146</v>
      </c>
      <c r="D1245" s="1053" t="s">
        <v>111</v>
      </c>
      <c r="E1245" s="1023" t="str">
        <f>'P-SST-2026'!V8</f>
        <v>Secretaría General</v>
      </c>
      <c r="F1245" s="1022" t="str">
        <f>'P-SST-2026'!E8</f>
        <v xml:space="preserve"> Reportar los indicadores del SG-SST en ISOLUCION.</v>
      </c>
      <c r="G1245" s="1022">
        <v>2</v>
      </c>
      <c r="H1245" s="1022" t="s">
        <v>135</v>
      </c>
      <c r="I1245" s="1022">
        <f>'P-SST-2026'!S8</f>
        <v>12</v>
      </c>
      <c r="J1245" s="1022">
        <f>'P-SST-2026'!G8+'P-SST-2026'!H8</f>
        <v>2</v>
      </c>
      <c r="K1245" s="1022">
        <f>'P-SST-2026'!X8+'P-SST-2026'!Y8+'P-SST-2026'!Z8</f>
        <v>3</v>
      </c>
      <c r="L1245" s="1031">
        <f t="shared" si="124"/>
        <v>0.16666666666666666</v>
      </c>
      <c r="M1245" s="1031">
        <f t="shared" si="125"/>
        <v>0.25</v>
      </c>
      <c r="N1245" s="1022">
        <f>'P-SST-2026'!H8</f>
        <v>1</v>
      </c>
      <c r="O1245" s="1022">
        <f>'P-SST-2026'!Y8</f>
        <v>1</v>
      </c>
      <c r="P1245" s="1029">
        <f t="shared" si="126"/>
        <v>1</v>
      </c>
      <c r="Q1245" s="1029"/>
      <c r="R1245" s="1022">
        <f>K1245-J1245</f>
        <v>1</v>
      </c>
      <c r="S1245" s="1022">
        <f>O1245-N1245</f>
        <v>0</v>
      </c>
    </row>
    <row r="1246" spans="1:19">
      <c r="A1246" s="1022">
        <v>2</v>
      </c>
      <c r="B1246" s="1023" t="str">
        <f>'P-SST-2026'!D9</f>
        <v>SST2</v>
      </c>
      <c r="C1246" s="1053" t="s">
        <v>146</v>
      </c>
      <c r="D1246" s="1053" t="s">
        <v>111</v>
      </c>
      <c r="E1246" s="1023" t="str">
        <f>'P-SST-2026'!V9</f>
        <v>Secretaría General</v>
      </c>
      <c r="F1246" s="1022" t="str">
        <f>'P-SST-2026'!E9</f>
        <v>Actualizar la política de SST teniendo en cuenta el decreto 1072 de 2015 y la ISO 45001.</v>
      </c>
      <c r="G1246" s="1022">
        <v>2</v>
      </c>
      <c r="H1246" s="1022" t="s">
        <v>135</v>
      </c>
      <c r="I1246" s="1022">
        <f>'P-SST-2026'!S9</f>
        <v>1</v>
      </c>
      <c r="J1246" s="1022">
        <f>'P-SST-2026'!G9+'P-SST-2026'!H9</f>
        <v>0</v>
      </c>
      <c r="K1246" s="1022">
        <f>'P-SST-2026'!X9+'P-SST-2026'!Y9+'P-SST-2026'!Z9</f>
        <v>1</v>
      </c>
      <c r="L1246" s="1031">
        <f t="shared" si="124"/>
        <v>0</v>
      </c>
      <c r="M1246" s="1031">
        <f t="shared" si="125"/>
        <v>1</v>
      </c>
      <c r="N1246" s="1022">
        <f>'P-SST-2026'!H9</f>
        <v>0</v>
      </c>
      <c r="O1246" s="1022">
        <f>'P-SST-2026'!Y9</f>
        <v>0</v>
      </c>
      <c r="P1246" s="1029" t="e">
        <f t="shared" si="126"/>
        <v>#DIV/0!</v>
      </c>
      <c r="Q1246" s="1029"/>
      <c r="R1246" s="1022">
        <f t="shared" ref="R1246:R1288" si="127">K1246-J1246</f>
        <v>1</v>
      </c>
      <c r="S1246" s="1022">
        <f t="shared" ref="S1246:S1288" si="128">O1246-N1246</f>
        <v>0</v>
      </c>
    </row>
    <row r="1247" spans="1:19">
      <c r="A1247" s="1022">
        <v>3</v>
      </c>
      <c r="B1247" s="1023" t="str">
        <f>'P-SST-2026'!D10</f>
        <v>SST3</v>
      </c>
      <c r="C1247" s="1053" t="s">
        <v>146</v>
      </c>
      <c r="D1247" s="1053" t="s">
        <v>111</v>
      </c>
      <c r="E1247" s="1023" t="str">
        <f>'P-SST-2026'!V10</f>
        <v>Secretaría General</v>
      </c>
      <c r="F1247" s="1022" t="str">
        <f>'P-SST-2026'!E10</f>
        <v>Gestionar las elecciones del comité de convivencia (COCOLA) y el comité paritario de seguridad y salud en el trabajo (COPASST) Para la vigencia  2027-2028.</v>
      </c>
      <c r="G1247" s="1022">
        <v>2</v>
      </c>
      <c r="H1247" s="1022" t="s">
        <v>135</v>
      </c>
      <c r="I1247" s="1022">
        <f>'P-SST-2026'!S10</f>
        <v>1</v>
      </c>
      <c r="J1247" s="1022">
        <f>'P-SST-2026'!G10+'P-SST-2026'!H10</f>
        <v>0</v>
      </c>
      <c r="K1247" s="1022">
        <f>'P-SST-2026'!X10+'P-SST-2026'!Y10+'P-SST-2026'!Z10</f>
        <v>0</v>
      </c>
      <c r="L1247" s="1031">
        <f t="shared" si="124"/>
        <v>0</v>
      </c>
      <c r="M1247" s="1031">
        <f t="shared" si="125"/>
        <v>0</v>
      </c>
      <c r="N1247" s="1022">
        <f>'P-SST-2026'!H10</f>
        <v>0</v>
      </c>
      <c r="O1247" s="1022">
        <f>'P-SST-2026'!Y10</f>
        <v>0</v>
      </c>
      <c r="P1247" s="1029" t="e">
        <f t="shared" si="126"/>
        <v>#DIV/0!</v>
      </c>
      <c r="Q1247" s="1029"/>
      <c r="R1247" s="1022">
        <f t="shared" si="127"/>
        <v>0</v>
      </c>
      <c r="S1247" s="1022">
        <f t="shared" si="128"/>
        <v>0</v>
      </c>
    </row>
    <row r="1248" spans="1:19">
      <c r="A1248" s="1022">
        <v>4</v>
      </c>
      <c r="B1248" s="1023" t="str">
        <f>'P-SST-2026'!D11</f>
        <v>SST4</v>
      </c>
      <c r="C1248" s="1053" t="s">
        <v>146</v>
      </c>
      <c r="D1248" s="1053" t="s">
        <v>111</v>
      </c>
      <c r="E1248" s="1023" t="str">
        <f>'P-SST-2026'!V11</f>
        <v>Secretaría General</v>
      </c>
      <c r="F1248" s="1022" t="str">
        <f>'P-SST-2026'!E11</f>
        <v>Crear la convocatoria para las elecciones del comité de convivencia (COCOLA) y el comité paritario de seguridad y salud en el trabajo (COPASST) Para la vigencia  2027-2028.</v>
      </c>
      <c r="G1248" s="1022">
        <v>2</v>
      </c>
      <c r="H1248" s="1022" t="s">
        <v>135</v>
      </c>
      <c r="I1248" s="1022">
        <f>'P-SST-2026'!S11</f>
        <v>1</v>
      </c>
      <c r="J1248" s="1022">
        <f>'P-SST-2026'!G11+'P-SST-2026'!H11</f>
        <v>0</v>
      </c>
      <c r="K1248" s="1022">
        <f>'P-SST-2026'!X11+'P-SST-2026'!Y11+'P-SST-2026'!Z11</f>
        <v>0</v>
      </c>
      <c r="L1248" s="1031">
        <f t="shared" si="124"/>
        <v>0</v>
      </c>
      <c r="M1248" s="1031">
        <f t="shared" si="125"/>
        <v>0</v>
      </c>
      <c r="N1248" s="1022">
        <f>'P-SST-2026'!H11</f>
        <v>0</v>
      </c>
      <c r="O1248" s="1022">
        <f>'P-SST-2026'!Y11</f>
        <v>0</v>
      </c>
      <c r="P1248" s="1029" t="e">
        <f t="shared" si="126"/>
        <v>#DIV/0!</v>
      </c>
      <c r="Q1248" s="1029"/>
      <c r="R1248" s="1022">
        <f t="shared" si="127"/>
        <v>0</v>
      </c>
      <c r="S1248" s="1022">
        <f t="shared" si="128"/>
        <v>0</v>
      </c>
    </row>
    <row r="1249" spans="1:19">
      <c r="A1249" s="1022">
        <v>5</v>
      </c>
      <c r="B1249" s="1023" t="str">
        <f>'P-SST-2026'!D12</f>
        <v>SST5</v>
      </c>
      <c r="C1249" s="1053" t="s">
        <v>146</v>
      </c>
      <c r="D1249" s="1053" t="s">
        <v>111</v>
      </c>
      <c r="E1249" s="1023" t="str">
        <f>'P-SST-2026'!V12</f>
        <v>Secretaría General</v>
      </c>
      <c r="F1249" s="1022" t="str">
        <f>'P-SST-2026'!E12</f>
        <v>Actualizar los objetivos del sistema de gestion de seguridad y salud en el trabajo  teniendo en cuenta el decreto 1072 de 2015 y la ISO 45001.</v>
      </c>
      <c r="G1249" s="1022">
        <v>2</v>
      </c>
      <c r="H1249" s="1022" t="s">
        <v>135</v>
      </c>
      <c r="I1249" s="1022">
        <f>'P-SST-2026'!S12</f>
        <v>1</v>
      </c>
      <c r="J1249" s="1022">
        <f>'P-SST-2026'!G12+'P-SST-2026'!H12</f>
        <v>0</v>
      </c>
      <c r="K1249" s="1022">
        <f>'P-SST-2026'!X12+'P-SST-2026'!Y12+'P-SST-2026'!Z12</f>
        <v>0</v>
      </c>
      <c r="L1249" s="1031">
        <f t="shared" si="124"/>
        <v>0</v>
      </c>
      <c r="M1249" s="1031">
        <f t="shared" si="125"/>
        <v>0</v>
      </c>
      <c r="N1249" s="1022">
        <f>'P-SST-2026'!H12</f>
        <v>0</v>
      </c>
      <c r="O1249" s="1022">
        <f>'P-SST-2026'!Y12</f>
        <v>0</v>
      </c>
      <c r="P1249" s="1029" t="e">
        <f t="shared" si="126"/>
        <v>#DIV/0!</v>
      </c>
      <c r="Q1249" s="1029"/>
      <c r="R1249" s="1022">
        <f t="shared" si="127"/>
        <v>0</v>
      </c>
      <c r="S1249" s="1022">
        <f t="shared" si="128"/>
        <v>0</v>
      </c>
    </row>
    <row r="1250" spans="1:19">
      <c r="A1250" s="1022">
        <v>6</v>
      </c>
      <c r="B1250" s="1023" t="str">
        <f>'P-SST-2026'!D13</f>
        <v>SST6</v>
      </c>
      <c r="C1250" s="1053" t="s">
        <v>146</v>
      </c>
      <c r="D1250" s="1053" t="s">
        <v>111</v>
      </c>
      <c r="E1250" s="1023" t="str">
        <f>'P-SST-2026'!V13</f>
        <v>Secretaría General</v>
      </c>
      <c r="F1250" s="1022" t="str">
        <f>'P-SST-2026'!E13</f>
        <v>Actualizarel Reglamento de Higiene y Seguridad Industrial teniendo en cuenta el decreto 1072 de 2015 y la ISO 45001.</v>
      </c>
      <c r="G1250" s="1022">
        <v>2</v>
      </c>
      <c r="H1250" s="1022" t="s">
        <v>135</v>
      </c>
      <c r="I1250" s="1022">
        <f>'P-SST-2026'!S13</f>
        <v>1</v>
      </c>
      <c r="J1250" s="1022">
        <f>'P-SST-2026'!G13+'P-SST-2026'!H13</f>
        <v>0</v>
      </c>
      <c r="K1250" s="1022">
        <f>'P-SST-2026'!X13+'P-SST-2026'!Y13+'P-SST-2026'!Z13</f>
        <v>1</v>
      </c>
      <c r="L1250" s="1031">
        <f t="shared" si="124"/>
        <v>0</v>
      </c>
      <c r="M1250" s="1031">
        <f t="shared" si="125"/>
        <v>1</v>
      </c>
      <c r="N1250" s="1022">
        <f>'P-SST-2026'!H13</f>
        <v>0</v>
      </c>
      <c r="O1250" s="1022">
        <f>'P-SST-2026'!Y13</f>
        <v>0</v>
      </c>
      <c r="P1250" s="1029" t="e">
        <f t="shared" si="126"/>
        <v>#DIV/0!</v>
      </c>
      <c r="Q1250" s="1029"/>
      <c r="R1250" s="1022">
        <f t="shared" si="127"/>
        <v>1</v>
      </c>
      <c r="S1250" s="1022">
        <f t="shared" si="128"/>
        <v>0</v>
      </c>
    </row>
    <row r="1251" spans="1:19">
      <c r="A1251" s="1022">
        <v>7</v>
      </c>
      <c r="B1251" s="1023" t="str">
        <f>'P-SST-2026'!D14</f>
        <v>SST7</v>
      </c>
      <c r="C1251" s="1053" t="s">
        <v>146</v>
      </c>
      <c r="D1251" s="1053" t="s">
        <v>111</v>
      </c>
      <c r="E1251" s="1023" t="str">
        <f>'P-SST-2026'!V14</f>
        <v>Secretaría General</v>
      </c>
      <c r="F1251" s="1022" t="str">
        <f>'P-SST-2026'!E14</f>
        <v>Actualizar los programas de vigilancia epidemiologicos del sistema de gestion de seguridad y salud en el trabajo:
1. PVE osteomuscular
2.PVE Riesgos Cardiovasculares
3.PVE Riesgo Psicosocial
4.PVE Riesgo Auditivo 
5.PVE Riesgo Visual</v>
      </c>
      <c r="G1251" s="1022">
        <v>2</v>
      </c>
      <c r="H1251" s="1022" t="s">
        <v>135</v>
      </c>
      <c r="I1251" s="1022">
        <f>'P-SST-2026'!S14</f>
        <v>3</v>
      </c>
      <c r="J1251" s="1022">
        <f>'P-SST-2026'!G14+'P-SST-2026'!H14</f>
        <v>0</v>
      </c>
      <c r="K1251" s="1022">
        <f>'P-SST-2026'!X14+'P-SST-2026'!Y14+'P-SST-2026'!Z14</f>
        <v>0</v>
      </c>
      <c r="L1251" s="1031">
        <f t="shared" si="124"/>
        <v>0</v>
      </c>
      <c r="M1251" s="1031">
        <f t="shared" si="125"/>
        <v>0</v>
      </c>
      <c r="N1251" s="1022">
        <f>'P-SST-2026'!H14</f>
        <v>0</v>
      </c>
      <c r="O1251" s="1022">
        <f>'P-SST-2026'!Y14</f>
        <v>0</v>
      </c>
      <c r="P1251" s="1029" t="e">
        <f t="shared" si="126"/>
        <v>#DIV/0!</v>
      </c>
      <c r="Q1251" s="1029"/>
      <c r="R1251" s="1022">
        <f t="shared" si="127"/>
        <v>0</v>
      </c>
      <c r="S1251" s="1022">
        <f t="shared" si="128"/>
        <v>0</v>
      </c>
    </row>
    <row r="1252" spans="1:19">
      <c r="A1252" s="1022">
        <v>8</v>
      </c>
      <c r="B1252" s="1023" t="str">
        <f>'P-SST-2026'!D15</f>
        <v>SST8</v>
      </c>
      <c r="C1252" s="1053" t="s">
        <v>146</v>
      </c>
      <c r="D1252" s="1053" t="s">
        <v>111</v>
      </c>
      <c r="E1252" s="1023" t="str">
        <f>'P-SST-2026'!V15</f>
        <v>Secretaría General</v>
      </c>
      <c r="F1252" s="1022" t="str">
        <f>'P-SST-2026'!E15</f>
        <v>Actualizar los programas del sistema de gestion de seguridad y salud en el trabajo:
1.Plan Estratégico De Seguridad Vial
2.Programa De Estilos De Vida Y Entornos Laborales Saludables
3.Programa De Gestión Riesgo Químico</v>
      </c>
      <c r="G1252" s="1022">
        <v>2</v>
      </c>
      <c r="H1252" s="1022" t="s">
        <v>135</v>
      </c>
      <c r="I1252" s="1022">
        <f>'P-SST-2026'!S15</f>
        <v>2</v>
      </c>
      <c r="J1252" s="1022">
        <f>'P-SST-2026'!G15+'P-SST-2026'!H15</f>
        <v>0</v>
      </c>
      <c r="K1252" s="1022">
        <f>'P-SST-2026'!X15+'P-SST-2026'!Y15+'P-SST-2026'!Z15</f>
        <v>0</v>
      </c>
      <c r="L1252" s="1031">
        <f t="shared" si="124"/>
        <v>0</v>
      </c>
      <c r="M1252" s="1031">
        <f t="shared" si="125"/>
        <v>0</v>
      </c>
      <c r="N1252" s="1022">
        <f>'P-SST-2026'!H15</f>
        <v>0</v>
      </c>
      <c r="O1252" s="1022">
        <f>'P-SST-2026'!Y15</f>
        <v>0</v>
      </c>
      <c r="P1252" s="1029" t="e">
        <f t="shared" si="126"/>
        <v>#DIV/0!</v>
      </c>
      <c r="Q1252" s="1029"/>
      <c r="R1252" s="1022">
        <f t="shared" si="127"/>
        <v>0</v>
      </c>
      <c r="S1252" s="1022">
        <f t="shared" si="128"/>
        <v>0</v>
      </c>
    </row>
    <row r="1253" spans="1:19">
      <c r="A1253" s="1022">
        <v>9</v>
      </c>
      <c r="B1253" s="1023" t="str">
        <f>'P-SST-2026'!D16</f>
        <v>SST9</v>
      </c>
      <c r="C1253" s="1053" t="s">
        <v>146</v>
      </c>
      <c r="D1253" s="1053" t="s">
        <v>111</v>
      </c>
      <c r="E1253" s="1023" t="str">
        <f>'P-SST-2026'!V16</f>
        <v>Secretaría General</v>
      </c>
      <c r="F1253" s="1022" t="str">
        <f>'P-SST-2026'!E16</f>
        <v xml:space="preserve"> Elaborar Informe final de intervención Programa de estilos de vida y entornos laborales saludables Código: A-04-P-019</v>
      </c>
      <c r="G1253" s="1022">
        <v>2</v>
      </c>
      <c r="H1253" s="1022" t="s">
        <v>135</v>
      </c>
      <c r="I1253" s="1022">
        <f>'P-SST-2026'!S16</f>
        <v>1</v>
      </c>
      <c r="J1253" s="1022">
        <f>'P-SST-2026'!G16+'P-SST-2026'!H16</f>
        <v>0</v>
      </c>
      <c r="K1253" s="1022">
        <f>'P-SST-2026'!X16+'P-SST-2026'!Y16+'P-SST-2026'!Z16</f>
        <v>0</v>
      </c>
      <c r="L1253" s="1031">
        <f t="shared" si="124"/>
        <v>0</v>
      </c>
      <c r="M1253" s="1031">
        <f t="shared" si="125"/>
        <v>0</v>
      </c>
      <c r="N1253" s="1022">
        <f>'P-SST-2026'!H16</f>
        <v>0</v>
      </c>
      <c r="O1253" s="1022">
        <f>'P-SST-2026'!Y16</f>
        <v>0</v>
      </c>
      <c r="P1253" s="1029" t="e">
        <f t="shared" si="126"/>
        <v>#DIV/0!</v>
      </c>
      <c r="Q1253" s="1029"/>
      <c r="R1253" s="1022">
        <f t="shared" si="127"/>
        <v>0</v>
      </c>
      <c r="S1253" s="1022">
        <f t="shared" si="128"/>
        <v>0</v>
      </c>
    </row>
    <row r="1254" spans="1:19">
      <c r="A1254" s="1022">
        <v>10</v>
      </c>
      <c r="B1254" s="1023" t="str">
        <f>'P-SST-2026'!D17</f>
        <v>SST10</v>
      </c>
      <c r="C1254" s="1053" t="s">
        <v>146</v>
      </c>
      <c r="D1254" s="1053" t="s">
        <v>111</v>
      </c>
      <c r="E1254" s="1023" t="str">
        <f>'P-SST-2026'!V17</f>
        <v>Secretaría General</v>
      </c>
      <c r="F1254" s="1022" t="str">
        <f>'P-SST-2026'!E17</f>
        <v>Actualizar el  formato del profesiograma</v>
      </c>
      <c r="G1254" s="1022">
        <v>2</v>
      </c>
      <c r="H1254" s="1022" t="s">
        <v>135</v>
      </c>
      <c r="I1254" s="1022">
        <f>'P-SST-2026'!S17</f>
        <v>1</v>
      </c>
      <c r="J1254" s="1022">
        <f>'P-SST-2026'!G17+'P-SST-2026'!H17</f>
        <v>0</v>
      </c>
      <c r="K1254" s="1022">
        <f>'P-SST-2026'!X17+'P-SST-2026'!Y17+'P-SST-2026'!Z17</f>
        <v>0</v>
      </c>
      <c r="L1254" s="1031">
        <f t="shared" si="124"/>
        <v>0</v>
      </c>
      <c r="M1254" s="1031">
        <f t="shared" si="125"/>
        <v>0</v>
      </c>
      <c r="N1254" s="1022">
        <f>'P-SST-2026'!H17</f>
        <v>0</v>
      </c>
      <c r="O1254" s="1022">
        <f>'P-SST-2026'!Y17</f>
        <v>0</v>
      </c>
      <c r="P1254" s="1029" t="e">
        <f t="shared" si="126"/>
        <v>#DIV/0!</v>
      </c>
      <c r="Q1254" s="1029"/>
      <c r="R1254" s="1022">
        <f t="shared" si="127"/>
        <v>0</v>
      </c>
      <c r="S1254" s="1022">
        <f t="shared" si="128"/>
        <v>0</v>
      </c>
    </row>
    <row r="1255" spans="1:19">
      <c r="A1255" s="1022">
        <v>11</v>
      </c>
      <c r="B1255" s="1023" t="str">
        <f>'P-SST-2026'!D18</f>
        <v>SST11</v>
      </c>
      <c r="C1255" s="1053" t="s">
        <v>146</v>
      </c>
      <c r="D1255" s="1053" t="s">
        <v>111</v>
      </c>
      <c r="E1255" s="1023" t="str">
        <f>'P-SST-2026'!V18</f>
        <v>Secretaría General</v>
      </c>
      <c r="F1255" s="1022" t="str">
        <f>'P-SST-2026'!E18</f>
        <v>Realizar rendición de cuentas a todas las partes interesadas del SG-SST</v>
      </c>
      <c r="G1255" s="1022">
        <v>2</v>
      </c>
      <c r="H1255" s="1022" t="s">
        <v>135</v>
      </c>
      <c r="I1255" s="1022">
        <f>'P-SST-2026'!S18</f>
        <v>1</v>
      </c>
      <c r="J1255" s="1022">
        <f>'P-SST-2026'!G18+'P-SST-2026'!H18</f>
        <v>0</v>
      </c>
      <c r="K1255" s="1022">
        <f>'P-SST-2026'!X18+'P-SST-2026'!Y18+'P-SST-2026'!Z18</f>
        <v>0</v>
      </c>
      <c r="L1255" s="1031">
        <f t="shared" si="124"/>
        <v>0</v>
      </c>
      <c r="M1255" s="1031">
        <f t="shared" si="125"/>
        <v>0</v>
      </c>
      <c r="N1255" s="1022">
        <f>'P-SST-2026'!H18</f>
        <v>0</v>
      </c>
      <c r="O1255" s="1022">
        <f>'P-SST-2026'!Y18</f>
        <v>0</v>
      </c>
      <c r="P1255" s="1029" t="e">
        <f t="shared" si="126"/>
        <v>#DIV/0!</v>
      </c>
      <c r="Q1255" s="1029"/>
      <c r="R1255" s="1022">
        <f t="shared" si="127"/>
        <v>0</v>
      </c>
      <c r="S1255" s="1022">
        <f t="shared" si="128"/>
        <v>0</v>
      </c>
    </row>
    <row r="1256" spans="1:19">
      <c r="A1256" s="1022">
        <v>12</v>
      </c>
      <c r="B1256" s="1023" t="str">
        <f>'P-SST-2026'!D19</f>
        <v>SST12</v>
      </c>
      <c r="C1256" s="1053" t="s">
        <v>146</v>
      </c>
      <c r="D1256" s="1053" t="s">
        <v>111</v>
      </c>
      <c r="E1256" s="1023" t="str">
        <f>'P-SST-2026'!V19</f>
        <v>Secretaría General</v>
      </c>
      <c r="F1256" s="1022" t="str">
        <f>'P-SST-2026'!E19</f>
        <v>Proyectar las necesidades de presupuesto para la vigencia 2027.</v>
      </c>
      <c r="G1256" s="1022">
        <v>2</v>
      </c>
      <c r="H1256" s="1022" t="s">
        <v>135</v>
      </c>
      <c r="I1256" s="1022">
        <f>'P-SST-2026'!S19</f>
        <v>1</v>
      </c>
      <c r="J1256" s="1022">
        <f>'P-SST-2026'!G19+'P-SST-2026'!H19</f>
        <v>0</v>
      </c>
      <c r="K1256" s="1022">
        <f>'P-SST-2026'!X19+'P-SST-2026'!Y19+'P-SST-2026'!Z19</f>
        <v>0</v>
      </c>
      <c r="L1256" s="1031">
        <f t="shared" si="124"/>
        <v>0</v>
      </c>
      <c r="M1256" s="1031">
        <f t="shared" si="125"/>
        <v>0</v>
      </c>
      <c r="N1256" s="1022">
        <f>'P-SST-2026'!H19</f>
        <v>0</v>
      </c>
      <c r="O1256" s="1022">
        <f>'P-SST-2026'!Y19</f>
        <v>0</v>
      </c>
      <c r="P1256" s="1029" t="e">
        <f t="shared" si="126"/>
        <v>#DIV/0!</v>
      </c>
      <c r="Q1256" s="1029"/>
      <c r="R1256" s="1022">
        <f t="shared" si="127"/>
        <v>0</v>
      </c>
      <c r="S1256" s="1022">
        <f t="shared" si="128"/>
        <v>0</v>
      </c>
    </row>
    <row r="1257" spans="1:19">
      <c r="A1257" s="1022">
        <v>13</v>
      </c>
      <c r="B1257" s="1023" t="str">
        <f>'P-SST-2026'!D20</f>
        <v>SST13</v>
      </c>
      <c r="C1257" s="1053" t="s">
        <v>146</v>
      </c>
      <c r="D1257" s="1053" t="s">
        <v>111</v>
      </c>
      <c r="E1257" s="1023" t="str">
        <f>'P-SST-2026'!V20</f>
        <v>Secretaría General</v>
      </c>
      <c r="F1257" s="1022" t="str">
        <f>'P-SST-2026'!E20</f>
        <v xml:space="preserve"> Revisar y/o actualizar documentación del SG-SST.
</v>
      </c>
      <c r="G1257" s="1022">
        <v>2</v>
      </c>
      <c r="H1257" s="1022" t="s">
        <v>135</v>
      </c>
      <c r="I1257" s="1022">
        <f>'P-SST-2026'!S20</f>
        <v>1</v>
      </c>
      <c r="J1257" s="1022">
        <f>'P-SST-2026'!G20+'P-SST-2026'!H20</f>
        <v>0</v>
      </c>
      <c r="K1257" s="1022">
        <f>'P-SST-2026'!X20+'P-SST-2026'!Y20+'P-SST-2026'!Z20</f>
        <v>0</v>
      </c>
      <c r="L1257" s="1031">
        <f t="shared" si="124"/>
        <v>0</v>
      </c>
      <c r="M1257" s="1031">
        <f t="shared" si="125"/>
        <v>0</v>
      </c>
      <c r="N1257" s="1022">
        <f>'P-SST-2026'!H20</f>
        <v>0</v>
      </c>
      <c r="O1257" s="1022">
        <f>'P-SST-2026'!Y20</f>
        <v>0</v>
      </c>
      <c r="P1257" s="1029" t="e">
        <f t="shared" si="126"/>
        <v>#DIV/0!</v>
      </c>
      <c r="Q1257" s="1029"/>
      <c r="R1257" s="1022">
        <f t="shared" si="127"/>
        <v>0</v>
      </c>
      <c r="S1257" s="1022">
        <f t="shared" si="128"/>
        <v>0</v>
      </c>
    </row>
    <row r="1258" spans="1:19">
      <c r="A1258" s="1022">
        <v>14</v>
      </c>
      <c r="B1258" s="1023" t="str">
        <f>'P-SST-2026'!D21</f>
        <v>SST14</v>
      </c>
      <c r="C1258" s="1053" t="s">
        <v>146</v>
      </c>
      <c r="D1258" s="1053" t="s">
        <v>111</v>
      </c>
      <c r="E1258" s="1023" t="str">
        <f>'P-SST-2026'!V21</f>
        <v>Secretaría General</v>
      </c>
      <c r="F1258" s="1022" t="str">
        <f>'P-SST-2026'!E21</f>
        <v>Presentar Informe de revisión por la Dirección</v>
      </c>
      <c r="G1258" s="1022">
        <v>2</v>
      </c>
      <c r="H1258" s="1022" t="s">
        <v>135</v>
      </c>
      <c r="I1258" s="1022">
        <f>'P-SST-2026'!S21</f>
        <v>1</v>
      </c>
      <c r="J1258" s="1022">
        <f>'P-SST-2026'!G21+'P-SST-2026'!H21</f>
        <v>0</v>
      </c>
      <c r="K1258" s="1022">
        <f>'P-SST-2026'!X21+'P-SST-2026'!Y21+'P-SST-2026'!Z21</f>
        <v>0</v>
      </c>
      <c r="L1258" s="1031">
        <f t="shared" si="124"/>
        <v>0</v>
      </c>
      <c r="M1258" s="1031">
        <f t="shared" si="125"/>
        <v>0</v>
      </c>
      <c r="N1258" s="1022">
        <f>'P-SST-2026'!H21</f>
        <v>0</v>
      </c>
      <c r="O1258" s="1022">
        <f>'P-SST-2026'!Y21</f>
        <v>0</v>
      </c>
      <c r="P1258" s="1029" t="e">
        <f t="shared" si="126"/>
        <v>#DIV/0!</v>
      </c>
      <c r="Q1258" s="1029"/>
      <c r="R1258" s="1022">
        <f t="shared" si="127"/>
        <v>0</v>
      </c>
      <c r="S1258" s="1022">
        <f t="shared" si="128"/>
        <v>0</v>
      </c>
    </row>
    <row r="1259" spans="1:19">
      <c r="A1259" s="1022">
        <v>15</v>
      </c>
      <c r="B1259" s="1023" t="str">
        <f>'P-SST-2026'!D22</f>
        <v>SST15</v>
      </c>
      <c r="C1259" s="1053" t="s">
        <v>146</v>
      </c>
      <c r="D1259" s="1053" t="s">
        <v>111</v>
      </c>
      <c r="E1259" s="1023" t="str">
        <f>'P-SST-2026'!V22</f>
        <v>Secretaría General</v>
      </c>
      <c r="F1259" s="1022" t="str">
        <f>'P-SST-2026'!E22</f>
        <v>Actualizar la matriz de riesgos</v>
      </c>
      <c r="G1259" s="1022">
        <v>2</v>
      </c>
      <c r="H1259" s="1022" t="s">
        <v>135</v>
      </c>
      <c r="I1259" s="1022">
        <f>'P-SST-2026'!S22</f>
        <v>1</v>
      </c>
      <c r="J1259" s="1022">
        <f>'P-SST-2026'!G22+'P-SST-2026'!H22</f>
        <v>0</v>
      </c>
      <c r="K1259" s="1022">
        <f>'P-SST-2026'!X22+'P-SST-2026'!Y22+'P-SST-2026'!Z22</f>
        <v>0</v>
      </c>
      <c r="L1259" s="1031">
        <f t="shared" si="124"/>
        <v>0</v>
      </c>
      <c r="M1259" s="1031">
        <f t="shared" si="125"/>
        <v>0</v>
      </c>
      <c r="N1259" s="1022">
        <f>'P-SST-2026'!H22</f>
        <v>0</v>
      </c>
      <c r="O1259" s="1022">
        <f>'P-SST-2026'!Y22</f>
        <v>0</v>
      </c>
      <c r="P1259" s="1029" t="e">
        <f t="shared" si="126"/>
        <v>#DIV/0!</v>
      </c>
      <c r="Q1259" s="1029"/>
      <c r="R1259" s="1022">
        <f t="shared" si="127"/>
        <v>0</v>
      </c>
      <c r="S1259" s="1022">
        <f t="shared" si="128"/>
        <v>0</v>
      </c>
    </row>
    <row r="1260" spans="1:19">
      <c r="A1260" s="1022">
        <v>16</v>
      </c>
      <c r="B1260" s="1023" t="str">
        <f>'P-SST-2026'!D23</f>
        <v>SST16</v>
      </c>
      <c r="C1260" s="1053" t="s">
        <v>146</v>
      </c>
      <c r="D1260" s="1053" t="s">
        <v>111</v>
      </c>
      <c r="E1260" s="1023" t="str">
        <f>'P-SST-2026'!V23</f>
        <v>Secretaría General</v>
      </c>
      <c r="F1260" s="1022" t="str">
        <f>'P-SST-2026'!E23</f>
        <v>Reportar  los riesgos de gestión</v>
      </c>
      <c r="G1260" s="1022">
        <v>2</v>
      </c>
      <c r="H1260" s="1022" t="s">
        <v>135</v>
      </c>
      <c r="I1260" s="1022">
        <f>'P-SST-2026'!S23</f>
        <v>4</v>
      </c>
      <c r="J1260" s="1022">
        <f>'P-SST-2026'!G23+'P-SST-2026'!H23</f>
        <v>1</v>
      </c>
      <c r="K1260" s="1022">
        <f>'P-SST-2026'!X23+'P-SST-2026'!Y23+'P-SST-2026'!Z23</f>
        <v>1</v>
      </c>
      <c r="L1260" s="1031">
        <f t="shared" si="124"/>
        <v>0.25</v>
      </c>
      <c r="M1260" s="1031">
        <f t="shared" si="125"/>
        <v>0.25</v>
      </c>
      <c r="N1260" s="1022">
        <f>'P-SST-2026'!H23</f>
        <v>0</v>
      </c>
      <c r="O1260" s="1022">
        <f>'P-SST-2026'!Y23</f>
        <v>0</v>
      </c>
      <c r="P1260" s="1029" t="e">
        <f t="shared" si="126"/>
        <v>#DIV/0!</v>
      </c>
      <c r="Q1260" s="1029"/>
      <c r="R1260" s="1022">
        <f t="shared" si="127"/>
        <v>0</v>
      </c>
      <c r="S1260" s="1022">
        <f t="shared" si="128"/>
        <v>0</v>
      </c>
    </row>
    <row r="1261" spans="1:19">
      <c r="A1261" s="1022">
        <v>17</v>
      </c>
      <c r="B1261" s="1023" t="str">
        <f>'P-SST-2026'!D24</f>
        <v>SST17</v>
      </c>
      <c r="C1261" s="1053" t="s">
        <v>146</v>
      </c>
      <c r="D1261" s="1053" t="s">
        <v>111</v>
      </c>
      <c r="E1261" s="1023" t="str">
        <f>'P-SST-2026'!V24</f>
        <v>Secretaría General</v>
      </c>
      <c r="F1261" s="1022" t="str">
        <f>'P-SST-2026'!E24</f>
        <v xml:space="preserve"> Realizar seguimiento a las condiciones de salud reportadas por semestre. </v>
      </c>
      <c r="G1261" s="1022">
        <v>2</v>
      </c>
      <c r="H1261" s="1022" t="s">
        <v>135</v>
      </c>
      <c r="I1261" s="1022">
        <f>'P-SST-2026'!S24</f>
        <v>2</v>
      </c>
      <c r="J1261" s="1022">
        <f>'P-SST-2026'!G24+'P-SST-2026'!H24</f>
        <v>0</v>
      </c>
      <c r="K1261" s="1022">
        <f>'P-SST-2026'!X24+'P-SST-2026'!Y24+'P-SST-2026'!Z24</f>
        <v>1</v>
      </c>
      <c r="L1261" s="1031">
        <f t="shared" si="124"/>
        <v>0</v>
      </c>
      <c r="M1261" s="1031">
        <f t="shared" si="125"/>
        <v>0.5</v>
      </c>
      <c r="N1261" s="1022">
        <f>'P-SST-2026'!H24</f>
        <v>0</v>
      </c>
      <c r="O1261" s="1022">
        <f>'P-SST-2026'!Y24</f>
        <v>0</v>
      </c>
      <c r="P1261" s="1029" t="e">
        <f t="shared" si="126"/>
        <v>#DIV/0!</v>
      </c>
      <c r="Q1261" s="1029"/>
      <c r="R1261" s="1022">
        <f t="shared" si="127"/>
        <v>1</v>
      </c>
      <c r="S1261" s="1022">
        <f t="shared" si="128"/>
        <v>0</v>
      </c>
    </row>
    <row r="1262" spans="1:19">
      <c r="A1262" s="1022">
        <v>18</v>
      </c>
      <c r="B1262" s="1023" t="str">
        <f>'P-SST-2026'!D25</f>
        <v>SST18</v>
      </c>
      <c r="C1262" s="1053" t="s">
        <v>146</v>
      </c>
      <c r="D1262" s="1053" t="s">
        <v>111</v>
      </c>
      <c r="E1262" s="1023" t="str">
        <f>'P-SST-2026'!V25</f>
        <v>Secretaría General</v>
      </c>
      <c r="F1262" s="1022" t="str">
        <f>'P-SST-2026'!E25</f>
        <v>Realizar exámenes médicos ocupacionales de ingreso, periódicos y de retiro.</v>
      </c>
      <c r="G1262" s="1022">
        <v>2</v>
      </c>
      <c r="H1262" s="1022" t="s">
        <v>135</v>
      </c>
      <c r="I1262" s="1022">
        <f>'P-SST-2026'!S25</f>
        <v>12</v>
      </c>
      <c r="J1262" s="1022">
        <f>'P-SST-2026'!G25+'P-SST-2026'!H25</f>
        <v>2</v>
      </c>
      <c r="K1262" s="1022">
        <f>'P-SST-2026'!X25+'P-SST-2026'!Y25+'P-SST-2026'!Z25</f>
        <v>3</v>
      </c>
      <c r="L1262" s="1031">
        <f t="shared" si="124"/>
        <v>0.16666666666666666</v>
      </c>
      <c r="M1262" s="1031">
        <f t="shared" si="125"/>
        <v>0.25</v>
      </c>
      <c r="N1262" s="1022">
        <f>'P-SST-2026'!H25</f>
        <v>1</v>
      </c>
      <c r="O1262" s="1022">
        <f>'P-SST-2026'!Y25</f>
        <v>1</v>
      </c>
      <c r="P1262" s="1029">
        <f t="shared" si="126"/>
        <v>1</v>
      </c>
      <c r="Q1262" s="1029"/>
      <c r="R1262" s="1022">
        <f t="shared" si="127"/>
        <v>1</v>
      </c>
      <c r="S1262" s="1022">
        <f t="shared" si="128"/>
        <v>0</v>
      </c>
    </row>
    <row r="1263" spans="1:19">
      <c r="A1263" s="1022">
        <v>19</v>
      </c>
      <c r="B1263" s="1023" t="str">
        <f>'P-SST-2026'!D26</f>
        <v>SST19</v>
      </c>
      <c r="C1263" s="1053" t="s">
        <v>146</v>
      </c>
      <c r="D1263" s="1053" t="s">
        <v>111</v>
      </c>
      <c r="E1263" s="1023" t="str">
        <f>'P-SST-2026'!V26</f>
        <v>Secretaría General</v>
      </c>
      <c r="F1263" s="1022" t="str">
        <f>'P-SST-2026'!E26</f>
        <v xml:space="preserve">Realizar el Guion del simulacro </v>
      </c>
      <c r="G1263" s="1022">
        <v>2</v>
      </c>
      <c r="H1263" s="1022" t="s">
        <v>135</v>
      </c>
      <c r="I1263" s="1022">
        <f>'P-SST-2026'!S26</f>
        <v>2</v>
      </c>
      <c r="J1263" s="1022">
        <f>'P-SST-2026'!G26+'P-SST-2026'!H26</f>
        <v>0</v>
      </c>
      <c r="K1263" s="1022">
        <f>'P-SST-2026'!X26+'P-SST-2026'!Y26+'P-SST-2026'!Z26</f>
        <v>0</v>
      </c>
      <c r="L1263" s="1031">
        <f t="shared" si="124"/>
        <v>0</v>
      </c>
      <c r="M1263" s="1031">
        <f t="shared" si="125"/>
        <v>0</v>
      </c>
      <c r="N1263" s="1022">
        <f>'P-SST-2026'!H26</f>
        <v>0</v>
      </c>
      <c r="O1263" s="1022">
        <f>'P-SST-2026'!Y26</f>
        <v>0</v>
      </c>
      <c r="P1263" s="1029" t="e">
        <f t="shared" si="126"/>
        <v>#DIV/0!</v>
      </c>
      <c r="Q1263" s="1029"/>
      <c r="R1263" s="1022">
        <f t="shared" si="127"/>
        <v>0</v>
      </c>
      <c r="S1263" s="1022">
        <f t="shared" si="128"/>
        <v>0</v>
      </c>
    </row>
    <row r="1264" spans="1:19">
      <c r="A1264" s="1022">
        <v>20</v>
      </c>
      <c r="B1264" s="1023" t="str">
        <f>'P-SST-2026'!D27</f>
        <v>SST20</v>
      </c>
      <c r="C1264" s="1053" t="s">
        <v>146</v>
      </c>
      <c r="D1264" s="1053" t="s">
        <v>111</v>
      </c>
      <c r="E1264" s="1023" t="str">
        <f>'P-SST-2026'!V27</f>
        <v>Secretaría General</v>
      </c>
      <c r="F1264" s="1022" t="str">
        <f>'P-SST-2026'!E27</f>
        <v>Gestionar el desarrollo de simulacro en atención de emergencias.</v>
      </c>
      <c r="G1264" s="1022">
        <v>2</v>
      </c>
      <c r="H1264" s="1022" t="s">
        <v>135</v>
      </c>
      <c r="I1264" s="1022">
        <f>'P-SST-2026'!S27</f>
        <v>2</v>
      </c>
      <c r="J1264" s="1022">
        <f>'P-SST-2026'!G27+'P-SST-2026'!H27</f>
        <v>0</v>
      </c>
      <c r="K1264" s="1022">
        <f>'P-SST-2026'!X27+'P-SST-2026'!Y27+'P-SST-2026'!Z27</f>
        <v>0</v>
      </c>
      <c r="L1264" s="1031">
        <f t="shared" si="124"/>
        <v>0</v>
      </c>
      <c r="M1264" s="1031">
        <f t="shared" si="125"/>
        <v>0</v>
      </c>
      <c r="N1264" s="1022">
        <f>'P-SST-2026'!H27</f>
        <v>0</v>
      </c>
      <c r="O1264" s="1022">
        <f>'P-SST-2026'!Y27</f>
        <v>0</v>
      </c>
      <c r="P1264" s="1029" t="e">
        <f t="shared" si="126"/>
        <v>#DIV/0!</v>
      </c>
      <c r="Q1264" s="1029"/>
      <c r="R1264" s="1022">
        <f t="shared" si="127"/>
        <v>0</v>
      </c>
      <c r="S1264" s="1022">
        <f t="shared" si="128"/>
        <v>0</v>
      </c>
    </row>
    <row r="1265" spans="1:19">
      <c r="A1265" s="1022">
        <v>21</v>
      </c>
      <c r="B1265" s="1023" t="str">
        <f>'P-SST-2026'!D28</f>
        <v>SST21</v>
      </c>
      <c r="C1265" s="1053" t="s">
        <v>146</v>
      </c>
      <c r="D1265" s="1053" t="s">
        <v>111</v>
      </c>
      <c r="E1265" s="1023" t="str">
        <f>'P-SST-2026'!V28</f>
        <v>Secretaría General</v>
      </c>
      <c r="F1265" s="1022" t="str">
        <f>'P-SST-2026'!E28</f>
        <v xml:space="preserve">Realizar afiliaciones ARL </v>
      </c>
      <c r="G1265" s="1022">
        <v>2</v>
      </c>
      <c r="H1265" s="1022" t="s">
        <v>135</v>
      </c>
      <c r="I1265" s="1022">
        <f>'P-SST-2026'!S28</f>
        <v>12</v>
      </c>
      <c r="J1265" s="1022">
        <f>'P-SST-2026'!G28+'P-SST-2026'!H28</f>
        <v>2</v>
      </c>
      <c r="K1265" s="1022">
        <f>'P-SST-2026'!X28+'P-SST-2026'!Y28+'P-SST-2026'!Z28</f>
        <v>3</v>
      </c>
      <c r="L1265" s="1031">
        <f t="shared" si="124"/>
        <v>0.16666666666666666</v>
      </c>
      <c r="M1265" s="1031">
        <f t="shared" si="125"/>
        <v>0.25</v>
      </c>
      <c r="N1265" s="1022">
        <f>'P-SST-2026'!H28</f>
        <v>1</v>
      </c>
      <c r="O1265" s="1022">
        <f>'P-SST-2026'!Y28</f>
        <v>1</v>
      </c>
      <c r="P1265" s="1029">
        <f t="shared" si="126"/>
        <v>1</v>
      </c>
      <c r="Q1265" s="1029"/>
      <c r="R1265" s="1022">
        <f t="shared" si="127"/>
        <v>1</v>
      </c>
      <c r="S1265" s="1022">
        <f t="shared" si="128"/>
        <v>0</v>
      </c>
    </row>
    <row r="1266" spans="1:19">
      <c r="A1266" s="1022">
        <v>22</v>
      </c>
      <c r="B1266" s="1023" t="str">
        <f>'P-SST-2026'!D29</f>
        <v>SST22</v>
      </c>
      <c r="C1266" s="1053" t="s">
        <v>146</v>
      </c>
      <c r="D1266" s="1053" t="s">
        <v>111</v>
      </c>
      <c r="E1266" s="1023" t="str">
        <f>'P-SST-2026'!V29</f>
        <v>Secretaría General</v>
      </c>
      <c r="F1266" s="1022" t="str">
        <f>'P-SST-2026'!E29</f>
        <v>Entregar un informe trimestral de la ejecución del cronograma del programa de vigilancia epidemiológico Psicosocial</v>
      </c>
      <c r="G1266" s="1022">
        <v>2</v>
      </c>
      <c r="H1266" s="1022" t="s">
        <v>135</v>
      </c>
      <c r="I1266" s="1022">
        <f>'P-SST-2026'!S29</f>
        <v>3</v>
      </c>
      <c r="J1266" s="1022">
        <f>'P-SST-2026'!G29+'P-SST-2026'!H29</f>
        <v>0</v>
      </c>
      <c r="K1266" s="1022">
        <f>'P-SST-2026'!X29+'P-SST-2026'!Y29+'P-SST-2026'!Z29</f>
        <v>1</v>
      </c>
      <c r="L1266" s="1031">
        <f t="shared" si="124"/>
        <v>0</v>
      </c>
      <c r="M1266" s="1031">
        <f t="shared" si="125"/>
        <v>0.33333333333333331</v>
      </c>
      <c r="N1266" s="1022">
        <f>'P-SST-2026'!H29</f>
        <v>0</v>
      </c>
      <c r="O1266" s="1022">
        <f>'P-SST-2026'!Y29</f>
        <v>0</v>
      </c>
      <c r="P1266" s="1029" t="e">
        <f t="shared" si="126"/>
        <v>#DIV/0!</v>
      </c>
      <c r="Q1266" s="1029"/>
      <c r="R1266" s="1022">
        <f t="shared" si="127"/>
        <v>1</v>
      </c>
      <c r="S1266" s="1022">
        <f t="shared" si="128"/>
        <v>0</v>
      </c>
    </row>
    <row r="1267" spans="1:19">
      <c r="A1267" s="1022">
        <v>23</v>
      </c>
      <c r="B1267" s="1023" t="str">
        <f>'P-SST-2026'!D30</f>
        <v>SST23</v>
      </c>
      <c r="C1267" s="1053" t="s">
        <v>146</v>
      </c>
      <c r="D1267" s="1053" t="s">
        <v>111</v>
      </c>
      <c r="E1267" s="1023" t="str">
        <f>'P-SST-2026'!V30</f>
        <v>Secretaría General</v>
      </c>
      <c r="F1267" s="1022" t="str">
        <f>'P-SST-2026'!E30</f>
        <v>Realizar seguimiento al teletrabajo del INM</v>
      </c>
      <c r="G1267" s="1022">
        <v>2</v>
      </c>
      <c r="H1267" s="1022" t="s">
        <v>135</v>
      </c>
      <c r="I1267" s="1022">
        <f>'P-SST-2026'!S30</f>
        <v>3</v>
      </c>
      <c r="J1267" s="1022">
        <f>'P-SST-2026'!G30+'P-SST-2026'!H30</f>
        <v>0</v>
      </c>
      <c r="K1267" s="1022">
        <f>'P-SST-2026'!X30+'P-SST-2026'!Y30+'P-SST-2026'!Z30</f>
        <v>1</v>
      </c>
      <c r="L1267" s="1031">
        <f t="shared" si="124"/>
        <v>0</v>
      </c>
      <c r="M1267" s="1031">
        <f t="shared" si="125"/>
        <v>0.33333333333333331</v>
      </c>
      <c r="N1267" s="1022">
        <f>'P-SST-2026'!H30</f>
        <v>0</v>
      </c>
      <c r="O1267" s="1022">
        <f>'P-SST-2026'!Y30</f>
        <v>0</v>
      </c>
      <c r="P1267" s="1029" t="e">
        <f t="shared" si="126"/>
        <v>#DIV/0!</v>
      </c>
      <c r="Q1267" s="1029"/>
      <c r="R1267" s="1022">
        <f t="shared" si="127"/>
        <v>1</v>
      </c>
      <c r="S1267" s="1022">
        <f t="shared" si="128"/>
        <v>0</v>
      </c>
    </row>
    <row r="1268" spans="1:19">
      <c r="A1268" s="1022">
        <v>24</v>
      </c>
      <c r="B1268" s="1023" t="str">
        <f>'P-SST-2026'!D31</f>
        <v>SST24</v>
      </c>
      <c r="C1268" s="1053" t="s">
        <v>146</v>
      </c>
      <c r="D1268" s="1053" t="s">
        <v>111</v>
      </c>
      <c r="E1268" s="1023" t="str">
        <f>'P-SST-2026'!V31</f>
        <v>Secretaría General</v>
      </c>
      <c r="F1268" s="1022" t="str">
        <f>'P-SST-2026'!E31</f>
        <v>Elaborar Informe de seguimiento al plan de trabajo anual del SG-SST</v>
      </c>
      <c r="G1268" s="1022">
        <v>2</v>
      </c>
      <c r="H1268" s="1022" t="s">
        <v>135</v>
      </c>
      <c r="I1268" s="1022">
        <f>'P-SST-2026'!S31</f>
        <v>4</v>
      </c>
      <c r="J1268" s="1022">
        <f>'P-SST-2026'!G31+'P-SST-2026'!H31</f>
        <v>1</v>
      </c>
      <c r="K1268" s="1022">
        <f>'P-SST-2026'!X31+'P-SST-2026'!Y31+'P-SST-2026'!Z31</f>
        <v>1</v>
      </c>
      <c r="L1268" s="1031">
        <f t="shared" si="124"/>
        <v>0.25</v>
      </c>
      <c r="M1268" s="1031">
        <f t="shared" si="125"/>
        <v>0.25</v>
      </c>
      <c r="N1268" s="1022">
        <f>'P-SST-2026'!H31</f>
        <v>0</v>
      </c>
      <c r="O1268" s="1022">
        <f>'P-SST-2026'!Y31</f>
        <v>0</v>
      </c>
      <c r="P1268" s="1029" t="e">
        <f t="shared" si="126"/>
        <v>#DIV/0!</v>
      </c>
      <c r="Q1268" s="1029"/>
      <c r="R1268" s="1022">
        <f t="shared" si="127"/>
        <v>0</v>
      </c>
      <c r="S1268" s="1022">
        <f t="shared" si="128"/>
        <v>0</v>
      </c>
    </row>
    <row r="1269" spans="1:19">
      <c r="A1269" s="1022">
        <v>25</v>
      </c>
      <c r="B1269" s="1023" t="str">
        <f>'P-SST-2026'!D32</f>
        <v>SST25</v>
      </c>
      <c r="C1269" s="1053" t="s">
        <v>146</v>
      </c>
      <c r="D1269" s="1053" t="s">
        <v>111</v>
      </c>
      <c r="E1269" s="1023" t="str">
        <f>'P-SST-2026'!V32</f>
        <v>Secretaría General</v>
      </c>
      <c r="F1269" s="1022" t="str">
        <f>'P-SST-2026'!E32</f>
        <v>Crear propuesta para señalización en el INM de acuerdo con la matriz de riesgos</v>
      </c>
      <c r="G1269" s="1022">
        <v>2</v>
      </c>
      <c r="H1269" s="1022" t="s">
        <v>135</v>
      </c>
      <c r="I1269" s="1022">
        <f>'P-SST-2026'!S32</f>
        <v>1</v>
      </c>
      <c r="J1269" s="1022">
        <f>'P-SST-2026'!G32+'P-SST-2026'!H32</f>
        <v>0</v>
      </c>
      <c r="K1269" s="1022">
        <f>'P-SST-2026'!X32+'P-SST-2026'!Y32+'P-SST-2026'!Z32</f>
        <v>0</v>
      </c>
      <c r="L1269" s="1031">
        <f t="shared" si="124"/>
        <v>0</v>
      </c>
      <c r="M1269" s="1031">
        <f t="shared" si="125"/>
        <v>0</v>
      </c>
      <c r="N1269" s="1022">
        <f>'P-SST-2026'!H32</f>
        <v>0</v>
      </c>
      <c r="O1269" s="1022">
        <f>'P-SST-2026'!Y32</f>
        <v>0</v>
      </c>
      <c r="P1269" s="1029" t="e">
        <f t="shared" si="126"/>
        <v>#DIV/0!</v>
      </c>
      <c r="Q1269" s="1029"/>
      <c r="R1269" s="1022">
        <f t="shared" si="127"/>
        <v>0</v>
      </c>
      <c r="S1269" s="1022">
        <f t="shared" si="128"/>
        <v>0</v>
      </c>
    </row>
    <row r="1270" spans="1:19">
      <c r="A1270" s="1022">
        <v>26</v>
      </c>
      <c r="B1270" s="1023" t="str">
        <f>'P-SST-2026'!D33</f>
        <v>SST26</v>
      </c>
      <c r="C1270" s="1053" t="s">
        <v>146</v>
      </c>
      <c r="D1270" s="1053" t="s">
        <v>111</v>
      </c>
      <c r="E1270" s="1023" t="str">
        <f>'P-SST-2026'!V33</f>
        <v>Secretaría General</v>
      </c>
      <c r="F1270" s="1022" t="str">
        <f>'P-SST-2026'!E33</f>
        <v>Apoyo en el diseño y desarrollo del plan de discapacidad con relación al SG-SST</v>
      </c>
      <c r="G1270" s="1022">
        <v>2</v>
      </c>
      <c r="H1270" s="1022" t="s">
        <v>135</v>
      </c>
      <c r="I1270" s="1022">
        <f>'P-SST-2026'!S33</f>
        <v>3</v>
      </c>
      <c r="J1270" s="1022">
        <f>'P-SST-2026'!G33+'P-SST-2026'!H33</f>
        <v>0</v>
      </c>
      <c r="K1270" s="1022">
        <f>'P-SST-2026'!X33+'P-SST-2026'!Y33+'P-SST-2026'!Z33</f>
        <v>1</v>
      </c>
      <c r="L1270" s="1031">
        <f t="shared" si="124"/>
        <v>0</v>
      </c>
      <c r="M1270" s="1031">
        <f t="shared" si="125"/>
        <v>0.33333333333333331</v>
      </c>
      <c r="N1270" s="1022">
        <f>'P-SST-2026'!H33</f>
        <v>0</v>
      </c>
      <c r="O1270" s="1022">
        <f>'P-SST-2026'!Y33</f>
        <v>0</v>
      </c>
      <c r="P1270" s="1029" t="e">
        <f t="shared" si="126"/>
        <v>#DIV/0!</v>
      </c>
      <c r="Q1270" s="1029"/>
      <c r="R1270" s="1022">
        <f t="shared" si="127"/>
        <v>1</v>
      </c>
      <c r="S1270" s="1022">
        <f t="shared" si="128"/>
        <v>0</v>
      </c>
    </row>
    <row r="1271" spans="1:19">
      <c r="A1271" s="1022">
        <v>27</v>
      </c>
      <c r="B1271" s="1023" t="str">
        <f>'P-SST-2026'!D34</f>
        <v>SST27</v>
      </c>
      <c r="C1271" s="1053" t="s">
        <v>146</v>
      </c>
      <c r="D1271" s="1053" t="s">
        <v>111</v>
      </c>
      <c r="E1271" s="1023" t="str">
        <f>'P-SST-2026'!V34</f>
        <v>Secretaría General</v>
      </c>
      <c r="F1271" s="1022" t="str">
        <f>'P-SST-2026'!E34</f>
        <v>Realizar Focus Group al personal del INM cuando se presenten situaciones de cambio, aumento de carga laboral y/o rotación de personal</v>
      </c>
      <c r="G1271" s="1022">
        <v>2</v>
      </c>
      <c r="H1271" s="1022" t="s">
        <v>135</v>
      </c>
      <c r="I1271" s="1022">
        <f>'P-SST-2026'!S34</f>
        <v>2</v>
      </c>
      <c r="J1271" s="1022">
        <f>'P-SST-2026'!G34+'P-SST-2026'!H34</f>
        <v>0</v>
      </c>
      <c r="K1271" s="1022">
        <f>'P-SST-2026'!X34+'P-SST-2026'!Y34+'P-SST-2026'!Z34</f>
        <v>0</v>
      </c>
      <c r="L1271" s="1031">
        <f t="shared" si="124"/>
        <v>0</v>
      </c>
      <c r="M1271" s="1031">
        <f t="shared" si="125"/>
        <v>0</v>
      </c>
      <c r="N1271" s="1022">
        <f>'P-SST-2026'!H34</f>
        <v>0</v>
      </c>
      <c r="O1271" s="1022">
        <f>'P-SST-2026'!Y34</f>
        <v>0</v>
      </c>
      <c r="P1271" s="1029" t="e">
        <f t="shared" si="126"/>
        <v>#DIV/0!</v>
      </c>
      <c r="Q1271" s="1029"/>
      <c r="R1271" s="1022">
        <f t="shared" si="127"/>
        <v>0</v>
      </c>
      <c r="S1271" s="1022">
        <f t="shared" si="128"/>
        <v>0</v>
      </c>
    </row>
    <row r="1272" spans="1:19">
      <c r="A1272" s="1022">
        <v>28</v>
      </c>
      <c r="B1272" s="1023" t="str">
        <f>'P-SST-2026'!D35</f>
        <v>SST28</v>
      </c>
      <c r="C1272" s="1053" t="s">
        <v>146</v>
      </c>
      <c r="D1272" s="1053" t="s">
        <v>111</v>
      </c>
      <c r="E1272" s="1023" t="str">
        <f>'P-SST-2026'!V35</f>
        <v>Secretaría General</v>
      </c>
      <c r="F1272" s="1022" t="str">
        <f>'P-SST-2026'!E35</f>
        <v>Revisar y actualizar la normatividad legal vigente aplicable a riesgos laborales con el SGI.</v>
      </c>
      <c r="G1272" s="1022">
        <v>2</v>
      </c>
      <c r="H1272" s="1022" t="s">
        <v>135</v>
      </c>
      <c r="I1272" s="1022">
        <f>'P-SST-2026'!S35</f>
        <v>2</v>
      </c>
      <c r="J1272" s="1022">
        <f>'P-SST-2026'!G35+'P-SST-2026'!H35</f>
        <v>1</v>
      </c>
      <c r="K1272" s="1022">
        <f>'P-SST-2026'!X35+'P-SST-2026'!Y35+'P-SST-2026'!Z35</f>
        <v>1</v>
      </c>
      <c r="L1272" s="1031">
        <f t="shared" si="124"/>
        <v>0.5</v>
      </c>
      <c r="M1272" s="1031">
        <f t="shared" si="125"/>
        <v>0.5</v>
      </c>
      <c r="N1272" s="1022">
        <f>'P-SST-2026'!H35</f>
        <v>0</v>
      </c>
      <c r="O1272" s="1022">
        <f>'P-SST-2026'!Y35</f>
        <v>0</v>
      </c>
      <c r="P1272" s="1029" t="e">
        <f t="shared" si="126"/>
        <v>#DIV/0!</v>
      </c>
      <c r="Q1272" s="1029"/>
      <c r="R1272" s="1022">
        <f t="shared" si="127"/>
        <v>0</v>
      </c>
      <c r="S1272" s="1022">
        <f t="shared" si="128"/>
        <v>0</v>
      </c>
    </row>
    <row r="1273" spans="1:19">
      <c r="A1273" s="1022">
        <v>29</v>
      </c>
      <c r="B1273" s="1023" t="str">
        <f>'P-SST-2026'!D36</f>
        <v>SST29</v>
      </c>
      <c r="C1273" s="1053" t="s">
        <v>146</v>
      </c>
      <c r="D1273" s="1053" t="s">
        <v>111</v>
      </c>
      <c r="E1273" s="1023" t="str">
        <f>'P-SST-2026'!V36</f>
        <v>Secretaría General</v>
      </c>
      <c r="F1273" s="1022" t="str">
        <f>'P-SST-2026'!E36</f>
        <v>Gestionar Autoevaluación de la Vigencia 2025 con relación a los criterios mínimos definidos por la Resolución 0312 de 2019 ante el ministerio de trabajo.</v>
      </c>
      <c r="G1273" s="1022">
        <v>2</v>
      </c>
      <c r="H1273" s="1022" t="s">
        <v>135</v>
      </c>
      <c r="I1273" s="1022">
        <f>'P-SST-2026'!S36</f>
        <v>1</v>
      </c>
      <c r="J1273" s="1022">
        <f>'P-SST-2026'!G36+'P-SST-2026'!H36</f>
        <v>1</v>
      </c>
      <c r="K1273" s="1022">
        <f>'P-SST-2026'!X36+'P-SST-2026'!Y36+'P-SST-2026'!Z36</f>
        <v>1</v>
      </c>
      <c r="L1273" s="1031">
        <f t="shared" si="124"/>
        <v>1</v>
      </c>
      <c r="M1273" s="1031">
        <f t="shared" si="125"/>
        <v>1</v>
      </c>
      <c r="N1273" s="1022">
        <f>'P-SST-2026'!H36</f>
        <v>1</v>
      </c>
      <c r="O1273" s="1022">
        <f>'P-SST-2026'!Y36</f>
        <v>1</v>
      </c>
      <c r="P1273" s="1029">
        <f t="shared" si="126"/>
        <v>1</v>
      </c>
      <c r="Q1273" s="1029"/>
      <c r="R1273" s="1022">
        <f t="shared" si="127"/>
        <v>0</v>
      </c>
      <c r="S1273" s="1022">
        <f t="shared" si="128"/>
        <v>0</v>
      </c>
    </row>
    <row r="1274" spans="1:19">
      <c r="A1274" s="1022">
        <v>30</v>
      </c>
      <c r="B1274" s="1023" t="str">
        <f>'P-SST-2026'!D37</f>
        <v>SST30</v>
      </c>
      <c r="C1274" s="1053" t="s">
        <v>146</v>
      </c>
      <c r="D1274" s="1053" t="s">
        <v>111</v>
      </c>
      <c r="E1274" s="1023" t="str">
        <f>'P-SST-2026'!V37</f>
        <v>Secretaría General</v>
      </c>
      <c r="F1274" s="1022" t="str">
        <f>'P-SST-2026'!E37</f>
        <v>Realizar seguimiento y control al plan estratégico de seguridad vial</v>
      </c>
      <c r="G1274" s="1022">
        <v>2</v>
      </c>
      <c r="H1274" s="1022" t="s">
        <v>135</v>
      </c>
      <c r="I1274" s="1022">
        <f>'P-SST-2026'!S37</f>
        <v>12</v>
      </c>
      <c r="J1274" s="1022">
        <f>'P-SST-2026'!G37+'P-SST-2026'!H37</f>
        <v>2</v>
      </c>
      <c r="K1274" s="1022">
        <f>'P-SST-2026'!X37+'P-SST-2026'!Y37+'P-SST-2026'!Z37</f>
        <v>3</v>
      </c>
      <c r="L1274" s="1031">
        <f t="shared" si="124"/>
        <v>0.16666666666666666</v>
      </c>
      <c r="M1274" s="1031">
        <f t="shared" si="125"/>
        <v>0.25</v>
      </c>
      <c r="N1274" s="1022">
        <f>'P-SST-2026'!H37</f>
        <v>1</v>
      </c>
      <c r="O1274" s="1022">
        <f>'P-SST-2026'!Y37</f>
        <v>1</v>
      </c>
      <c r="P1274" s="1029">
        <f t="shared" si="126"/>
        <v>1</v>
      </c>
      <c r="Q1274" s="1029"/>
      <c r="R1274" s="1022">
        <f t="shared" si="127"/>
        <v>1</v>
      </c>
      <c r="S1274" s="1022">
        <f t="shared" si="128"/>
        <v>0</v>
      </c>
    </row>
    <row r="1275" spans="1:19">
      <c r="A1275" s="1022">
        <v>31</v>
      </c>
      <c r="B1275" s="1023" t="str">
        <f>'P-SST-2026'!D38</f>
        <v>SST31</v>
      </c>
      <c r="C1275" s="1053" t="s">
        <v>146</v>
      </c>
      <c r="D1275" s="1053" t="s">
        <v>111</v>
      </c>
      <c r="E1275" s="1023" t="str">
        <f>'P-SST-2026'!V38</f>
        <v>Secretaría General</v>
      </c>
      <c r="F1275" s="1022" t="str">
        <f>'P-SST-2026'!E38</f>
        <v xml:space="preserve">Realizar apoyo en los procesos contractuales recibidos por el grupo de gestión jurídica y contractual </v>
      </c>
      <c r="G1275" s="1022">
        <v>2</v>
      </c>
      <c r="H1275" s="1022" t="s">
        <v>135</v>
      </c>
      <c r="I1275" s="1022">
        <f>'P-SST-2026'!S38</f>
        <v>12</v>
      </c>
      <c r="J1275" s="1022">
        <f>'P-SST-2026'!G38+'P-SST-2026'!H38</f>
        <v>2</v>
      </c>
      <c r="K1275" s="1022">
        <f>'P-SST-2026'!X38+'P-SST-2026'!Y38+'P-SST-2026'!Z38</f>
        <v>3</v>
      </c>
      <c r="L1275" s="1031">
        <f t="shared" si="124"/>
        <v>0.16666666666666666</v>
      </c>
      <c r="M1275" s="1031">
        <f t="shared" si="125"/>
        <v>0.25</v>
      </c>
      <c r="N1275" s="1022">
        <f>'P-SST-2026'!H38</f>
        <v>1</v>
      </c>
      <c r="O1275" s="1022">
        <f>'P-SST-2026'!Y38</f>
        <v>1</v>
      </c>
      <c r="P1275" s="1029">
        <f t="shared" si="126"/>
        <v>1</v>
      </c>
      <c r="Q1275" s="1029"/>
      <c r="R1275" s="1022">
        <f t="shared" si="127"/>
        <v>1</v>
      </c>
      <c r="S1275" s="1022">
        <f t="shared" si="128"/>
        <v>0</v>
      </c>
    </row>
    <row r="1276" spans="1:19">
      <c r="A1276" s="1022">
        <v>32</v>
      </c>
      <c r="B1276" s="1023" t="str">
        <f>'P-SST-2026'!D39</f>
        <v>SST32</v>
      </c>
      <c r="C1276" s="1053" t="s">
        <v>146</v>
      </c>
      <c r="D1276" s="1053" t="s">
        <v>111</v>
      </c>
      <c r="E1276" s="1023" t="str">
        <f>'P-SST-2026'!V39</f>
        <v>Secretaría General</v>
      </c>
      <c r="F1276" s="1022" t="str">
        <f>'P-SST-2026'!E39</f>
        <v>Socializar los resultados y análisis de los indicadores del SG-SST debidamente actualizados.</v>
      </c>
      <c r="G1276" s="1022">
        <v>2</v>
      </c>
      <c r="H1276" s="1022" t="s">
        <v>135</v>
      </c>
      <c r="I1276" s="1022">
        <f>'P-SST-2026'!S39</f>
        <v>3</v>
      </c>
      <c r="J1276" s="1022">
        <f>'P-SST-2026'!G39+'P-SST-2026'!H39</f>
        <v>0</v>
      </c>
      <c r="K1276" s="1022">
        <f>'P-SST-2026'!X39+'P-SST-2026'!Y39+'P-SST-2026'!Z39</f>
        <v>0</v>
      </c>
      <c r="L1276" s="1031">
        <f t="shared" si="124"/>
        <v>0</v>
      </c>
      <c r="M1276" s="1031">
        <f t="shared" si="125"/>
        <v>0</v>
      </c>
      <c r="N1276" s="1022">
        <f>'P-SST-2026'!H39</f>
        <v>0</v>
      </c>
      <c r="O1276" s="1022">
        <f>'P-SST-2026'!Y39</f>
        <v>0</v>
      </c>
      <c r="P1276" s="1029" t="e">
        <f t="shared" si="126"/>
        <v>#DIV/0!</v>
      </c>
      <c r="Q1276" s="1029"/>
      <c r="R1276" s="1022">
        <f t="shared" si="127"/>
        <v>0</v>
      </c>
      <c r="S1276" s="1022">
        <f t="shared" si="128"/>
        <v>0</v>
      </c>
    </row>
    <row r="1277" spans="1:19">
      <c r="A1277" s="1022">
        <v>33</v>
      </c>
      <c r="B1277" s="1023" t="str">
        <f>'P-SST-2026'!D40</f>
        <v>SST33</v>
      </c>
      <c r="C1277" s="1053" t="s">
        <v>146</v>
      </c>
      <c r="D1277" s="1053" t="s">
        <v>111</v>
      </c>
      <c r="E1277" s="1023" t="str">
        <f>'P-SST-2026'!V40</f>
        <v>Secretaría General</v>
      </c>
      <c r="F1277" s="1022" t="str">
        <f>'P-SST-2026'!E40</f>
        <v>Gestionar Autoevaluación de la Vigencia 2025 con la ARL POSITIVA.</v>
      </c>
      <c r="G1277" s="1022">
        <v>2</v>
      </c>
      <c r="H1277" s="1022" t="s">
        <v>135</v>
      </c>
      <c r="I1277" s="1022">
        <f>'P-SST-2026'!S40</f>
        <v>1</v>
      </c>
      <c r="J1277" s="1022">
        <f>'P-SST-2026'!G40+'P-SST-2026'!H40</f>
        <v>1</v>
      </c>
      <c r="K1277" s="1022">
        <f>'P-SST-2026'!X40+'P-SST-2026'!Y40+'P-SST-2026'!Z40</f>
        <v>1</v>
      </c>
      <c r="L1277" s="1031">
        <f t="shared" si="124"/>
        <v>1</v>
      </c>
      <c r="M1277" s="1031">
        <f t="shared" si="125"/>
        <v>1</v>
      </c>
      <c r="N1277" s="1022">
        <f>'P-SST-2026'!H40</f>
        <v>1</v>
      </c>
      <c r="O1277" s="1022">
        <f>'P-SST-2026'!Y40</f>
        <v>1</v>
      </c>
      <c r="P1277" s="1029">
        <f t="shared" si="126"/>
        <v>1</v>
      </c>
      <c r="Q1277" s="1029"/>
      <c r="R1277" s="1022">
        <f t="shared" si="127"/>
        <v>0</v>
      </c>
      <c r="S1277" s="1022">
        <f t="shared" si="128"/>
        <v>0</v>
      </c>
    </row>
    <row r="1278" spans="1:19" ht="15" customHeight="1">
      <c r="A1278" s="1022">
        <v>34</v>
      </c>
      <c r="B1278" s="1023" t="str">
        <f>'P-SST-2026'!D41</f>
        <v>SST34</v>
      </c>
      <c r="C1278" s="1022" t="s">
        <v>146</v>
      </c>
      <c r="D1278" s="1022" t="s">
        <v>111</v>
      </c>
      <c r="E1278" s="1023" t="str">
        <f>'P-SST-2026'!V41</f>
        <v>Secretaría General</v>
      </c>
      <c r="F1278" s="1022" t="str">
        <f>'P-SST-2026'!E41</f>
        <v>Realizar seguimiento al levantamiento del inventario de sustancias químicas en la SMF y Servicios Administrativos</v>
      </c>
      <c r="G1278" s="1022">
        <v>2</v>
      </c>
      <c r="H1278" s="1022" t="s">
        <v>135</v>
      </c>
      <c r="I1278" s="1022">
        <f>'P-SST-2026'!S41</f>
        <v>2</v>
      </c>
      <c r="J1278" s="1022">
        <f>'P-SST-2026'!G41+'P-SST-2026'!H41</f>
        <v>0</v>
      </c>
      <c r="K1278" s="1022">
        <f>'P-SST-2026'!X41+'P-SST-2026'!Y41+'P-SST-2026'!Z41</f>
        <v>0</v>
      </c>
      <c r="L1278" s="1031">
        <f t="shared" si="124"/>
        <v>0</v>
      </c>
      <c r="M1278" s="1031">
        <f t="shared" si="125"/>
        <v>0</v>
      </c>
      <c r="N1278" s="1022">
        <f>'P-SST-2026'!H41</f>
        <v>0</v>
      </c>
      <c r="O1278" s="1022">
        <f>'P-SST-2026'!Y41</f>
        <v>0</v>
      </c>
      <c r="P1278" s="1029" t="e">
        <f t="shared" si="126"/>
        <v>#DIV/0!</v>
      </c>
      <c r="Q1278" s="1029"/>
      <c r="R1278" s="1022">
        <f t="shared" si="127"/>
        <v>0</v>
      </c>
      <c r="S1278" s="1022">
        <f t="shared" si="128"/>
        <v>0</v>
      </c>
    </row>
    <row r="1279" spans="1:19">
      <c r="A1279" s="1022">
        <v>35</v>
      </c>
      <c r="B1279" s="1023" t="str">
        <f>'P-SST-2026'!D42</f>
        <v>SST35</v>
      </c>
      <c r="C1279" s="1053" t="s">
        <v>146</v>
      </c>
      <c r="D1279" s="1053" t="s">
        <v>111</v>
      </c>
      <c r="E1279" s="1023" t="str">
        <f>'P-SST-2026'!V42</f>
        <v>Secretaría General</v>
      </c>
      <c r="F1279" s="1022" t="str">
        <f>'P-SST-2026'!E42</f>
        <v>Realizar mediciones ambientales y de seguridad y salud en el trabajo de acuerdo con la necesidad.</v>
      </c>
      <c r="G1279" s="1022">
        <v>2</v>
      </c>
      <c r="H1279" s="1022" t="s">
        <v>135</v>
      </c>
      <c r="I1279" s="1022">
        <f>'P-SST-2026'!S42</f>
        <v>1</v>
      </c>
      <c r="J1279" s="1022">
        <f>'P-SST-2026'!G42+'P-SST-2026'!H42</f>
        <v>0</v>
      </c>
      <c r="K1279" s="1022">
        <f>'P-SST-2026'!X42+'P-SST-2026'!Y42+'P-SST-2026'!Z42</f>
        <v>0</v>
      </c>
      <c r="L1279" s="1031">
        <f t="shared" si="124"/>
        <v>0</v>
      </c>
      <c r="M1279" s="1031">
        <f t="shared" si="125"/>
        <v>0</v>
      </c>
      <c r="N1279" s="1022">
        <f>'P-SST-2026'!H42</f>
        <v>0</v>
      </c>
      <c r="O1279" s="1022">
        <f>'P-SST-2026'!Y42</f>
        <v>0</v>
      </c>
      <c r="P1279" s="1029" t="e">
        <f t="shared" si="126"/>
        <v>#DIV/0!</v>
      </c>
      <c r="Q1279" s="1029"/>
      <c r="R1279" s="1022">
        <f t="shared" si="127"/>
        <v>0</v>
      </c>
      <c r="S1279" s="1022">
        <f t="shared" si="128"/>
        <v>0</v>
      </c>
    </row>
    <row r="1280" spans="1:19">
      <c r="A1280" s="1022">
        <v>36</v>
      </c>
      <c r="B1280" s="1023" t="str">
        <f>'P-SST-2026'!D43</f>
        <v>SST36</v>
      </c>
      <c r="C1280" s="1053" t="s">
        <v>146</v>
      </c>
      <c r="D1280" s="1053" t="s">
        <v>111</v>
      </c>
      <c r="E1280" s="1023" t="str">
        <f>'P-SST-2026'!V43</f>
        <v>Secretaría General</v>
      </c>
      <c r="F1280" s="1022" t="str">
        <f>'P-SST-2026'!E43</f>
        <v>Gestionar los Hallazgos y las oportunidades de mejora relacionadas con SST definidas por cada uno de los Roles del INM</v>
      </c>
      <c r="G1280" s="1022">
        <v>2</v>
      </c>
      <c r="H1280" s="1022" t="s">
        <v>135</v>
      </c>
      <c r="I1280" s="1022">
        <f>'P-SST-2026'!S43</f>
        <v>2</v>
      </c>
      <c r="J1280" s="1022">
        <f>'P-SST-2026'!G43+'P-SST-2026'!H43</f>
        <v>0</v>
      </c>
      <c r="K1280" s="1022">
        <f>'P-SST-2026'!X43+'P-SST-2026'!Y43+'P-SST-2026'!Z43</f>
        <v>0</v>
      </c>
      <c r="L1280" s="1031">
        <f t="shared" si="124"/>
        <v>0</v>
      </c>
      <c r="M1280" s="1031">
        <f t="shared" si="125"/>
        <v>0</v>
      </c>
      <c r="N1280" s="1022">
        <f>'P-SST-2026'!H43</f>
        <v>0</v>
      </c>
      <c r="O1280" s="1022">
        <f>'P-SST-2026'!Y43</f>
        <v>0</v>
      </c>
      <c r="P1280" s="1029" t="e">
        <f t="shared" si="126"/>
        <v>#DIV/0!</v>
      </c>
      <c r="Q1280" s="1029"/>
      <c r="R1280" s="1022">
        <f t="shared" si="127"/>
        <v>0</v>
      </c>
      <c r="S1280" s="1022">
        <f t="shared" si="128"/>
        <v>0</v>
      </c>
    </row>
    <row r="1281" spans="1:19">
      <c r="A1281" s="1022">
        <v>37</v>
      </c>
      <c r="B1281" s="1023" t="str">
        <f>'P-SST-2026'!D44</f>
        <v>SST37</v>
      </c>
      <c r="C1281" s="1053" t="s">
        <v>146</v>
      </c>
      <c r="D1281" s="1053" t="s">
        <v>111</v>
      </c>
      <c r="E1281" s="1023" t="str">
        <f>'P-SST-2026'!V44</f>
        <v>Secretaría General</v>
      </c>
      <c r="F1281" s="1022" t="str">
        <f>'P-SST-2026'!E44</f>
        <v>Realizar inducción de seguridad y salud en el trabajo a servidores públicos, contratistas, practicantes o proveedores.</v>
      </c>
      <c r="G1281" s="1022">
        <v>2</v>
      </c>
      <c r="H1281" s="1022" t="s">
        <v>135</v>
      </c>
      <c r="I1281" s="1022">
        <f>'P-SST-2026'!S44</f>
        <v>2</v>
      </c>
      <c r="J1281" s="1022">
        <f>'P-SST-2026'!G44+'P-SST-2026'!H44</f>
        <v>0</v>
      </c>
      <c r="K1281" s="1022">
        <f>'P-SST-2026'!X44+'P-SST-2026'!Y44+'P-SST-2026'!Z44</f>
        <v>1</v>
      </c>
      <c r="L1281" s="1031">
        <f t="shared" si="124"/>
        <v>0</v>
      </c>
      <c r="M1281" s="1031">
        <f t="shared" si="125"/>
        <v>0.5</v>
      </c>
      <c r="N1281" s="1022">
        <f>'P-SST-2026'!H44</f>
        <v>0</v>
      </c>
      <c r="O1281" s="1022">
        <f>'P-SST-2026'!Y44</f>
        <v>0</v>
      </c>
      <c r="P1281" s="1029" t="e">
        <f t="shared" si="126"/>
        <v>#DIV/0!</v>
      </c>
      <c r="Q1281" s="1029"/>
      <c r="R1281" s="1022">
        <f t="shared" si="127"/>
        <v>1</v>
      </c>
      <c r="S1281" s="1022">
        <f t="shared" si="128"/>
        <v>0</v>
      </c>
    </row>
    <row r="1282" spans="1:19">
      <c r="A1282" s="1022">
        <v>38</v>
      </c>
      <c r="B1282" s="1023" t="str">
        <f>'P-SST-2026'!D45</f>
        <v>SST38</v>
      </c>
      <c r="C1282" s="1053" t="s">
        <v>146</v>
      </c>
      <c r="D1282" s="1053" t="s">
        <v>111</v>
      </c>
      <c r="E1282" s="1023" t="str">
        <f>'P-SST-2026'!V45</f>
        <v>Secretaría General</v>
      </c>
      <c r="F1282" s="1022" t="str">
        <f>'P-SST-2026'!E45</f>
        <v>Realizar actividades tendientes a Promocionar la Salud (Semana de la Salud y ambiental)</v>
      </c>
      <c r="G1282" s="1022">
        <v>2</v>
      </c>
      <c r="H1282" s="1022" t="s">
        <v>135</v>
      </c>
      <c r="I1282" s="1022">
        <f>'P-SST-2026'!S45</f>
        <v>1</v>
      </c>
      <c r="J1282" s="1022">
        <f>'P-SST-2026'!G45+'P-SST-2026'!H45</f>
        <v>0</v>
      </c>
      <c r="K1282" s="1022">
        <f>'P-SST-2026'!X45+'P-SST-2026'!Y45+'P-SST-2026'!Z45</f>
        <v>0</v>
      </c>
      <c r="L1282" s="1031">
        <f t="shared" si="124"/>
        <v>0</v>
      </c>
      <c r="M1282" s="1031">
        <f t="shared" si="125"/>
        <v>0</v>
      </c>
      <c r="N1282" s="1022">
        <f>'P-SST-2026'!H45</f>
        <v>0</v>
      </c>
      <c r="O1282" s="1022">
        <f>'P-SST-2026'!Y45</f>
        <v>0</v>
      </c>
      <c r="P1282" s="1029" t="e">
        <f t="shared" si="126"/>
        <v>#DIV/0!</v>
      </c>
      <c r="Q1282" s="1029"/>
      <c r="R1282" s="1022">
        <f t="shared" si="127"/>
        <v>0</v>
      </c>
      <c r="S1282" s="1022">
        <f t="shared" si="128"/>
        <v>0</v>
      </c>
    </row>
    <row r="1283" spans="1:19">
      <c r="A1283" s="1022">
        <v>39</v>
      </c>
      <c r="B1283" s="1023" t="str">
        <f>'P-SST-2026'!D46</f>
        <v>SST39</v>
      </c>
      <c r="C1283" s="1053" t="s">
        <v>146</v>
      </c>
      <c r="D1283" s="1053" t="s">
        <v>111</v>
      </c>
      <c r="E1283" s="1023" t="str">
        <f>'P-SST-2026'!V46</f>
        <v>Secretaría General</v>
      </c>
      <c r="F1283" s="1022" t="str">
        <f>'P-SST-2026'!E46</f>
        <v xml:space="preserve">Realizar capacitación y acompañamiento del COPASST </v>
      </c>
      <c r="G1283" s="1022">
        <v>2</v>
      </c>
      <c r="H1283" s="1022" t="s">
        <v>135</v>
      </c>
      <c r="I1283" s="1022">
        <f>'P-SST-2026'!S46</f>
        <v>12</v>
      </c>
      <c r="J1283" s="1022">
        <f>'P-SST-2026'!G46+'P-SST-2026'!H46</f>
        <v>2</v>
      </c>
      <c r="K1283" s="1022">
        <f>'P-SST-2026'!X46+'P-SST-2026'!Y46+'P-SST-2026'!Z46</f>
        <v>3</v>
      </c>
      <c r="L1283" s="1031">
        <f t="shared" si="124"/>
        <v>0.16666666666666666</v>
      </c>
      <c r="M1283" s="1031">
        <f t="shared" si="125"/>
        <v>0.25</v>
      </c>
      <c r="N1283" s="1022">
        <f>'P-SST-2026'!H46</f>
        <v>1</v>
      </c>
      <c r="O1283" s="1022">
        <f>'P-SST-2026'!Y46</f>
        <v>1</v>
      </c>
      <c r="P1283" s="1029">
        <f t="shared" si="126"/>
        <v>1</v>
      </c>
      <c r="Q1283" s="1029"/>
      <c r="R1283" s="1022">
        <f t="shared" si="127"/>
        <v>1</v>
      </c>
      <c r="S1283" s="1022">
        <f t="shared" si="128"/>
        <v>0</v>
      </c>
    </row>
    <row r="1284" spans="1:19">
      <c r="A1284" s="1022">
        <v>40</v>
      </c>
      <c r="B1284" s="1023" t="str">
        <f>'P-SST-2026'!D47</f>
        <v>SST40</v>
      </c>
      <c r="C1284" s="1053" t="s">
        <v>146</v>
      </c>
      <c r="D1284" s="1053" t="s">
        <v>111</v>
      </c>
      <c r="E1284" s="1023" t="str">
        <f>'P-SST-2026'!V47</f>
        <v>Secretaría General</v>
      </c>
      <c r="F1284" s="1022" t="str">
        <f>'P-SST-2026'!E47</f>
        <v>Realizar seguimiento al comité de convivencia laboral y su capacitación (recibir informes)</v>
      </c>
      <c r="G1284" s="1022">
        <v>2</v>
      </c>
      <c r="H1284" s="1022" t="s">
        <v>135</v>
      </c>
      <c r="I1284" s="1022">
        <f>'P-SST-2026'!S47</f>
        <v>12</v>
      </c>
      <c r="J1284" s="1022">
        <f>'P-SST-2026'!G47+'P-SST-2026'!H47</f>
        <v>2</v>
      </c>
      <c r="K1284" s="1022">
        <f>'P-SST-2026'!X47+'P-SST-2026'!Y47+'P-SST-2026'!Z47</f>
        <v>3</v>
      </c>
      <c r="L1284" s="1031">
        <f t="shared" si="124"/>
        <v>0.16666666666666666</v>
      </c>
      <c r="M1284" s="1031">
        <f t="shared" si="125"/>
        <v>0.25</v>
      </c>
      <c r="N1284" s="1022">
        <f>'P-SST-2026'!H47</f>
        <v>1</v>
      </c>
      <c r="O1284" s="1022">
        <f>'P-SST-2026'!Y47</f>
        <v>1</v>
      </c>
      <c r="P1284" s="1029">
        <f t="shared" si="126"/>
        <v>1</v>
      </c>
      <c r="Q1284" s="1029"/>
      <c r="R1284" s="1022">
        <f t="shared" si="127"/>
        <v>1</v>
      </c>
      <c r="S1284" s="1022">
        <f t="shared" si="128"/>
        <v>0</v>
      </c>
    </row>
    <row r="1285" spans="1:19">
      <c r="A1285" s="1022">
        <v>41</v>
      </c>
      <c r="B1285" s="1023" t="str">
        <f>'P-SST-2026'!D48</f>
        <v>SST41</v>
      </c>
      <c r="C1285" s="1053" t="s">
        <v>146</v>
      </c>
      <c r="D1285" s="1053" t="s">
        <v>111</v>
      </c>
      <c r="E1285" s="1023" t="str">
        <f>'P-SST-2026'!V48</f>
        <v>Secretaría General</v>
      </c>
      <c r="F1285" s="1022" t="str">
        <f>'P-SST-2026'!E48</f>
        <v>Actualizar y Acompañar el seguimiento al programa de Inspecciones COPASST .</v>
      </c>
      <c r="G1285" s="1022">
        <v>2</v>
      </c>
      <c r="H1285" s="1022" t="s">
        <v>135</v>
      </c>
      <c r="I1285" s="1022">
        <f>'P-SST-2026'!S48</f>
        <v>3</v>
      </c>
      <c r="J1285" s="1022">
        <f>'P-SST-2026'!G48+'P-SST-2026'!H48</f>
        <v>0</v>
      </c>
      <c r="K1285" s="1022">
        <f>'P-SST-2026'!X48+'P-SST-2026'!Y48+'P-SST-2026'!Z48</f>
        <v>0</v>
      </c>
      <c r="L1285" s="1031">
        <f t="shared" si="124"/>
        <v>0</v>
      </c>
      <c r="M1285" s="1031">
        <f t="shared" si="125"/>
        <v>0</v>
      </c>
      <c r="N1285" s="1022">
        <f>'P-SST-2026'!H48</f>
        <v>0</v>
      </c>
      <c r="O1285" s="1022">
        <f>'P-SST-2026'!Y48</f>
        <v>0</v>
      </c>
      <c r="P1285" s="1029" t="e">
        <f t="shared" si="126"/>
        <v>#DIV/0!</v>
      </c>
      <c r="Q1285" s="1029"/>
      <c r="R1285" s="1022">
        <f t="shared" si="127"/>
        <v>0</v>
      </c>
      <c r="S1285" s="1022">
        <f t="shared" si="128"/>
        <v>0</v>
      </c>
    </row>
    <row r="1286" spans="1:19">
      <c r="A1286" s="1022">
        <v>42</v>
      </c>
      <c r="B1286" s="1023" t="str">
        <f>'P-SST-2026'!D49</f>
        <v>SST42</v>
      </c>
      <c r="C1286" s="1053" t="s">
        <v>146</v>
      </c>
      <c r="D1286" s="1053" t="s">
        <v>111</v>
      </c>
      <c r="E1286" s="1023" t="str">
        <f>'P-SST-2026'!V49</f>
        <v>Secretaría General</v>
      </c>
      <c r="F1286" s="1022" t="str">
        <f>'P-SST-2026'!E49</f>
        <v xml:space="preserve">Gestionar la ejecución del Cronograma de capacitaciones y actividades del SG-SST  </v>
      </c>
      <c r="G1286" s="1022">
        <v>2</v>
      </c>
      <c r="H1286" s="1022" t="s">
        <v>135</v>
      </c>
      <c r="I1286" s="1022">
        <f>'P-SST-2026'!S49</f>
        <v>9</v>
      </c>
      <c r="J1286" s="1022">
        <f>'P-SST-2026'!G49+'P-SST-2026'!H49</f>
        <v>1</v>
      </c>
      <c r="K1286" s="1022">
        <f>'P-SST-2026'!X49+'P-SST-2026'!Y49+'P-SST-2026'!Z49</f>
        <v>2</v>
      </c>
      <c r="L1286" s="1031">
        <f t="shared" si="124"/>
        <v>0.1111111111111111</v>
      </c>
      <c r="M1286" s="1031">
        <f t="shared" si="125"/>
        <v>0.22222222222222221</v>
      </c>
      <c r="N1286" s="1022">
        <f>'P-SST-2026'!H49</f>
        <v>1</v>
      </c>
      <c r="O1286" s="1022">
        <f>'P-SST-2026'!Y49</f>
        <v>1</v>
      </c>
      <c r="P1286" s="1029">
        <f t="shared" si="126"/>
        <v>1</v>
      </c>
      <c r="Q1286" s="1029"/>
      <c r="R1286" s="1022">
        <f t="shared" si="127"/>
        <v>1</v>
      </c>
      <c r="S1286" s="1022">
        <f t="shared" si="128"/>
        <v>0</v>
      </c>
    </row>
    <row r="1287" spans="1:19">
      <c r="A1287" s="1022">
        <v>43</v>
      </c>
      <c r="B1287" s="1023" t="str">
        <f>'P-SST-2026'!D50</f>
        <v>SST43</v>
      </c>
      <c r="C1287" s="1053" t="s">
        <v>146</v>
      </c>
      <c r="D1287" s="1053" t="s">
        <v>111</v>
      </c>
      <c r="E1287" s="1023" t="str">
        <f>'P-SST-2026'!V50</f>
        <v>Secretaría General</v>
      </c>
      <c r="F1287" s="1022" t="str">
        <f>'P-SST-2026'!E50</f>
        <v>Gestionar la publicación de piezas y campañas sobre seguridad y salud en el trabajo con comunicaciones.</v>
      </c>
      <c r="G1287" s="1022">
        <v>2</v>
      </c>
      <c r="H1287" s="1022" t="s">
        <v>135</v>
      </c>
      <c r="I1287" s="1022">
        <f>'P-SST-2026'!S50</f>
        <v>9</v>
      </c>
      <c r="J1287" s="1022">
        <f>'P-SST-2026'!G50+'P-SST-2026'!H50</f>
        <v>1</v>
      </c>
      <c r="K1287" s="1022">
        <f>'P-SST-2026'!X50+'P-SST-2026'!Y50+'P-SST-2026'!Z50</f>
        <v>2</v>
      </c>
      <c r="L1287" s="1031">
        <f t="shared" si="124"/>
        <v>0.1111111111111111</v>
      </c>
      <c r="M1287" s="1031">
        <f t="shared" si="125"/>
        <v>0.22222222222222221</v>
      </c>
      <c r="N1287" s="1022">
        <f>'P-SST-2026'!H50</f>
        <v>1</v>
      </c>
      <c r="O1287" s="1022">
        <f>'P-SST-2026'!Y50</f>
        <v>1</v>
      </c>
      <c r="P1287" s="1029">
        <f t="shared" si="126"/>
        <v>1</v>
      </c>
      <c r="Q1287" s="1029"/>
      <c r="R1287" s="1022">
        <f t="shared" si="127"/>
        <v>1</v>
      </c>
      <c r="S1287" s="1022">
        <f t="shared" si="128"/>
        <v>0</v>
      </c>
    </row>
    <row r="1288" spans="1:19">
      <c r="A1288" s="1022">
        <v>1</v>
      </c>
      <c r="B1288" s="1023" t="str">
        <f>'P-SST-2026'!D8</f>
        <v>SST1</v>
      </c>
      <c r="C1288" s="1053" t="s">
        <v>146</v>
      </c>
      <c r="D1288" s="1053" t="s">
        <v>111</v>
      </c>
      <c r="E1288" s="1023" t="str">
        <f>'P-SST-2026'!V8</f>
        <v>Secretaría General</v>
      </c>
      <c r="F1288" s="1022" t="str">
        <f>'P-SST-2026'!E8</f>
        <v xml:space="preserve"> Reportar los indicadores del SG-SST en ISOLUCION.</v>
      </c>
      <c r="G1288" s="1022">
        <v>3</v>
      </c>
      <c r="H1288" s="1022" t="s">
        <v>136</v>
      </c>
      <c r="I1288" s="1022">
        <f>'P-SST-2026'!S8</f>
        <v>12</v>
      </c>
      <c r="J1288" s="1022">
        <f>'P-SST-2026'!G8+'P-SST-2026'!H8+'P-SST-2026'!I8</f>
        <v>3</v>
      </c>
      <c r="K1288" s="1022">
        <f>'P-SST-2026'!X8+'P-SST-2026'!Y8+'P-SST-2026'!Z8</f>
        <v>3</v>
      </c>
      <c r="L1288" s="1031">
        <f t="shared" si="124"/>
        <v>0.25</v>
      </c>
      <c r="M1288" s="1031">
        <f t="shared" si="125"/>
        <v>0.25</v>
      </c>
      <c r="N1288" s="1022">
        <f>'P-SST-2026'!I8</f>
        <v>1</v>
      </c>
      <c r="O1288" s="1022">
        <f>'P-SST-2026'!Z8</f>
        <v>1</v>
      </c>
      <c r="P1288" s="1029">
        <f t="shared" si="126"/>
        <v>1</v>
      </c>
      <c r="Q1288" s="1029"/>
      <c r="R1288" s="1022">
        <f t="shared" si="127"/>
        <v>0</v>
      </c>
      <c r="S1288" s="1022">
        <f t="shared" si="128"/>
        <v>0</v>
      </c>
    </row>
    <row r="1289" spans="1:19">
      <c r="A1289" s="1022">
        <v>2</v>
      </c>
      <c r="B1289" s="1023" t="str">
        <f>'P-SST-2026'!D9</f>
        <v>SST2</v>
      </c>
      <c r="C1289" s="1053" t="s">
        <v>146</v>
      </c>
      <c r="D1289" s="1053" t="s">
        <v>111</v>
      </c>
      <c r="E1289" s="1023" t="str">
        <f>'P-SST-2026'!V9</f>
        <v>Secretaría General</v>
      </c>
      <c r="F1289" s="1022" t="str">
        <f>'P-SST-2026'!E9</f>
        <v>Actualizar la política de SST teniendo en cuenta el decreto 1072 de 2015 y la ISO 45001.</v>
      </c>
      <c r="G1289" s="1022">
        <v>3</v>
      </c>
      <c r="H1289" s="1022" t="s">
        <v>136</v>
      </c>
      <c r="I1289" s="1022">
        <f>'P-SST-2026'!S9</f>
        <v>1</v>
      </c>
      <c r="J1289" s="1022">
        <f>'P-SST-2026'!G9+'P-SST-2026'!H9+'P-SST-2026'!I9</f>
        <v>1</v>
      </c>
      <c r="K1289" s="1022">
        <f>'P-SST-2026'!X9+'P-SST-2026'!Y9+'P-SST-2026'!Z9</f>
        <v>1</v>
      </c>
      <c r="L1289" s="1031">
        <f t="shared" si="124"/>
        <v>1</v>
      </c>
      <c r="M1289" s="1031">
        <f t="shared" si="125"/>
        <v>1</v>
      </c>
      <c r="N1289" s="1022">
        <f>'P-SST-2026'!I9</f>
        <v>1</v>
      </c>
      <c r="O1289" s="1022">
        <f>'P-SST-2026'!Z9</f>
        <v>1</v>
      </c>
      <c r="P1289" s="1029">
        <f t="shared" si="126"/>
        <v>1</v>
      </c>
      <c r="Q1289" s="1029"/>
      <c r="R1289" s="1022">
        <f t="shared" ref="R1289:R1330" si="129">K1289-J1289</f>
        <v>0</v>
      </c>
      <c r="S1289" s="1022">
        <f t="shared" ref="S1289:S1330" si="130">O1289-N1289</f>
        <v>0</v>
      </c>
    </row>
    <row r="1290" spans="1:19">
      <c r="A1290" s="1022">
        <v>3</v>
      </c>
      <c r="B1290" s="1023" t="str">
        <f>'P-SST-2026'!D10</f>
        <v>SST3</v>
      </c>
      <c r="C1290" s="1053" t="s">
        <v>146</v>
      </c>
      <c r="D1290" s="1053" t="s">
        <v>111</v>
      </c>
      <c r="E1290" s="1023" t="str">
        <f>'P-SST-2026'!V10</f>
        <v>Secretaría General</v>
      </c>
      <c r="F1290" s="1022" t="str">
        <f>'P-SST-2026'!E10</f>
        <v>Gestionar las elecciones del comité de convivencia (COCOLA) y el comité paritario de seguridad y salud en el trabajo (COPASST) Para la vigencia  2027-2028.</v>
      </c>
      <c r="G1290" s="1022">
        <v>3</v>
      </c>
      <c r="H1290" s="1022" t="s">
        <v>136</v>
      </c>
      <c r="I1290" s="1022">
        <f>'P-SST-2026'!S10</f>
        <v>1</v>
      </c>
      <c r="J1290" s="1022">
        <f>'P-SST-2026'!G10+'P-SST-2026'!H10+'P-SST-2026'!I10</f>
        <v>0</v>
      </c>
      <c r="K1290" s="1022">
        <f>'P-SST-2026'!X10+'P-SST-2026'!Y10+'P-SST-2026'!Z10</f>
        <v>0</v>
      </c>
      <c r="L1290" s="1031">
        <f t="shared" si="124"/>
        <v>0</v>
      </c>
      <c r="M1290" s="1031">
        <f t="shared" si="125"/>
        <v>0</v>
      </c>
      <c r="N1290" s="1022">
        <f>'P-SST-2026'!I10</f>
        <v>0</v>
      </c>
      <c r="O1290" s="1022">
        <f>'P-SST-2026'!Z10</f>
        <v>0</v>
      </c>
      <c r="P1290" s="1029" t="e">
        <f t="shared" si="126"/>
        <v>#DIV/0!</v>
      </c>
      <c r="Q1290" s="1029"/>
      <c r="R1290" s="1022">
        <f t="shared" si="129"/>
        <v>0</v>
      </c>
      <c r="S1290" s="1022">
        <f t="shared" si="130"/>
        <v>0</v>
      </c>
    </row>
    <row r="1291" spans="1:19">
      <c r="A1291" s="1022">
        <v>4</v>
      </c>
      <c r="B1291" s="1023" t="str">
        <f>'P-SST-2026'!D11</f>
        <v>SST4</v>
      </c>
      <c r="C1291" s="1053" t="s">
        <v>146</v>
      </c>
      <c r="D1291" s="1053" t="s">
        <v>111</v>
      </c>
      <c r="E1291" s="1023" t="str">
        <f>'P-SST-2026'!V11</f>
        <v>Secretaría General</v>
      </c>
      <c r="F1291" s="1022" t="str">
        <f>'P-SST-2026'!E11</f>
        <v>Crear la convocatoria para las elecciones del comité de convivencia (COCOLA) y el comité paritario de seguridad y salud en el trabajo (COPASST) Para la vigencia  2027-2028.</v>
      </c>
      <c r="G1291" s="1022">
        <v>3</v>
      </c>
      <c r="H1291" s="1022" t="s">
        <v>136</v>
      </c>
      <c r="I1291" s="1022">
        <f>'P-SST-2026'!S11</f>
        <v>1</v>
      </c>
      <c r="J1291" s="1022">
        <f>'P-SST-2026'!G11+'P-SST-2026'!H11+'P-SST-2026'!I11</f>
        <v>0</v>
      </c>
      <c r="K1291" s="1022">
        <f>'P-SST-2026'!X11+'P-SST-2026'!Y11+'P-SST-2026'!Z11</f>
        <v>0</v>
      </c>
      <c r="L1291" s="1031">
        <f t="shared" si="124"/>
        <v>0</v>
      </c>
      <c r="M1291" s="1031">
        <f t="shared" si="125"/>
        <v>0</v>
      </c>
      <c r="N1291" s="1022">
        <f>'P-SST-2026'!I11</f>
        <v>0</v>
      </c>
      <c r="O1291" s="1022">
        <f>'P-SST-2026'!Z11</f>
        <v>0</v>
      </c>
      <c r="P1291" s="1029" t="e">
        <f t="shared" si="126"/>
        <v>#DIV/0!</v>
      </c>
      <c r="Q1291" s="1029"/>
      <c r="R1291" s="1022">
        <f t="shared" si="129"/>
        <v>0</v>
      </c>
      <c r="S1291" s="1022">
        <f t="shared" si="130"/>
        <v>0</v>
      </c>
    </row>
    <row r="1292" spans="1:19">
      <c r="A1292" s="1022">
        <v>5</v>
      </c>
      <c r="B1292" s="1023" t="str">
        <f>'P-SST-2026'!D12</f>
        <v>SST5</v>
      </c>
      <c r="C1292" s="1053" t="s">
        <v>146</v>
      </c>
      <c r="D1292" s="1053" t="s">
        <v>111</v>
      </c>
      <c r="E1292" s="1023" t="str">
        <f>'P-SST-2026'!V12</f>
        <v>Secretaría General</v>
      </c>
      <c r="F1292" s="1022" t="str">
        <f>'P-SST-2026'!E12</f>
        <v>Actualizar los objetivos del sistema de gestion de seguridad y salud en el trabajo  teniendo en cuenta el decreto 1072 de 2015 y la ISO 45001.</v>
      </c>
      <c r="G1292" s="1022">
        <v>3</v>
      </c>
      <c r="H1292" s="1022" t="s">
        <v>136</v>
      </c>
      <c r="I1292" s="1022">
        <f>'P-SST-2026'!S12</f>
        <v>1</v>
      </c>
      <c r="J1292" s="1022">
        <f>'P-SST-2026'!G12+'P-SST-2026'!H12+'P-SST-2026'!I12</f>
        <v>0</v>
      </c>
      <c r="K1292" s="1022">
        <f>'P-SST-2026'!X12+'P-SST-2026'!Y12+'P-SST-2026'!Z12</f>
        <v>0</v>
      </c>
      <c r="L1292" s="1031">
        <f t="shared" ref="L1292:L1355" si="131">J1292/I1292</f>
        <v>0</v>
      </c>
      <c r="M1292" s="1031">
        <f t="shared" ref="M1292:M1327" si="132">K1292/I1292</f>
        <v>0</v>
      </c>
      <c r="N1292" s="1022">
        <f>'P-SST-2026'!I12</f>
        <v>0</v>
      </c>
      <c r="O1292" s="1022">
        <f>'P-SST-2026'!Z12</f>
        <v>0</v>
      </c>
      <c r="P1292" s="1029" t="e">
        <f t="shared" ref="P1292:P1355" si="133">O1292/N1292</f>
        <v>#DIV/0!</v>
      </c>
      <c r="Q1292" s="1029"/>
      <c r="R1292" s="1022">
        <f t="shared" si="129"/>
        <v>0</v>
      </c>
      <c r="S1292" s="1022">
        <f t="shared" si="130"/>
        <v>0</v>
      </c>
    </row>
    <row r="1293" spans="1:19">
      <c r="A1293" s="1022">
        <v>6</v>
      </c>
      <c r="B1293" s="1023" t="str">
        <f>'P-SST-2026'!D13</f>
        <v>SST6</v>
      </c>
      <c r="C1293" s="1053" t="s">
        <v>146</v>
      </c>
      <c r="D1293" s="1053" t="s">
        <v>111</v>
      </c>
      <c r="E1293" s="1023" t="str">
        <f>'P-SST-2026'!V13</f>
        <v>Secretaría General</v>
      </c>
      <c r="F1293" s="1022" t="str">
        <f>'P-SST-2026'!E13</f>
        <v>Actualizarel Reglamento de Higiene y Seguridad Industrial teniendo en cuenta el decreto 1072 de 2015 y la ISO 45001.</v>
      </c>
      <c r="G1293" s="1022">
        <v>3</v>
      </c>
      <c r="H1293" s="1022" t="s">
        <v>136</v>
      </c>
      <c r="I1293" s="1022">
        <f>'P-SST-2026'!S13</f>
        <v>1</v>
      </c>
      <c r="J1293" s="1022">
        <f>'P-SST-2026'!G13+'P-SST-2026'!H13+'P-SST-2026'!I13</f>
        <v>1</v>
      </c>
      <c r="K1293" s="1022">
        <f>'P-SST-2026'!X13+'P-SST-2026'!Y13+'P-SST-2026'!Z13</f>
        <v>1</v>
      </c>
      <c r="L1293" s="1031">
        <f t="shared" si="131"/>
        <v>1</v>
      </c>
      <c r="M1293" s="1031">
        <f t="shared" si="132"/>
        <v>1</v>
      </c>
      <c r="N1293" s="1022">
        <f>'P-SST-2026'!I13</f>
        <v>1</v>
      </c>
      <c r="O1293" s="1022">
        <f>'P-SST-2026'!Z13</f>
        <v>1</v>
      </c>
      <c r="P1293" s="1029">
        <f t="shared" si="133"/>
        <v>1</v>
      </c>
      <c r="Q1293" s="1029"/>
      <c r="R1293" s="1022">
        <f t="shared" si="129"/>
        <v>0</v>
      </c>
      <c r="S1293" s="1022">
        <f t="shared" si="130"/>
        <v>0</v>
      </c>
    </row>
    <row r="1294" spans="1:19">
      <c r="A1294" s="1022">
        <v>7</v>
      </c>
      <c r="B1294" s="1023" t="str">
        <f>'P-SST-2026'!D14</f>
        <v>SST7</v>
      </c>
      <c r="C1294" s="1053" t="s">
        <v>146</v>
      </c>
      <c r="D1294" s="1053" t="s">
        <v>111</v>
      </c>
      <c r="E1294" s="1023" t="str">
        <f>'P-SST-2026'!V14</f>
        <v>Secretaría General</v>
      </c>
      <c r="F1294" s="1022" t="str">
        <f>'P-SST-2026'!E14</f>
        <v>Actualizar los programas de vigilancia epidemiologicos del sistema de gestion de seguridad y salud en el trabajo:
1. PVE osteomuscular
2.PVE Riesgos Cardiovasculares
3.PVE Riesgo Psicosocial
4.PVE Riesgo Auditivo 
5.PVE Riesgo Visual</v>
      </c>
      <c r="G1294" s="1022">
        <v>3</v>
      </c>
      <c r="H1294" s="1022" t="s">
        <v>136</v>
      </c>
      <c r="I1294" s="1022">
        <f>'P-SST-2026'!S14</f>
        <v>3</v>
      </c>
      <c r="J1294" s="1022">
        <f>'P-SST-2026'!G14+'P-SST-2026'!H14+'P-SST-2026'!I14</f>
        <v>0</v>
      </c>
      <c r="K1294" s="1022">
        <f>'P-SST-2026'!X14+'P-SST-2026'!Y14+'P-SST-2026'!Z14</f>
        <v>0</v>
      </c>
      <c r="L1294" s="1031">
        <f t="shared" si="131"/>
        <v>0</v>
      </c>
      <c r="M1294" s="1031">
        <f t="shared" si="132"/>
        <v>0</v>
      </c>
      <c r="N1294" s="1022">
        <f>'P-SST-2026'!I14</f>
        <v>0</v>
      </c>
      <c r="O1294" s="1022">
        <f>'P-SST-2026'!Z14</f>
        <v>0</v>
      </c>
      <c r="P1294" s="1029" t="e">
        <f t="shared" si="133"/>
        <v>#DIV/0!</v>
      </c>
      <c r="Q1294" s="1029"/>
      <c r="R1294" s="1022">
        <f t="shared" si="129"/>
        <v>0</v>
      </c>
      <c r="S1294" s="1022">
        <f t="shared" si="130"/>
        <v>0</v>
      </c>
    </row>
    <row r="1295" spans="1:19">
      <c r="A1295" s="1022">
        <v>8</v>
      </c>
      <c r="B1295" s="1023" t="str">
        <f>'P-SST-2026'!D15</f>
        <v>SST8</v>
      </c>
      <c r="C1295" s="1053" t="s">
        <v>146</v>
      </c>
      <c r="D1295" s="1053" t="s">
        <v>111</v>
      </c>
      <c r="E1295" s="1023" t="str">
        <f>'P-SST-2026'!V15</f>
        <v>Secretaría General</v>
      </c>
      <c r="F1295" s="1022" t="str">
        <f>'P-SST-2026'!E15</f>
        <v>Actualizar los programas del sistema de gestion de seguridad y salud en el trabajo:
1.Plan Estratégico De Seguridad Vial
2.Programa De Estilos De Vida Y Entornos Laborales Saludables
3.Programa De Gestión Riesgo Químico</v>
      </c>
      <c r="G1295" s="1022">
        <v>3</v>
      </c>
      <c r="H1295" s="1022" t="s">
        <v>136</v>
      </c>
      <c r="I1295" s="1022">
        <f>'P-SST-2026'!S15</f>
        <v>2</v>
      </c>
      <c r="J1295" s="1022">
        <f>'P-SST-2026'!G15+'P-SST-2026'!H15+'P-SST-2026'!I15</f>
        <v>0</v>
      </c>
      <c r="K1295" s="1022">
        <f>'P-SST-2026'!X15+'P-SST-2026'!Y15+'P-SST-2026'!Z15</f>
        <v>0</v>
      </c>
      <c r="L1295" s="1031">
        <f t="shared" si="131"/>
        <v>0</v>
      </c>
      <c r="M1295" s="1031">
        <f t="shared" si="132"/>
        <v>0</v>
      </c>
      <c r="N1295" s="1022">
        <f>'P-SST-2026'!I15</f>
        <v>0</v>
      </c>
      <c r="O1295" s="1022">
        <f>'P-SST-2026'!Z15</f>
        <v>0</v>
      </c>
      <c r="P1295" s="1029" t="e">
        <f t="shared" si="133"/>
        <v>#DIV/0!</v>
      </c>
      <c r="Q1295" s="1029"/>
      <c r="R1295" s="1022">
        <f t="shared" si="129"/>
        <v>0</v>
      </c>
      <c r="S1295" s="1022">
        <f t="shared" si="130"/>
        <v>0</v>
      </c>
    </row>
    <row r="1296" spans="1:19">
      <c r="A1296" s="1022">
        <v>9</v>
      </c>
      <c r="B1296" s="1023" t="str">
        <f>'P-SST-2026'!D16</f>
        <v>SST9</v>
      </c>
      <c r="C1296" s="1053" t="s">
        <v>146</v>
      </c>
      <c r="D1296" s="1053" t="s">
        <v>111</v>
      </c>
      <c r="E1296" s="1023" t="str">
        <f>'P-SST-2026'!V16</f>
        <v>Secretaría General</v>
      </c>
      <c r="F1296" s="1022" t="str">
        <f>'P-SST-2026'!E16</f>
        <v xml:space="preserve"> Elaborar Informe final de intervención Programa de estilos de vida y entornos laborales saludables Código: A-04-P-019</v>
      </c>
      <c r="G1296" s="1022">
        <v>3</v>
      </c>
      <c r="H1296" s="1022" t="s">
        <v>136</v>
      </c>
      <c r="I1296" s="1022">
        <f>'P-SST-2026'!S16</f>
        <v>1</v>
      </c>
      <c r="J1296" s="1022">
        <f>'P-SST-2026'!G16+'P-SST-2026'!H16+'P-SST-2026'!I16</f>
        <v>0</v>
      </c>
      <c r="K1296" s="1022">
        <f>'P-SST-2026'!X16+'P-SST-2026'!Y16+'P-SST-2026'!Z16</f>
        <v>0</v>
      </c>
      <c r="L1296" s="1031">
        <f t="shared" si="131"/>
        <v>0</v>
      </c>
      <c r="M1296" s="1031">
        <f t="shared" si="132"/>
        <v>0</v>
      </c>
      <c r="N1296" s="1022">
        <f>'P-SST-2026'!I16</f>
        <v>0</v>
      </c>
      <c r="O1296" s="1022">
        <f>'P-SST-2026'!Z16</f>
        <v>0</v>
      </c>
      <c r="P1296" s="1029" t="e">
        <f t="shared" si="133"/>
        <v>#DIV/0!</v>
      </c>
      <c r="Q1296" s="1029"/>
      <c r="R1296" s="1022">
        <f t="shared" si="129"/>
        <v>0</v>
      </c>
      <c r="S1296" s="1022">
        <f t="shared" si="130"/>
        <v>0</v>
      </c>
    </row>
    <row r="1297" spans="1:19">
      <c r="A1297" s="1022">
        <v>10</v>
      </c>
      <c r="B1297" s="1023" t="str">
        <f>'P-SST-2026'!D17</f>
        <v>SST10</v>
      </c>
      <c r="C1297" s="1053" t="s">
        <v>146</v>
      </c>
      <c r="D1297" s="1053" t="s">
        <v>111</v>
      </c>
      <c r="E1297" s="1023" t="str">
        <f>'P-SST-2026'!V17</f>
        <v>Secretaría General</v>
      </c>
      <c r="F1297" s="1022" t="str">
        <f>'P-SST-2026'!E17</f>
        <v>Actualizar el  formato del profesiograma</v>
      </c>
      <c r="G1297" s="1022">
        <v>3</v>
      </c>
      <c r="H1297" s="1022" t="s">
        <v>136</v>
      </c>
      <c r="I1297" s="1022">
        <f>'P-SST-2026'!S17</f>
        <v>1</v>
      </c>
      <c r="J1297" s="1022">
        <f>'P-SST-2026'!G17+'P-SST-2026'!H17+'P-SST-2026'!I17</f>
        <v>0</v>
      </c>
      <c r="K1297" s="1022">
        <f>'P-SST-2026'!X17+'P-SST-2026'!Y17+'P-SST-2026'!Z17</f>
        <v>0</v>
      </c>
      <c r="L1297" s="1031">
        <f t="shared" si="131"/>
        <v>0</v>
      </c>
      <c r="M1297" s="1031">
        <f t="shared" si="132"/>
        <v>0</v>
      </c>
      <c r="N1297" s="1022">
        <f>'P-SST-2026'!I17</f>
        <v>0</v>
      </c>
      <c r="O1297" s="1022">
        <f>'P-SST-2026'!Z17</f>
        <v>0</v>
      </c>
      <c r="P1297" s="1029" t="e">
        <f t="shared" si="133"/>
        <v>#DIV/0!</v>
      </c>
      <c r="Q1297" s="1029"/>
      <c r="R1297" s="1022">
        <f t="shared" si="129"/>
        <v>0</v>
      </c>
      <c r="S1297" s="1022">
        <f t="shared" si="130"/>
        <v>0</v>
      </c>
    </row>
    <row r="1298" spans="1:19">
      <c r="A1298" s="1022">
        <v>11</v>
      </c>
      <c r="B1298" s="1023" t="str">
        <f>'P-SST-2026'!D18</f>
        <v>SST11</v>
      </c>
      <c r="C1298" s="1053" t="s">
        <v>146</v>
      </c>
      <c r="D1298" s="1053" t="s">
        <v>111</v>
      </c>
      <c r="E1298" s="1023" t="str">
        <f>'P-SST-2026'!V18</f>
        <v>Secretaría General</v>
      </c>
      <c r="F1298" s="1022" t="str">
        <f>'P-SST-2026'!E18</f>
        <v>Realizar rendición de cuentas a todas las partes interesadas del SG-SST</v>
      </c>
      <c r="G1298" s="1022">
        <v>3</v>
      </c>
      <c r="H1298" s="1022" t="s">
        <v>136</v>
      </c>
      <c r="I1298" s="1022">
        <f>'P-SST-2026'!S18</f>
        <v>1</v>
      </c>
      <c r="J1298" s="1022">
        <f>'P-SST-2026'!G18+'P-SST-2026'!H18+'P-SST-2026'!I18</f>
        <v>0</v>
      </c>
      <c r="K1298" s="1022">
        <f>'P-SST-2026'!X18+'P-SST-2026'!Y18+'P-SST-2026'!Z18</f>
        <v>0</v>
      </c>
      <c r="L1298" s="1031">
        <f t="shared" si="131"/>
        <v>0</v>
      </c>
      <c r="M1298" s="1031">
        <f t="shared" si="132"/>
        <v>0</v>
      </c>
      <c r="N1298" s="1022">
        <f>'P-SST-2026'!I18</f>
        <v>0</v>
      </c>
      <c r="O1298" s="1022">
        <f>'P-SST-2026'!Z18</f>
        <v>0</v>
      </c>
      <c r="P1298" s="1029" t="e">
        <f t="shared" si="133"/>
        <v>#DIV/0!</v>
      </c>
      <c r="Q1298" s="1029"/>
      <c r="R1298" s="1022">
        <f t="shared" si="129"/>
        <v>0</v>
      </c>
      <c r="S1298" s="1022">
        <f t="shared" si="130"/>
        <v>0</v>
      </c>
    </row>
    <row r="1299" spans="1:19">
      <c r="A1299" s="1022">
        <v>12</v>
      </c>
      <c r="B1299" s="1023" t="str">
        <f>'P-SST-2026'!D19</f>
        <v>SST12</v>
      </c>
      <c r="C1299" s="1053" t="s">
        <v>146</v>
      </c>
      <c r="D1299" s="1053" t="s">
        <v>111</v>
      </c>
      <c r="E1299" s="1023" t="str">
        <f>'P-SST-2026'!V19</f>
        <v>Secretaría General</v>
      </c>
      <c r="F1299" s="1022" t="str">
        <f>'P-SST-2026'!E19</f>
        <v>Proyectar las necesidades de presupuesto para la vigencia 2027.</v>
      </c>
      <c r="G1299" s="1022">
        <v>3</v>
      </c>
      <c r="H1299" s="1022" t="s">
        <v>136</v>
      </c>
      <c r="I1299" s="1022">
        <f>'P-SST-2026'!S19</f>
        <v>1</v>
      </c>
      <c r="J1299" s="1022">
        <f>'P-SST-2026'!G19+'P-SST-2026'!H19+'P-SST-2026'!I19</f>
        <v>0</v>
      </c>
      <c r="K1299" s="1022">
        <f>'P-SST-2026'!X19+'P-SST-2026'!Y19+'P-SST-2026'!Z19</f>
        <v>0</v>
      </c>
      <c r="L1299" s="1031">
        <f t="shared" si="131"/>
        <v>0</v>
      </c>
      <c r="M1299" s="1031">
        <f t="shared" si="132"/>
        <v>0</v>
      </c>
      <c r="N1299" s="1022">
        <f>'P-SST-2026'!I19</f>
        <v>0</v>
      </c>
      <c r="O1299" s="1022">
        <f>'P-SST-2026'!Z19</f>
        <v>0</v>
      </c>
      <c r="P1299" s="1029" t="e">
        <f t="shared" si="133"/>
        <v>#DIV/0!</v>
      </c>
      <c r="Q1299" s="1029"/>
      <c r="R1299" s="1022">
        <f t="shared" si="129"/>
        <v>0</v>
      </c>
      <c r="S1299" s="1022">
        <f t="shared" si="130"/>
        <v>0</v>
      </c>
    </row>
    <row r="1300" spans="1:19">
      <c r="A1300" s="1022">
        <v>13</v>
      </c>
      <c r="B1300" s="1023" t="str">
        <f>'P-SST-2026'!D20</f>
        <v>SST13</v>
      </c>
      <c r="C1300" s="1053" t="s">
        <v>146</v>
      </c>
      <c r="D1300" s="1053" t="s">
        <v>111</v>
      </c>
      <c r="E1300" s="1023" t="str">
        <f>'P-SST-2026'!V20</f>
        <v>Secretaría General</v>
      </c>
      <c r="F1300" s="1022" t="str">
        <f>'P-SST-2026'!E20</f>
        <v xml:space="preserve"> Revisar y/o actualizar documentación del SG-SST.
</v>
      </c>
      <c r="G1300" s="1022">
        <v>3</v>
      </c>
      <c r="H1300" s="1022" t="s">
        <v>136</v>
      </c>
      <c r="I1300" s="1022">
        <f>'P-SST-2026'!S20</f>
        <v>1</v>
      </c>
      <c r="J1300" s="1022">
        <f>'P-SST-2026'!G20+'P-SST-2026'!H20+'P-SST-2026'!I20</f>
        <v>0</v>
      </c>
      <c r="K1300" s="1022">
        <f>'P-SST-2026'!X20+'P-SST-2026'!Y20+'P-SST-2026'!Z20</f>
        <v>0</v>
      </c>
      <c r="L1300" s="1031">
        <f t="shared" si="131"/>
        <v>0</v>
      </c>
      <c r="M1300" s="1031">
        <f t="shared" si="132"/>
        <v>0</v>
      </c>
      <c r="N1300" s="1022">
        <f>'P-SST-2026'!I20</f>
        <v>0</v>
      </c>
      <c r="O1300" s="1022">
        <f>'P-SST-2026'!Z20</f>
        <v>0</v>
      </c>
      <c r="P1300" s="1029" t="e">
        <f t="shared" si="133"/>
        <v>#DIV/0!</v>
      </c>
      <c r="Q1300" s="1029"/>
      <c r="R1300" s="1022">
        <f t="shared" si="129"/>
        <v>0</v>
      </c>
      <c r="S1300" s="1022">
        <f t="shared" si="130"/>
        <v>0</v>
      </c>
    </row>
    <row r="1301" spans="1:19">
      <c r="A1301" s="1022">
        <v>14</v>
      </c>
      <c r="B1301" s="1023" t="str">
        <f>'P-SST-2026'!D21</f>
        <v>SST14</v>
      </c>
      <c r="C1301" s="1053" t="s">
        <v>146</v>
      </c>
      <c r="D1301" s="1053" t="s">
        <v>111</v>
      </c>
      <c r="E1301" s="1023" t="str">
        <f>'P-SST-2026'!V21</f>
        <v>Secretaría General</v>
      </c>
      <c r="F1301" s="1022" t="str">
        <f>'P-SST-2026'!E21</f>
        <v>Presentar Informe de revisión por la Dirección</v>
      </c>
      <c r="G1301" s="1022">
        <v>3</v>
      </c>
      <c r="H1301" s="1022" t="s">
        <v>136</v>
      </c>
      <c r="I1301" s="1022">
        <f>'P-SST-2026'!S21</f>
        <v>1</v>
      </c>
      <c r="J1301" s="1022">
        <f>'P-SST-2026'!G21+'P-SST-2026'!H21+'P-SST-2026'!I21</f>
        <v>0</v>
      </c>
      <c r="K1301" s="1022">
        <f>'P-SST-2026'!X21+'P-SST-2026'!Y21+'P-SST-2026'!Z21</f>
        <v>0</v>
      </c>
      <c r="L1301" s="1031">
        <f t="shared" si="131"/>
        <v>0</v>
      </c>
      <c r="M1301" s="1031">
        <f t="shared" si="132"/>
        <v>0</v>
      </c>
      <c r="N1301" s="1022">
        <f>'P-SST-2026'!I21</f>
        <v>0</v>
      </c>
      <c r="O1301" s="1022">
        <f>'P-SST-2026'!Z21</f>
        <v>0</v>
      </c>
      <c r="P1301" s="1029" t="e">
        <f t="shared" si="133"/>
        <v>#DIV/0!</v>
      </c>
      <c r="Q1301" s="1029"/>
      <c r="R1301" s="1022">
        <f t="shared" si="129"/>
        <v>0</v>
      </c>
      <c r="S1301" s="1022">
        <f t="shared" si="130"/>
        <v>0</v>
      </c>
    </row>
    <row r="1302" spans="1:19">
      <c r="A1302" s="1022">
        <v>15</v>
      </c>
      <c r="B1302" s="1023" t="str">
        <f>'P-SST-2026'!D22</f>
        <v>SST15</v>
      </c>
      <c r="C1302" s="1053" t="s">
        <v>146</v>
      </c>
      <c r="D1302" s="1053" t="s">
        <v>111</v>
      </c>
      <c r="E1302" s="1023" t="str">
        <f>'P-SST-2026'!V22</f>
        <v>Secretaría General</v>
      </c>
      <c r="F1302" s="1022" t="str">
        <f>'P-SST-2026'!E22</f>
        <v>Actualizar la matriz de riesgos</v>
      </c>
      <c r="G1302" s="1022">
        <v>3</v>
      </c>
      <c r="H1302" s="1022" t="s">
        <v>136</v>
      </c>
      <c r="I1302" s="1022">
        <f>'P-SST-2026'!S22</f>
        <v>1</v>
      </c>
      <c r="J1302" s="1022">
        <f>'P-SST-2026'!G22+'P-SST-2026'!H22+'P-SST-2026'!I22</f>
        <v>0</v>
      </c>
      <c r="K1302" s="1022">
        <f>'P-SST-2026'!X22+'P-SST-2026'!Y22+'P-SST-2026'!Z22</f>
        <v>0</v>
      </c>
      <c r="L1302" s="1031">
        <f t="shared" si="131"/>
        <v>0</v>
      </c>
      <c r="M1302" s="1031">
        <f t="shared" si="132"/>
        <v>0</v>
      </c>
      <c r="N1302" s="1022">
        <f>'P-SST-2026'!I22</f>
        <v>0</v>
      </c>
      <c r="O1302" s="1022">
        <f>'P-SST-2026'!Z22</f>
        <v>0</v>
      </c>
      <c r="P1302" s="1029" t="e">
        <f t="shared" si="133"/>
        <v>#DIV/0!</v>
      </c>
      <c r="Q1302" s="1029"/>
      <c r="R1302" s="1022">
        <f t="shared" si="129"/>
        <v>0</v>
      </c>
      <c r="S1302" s="1022">
        <f t="shared" si="130"/>
        <v>0</v>
      </c>
    </row>
    <row r="1303" spans="1:19">
      <c r="A1303" s="1022">
        <v>16</v>
      </c>
      <c r="B1303" s="1023" t="str">
        <f>'P-SST-2026'!D23</f>
        <v>SST16</v>
      </c>
      <c r="C1303" s="1053" t="s">
        <v>146</v>
      </c>
      <c r="D1303" s="1053" t="s">
        <v>111</v>
      </c>
      <c r="E1303" s="1023" t="str">
        <f>'P-SST-2026'!V23</f>
        <v>Secretaría General</v>
      </c>
      <c r="F1303" s="1022" t="str">
        <f>'P-SST-2026'!E23</f>
        <v>Reportar  los riesgos de gestión</v>
      </c>
      <c r="G1303" s="1022">
        <v>3</v>
      </c>
      <c r="H1303" s="1022" t="s">
        <v>136</v>
      </c>
      <c r="I1303" s="1022">
        <f>'P-SST-2026'!S23</f>
        <v>4</v>
      </c>
      <c r="J1303" s="1022">
        <f>'P-SST-2026'!G23+'P-SST-2026'!H23+'P-SST-2026'!I23</f>
        <v>1</v>
      </c>
      <c r="K1303" s="1022">
        <f>'P-SST-2026'!X23+'P-SST-2026'!Y23+'P-SST-2026'!Z23</f>
        <v>1</v>
      </c>
      <c r="L1303" s="1031">
        <f t="shared" si="131"/>
        <v>0.25</v>
      </c>
      <c r="M1303" s="1031">
        <f t="shared" si="132"/>
        <v>0.25</v>
      </c>
      <c r="N1303" s="1022">
        <f>'P-SST-2026'!I23</f>
        <v>0</v>
      </c>
      <c r="O1303" s="1022">
        <f>'P-SST-2026'!Z23</f>
        <v>0</v>
      </c>
      <c r="P1303" s="1029" t="e">
        <f t="shared" si="133"/>
        <v>#DIV/0!</v>
      </c>
      <c r="Q1303" s="1029"/>
      <c r="R1303" s="1022">
        <f t="shared" si="129"/>
        <v>0</v>
      </c>
      <c r="S1303" s="1022">
        <f t="shared" si="130"/>
        <v>0</v>
      </c>
    </row>
    <row r="1304" spans="1:19">
      <c r="A1304" s="1022">
        <v>17</v>
      </c>
      <c r="B1304" s="1023" t="str">
        <f>'P-SST-2026'!D24</f>
        <v>SST17</v>
      </c>
      <c r="C1304" s="1053" t="s">
        <v>146</v>
      </c>
      <c r="D1304" s="1053" t="s">
        <v>111</v>
      </c>
      <c r="E1304" s="1023" t="str">
        <f>'P-SST-2026'!V24</f>
        <v>Secretaría General</v>
      </c>
      <c r="F1304" s="1022" t="str">
        <f>'P-SST-2026'!E24</f>
        <v xml:space="preserve"> Realizar seguimiento a las condiciones de salud reportadas por semestre. </v>
      </c>
      <c r="G1304" s="1022">
        <v>3</v>
      </c>
      <c r="H1304" s="1022" t="s">
        <v>136</v>
      </c>
      <c r="I1304" s="1022">
        <f>'P-SST-2026'!S24</f>
        <v>2</v>
      </c>
      <c r="J1304" s="1022">
        <f>'P-SST-2026'!G24+'P-SST-2026'!H24+'P-SST-2026'!I24</f>
        <v>1</v>
      </c>
      <c r="K1304" s="1022">
        <f>'P-SST-2026'!X24+'P-SST-2026'!Y24+'P-SST-2026'!Z24</f>
        <v>1</v>
      </c>
      <c r="L1304" s="1031">
        <f t="shared" si="131"/>
        <v>0.5</v>
      </c>
      <c r="M1304" s="1031">
        <f t="shared" si="132"/>
        <v>0.5</v>
      </c>
      <c r="N1304" s="1022">
        <f>'P-SST-2026'!I24</f>
        <v>1</v>
      </c>
      <c r="O1304" s="1022">
        <f>'P-SST-2026'!Z24</f>
        <v>1</v>
      </c>
      <c r="P1304" s="1029">
        <f t="shared" si="133"/>
        <v>1</v>
      </c>
      <c r="Q1304" s="1029"/>
      <c r="R1304" s="1022">
        <f t="shared" si="129"/>
        <v>0</v>
      </c>
      <c r="S1304" s="1022">
        <f t="shared" si="130"/>
        <v>0</v>
      </c>
    </row>
    <row r="1305" spans="1:19">
      <c r="A1305" s="1022">
        <v>18</v>
      </c>
      <c r="B1305" s="1023" t="str">
        <f>'P-SST-2026'!D25</f>
        <v>SST18</v>
      </c>
      <c r="C1305" s="1053" t="s">
        <v>146</v>
      </c>
      <c r="D1305" s="1053" t="s">
        <v>111</v>
      </c>
      <c r="E1305" s="1023" t="str">
        <f>'P-SST-2026'!V25</f>
        <v>Secretaría General</v>
      </c>
      <c r="F1305" s="1022" t="str">
        <f>'P-SST-2026'!E25</f>
        <v>Realizar exámenes médicos ocupacionales de ingreso, periódicos y de retiro.</v>
      </c>
      <c r="G1305" s="1022">
        <v>3</v>
      </c>
      <c r="H1305" s="1022" t="s">
        <v>136</v>
      </c>
      <c r="I1305" s="1022">
        <f>'P-SST-2026'!S25</f>
        <v>12</v>
      </c>
      <c r="J1305" s="1022">
        <f>'P-SST-2026'!G25+'P-SST-2026'!H25+'P-SST-2026'!I25</f>
        <v>3</v>
      </c>
      <c r="K1305" s="1022">
        <f>'P-SST-2026'!X25+'P-SST-2026'!Y25+'P-SST-2026'!Z25</f>
        <v>3</v>
      </c>
      <c r="L1305" s="1031">
        <f t="shared" si="131"/>
        <v>0.25</v>
      </c>
      <c r="M1305" s="1031">
        <f t="shared" si="132"/>
        <v>0.25</v>
      </c>
      <c r="N1305" s="1022">
        <f>'P-SST-2026'!I25</f>
        <v>1</v>
      </c>
      <c r="O1305" s="1022">
        <f>'P-SST-2026'!Z25</f>
        <v>1</v>
      </c>
      <c r="P1305" s="1029">
        <f t="shared" si="133"/>
        <v>1</v>
      </c>
      <c r="Q1305" s="1029"/>
      <c r="R1305" s="1022">
        <f t="shared" si="129"/>
        <v>0</v>
      </c>
      <c r="S1305" s="1022">
        <f t="shared" si="130"/>
        <v>0</v>
      </c>
    </row>
    <row r="1306" spans="1:19">
      <c r="A1306" s="1022">
        <v>19</v>
      </c>
      <c r="B1306" s="1023" t="str">
        <f>'P-SST-2026'!D26</f>
        <v>SST19</v>
      </c>
      <c r="C1306" s="1053" t="s">
        <v>146</v>
      </c>
      <c r="D1306" s="1053" t="s">
        <v>111</v>
      </c>
      <c r="E1306" s="1023" t="str">
        <f>'P-SST-2026'!V26</f>
        <v>Secretaría General</v>
      </c>
      <c r="F1306" s="1022" t="str">
        <f>'P-SST-2026'!E26</f>
        <v xml:space="preserve">Realizar el Guion del simulacro </v>
      </c>
      <c r="G1306" s="1022">
        <v>3</v>
      </c>
      <c r="H1306" s="1022" t="s">
        <v>136</v>
      </c>
      <c r="I1306" s="1022">
        <f>'P-SST-2026'!S26</f>
        <v>2</v>
      </c>
      <c r="J1306" s="1022">
        <f>'P-SST-2026'!G26+'P-SST-2026'!H26+'P-SST-2026'!I26</f>
        <v>0</v>
      </c>
      <c r="K1306" s="1022">
        <f>'P-SST-2026'!X26+'P-SST-2026'!Y26+'P-SST-2026'!Z26</f>
        <v>0</v>
      </c>
      <c r="L1306" s="1031">
        <f t="shared" si="131"/>
        <v>0</v>
      </c>
      <c r="M1306" s="1031">
        <f t="shared" si="132"/>
        <v>0</v>
      </c>
      <c r="N1306" s="1022">
        <f>'P-SST-2026'!I26</f>
        <v>0</v>
      </c>
      <c r="O1306" s="1022">
        <f>'P-SST-2026'!Z26</f>
        <v>0</v>
      </c>
      <c r="P1306" s="1029" t="e">
        <f t="shared" si="133"/>
        <v>#DIV/0!</v>
      </c>
      <c r="Q1306" s="1029"/>
      <c r="R1306" s="1022">
        <f t="shared" si="129"/>
        <v>0</v>
      </c>
      <c r="S1306" s="1022">
        <f t="shared" si="130"/>
        <v>0</v>
      </c>
    </row>
    <row r="1307" spans="1:19">
      <c r="A1307" s="1022">
        <v>20</v>
      </c>
      <c r="B1307" s="1023" t="str">
        <f>'P-SST-2026'!D27</f>
        <v>SST20</v>
      </c>
      <c r="C1307" s="1053" t="s">
        <v>146</v>
      </c>
      <c r="D1307" s="1053" t="s">
        <v>111</v>
      </c>
      <c r="E1307" s="1023" t="str">
        <f>'P-SST-2026'!V27</f>
        <v>Secretaría General</v>
      </c>
      <c r="F1307" s="1022" t="str">
        <f>'P-SST-2026'!E27</f>
        <v>Gestionar el desarrollo de simulacro en atención de emergencias.</v>
      </c>
      <c r="G1307" s="1022">
        <v>3</v>
      </c>
      <c r="H1307" s="1022" t="s">
        <v>136</v>
      </c>
      <c r="I1307" s="1022">
        <f>'P-SST-2026'!S27</f>
        <v>2</v>
      </c>
      <c r="J1307" s="1022">
        <f>'P-SST-2026'!G27+'P-SST-2026'!H27+'P-SST-2026'!I27</f>
        <v>0</v>
      </c>
      <c r="K1307" s="1022">
        <f>'P-SST-2026'!X27+'P-SST-2026'!Y27+'P-SST-2026'!Z27</f>
        <v>0</v>
      </c>
      <c r="L1307" s="1031">
        <f t="shared" si="131"/>
        <v>0</v>
      </c>
      <c r="M1307" s="1031">
        <f t="shared" si="132"/>
        <v>0</v>
      </c>
      <c r="N1307" s="1022">
        <f>'P-SST-2026'!I27</f>
        <v>0</v>
      </c>
      <c r="O1307" s="1022">
        <f>'P-SST-2026'!Z27</f>
        <v>0</v>
      </c>
      <c r="P1307" s="1029" t="e">
        <f t="shared" si="133"/>
        <v>#DIV/0!</v>
      </c>
      <c r="Q1307" s="1029"/>
      <c r="R1307" s="1022">
        <f t="shared" si="129"/>
        <v>0</v>
      </c>
      <c r="S1307" s="1022">
        <f t="shared" si="130"/>
        <v>0</v>
      </c>
    </row>
    <row r="1308" spans="1:19">
      <c r="A1308" s="1022">
        <v>21</v>
      </c>
      <c r="B1308" s="1023" t="str">
        <f>'P-SST-2026'!D28</f>
        <v>SST21</v>
      </c>
      <c r="C1308" s="1053" t="s">
        <v>146</v>
      </c>
      <c r="D1308" s="1053" t="s">
        <v>111</v>
      </c>
      <c r="E1308" s="1023" t="str">
        <f>'P-SST-2026'!V28</f>
        <v>Secretaría General</v>
      </c>
      <c r="F1308" s="1022" t="str">
        <f>'P-SST-2026'!E28</f>
        <v xml:space="preserve">Realizar afiliaciones ARL </v>
      </c>
      <c r="G1308" s="1022">
        <v>3</v>
      </c>
      <c r="H1308" s="1022" t="s">
        <v>136</v>
      </c>
      <c r="I1308" s="1022">
        <f>'P-SST-2026'!S28</f>
        <v>12</v>
      </c>
      <c r="J1308" s="1022">
        <f>'P-SST-2026'!G28+'P-SST-2026'!H28+'P-SST-2026'!I28</f>
        <v>3</v>
      </c>
      <c r="K1308" s="1022">
        <f>'P-SST-2026'!X28+'P-SST-2026'!Y28+'P-SST-2026'!Z28</f>
        <v>3</v>
      </c>
      <c r="L1308" s="1031">
        <f t="shared" si="131"/>
        <v>0.25</v>
      </c>
      <c r="M1308" s="1031">
        <f t="shared" si="132"/>
        <v>0.25</v>
      </c>
      <c r="N1308" s="1022">
        <f>'P-SST-2026'!I28</f>
        <v>1</v>
      </c>
      <c r="O1308" s="1022">
        <f>'P-SST-2026'!Z28</f>
        <v>1</v>
      </c>
      <c r="P1308" s="1029">
        <f t="shared" si="133"/>
        <v>1</v>
      </c>
      <c r="Q1308" s="1029"/>
      <c r="R1308" s="1022">
        <f t="shared" si="129"/>
        <v>0</v>
      </c>
      <c r="S1308" s="1022">
        <f t="shared" si="130"/>
        <v>0</v>
      </c>
    </row>
    <row r="1309" spans="1:19">
      <c r="A1309" s="1022">
        <v>22</v>
      </c>
      <c r="B1309" s="1023" t="str">
        <f>'P-SST-2026'!D29</f>
        <v>SST22</v>
      </c>
      <c r="C1309" s="1053" t="s">
        <v>146</v>
      </c>
      <c r="D1309" s="1053" t="s">
        <v>111</v>
      </c>
      <c r="E1309" s="1023" t="str">
        <f>'P-SST-2026'!V29</f>
        <v>Secretaría General</v>
      </c>
      <c r="F1309" s="1022" t="str">
        <f>'P-SST-2026'!E29</f>
        <v>Entregar un informe trimestral de la ejecución del cronograma del programa de vigilancia epidemiológico Psicosocial</v>
      </c>
      <c r="G1309" s="1022">
        <v>3</v>
      </c>
      <c r="H1309" s="1022" t="s">
        <v>136</v>
      </c>
      <c r="I1309" s="1022">
        <f>'P-SST-2026'!S29</f>
        <v>3</v>
      </c>
      <c r="J1309" s="1022">
        <f>'P-SST-2026'!G29+'P-SST-2026'!H29+'P-SST-2026'!I29</f>
        <v>1</v>
      </c>
      <c r="K1309" s="1022">
        <f>'P-SST-2026'!X29+'P-SST-2026'!Y29+'P-SST-2026'!Z29</f>
        <v>1</v>
      </c>
      <c r="L1309" s="1031">
        <f t="shared" si="131"/>
        <v>0.33333333333333331</v>
      </c>
      <c r="M1309" s="1031">
        <f t="shared" si="132"/>
        <v>0.33333333333333331</v>
      </c>
      <c r="N1309" s="1022">
        <f>'P-SST-2026'!I29</f>
        <v>1</v>
      </c>
      <c r="O1309" s="1022">
        <f>'P-SST-2026'!Z29</f>
        <v>1</v>
      </c>
      <c r="P1309" s="1029">
        <f t="shared" si="133"/>
        <v>1</v>
      </c>
      <c r="Q1309" s="1029"/>
      <c r="R1309" s="1022">
        <f t="shared" si="129"/>
        <v>0</v>
      </c>
      <c r="S1309" s="1022">
        <f t="shared" si="130"/>
        <v>0</v>
      </c>
    </row>
    <row r="1310" spans="1:19">
      <c r="A1310" s="1022">
        <v>23</v>
      </c>
      <c r="B1310" s="1023" t="str">
        <f>'P-SST-2026'!D30</f>
        <v>SST23</v>
      </c>
      <c r="C1310" s="1053" t="s">
        <v>146</v>
      </c>
      <c r="D1310" s="1053" t="s">
        <v>111</v>
      </c>
      <c r="E1310" s="1023" t="str">
        <f>'P-SST-2026'!V30</f>
        <v>Secretaría General</v>
      </c>
      <c r="F1310" s="1022" t="str">
        <f>'P-SST-2026'!E30</f>
        <v>Realizar seguimiento al teletrabajo del INM</v>
      </c>
      <c r="G1310" s="1022">
        <v>3</v>
      </c>
      <c r="H1310" s="1022" t="s">
        <v>136</v>
      </c>
      <c r="I1310" s="1022">
        <f>'P-SST-2026'!S30</f>
        <v>3</v>
      </c>
      <c r="J1310" s="1022">
        <f>'P-SST-2026'!G30+'P-SST-2026'!H30+'P-SST-2026'!I30</f>
        <v>1</v>
      </c>
      <c r="K1310" s="1022">
        <f>'P-SST-2026'!X30+'P-SST-2026'!Y30+'P-SST-2026'!Z30</f>
        <v>1</v>
      </c>
      <c r="L1310" s="1031">
        <f t="shared" si="131"/>
        <v>0.33333333333333331</v>
      </c>
      <c r="M1310" s="1031">
        <f t="shared" si="132"/>
        <v>0.33333333333333331</v>
      </c>
      <c r="N1310" s="1022">
        <f>'P-SST-2026'!I30</f>
        <v>1</v>
      </c>
      <c r="O1310" s="1022">
        <f>'P-SST-2026'!Z30</f>
        <v>1</v>
      </c>
      <c r="P1310" s="1029">
        <f t="shared" si="133"/>
        <v>1</v>
      </c>
      <c r="Q1310" s="1029"/>
      <c r="R1310" s="1022">
        <f t="shared" si="129"/>
        <v>0</v>
      </c>
      <c r="S1310" s="1022">
        <f t="shared" si="130"/>
        <v>0</v>
      </c>
    </row>
    <row r="1311" spans="1:19">
      <c r="A1311" s="1022">
        <v>24</v>
      </c>
      <c r="B1311" s="1023" t="str">
        <f>'P-SST-2026'!D31</f>
        <v>SST24</v>
      </c>
      <c r="C1311" s="1053" t="s">
        <v>146</v>
      </c>
      <c r="D1311" s="1053" t="s">
        <v>111</v>
      </c>
      <c r="E1311" s="1023" t="str">
        <f>'P-SST-2026'!V31</f>
        <v>Secretaría General</v>
      </c>
      <c r="F1311" s="1022" t="str">
        <f>'P-SST-2026'!E31</f>
        <v>Elaborar Informe de seguimiento al plan de trabajo anual del SG-SST</v>
      </c>
      <c r="G1311" s="1022">
        <v>3</v>
      </c>
      <c r="H1311" s="1022" t="s">
        <v>136</v>
      </c>
      <c r="I1311" s="1022">
        <f>'P-SST-2026'!S31</f>
        <v>4</v>
      </c>
      <c r="J1311" s="1022">
        <f>'P-SST-2026'!G31+'P-SST-2026'!H31+'P-SST-2026'!I31</f>
        <v>1</v>
      </c>
      <c r="K1311" s="1022">
        <f>'P-SST-2026'!X31+'P-SST-2026'!Y31+'P-SST-2026'!Z31</f>
        <v>1</v>
      </c>
      <c r="L1311" s="1031">
        <f t="shared" si="131"/>
        <v>0.25</v>
      </c>
      <c r="M1311" s="1031">
        <f t="shared" si="132"/>
        <v>0.25</v>
      </c>
      <c r="N1311" s="1022">
        <f>'P-SST-2026'!I31</f>
        <v>0</v>
      </c>
      <c r="O1311" s="1022">
        <f>'P-SST-2026'!Z31</f>
        <v>0</v>
      </c>
      <c r="P1311" s="1029" t="e">
        <f t="shared" si="133"/>
        <v>#DIV/0!</v>
      </c>
      <c r="Q1311" s="1029"/>
      <c r="R1311" s="1022">
        <f t="shared" si="129"/>
        <v>0</v>
      </c>
      <c r="S1311" s="1022">
        <f t="shared" si="130"/>
        <v>0</v>
      </c>
    </row>
    <row r="1312" spans="1:19">
      <c r="A1312" s="1022">
        <v>25</v>
      </c>
      <c r="B1312" s="1023" t="str">
        <f>'P-SST-2026'!D32</f>
        <v>SST25</v>
      </c>
      <c r="C1312" s="1053" t="s">
        <v>146</v>
      </c>
      <c r="D1312" s="1053" t="s">
        <v>111</v>
      </c>
      <c r="E1312" s="1023" t="str">
        <f>'P-SST-2026'!V32</f>
        <v>Secretaría General</v>
      </c>
      <c r="F1312" s="1022" t="str">
        <f>'P-SST-2026'!E32</f>
        <v>Crear propuesta para señalización en el INM de acuerdo con la matriz de riesgos</v>
      </c>
      <c r="G1312" s="1022">
        <v>3</v>
      </c>
      <c r="H1312" s="1022" t="s">
        <v>136</v>
      </c>
      <c r="I1312" s="1022">
        <f>'P-SST-2026'!S32</f>
        <v>1</v>
      </c>
      <c r="J1312" s="1022">
        <f>'P-SST-2026'!G32+'P-SST-2026'!H32+'P-SST-2026'!I32</f>
        <v>0</v>
      </c>
      <c r="K1312" s="1022">
        <f>'P-SST-2026'!X32+'P-SST-2026'!Y32+'P-SST-2026'!Z32</f>
        <v>0</v>
      </c>
      <c r="L1312" s="1031">
        <f t="shared" si="131"/>
        <v>0</v>
      </c>
      <c r="M1312" s="1031">
        <f t="shared" si="132"/>
        <v>0</v>
      </c>
      <c r="N1312" s="1022">
        <f>'P-SST-2026'!I32</f>
        <v>0</v>
      </c>
      <c r="O1312" s="1022">
        <f>'P-SST-2026'!Z32</f>
        <v>0</v>
      </c>
      <c r="P1312" s="1029" t="e">
        <f t="shared" si="133"/>
        <v>#DIV/0!</v>
      </c>
      <c r="Q1312" s="1029"/>
      <c r="R1312" s="1022">
        <f t="shared" si="129"/>
        <v>0</v>
      </c>
      <c r="S1312" s="1022">
        <f t="shared" si="130"/>
        <v>0</v>
      </c>
    </row>
    <row r="1313" spans="1:19">
      <c r="A1313" s="1022">
        <v>26</v>
      </c>
      <c r="B1313" s="1023" t="str">
        <f>'P-SST-2026'!D33</f>
        <v>SST26</v>
      </c>
      <c r="C1313" s="1053" t="s">
        <v>146</v>
      </c>
      <c r="D1313" s="1053" t="s">
        <v>111</v>
      </c>
      <c r="E1313" s="1023" t="str">
        <f>'P-SST-2026'!V33</f>
        <v>Secretaría General</v>
      </c>
      <c r="F1313" s="1022" t="str">
        <f>'P-SST-2026'!E33</f>
        <v>Apoyo en el diseño y desarrollo del plan de discapacidad con relación al SG-SST</v>
      </c>
      <c r="G1313" s="1022">
        <v>3</v>
      </c>
      <c r="H1313" s="1022" t="s">
        <v>136</v>
      </c>
      <c r="I1313" s="1022">
        <f>'P-SST-2026'!S33</f>
        <v>3</v>
      </c>
      <c r="J1313" s="1022">
        <f>'P-SST-2026'!G33+'P-SST-2026'!H33+'P-SST-2026'!I33</f>
        <v>1</v>
      </c>
      <c r="K1313" s="1022">
        <f>'P-SST-2026'!X33+'P-SST-2026'!Y33+'P-SST-2026'!Z33</f>
        <v>1</v>
      </c>
      <c r="L1313" s="1031">
        <f t="shared" si="131"/>
        <v>0.33333333333333331</v>
      </c>
      <c r="M1313" s="1031">
        <f t="shared" si="132"/>
        <v>0.33333333333333331</v>
      </c>
      <c r="N1313" s="1022">
        <f>'P-SST-2026'!I33</f>
        <v>1</v>
      </c>
      <c r="O1313" s="1022">
        <f>'P-SST-2026'!Z33</f>
        <v>1</v>
      </c>
      <c r="P1313" s="1029">
        <f t="shared" si="133"/>
        <v>1</v>
      </c>
      <c r="Q1313" s="1029"/>
      <c r="R1313" s="1022">
        <f t="shared" si="129"/>
        <v>0</v>
      </c>
      <c r="S1313" s="1022">
        <f t="shared" si="130"/>
        <v>0</v>
      </c>
    </row>
    <row r="1314" spans="1:19">
      <c r="A1314" s="1022">
        <v>27</v>
      </c>
      <c r="B1314" s="1023" t="str">
        <f>'P-SST-2026'!D34</f>
        <v>SST27</v>
      </c>
      <c r="C1314" s="1053" t="s">
        <v>146</v>
      </c>
      <c r="D1314" s="1053" t="s">
        <v>111</v>
      </c>
      <c r="E1314" s="1023" t="str">
        <f>'P-SST-2026'!V34</f>
        <v>Secretaría General</v>
      </c>
      <c r="F1314" s="1022" t="str">
        <f>'P-SST-2026'!E34</f>
        <v>Realizar Focus Group al personal del INM cuando se presenten situaciones de cambio, aumento de carga laboral y/o rotación de personal</v>
      </c>
      <c r="G1314" s="1022">
        <v>3</v>
      </c>
      <c r="H1314" s="1022" t="s">
        <v>136</v>
      </c>
      <c r="I1314" s="1022">
        <f>'P-SST-2026'!S34</f>
        <v>2</v>
      </c>
      <c r="J1314" s="1022">
        <f>'P-SST-2026'!G34+'P-SST-2026'!H34+'P-SST-2026'!I34</f>
        <v>0</v>
      </c>
      <c r="K1314" s="1022">
        <f>'P-SST-2026'!X34+'P-SST-2026'!Y34+'P-SST-2026'!Z34</f>
        <v>0</v>
      </c>
      <c r="L1314" s="1031">
        <f t="shared" si="131"/>
        <v>0</v>
      </c>
      <c r="M1314" s="1031">
        <f t="shared" si="132"/>
        <v>0</v>
      </c>
      <c r="N1314" s="1022">
        <f>'P-SST-2026'!I34</f>
        <v>0</v>
      </c>
      <c r="O1314" s="1022">
        <f>'P-SST-2026'!Z34</f>
        <v>0</v>
      </c>
      <c r="P1314" s="1029" t="e">
        <f t="shared" si="133"/>
        <v>#DIV/0!</v>
      </c>
      <c r="Q1314" s="1029"/>
      <c r="R1314" s="1022">
        <f t="shared" si="129"/>
        <v>0</v>
      </c>
      <c r="S1314" s="1022">
        <f t="shared" si="130"/>
        <v>0</v>
      </c>
    </row>
    <row r="1315" spans="1:19">
      <c r="A1315" s="1022">
        <v>28</v>
      </c>
      <c r="B1315" s="1023" t="str">
        <f>'P-SST-2026'!D35</f>
        <v>SST28</v>
      </c>
      <c r="C1315" s="1053" t="s">
        <v>146</v>
      </c>
      <c r="D1315" s="1053" t="s">
        <v>111</v>
      </c>
      <c r="E1315" s="1023" t="str">
        <f>'P-SST-2026'!V35</f>
        <v>Secretaría General</v>
      </c>
      <c r="F1315" s="1022" t="str">
        <f>'P-SST-2026'!E35</f>
        <v>Revisar y actualizar la normatividad legal vigente aplicable a riesgos laborales con el SGI.</v>
      </c>
      <c r="G1315" s="1022">
        <v>3</v>
      </c>
      <c r="H1315" s="1022" t="s">
        <v>136</v>
      </c>
      <c r="I1315" s="1022">
        <f>'P-SST-2026'!S35</f>
        <v>2</v>
      </c>
      <c r="J1315" s="1022">
        <f>'P-SST-2026'!G35+'P-SST-2026'!H35+'P-SST-2026'!I35</f>
        <v>1</v>
      </c>
      <c r="K1315" s="1022">
        <f>'P-SST-2026'!X35+'P-SST-2026'!Y35+'P-SST-2026'!Z35</f>
        <v>1</v>
      </c>
      <c r="L1315" s="1031">
        <f t="shared" si="131"/>
        <v>0.5</v>
      </c>
      <c r="M1315" s="1031">
        <f t="shared" si="132"/>
        <v>0.5</v>
      </c>
      <c r="N1315" s="1022">
        <f>'P-SST-2026'!I35</f>
        <v>0</v>
      </c>
      <c r="O1315" s="1022">
        <f>'P-SST-2026'!Z35</f>
        <v>0</v>
      </c>
      <c r="P1315" s="1029" t="e">
        <f t="shared" si="133"/>
        <v>#DIV/0!</v>
      </c>
      <c r="Q1315" s="1029"/>
      <c r="R1315" s="1022">
        <f t="shared" si="129"/>
        <v>0</v>
      </c>
      <c r="S1315" s="1022">
        <f t="shared" si="130"/>
        <v>0</v>
      </c>
    </row>
    <row r="1316" spans="1:19" ht="18.75" customHeight="1">
      <c r="A1316" s="1022">
        <v>29</v>
      </c>
      <c r="B1316" s="1023" t="str">
        <f>'P-SST-2026'!D36</f>
        <v>SST29</v>
      </c>
      <c r="C1316" s="1022" t="s">
        <v>146</v>
      </c>
      <c r="D1316" s="1022" t="s">
        <v>111</v>
      </c>
      <c r="E1316" s="1023" t="str">
        <f>'P-SST-2026'!V36</f>
        <v>Secretaría General</v>
      </c>
      <c r="F1316" s="1022" t="str">
        <f>'P-SST-2026'!E36</f>
        <v>Gestionar Autoevaluación de la Vigencia 2025 con relación a los criterios mínimos definidos por la Resolución 0312 de 2019 ante el ministerio de trabajo.</v>
      </c>
      <c r="G1316" s="1022">
        <v>3</v>
      </c>
      <c r="H1316" s="1022" t="s">
        <v>136</v>
      </c>
      <c r="I1316" s="1022">
        <f>'P-SST-2026'!S36</f>
        <v>1</v>
      </c>
      <c r="J1316" s="1022">
        <f>'P-SST-2026'!G36+'P-SST-2026'!H36+'P-SST-2026'!I36</f>
        <v>1</v>
      </c>
      <c r="K1316" s="1022">
        <f>'P-SST-2026'!X36+'P-SST-2026'!Y36+'P-SST-2026'!Z36</f>
        <v>1</v>
      </c>
      <c r="L1316" s="1031">
        <f t="shared" si="131"/>
        <v>1</v>
      </c>
      <c r="M1316" s="1031">
        <f t="shared" si="132"/>
        <v>1</v>
      </c>
      <c r="N1316" s="1022">
        <f>'P-SST-2026'!I36</f>
        <v>0</v>
      </c>
      <c r="O1316" s="1022">
        <f>'P-SST-2026'!Z36</f>
        <v>0</v>
      </c>
      <c r="P1316" s="1029" t="e">
        <f t="shared" si="133"/>
        <v>#DIV/0!</v>
      </c>
      <c r="Q1316" s="1029"/>
      <c r="R1316" s="1022">
        <f t="shared" si="129"/>
        <v>0</v>
      </c>
      <c r="S1316" s="1022">
        <f t="shared" si="130"/>
        <v>0</v>
      </c>
    </row>
    <row r="1317" spans="1:19">
      <c r="A1317" s="1022">
        <v>30</v>
      </c>
      <c r="B1317" s="1023" t="str">
        <f>'P-SST-2026'!D37</f>
        <v>SST30</v>
      </c>
      <c r="C1317" s="1053" t="s">
        <v>146</v>
      </c>
      <c r="D1317" s="1053" t="s">
        <v>111</v>
      </c>
      <c r="E1317" s="1023" t="str">
        <f>'P-SST-2026'!V37</f>
        <v>Secretaría General</v>
      </c>
      <c r="F1317" s="1022" t="str">
        <f>'P-SST-2026'!E37</f>
        <v>Realizar seguimiento y control al plan estratégico de seguridad vial</v>
      </c>
      <c r="G1317" s="1022">
        <v>3</v>
      </c>
      <c r="H1317" s="1022" t="s">
        <v>136</v>
      </c>
      <c r="I1317" s="1022">
        <f>'P-SST-2026'!S37</f>
        <v>12</v>
      </c>
      <c r="J1317" s="1022">
        <f>'P-SST-2026'!G37+'P-SST-2026'!H37+'P-SST-2026'!I37</f>
        <v>3</v>
      </c>
      <c r="K1317" s="1022">
        <f>'P-SST-2026'!X37+'P-SST-2026'!Y37+'P-SST-2026'!Z37</f>
        <v>3</v>
      </c>
      <c r="L1317" s="1031">
        <f t="shared" si="131"/>
        <v>0.25</v>
      </c>
      <c r="M1317" s="1031">
        <f t="shared" si="132"/>
        <v>0.25</v>
      </c>
      <c r="N1317" s="1022">
        <f>'P-SST-2026'!I37</f>
        <v>1</v>
      </c>
      <c r="O1317" s="1022">
        <f>'P-SST-2026'!Z37</f>
        <v>1</v>
      </c>
      <c r="P1317" s="1029">
        <f t="shared" si="133"/>
        <v>1</v>
      </c>
      <c r="Q1317" s="1029"/>
      <c r="R1317" s="1022">
        <f t="shared" si="129"/>
        <v>0</v>
      </c>
      <c r="S1317" s="1022">
        <f t="shared" si="130"/>
        <v>0</v>
      </c>
    </row>
    <row r="1318" spans="1:19">
      <c r="A1318" s="1022">
        <v>31</v>
      </c>
      <c r="B1318" s="1023" t="str">
        <f>'P-SST-2026'!D38</f>
        <v>SST31</v>
      </c>
      <c r="C1318" s="1053" t="s">
        <v>146</v>
      </c>
      <c r="D1318" s="1053" t="s">
        <v>111</v>
      </c>
      <c r="E1318" s="1023" t="str">
        <f>'P-SST-2026'!V38</f>
        <v>Secretaría General</v>
      </c>
      <c r="F1318" s="1022" t="str">
        <f>'P-SST-2026'!E38</f>
        <v xml:space="preserve">Realizar apoyo en los procesos contractuales recibidos por el grupo de gestión jurídica y contractual </v>
      </c>
      <c r="G1318" s="1022">
        <v>3</v>
      </c>
      <c r="H1318" s="1022" t="s">
        <v>136</v>
      </c>
      <c r="I1318" s="1022">
        <f>'P-SST-2026'!S38</f>
        <v>12</v>
      </c>
      <c r="J1318" s="1022">
        <f>'P-SST-2026'!G38+'P-SST-2026'!H38+'P-SST-2026'!I38</f>
        <v>3</v>
      </c>
      <c r="K1318" s="1022">
        <f>'P-SST-2026'!X38+'P-SST-2026'!Y38+'P-SST-2026'!Z38</f>
        <v>3</v>
      </c>
      <c r="L1318" s="1031">
        <f t="shared" si="131"/>
        <v>0.25</v>
      </c>
      <c r="M1318" s="1031">
        <f t="shared" si="132"/>
        <v>0.25</v>
      </c>
      <c r="N1318" s="1022">
        <f>'P-SST-2026'!I38</f>
        <v>1</v>
      </c>
      <c r="O1318" s="1022">
        <f>'P-SST-2026'!Z38</f>
        <v>1</v>
      </c>
      <c r="P1318" s="1029">
        <f t="shared" si="133"/>
        <v>1</v>
      </c>
      <c r="Q1318" s="1029"/>
      <c r="R1318" s="1022">
        <f t="shared" si="129"/>
        <v>0</v>
      </c>
      <c r="S1318" s="1022">
        <f t="shared" si="130"/>
        <v>0</v>
      </c>
    </row>
    <row r="1319" spans="1:19">
      <c r="A1319" s="1022">
        <v>32</v>
      </c>
      <c r="B1319" s="1023" t="str">
        <f>'P-SST-2026'!D39</f>
        <v>SST32</v>
      </c>
      <c r="C1319" s="1053" t="s">
        <v>146</v>
      </c>
      <c r="D1319" s="1053" t="s">
        <v>111</v>
      </c>
      <c r="E1319" s="1023" t="str">
        <f>'P-SST-2026'!V39</f>
        <v>Secretaría General</v>
      </c>
      <c r="F1319" s="1022" t="str">
        <f>'P-SST-2026'!E39</f>
        <v>Socializar los resultados y análisis de los indicadores del SG-SST debidamente actualizados.</v>
      </c>
      <c r="G1319" s="1022">
        <v>3</v>
      </c>
      <c r="H1319" s="1022" t="s">
        <v>136</v>
      </c>
      <c r="I1319" s="1022">
        <f>'P-SST-2026'!S39</f>
        <v>3</v>
      </c>
      <c r="J1319" s="1022">
        <f>'P-SST-2026'!G39+'P-SST-2026'!H39+'P-SST-2026'!I39</f>
        <v>0</v>
      </c>
      <c r="K1319" s="1022">
        <f>'P-SST-2026'!X39+'P-SST-2026'!Y39+'P-SST-2026'!Z39</f>
        <v>0</v>
      </c>
      <c r="L1319" s="1031">
        <f t="shared" si="131"/>
        <v>0</v>
      </c>
      <c r="M1319" s="1031">
        <f t="shared" si="132"/>
        <v>0</v>
      </c>
      <c r="N1319" s="1022">
        <f>'P-SST-2026'!I39</f>
        <v>0</v>
      </c>
      <c r="O1319" s="1022">
        <f>'P-SST-2026'!Z39</f>
        <v>0</v>
      </c>
      <c r="P1319" s="1029" t="e">
        <f t="shared" si="133"/>
        <v>#DIV/0!</v>
      </c>
      <c r="Q1319" s="1029"/>
      <c r="R1319" s="1022">
        <f t="shared" si="129"/>
        <v>0</v>
      </c>
      <c r="S1319" s="1022">
        <f t="shared" si="130"/>
        <v>0</v>
      </c>
    </row>
    <row r="1320" spans="1:19">
      <c r="A1320" s="1022">
        <v>33</v>
      </c>
      <c r="B1320" s="1023" t="str">
        <f>'P-SST-2026'!D40</f>
        <v>SST33</v>
      </c>
      <c r="C1320" s="1053" t="s">
        <v>146</v>
      </c>
      <c r="D1320" s="1053" t="s">
        <v>111</v>
      </c>
      <c r="E1320" s="1023" t="str">
        <f>'P-SST-2026'!V40</f>
        <v>Secretaría General</v>
      </c>
      <c r="F1320" s="1022" t="str">
        <f>'P-SST-2026'!E40</f>
        <v>Gestionar Autoevaluación de la Vigencia 2025 con la ARL POSITIVA.</v>
      </c>
      <c r="G1320" s="1022">
        <v>3</v>
      </c>
      <c r="H1320" s="1022" t="s">
        <v>136</v>
      </c>
      <c r="I1320" s="1022">
        <f>'P-SST-2026'!S40</f>
        <v>1</v>
      </c>
      <c r="J1320" s="1022">
        <f>'P-SST-2026'!G40+'P-SST-2026'!H40+'P-SST-2026'!I40</f>
        <v>1</v>
      </c>
      <c r="K1320" s="1022">
        <f>'P-SST-2026'!X40+'P-SST-2026'!Y40+'P-SST-2026'!Z40</f>
        <v>1</v>
      </c>
      <c r="L1320" s="1031">
        <f t="shared" si="131"/>
        <v>1</v>
      </c>
      <c r="M1320" s="1031">
        <f>K1320/I1320</f>
        <v>1</v>
      </c>
      <c r="N1320" s="1022">
        <f>'P-SST-2026'!I40</f>
        <v>0</v>
      </c>
      <c r="O1320" s="1022">
        <f>'P-SST-2026'!Z40</f>
        <v>0</v>
      </c>
      <c r="P1320" s="1029" t="e">
        <f t="shared" si="133"/>
        <v>#DIV/0!</v>
      </c>
      <c r="Q1320" s="1029"/>
      <c r="R1320" s="1022">
        <f t="shared" si="129"/>
        <v>0</v>
      </c>
      <c r="S1320" s="1022">
        <f t="shared" si="130"/>
        <v>0</v>
      </c>
    </row>
    <row r="1321" spans="1:19">
      <c r="A1321" s="1022">
        <v>34</v>
      </c>
      <c r="B1321" s="1023" t="str">
        <f>'P-SST-2026'!D41</f>
        <v>SST34</v>
      </c>
      <c r="C1321" s="1053" t="s">
        <v>146</v>
      </c>
      <c r="D1321" s="1053" t="s">
        <v>111</v>
      </c>
      <c r="E1321" s="1023" t="str">
        <f>'P-SST-2026'!V41</f>
        <v>Secretaría General</v>
      </c>
      <c r="F1321" s="1022" t="str">
        <f>'P-SST-2026'!E41</f>
        <v>Realizar seguimiento al levantamiento del inventario de sustancias químicas en la SMF y Servicios Administrativos</v>
      </c>
      <c r="G1321" s="1022">
        <v>3</v>
      </c>
      <c r="H1321" s="1022" t="s">
        <v>136</v>
      </c>
      <c r="I1321" s="1022">
        <f>'P-SST-2026'!S41</f>
        <v>2</v>
      </c>
      <c r="J1321" s="1022">
        <f>'P-SST-2026'!G41+'P-SST-2026'!H41+'P-SST-2026'!I41</f>
        <v>0</v>
      </c>
      <c r="K1321" s="1022">
        <f>'P-SST-2026'!X41+'P-SST-2026'!Y41+'P-SST-2026'!Z41</f>
        <v>0</v>
      </c>
      <c r="L1321" s="1031">
        <f t="shared" si="131"/>
        <v>0</v>
      </c>
      <c r="M1321" s="1031">
        <f t="shared" si="132"/>
        <v>0</v>
      </c>
      <c r="N1321" s="1022">
        <f>'P-SST-2026'!I41</f>
        <v>0</v>
      </c>
      <c r="O1321" s="1022">
        <f>'P-SST-2026'!Z41</f>
        <v>0</v>
      </c>
      <c r="P1321" s="1029" t="e">
        <f t="shared" si="133"/>
        <v>#DIV/0!</v>
      </c>
      <c r="Q1321" s="1029"/>
      <c r="R1321" s="1022">
        <f t="shared" si="129"/>
        <v>0</v>
      </c>
      <c r="S1321" s="1022">
        <f t="shared" si="130"/>
        <v>0</v>
      </c>
    </row>
    <row r="1322" spans="1:19">
      <c r="A1322" s="1022">
        <v>35</v>
      </c>
      <c r="B1322" s="1023" t="str">
        <f>'P-SST-2026'!D42</f>
        <v>SST35</v>
      </c>
      <c r="C1322" s="1053" t="s">
        <v>146</v>
      </c>
      <c r="D1322" s="1053" t="s">
        <v>111</v>
      </c>
      <c r="E1322" s="1023" t="str">
        <f>'P-SST-2026'!V42</f>
        <v>Secretaría General</v>
      </c>
      <c r="F1322" s="1022" t="str">
        <f>'P-SST-2026'!E42</f>
        <v>Realizar mediciones ambientales y de seguridad y salud en el trabajo de acuerdo con la necesidad.</v>
      </c>
      <c r="G1322" s="1022">
        <v>3</v>
      </c>
      <c r="H1322" s="1022" t="s">
        <v>136</v>
      </c>
      <c r="I1322" s="1022">
        <f>'P-SST-2026'!S42</f>
        <v>1</v>
      </c>
      <c r="J1322" s="1022">
        <f>'P-SST-2026'!G42+'P-SST-2026'!H42+'P-SST-2026'!I42</f>
        <v>0</v>
      </c>
      <c r="K1322" s="1022">
        <f>'P-SST-2026'!X42+'P-SST-2026'!Y42+'P-SST-2026'!Z42</f>
        <v>0</v>
      </c>
      <c r="L1322" s="1031">
        <f t="shared" si="131"/>
        <v>0</v>
      </c>
      <c r="M1322" s="1031">
        <f t="shared" si="132"/>
        <v>0</v>
      </c>
      <c r="N1322" s="1022">
        <f>'P-SST-2026'!I42</f>
        <v>0</v>
      </c>
      <c r="O1322" s="1022">
        <f>'P-SST-2026'!Z42</f>
        <v>0</v>
      </c>
      <c r="P1322" s="1029" t="e">
        <f t="shared" si="133"/>
        <v>#DIV/0!</v>
      </c>
      <c r="Q1322" s="1029"/>
      <c r="R1322" s="1022">
        <f t="shared" si="129"/>
        <v>0</v>
      </c>
      <c r="S1322" s="1022">
        <f t="shared" si="130"/>
        <v>0</v>
      </c>
    </row>
    <row r="1323" spans="1:19">
      <c r="A1323" s="1022">
        <v>36</v>
      </c>
      <c r="B1323" s="1023" t="str">
        <f>'P-SST-2026'!D43</f>
        <v>SST36</v>
      </c>
      <c r="C1323" s="1053" t="s">
        <v>146</v>
      </c>
      <c r="D1323" s="1053" t="s">
        <v>111</v>
      </c>
      <c r="E1323" s="1023" t="str">
        <f>'P-SST-2026'!V43</f>
        <v>Secretaría General</v>
      </c>
      <c r="F1323" s="1022" t="str">
        <f>'P-SST-2026'!E43</f>
        <v>Gestionar los Hallazgos y las oportunidades de mejora relacionadas con SST definidas por cada uno de los Roles del INM</v>
      </c>
      <c r="G1323" s="1022">
        <v>3</v>
      </c>
      <c r="H1323" s="1022" t="s">
        <v>136</v>
      </c>
      <c r="I1323" s="1022">
        <f>'P-SST-2026'!S43</f>
        <v>2</v>
      </c>
      <c r="J1323" s="1022">
        <f>'P-SST-2026'!G43+'P-SST-2026'!H43+'P-SST-2026'!I43</f>
        <v>0</v>
      </c>
      <c r="K1323" s="1022">
        <f>'P-SST-2026'!X43+'P-SST-2026'!Y43+'P-SST-2026'!Z43</f>
        <v>0</v>
      </c>
      <c r="L1323" s="1031">
        <f t="shared" si="131"/>
        <v>0</v>
      </c>
      <c r="M1323" s="1031">
        <f t="shared" si="132"/>
        <v>0</v>
      </c>
      <c r="N1323" s="1022">
        <f>'P-SST-2026'!I43</f>
        <v>0</v>
      </c>
      <c r="O1323" s="1022">
        <f>'P-SST-2026'!Z43</f>
        <v>0</v>
      </c>
      <c r="P1323" s="1029" t="e">
        <f t="shared" si="133"/>
        <v>#DIV/0!</v>
      </c>
      <c r="Q1323" s="1029"/>
      <c r="R1323" s="1022">
        <f t="shared" si="129"/>
        <v>0</v>
      </c>
      <c r="S1323" s="1022">
        <f t="shared" si="130"/>
        <v>0</v>
      </c>
    </row>
    <row r="1324" spans="1:19">
      <c r="A1324" s="1022">
        <v>37</v>
      </c>
      <c r="B1324" s="1023" t="str">
        <f>'P-SST-2026'!D44</f>
        <v>SST37</v>
      </c>
      <c r="C1324" s="1053" t="s">
        <v>146</v>
      </c>
      <c r="D1324" s="1053" t="s">
        <v>111</v>
      </c>
      <c r="E1324" s="1023" t="str">
        <f>'P-SST-2026'!V44</f>
        <v>Secretaría General</v>
      </c>
      <c r="F1324" s="1022" t="str">
        <f>'P-SST-2026'!E44</f>
        <v>Realizar inducción de seguridad y salud en el trabajo a servidores públicos, contratistas, practicantes o proveedores.</v>
      </c>
      <c r="G1324" s="1022">
        <v>3</v>
      </c>
      <c r="H1324" s="1022" t="s">
        <v>136</v>
      </c>
      <c r="I1324" s="1022">
        <f>'P-SST-2026'!S44</f>
        <v>2</v>
      </c>
      <c r="J1324" s="1022">
        <f>'P-SST-2026'!G44+'P-SST-2026'!H44+'P-SST-2026'!I44</f>
        <v>1</v>
      </c>
      <c r="K1324" s="1022">
        <f>'P-SST-2026'!X44+'P-SST-2026'!Y44+'P-SST-2026'!Z44</f>
        <v>1</v>
      </c>
      <c r="L1324" s="1031">
        <f t="shared" si="131"/>
        <v>0.5</v>
      </c>
      <c r="M1324" s="1031">
        <f t="shared" si="132"/>
        <v>0.5</v>
      </c>
      <c r="N1324" s="1022">
        <f>'P-SST-2026'!I44</f>
        <v>1</v>
      </c>
      <c r="O1324" s="1022">
        <f>'P-SST-2026'!Z44</f>
        <v>1</v>
      </c>
      <c r="P1324" s="1029">
        <f t="shared" si="133"/>
        <v>1</v>
      </c>
      <c r="Q1324" s="1029"/>
      <c r="R1324" s="1022">
        <f t="shared" si="129"/>
        <v>0</v>
      </c>
      <c r="S1324" s="1022">
        <f t="shared" si="130"/>
        <v>0</v>
      </c>
    </row>
    <row r="1325" spans="1:19">
      <c r="A1325" s="1022">
        <v>38</v>
      </c>
      <c r="B1325" s="1023" t="str">
        <f>'P-SST-2026'!D45</f>
        <v>SST38</v>
      </c>
      <c r="C1325" s="1053" t="s">
        <v>146</v>
      </c>
      <c r="D1325" s="1053" t="s">
        <v>111</v>
      </c>
      <c r="E1325" s="1023" t="str">
        <f>'P-SST-2026'!V45</f>
        <v>Secretaría General</v>
      </c>
      <c r="F1325" s="1022" t="str">
        <f>'P-SST-2026'!E45</f>
        <v>Realizar actividades tendientes a Promocionar la Salud (Semana de la Salud y ambiental)</v>
      </c>
      <c r="G1325" s="1022">
        <v>3</v>
      </c>
      <c r="H1325" s="1022" t="s">
        <v>136</v>
      </c>
      <c r="I1325" s="1022">
        <f>'P-SST-2026'!S45</f>
        <v>1</v>
      </c>
      <c r="J1325" s="1022">
        <f>'P-SST-2026'!G45+'P-SST-2026'!H45+'P-SST-2026'!I45</f>
        <v>0</v>
      </c>
      <c r="K1325" s="1022">
        <f>'P-SST-2026'!X45+'P-SST-2026'!Y45+'P-SST-2026'!Z45</f>
        <v>0</v>
      </c>
      <c r="L1325" s="1031">
        <f t="shared" si="131"/>
        <v>0</v>
      </c>
      <c r="M1325" s="1031">
        <f t="shared" si="132"/>
        <v>0</v>
      </c>
      <c r="N1325" s="1022">
        <f>'P-SST-2026'!I45</f>
        <v>0</v>
      </c>
      <c r="O1325" s="1022">
        <f>'P-SST-2026'!Z45</f>
        <v>0</v>
      </c>
      <c r="P1325" s="1029" t="e">
        <f t="shared" si="133"/>
        <v>#DIV/0!</v>
      </c>
      <c r="Q1325" s="1029"/>
      <c r="R1325" s="1022">
        <f t="shared" si="129"/>
        <v>0</v>
      </c>
      <c r="S1325" s="1022">
        <f t="shared" si="130"/>
        <v>0</v>
      </c>
    </row>
    <row r="1326" spans="1:19">
      <c r="A1326" s="1022">
        <v>39</v>
      </c>
      <c r="B1326" s="1023" t="str">
        <f>'P-SST-2026'!D46</f>
        <v>SST39</v>
      </c>
      <c r="C1326" s="1053" t="s">
        <v>146</v>
      </c>
      <c r="D1326" s="1053" t="s">
        <v>111</v>
      </c>
      <c r="E1326" s="1023" t="str">
        <f>'P-SST-2026'!V46</f>
        <v>Secretaría General</v>
      </c>
      <c r="F1326" s="1022" t="str">
        <f>'P-SST-2026'!E46</f>
        <v xml:space="preserve">Realizar capacitación y acompañamiento del COPASST </v>
      </c>
      <c r="G1326" s="1022">
        <v>3</v>
      </c>
      <c r="H1326" s="1022" t="s">
        <v>136</v>
      </c>
      <c r="I1326" s="1022">
        <f>'P-SST-2026'!S46</f>
        <v>12</v>
      </c>
      <c r="J1326" s="1022">
        <f>'P-SST-2026'!G46+'P-SST-2026'!H46+'P-SST-2026'!I46</f>
        <v>3</v>
      </c>
      <c r="K1326" s="1022">
        <f>'P-SST-2026'!X46+'P-SST-2026'!Y46+'P-SST-2026'!Z46</f>
        <v>3</v>
      </c>
      <c r="L1326" s="1031">
        <f t="shared" si="131"/>
        <v>0.25</v>
      </c>
      <c r="M1326" s="1031">
        <f t="shared" si="132"/>
        <v>0.25</v>
      </c>
      <c r="N1326" s="1022">
        <f>'P-SST-2026'!I46</f>
        <v>1</v>
      </c>
      <c r="O1326" s="1022">
        <f>'P-SST-2026'!Z46</f>
        <v>1</v>
      </c>
      <c r="P1326" s="1029">
        <f t="shared" si="133"/>
        <v>1</v>
      </c>
      <c r="Q1326" s="1029"/>
      <c r="R1326" s="1022">
        <f t="shared" si="129"/>
        <v>0</v>
      </c>
      <c r="S1326" s="1022">
        <f t="shared" si="130"/>
        <v>0</v>
      </c>
    </row>
    <row r="1327" spans="1:19">
      <c r="A1327" s="1022">
        <v>40</v>
      </c>
      <c r="B1327" s="1023" t="str">
        <f>'P-SST-2026'!D47</f>
        <v>SST40</v>
      </c>
      <c r="C1327" s="1053" t="s">
        <v>146</v>
      </c>
      <c r="D1327" s="1053" t="s">
        <v>111</v>
      </c>
      <c r="E1327" s="1023" t="str">
        <f>'P-SST-2026'!V47</f>
        <v>Secretaría General</v>
      </c>
      <c r="F1327" s="1022" t="str">
        <f>'P-SST-2026'!E47</f>
        <v>Realizar seguimiento al comité de convivencia laboral y su capacitación (recibir informes)</v>
      </c>
      <c r="G1327" s="1022">
        <v>3</v>
      </c>
      <c r="H1327" s="1022" t="s">
        <v>136</v>
      </c>
      <c r="I1327" s="1022">
        <f>'P-SST-2026'!S47</f>
        <v>12</v>
      </c>
      <c r="J1327" s="1022">
        <f>'P-SST-2026'!G47+'P-SST-2026'!H47+'P-SST-2026'!I47</f>
        <v>3</v>
      </c>
      <c r="K1327" s="1022">
        <f>'P-SST-2026'!X47+'P-SST-2026'!Y47+'P-SST-2026'!Z47</f>
        <v>3</v>
      </c>
      <c r="L1327" s="1031">
        <f t="shared" si="131"/>
        <v>0.25</v>
      </c>
      <c r="M1327" s="1031">
        <f t="shared" si="132"/>
        <v>0.25</v>
      </c>
      <c r="N1327" s="1022">
        <f>'P-SST-2026'!I47</f>
        <v>1</v>
      </c>
      <c r="O1327" s="1022">
        <f>'P-SST-2026'!Z47</f>
        <v>1</v>
      </c>
      <c r="P1327" s="1029">
        <f t="shared" si="133"/>
        <v>1</v>
      </c>
      <c r="Q1327" s="1029"/>
      <c r="R1327" s="1022">
        <f t="shared" si="129"/>
        <v>0</v>
      </c>
      <c r="S1327" s="1022">
        <f t="shared" si="130"/>
        <v>0</v>
      </c>
    </row>
    <row r="1328" spans="1:19">
      <c r="A1328" s="1022">
        <v>41</v>
      </c>
      <c r="B1328" s="1023" t="str">
        <f>'P-SST-2026'!D48</f>
        <v>SST41</v>
      </c>
      <c r="C1328" s="1053" t="s">
        <v>146</v>
      </c>
      <c r="D1328" s="1053" t="s">
        <v>111</v>
      </c>
      <c r="E1328" s="1023" t="str">
        <f>'P-SST-2026'!V48</f>
        <v>Secretaría General</v>
      </c>
      <c r="F1328" s="1022" t="str">
        <f>'P-SST-2026'!E48</f>
        <v>Actualizar y Acompañar el seguimiento al programa de Inspecciones COPASST .</v>
      </c>
      <c r="G1328" s="1022">
        <v>3</v>
      </c>
      <c r="H1328" s="1022" t="s">
        <v>136</v>
      </c>
      <c r="I1328" s="1022">
        <f>'P-SST-2026'!S48</f>
        <v>3</v>
      </c>
      <c r="J1328" s="1022">
        <f>'P-SST-2026'!G48+'P-SST-2026'!H48+'P-SST-2026'!I48</f>
        <v>0</v>
      </c>
      <c r="K1328" s="1022">
        <f>'P-SST-2026'!X48+'P-SST-2026'!Y48+'P-SST-2026'!Z48</f>
        <v>0</v>
      </c>
      <c r="L1328" s="1029">
        <f t="shared" si="131"/>
        <v>0</v>
      </c>
      <c r="M1328" s="1029" t="e">
        <f>I1328/K1328</f>
        <v>#DIV/0!</v>
      </c>
      <c r="N1328" s="1022">
        <f>'P-SST-2026'!I48</f>
        <v>0</v>
      </c>
      <c r="O1328" s="1022">
        <f>'P-SST-2026'!Z48</f>
        <v>0</v>
      </c>
      <c r="P1328" s="1029" t="e">
        <f t="shared" si="133"/>
        <v>#DIV/0!</v>
      </c>
      <c r="Q1328" s="1029"/>
      <c r="R1328" s="1022">
        <f t="shared" si="129"/>
        <v>0</v>
      </c>
      <c r="S1328" s="1022">
        <f t="shared" si="130"/>
        <v>0</v>
      </c>
    </row>
    <row r="1329" spans="1:19">
      <c r="A1329" s="1022">
        <v>42</v>
      </c>
      <c r="B1329" s="1023" t="str">
        <f>'P-SST-2026'!D49</f>
        <v>SST42</v>
      </c>
      <c r="C1329" s="1053" t="s">
        <v>146</v>
      </c>
      <c r="D1329" s="1053" t="s">
        <v>111</v>
      </c>
      <c r="E1329" s="1023" t="str">
        <f>'P-SST-2026'!V49</f>
        <v>Secretaría General</v>
      </c>
      <c r="F1329" s="1022" t="str">
        <f>'P-SST-2026'!E49</f>
        <v xml:space="preserve">Gestionar la ejecución del Cronograma de capacitaciones y actividades del SG-SST  </v>
      </c>
      <c r="G1329" s="1022">
        <v>3</v>
      </c>
      <c r="H1329" s="1022" t="s">
        <v>136</v>
      </c>
      <c r="I1329" s="1022">
        <f>'P-SST-2026'!S49</f>
        <v>9</v>
      </c>
      <c r="J1329" s="1022">
        <f>'P-SST-2026'!G49+'P-SST-2026'!H49+'P-SST-2026'!I49</f>
        <v>2</v>
      </c>
      <c r="K1329" s="1022">
        <f>'P-SST-2026'!X49+'P-SST-2026'!Y49+'P-SST-2026'!Z49</f>
        <v>2</v>
      </c>
      <c r="L1329" s="1029">
        <f t="shared" si="131"/>
        <v>0.22222222222222221</v>
      </c>
      <c r="M1329" s="1029">
        <f>I1329/K1329</f>
        <v>4.5</v>
      </c>
      <c r="N1329" s="1022">
        <f>'P-SST-2026'!I49</f>
        <v>1</v>
      </c>
      <c r="O1329" s="1022">
        <f>'P-SST-2026'!Z49</f>
        <v>1</v>
      </c>
      <c r="P1329" s="1029">
        <f t="shared" si="133"/>
        <v>1</v>
      </c>
      <c r="Q1329" s="1029"/>
      <c r="R1329" s="1022">
        <f t="shared" si="129"/>
        <v>0</v>
      </c>
      <c r="S1329" s="1022">
        <f t="shared" si="130"/>
        <v>0</v>
      </c>
    </row>
    <row r="1330" spans="1:19">
      <c r="A1330" s="1022">
        <v>43</v>
      </c>
      <c r="B1330" s="1023" t="str">
        <f>'P-SST-2026'!D50</f>
        <v>SST43</v>
      </c>
      <c r="C1330" s="1053" t="s">
        <v>146</v>
      </c>
      <c r="D1330" s="1053" t="s">
        <v>111</v>
      </c>
      <c r="E1330" s="1023" t="str">
        <f>'P-SST-2026'!V50</f>
        <v>Secretaría General</v>
      </c>
      <c r="F1330" s="1022" t="str">
        <f>'P-SST-2026'!E50</f>
        <v>Gestionar la publicación de piezas y campañas sobre seguridad y salud en el trabajo con comunicaciones.</v>
      </c>
      <c r="G1330" s="1022">
        <v>3</v>
      </c>
      <c r="H1330" s="1022" t="s">
        <v>136</v>
      </c>
      <c r="I1330" s="1022">
        <f>'P-SST-2026'!S50</f>
        <v>9</v>
      </c>
      <c r="J1330" s="1022">
        <f>'P-SST-2026'!G50+'P-SST-2026'!H50+'P-SST-2026'!I50</f>
        <v>2</v>
      </c>
      <c r="K1330" s="1022">
        <f>'P-SST-2026'!X50+'P-SST-2026'!Y50+'P-SST-2026'!Z50</f>
        <v>2</v>
      </c>
      <c r="L1330" s="1029">
        <f t="shared" si="131"/>
        <v>0.22222222222222221</v>
      </c>
      <c r="M1330" s="1031">
        <f t="shared" ref="M1330:M1393" si="134">K1330/I1330</f>
        <v>0.22222222222222221</v>
      </c>
      <c r="N1330" s="1022">
        <f>'P-SST-2026'!I50</f>
        <v>1</v>
      </c>
      <c r="O1330" s="1022">
        <f>'P-SST-2026'!Z50</f>
        <v>1</v>
      </c>
      <c r="P1330" s="1029">
        <f t="shared" si="133"/>
        <v>1</v>
      </c>
      <c r="Q1330" s="1029"/>
      <c r="R1330" s="1022">
        <f t="shared" si="129"/>
        <v>0</v>
      </c>
      <c r="S1330" s="1022">
        <f t="shared" si="130"/>
        <v>0</v>
      </c>
    </row>
    <row r="1331" spans="1:19">
      <c r="A1331" s="1022">
        <v>1</v>
      </c>
      <c r="B1331" s="1023" t="str">
        <f>'P-SST-2026'!D8</f>
        <v>SST1</v>
      </c>
      <c r="C1331" s="1053" t="s">
        <v>146</v>
      </c>
      <c r="D1331" s="1053" t="s">
        <v>111</v>
      </c>
      <c r="E1331" s="1023" t="str">
        <f>'P-SST-2026'!V8</f>
        <v>Secretaría General</v>
      </c>
      <c r="F1331" s="1022" t="str">
        <f>'P-SST-2026'!E8</f>
        <v xml:space="preserve"> Reportar los indicadores del SG-SST en ISOLUCION.</v>
      </c>
      <c r="G1331" s="1022">
        <v>4</v>
      </c>
      <c r="H1331" s="1022" t="s">
        <v>137</v>
      </c>
      <c r="I1331" s="1022">
        <f>'P-SST-2026'!S8</f>
        <v>12</v>
      </c>
      <c r="J1331" s="1022">
        <f>'P-SST-2026'!G8+'P-SST-2026'!H8+'P-SST-2026'!I8+'P-SST-2026'!J8</f>
        <v>4</v>
      </c>
      <c r="K1331" s="1022">
        <f>'P-SST-2026'!X8+'P-SST-2026'!Y8+'P-SST-2026'!Z8+'P-SST-2026'!AA8</f>
        <v>3</v>
      </c>
      <c r="L1331" s="1029">
        <f t="shared" si="131"/>
        <v>0.33333333333333331</v>
      </c>
      <c r="M1331" s="1031">
        <f t="shared" si="134"/>
        <v>0.25</v>
      </c>
      <c r="N1331" s="1022">
        <f>'P-SST-2026'!J8</f>
        <v>1</v>
      </c>
      <c r="O1331" s="1022">
        <f>'P-SST-2026'!AA8</f>
        <v>0</v>
      </c>
      <c r="P1331" s="1029">
        <f t="shared" si="133"/>
        <v>0</v>
      </c>
      <c r="Q1331" s="1029"/>
      <c r="R1331" s="1022">
        <f t="shared" ref="R1331" si="135">K1331-J1331</f>
        <v>-1</v>
      </c>
      <c r="S1331" s="1022">
        <f t="shared" ref="S1331" si="136">O1331-N1331</f>
        <v>-1</v>
      </c>
    </row>
    <row r="1332" spans="1:19">
      <c r="A1332" s="1022">
        <v>2</v>
      </c>
      <c r="B1332" s="1023" t="str">
        <f>'P-SST-2026'!D9</f>
        <v>SST2</v>
      </c>
      <c r="C1332" s="1053" t="s">
        <v>146</v>
      </c>
      <c r="D1332" s="1053" t="s">
        <v>111</v>
      </c>
      <c r="E1332" s="1023" t="str">
        <f>'P-SST-2026'!V9</f>
        <v>Secretaría General</v>
      </c>
      <c r="F1332" s="1022" t="str">
        <f>'P-SST-2026'!E9</f>
        <v>Actualizar la política de SST teniendo en cuenta el decreto 1072 de 2015 y la ISO 45001.</v>
      </c>
      <c r="G1332" s="1022">
        <v>4</v>
      </c>
      <c r="H1332" s="1022" t="s">
        <v>137</v>
      </c>
      <c r="I1332" s="1022">
        <f>'P-SST-2026'!S9</f>
        <v>1</v>
      </c>
      <c r="J1332" s="1022">
        <f>'P-SST-2026'!G9+'P-SST-2026'!H9+'P-SST-2026'!I9+'P-SST-2026'!J9</f>
        <v>1</v>
      </c>
      <c r="K1332" s="1022">
        <f>'P-SST-2026'!X9+'P-SST-2026'!Y9+'P-SST-2026'!Z9+'P-SST-2026'!AA9</f>
        <v>1</v>
      </c>
      <c r="L1332" s="1029">
        <f t="shared" si="131"/>
        <v>1</v>
      </c>
      <c r="M1332" s="1031">
        <f t="shared" si="134"/>
        <v>1</v>
      </c>
      <c r="N1332" s="1022">
        <f>'P-SST-2026'!J9</f>
        <v>0</v>
      </c>
      <c r="O1332" s="1022">
        <f>'P-SST-2026'!AA9</f>
        <v>0</v>
      </c>
      <c r="P1332" s="1029" t="e">
        <f t="shared" si="133"/>
        <v>#DIV/0!</v>
      </c>
      <c r="Q1332" s="1029"/>
      <c r="R1332" s="1022">
        <f t="shared" ref="R1332:R1373" si="137">K1332-J1332</f>
        <v>0</v>
      </c>
      <c r="S1332" s="1022">
        <f t="shared" ref="S1332:S1373" si="138">O1332-N1332</f>
        <v>0</v>
      </c>
    </row>
    <row r="1333" spans="1:19">
      <c r="A1333" s="1022">
        <v>3</v>
      </c>
      <c r="B1333" s="1023" t="str">
        <f>'P-SST-2026'!D10</f>
        <v>SST3</v>
      </c>
      <c r="C1333" s="1053" t="s">
        <v>146</v>
      </c>
      <c r="D1333" s="1053" t="s">
        <v>111</v>
      </c>
      <c r="E1333" s="1023" t="str">
        <f>'P-SST-2026'!V10</f>
        <v>Secretaría General</v>
      </c>
      <c r="F1333" s="1022" t="str">
        <f>'P-SST-2026'!E10</f>
        <v>Gestionar las elecciones del comité de convivencia (COCOLA) y el comité paritario de seguridad y salud en el trabajo (COPASST) Para la vigencia  2027-2028.</v>
      </c>
      <c r="G1333" s="1022">
        <v>4</v>
      </c>
      <c r="H1333" s="1022" t="s">
        <v>137</v>
      </c>
      <c r="I1333" s="1022">
        <f>'P-SST-2026'!S10</f>
        <v>1</v>
      </c>
      <c r="J1333" s="1022">
        <f>'P-SST-2026'!G10+'P-SST-2026'!H10+'P-SST-2026'!I10+'P-SST-2026'!J10</f>
        <v>0</v>
      </c>
      <c r="K1333" s="1022">
        <f>'P-SST-2026'!X10+'P-SST-2026'!Y10+'P-SST-2026'!Z10+'P-SST-2026'!AA10</f>
        <v>0</v>
      </c>
      <c r="L1333" s="1029">
        <f t="shared" si="131"/>
        <v>0</v>
      </c>
      <c r="M1333" s="1031">
        <f t="shared" si="134"/>
        <v>0</v>
      </c>
      <c r="N1333" s="1022">
        <f>'P-SST-2026'!J10</f>
        <v>0</v>
      </c>
      <c r="O1333" s="1022">
        <f>'P-SST-2026'!AA10</f>
        <v>0</v>
      </c>
      <c r="P1333" s="1029" t="e">
        <f t="shared" si="133"/>
        <v>#DIV/0!</v>
      </c>
      <c r="Q1333" s="1029"/>
      <c r="R1333" s="1022">
        <f t="shared" si="137"/>
        <v>0</v>
      </c>
      <c r="S1333" s="1022">
        <f t="shared" si="138"/>
        <v>0</v>
      </c>
    </row>
    <row r="1334" spans="1:19">
      <c r="A1334" s="1022">
        <v>4</v>
      </c>
      <c r="B1334" s="1023" t="str">
        <f>'P-SST-2026'!D11</f>
        <v>SST4</v>
      </c>
      <c r="C1334" s="1053" t="s">
        <v>146</v>
      </c>
      <c r="D1334" s="1053" t="s">
        <v>111</v>
      </c>
      <c r="E1334" s="1023" t="str">
        <f>'P-SST-2026'!V11</f>
        <v>Secretaría General</v>
      </c>
      <c r="F1334" s="1022" t="str">
        <f>'P-SST-2026'!E11</f>
        <v>Crear la convocatoria para las elecciones del comité de convivencia (COCOLA) y el comité paritario de seguridad y salud en el trabajo (COPASST) Para la vigencia  2027-2028.</v>
      </c>
      <c r="G1334" s="1022">
        <v>4</v>
      </c>
      <c r="H1334" s="1022" t="s">
        <v>137</v>
      </c>
      <c r="I1334" s="1022">
        <f>'P-SST-2026'!S11</f>
        <v>1</v>
      </c>
      <c r="J1334" s="1022">
        <f>'P-SST-2026'!G11+'P-SST-2026'!H11+'P-SST-2026'!I11+'P-SST-2026'!J11</f>
        <v>0</v>
      </c>
      <c r="K1334" s="1022">
        <f>'P-SST-2026'!X11+'P-SST-2026'!Y11+'P-SST-2026'!Z11+'P-SST-2026'!AA11</f>
        <v>0</v>
      </c>
      <c r="L1334" s="1029">
        <f t="shared" si="131"/>
        <v>0</v>
      </c>
      <c r="M1334" s="1031">
        <f t="shared" si="134"/>
        <v>0</v>
      </c>
      <c r="N1334" s="1022">
        <f>'P-SST-2026'!J11</f>
        <v>0</v>
      </c>
      <c r="O1334" s="1022">
        <f>'P-SST-2026'!AA11</f>
        <v>0</v>
      </c>
      <c r="P1334" s="1029" t="e">
        <f t="shared" si="133"/>
        <v>#DIV/0!</v>
      </c>
      <c r="Q1334" s="1029"/>
      <c r="R1334" s="1022">
        <f t="shared" si="137"/>
        <v>0</v>
      </c>
      <c r="S1334" s="1022">
        <f t="shared" si="138"/>
        <v>0</v>
      </c>
    </row>
    <row r="1335" spans="1:19">
      <c r="A1335" s="1022">
        <v>5</v>
      </c>
      <c r="B1335" s="1023" t="str">
        <f>'P-SST-2026'!D12</f>
        <v>SST5</v>
      </c>
      <c r="C1335" s="1053" t="s">
        <v>146</v>
      </c>
      <c r="D1335" s="1053" t="s">
        <v>111</v>
      </c>
      <c r="E1335" s="1023" t="str">
        <f>'P-SST-2026'!V12</f>
        <v>Secretaría General</v>
      </c>
      <c r="F1335" s="1022" t="str">
        <f>'P-SST-2026'!E12</f>
        <v>Actualizar los objetivos del sistema de gestion de seguridad y salud en el trabajo  teniendo en cuenta el decreto 1072 de 2015 y la ISO 45001.</v>
      </c>
      <c r="G1335" s="1022">
        <v>4</v>
      </c>
      <c r="H1335" s="1022" t="s">
        <v>137</v>
      </c>
      <c r="I1335" s="1022">
        <f>'P-SST-2026'!S12</f>
        <v>1</v>
      </c>
      <c r="J1335" s="1022">
        <f>'P-SST-2026'!G12+'P-SST-2026'!H12+'P-SST-2026'!I12+'P-SST-2026'!J12</f>
        <v>0</v>
      </c>
      <c r="K1335" s="1022">
        <f>'P-SST-2026'!X12+'P-SST-2026'!Y12+'P-SST-2026'!Z12+'P-SST-2026'!AA12</f>
        <v>0</v>
      </c>
      <c r="L1335" s="1029">
        <f t="shared" si="131"/>
        <v>0</v>
      </c>
      <c r="M1335" s="1031">
        <f t="shared" si="134"/>
        <v>0</v>
      </c>
      <c r="N1335" s="1022">
        <f>'P-SST-2026'!J12</f>
        <v>0</v>
      </c>
      <c r="O1335" s="1022">
        <f>'P-SST-2026'!AA12</f>
        <v>0</v>
      </c>
      <c r="P1335" s="1029" t="e">
        <f t="shared" si="133"/>
        <v>#DIV/0!</v>
      </c>
      <c r="Q1335" s="1029"/>
      <c r="R1335" s="1022">
        <f t="shared" si="137"/>
        <v>0</v>
      </c>
      <c r="S1335" s="1022">
        <f t="shared" si="138"/>
        <v>0</v>
      </c>
    </row>
    <row r="1336" spans="1:19">
      <c r="A1336" s="1022">
        <v>6</v>
      </c>
      <c r="B1336" s="1023" t="str">
        <f>'P-SST-2026'!D13</f>
        <v>SST6</v>
      </c>
      <c r="C1336" s="1053" t="s">
        <v>146</v>
      </c>
      <c r="D1336" s="1053" t="s">
        <v>111</v>
      </c>
      <c r="E1336" s="1023" t="str">
        <f>'P-SST-2026'!V13</f>
        <v>Secretaría General</v>
      </c>
      <c r="F1336" s="1022" t="str">
        <f>'P-SST-2026'!E13</f>
        <v>Actualizarel Reglamento de Higiene y Seguridad Industrial teniendo en cuenta el decreto 1072 de 2015 y la ISO 45001.</v>
      </c>
      <c r="G1336" s="1022">
        <v>4</v>
      </c>
      <c r="H1336" s="1022" t="s">
        <v>137</v>
      </c>
      <c r="I1336" s="1022">
        <f>'P-SST-2026'!S13</f>
        <v>1</v>
      </c>
      <c r="J1336" s="1022">
        <f>'P-SST-2026'!G13+'P-SST-2026'!H13+'P-SST-2026'!I13+'P-SST-2026'!J13</f>
        <v>1</v>
      </c>
      <c r="K1336" s="1022">
        <f>'P-SST-2026'!X13+'P-SST-2026'!Y13+'P-SST-2026'!Z13+'P-SST-2026'!AA13</f>
        <v>1</v>
      </c>
      <c r="L1336" s="1029">
        <f t="shared" si="131"/>
        <v>1</v>
      </c>
      <c r="M1336" s="1031">
        <f t="shared" si="134"/>
        <v>1</v>
      </c>
      <c r="N1336" s="1022">
        <f>'P-SST-2026'!J13</f>
        <v>0</v>
      </c>
      <c r="O1336" s="1022">
        <f>'P-SST-2026'!AA13</f>
        <v>0</v>
      </c>
      <c r="P1336" s="1029" t="e">
        <f t="shared" si="133"/>
        <v>#DIV/0!</v>
      </c>
      <c r="Q1336" s="1029"/>
      <c r="R1336" s="1022">
        <f t="shared" si="137"/>
        <v>0</v>
      </c>
      <c r="S1336" s="1022">
        <f t="shared" si="138"/>
        <v>0</v>
      </c>
    </row>
    <row r="1337" spans="1:19">
      <c r="A1337" s="1022">
        <v>7</v>
      </c>
      <c r="B1337" s="1023" t="str">
        <f>'P-SST-2026'!D14</f>
        <v>SST7</v>
      </c>
      <c r="C1337" s="1053" t="s">
        <v>146</v>
      </c>
      <c r="D1337" s="1053" t="s">
        <v>111</v>
      </c>
      <c r="E1337" s="1023" t="str">
        <f>'P-SST-2026'!V14</f>
        <v>Secretaría General</v>
      </c>
      <c r="F1337" s="1022" t="str">
        <f>'P-SST-2026'!E14</f>
        <v>Actualizar los programas de vigilancia epidemiologicos del sistema de gestion de seguridad y salud en el trabajo:
1. PVE osteomuscular
2.PVE Riesgos Cardiovasculares
3.PVE Riesgo Psicosocial
4.PVE Riesgo Auditivo 
5.PVE Riesgo Visual</v>
      </c>
      <c r="G1337" s="1022">
        <v>4</v>
      </c>
      <c r="H1337" s="1022" t="s">
        <v>137</v>
      </c>
      <c r="I1337" s="1022">
        <f>'P-SST-2026'!S14</f>
        <v>3</v>
      </c>
      <c r="J1337" s="1022">
        <f>'P-SST-2026'!G14+'P-SST-2026'!H14+'P-SST-2026'!I14+'P-SST-2026'!J14</f>
        <v>1</v>
      </c>
      <c r="K1337" s="1022">
        <f>'P-SST-2026'!X14+'P-SST-2026'!Y14+'P-SST-2026'!Z14+'P-SST-2026'!AA14</f>
        <v>0</v>
      </c>
      <c r="L1337" s="1029">
        <f t="shared" si="131"/>
        <v>0.33333333333333331</v>
      </c>
      <c r="M1337" s="1031">
        <f t="shared" si="134"/>
        <v>0</v>
      </c>
      <c r="N1337" s="1022">
        <f>'P-SST-2026'!J14</f>
        <v>1</v>
      </c>
      <c r="O1337" s="1022">
        <f>'P-SST-2026'!AA14</f>
        <v>0</v>
      </c>
      <c r="P1337" s="1029">
        <f t="shared" si="133"/>
        <v>0</v>
      </c>
      <c r="Q1337" s="1029"/>
      <c r="R1337" s="1022">
        <f t="shared" si="137"/>
        <v>-1</v>
      </c>
      <c r="S1337" s="1022">
        <f t="shared" si="138"/>
        <v>-1</v>
      </c>
    </row>
    <row r="1338" spans="1:19">
      <c r="A1338" s="1022">
        <v>8</v>
      </c>
      <c r="B1338" s="1023" t="str">
        <f>'P-SST-2026'!D15</f>
        <v>SST8</v>
      </c>
      <c r="C1338" s="1053" t="s">
        <v>146</v>
      </c>
      <c r="D1338" s="1053" t="s">
        <v>111</v>
      </c>
      <c r="E1338" s="1023" t="str">
        <f>'P-SST-2026'!V15</f>
        <v>Secretaría General</v>
      </c>
      <c r="F1338" s="1022" t="str">
        <f>'P-SST-2026'!E15</f>
        <v>Actualizar los programas del sistema de gestion de seguridad y salud en el trabajo:
1.Plan Estratégico De Seguridad Vial
2.Programa De Estilos De Vida Y Entornos Laborales Saludables
3.Programa De Gestión Riesgo Químico</v>
      </c>
      <c r="G1338" s="1022">
        <v>4</v>
      </c>
      <c r="H1338" s="1022" t="s">
        <v>137</v>
      </c>
      <c r="I1338" s="1022">
        <f>'P-SST-2026'!S15</f>
        <v>2</v>
      </c>
      <c r="J1338" s="1022">
        <f>'P-SST-2026'!G15+'P-SST-2026'!H15+'P-SST-2026'!I15+'P-SST-2026'!J15</f>
        <v>0</v>
      </c>
      <c r="K1338" s="1022">
        <f>'P-SST-2026'!X15+'P-SST-2026'!Y15+'P-SST-2026'!Z15+'P-SST-2026'!AA15</f>
        <v>0</v>
      </c>
      <c r="L1338" s="1029">
        <f t="shared" si="131"/>
        <v>0</v>
      </c>
      <c r="M1338" s="1031">
        <f t="shared" si="134"/>
        <v>0</v>
      </c>
      <c r="N1338" s="1022">
        <f>'P-SST-2026'!J15</f>
        <v>0</v>
      </c>
      <c r="O1338" s="1022">
        <f>'P-SST-2026'!AA15</f>
        <v>0</v>
      </c>
      <c r="P1338" s="1029" t="e">
        <f t="shared" si="133"/>
        <v>#DIV/0!</v>
      </c>
      <c r="Q1338" s="1029"/>
      <c r="R1338" s="1022">
        <f t="shared" si="137"/>
        <v>0</v>
      </c>
      <c r="S1338" s="1022">
        <f t="shared" si="138"/>
        <v>0</v>
      </c>
    </row>
    <row r="1339" spans="1:19">
      <c r="A1339" s="1022">
        <v>9</v>
      </c>
      <c r="B1339" s="1023" t="str">
        <f>'P-SST-2026'!D16</f>
        <v>SST9</v>
      </c>
      <c r="C1339" s="1053" t="s">
        <v>146</v>
      </c>
      <c r="D1339" s="1053" t="s">
        <v>111</v>
      </c>
      <c r="E1339" s="1023" t="str">
        <f>'P-SST-2026'!V16</f>
        <v>Secretaría General</v>
      </c>
      <c r="F1339" s="1022" t="str">
        <f>'P-SST-2026'!E16</f>
        <v xml:space="preserve"> Elaborar Informe final de intervención Programa de estilos de vida y entornos laborales saludables Código: A-04-P-019</v>
      </c>
      <c r="G1339" s="1022">
        <v>4</v>
      </c>
      <c r="H1339" s="1022" t="s">
        <v>137</v>
      </c>
      <c r="I1339" s="1022">
        <f>'P-SST-2026'!S16</f>
        <v>1</v>
      </c>
      <c r="J1339" s="1022">
        <f>'P-SST-2026'!G16+'P-SST-2026'!H16+'P-SST-2026'!I16+'P-SST-2026'!J16</f>
        <v>0</v>
      </c>
      <c r="K1339" s="1022">
        <f>'P-SST-2026'!X16+'P-SST-2026'!Y16+'P-SST-2026'!Z16+'P-SST-2026'!AA16</f>
        <v>0</v>
      </c>
      <c r="L1339" s="1029">
        <f t="shared" si="131"/>
        <v>0</v>
      </c>
      <c r="M1339" s="1031">
        <f t="shared" si="134"/>
        <v>0</v>
      </c>
      <c r="N1339" s="1022">
        <f>'P-SST-2026'!J16</f>
        <v>0</v>
      </c>
      <c r="O1339" s="1022">
        <f>'P-SST-2026'!AA16</f>
        <v>0</v>
      </c>
      <c r="P1339" s="1029" t="e">
        <f t="shared" si="133"/>
        <v>#DIV/0!</v>
      </c>
      <c r="Q1339" s="1029"/>
      <c r="R1339" s="1022">
        <f t="shared" si="137"/>
        <v>0</v>
      </c>
      <c r="S1339" s="1022">
        <f t="shared" si="138"/>
        <v>0</v>
      </c>
    </row>
    <row r="1340" spans="1:19">
      <c r="A1340" s="1022">
        <v>10</v>
      </c>
      <c r="B1340" s="1023" t="str">
        <f>'P-SST-2026'!D17</f>
        <v>SST10</v>
      </c>
      <c r="C1340" s="1053" t="s">
        <v>146</v>
      </c>
      <c r="D1340" s="1053" t="s">
        <v>111</v>
      </c>
      <c r="E1340" s="1023" t="str">
        <f>'P-SST-2026'!V17</f>
        <v>Secretaría General</v>
      </c>
      <c r="F1340" s="1022" t="str">
        <f>'P-SST-2026'!E17</f>
        <v>Actualizar el  formato del profesiograma</v>
      </c>
      <c r="G1340" s="1022">
        <v>4</v>
      </c>
      <c r="H1340" s="1022" t="s">
        <v>137</v>
      </c>
      <c r="I1340" s="1022">
        <f>'P-SST-2026'!S17</f>
        <v>1</v>
      </c>
      <c r="J1340" s="1022">
        <f>'P-SST-2026'!G17+'P-SST-2026'!H17+'P-SST-2026'!I17+'P-SST-2026'!J17</f>
        <v>0</v>
      </c>
      <c r="K1340" s="1022">
        <f>'P-SST-2026'!X17+'P-SST-2026'!Y17+'P-SST-2026'!Z17+'P-SST-2026'!AA17</f>
        <v>0</v>
      </c>
      <c r="L1340" s="1029">
        <f t="shared" si="131"/>
        <v>0</v>
      </c>
      <c r="M1340" s="1031">
        <f t="shared" si="134"/>
        <v>0</v>
      </c>
      <c r="N1340" s="1022">
        <f>'P-SST-2026'!J17</f>
        <v>0</v>
      </c>
      <c r="O1340" s="1022">
        <f>'P-SST-2026'!AA17</f>
        <v>0</v>
      </c>
      <c r="P1340" s="1029" t="e">
        <f t="shared" si="133"/>
        <v>#DIV/0!</v>
      </c>
      <c r="Q1340" s="1029"/>
      <c r="R1340" s="1022">
        <f t="shared" si="137"/>
        <v>0</v>
      </c>
      <c r="S1340" s="1022">
        <f t="shared" si="138"/>
        <v>0</v>
      </c>
    </row>
    <row r="1341" spans="1:19">
      <c r="A1341" s="1022">
        <v>11</v>
      </c>
      <c r="B1341" s="1023" t="str">
        <f>'P-SST-2026'!D18</f>
        <v>SST11</v>
      </c>
      <c r="C1341" s="1053" t="s">
        <v>146</v>
      </c>
      <c r="D1341" s="1053" t="s">
        <v>111</v>
      </c>
      <c r="E1341" s="1023" t="str">
        <f>'P-SST-2026'!V18</f>
        <v>Secretaría General</v>
      </c>
      <c r="F1341" s="1022" t="str">
        <f>'P-SST-2026'!E18</f>
        <v>Realizar rendición de cuentas a todas las partes interesadas del SG-SST</v>
      </c>
      <c r="G1341" s="1022">
        <v>4</v>
      </c>
      <c r="H1341" s="1022" t="s">
        <v>137</v>
      </c>
      <c r="I1341" s="1022">
        <f>'P-SST-2026'!S18</f>
        <v>1</v>
      </c>
      <c r="J1341" s="1022">
        <f>'P-SST-2026'!G18+'P-SST-2026'!H18+'P-SST-2026'!I18+'P-SST-2026'!J18</f>
        <v>0</v>
      </c>
      <c r="K1341" s="1022">
        <f>'P-SST-2026'!X18+'P-SST-2026'!Y18+'P-SST-2026'!Z18+'P-SST-2026'!AA18</f>
        <v>0</v>
      </c>
      <c r="L1341" s="1029">
        <f t="shared" si="131"/>
        <v>0</v>
      </c>
      <c r="M1341" s="1031">
        <f t="shared" si="134"/>
        <v>0</v>
      </c>
      <c r="N1341" s="1022">
        <f>'P-SST-2026'!J18</f>
        <v>0</v>
      </c>
      <c r="O1341" s="1022">
        <f>'P-SST-2026'!AA18</f>
        <v>0</v>
      </c>
      <c r="P1341" s="1029" t="e">
        <f t="shared" si="133"/>
        <v>#DIV/0!</v>
      </c>
      <c r="Q1341" s="1029"/>
      <c r="R1341" s="1022">
        <f t="shared" si="137"/>
        <v>0</v>
      </c>
      <c r="S1341" s="1022">
        <f t="shared" si="138"/>
        <v>0</v>
      </c>
    </row>
    <row r="1342" spans="1:19">
      <c r="A1342" s="1022">
        <v>12</v>
      </c>
      <c r="B1342" s="1023" t="str">
        <f>'P-SST-2026'!D19</f>
        <v>SST12</v>
      </c>
      <c r="C1342" s="1053" t="s">
        <v>146</v>
      </c>
      <c r="D1342" s="1053" t="s">
        <v>111</v>
      </c>
      <c r="E1342" s="1023" t="str">
        <f>'P-SST-2026'!V19</f>
        <v>Secretaría General</v>
      </c>
      <c r="F1342" s="1022" t="str">
        <f>'P-SST-2026'!E19</f>
        <v>Proyectar las necesidades de presupuesto para la vigencia 2027.</v>
      </c>
      <c r="G1342" s="1022">
        <v>4</v>
      </c>
      <c r="H1342" s="1022" t="s">
        <v>137</v>
      </c>
      <c r="I1342" s="1022">
        <f>'P-SST-2026'!S19</f>
        <v>1</v>
      </c>
      <c r="J1342" s="1022">
        <f>'P-SST-2026'!G19+'P-SST-2026'!H19+'P-SST-2026'!I19+'P-SST-2026'!J19</f>
        <v>0</v>
      </c>
      <c r="K1342" s="1022">
        <f>'P-SST-2026'!X19+'P-SST-2026'!Y19+'P-SST-2026'!Z19+'P-SST-2026'!AA19</f>
        <v>0</v>
      </c>
      <c r="L1342" s="1029">
        <f t="shared" si="131"/>
        <v>0</v>
      </c>
      <c r="M1342" s="1031">
        <f t="shared" si="134"/>
        <v>0</v>
      </c>
      <c r="N1342" s="1022">
        <f>'P-SST-2026'!J19</f>
        <v>0</v>
      </c>
      <c r="O1342" s="1022">
        <f>'P-SST-2026'!AA19</f>
        <v>0</v>
      </c>
      <c r="P1342" s="1029" t="e">
        <f t="shared" si="133"/>
        <v>#DIV/0!</v>
      </c>
      <c r="Q1342" s="1029"/>
      <c r="R1342" s="1022">
        <f t="shared" si="137"/>
        <v>0</v>
      </c>
      <c r="S1342" s="1022">
        <f t="shared" si="138"/>
        <v>0</v>
      </c>
    </row>
    <row r="1343" spans="1:19">
      <c r="A1343" s="1022">
        <v>13</v>
      </c>
      <c r="B1343" s="1023" t="str">
        <f>'P-SST-2026'!D20</f>
        <v>SST13</v>
      </c>
      <c r="C1343" s="1053" t="s">
        <v>146</v>
      </c>
      <c r="D1343" s="1053" t="s">
        <v>111</v>
      </c>
      <c r="E1343" s="1023" t="str">
        <f>'P-SST-2026'!V20</f>
        <v>Secretaría General</v>
      </c>
      <c r="F1343" s="1022" t="str">
        <f>'P-SST-2026'!E20</f>
        <v xml:space="preserve"> Revisar y/o actualizar documentación del SG-SST.
</v>
      </c>
      <c r="G1343" s="1022">
        <v>4</v>
      </c>
      <c r="H1343" s="1022" t="s">
        <v>137</v>
      </c>
      <c r="I1343" s="1022">
        <f>'P-SST-2026'!S20</f>
        <v>1</v>
      </c>
      <c r="J1343" s="1022">
        <f>'P-SST-2026'!G20+'P-SST-2026'!H20+'P-SST-2026'!I20+'P-SST-2026'!J20</f>
        <v>0</v>
      </c>
      <c r="K1343" s="1022">
        <f>'P-SST-2026'!X20+'P-SST-2026'!Y20+'P-SST-2026'!Z20+'P-SST-2026'!AA20</f>
        <v>0</v>
      </c>
      <c r="L1343" s="1029">
        <f t="shared" si="131"/>
        <v>0</v>
      </c>
      <c r="M1343" s="1031">
        <f t="shared" si="134"/>
        <v>0</v>
      </c>
      <c r="N1343" s="1022">
        <f>'P-SST-2026'!J20</f>
        <v>0</v>
      </c>
      <c r="O1343" s="1022">
        <f>'P-SST-2026'!AA20</f>
        <v>0</v>
      </c>
      <c r="P1343" s="1029" t="e">
        <f t="shared" si="133"/>
        <v>#DIV/0!</v>
      </c>
      <c r="Q1343" s="1029"/>
      <c r="R1343" s="1022">
        <f t="shared" si="137"/>
        <v>0</v>
      </c>
      <c r="S1343" s="1022">
        <f t="shared" si="138"/>
        <v>0</v>
      </c>
    </row>
    <row r="1344" spans="1:19">
      <c r="A1344" s="1022">
        <v>14</v>
      </c>
      <c r="B1344" s="1023" t="str">
        <f>'P-SST-2026'!D21</f>
        <v>SST14</v>
      </c>
      <c r="C1344" s="1053" t="s">
        <v>146</v>
      </c>
      <c r="D1344" s="1053" t="s">
        <v>111</v>
      </c>
      <c r="E1344" s="1023" t="str">
        <f>'P-SST-2026'!V21</f>
        <v>Secretaría General</v>
      </c>
      <c r="F1344" s="1022" t="str">
        <f>'P-SST-2026'!E21</f>
        <v>Presentar Informe de revisión por la Dirección</v>
      </c>
      <c r="G1344" s="1022">
        <v>4</v>
      </c>
      <c r="H1344" s="1022" t="s">
        <v>137</v>
      </c>
      <c r="I1344" s="1022">
        <f>'P-SST-2026'!S21</f>
        <v>1</v>
      </c>
      <c r="J1344" s="1022">
        <f>'P-SST-2026'!G21+'P-SST-2026'!H21+'P-SST-2026'!I21+'P-SST-2026'!J21</f>
        <v>0</v>
      </c>
      <c r="K1344" s="1022">
        <f>'P-SST-2026'!X21+'P-SST-2026'!Y21+'P-SST-2026'!Z21+'P-SST-2026'!AA21</f>
        <v>0</v>
      </c>
      <c r="L1344" s="1029">
        <f t="shared" si="131"/>
        <v>0</v>
      </c>
      <c r="M1344" s="1031">
        <f t="shared" si="134"/>
        <v>0</v>
      </c>
      <c r="N1344" s="1022">
        <f>'P-SST-2026'!J21</f>
        <v>0</v>
      </c>
      <c r="O1344" s="1022">
        <f>'P-SST-2026'!AA21</f>
        <v>0</v>
      </c>
      <c r="P1344" s="1029" t="e">
        <f t="shared" si="133"/>
        <v>#DIV/0!</v>
      </c>
      <c r="Q1344" s="1029"/>
      <c r="R1344" s="1022">
        <f t="shared" si="137"/>
        <v>0</v>
      </c>
      <c r="S1344" s="1022">
        <f t="shared" si="138"/>
        <v>0</v>
      </c>
    </row>
    <row r="1345" spans="1:19">
      <c r="A1345" s="1022">
        <v>15</v>
      </c>
      <c r="B1345" s="1023" t="str">
        <f>'P-SST-2026'!D22</f>
        <v>SST15</v>
      </c>
      <c r="C1345" s="1053" t="s">
        <v>146</v>
      </c>
      <c r="D1345" s="1053" t="s">
        <v>111</v>
      </c>
      <c r="E1345" s="1023" t="str">
        <f>'P-SST-2026'!V22</f>
        <v>Secretaría General</v>
      </c>
      <c r="F1345" s="1022" t="str">
        <f>'P-SST-2026'!E22</f>
        <v>Actualizar la matriz de riesgos</v>
      </c>
      <c r="G1345" s="1022">
        <v>4</v>
      </c>
      <c r="H1345" s="1022" t="s">
        <v>137</v>
      </c>
      <c r="I1345" s="1022">
        <f>'P-SST-2026'!S22</f>
        <v>1</v>
      </c>
      <c r="J1345" s="1022">
        <f>'P-SST-2026'!G22+'P-SST-2026'!H22+'P-SST-2026'!I22+'P-SST-2026'!J22</f>
        <v>0</v>
      </c>
      <c r="K1345" s="1022">
        <f>'P-SST-2026'!X22+'P-SST-2026'!Y22+'P-SST-2026'!Z22+'P-SST-2026'!AA22</f>
        <v>0</v>
      </c>
      <c r="L1345" s="1029">
        <f t="shared" si="131"/>
        <v>0</v>
      </c>
      <c r="M1345" s="1031">
        <f t="shared" si="134"/>
        <v>0</v>
      </c>
      <c r="N1345" s="1022">
        <f>'P-SST-2026'!J22</f>
        <v>0</v>
      </c>
      <c r="O1345" s="1022">
        <f>'P-SST-2026'!AA22</f>
        <v>0</v>
      </c>
      <c r="P1345" s="1029" t="e">
        <f t="shared" si="133"/>
        <v>#DIV/0!</v>
      </c>
      <c r="Q1345" s="1029"/>
      <c r="R1345" s="1022">
        <f t="shared" si="137"/>
        <v>0</v>
      </c>
      <c r="S1345" s="1022">
        <f t="shared" si="138"/>
        <v>0</v>
      </c>
    </row>
    <row r="1346" spans="1:19">
      <c r="A1346" s="1022">
        <v>16</v>
      </c>
      <c r="B1346" s="1023" t="str">
        <f>'P-SST-2026'!D23</f>
        <v>SST16</v>
      </c>
      <c r="C1346" s="1053" t="s">
        <v>146</v>
      </c>
      <c r="D1346" s="1053" t="s">
        <v>111</v>
      </c>
      <c r="E1346" s="1023" t="str">
        <f>'P-SST-2026'!V23</f>
        <v>Secretaría General</v>
      </c>
      <c r="F1346" s="1022" t="str">
        <f>'P-SST-2026'!E23</f>
        <v>Reportar  los riesgos de gestión</v>
      </c>
      <c r="G1346" s="1022">
        <v>4</v>
      </c>
      <c r="H1346" s="1022" t="s">
        <v>137</v>
      </c>
      <c r="I1346" s="1022">
        <f>'P-SST-2026'!S23</f>
        <v>4</v>
      </c>
      <c r="J1346" s="1022">
        <f>'P-SST-2026'!G23+'P-SST-2026'!H23+'P-SST-2026'!I23+'P-SST-2026'!J23</f>
        <v>2</v>
      </c>
      <c r="K1346" s="1022">
        <f>'P-SST-2026'!X23+'P-SST-2026'!Y23+'P-SST-2026'!Z23+'P-SST-2026'!AA23</f>
        <v>1</v>
      </c>
      <c r="L1346" s="1029">
        <f t="shared" si="131"/>
        <v>0.5</v>
      </c>
      <c r="M1346" s="1031">
        <f t="shared" si="134"/>
        <v>0.25</v>
      </c>
      <c r="N1346" s="1022">
        <f>'P-SST-2026'!J23</f>
        <v>1</v>
      </c>
      <c r="O1346" s="1022">
        <f>'P-SST-2026'!AA23</f>
        <v>0</v>
      </c>
      <c r="P1346" s="1029">
        <f t="shared" si="133"/>
        <v>0</v>
      </c>
      <c r="Q1346" s="1029"/>
      <c r="R1346" s="1022">
        <f t="shared" si="137"/>
        <v>-1</v>
      </c>
      <c r="S1346" s="1022">
        <f t="shared" si="138"/>
        <v>-1</v>
      </c>
    </row>
    <row r="1347" spans="1:19">
      <c r="A1347" s="1022">
        <v>17</v>
      </c>
      <c r="B1347" s="1023" t="str">
        <f>'P-SST-2026'!D24</f>
        <v>SST17</v>
      </c>
      <c r="C1347" s="1053" t="s">
        <v>146</v>
      </c>
      <c r="D1347" s="1053" t="s">
        <v>111</v>
      </c>
      <c r="E1347" s="1023" t="str">
        <f>'P-SST-2026'!V24</f>
        <v>Secretaría General</v>
      </c>
      <c r="F1347" s="1022" t="str">
        <f>'P-SST-2026'!E24</f>
        <v xml:space="preserve"> Realizar seguimiento a las condiciones de salud reportadas por semestre. </v>
      </c>
      <c r="G1347" s="1022">
        <v>4</v>
      </c>
      <c r="H1347" s="1022" t="s">
        <v>137</v>
      </c>
      <c r="I1347" s="1022">
        <f>'P-SST-2026'!S24</f>
        <v>2</v>
      </c>
      <c r="J1347" s="1022">
        <f>'P-SST-2026'!G24+'P-SST-2026'!H24+'P-SST-2026'!I24+'P-SST-2026'!J24</f>
        <v>1</v>
      </c>
      <c r="K1347" s="1022">
        <f>'P-SST-2026'!X24+'P-SST-2026'!Y24+'P-SST-2026'!Z24+'P-SST-2026'!AA24</f>
        <v>1</v>
      </c>
      <c r="L1347" s="1029">
        <f t="shared" si="131"/>
        <v>0.5</v>
      </c>
      <c r="M1347" s="1031">
        <f t="shared" si="134"/>
        <v>0.5</v>
      </c>
      <c r="N1347" s="1022">
        <f>'P-SST-2026'!J24</f>
        <v>0</v>
      </c>
      <c r="O1347" s="1022">
        <f>'P-SST-2026'!AA24</f>
        <v>0</v>
      </c>
      <c r="P1347" s="1029" t="e">
        <f t="shared" si="133"/>
        <v>#DIV/0!</v>
      </c>
      <c r="Q1347" s="1029"/>
      <c r="R1347" s="1022">
        <f t="shared" si="137"/>
        <v>0</v>
      </c>
      <c r="S1347" s="1022">
        <f t="shared" si="138"/>
        <v>0</v>
      </c>
    </row>
    <row r="1348" spans="1:19">
      <c r="A1348" s="1022">
        <v>18</v>
      </c>
      <c r="B1348" s="1023" t="str">
        <f>'P-SST-2026'!D25</f>
        <v>SST18</v>
      </c>
      <c r="C1348" s="1053" t="s">
        <v>146</v>
      </c>
      <c r="D1348" s="1053" t="s">
        <v>111</v>
      </c>
      <c r="E1348" s="1023" t="str">
        <f>'P-SST-2026'!V25</f>
        <v>Secretaría General</v>
      </c>
      <c r="F1348" s="1022" t="str">
        <f>'P-SST-2026'!E25</f>
        <v>Realizar exámenes médicos ocupacionales de ingreso, periódicos y de retiro.</v>
      </c>
      <c r="G1348" s="1022">
        <v>4</v>
      </c>
      <c r="H1348" s="1022" t="s">
        <v>137</v>
      </c>
      <c r="I1348" s="1022">
        <f>'P-SST-2026'!S25</f>
        <v>12</v>
      </c>
      <c r="J1348" s="1022">
        <f>'P-SST-2026'!G25+'P-SST-2026'!H25+'P-SST-2026'!I25+'P-SST-2026'!J25</f>
        <v>4</v>
      </c>
      <c r="K1348" s="1022">
        <f>'P-SST-2026'!X25+'P-SST-2026'!Y25+'P-SST-2026'!Z25+'P-SST-2026'!AA25</f>
        <v>3</v>
      </c>
      <c r="L1348" s="1029">
        <f t="shared" si="131"/>
        <v>0.33333333333333331</v>
      </c>
      <c r="M1348" s="1031">
        <f t="shared" si="134"/>
        <v>0.25</v>
      </c>
      <c r="N1348" s="1022">
        <f>'P-SST-2026'!J25</f>
        <v>1</v>
      </c>
      <c r="O1348" s="1022">
        <f>'P-SST-2026'!AA25</f>
        <v>0</v>
      </c>
      <c r="P1348" s="1029">
        <f t="shared" si="133"/>
        <v>0</v>
      </c>
      <c r="Q1348" s="1029"/>
      <c r="R1348" s="1022">
        <f t="shared" si="137"/>
        <v>-1</v>
      </c>
      <c r="S1348" s="1022">
        <f t="shared" si="138"/>
        <v>-1</v>
      </c>
    </row>
    <row r="1349" spans="1:19">
      <c r="A1349" s="1022">
        <v>19</v>
      </c>
      <c r="B1349" s="1023" t="str">
        <f>'P-SST-2026'!D26</f>
        <v>SST19</v>
      </c>
      <c r="C1349" s="1053" t="s">
        <v>146</v>
      </c>
      <c r="D1349" s="1053" t="s">
        <v>111</v>
      </c>
      <c r="E1349" s="1023" t="str">
        <f>'P-SST-2026'!V26</f>
        <v>Secretaría General</v>
      </c>
      <c r="F1349" s="1022" t="str">
        <f>'P-SST-2026'!E26</f>
        <v xml:space="preserve">Realizar el Guion del simulacro </v>
      </c>
      <c r="G1349" s="1022">
        <v>4</v>
      </c>
      <c r="H1349" s="1022" t="s">
        <v>137</v>
      </c>
      <c r="I1349" s="1022">
        <f>'P-SST-2026'!S26</f>
        <v>2</v>
      </c>
      <c r="J1349" s="1022">
        <f>'P-SST-2026'!G26+'P-SST-2026'!H26+'P-SST-2026'!I26+'P-SST-2026'!J26</f>
        <v>1</v>
      </c>
      <c r="K1349" s="1022">
        <f>'P-SST-2026'!X26+'P-SST-2026'!Y26+'P-SST-2026'!Z26+'P-SST-2026'!AA26</f>
        <v>0</v>
      </c>
      <c r="L1349" s="1029">
        <f t="shared" si="131"/>
        <v>0.5</v>
      </c>
      <c r="M1349" s="1031">
        <f t="shared" si="134"/>
        <v>0</v>
      </c>
      <c r="N1349" s="1022">
        <f>'P-SST-2026'!J26</f>
        <v>1</v>
      </c>
      <c r="O1349" s="1022">
        <f>'P-SST-2026'!AA26</f>
        <v>0</v>
      </c>
      <c r="P1349" s="1029">
        <f t="shared" si="133"/>
        <v>0</v>
      </c>
      <c r="Q1349" s="1029"/>
      <c r="R1349" s="1022">
        <f t="shared" si="137"/>
        <v>-1</v>
      </c>
      <c r="S1349" s="1022">
        <f t="shared" si="138"/>
        <v>-1</v>
      </c>
    </row>
    <row r="1350" spans="1:19">
      <c r="A1350" s="1022">
        <v>20</v>
      </c>
      <c r="B1350" s="1023" t="str">
        <f>'P-SST-2026'!D27</f>
        <v>SST20</v>
      </c>
      <c r="C1350" s="1053" t="s">
        <v>146</v>
      </c>
      <c r="D1350" s="1053" t="s">
        <v>111</v>
      </c>
      <c r="E1350" s="1023" t="str">
        <f>'P-SST-2026'!V27</f>
        <v>Secretaría General</v>
      </c>
      <c r="F1350" s="1022" t="str">
        <f>'P-SST-2026'!E27</f>
        <v>Gestionar el desarrollo de simulacro en atención de emergencias.</v>
      </c>
      <c r="G1350" s="1022">
        <v>4</v>
      </c>
      <c r="H1350" s="1022" t="s">
        <v>137</v>
      </c>
      <c r="I1350" s="1022">
        <f>'P-SST-2026'!S27</f>
        <v>2</v>
      </c>
      <c r="J1350" s="1022">
        <f>'P-SST-2026'!G27+'P-SST-2026'!H27+'P-SST-2026'!I27+'P-SST-2026'!J27</f>
        <v>0</v>
      </c>
      <c r="K1350" s="1022">
        <f>'P-SST-2026'!X27+'P-SST-2026'!Y27+'P-SST-2026'!Z27+'P-SST-2026'!AA27</f>
        <v>0</v>
      </c>
      <c r="L1350" s="1029">
        <f t="shared" si="131"/>
        <v>0</v>
      </c>
      <c r="M1350" s="1031">
        <f t="shared" si="134"/>
        <v>0</v>
      </c>
      <c r="N1350" s="1022">
        <f>'P-SST-2026'!J27</f>
        <v>0</v>
      </c>
      <c r="O1350" s="1022">
        <f>'P-SST-2026'!AA27</f>
        <v>0</v>
      </c>
      <c r="P1350" s="1029" t="e">
        <f t="shared" si="133"/>
        <v>#DIV/0!</v>
      </c>
      <c r="Q1350" s="1029"/>
      <c r="R1350" s="1022">
        <f t="shared" si="137"/>
        <v>0</v>
      </c>
      <c r="S1350" s="1022">
        <f t="shared" si="138"/>
        <v>0</v>
      </c>
    </row>
    <row r="1351" spans="1:19">
      <c r="A1351" s="1022">
        <v>21</v>
      </c>
      <c r="B1351" s="1023" t="str">
        <f>'P-SST-2026'!D28</f>
        <v>SST21</v>
      </c>
      <c r="C1351" s="1053" t="s">
        <v>146</v>
      </c>
      <c r="D1351" s="1053" t="s">
        <v>111</v>
      </c>
      <c r="E1351" s="1023" t="str">
        <f>'P-SST-2026'!V28</f>
        <v>Secretaría General</v>
      </c>
      <c r="F1351" s="1022" t="str">
        <f>'P-SST-2026'!E28</f>
        <v xml:space="preserve">Realizar afiliaciones ARL </v>
      </c>
      <c r="G1351" s="1022">
        <v>4</v>
      </c>
      <c r="H1351" s="1022" t="s">
        <v>137</v>
      </c>
      <c r="I1351" s="1022">
        <f>'P-SST-2026'!S28</f>
        <v>12</v>
      </c>
      <c r="J1351" s="1022">
        <f>'P-SST-2026'!G28+'P-SST-2026'!H28+'P-SST-2026'!I28+'P-SST-2026'!J28</f>
        <v>4</v>
      </c>
      <c r="K1351" s="1022">
        <f>'P-SST-2026'!X28+'P-SST-2026'!Y28+'P-SST-2026'!Z28+'P-SST-2026'!AA28</f>
        <v>3</v>
      </c>
      <c r="L1351" s="1029">
        <f t="shared" si="131"/>
        <v>0.33333333333333331</v>
      </c>
      <c r="M1351" s="1031">
        <f t="shared" si="134"/>
        <v>0.25</v>
      </c>
      <c r="N1351" s="1022">
        <f>'P-SST-2026'!J28</f>
        <v>1</v>
      </c>
      <c r="O1351" s="1022">
        <f>'P-SST-2026'!AA28</f>
        <v>0</v>
      </c>
      <c r="P1351" s="1029">
        <f t="shared" si="133"/>
        <v>0</v>
      </c>
      <c r="Q1351" s="1029"/>
      <c r="R1351" s="1022">
        <f t="shared" si="137"/>
        <v>-1</v>
      </c>
      <c r="S1351" s="1022">
        <f t="shared" si="138"/>
        <v>-1</v>
      </c>
    </row>
    <row r="1352" spans="1:19">
      <c r="A1352" s="1022">
        <v>22</v>
      </c>
      <c r="B1352" s="1023" t="str">
        <f>'P-SST-2026'!D29</f>
        <v>SST22</v>
      </c>
      <c r="C1352" s="1053" t="s">
        <v>146</v>
      </c>
      <c r="D1352" s="1053" t="s">
        <v>111</v>
      </c>
      <c r="E1352" s="1023" t="str">
        <f>'P-SST-2026'!V29</f>
        <v>Secretaría General</v>
      </c>
      <c r="F1352" s="1022" t="str">
        <f>'P-SST-2026'!E29</f>
        <v>Entregar un informe trimestral de la ejecución del cronograma del programa de vigilancia epidemiológico Psicosocial</v>
      </c>
      <c r="G1352" s="1022">
        <v>4</v>
      </c>
      <c r="H1352" s="1022" t="s">
        <v>137</v>
      </c>
      <c r="I1352" s="1022">
        <f>'P-SST-2026'!S29</f>
        <v>3</v>
      </c>
      <c r="J1352" s="1022">
        <f>'P-SST-2026'!G29+'P-SST-2026'!H29+'P-SST-2026'!I29+'P-SST-2026'!J29</f>
        <v>1</v>
      </c>
      <c r="K1352" s="1022">
        <f>'P-SST-2026'!X29+'P-SST-2026'!Y29+'P-SST-2026'!Z29+'P-SST-2026'!AA29</f>
        <v>1</v>
      </c>
      <c r="L1352" s="1029">
        <f t="shared" si="131"/>
        <v>0.33333333333333331</v>
      </c>
      <c r="M1352" s="1031">
        <f t="shared" si="134"/>
        <v>0.33333333333333331</v>
      </c>
      <c r="N1352" s="1022">
        <f>'P-SST-2026'!J29</f>
        <v>0</v>
      </c>
      <c r="O1352" s="1022">
        <f>'P-SST-2026'!AA29</f>
        <v>0</v>
      </c>
      <c r="P1352" s="1029" t="e">
        <f t="shared" si="133"/>
        <v>#DIV/0!</v>
      </c>
      <c r="Q1352" s="1029"/>
      <c r="R1352" s="1022">
        <f t="shared" si="137"/>
        <v>0</v>
      </c>
      <c r="S1352" s="1022">
        <f t="shared" si="138"/>
        <v>0</v>
      </c>
    </row>
    <row r="1353" spans="1:19">
      <c r="A1353" s="1022">
        <v>23</v>
      </c>
      <c r="B1353" s="1023" t="str">
        <f>'P-SST-2026'!D30</f>
        <v>SST23</v>
      </c>
      <c r="C1353" s="1053" t="s">
        <v>146</v>
      </c>
      <c r="D1353" s="1053" t="s">
        <v>111</v>
      </c>
      <c r="E1353" s="1023" t="str">
        <f>'P-SST-2026'!V30</f>
        <v>Secretaría General</v>
      </c>
      <c r="F1353" s="1022" t="str">
        <f>'P-SST-2026'!E30</f>
        <v>Realizar seguimiento al teletrabajo del INM</v>
      </c>
      <c r="G1353" s="1022">
        <v>4</v>
      </c>
      <c r="H1353" s="1022" t="s">
        <v>137</v>
      </c>
      <c r="I1353" s="1022">
        <f>'P-SST-2026'!S30</f>
        <v>3</v>
      </c>
      <c r="J1353" s="1022">
        <f>'P-SST-2026'!G30+'P-SST-2026'!H30+'P-SST-2026'!I30+'P-SST-2026'!J30</f>
        <v>1</v>
      </c>
      <c r="K1353" s="1022">
        <f>'P-SST-2026'!X30+'P-SST-2026'!Y30+'P-SST-2026'!Z30+'P-SST-2026'!AA30</f>
        <v>1</v>
      </c>
      <c r="L1353" s="1029">
        <f t="shared" si="131"/>
        <v>0.33333333333333331</v>
      </c>
      <c r="M1353" s="1031">
        <f t="shared" si="134"/>
        <v>0.33333333333333331</v>
      </c>
      <c r="N1353" s="1022">
        <f>'P-SST-2026'!J30</f>
        <v>0</v>
      </c>
      <c r="O1353" s="1022">
        <f>'P-SST-2026'!AA30</f>
        <v>0</v>
      </c>
      <c r="P1353" s="1029" t="e">
        <f t="shared" si="133"/>
        <v>#DIV/0!</v>
      </c>
      <c r="Q1353" s="1029"/>
      <c r="R1353" s="1022">
        <f t="shared" si="137"/>
        <v>0</v>
      </c>
      <c r="S1353" s="1022">
        <f t="shared" si="138"/>
        <v>0</v>
      </c>
    </row>
    <row r="1354" spans="1:19" ht="11.25" customHeight="1">
      <c r="A1354" s="1022">
        <v>24</v>
      </c>
      <c r="B1354" s="1023" t="str">
        <f>'P-SST-2026'!D31</f>
        <v>SST24</v>
      </c>
      <c r="C1354" s="1022" t="s">
        <v>146</v>
      </c>
      <c r="D1354" s="1022" t="s">
        <v>111</v>
      </c>
      <c r="E1354" s="1023" t="str">
        <f>'P-SST-2026'!V31</f>
        <v>Secretaría General</v>
      </c>
      <c r="F1354" s="1022" t="str">
        <f>'P-SST-2026'!E31</f>
        <v>Elaborar Informe de seguimiento al plan de trabajo anual del SG-SST</v>
      </c>
      <c r="G1354" s="1022">
        <v>4</v>
      </c>
      <c r="H1354" s="1022" t="s">
        <v>137</v>
      </c>
      <c r="I1354" s="1022">
        <f>'P-SST-2026'!S31</f>
        <v>4</v>
      </c>
      <c r="J1354" s="1022">
        <f>'P-SST-2026'!G31+'P-SST-2026'!H31+'P-SST-2026'!I31+'P-SST-2026'!J31</f>
        <v>2</v>
      </c>
      <c r="K1354" s="1022">
        <f>'P-SST-2026'!X31+'P-SST-2026'!Y31+'P-SST-2026'!Z31+'P-SST-2026'!AA31</f>
        <v>2</v>
      </c>
      <c r="L1354" s="1029">
        <f t="shared" si="131"/>
        <v>0.5</v>
      </c>
      <c r="M1354" s="1031">
        <f t="shared" si="134"/>
        <v>0.5</v>
      </c>
      <c r="N1354" s="1022">
        <f>'P-SST-2026'!J31</f>
        <v>1</v>
      </c>
      <c r="O1354" s="1022">
        <f>'P-SST-2026'!AA31</f>
        <v>1</v>
      </c>
      <c r="P1354" s="1029">
        <f t="shared" si="133"/>
        <v>1</v>
      </c>
      <c r="Q1354" s="1029"/>
      <c r="R1354" s="1022">
        <f t="shared" si="137"/>
        <v>0</v>
      </c>
      <c r="S1354" s="1022">
        <f t="shared" si="138"/>
        <v>0</v>
      </c>
    </row>
    <row r="1355" spans="1:19">
      <c r="A1355" s="1022">
        <v>25</v>
      </c>
      <c r="B1355" s="1023" t="str">
        <f>'P-SST-2026'!D32</f>
        <v>SST25</v>
      </c>
      <c r="C1355" s="1053" t="s">
        <v>146</v>
      </c>
      <c r="D1355" s="1053" t="s">
        <v>111</v>
      </c>
      <c r="E1355" s="1023" t="str">
        <f>'P-SST-2026'!V32</f>
        <v>Secretaría General</v>
      </c>
      <c r="F1355" s="1022" t="str">
        <f>'P-SST-2026'!E32</f>
        <v>Crear propuesta para señalización en el INM de acuerdo con la matriz de riesgos</v>
      </c>
      <c r="G1355" s="1022">
        <v>4</v>
      </c>
      <c r="H1355" s="1022" t="s">
        <v>137</v>
      </c>
      <c r="I1355" s="1022">
        <f>'P-SST-2026'!S32</f>
        <v>1</v>
      </c>
      <c r="J1355" s="1022">
        <f>'P-SST-2026'!G32+'P-SST-2026'!H32+'P-SST-2026'!I32+'P-SST-2026'!J32</f>
        <v>0</v>
      </c>
      <c r="K1355" s="1022">
        <f>'P-SST-2026'!X32+'P-SST-2026'!Y32+'P-SST-2026'!Z32+'P-SST-2026'!AA32</f>
        <v>0</v>
      </c>
      <c r="L1355" s="1029">
        <f t="shared" si="131"/>
        <v>0</v>
      </c>
      <c r="M1355" s="1031">
        <f t="shared" si="134"/>
        <v>0</v>
      </c>
      <c r="N1355" s="1022">
        <f>'P-SST-2026'!J32</f>
        <v>0</v>
      </c>
      <c r="O1355" s="1022">
        <f>'P-SST-2026'!AA32</f>
        <v>0</v>
      </c>
      <c r="P1355" s="1029" t="e">
        <f t="shared" si="133"/>
        <v>#DIV/0!</v>
      </c>
      <c r="Q1355" s="1029"/>
      <c r="R1355" s="1022">
        <f t="shared" si="137"/>
        <v>0</v>
      </c>
      <c r="S1355" s="1022">
        <f t="shared" si="138"/>
        <v>0</v>
      </c>
    </row>
    <row r="1356" spans="1:19">
      <c r="A1356" s="1022">
        <v>26</v>
      </c>
      <c r="B1356" s="1023" t="str">
        <f>'P-SST-2026'!D33</f>
        <v>SST26</v>
      </c>
      <c r="C1356" s="1053" t="s">
        <v>146</v>
      </c>
      <c r="D1356" s="1053" t="s">
        <v>111</v>
      </c>
      <c r="E1356" s="1023" t="str">
        <f>'P-SST-2026'!V33</f>
        <v>Secretaría General</v>
      </c>
      <c r="F1356" s="1022" t="str">
        <f>'P-SST-2026'!E33</f>
        <v>Apoyo en el diseño y desarrollo del plan de discapacidad con relación al SG-SST</v>
      </c>
      <c r="G1356" s="1022">
        <v>4</v>
      </c>
      <c r="H1356" s="1022" t="s">
        <v>137</v>
      </c>
      <c r="I1356" s="1022">
        <f>'P-SST-2026'!S33</f>
        <v>3</v>
      </c>
      <c r="J1356" s="1022">
        <f>'P-SST-2026'!G33+'P-SST-2026'!H33+'P-SST-2026'!I33+'P-SST-2026'!J33</f>
        <v>1</v>
      </c>
      <c r="K1356" s="1022">
        <f>'P-SST-2026'!X33+'P-SST-2026'!Y33+'P-SST-2026'!Z33+'P-SST-2026'!AA33</f>
        <v>1</v>
      </c>
      <c r="L1356" s="1031">
        <f t="shared" ref="L1356:L1419" si="139">J1356/I1356</f>
        <v>0.33333333333333331</v>
      </c>
      <c r="M1356" s="1031">
        <f t="shared" si="134"/>
        <v>0.33333333333333331</v>
      </c>
      <c r="N1356" s="1022">
        <f>'P-SST-2026'!J33</f>
        <v>0</v>
      </c>
      <c r="O1356" s="1022">
        <f>'P-SST-2026'!AA33</f>
        <v>0</v>
      </c>
      <c r="P1356" s="1029" t="e">
        <f t="shared" ref="P1356:P1419" si="140">O1356/N1356</f>
        <v>#DIV/0!</v>
      </c>
      <c r="Q1356" s="1029"/>
      <c r="R1356" s="1022">
        <f t="shared" si="137"/>
        <v>0</v>
      </c>
      <c r="S1356" s="1022">
        <f t="shared" si="138"/>
        <v>0</v>
      </c>
    </row>
    <row r="1357" spans="1:19">
      <c r="A1357" s="1022">
        <v>27</v>
      </c>
      <c r="B1357" s="1023" t="str">
        <f>'P-SST-2026'!D34</f>
        <v>SST27</v>
      </c>
      <c r="C1357" s="1053" t="s">
        <v>146</v>
      </c>
      <c r="D1357" s="1053" t="s">
        <v>111</v>
      </c>
      <c r="E1357" s="1023" t="str">
        <f>'P-SST-2026'!V34</f>
        <v>Secretaría General</v>
      </c>
      <c r="F1357" s="1022" t="str">
        <f>'P-SST-2026'!E34</f>
        <v>Realizar Focus Group al personal del INM cuando se presenten situaciones de cambio, aumento de carga laboral y/o rotación de personal</v>
      </c>
      <c r="G1357" s="1022">
        <v>4</v>
      </c>
      <c r="H1357" s="1022" t="s">
        <v>137</v>
      </c>
      <c r="I1357" s="1022">
        <f>'P-SST-2026'!S34</f>
        <v>2</v>
      </c>
      <c r="J1357" s="1022">
        <f>'P-SST-2026'!G34+'P-SST-2026'!H34+'P-SST-2026'!I34+'P-SST-2026'!J34</f>
        <v>0</v>
      </c>
      <c r="K1357" s="1022">
        <f>'P-SST-2026'!X34+'P-SST-2026'!Y34+'P-SST-2026'!Z34+'P-SST-2026'!AA34</f>
        <v>0</v>
      </c>
      <c r="L1357" s="1031">
        <f t="shared" si="139"/>
        <v>0</v>
      </c>
      <c r="M1357" s="1031">
        <f t="shared" si="134"/>
        <v>0</v>
      </c>
      <c r="N1357" s="1022">
        <f>'P-SST-2026'!J34</f>
        <v>0</v>
      </c>
      <c r="O1357" s="1022">
        <f>'P-SST-2026'!AA34</f>
        <v>0</v>
      </c>
      <c r="P1357" s="1029" t="e">
        <f t="shared" si="140"/>
        <v>#DIV/0!</v>
      </c>
      <c r="Q1357" s="1029"/>
      <c r="R1357" s="1022">
        <f t="shared" si="137"/>
        <v>0</v>
      </c>
      <c r="S1357" s="1022">
        <f t="shared" si="138"/>
        <v>0</v>
      </c>
    </row>
    <row r="1358" spans="1:19">
      <c r="A1358" s="1022">
        <v>28</v>
      </c>
      <c r="B1358" s="1023" t="str">
        <f>'P-SST-2026'!D35</f>
        <v>SST28</v>
      </c>
      <c r="C1358" s="1053" t="s">
        <v>146</v>
      </c>
      <c r="D1358" s="1053" t="s">
        <v>111</v>
      </c>
      <c r="E1358" s="1023" t="str">
        <f>'P-SST-2026'!V35</f>
        <v>Secretaría General</v>
      </c>
      <c r="F1358" s="1022" t="str">
        <f>'P-SST-2026'!E35</f>
        <v>Revisar y actualizar la normatividad legal vigente aplicable a riesgos laborales con el SGI.</v>
      </c>
      <c r="G1358" s="1022">
        <v>4</v>
      </c>
      <c r="H1358" s="1022" t="s">
        <v>137</v>
      </c>
      <c r="I1358" s="1022">
        <f>'P-SST-2026'!S35</f>
        <v>2</v>
      </c>
      <c r="J1358" s="1022">
        <f>'P-SST-2026'!G35+'P-SST-2026'!H35+'P-SST-2026'!I35+'P-SST-2026'!J35</f>
        <v>1</v>
      </c>
      <c r="K1358" s="1022">
        <f>'P-SST-2026'!X35+'P-SST-2026'!Y35+'P-SST-2026'!Z35+'P-SST-2026'!AA35</f>
        <v>1</v>
      </c>
      <c r="L1358" s="1031">
        <f t="shared" si="139"/>
        <v>0.5</v>
      </c>
      <c r="M1358" s="1031">
        <f t="shared" si="134"/>
        <v>0.5</v>
      </c>
      <c r="N1358" s="1022">
        <f>'P-SST-2026'!J35</f>
        <v>0</v>
      </c>
      <c r="O1358" s="1022">
        <f>'P-SST-2026'!AA35</f>
        <v>0</v>
      </c>
      <c r="P1358" s="1029" t="e">
        <f t="shared" si="140"/>
        <v>#DIV/0!</v>
      </c>
      <c r="Q1358" s="1029"/>
      <c r="R1358" s="1022">
        <f t="shared" si="137"/>
        <v>0</v>
      </c>
      <c r="S1358" s="1022">
        <f t="shared" si="138"/>
        <v>0</v>
      </c>
    </row>
    <row r="1359" spans="1:19">
      <c r="A1359" s="1022">
        <v>29</v>
      </c>
      <c r="B1359" s="1023" t="str">
        <f>'P-SST-2026'!D36</f>
        <v>SST29</v>
      </c>
      <c r="C1359" s="1053" t="s">
        <v>146</v>
      </c>
      <c r="D1359" s="1053" t="s">
        <v>111</v>
      </c>
      <c r="E1359" s="1023" t="str">
        <f>'P-SST-2026'!V36</f>
        <v>Secretaría General</v>
      </c>
      <c r="F1359" s="1022" t="str">
        <f>'P-SST-2026'!E36</f>
        <v>Gestionar Autoevaluación de la Vigencia 2025 con relación a los criterios mínimos definidos por la Resolución 0312 de 2019 ante el ministerio de trabajo.</v>
      </c>
      <c r="G1359" s="1022">
        <v>4</v>
      </c>
      <c r="H1359" s="1022" t="s">
        <v>137</v>
      </c>
      <c r="I1359" s="1022">
        <f>'P-SST-2026'!S36</f>
        <v>1</v>
      </c>
      <c r="J1359" s="1022">
        <f>'P-SST-2026'!G36+'P-SST-2026'!H36+'P-SST-2026'!I36+'P-SST-2026'!J36</f>
        <v>1</v>
      </c>
      <c r="K1359" s="1022">
        <f>'P-SST-2026'!X36+'P-SST-2026'!Y36+'P-SST-2026'!Z36+'P-SST-2026'!AA36</f>
        <v>1</v>
      </c>
      <c r="L1359" s="1031">
        <f t="shared" si="139"/>
        <v>1</v>
      </c>
      <c r="M1359" s="1031">
        <f t="shared" si="134"/>
        <v>1</v>
      </c>
      <c r="N1359" s="1022">
        <f>'P-SST-2026'!J36</f>
        <v>0</v>
      </c>
      <c r="O1359" s="1022">
        <f>'P-SST-2026'!AA36</f>
        <v>0</v>
      </c>
      <c r="P1359" s="1029" t="e">
        <f t="shared" si="140"/>
        <v>#DIV/0!</v>
      </c>
      <c r="Q1359" s="1029"/>
      <c r="R1359" s="1022">
        <f t="shared" si="137"/>
        <v>0</v>
      </c>
      <c r="S1359" s="1022">
        <f t="shared" si="138"/>
        <v>0</v>
      </c>
    </row>
    <row r="1360" spans="1:19">
      <c r="A1360" s="1022">
        <v>30</v>
      </c>
      <c r="B1360" s="1023" t="str">
        <f>'P-SST-2026'!D37</f>
        <v>SST30</v>
      </c>
      <c r="C1360" s="1053" t="s">
        <v>146</v>
      </c>
      <c r="D1360" s="1053" t="s">
        <v>111</v>
      </c>
      <c r="E1360" s="1023" t="str">
        <f>'P-SST-2026'!V37</f>
        <v>Secretaría General</v>
      </c>
      <c r="F1360" s="1022" t="str">
        <f>'P-SST-2026'!E37</f>
        <v>Realizar seguimiento y control al plan estratégico de seguridad vial</v>
      </c>
      <c r="G1360" s="1022">
        <v>4</v>
      </c>
      <c r="H1360" s="1022" t="s">
        <v>137</v>
      </c>
      <c r="I1360" s="1022">
        <f>'P-SST-2026'!S37</f>
        <v>12</v>
      </c>
      <c r="J1360" s="1022">
        <f>'P-SST-2026'!G37+'P-SST-2026'!H37+'P-SST-2026'!I37+'P-SST-2026'!J37</f>
        <v>4</v>
      </c>
      <c r="K1360" s="1022">
        <f>'P-SST-2026'!X37+'P-SST-2026'!Y37+'P-SST-2026'!Z37+'P-SST-2026'!AA37</f>
        <v>3</v>
      </c>
      <c r="L1360" s="1031">
        <f t="shared" si="139"/>
        <v>0.33333333333333331</v>
      </c>
      <c r="M1360" s="1031">
        <f t="shared" si="134"/>
        <v>0.25</v>
      </c>
      <c r="N1360" s="1022">
        <f>'P-SST-2026'!J37</f>
        <v>1</v>
      </c>
      <c r="O1360" s="1022">
        <f>'P-SST-2026'!AA37</f>
        <v>0</v>
      </c>
      <c r="P1360" s="1029">
        <f t="shared" si="140"/>
        <v>0</v>
      </c>
      <c r="Q1360" s="1029"/>
      <c r="R1360" s="1022">
        <f t="shared" si="137"/>
        <v>-1</v>
      </c>
      <c r="S1360" s="1022">
        <f t="shared" si="138"/>
        <v>-1</v>
      </c>
    </row>
    <row r="1361" spans="1:19">
      <c r="A1361" s="1022">
        <v>31</v>
      </c>
      <c r="B1361" s="1023" t="str">
        <f>'P-SST-2026'!D38</f>
        <v>SST31</v>
      </c>
      <c r="C1361" s="1053" t="s">
        <v>146</v>
      </c>
      <c r="D1361" s="1053" t="s">
        <v>111</v>
      </c>
      <c r="E1361" s="1023" t="str">
        <f>'P-SST-2026'!V38</f>
        <v>Secretaría General</v>
      </c>
      <c r="F1361" s="1022" t="str">
        <f>'P-SST-2026'!E38</f>
        <v xml:space="preserve">Realizar apoyo en los procesos contractuales recibidos por el grupo de gestión jurídica y contractual </v>
      </c>
      <c r="G1361" s="1022">
        <v>4</v>
      </c>
      <c r="H1361" s="1022" t="s">
        <v>137</v>
      </c>
      <c r="I1361" s="1022">
        <f>'P-SST-2026'!S38</f>
        <v>12</v>
      </c>
      <c r="J1361" s="1022">
        <f>'P-SST-2026'!G38+'P-SST-2026'!H38+'P-SST-2026'!I38+'P-SST-2026'!J38</f>
        <v>4</v>
      </c>
      <c r="K1361" s="1022">
        <f>'P-SST-2026'!X38+'P-SST-2026'!Y38+'P-SST-2026'!Z38+'P-SST-2026'!AA38</f>
        <v>3</v>
      </c>
      <c r="L1361" s="1031">
        <f t="shared" si="139"/>
        <v>0.33333333333333331</v>
      </c>
      <c r="M1361" s="1031">
        <f t="shared" si="134"/>
        <v>0.25</v>
      </c>
      <c r="N1361" s="1022">
        <f>'P-SST-2026'!J38</f>
        <v>1</v>
      </c>
      <c r="O1361" s="1022">
        <f>'P-SST-2026'!AA38</f>
        <v>0</v>
      </c>
      <c r="P1361" s="1029">
        <f t="shared" si="140"/>
        <v>0</v>
      </c>
      <c r="Q1361" s="1029"/>
      <c r="R1361" s="1022">
        <f t="shared" si="137"/>
        <v>-1</v>
      </c>
      <c r="S1361" s="1022">
        <f t="shared" si="138"/>
        <v>-1</v>
      </c>
    </row>
    <row r="1362" spans="1:19">
      <c r="A1362" s="1022">
        <v>32</v>
      </c>
      <c r="B1362" s="1023" t="str">
        <f>'P-SST-2026'!D39</f>
        <v>SST32</v>
      </c>
      <c r="C1362" s="1053" t="s">
        <v>146</v>
      </c>
      <c r="D1362" s="1053" t="s">
        <v>111</v>
      </c>
      <c r="E1362" s="1023" t="str">
        <f>'P-SST-2026'!V39</f>
        <v>Secretaría General</v>
      </c>
      <c r="F1362" s="1022" t="str">
        <f>'P-SST-2026'!E39</f>
        <v>Socializar los resultados y análisis de los indicadores del SG-SST debidamente actualizados.</v>
      </c>
      <c r="G1362" s="1022">
        <v>4</v>
      </c>
      <c r="H1362" s="1022" t="s">
        <v>137</v>
      </c>
      <c r="I1362" s="1022">
        <f>'P-SST-2026'!S39</f>
        <v>3</v>
      </c>
      <c r="J1362" s="1022">
        <f>'P-SST-2026'!G39+'P-SST-2026'!H39+'P-SST-2026'!I39+'P-SST-2026'!J39</f>
        <v>1</v>
      </c>
      <c r="K1362" s="1022">
        <f>'P-SST-2026'!X39+'P-SST-2026'!Y39+'P-SST-2026'!Z39+'P-SST-2026'!AA39</f>
        <v>0</v>
      </c>
      <c r="L1362" s="1031">
        <f t="shared" si="139"/>
        <v>0.33333333333333331</v>
      </c>
      <c r="M1362" s="1031">
        <f t="shared" si="134"/>
        <v>0</v>
      </c>
      <c r="N1362" s="1022">
        <f>'P-SST-2026'!J39</f>
        <v>1</v>
      </c>
      <c r="O1362" s="1022">
        <f>'P-SST-2026'!AA39</f>
        <v>0</v>
      </c>
      <c r="P1362" s="1029">
        <f t="shared" si="140"/>
        <v>0</v>
      </c>
      <c r="Q1362" s="1029"/>
      <c r="R1362" s="1022">
        <f t="shared" si="137"/>
        <v>-1</v>
      </c>
      <c r="S1362" s="1022">
        <f t="shared" si="138"/>
        <v>-1</v>
      </c>
    </row>
    <row r="1363" spans="1:19">
      <c r="A1363" s="1022">
        <v>33</v>
      </c>
      <c r="B1363" s="1023" t="str">
        <f>'P-SST-2026'!D40</f>
        <v>SST33</v>
      </c>
      <c r="C1363" s="1053" t="s">
        <v>146</v>
      </c>
      <c r="D1363" s="1053" t="s">
        <v>111</v>
      </c>
      <c r="E1363" s="1023" t="str">
        <f>'P-SST-2026'!V40</f>
        <v>Secretaría General</v>
      </c>
      <c r="F1363" s="1022" t="str">
        <f>'P-SST-2026'!E40</f>
        <v>Gestionar Autoevaluación de la Vigencia 2025 con la ARL POSITIVA.</v>
      </c>
      <c r="G1363" s="1022">
        <v>4</v>
      </c>
      <c r="H1363" s="1022" t="s">
        <v>137</v>
      </c>
      <c r="I1363" s="1022">
        <f>'P-SST-2026'!S40</f>
        <v>1</v>
      </c>
      <c r="J1363" s="1022">
        <f>'P-SST-2026'!G40+'P-SST-2026'!H40+'P-SST-2026'!I40+'P-SST-2026'!J40</f>
        <v>1</v>
      </c>
      <c r="K1363" s="1022">
        <f>'P-SST-2026'!X40+'P-SST-2026'!Y40+'P-SST-2026'!Z40+'P-SST-2026'!AA40</f>
        <v>1</v>
      </c>
      <c r="L1363" s="1031">
        <f t="shared" si="139"/>
        <v>1</v>
      </c>
      <c r="M1363" s="1031">
        <f t="shared" si="134"/>
        <v>1</v>
      </c>
      <c r="N1363" s="1022">
        <f>'P-SST-2026'!J40</f>
        <v>0</v>
      </c>
      <c r="O1363" s="1022">
        <f>'P-SST-2026'!AA40</f>
        <v>0</v>
      </c>
      <c r="P1363" s="1029" t="e">
        <f t="shared" si="140"/>
        <v>#DIV/0!</v>
      </c>
      <c r="Q1363" s="1029"/>
      <c r="R1363" s="1022">
        <f t="shared" si="137"/>
        <v>0</v>
      </c>
      <c r="S1363" s="1022">
        <f t="shared" si="138"/>
        <v>0</v>
      </c>
    </row>
    <row r="1364" spans="1:19">
      <c r="A1364" s="1022">
        <v>34</v>
      </c>
      <c r="B1364" s="1023" t="str">
        <f>'P-SST-2026'!D41</f>
        <v>SST34</v>
      </c>
      <c r="C1364" s="1053" t="s">
        <v>146</v>
      </c>
      <c r="D1364" s="1053" t="s">
        <v>111</v>
      </c>
      <c r="E1364" s="1023" t="str">
        <f>'P-SST-2026'!V41</f>
        <v>Secretaría General</v>
      </c>
      <c r="F1364" s="1022" t="str">
        <f>'P-SST-2026'!E41</f>
        <v>Realizar seguimiento al levantamiento del inventario de sustancias químicas en la SMF y Servicios Administrativos</v>
      </c>
      <c r="G1364" s="1022">
        <v>4</v>
      </c>
      <c r="H1364" s="1022" t="s">
        <v>137</v>
      </c>
      <c r="I1364" s="1022">
        <f>'P-SST-2026'!S41</f>
        <v>2</v>
      </c>
      <c r="J1364" s="1022">
        <f>'P-SST-2026'!G41+'P-SST-2026'!H41+'P-SST-2026'!I41+'P-SST-2026'!J41</f>
        <v>1</v>
      </c>
      <c r="K1364" s="1022">
        <f>'P-SST-2026'!X41+'P-SST-2026'!Y41+'P-SST-2026'!Z41+'P-SST-2026'!AA41</f>
        <v>0</v>
      </c>
      <c r="L1364" s="1031">
        <f t="shared" si="139"/>
        <v>0.5</v>
      </c>
      <c r="M1364" s="1031">
        <f t="shared" si="134"/>
        <v>0</v>
      </c>
      <c r="N1364" s="1022">
        <f>'P-SST-2026'!J41</f>
        <v>1</v>
      </c>
      <c r="O1364" s="1022">
        <f>'P-SST-2026'!AA41</f>
        <v>0</v>
      </c>
      <c r="P1364" s="1029">
        <f t="shared" si="140"/>
        <v>0</v>
      </c>
      <c r="Q1364" s="1029"/>
      <c r="R1364" s="1022">
        <f t="shared" si="137"/>
        <v>-1</v>
      </c>
      <c r="S1364" s="1022">
        <f t="shared" si="138"/>
        <v>-1</v>
      </c>
    </row>
    <row r="1365" spans="1:19">
      <c r="A1365" s="1022">
        <v>35</v>
      </c>
      <c r="B1365" s="1023" t="str">
        <f>'P-SST-2026'!D42</f>
        <v>SST35</v>
      </c>
      <c r="C1365" s="1053" t="s">
        <v>146</v>
      </c>
      <c r="D1365" s="1053" t="s">
        <v>111</v>
      </c>
      <c r="E1365" s="1023" t="str">
        <f>'P-SST-2026'!V42</f>
        <v>Secretaría General</v>
      </c>
      <c r="F1365" s="1022" t="str">
        <f>'P-SST-2026'!E42</f>
        <v>Realizar mediciones ambientales y de seguridad y salud en el trabajo de acuerdo con la necesidad.</v>
      </c>
      <c r="G1365" s="1022">
        <v>4</v>
      </c>
      <c r="H1365" s="1022" t="s">
        <v>137</v>
      </c>
      <c r="I1365" s="1022">
        <f>'P-SST-2026'!S42</f>
        <v>1</v>
      </c>
      <c r="J1365" s="1022">
        <f>'P-SST-2026'!G42+'P-SST-2026'!H42+'P-SST-2026'!I42+'P-SST-2026'!J42</f>
        <v>0</v>
      </c>
      <c r="K1365" s="1022">
        <f>'P-SST-2026'!X42+'P-SST-2026'!Y42+'P-SST-2026'!Z42+'P-SST-2026'!AA42</f>
        <v>0</v>
      </c>
      <c r="L1365" s="1031">
        <f t="shared" si="139"/>
        <v>0</v>
      </c>
      <c r="M1365" s="1031">
        <f t="shared" si="134"/>
        <v>0</v>
      </c>
      <c r="N1365" s="1022">
        <f>'P-SST-2026'!J42</f>
        <v>0</v>
      </c>
      <c r="O1365" s="1022">
        <f>'P-SST-2026'!AA42</f>
        <v>0</v>
      </c>
      <c r="P1365" s="1029" t="e">
        <f t="shared" si="140"/>
        <v>#DIV/0!</v>
      </c>
      <c r="Q1365" s="1029"/>
      <c r="R1365" s="1022">
        <f t="shared" si="137"/>
        <v>0</v>
      </c>
      <c r="S1365" s="1022">
        <f t="shared" si="138"/>
        <v>0</v>
      </c>
    </row>
    <row r="1366" spans="1:19">
      <c r="A1366" s="1022">
        <v>36</v>
      </c>
      <c r="B1366" s="1023" t="str">
        <f>'P-SST-2026'!D43</f>
        <v>SST36</v>
      </c>
      <c r="C1366" s="1053" t="s">
        <v>146</v>
      </c>
      <c r="D1366" s="1053" t="s">
        <v>111</v>
      </c>
      <c r="E1366" s="1023" t="str">
        <f>'P-SST-2026'!V43</f>
        <v>Secretaría General</v>
      </c>
      <c r="F1366" s="1022" t="str">
        <f>'P-SST-2026'!E43</f>
        <v>Gestionar los Hallazgos y las oportunidades de mejora relacionadas con SST definidas por cada uno de los Roles del INM</v>
      </c>
      <c r="G1366" s="1022">
        <v>4</v>
      </c>
      <c r="H1366" s="1022" t="s">
        <v>137</v>
      </c>
      <c r="I1366" s="1022">
        <f>'P-SST-2026'!S43</f>
        <v>2</v>
      </c>
      <c r="J1366" s="1022">
        <f>'P-SST-2026'!G43+'P-SST-2026'!H43+'P-SST-2026'!I43+'P-SST-2026'!J43</f>
        <v>0</v>
      </c>
      <c r="K1366" s="1022">
        <f>'P-SST-2026'!X43+'P-SST-2026'!Y43+'P-SST-2026'!Z43+'P-SST-2026'!AA43</f>
        <v>0</v>
      </c>
      <c r="L1366" s="1031">
        <f t="shared" si="139"/>
        <v>0</v>
      </c>
      <c r="M1366" s="1031">
        <f t="shared" si="134"/>
        <v>0</v>
      </c>
      <c r="N1366" s="1022">
        <f>'P-SST-2026'!J43</f>
        <v>0</v>
      </c>
      <c r="O1366" s="1022">
        <f>'P-SST-2026'!AA43</f>
        <v>0</v>
      </c>
      <c r="P1366" s="1029" t="e">
        <f t="shared" si="140"/>
        <v>#DIV/0!</v>
      </c>
      <c r="Q1366" s="1029"/>
      <c r="R1366" s="1022">
        <f t="shared" si="137"/>
        <v>0</v>
      </c>
      <c r="S1366" s="1022">
        <f t="shared" si="138"/>
        <v>0</v>
      </c>
    </row>
    <row r="1367" spans="1:19">
      <c r="A1367" s="1022">
        <v>37</v>
      </c>
      <c r="B1367" s="1023" t="str">
        <f>'P-SST-2026'!D44</f>
        <v>SST37</v>
      </c>
      <c r="C1367" s="1053" t="s">
        <v>146</v>
      </c>
      <c r="D1367" s="1053" t="s">
        <v>111</v>
      </c>
      <c r="E1367" s="1023" t="str">
        <f>'P-SST-2026'!V44</f>
        <v>Secretaría General</v>
      </c>
      <c r="F1367" s="1022" t="str">
        <f>'P-SST-2026'!E44</f>
        <v>Realizar inducción de seguridad y salud en el trabajo a servidores públicos, contratistas, practicantes o proveedores.</v>
      </c>
      <c r="G1367" s="1022">
        <v>4</v>
      </c>
      <c r="H1367" s="1022" t="s">
        <v>137</v>
      </c>
      <c r="I1367" s="1022">
        <f>'P-SST-2026'!S44</f>
        <v>2</v>
      </c>
      <c r="J1367" s="1022">
        <f>'P-SST-2026'!G44+'P-SST-2026'!H44+'P-SST-2026'!I44+'P-SST-2026'!J44</f>
        <v>1</v>
      </c>
      <c r="K1367" s="1022">
        <f>'P-SST-2026'!X44+'P-SST-2026'!Y44+'P-SST-2026'!Z44+'P-SST-2026'!AA44</f>
        <v>1</v>
      </c>
      <c r="L1367" s="1031">
        <f t="shared" si="139"/>
        <v>0.5</v>
      </c>
      <c r="M1367" s="1031">
        <f t="shared" si="134"/>
        <v>0.5</v>
      </c>
      <c r="N1367" s="1022">
        <f>'P-SST-2026'!J44</f>
        <v>0</v>
      </c>
      <c r="O1367" s="1022">
        <f>'P-SST-2026'!AA44</f>
        <v>0</v>
      </c>
      <c r="P1367" s="1029" t="e">
        <f t="shared" si="140"/>
        <v>#DIV/0!</v>
      </c>
      <c r="Q1367" s="1029"/>
      <c r="R1367" s="1022">
        <f t="shared" si="137"/>
        <v>0</v>
      </c>
      <c r="S1367" s="1022">
        <f t="shared" si="138"/>
        <v>0</v>
      </c>
    </row>
    <row r="1368" spans="1:19">
      <c r="A1368" s="1022">
        <v>38</v>
      </c>
      <c r="B1368" s="1023" t="str">
        <f>'P-SST-2026'!D45</f>
        <v>SST38</v>
      </c>
      <c r="C1368" s="1053" t="s">
        <v>146</v>
      </c>
      <c r="D1368" s="1053" t="s">
        <v>111</v>
      </c>
      <c r="E1368" s="1023" t="str">
        <f>'P-SST-2026'!V45</f>
        <v>Secretaría General</v>
      </c>
      <c r="F1368" s="1022" t="str">
        <f>'P-SST-2026'!E45</f>
        <v>Realizar actividades tendientes a Promocionar la Salud (Semana de la Salud y ambiental)</v>
      </c>
      <c r="G1368" s="1022">
        <v>4</v>
      </c>
      <c r="H1368" s="1022" t="s">
        <v>137</v>
      </c>
      <c r="I1368" s="1022">
        <f>'P-SST-2026'!S45</f>
        <v>1</v>
      </c>
      <c r="J1368" s="1022">
        <f>'P-SST-2026'!G45+'P-SST-2026'!H45+'P-SST-2026'!I45+'P-SST-2026'!J45</f>
        <v>0</v>
      </c>
      <c r="K1368" s="1022">
        <f>'P-SST-2026'!X45+'P-SST-2026'!Y45+'P-SST-2026'!Z45+'P-SST-2026'!AA45</f>
        <v>0</v>
      </c>
      <c r="L1368" s="1031">
        <f t="shared" si="139"/>
        <v>0</v>
      </c>
      <c r="M1368" s="1031">
        <f t="shared" si="134"/>
        <v>0</v>
      </c>
      <c r="N1368" s="1022">
        <f>'P-SST-2026'!J45</f>
        <v>0</v>
      </c>
      <c r="O1368" s="1022">
        <f>'P-SST-2026'!AA45</f>
        <v>0</v>
      </c>
      <c r="P1368" s="1029" t="e">
        <f t="shared" si="140"/>
        <v>#DIV/0!</v>
      </c>
      <c r="Q1368" s="1029"/>
      <c r="R1368" s="1022">
        <f t="shared" si="137"/>
        <v>0</v>
      </c>
      <c r="S1368" s="1022">
        <f t="shared" si="138"/>
        <v>0</v>
      </c>
    </row>
    <row r="1369" spans="1:19">
      <c r="A1369" s="1022">
        <v>39</v>
      </c>
      <c r="B1369" s="1023" t="str">
        <f>'P-SST-2026'!D46</f>
        <v>SST39</v>
      </c>
      <c r="C1369" s="1053" t="s">
        <v>146</v>
      </c>
      <c r="D1369" s="1053" t="s">
        <v>111</v>
      </c>
      <c r="E1369" s="1023" t="str">
        <f>'P-SST-2026'!V46</f>
        <v>Secretaría General</v>
      </c>
      <c r="F1369" s="1022" t="str">
        <f>'P-SST-2026'!E46</f>
        <v xml:space="preserve">Realizar capacitación y acompañamiento del COPASST </v>
      </c>
      <c r="G1369" s="1022">
        <v>4</v>
      </c>
      <c r="H1369" s="1022" t="s">
        <v>137</v>
      </c>
      <c r="I1369" s="1022">
        <f>'P-SST-2026'!S46</f>
        <v>12</v>
      </c>
      <c r="J1369" s="1022">
        <f>'P-SST-2026'!G46+'P-SST-2026'!H46+'P-SST-2026'!I46+'P-SST-2026'!J46</f>
        <v>4</v>
      </c>
      <c r="K1369" s="1022">
        <f>'P-SST-2026'!X46+'P-SST-2026'!Y46+'P-SST-2026'!Z46+'P-SST-2026'!AA46</f>
        <v>3</v>
      </c>
      <c r="L1369" s="1031">
        <f t="shared" si="139"/>
        <v>0.33333333333333331</v>
      </c>
      <c r="M1369" s="1031">
        <f t="shared" si="134"/>
        <v>0.25</v>
      </c>
      <c r="N1369" s="1022">
        <f>'P-SST-2026'!J46</f>
        <v>1</v>
      </c>
      <c r="O1369" s="1022">
        <f>'P-SST-2026'!AA46</f>
        <v>0</v>
      </c>
      <c r="P1369" s="1029">
        <f t="shared" si="140"/>
        <v>0</v>
      </c>
      <c r="Q1369" s="1029"/>
      <c r="R1369" s="1022">
        <f t="shared" si="137"/>
        <v>-1</v>
      </c>
      <c r="S1369" s="1022">
        <f t="shared" si="138"/>
        <v>-1</v>
      </c>
    </row>
    <row r="1370" spans="1:19">
      <c r="A1370" s="1022">
        <v>40</v>
      </c>
      <c r="B1370" s="1023" t="str">
        <f>'P-SST-2026'!D47</f>
        <v>SST40</v>
      </c>
      <c r="C1370" s="1053" t="s">
        <v>146</v>
      </c>
      <c r="D1370" s="1053" t="s">
        <v>111</v>
      </c>
      <c r="E1370" s="1023" t="str">
        <f>'P-SST-2026'!V47</f>
        <v>Secretaría General</v>
      </c>
      <c r="F1370" s="1022" t="str">
        <f>'P-SST-2026'!E47</f>
        <v>Realizar seguimiento al comité de convivencia laboral y su capacitación (recibir informes)</v>
      </c>
      <c r="G1370" s="1022">
        <v>4</v>
      </c>
      <c r="H1370" s="1022" t="s">
        <v>137</v>
      </c>
      <c r="I1370" s="1022">
        <f>'P-SST-2026'!S47</f>
        <v>12</v>
      </c>
      <c r="J1370" s="1022">
        <f>'P-SST-2026'!G47+'P-SST-2026'!H47+'P-SST-2026'!I47+'P-SST-2026'!J47</f>
        <v>4</v>
      </c>
      <c r="K1370" s="1022">
        <f>'P-SST-2026'!X47+'P-SST-2026'!Y47+'P-SST-2026'!Z47+'P-SST-2026'!AA47</f>
        <v>3</v>
      </c>
      <c r="L1370" s="1031">
        <f t="shared" si="139"/>
        <v>0.33333333333333331</v>
      </c>
      <c r="M1370" s="1031">
        <f t="shared" si="134"/>
        <v>0.25</v>
      </c>
      <c r="N1370" s="1022">
        <f>'P-SST-2026'!J47</f>
        <v>1</v>
      </c>
      <c r="O1370" s="1022">
        <f>'P-SST-2026'!AA47</f>
        <v>0</v>
      </c>
      <c r="P1370" s="1029">
        <f t="shared" si="140"/>
        <v>0</v>
      </c>
      <c r="Q1370" s="1029"/>
      <c r="R1370" s="1022">
        <f t="shared" si="137"/>
        <v>-1</v>
      </c>
      <c r="S1370" s="1022">
        <f t="shared" si="138"/>
        <v>-1</v>
      </c>
    </row>
    <row r="1371" spans="1:19">
      <c r="A1371" s="1022">
        <v>41</v>
      </c>
      <c r="B1371" s="1023" t="str">
        <f>'P-SST-2026'!D48</f>
        <v>SST41</v>
      </c>
      <c r="C1371" s="1053" t="s">
        <v>146</v>
      </c>
      <c r="D1371" s="1053" t="s">
        <v>111</v>
      </c>
      <c r="E1371" s="1023" t="str">
        <f>'P-SST-2026'!V48</f>
        <v>Secretaría General</v>
      </c>
      <c r="F1371" s="1022" t="str">
        <f>'P-SST-2026'!E48</f>
        <v>Actualizar y Acompañar el seguimiento al programa de Inspecciones COPASST .</v>
      </c>
      <c r="G1371" s="1022">
        <v>4</v>
      </c>
      <c r="H1371" s="1022" t="s">
        <v>137</v>
      </c>
      <c r="I1371" s="1022">
        <f>'P-SST-2026'!S48</f>
        <v>3</v>
      </c>
      <c r="J1371" s="1022">
        <f>'P-SST-2026'!G48+'P-SST-2026'!H48+'P-SST-2026'!I48+'P-SST-2026'!J48</f>
        <v>1</v>
      </c>
      <c r="K1371" s="1022">
        <f>'P-SST-2026'!X48+'P-SST-2026'!Y48+'P-SST-2026'!Z48+'P-SST-2026'!AA48</f>
        <v>0</v>
      </c>
      <c r="L1371" s="1031">
        <f t="shared" si="139"/>
        <v>0.33333333333333331</v>
      </c>
      <c r="M1371" s="1031">
        <f t="shared" si="134"/>
        <v>0</v>
      </c>
      <c r="N1371" s="1022">
        <f>'P-SST-2026'!J48</f>
        <v>1</v>
      </c>
      <c r="O1371" s="1022">
        <f>'P-SST-2026'!AA48</f>
        <v>0</v>
      </c>
      <c r="P1371" s="1029">
        <f t="shared" si="140"/>
        <v>0</v>
      </c>
      <c r="Q1371" s="1029"/>
      <c r="R1371" s="1022">
        <f t="shared" si="137"/>
        <v>-1</v>
      </c>
      <c r="S1371" s="1022">
        <f t="shared" si="138"/>
        <v>-1</v>
      </c>
    </row>
    <row r="1372" spans="1:19">
      <c r="A1372" s="1022">
        <v>42</v>
      </c>
      <c r="B1372" s="1023" t="str">
        <f>'P-SST-2026'!D49</f>
        <v>SST42</v>
      </c>
      <c r="C1372" s="1053" t="s">
        <v>146</v>
      </c>
      <c r="D1372" s="1053" t="s">
        <v>111</v>
      </c>
      <c r="E1372" s="1023" t="str">
        <f>'P-SST-2026'!V49</f>
        <v>Secretaría General</v>
      </c>
      <c r="F1372" s="1022" t="str">
        <f>'P-SST-2026'!E49</f>
        <v xml:space="preserve">Gestionar la ejecución del Cronograma de capacitaciones y actividades del SG-SST  </v>
      </c>
      <c r="G1372" s="1022">
        <v>4</v>
      </c>
      <c r="H1372" s="1022" t="s">
        <v>137</v>
      </c>
      <c r="I1372" s="1022">
        <f>'P-SST-2026'!S49</f>
        <v>9</v>
      </c>
      <c r="J1372" s="1022">
        <f>'P-SST-2026'!G49+'P-SST-2026'!H49+'P-SST-2026'!I49+'P-SST-2026'!J49</f>
        <v>3</v>
      </c>
      <c r="K1372" s="1022">
        <f>'P-SST-2026'!X49+'P-SST-2026'!Y49+'P-SST-2026'!Z49+'P-SST-2026'!AA49</f>
        <v>2</v>
      </c>
      <c r="L1372" s="1031">
        <f t="shared" si="139"/>
        <v>0.33333333333333331</v>
      </c>
      <c r="M1372" s="1031">
        <f t="shared" si="134"/>
        <v>0.22222222222222221</v>
      </c>
      <c r="N1372" s="1022">
        <f>'P-SST-2026'!J49</f>
        <v>1</v>
      </c>
      <c r="O1372" s="1022">
        <f>'P-SST-2026'!AA49</f>
        <v>0</v>
      </c>
      <c r="P1372" s="1029">
        <f t="shared" si="140"/>
        <v>0</v>
      </c>
      <c r="Q1372" s="1029"/>
      <c r="R1372" s="1022">
        <f t="shared" si="137"/>
        <v>-1</v>
      </c>
      <c r="S1372" s="1022">
        <f t="shared" si="138"/>
        <v>-1</v>
      </c>
    </row>
    <row r="1373" spans="1:19">
      <c r="A1373" s="1022">
        <v>43</v>
      </c>
      <c r="B1373" s="1023" t="str">
        <f>'P-SST-2026'!D50</f>
        <v>SST43</v>
      </c>
      <c r="C1373" s="1053" t="s">
        <v>146</v>
      </c>
      <c r="D1373" s="1053" t="s">
        <v>111</v>
      </c>
      <c r="E1373" s="1023" t="str">
        <f>'P-SST-2026'!V50</f>
        <v>Secretaría General</v>
      </c>
      <c r="F1373" s="1022" t="str">
        <f>'P-SST-2026'!E50</f>
        <v>Gestionar la publicación de piezas y campañas sobre seguridad y salud en el trabajo con comunicaciones.</v>
      </c>
      <c r="G1373" s="1022">
        <v>4</v>
      </c>
      <c r="H1373" s="1022" t="s">
        <v>137</v>
      </c>
      <c r="I1373" s="1022">
        <f>'P-SST-2026'!S50</f>
        <v>9</v>
      </c>
      <c r="J1373" s="1022">
        <f>'P-SST-2026'!G50+'P-SST-2026'!H50+'P-SST-2026'!I50+'P-SST-2026'!J50</f>
        <v>3</v>
      </c>
      <c r="K1373" s="1022">
        <f>'P-SST-2026'!X50+'P-SST-2026'!Y50+'P-SST-2026'!Z50+'P-SST-2026'!AA50</f>
        <v>2</v>
      </c>
      <c r="L1373" s="1031">
        <f t="shared" si="139"/>
        <v>0.33333333333333331</v>
      </c>
      <c r="M1373" s="1031">
        <f t="shared" si="134"/>
        <v>0.22222222222222221</v>
      </c>
      <c r="N1373" s="1022">
        <f>'P-SST-2026'!J50</f>
        <v>1</v>
      </c>
      <c r="O1373" s="1022">
        <f>'P-SST-2026'!AA50</f>
        <v>0</v>
      </c>
      <c r="P1373" s="1029">
        <f t="shared" si="140"/>
        <v>0</v>
      </c>
      <c r="Q1373" s="1029"/>
      <c r="R1373" s="1022">
        <f t="shared" si="137"/>
        <v>-1</v>
      </c>
      <c r="S1373" s="1022">
        <f t="shared" si="138"/>
        <v>-1</v>
      </c>
    </row>
    <row r="1374" spans="1:19">
      <c r="A1374" s="1022">
        <v>1</v>
      </c>
      <c r="B1374" s="1023" t="str">
        <f>'P-SST-2026'!D8</f>
        <v>SST1</v>
      </c>
      <c r="C1374" s="1053" t="s">
        <v>146</v>
      </c>
      <c r="D1374" s="1053" t="s">
        <v>111</v>
      </c>
      <c r="E1374" s="1023" t="str">
        <f>'P-SST-2026'!V8</f>
        <v>Secretaría General</v>
      </c>
      <c r="F1374" s="1022" t="str">
        <f>'P-SST-2026'!E8</f>
        <v xml:space="preserve"> Reportar los indicadores del SG-SST en ISOLUCION.</v>
      </c>
      <c r="G1374" s="1022">
        <v>5</v>
      </c>
      <c r="H1374" s="1022" t="s">
        <v>138</v>
      </c>
      <c r="I1374" s="1022">
        <f>'P-SST-2026'!S8</f>
        <v>12</v>
      </c>
      <c r="J1374" s="1022">
        <f>'P-SST-2026'!G8+'P-SST-2026'!H8+'P-SST-2026'!I8+'P-SST-2026'!J8+'P-SST-2026'!K8</f>
        <v>5</v>
      </c>
      <c r="K1374" s="1022">
        <f>'P-SST-2026'!X8+'P-SST-2026'!Y8+'P-SST-2026'!Z8+'P-SST-2026'!AA8+'P-SST-2026'!AB8</f>
        <v>3</v>
      </c>
      <c r="L1374" s="1031">
        <f t="shared" si="139"/>
        <v>0.41666666666666669</v>
      </c>
      <c r="M1374" s="1031">
        <f t="shared" si="134"/>
        <v>0.25</v>
      </c>
      <c r="N1374" s="1022">
        <f>'P-SST-2026'!K8</f>
        <v>1</v>
      </c>
      <c r="O1374" s="1022">
        <f>'P-SST-2026'!AB8</f>
        <v>0</v>
      </c>
      <c r="P1374" s="1029">
        <f t="shared" si="140"/>
        <v>0</v>
      </c>
      <c r="Q1374" s="1029"/>
      <c r="R1374" s="1022">
        <f t="shared" ref="R1374:R1419" si="141">K1374-J1374</f>
        <v>-2</v>
      </c>
      <c r="S1374" s="1022">
        <f t="shared" ref="S1374:S1419" si="142">O1374-N1374</f>
        <v>-1</v>
      </c>
    </row>
    <row r="1375" spans="1:19">
      <c r="A1375" s="1022">
        <v>2</v>
      </c>
      <c r="B1375" s="1023" t="str">
        <f>'P-SST-2026'!D9</f>
        <v>SST2</v>
      </c>
      <c r="C1375" s="1053" t="s">
        <v>146</v>
      </c>
      <c r="D1375" s="1053" t="s">
        <v>111</v>
      </c>
      <c r="E1375" s="1023" t="str">
        <f>'P-SST-2026'!V9</f>
        <v>Secretaría General</v>
      </c>
      <c r="F1375" s="1022" t="str">
        <f>'P-SST-2026'!E9</f>
        <v>Actualizar la política de SST teniendo en cuenta el decreto 1072 de 2015 y la ISO 45001.</v>
      </c>
      <c r="G1375" s="1022">
        <v>5</v>
      </c>
      <c r="H1375" s="1022" t="s">
        <v>138</v>
      </c>
      <c r="I1375" s="1022">
        <f>'P-SST-2026'!S9</f>
        <v>1</v>
      </c>
      <c r="J1375" s="1022">
        <f>'P-SST-2026'!G9+'P-SST-2026'!H9+'P-SST-2026'!I9+'P-SST-2026'!J9+'P-SST-2026'!K9</f>
        <v>1</v>
      </c>
      <c r="K1375" s="1022">
        <f>'P-SST-2026'!X9+'P-SST-2026'!Y9+'P-SST-2026'!Z9+'P-SST-2026'!AA9+'P-SST-2026'!AB9</f>
        <v>1</v>
      </c>
      <c r="L1375" s="1031">
        <f t="shared" si="139"/>
        <v>1</v>
      </c>
      <c r="M1375" s="1031">
        <f t="shared" si="134"/>
        <v>1</v>
      </c>
      <c r="N1375" s="1022">
        <f>'P-SST-2026'!K9</f>
        <v>0</v>
      </c>
      <c r="O1375" s="1022">
        <f>'P-SST-2026'!AB9</f>
        <v>0</v>
      </c>
      <c r="P1375" s="1029" t="e">
        <f t="shared" si="140"/>
        <v>#DIV/0!</v>
      </c>
      <c r="Q1375" s="1029"/>
      <c r="R1375" s="1022">
        <f t="shared" si="141"/>
        <v>0</v>
      </c>
      <c r="S1375" s="1022">
        <f t="shared" si="142"/>
        <v>0</v>
      </c>
    </row>
    <row r="1376" spans="1:19">
      <c r="A1376" s="1022">
        <v>3</v>
      </c>
      <c r="B1376" s="1023" t="str">
        <f>'P-SST-2026'!D10</f>
        <v>SST3</v>
      </c>
      <c r="C1376" s="1053" t="s">
        <v>146</v>
      </c>
      <c r="D1376" s="1053" t="s">
        <v>111</v>
      </c>
      <c r="E1376" s="1023" t="str">
        <f>'P-SST-2026'!V10</f>
        <v>Secretaría General</v>
      </c>
      <c r="F1376" s="1022" t="str">
        <f>'P-SST-2026'!E10</f>
        <v>Gestionar las elecciones del comité de convivencia (COCOLA) y el comité paritario de seguridad y salud en el trabajo (COPASST) Para la vigencia  2027-2028.</v>
      </c>
      <c r="G1376" s="1022">
        <v>5</v>
      </c>
      <c r="H1376" s="1022" t="s">
        <v>138</v>
      </c>
      <c r="I1376" s="1022">
        <f>'P-SST-2026'!S10</f>
        <v>1</v>
      </c>
      <c r="J1376" s="1022">
        <f>'P-SST-2026'!G10+'P-SST-2026'!H10+'P-SST-2026'!I10+'P-SST-2026'!J10+'P-SST-2026'!K10</f>
        <v>0</v>
      </c>
      <c r="K1376" s="1022">
        <f>'P-SST-2026'!X10+'P-SST-2026'!Y10+'P-SST-2026'!Z10+'P-SST-2026'!AA10+'P-SST-2026'!AB10</f>
        <v>0</v>
      </c>
      <c r="L1376" s="1031">
        <f t="shared" si="139"/>
        <v>0</v>
      </c>
      <c r="M1376" s="1031">
        <f t="shared" si="134"/>
        <v>0</v>
      </c>
      <c r="N1376" s="1022">
        <f>'P-SST-2026'!K10</f>
        <v>0</v>
      </c>
      <c r="O1376" s="1022">
        <f>'P-SST-2026'!AB10</f>
        <v>0</v>
      </c>
      <c r="P1376" s="1029" t="e">
        <f t="shared" si="140"/>
        <v>#DIV/0!</v>
      </c>
      <c r="Q1376" s="1029"/>
      <c r="R1376" s="1022">
        <f t="shared" si="141"/>
        <v>0</v>
      </c>
      <c r="S1376" s="1022">
        <f t="shared" si="142"/>
        <v>0</v>
      </c>
    </row>
    <row r="1377" spans="1:19">
      <c r="A1377" s="1022">
        <v>4</v>
      </c>
      <c r="B1377" s="1023" t="str">
        <f>'P-SST-2026'!D11</f>
        <v>SST4</v>
      </c>
      <c r="C1377" s="1053" t="s">
        <v>146</v>
      </c>
      <c r="D1377" s="1053" t="s">
        <v>111</v>
      </c>
      <c r="E1377" s="1023" t="str">
        <f>'P-SST-2026'!V11</f>
        <v>Secretaría General</v>
      </c>
      <c r="F1377" s="1022" t="str">
        <f>'P-SST-2026'!E11</f>
        <v>Crear la convocatoria para las elecciones del comité de convivencia (COCOLA) y el comité paritario de seguridad y salud en el trabajo (COPASST) Para la vigencia  2027-2028.</v>
      </c>
      <c r="G1377" s="1022">
        <v>5</v>
      </c>
      <c r="H1377" s="1022" t="s">
        <v>138</v>
      </c>
      <c r="I1377" s="1022">
        <f>'P-SST-2026'!S11</f>
        <v>1</v>
      </c>
      <c r="J1377" s="1022">
        <f>'P-SST-2026'!G11+'P-SST-2026'!H11+'P-SST-2026'!I11+'P-SST-2026'!J11+'P-SST-2026'!K11</f>
        <v>0</v>
      </c>
      <c r="K1377" s="1022">
        <f>'P-SST-2026'!X11+'P-SST-2026'!Y11+'P-SST-2026'!Z11+'P-SST-2026'!AA11+'P-SST-2026'!AB11</f>
        <v>0</v>
      </c>
      <c r="L1377" s="1031">
        <f t="shared" si="139"/>
        <v>0</v>
      </c>
      <c r="M1377" s="1031">
        <f t="shared" si="134"/>
        <v>0</v>
      </c>
      <c r="N1377" s="1022">
        <f>'P-SST-2026'!K11</f>
        <v>0</v>
      </c>
      <c r="O1377" s="1022">
        <f>'P-SST-2026'!AB11</f>
        <v>0</v>
      </c>
      <c r="P1377" s="1029" t="e">
        <f t="shared" si="140"/>
        <v>#DIV/0!</v>
      </c>
      <c r="Q1377" s="1029"/>
      <c r="R1377" s="1022">
        <f t="shared" si="141"/>
        <v>0</v>
      </c>
      <c r="S1377" s="1022">
        <f t="shared" si="142"/>
        <v>0</v>
      </c>
    </row>
    <row r="1378" spans="1:19">
      <c r="A1378" s="1022">
        <v>5</v>
      </c>
      <c r="B1378" s="1023" t="str">
        <f>'P-SST-2026'!D12</f>
        <v>SST5</v>
      </c>
      <c r="C1378" s="1053" t="s">
        <v>146</v>
      </c>
      <c r="D1378" s="1053" t="s">
        <v>111</v>
      </c>
      <c r="E1378" s="1023" t="str">
        <f>'P-SST-2026'!V12</f>
        <v>Secretaría General</v>
      </c>
      <c r="F1378" s="1022" t="str">
        <f>'P-SST-2026'!E12</f>
        <v>Actualizar los objetivos del sistema de gestion de seguridad y salud en el trabajo  teniendo en cuenta el decreto 1072 de 2015 y la ISO 45001.</v>
      </c>
      <c r="G1378" s="1022">
        <v>5</v>
      </c>
      <c r="H1378" s="1022" t="s">
        <v>138</v>
      </c>
      <c r="I1378" s="1022">
        <f>'P-SST-2026'!S12</f>
        <v>1</v>
      </c>
      <c r="J1378" s="1022">
        <f>'P-SST-2026'!G12+'P-SST-2026'!H12+'P-SST-2026'!I12+'P-SST-2026'!J12+'P-SST-2026'!K12</f>
        <v>0</v>
      </c>
      <c r="K1378" s="1022">
        <f>'P-SST-2026'!X12+'P-SST-2026'!Y12+'P-SST-2026'!Z12+'P-SST-2026'!AA12+'P-SST-2026'!AB12</f>
        <v>0</v>
      </c>
      <c r="L1378" s="1031">
        <f t="shared" si="139"/>
        <v>0</v>
      </c>
      <c r="M1378" s="1031">
        <f t="shared" si="134"/>
        <v>0</v>
      </c>
      <c r="N1378" s="1022">
        <f>'P-SST-2026'!K12</f>
        <v>0</v>
      </c>
      <c r="O1378" s="1022">
        <f>'P-SST-2026'!AB12</f>
        <v>0</v>
      </c>
      <c r="P1378" s="1029" t="e">
        <f t="shared" si="140"/>
        <v>#DIV/0!</v>
      </c>
      <c r="Q1378" s="1029"/>
      <c r="R1378" s="1022">
        <f t="shared" si="141"/>
        <v>0</v>
      </c>
      <c r="S1378" s="1022">
        <f t="shared" si="142"/>
        <v>0</v>
      </c>
    </row>
    <row r="1379" spans="1:19">
      <c r="A1379" s="1022">
        <v>6</v>
      </c>
      <c r="B1379" s="1023" t="str">
        <f>'P-SST-2026'!D13</f>
        <v>SST6</v>
      </c>
      <c r="C1379" s="1053" t="s">
        <v>146</v>
      </c>
      <c r="D1379" s="1053" t="s">
        <v>111</v>
      </c>
      <c r="E1379" s="1023" t="str">
        <f>'P-SST-2026'!V13</f>
        <v>Secretaría General</v>
      </c>
      <c r="F1379" s="1022" t="str">
        <f>'P-SST-2026'!E13</f>
        <v>Actualizarel Reglamento de Higiene y Seguridad Industrial teniendo en cuenta el decreto 1072 de 2015 y la ISO 45001.</v>
      </c>
      <c r="G1379" s="1022">
        <v>5</v>
      </c>
      <c r="H1379" s="1022" t="s">
        <v>138</v>
      </c>
      <c r="I1379" s="1022">
        <f>'P-SST-2026'!S13</f>
        <v>1</v>
      </c>
      <c r="J1379" s="1022">
        <f>'P-SST-2026'!G13+'P-SST-2026'!H13+'P-SST-2026'!I13+'P-SST-2026'!J13+'P-SST-2026'!K13</f>
        <v>1</v>
      </c>
      <c r="K1379" s="1022">
        <f>'P-SST-2026'!X13+'P-SST-2026'!Y13+'P-SST-2026'!Z13+'P-SST-2026'!AA13+'P-SST-2026'!AB13</f>
        <v>1</v>
      </c>
      <c r="L1379" s="1031">
        <f t="shared" si="139"/>
        <v>1</v>
      </c>
      <c r="M1379" s="1031">
        <f t="shared" si="134"/>
        <v>1</v>
      </c>
      <c r="N1379" s="1022">
        <f>'P-SST-2026'!K13</f>
        <v>0</v>
      </c>
      <c r="O1379" s="1022">
        <f>'P-SST-2026'!AB13</f>
        <v>0</v>
      </c>
      <c r="P1379" s="1029" t="e">
        <f t="shared" si="140"/>
        <v>#DIV/0!</v>
      </c>
      <c r="Q1379" s="1029"/>
      <c r="R1379" s="1022">
        <f t="shared" si="141"/>
        <v>0</v>
      </c>
      <c r="S1379" s="1022">
        <f t="shared" si="142"/>
        <v>0</v>
      </c>
    </row>
    <row r="1380" spans="1:19">
      <c r="A1380" s="1022">
        <v>7</v>
      </c>
      <c r="B1380" s="1023" t="str">
        <f>'P-SST-2026'!D14</f>
        <v>SST7</v>
      </c>
      <c r="C1380" s="1053" t="s">
        <v>146</v>
      </c>
      <c r="D1380" s="1053" t="s">
        <v>111</v>
      </c>
      <c r="E1380" s="1023" t="str">
        <f>'P-SST-2026'!V14</f>
        <v>Secretaría General</v>
      </c>
      <c r="F1380" s="1022" t="str">
        <f>'P-SST-2026'!E14</f>
        <v>Actualizar los programas de vigilancia epidemiologicos del sistema de gestion de seguridad y salud en el trabajo:
1. PVE osteomuscular
2.PVE Riesgos Cardiovasculares
3.PVE Riesgo Psicosocial
4.PVE Riesgo Auditivo 
5.PVE Riesgo Visual</v>
      </c>
      <c r="G1380" s="1022">
        <v>5</v>
      </c>
      <c r="H1380" s="1022" t="s">
        <v>138</v>
      </c>
      <c r="I1380" s="1022">
        <f>'P-SST-2026'!S14</f>
        <v>3</v>
      </c>
      <c r="J1380" s="1022">
        <f>'P-SST-2026'!G14+'P-SST-2026'!H14+'P-SST-2026'!I14+'P-SST-2026'!J14+'P-SST-2026'!K14</f>
        <v>1</v>
      </c>
      <c r="K1380" s="1022">
        <f>'P-SST-2026'!X14+'P-SST-2026'!Y14+'P-SST-2026'!Z14+'P-SST-2026'!AA14+'P-SST-2026'!AB14</f>
        <v>0</v>
      </c>
      <c r="L1380" s="1031">
        <f t="shared" si="139"/>
        <v>0.33333333333333331</v>
      </c>
      <c r="M1380" s="1031">
        <f t="shared" si="134"/>
        <v>0</v>
      </c>
      <c r="N1380" s="1022">
        <f>'P-SST-2026'!K14</f>
        <v>0</v>
      </c>
      <c r="O1380" s="1022">
        <f>'P-SST-2026'!AB14</f>
        <v>0</v>
      </c>
      <c r="P1380" s="1029" t="e">
        <f t="shared" si="140"/>
        <v>#DIV/0!</v>
      </c>
      <c r="Q1380" s="1029"/>
      <c r="R1380" s="1022">
        <f t="shared" si="141"/>
        <v>-1</v>
      </c>
      <c r="S1380" s="1022">
        <f t="shared" si="142"/>
        <v>0</v>
      </c>
    </row>
    <row r="1381" spans="1:19">
      <c r="A1381" s="1022">
        <v>8</v>
      </c>
      <c r="B1381" s="1023" t="str">
        <f>'P-SST-2026'!D15</f>
        <v>SST8</v>
      </c>
      <c r="C1381" s="1053" t="s">
        <v>146</v>
      </c>
      <c r="D1381" s="1053" t="s">
        <v>111</v>
      </c>
      <c r="E1381" s="1023" t="str">
        <f>'P-SST-2026'!V15</f>
        <v>Secretaría General</v>
      </c>
      <c r="F1381" s="1022" t="str">
        <f>'P-SST-2026'!E15</f>
        <v>Actualizar los programas del sistema de gestion de seguridad y salud en el trabajo:
1.Plan Estratégico De Seguridad Vial
2.Programa De Estilos De Vida Y Entornos Laborales Saludables
3.Programa De Gestión Riesgo Químico</v>
      </c>
      <c r="G1381" s="1022">
        <v>5</v>
      </c>
      <c r="H1381" s="1022" t="s">
        <v>138</v>
      </c>
      <c r="I1381" s="1022">
        <f>'P-SST-2026'!S15</f>
        <v>2</v>
      </c>
      <c r="J1381" s="1022">
        <f>'P-SST-2026'!G15+'P-SST-2026'!H15+'P-SST-2026'!I15+'P-SST-2026'!J15+'P-SST-2026'!K15</f>
        <v>1</v>
      </c>
      <c r="K1381" s="1022">
        <f>'P-SST-2026'!X15+'P-SST-2026'!Y15+'P-SST-2026'!Z15+'P-SST-2026'!AA15+'P-SST-2026'!AB15</f>
        <v>0</v>
      </c>
      <c r="L1381" s="1031">
        <f t="shared" si="139"/>
        <v>0.5</v>
      </c>
      <c r="M1381" s="1031">
        <f t="shared" si="134"/>
        <v>0</v>
      </c>
      <c r="N1381" s="1022">
        <f>'P-SST-2026'!K15</f>
        <v>1</v>
      </c>
      <c r="O1381" s="1022">
        <f>'P-SST-2026'!AB15</f>
        <v>0</v>
      </c>
      <c r="P1381" s="1029">
        <f t="shared" si="140"/>
        <v>0</v>
      </c>
      <c r="Q1381" s="1029"/>
      <c r="R1381" s="1022">
        <f t="shared" si="141"/>
        <v>-1</v>
      </c>
      <c r="S1381" s="1022">
        <f t="shared" si="142"/>
        <v>-1</v>
      </c>
    </row>
    <row r="1382" spans="1:19">
      <c r="A1382" s="1022">
        <v>9</v>
      </c>
      <c r="B1382" s="1023" t="str">
        <f>'P-SST-2026'!D16</f>
        <v>SST9</v>
      </c>
      <c r="C1382" s="1053" t="s">
        <v>146</v>
      </c>
      <c r="D1382" s="1053" t="s">
        <v>111</v>
      </c>
      <c r="E1382" s="1023" t="str">
        <f>'P-SST-2026'!V16</f>
        <v>Secretaría General</v>
      </c>
      <c r="F1382" s="1022" t="str">
        <f>'P-SST-2026'!E16</f>
        <v xml:space="preserve"> Elaborar Informe final de intervención Programa de estilos de vida y entornos laborales saludables Código: A-04-P-019</v>
      </c>
      <c r="G1382" s="1022">
        <v>5</v>
      </c>
      <c r="H1382" s="1022" t="s">
        <v>138</v>
      </c>
      <c r="I1382" s="1022">
        <f>'P-SST-2026'!S16</f>
        <v>1</v>
      </c>
      <c r="J1382" s="1022">
        <f>'P-SST-2026'!G16+'P-SST-2026'!H16+'P-SST-2026'!I16+'P-SST-2026'!J16+'P-SST-2026'!K16</f>
        <v>0</v>
      </c>
      <c r="K1382" s="1022">
        <f>'P-SST-2026'!X16+'P-SST-2026'!Y16+'P-SST-2026'!Z16+'P-SST-2026'!AA16+'P-SST-2026'!AB16</f>
        <v>0</v>
      </c>
      <c r="L1382" s="1031">
        <f t="shared" si="139"/>
        <v>0</v>
      </c>
      <c r="M1382" s="1031">
        <f t="shared" si="134"/>
        <v>0</v>
      </c>
      <c r="N1382" s="1022">
        <f>'P-SST-2026'!K16</f>
        <v>0</v>
      </c>
      <c r="O1382" s="1022">
        <f>'P-SST-2026'!AB16</f>
        <v>0</v>
      </c>
      <c r="P1382" s="1029" t="e">
        <f t="shared" si="140"/>
        <v>#DIV/0!</v>
      </c>
      <c r="Q1382" s="1029"/>
      <c r="R1382" s="1022">
        <f t="shared" si="141"/>
        <v>0</v>
      </c>
      <c r="S1382" s="1022">
        <f t="shared" si="142"/>
        <v>0</v>
      </c>
    </row>
    <row r="1383" spans="1:19">
      <c r="A1383" s="1022">
        <v>10</v>
      </c>
      <c r="B1383" s="1023" t="str">
        <f>'P-SST-2026'!D17</f>
        <v>SST10</v>
      </c>
      <c r="C1383" s="1053" t="s">
        <v>146</v>
      </c>
      <c r="D1383" s="1053" t="s">
        <v>111</v>
      </c>
      <c r="E1383" s="1023" t="str">
        <f>'P-SST-2026'!V17</f>
        <v>Secretaría General</v>
      </c>
      <c r="F1383" s="1022" t="str">
        <f>'P-SST-2026'!E17</f>
        <v>Actualizar el  formato del profesiograma</v>
      </c>
      <c r="G1383" s="1022">
        <v>5</v>
      </c>
      <c r="H1383" s="1022" t="s">
        <v>138</v>
      </c>
      <c r="I1383" s="1022">
        <f>'P-SST-2026'!S17</f>
        <v>1</v>
      </c>
      <c r="J1383" s="1022">
        <f>'P-SST-2026'!G17+'P-SST-2026'!H17+'P-SST-2026'!I17+'P-SST-2026'!J17+'P-SST-2026'!K17</f>
        <v>1</v>
      </c>
      <c r="K1383" s="1022">
        <f>'P-SST-2026'!X17+'P-SST-2026'!Y17+'P-SST-2026'!Z17+'P-SST-2026'!AA17+'P-SST-2026'!AB17</f>
        <v>0</v>
      </c>
      <c r="L1383" s="1031">
        <f t="shared" si="139"/>
        <v>1</v>
      </c>
      <c r="M1383" s="1031">
        <f t="shared" si="134"/>
        <v>0</v>
      </c>
      <c r="N1383" s="1022">
        <f>'P-SST-2026'!K17</f>
        <v>1</v>
      </c>
      <c r="O1383" s="1022">
        <f>'P-SST-2026'!AB17</f>
        <v>0</v>
      </c>
      <c r="P1383" s="1029">
        <f t="shared" si="140"/>
        <v>0</v>
      </c>
      <c r="Q1383" s="1029"/>
      <c r="R1383" s="1022">
        <f t="shared" si="141"/>
        <v>-1</v>
      </c>
      <c r="S1383" s="1022">
        <f t="shared" si="142"/>
        <v>-1</v>
      </c>
    </row>
    <row r="1384" spans="1:19">
      <c r="A1384" s="1022">
        <v>11</v>
      </c>
      <c r="B1384" s="1023" t="str">
        <f>'P-SST-2026'!D18</f>
        <v>SST11</v>
      </c>
      <c r="C1384" s="1053" t="s">
        <v>146</v>
      </c>
      <c r="D1384" s="1053" t="s">
        <v>111</v>
      </c>
      <c r="E1384" s="1023" t="str">
        <f>'P-SST-2026'!V18</f>
        <v>Secretaría General</v>
      </c>
      <c r="F1384" s="1022" t="str">
        <f>'P-SST-2026'!E18</f>
        <v>Realizar rendición de cuentas a todas las partes interesadas del SG-SST</v>
      </c>
      <c r="G1384" s="1022">
        <v>5</v>
      </c>
      <c r="H1384" s="1022" t="s">
        <v>138</v>
      </c>
      <c r="I1384" s="1022">
        <f>'P-SST-2026'!S18</f>
        <v>1</v>
      </c>
      <c r="J1384" s="1022">
        <f>'P-SST-2026'!G18+'P-SST-2026'!H18+'P-SST-2026'!I18+'P-SST-2026'!J18+'P-SST-2026'!K18</f>
        <v>0</v>
      </c>
      <c r="K1384" s="1022">
        <f>'P-SST-2026'!X18+'P-SST-2026'!Y18+'P-SST-2026'!Z18+'P-SST-2026'!AA18+'P-SST-2026'!AB18</f>
        <v>0</v>
      </c>
      <c r="L1384" s="1031">
        <f t="shared" si="139"/>
        <v>0</v>
      </c>
      <c r="M1384" s="1031">
        <f t="shared" si="134"/>
        <v>0</v>
      </c>
      <c r="N1384" s="1022">
        <f>'P-SST-2026'!K18</f>
        <v>0</v>
      </c>
      <c r="O1384" s="1022">
        <f>'P-SST-2026'!AB18</f>
        <v>0</v>
      </c>
      <c r="P1384" s="1029" t="e">
        <f t="shared" si="140"/>
        <v>#DIV/0!</v>
      </c>
      <c r="Q1384" s="1029"/>
      <c r="R1384" s="1022">
        <f t="shared" si="141"/>
        <v>0</v>
      </c>
      <c r="S1384" s="1022">
        <f t="shared" si="142"/>
        <v>0</v>
      </c>
    </row>
    <row r="1385" spans="1:19">
      <c r="A1385" s="1022">
        <v>12</v>
      </c>
      <c r="B1385" s="1023" t="str">
        <f>'P-SST-2026'!D19</f>
        <v>SST12</v>
      </c>
      <c r="C1385" s="1053" t="s">
        <v>146</v>
      </c>
      <c r="D1385" s="1053" t="s">
        <v>111</v>
      </c>
      <c r="E1385" s="1023" t="str">
        <f>'P-SST-2026'!V19</f>
        <v>Secretaría General</v>
      </c>
      <c r="F1385" s="1022" t="str">
        <f>'P-SST-2026'!E19</f>
        <v>Proyectar las necesidades de presupuesto para la vigencia 2027.</v>
      </c>
      <c r="G1385" s="1022">
        <v>5</v>
      </c>
      <c r="H1385" s="1022" t="s">
        <v>138</v>
      </c>
      <c r="I1385" s="1022">
        <f>'P-SST-2026'!S19</f>
        <v>1</v>
      </c>
      <c r="J1385" s="1022">
        <f>'P-SST-2026'!G19+'P-SST-2026'!H19+'P-SST-2026'!I19+'P-SST-2026'!J19+'P-SST-2026'!K19</f>
        <v>0</v>
      </c>
      <c r="K1385" s="1022">
        <f>'P-SST-2026'!X19+'P-SST-2026'!Y19+'P-SST-2026'!Z19+'P-SST-2026'!AA19+'P-SST-2026'!AB19</f>
        <v>0</v>
      </c>
      <c r="L1385" s="1031">
        <f t="shared" si="139"/>
        <v>0</v>
      </c>
      <c r="M1385" s="1031">
        <f t="shared" si="134"/>
        <v>0</v>
      </c>
      <c r="N1385" s="1022">
        <f>'P-SST-2026'!K19</f>
        <v>0</v>
      </c>
      <c r="O1385" s="1022">
        <f>'P-SST-2026'!AB19</f>
        <v>0</v>
      </c>
      <c r="P1385" s="1029" t="e">
        <f t="shared" si="140"/>
        <v>#DIV/0!</v>
      </c>
      <c r="Q1385" s="1029"/>
      <c r="R1385" s="1022">
        <f t="shared" si="141"/>
        <v>0</v>
      </c>
      <c r="S1385" s="1022">
        <f t="shared" si="142"/>
        <v>0</v>
      </c>
    </row>
    <row r="1386" spans="1:19">
      <c r="A1386" s="1022">
        <v>13</v>
      </c>
      <c r="B1386" s="1023" t="str">
        <f>'P-SST-2026'!D20</f>
        <v>SST13</v>
      </c>
      <c r="C1386" s="1053" t="s">
        <v>146</v>
      </c>
      <c r="D1386" s="1053" t="s">
        <v>111</v>
      </c>
      <c r="E1386" s="1023" t="str">
        <f>'P-SST-2026'!V20</f>
        <v>Secretaría General</v>
      </c>
      <c r="F1386" s="1022" t="str">
        <f>'P-SST-2026'!E20</f>
        <v xml:space="preserve"> Revisar y/o actualizar documentación del SG-SST.
</v>
      </c>
      <c r="G1386" s="1022">
        <v>5</v>
      </c>
      <c r="H1386" s="1022" t="s">
        <v>138</v>
      </c>
      <c r="I1386" s="1022">
        <f>'P-SST-2026'!S20</f>
        <v>1</v>
      </c>
      <c r="J1386" s="1022">
        <f>'P-SST-2026'!G20+'P-SST-2026'!H20+'P-SST-2026'!I20+'P-SST-2026'!J20+'P-SST-2026'!K20</f>
        <v>0</v>
      </c>
      <c r="K1386" s="1022">
        <f>'P-SST-2026'!X20+'P-SST-2026'!Y20+'P-SST-2026'!Z20+'P-SST-2026'!AA20+'P-SST-2026'!AB20</f>
        <v>0</v>
      </c>
      <c r="L1386" s="1031">
        <f t="shared" si="139"/>
        <v>0</v>
      </c>
      <c r="M1386" s="1031">
        <f t="shared" si="134"/>
        <v>0</v>
      </c>
      <c r="N1386" s="1022">
        <f>'P-SST-2026'!K20</f>
        <v>0</v>
      </c>
      <c r="O1386" s="1022">
        <f>'P-SST-2026'!AB20</f>
        <v>0</v>
      </c>
      <c r="P1386" s="1029" t="e">
        <f t="shared" si="140"/>
        <v>#DIV/0!</v>
      </c>
      <c r="Q1386" s="1029"/>
      <c r="R1386" s="1022">
        <f t="shared" si="141"/>
        <v>0</v>
      </c>
      <c r="S1386" s="1022">
        <f t="shared" si="142"/>
        <v>0</v>
      </c>
    </row>
    <row r="1387" spans="1:19">
      <c r="A1387" s="1022">
        <v>14</v>
      </c>
      <c r="B1387" s="1023" t="str">
        <f>'P-SST-2026'!D21</f>
        <v>SST14</v>
      </c>
      <c r="C1387" s="1053" t="s">
        <v>146</v>
      </c>
      <c r="D1387" s="1053" t="s">
        <v>111</v>
      </c>
      <c r="E1387" s="1023" t="str">
        <f>'P-SST-2026'!V21</f>
        <v>Secretaría General</v>
      </c>
      <c r="F1387" s="1022" t="str">
        <f>'P-SST-2026'!E21</f>
        <v>Presentar Informe de revisión por la Dirección</v>
      </c>
      <c r="G1387" s="1022">
        <v>5</v>
      </c>
      <c r="H1387" s="1022" t="s">
        <v>138</v>
      </c>
      <c r="I1387" s="1022">
        <f>'P-SST-2026'!S21</f>
        <v>1</v>
      </c>
      <c r="J1387" s="1022">
        <f>'P-SST-2026'!G21+'P-SST-2026'!H21+'P-SST-2026'!I21+'P-SST-2026'!J21+'P-SST-2026'!K21</f>
        <v>0</v>
      </c>
      <c r="K1387" s="1022">
        <f>'P-SST-2026'!X21+'P-SST-2026'!Y21+'P-SST-2026'!Z21+'P-SST-2026'!AA21+'P-SST-2026'!AB21</f>
        <v>0</v>
      </c>
      <c r="L1387" s="1031">
        <f t="shared" si="139"/>
        <v>0</v>
      </c>
      <c r="M1387" s="1031">
        <f t="shared" si="134"/>
        <v>0</v>
      </c>
      <c r="N1387" s="1022">
        <f>'P-SST-2026'!K21</f>
        <v>0</v>
      </c>
      <c r="O1387" s="1022">
        <f>'P-SST-2026'!AB21</f>
        <v>0</v>
      </c>
      <c r="P1387" s="1029" t="e">
        <f t="shared" si="140"/>
        <v>#DIV/0!</v>
      </c>
      <c r="Q1387" s="1029"/>
      <c r="R1387" s="1022">
        <f t="shared" si="141"/>
        <v>0</v>
      </c>
      <c r="S1387" s="1022">
        <f t="shared" si="142"/>
        <v>0</v>
      </c>
    </row>
    <row r="1388" spans="1:19">
      <c r="A1388" s="1022">
        <v>15</v>
      </c>
      <c r="B1388" s="1023" t="str">
        <f>'P-SST-2026'!D22</f>
        <v>SST15</v>
      </c>
      <c r="C1388" s="1053" t="s">
        <v>146</v>
      </c>
      <c r="D1388" s="1053" t="s">
        <v>111</v>
      </c>
      <c r="E1388" s="1023" t="str">
        <f>'P-SST-2026'!V22</f>
        <v>Secretaría General</v>
      </c>
      <c r="F1388" s="1022" t="str">
        <f>'P-SST-2026'!E22</f>
        <v>Actualizar la matriz de riesgos</v>
      </c>
      <c r="G1388" s="1022">
        <v>5</v>
      </c>
      <c r="H1388" s="1022" t="s">
        <v>138</v>
      </c>
      <c r="I1388" s="1022">
        <f>'P-SST-2026'!S22</f>
        <v>1</v>
      </c>
      <c r="J1388" s="1022">
        <f>'P-SST-2026'!G22+'P-SST-2026'!H22+'P-SST-2026'!I22+'P-SST-2026'!J22+'P-SST-2026'!K22</f>
        <v>0</v>
      </c>
      <c r="K1388" s="1022">
        <f>'P-SST-2026'!X22+'P-SST-2026'!Y22+'P-SST-2026'!Z22+'P-SST-2026'!AA22+'P-SST-2026'!AB22</f>
        <v>0</v>
      </c>
      <c r="L1388" s="1031">
        <f t="shared" si="139"/>
        <v>0</v>
      </c>
      <c r="M1388" s="1031">
        <f t="shared" si="134"/>
        <v>0</v>
      </c>
      <c r="N1388" s="1022">
        <f>'P-SST-2026'!K22</f>
        <v>0</v>
      </c>
      <c r="O1388" s="1022">
        <f>'P-SST-2026'!AB22</f>
        <v>0</v>
      </c>
      <c r="P1388" s="1029" t="e">
        <f t="shared" si="140"/>
        <v>#DIV/0!</v>
      </c>
      <c r="Q1388" s="1029"/>
      <c r="R1388" s="1022">
        <f t="shared" si="141"/>
        <v>0</v>
      </c>
      <c r="S1388" s="1022">
        <f t="shared" si="142"/>
        <v>0</v>
      </c>
    </row>
    <row r="1389" spans="1:19">
      <c r="A1389" s="1022">
        <v>16</v>
      </c>
      <c r="B1389" s="1023" t="str">
        <f>'P-SST-2026'!D23</f>
        <v>SST16</v>
      </c>
      <c r="C1389" s="1053" t="s">
        <v>146</v>
      </c>
      <c r="D1389" s="1053" t="s">
        <v>111</v>
      </c>
      <c r="E1389" s="1023" t="str">
        <f>'P-SST-2026'!V23</f>
        <v>Secretaría General</v>
      </c>
      <c r="F1389" s="1022" t="str">
        <f>'P-SST-2026'!E23</f>
        <v>Reportar  los riesgos de gestión</v>
      </c>
      <c r="G1389" s="1022">
        <v>5</v>
      </c>
      <c r="H1389" s="1022" t="s">
        <v>138</v>
      </c>
      <c r="I1389" s="1022">
        <f>'P-SST-2026'!S23</f>
        <v>4</v>
      </c>
      <c r="J1389" s="1022">
        <f>'P-SST-2026'!G23+'P-SST-2026'!H23+'P-SST-2026'!I23+'P-SST-2026'!J23+'P-SST-2026'!K23</f>
        <v>2</v>
      </c>
      <c r="K1389" s="1022">
        <f>'P-SST-2026'!X23+'P-SST-2026'!Y23+'P-SST-2026'!Z23+'P-SST-2026'!AA23+'P-SST-2026'!AB23</f>
        <v>1</v>
      </c>
      <c r="L1389" s="1031">
        <f t="shared" si="139"/>
        <v>0.5</v>
      </c>
      <c r="M1389" s="1031">
        <f t="shared" si="134"/>
        <v>0.25</v>
      </c>
      <c r="N1389" s="1022">
        <f>'P-SST-2026'!K23</f>
        <v>0</v>
      </c>
      <c r="O1389" s="1022">
        <f>'P-SST-2026'!AB23</f>
        <v>0</v>
      </c>
      <c r="P1389" s="1029" t="e">
        <f t="shared" si="140"/>
        <v>#DIV/0!</v>
      </c>
      <c r="Q1389" s="1029"/>
      <c r="R1389" s="1022">
        <f t="shared" si="141"/>
        <v>-1</v>
      </c>
      <c r="S1389" s="1022">
        <f t="shared" si="142"/>
        <v>0</v>
      </c>
    </row>
    <row r="1390" spans="1:19">
      <c r="A1390" s="1022">
        <v>17</v>
      </c>
      <c r="B1390" s="1023" t="str">
        <f>'P-SST-2026'!D24</f>
        <v>SST17</v>
      </c>
      <c r="C1390" s="1053" t="s">
        <v>146</v>
      </c>
      <c r="D1390" s="1053" t="s">
        <v>111</v>
      </c>
      <c r="E1390" s="1023" t="str">
        <f>'P-SST-2026'!V24</f>
        <v>Secretaría General</v>
      </c>
      <c r="F1390" s="1022" t="str">
        <f>'P-SST-2026'!E24</f>
        <v xml:space="preserve"> Realizar seguimiento a las condiciones de salud reportadas por semestre. </v>
      </c>
      <c r="G1390" s="1022">
        <v>5</v>
      </c>
      <c r="H1390" s="1022" t="s">
        <v>138</v>
      </c>
      <c r="I1390" s="1022">
        <f>'P-SST-2026'!S24</f>
        <v>2</v>
      </c>
      <c r="J1390" s="1022">
        <f>'P-SST-2026'!G24+'P-SST-2026'!H24+'P-SST-2026'!I24+'P-SST-2026'!J24+'P-SST-2026'!K24</f>
        <v>1</v>
      </c>
      <c r="K1390" s="1022">
        <f>'P-SST-2026'!X24+'P-SST-2026'!Y24+'P-SST-2026'!Z24+'P-SST-2026'!AA24+'P-SST-2026'!AB24</f>
        <v>1</v>
      </c>
      <c r="L1390" s="1031">
        <f t="shared" si="139"/>
        <v>0.5</v>
      </c>
      <c r="M1390" s="1031">
        <f t="shared" si="134"/>
        <v>0.5</v>
      </c>
      <c r="N1390" s="1022">
        <f>'P-SST-2026'!K24</f>
        <v>0</v>
      </c>
      <c r="O1390" s="1022">
        <f>'P-SST-2026'!AB24</f>
        <v>0</v>
      </c>
      <c r="P1390" s="1029" t="e">
        <f t="shared" si="140"/>
        <v>#DIV/0!</v>
      </c>
      <c r="Q1390" s="1029"/>
      <c r="R1390" s="1022">
        <f t="shared" si="141"/>
        <v>0</v>
      </c>
      <c r="S1390" s="1022">
        <f t="shared" si="142"/>
        <v>0</v>
      </c>
    </row>
    <row r="1391" spans="1:19">
      <c r="A1391" s="1022">
        <v>18</v>
      </c>
      <c r="B1391" s="1023" t="str">
        <f>'P-SST-2026'!D25</f>
        <v>SST18</v>
      </c>
      <c r="C1391" s="1053" t="s">
        <v>146</v>
      </c>
      <c r="D1391" s="1053" t="s">
        <v>111</v>
      </c>
      <c r="E1391" s="1023" t="str">
        <f>'P-SST-2026'!V25</f>
        <v>Secretaría General</v>
      </c>
      <c r="F1391" s="1022" t="str">
        <f>'P-SST-2026'!E25</f>
        <v>Realizar exámenes médicos ocupacionales de ingreso, periódicos y de retiro.</v>
      </c>
      <c r="G1391" s="1022">
        <v>5</v>
      </c>
      <c r="H1391" s="1022" t="s">
        <v>138</v>
      </c>
      <c r="I1391" s="1022">
        <f>'P-SST-2026'!S25</f>
        <v>12</v>
      </c>
      <c r="J1391" s="1022">
        <f>'P-SST-2026'!G25+'P-SST-2026'!H25+'P-SST-2026'!I25+'P-SST-2026'!J25+'P-SST-2026'!K25</f>
        <v>5</v>
      </c>
      <c r="K1391" s="1022">
        <f>'P-SST-2026'!X25+'P-SST-2026'!Y25+'P-SST-2026'!Z25+'P-SST-2026'!AA25+'P-SST-2026'!AB25</f>
        <v>3</v>
      </c>
      <c r="L1391" s="1031">
        <f t="shared" si="139"/>
        <v>0.41666666666666669</v>
      </c>
      <c r="M1391" s="1031">
        <f t="shared" si="134"/>
        <v>0.25</v>
      </c>
      <c r="N1391" s="1022">
        <f>'P-SST-2026'!K25</f>
        <v>1</v>
      </c>
      <c r="O1391" s="1022">
        <f>'P-SST-2026'!AB25</f>
        <v>0</v>
      </c>
      <c r="P1391" s="1029">
        <f t="shared" si="140"/>
        <v>0</v>
      </c>
      <c r="Q1391" s="1029"/>
      <c r="R1391" s="1022">
        <f t="shared" si="141"/>
        <v>-2</v>
      </c>
      <c r="S1391" s="1022">
        <f t="shared" si="142"/>
        <v>-1</v>
      </c>
    </row>
    <row r="1392" spans="1:19" ht="16.5" customHeight="1">
      <c r="A1392" s="1022">
        <v>19</v>
      </c>
      <c r="B1392" s="1023" t="str">
        <f>'P-SST-2026'!D26</f>
        <v>SST19</v>
      </c>
      <c r="C1392" s="1022" t="s">
        <v>146</v>
      </c>
      <c r="D1392" s="1022" t="s">
        <v>111</v>
      </c>
      <c r="E1392" s="1023" t="str">
        <f>'P-SST-2026'!V26</f>
        <v>Secretaría General</v>
      </c>
      <c r="F1392" s="1022" t="str">
        <f>'P-SST-2026'!E26</f>
        <v xml:space="preserve">Realizar el Guion del simulacro </v>
      </c>
      <c r="G1392" s="1022">
        <v>5</v>
      </c>
      <c r="H1392" s="1022" t="s">
        <v>138</v>
      </c>
      <c r="I1392" s="1022">
        <f>'P-SST-2026'!S26</f>
        <v>2</v>
      </c>
      <c r="J1392" s="1022">
        <f>'P-SST-2026'!G26+'P-SST-2026'!H26+'P-SST-2026'!I26+'P-SST-2026'!J26+'P-SST-2026'!K26</f>
        <v>1</v>
      </c>
      <c r="K1392" s="1022">
        <f>'P-SST-2026'!X26+'P-SST-2026'!Y26+'P-SST-2026'!Z26+'P-SST-2026'!AA26+'P-SST-2026'!AB26</f>
        <v>0</v>
      </c>
      <c r="L1392" s="1031">
        <f t="shared" si="139"/>
        <v>0.5</v>
      </c>
      <c r="M1392" s="1031">
        <f t="shared" si="134"/>
        <v>0</v>
      </c>
      <c r="N1392" s="1022">
        <f>'P-SST-2026'!K26</f>
        <v>0</v>
      </c>
      <c r="O1392" s="1022">
        <f>'P-SST-2026'!AB26</f>
        <v>0</v>
      </c>
      <c r="P1392" s="1029" t="e">
        <f t="shared" si="140"/>
        <v>#DIV/0!</v>
      </c>
      <c r="Q1392" s="1029"/>
      <c r="R1392" s="1022">
        <f t="shared" si="141"/>
        <v>-1</v>
      </c>
      <c r="S1392" s="1022">
        <f t="shared" si="142"/>
        <v>0</v>
      </c>
    </row>
    <row r="1393" spans="1:19">
      <c r="A1393" s="1022">
        <v>20</v>
      </c>
      <c r="B1393" s="1023" t="str">
        <f>'P-SST-2026'!D27</f>
        <v>SST20</v>
      </c>
      <c r="C1393" s="1053" t="s">
        <v>146</v>
      </c>
      <c r="D1393" s="1053" t="s">
        <v>111</v>
      </c>
      <c r="E1393" s="1023" t="str">
        <f>'P-SST-2026'!V27</f>
        <v>Secretaría General</v>
      </c>
      <c r="F1393" s="1022" t="str">
        <f>'P-SST-2026'!E27</f>
        <v>Gestionar el desarrollo de simulacro en atención de emergencias.</v>
      </c>
      <c r="G1393" s="1022">
        <v>5</v>
      </c>
      <c r="H1393" s="1022" t="s">
        <v>138</v>
      </c>
      <c r="I1393" s="1022">
        <f>'P-SST-2026'!S27</f>
        <v>2</v>
      </c>
      <c r="J1393" s="1022">
        <f>'P-SST-2026'!G27+'P-SST-2026'!H27+'P-SST-2026'!I27+'P-SST-2026'!J27+'P-SST-2026'!K27</f>
        <v>1</v>
      </c>
      <c r="K1393" s="1022">
        <f>'P-SST-2026'!X27+'P-SST-2026'!Y27+'P-SST-2026'!Z27+'P-SST-2026'!AA27+'P-SST-2026'!AB27</f>
        <v>0</v>
      </c>
      <c r="L1393" s="1031">
        <f t="shared" si="139"/>
        <v>0.5</v>
      </c>
      <c r="M1393" s="1031">
        <f t="shared" si="134"/>
        <v>0</v>
      </c>
      <c r="N1393" s="1022">
        <f>'P-SST-2026'!K27</f>
        <v>1</v>
      </c>
      <c r="O1393" s="1022">
        <f>'P-SST-2026'!AB27</f>
        <v>0</v>
      </c>
      <c r="P1393" s="1029">
        <f t="shared" si="140"/>
        <v>0</v>
      </c>
      <c r="Q1393" s="1029"/>
      <c r="R1393" s="1022">
        <f t="shared" si="141"/>
        <v>-1</v>
      </c>
      <c r="S1393" s="1022">
        <f t="shared" si="142"/>
        <v>-1</v>
      </c>
    </row>
    <row r="1394" spans="1:19">
      <c r="A1394" s="1022">
        <v>21</v>
      </c>
      <c r="B1394" s="1023" t="str">
        <f>'P-SST-2026'!D28</f>
        <v>SST21</v>
      </c>
      <c r="C1394" s="1053" t="s">
        <v>146</v>
      </c>
      <c r="D1394" s="1053" t="s">
        <v>111</v>
      </c>
      <c r="E1394" s="1023" t="str">
        <f>'P-SST-2026'!V28</f>
        <v>Secretaría General</v>
      </c>
      <c r="F1394" s="1022" t="str">
        <f>'P-SST-2026'!E28</f>
        <v xml:space="preserve">Realizar afiliaciones ARL </v>
      </c>
      <c r="G1394" s="1022">
        <v>5</v>
      </c>
      <c r="H1394" s="1022" t="s">
        <v>138</v>
      </c>
      <c r="I1394" s="1022">
        <f>'P-SST-2026'!S28</f>
        <v>12</v>
      </c>
      <c r="J1394" s="1022">
        <f>'P-SST-2026'!G28+'P-SST-2026'!H28+'P-SST-2026'!I28+'P-SST-2026'!J28+'P-SST-2026'!K28</f>
        <v>5</v>
      </c>
      <c r="K1394" s="1022">
        <f>'P-SST-2026'!X28+'P-SST-2026'!Y28+'P-SST-2026'!Z28+'P-SST-2026'!AA28+'P-SST-2026'!AB28</f>
        <v>3</v>
      </c>
      <c r="L1394" s="1031">
        <f t="shared" si="139"/>
        <v>0.41666666666666669</v>
      </c>
      <c r="M1394" s="1031">
        <f t="shared" ref="M1394:M1457" si="143">K1394/I1394</f>
        <v>0.25</v>
      </c>
      <c r="N1394" s="1022">
        <f>'P-SST-2026'!K28</f>
        <v>1</v>
      </c>
      <c r="O1394" s="1022">
        <f>'P-SST-2026'!AB28</f>
        <v>0</v>
      </c>
      <c r="P1394" s="1029">
        <f t="shared" si="140"/>
        <v>0</v>
      </c>
      <c r="Q1394" s="1029"/>
      <c r="R1394" s="1022">
        <f t="shared" si="141"/>
        <v>-2</v>
      </c>
      <c r="S1394" s="1022">
        <f t="shared" si="142"/>
        <v>-1</v>
      </c>
    </row>
    <row r="1395" spans="1:19">
      <c r="A1395" s="1022">
        <v>22</v>
      </c>
      <c r="B1395" s="1023" t="str">
        <f>'P-SST-2026'!D29</f>
        <v>SST22</v>
      </c>
      <c r="C1395" s="1053" t="s">
        <v>146</v>
      </c>
      <c r="D1395" s="1053" t="s">
        <v>111</v>
      </c>
      <c r="E1395" s="1023" t="str">
        <f>'P-SST-2026'!V29</f>
        <v>Secretaría General</v>
      </c>
      <c r="F1395" s="1022" t="str">
        <f>'P-SST-2026'!E29</f>
        <v>Entregar un informe trimestral de la ejecución del cronograma del programa de vigilancia epidemiológico Psicosocial</v>
      </c>
      <c r="G1395" s="1022">
        <v>5</v>
      </c>
      <c r="H1395" s="1022" t="s">
        <v>138</v>
      </c>
      <c r="I1395" s="1022">
        <f>'P-SST-2026'!S29</f>
        <v>3</v>
      </c>
      <c r="J1395" s="1022">
        <f>'P-SST-2026'!G29+'P-SST-2026'!H29+'P-SST-2026'!I29+'P-SST-2026'!J29+'P-SST-2026'!K29</f>
        <v>1</v>
      </c>
      <c r="K1395" s="1022">
        <f>'P-SST-2026'!X29+'P-SST-2026'!Y29+'P-SST-2026'!Z29+'P-SST-2026'!AA29+'P-SST-2026'!AB29</f>
        <v>1</v>
      </c>
      <c r="L1395" s="1031">
        <f t="shared" si="139"/>
        <v>0.33333333333333331</v>
      </c>
      <c r="M1395" s="1031">
        <f t="shared" si="143"/>
        <v>0.33333333333333331</v>
      </c>
      <c r="N1395" s="1022">
        <f>'P-SST-2026'!K29</f>
        <v>0</v>
      </c>
      <c r="O1395" s="1022">
        <f>'P-SST-2026'!AB29</f>
        <v>0</v>
      </c>
      <c r="P1395" s="1029" t="e">
        <f t="shared" si="140"/>
        <v>#DIV/0!</v>
      </c>
      <c r="Q1395" s="1029"/>
      <c r="R1395" s="1022">
        <f t="shared" si="141"/>
        <v>0</v>
      </c>
      <c r="S1395" s="1022">
        <f t="shared" si="142"/>
        <v>0</v>
      </c>
    </row>
    <row r="1396" spans="1:19">
      <c r="A1396" s="1022">
        <v>23</v>
      </c>
      <c r="B1396" s="1023" t="str">
        <f>'P-SST-2026'!D30</f>
        <v>SST23</v>
      </c>
      <c r="C1396" s="1053" t="s">
        <v>146</v>
      </c>
      <c r="D1396" s="1053" t="s">
        <v>111</v>
      </c>
      <c r="E1396" s="1023" t="str">
        <f>'P-SST-2026'!V30</f>
        <v>Secretaría General</v>
      </c>
      <c r="F1396" s="1022" t="str">
        <f>'P-SST-2026'!E30</f>
        <v>Realizar seguimiento al teletrabajo del INM</v>
      </c>
      <c r="G1396" s="1022">
        <v>5</v>
      </c>
      <c r="H1396" s="1022" t="s">
        <v>138</v>
      </c>
      <c r="I1396" s="1022">
        <f>'P-SST-2026'!S30</f>
        <v>3</v>
      </c>
      <c r="J1396" s="1022">
        <f>'P-SST-2026'!G30+'P-SST-2026'!H30+'P-SST-2026'!I30+'P-SST-2026'!J30+'P-SST-2026'!K30</f>
        <v>1</v>
      </c>
      <c r="K1396" s="1022">
        <f>'P-SST-2026'!X30+'P-SST-2026'!Y30+'P-SST-2026'!Z30+'P-SST-2026'!AA30+'P-SST-2026'!AB30</f>
        <v>1</v>
      </c>
      <c r="L1396" s="1031">
        <f t="shared" si="139"/>
        <v>0.33333333333333331</v>
      </c>
      <c r="M1396" s="1031">
        <f t="shared" si="143"/>
        <v>0.33333333333333331</v>
      </c>
      <c r="N1396" s="1022">
        <f>'P-SST-2026'!K30</f>
        <v>0</v>
      </c>
      <c r="O1396" s="1022">
        <f>'P-SST-2026'!AB30</f>
        <v>0</v>
      </c>
      <c r="P1396" s="1029" t="e">
        <f t="shared" si="140"/>
        <v>#DIV/0!</v>
      </c>
      <c r="Q1396" s="1029"/>
      <c r="R1396" s="1022">
        <f t="shared" si="141"/>
        <v>0</v>
      </c>
      <c r="S1396" s="1022">
        <f t="shared" si="142"/>
        <v>0</v>
      </c>
    </row>
    <row r="1397" spans="1:19">
      <c r="A1397" s="1022">
        <v>24</v>
      </c>
      <c r="B1397" s="1023" t="str">
        <f>'P-SST-2026'!D31</f>
        <v>SST24</v>
      </c>
      <c r="C1397" s="1053" t="s">
        <v>146</v>
      </c>
      <c r="D1397" s="1053" t="s">
        <v>111</v>
      </c>
      <c r="E1397" s="1023" t="str">
        <f>'P-SST-2026'!V31</f>
        <v>Secretaría General</v>
      </c>
      <c r="F1397" s="1022" t="str">
        <f>'P-SST-2026'!E31</f>
        <v>Elaborar Informe de seguimiento al plan de trabajo anual del SG-SST</v>
      </c>
      <c r="G1397" s="1022">
        <v>5</v>
      </c>
      <c r="H1397" s="1022" t="s">
        <v>138</v>
      </c>
      <c r="I1397" s="1022">
        <f>'P-SST-2026'!S31</f>
        <v>4</v>
      </c>
      <c r="J1397" s="1022">
        <f>'P-SST-2026'!G31+'P-SST-2026'!H31+'P-SST-2026'!I31+'P-SST-2026'!J31+'P-SST-2026'!K31</f>
        <v>2</v>
      </c>
      <c r="K1397" s="1022">
        <f>'P-SST-2026'!X31+'P-SST-2026'!Y31+'P-SST-2026'!Z31+'P-SST-2026'!AA31+'P-SST-2026'!AB31</f>
        <v>2</v>
      </c>
      <c r="L1397" s="1031">
        <f t="shared" si="139"/>
        <v>0.5</v>
      </c>
      <c r="M1397" s="1031">
        <f t="shared" si="143"/>
        <v>0.5</v>
      </c>
      <c r="N1397" s="1022">
        <f>'P-SST-2026'!K31</f>
        <v>0</v>
      </c>
      <c r="O1397" s="1022">
        <f>'P-SST-2026'!AB31</f>
        <v>0</v>
      </c>
      <c r="P1397" s="1029" t="e">
        <f t="shared" si="140"/>
        <v>#DIV/0!</v>
      </c>
      <c r="Q1397" s="1029"/>
      <c r="R1397" s="1022">
        <f t="shared" si="141"/>
        <v>0</v>
      </c>
      <c r="S1397" s="1022">
        <f t="shared" si="142"/>
        <v>0</v>
      </c>
    </row>
    <row r="1398" spans="1:19">
      <c r="A1398" s="1022">
        <v>25</v>
      </c>
      <c r="B1398" s="1023" t="str">
        <f>'P-SST-2026'!D32</f>
        <v>SST25</v>
      </c>
      <c r="C1398" s="1053" t="s">
        <v>146</v>
      </c>
      <c r="D1398" s="1053" t="s">
        <v>111</v>
      </c>
      <c r="E1398" s="1023" t="str">
        <f>'P-SST-2026'!V32</f>
        <v>Secretaría General</v>
      </c>
      <c r="F1398" s="1022" t="str">
        <f>'P-SST-2026'!E32</f>
        <v>Crear propuesta para señalización en el INM de acuerdo con la matriz de riesgos</v>
      </c>
      <c r="G1398" s="1022">
        <v>5</v>
      </c>
      <c r="H1398" s="1022" t="s">
        <v>138</v>
      </c>
      <c r="I1398" s="1022">
        <f>'P-SST-2026'!S32</f>
        <v>1</v>
      </c>
      <c r="J1398" s="1022">
        <f>'P-SST-2026'!G32+'P-SST-2026'!H32+'P-SST-2026'!I32+'P-SST-2026'!J32+'P-SST-2026'!K32</f>
        <v>0</v>
      </c>
      <c r="K1398" s="1022">
        <f>'P-SST-2026'!X32+'P-SST-2026'!Y32+'P-SST-2026'!Z32+'P-SST-2026'!AA32+'P-SST-2026'!AB32</f>
        <v>0</v>
      </c>
      <c r="L1398" s="1031">
        <f t="shared" si="139"/>
        <v>0</v>
      </c>
      <c r="M1398" s="1031">
        <f t="shared" si="143"/>
        <v>0</v>
      </c>
      <c r="N1398" s="1022">
        <f>'P-SST-2026'!K32</f>
        <v>0</v>
      </c>
      <c r="O1398" s="1022">
        <f>'P-SST-2026'!AB32</f>
        <v>0</v>
      </c>
      <c r="P1398" s="1029" t="e">
        <f t="shared" si="140"/>
        <v>#DIV/0!</v>
      </c>
      <c r="Q1398" s="1029"/>
      <c r="R1398" s="1022">
        <f t="shared" si="141"/>
        <v>0</v>
      </c>
      <c r="S1398" s="1022">
        <f t="shared" si="142"/>
        <v>0</v>
      </c>
    </row>
    <row r="1399" spans="1:19">
      <c r="A1399" s="1022">
        <v>26</v>
      </c>
      <c r="B1399" s="1023" t="str">
        <f>'P-SST-2026'!D33</f>
        <v>SST26</v>
      </c>
      <c r="C1399" s="1053" t="s">
        <v>146</v>
      </c>
      <c r="D1399" s="1053" t="s">
        <v>111</v>
      </c>
      <c r="E1399" s="1023" t="str">
        <f>'P-SST-2026'!V33</f>
        <v>Secretaría General</v>
      </c>
      <c r="F1399" s="1022" t="str">
        <f>'P-SST-2026'!E33</f>
        <v>Apoyo en el diseño y desarrollo del plan de discapacidad con relación al SG-SST</v>
      </c>
      <c r="G1399" s="1022">
        <v>5</v>
      </c>
      <c r="H1399" s="1022" t="s">
        <v>138</v>
      </c>
      <c r="I1399" s="1022">
        <f>'P-SST-2026'!S33</f>
        <v>3</v>
      </c>
      <c r="J1399" s="1022">
        <f>'P-SST-2026'!G33+'P-SST-2026'!H33+'P-SST-2026'!I33+'P-SST-2026'!J33+'P-SST-2026'!K33</f>
        <v>1</v>
      </c>
      <c r="K1399" s="1022">
        <f>'P-SST-2026'!X33+'P-SST-2026'!Y33+'P-SST-2026'!Z33+'P-SST-2026'!AA33+'P-SST-2026'!AB33</f>
        <v>1</v>
      </c>
      <c r="L1399" s="1031">
        <f t="shared" si="139"/>
        <v>0.33333333333333331</v>
      </c>
      <c r="M1399" s="1031">
        <f t="shared" si="143"/>
        <v>0.33333333333333331</v>
      </c>
      <c r="N1399" s="1022">
        <f>'P-SST-2026'!K33</f>
        <v>0</v>
      </c>
      <c r="O1399" s="1022">
        <f>'P-SST-2026'!AB33</f>
        <v>0</v>
      </c>
      <c r="P1399" s="1029" t="e">
        <f t="shared" si="140"/>
        <v>#DIV/0!</v>
      </c>
      <c r="Q1399" s="1029"/>
      <c r="R1399" s="1022">
        <f t="shared" si="141"/>
        <v>0</v>
      </c>
      <c r="S1399" s="1022">
        <f t="shared" si="142"/>
        <v>0</v>
      </c>
    </row>
    <row r="1400" spans="1:19">
      <c r="A1400" s="1022">
        <v>27</v>
      </c>
      <c r="B1400" s="1023" t="str">
        <f>'P-SST-2026'!D34</f>
        <v>SST27</v>
      </c>
      <c r="C1400" s="1053" t="s">
        <v>146</v>
      </c>
      <c r="D1400" s="1053" t="s">
        <v>111</v>
      </c>
      <c r="E1400" s="1023" t="str">
        <f>'P-SST-2026'!V34</f>
        <v>Secretaría General</v>
      </c>
      <c r="F1400" s="1022" t="str">
        <f>'P-SST-2026'!E34</f>
        <v>Realizar Focus Group al personal del INM cuando se presenten situaciones de cambio, aumento de carga laboral y/o rotación de personal</v>
      </c>
      <c r="G1400" s="1022">
        <v>5</v>
      </c>
      <c r="H1400" s="1022" t="s">
        <v>138</v>
      </c>
      <c r="I1400" s="1022">
        <f>'P-SST-2026'!S34</f>
        <v>2</v>
      </c>
      <c r="J1400" s="1022">
        <f>'P-SST-2026'!G34+'P-SST-2026'!H34+'P-SST-2026'!I34+'P-SST-2026'!J34+'P-SST-2026'!K34</f>
        <v>1</v>
      </c>
      <c r="K1400" s="1022">
        <f>'P-SST-2026'!X34+'P-SST-2026'!Y34+'P-SST-2026'!Z34+'P-SST-2026'!AA34+'P-SST-2026'!AB34</f>
        <v>0</v>
      </c>
      <c r="L1400" s="1031">
        <f t="shared" si="139"/>
        <v>0.5</v>
      </c>
      <c r="M1400" s="1031">
        <f t="shared" si="143"/>
        <v>0</v>
      </c>
      <c r="N1400" s="1022">
        <f>'P-SST-2026'!K34</f>
        <v>1</v>
      </c>
      <c r="O1400" s="1022">
        <f>'P-SST-2026'!AB34</f>
        <v>0</v>
      </c>
      <c r="P1400" s="1029">
        <f t="shared" si="140"/>
        <v>0</v>
      </c>
      <c r="Q1400" s="1029"/>
      <c r="R1400" s="1022">
        <f t="shared" si="141"/>
        <v>-1</v>
      </c>
      <c r="S1400" s="1022">
        <f t="shared" si="142"/>
        <v>-1</v>
      </c>
    </row>
    <row r="1401" spans="1:19">
      <c r="A1401" s="1022">
        <v>28</v>
      </c>
      <c r="B1401" s="1023" t="str">
        <f>'P-SST-2026'!D35</f>
        <v>SST28</v>
      </c>
      <c r="C1401" s="1053" t="s">
        <v>146</v>
      </c>
      <c r="D1401" s="1053" t="s">
        <v>111</v>
      </c>
      <c r="E1401" s="1023" t="str">
        <f>'P-SST-2026'!V35</f>
        <v>Secretaría General</v>
      </c>
      <c r="F1401" s="1022" t="str">
        <f>'P-SST-2026'!E35</f>
        <v>Revisar y actualizar la normatividad legal vigente aplicable a riesgos laborales con el SGI.</v>
      </c>
      <c r="G1401" s="1022">
        <v>5</v>
      </c>
      <c r="H1401" s="1022" t="s">
        <v>138</v>
      </c>
      <c r="I1401" s="1022">
        <f>'P-SST-2026'!S35</f>
        <v>2</v>
      </c>
      <c r="J1401" s="1022">
        <f>'P-SST-2026'!G35+'P-SST-2026'!H35+'P-SST-2026'!I35+'P-SST-2026'!J35+'P-SST-2026'!K35</f>
        <v>1</v>
      </c>
      <c r="K1401" s="1022">
        <f>'P-SST-2026'!X35+'P-SST-2026'!Y35+'P-SST-2026'!Z35+'P-SST-2026'!AA35+'P-SST-2026'!AB35</f>
        <v>1</v>
      </c>
      <c r="L1401" s="1031">
        <f t="shared" si="139"/>
        <v>0.5</v>
      </c>
      <c r="M1401" s="1031">
        <f t="shared" si="143"/>
        <v>0.5</v>
      </c>
      <c r="N1401" s="1022">
        <f>'P-SST-2026'!K35</f>
        <v>0</v>
      </c>
      <c r="O1401" s="1022">
        <f>'P-SST-2026'!AB35</f>
        <v>0</v>
      </c>
      <c r="P1401" s="1029" t="e">
        <f t="shared" si="140"/>
        <v>#DIV/0!</v>
      </c>
      <c r="Q1401" s="1029"/>
      <c r="R1401" s="1022">
        <f t="shared" si="141"/>
        <v>0</v>
      </c>
      <c r="S1401" s="1022">
        <f t="shared" si="142"/>
        <v>0</v>
      </c>
    </row>
    <row r="1402" spans="1:19">
      <c r="A1402" s="1022">
        <v>29</v>
      </c>
      <c r="B1402" s="1023" t="str">
        <f>'P-SST-2026'!D36</f>
        <v>SST29</v>
      </c>
      <c r="C1402" s="1053" t="s">
        <v>146</v>
      </c>
      <c r="D1402" s="1053" t="s">
        <v>111</v>
      </c>
      <c r="E1402" s="1023" t="str">
        <f>'P-SST-2026'!V36</f>
        <v>Secretaría General</v>
      </c>
      <c r="F1402" s="1022" t="str">
        <f>'P-SST-2026'!E36</f>
        <v>Gestionar Autoevaluación de la Vigencia 2025 con relación a los criterios mínimos definidos por la Resolución 0312 de 2019 ante el ministerio de trabajo.</v>
      </c>
      <c r="G1402" s="1022">
        <v>5</v>
      </c>
      <c r="H1402" s="1022" t="s">
        <v>138</v>
      </c>
      <c r="I1402" s="1022">
        <f>'P-SST-2026'!S36</f>
        <v>1</v>
      </c>
      <c r="J1402" s="1022">
        <f>'P-SST-2026'!G36+'P-SST-2026'!H36+'P-SST-2026'!I36+'P-SST-2026'!J36+'P-SST-2026'!K36</f>
        <v>1</v>
      </c>
      <c r="K1402" s="1022">
        <f>'P-SST-2026'!X36+'P-SST-2026'!Y36+'P-SST-2026'!Z36+'P-SST-2026'!AA36+'P-SST-2026'!AB36</f>
        <v>1</v>
      </c>
      <c r="L1402" s="1031">
        <f t="shared" si="139"/>
        <v>1</v>
      </c>
      <c r="M1402" s="1031">
        <f t="shared" si="143"/>
        <v>1</v>
      </c>
      <c r="N1402" s="1022">
        <f>'P-SST-2026'!K36</f>
        <v>0</v>
      </c>
      <c r="O1402" s="1022">
        <f>'P-SST-2026'!AB36</f>
        <v>0</v>
      </c>
      <c r="P1402" s="1029" t="e">
        <f t="shared" si="140"/>
        <v>#DIV/0!</v>
      </c>
      <c r="Q1402" s="1029"/>
      <c r="R1402" s="1022">
        <f t="shared" si="141"/>
        <v>0</v>
      </c>
      <c r="S1402" s="1022">
        <f t="shared" si="142"/>
        <v>0</v>
      </c>
    </row>
    <row r="1403" spans="1:19">
      <c r="A1403" s="1022">
        <v>30</v>
      </c>
      <c r="B1403" s="1023" t="str">
        <f>'P-SST-2026'!D37</f>
        <v>SST30</v>
      </c>
      <c r="C1403" s="1053" t="s">
        <v>146</v>
      </c>
      <c r="D1403" s="1053" t="s">
        <v>111</v>
      </c>
      <c r="E1403" s="1023" t="str">
        <f>'P-SST-2026'!V37</f>
        <v>Secretaría General</v>
      </c>
      <c r="F1403" s="1022" t="str">
        <f>'P-SST-2026'!E37</f>
        <v>Realizar seguimiento y control al plan estratégico de seguridad vial</v>
      </c>
      <c r="G1403" s="1022">
        <v>5</v>
      </c>
      <c r="H1403" s="1022" t="s">
        <v>138</v>
      </c>
      <c r="I1403" s="1022">
        <f>'P-SST-2026'!S37</f>
        <v>12</v>
      </c>
      <c r="J1403" s="1022">
        <f>'P-SST-2026'!G37+'P-SST-2026'!H37+'P-SST-2026'!I37+'P-SST-2026'!J37+'P-SST-2026'!K37</f>
        <v>5</v>
      </c>
      <c r="K1403" s="1022">
        <f>'P-SST-2026'!X37+'P-SST-2026'!Y37+'P-SST-2026'!Z37+'P-SST-2026'!AA37+'P-SST-2026'!AB37</f>
        <v>3</v>
      </c>
      <c r="L1403" s="1031">
        <f t="shared" si="139"/>
        <v>0.41666666666666669</v>
      </c>
      <c r="M1403" s="1031">
        <f t="shared" si="143"/>
        <v>0.25</v>
      </c>
      <c r="N1403" s="1022">
        <f>'P-SST-2026'!K37</f>
        <v>1</v>
      </c>
      <c r="O1403" s="1022">
        <f>'P-SST-2026'!AB37</f>
        <v>0</v>
      </c>
      <c r="P1403" s="1029">
        <f t="shared" si="140"/>
        <v>0</v>
      </c>
      <c r="Q1403" s="1029"/>
      <c r="R1403" s="1022">
        <f t="shared" si="141"/>
        <v>-2</v>
      </c>
      <c r="S1403" s="1022">
        <f t="shared" si="142"/>
        <v>-1</v>
      </c>
    </row>
    <row r="1404" spans="1:19">
      <c r="A1404" s="1022">
        <v>31</v>
      </c>
      <c r="B1404" s="1023" t="str">
        <f>'P-SST-2026'!D38</f>
        <v>SST31</v>
      </c>
      <c r="C1404" s="1053" t="s">
        <v>146</v>
      </c>
      <c r="D1404" s="1053" t="s">
        <v>111</v>
      </c>
      <c r="E1404" s="1023" t="str">
        <f>'P-SST-2026'!V38</f>
        <v>Secretaría General</v>
      </c>
      <c r="F1404" s="1022" t="str">
        <f>'P-SST-2026'!E38</f>
        <v xml:space="preserve">Realizar apoyo en los procesos contractuales recibidos por el grupo de gestión jurídica y contractual </v>
      </c>
      <c r="G1404" s="1022">
        <v>5</v>
      </c>
      <c r="H1404" s="1022" t="s">
        <v>138</v>
      </c>
      <c r="I1404" s="1022">
        <f>'P-SST-2026'!S38</f>
        <v>12</v>
      </c>
      <c r="J1404" s="1022">
        <f>'P-SST-2026'!G38+'P-SST-2026'!H38+'P-SST-2026'!I38+'P-SST-2026'!J38+'P-SST-2026'!K38</f>
        <v>5</v>
      </c>
      <c r="K1404" s="1022">
        <f>'P-SST-2026'!X38+'P-SST-2026'!Y38+'P-SST-2026'!Z38+'P-SST-2026'!AA38+'P-SST-2026'!AB38</f>
        <v>3</v>
      </c>
      <c r="L1404" s="1031">
        <f t="shared" si="139"/>
        <v>0.41666666666666669</v>
      </c>
      <c r="M1404" s="1031">
        <f t="shared" si="143"/>
        <v>0.25</v>
      </c>
      <c r="N1404" s="1022">
        <f>'P-SST-2026'!K38</f>
        <v>1</v>
      </c>
      <c r="O1404" s="1022">
        <f>'P-SST-2026'!AB38</f>
        <v>0</v>
      </c>
      <c r="P1404" s="1029">
        <f t="shared" si="140"/>
        <v>0</v>
      </c>
      <c r="Q1404" s="1029"/>
      <c r="R1404" s="1022">
        <f t="shared" si="141"/>
        <v>-2</v>
      </c>
      <c r="S1404" s="1022">
        <f t="shared" si="142"/>
        <v>-1</v>
      </c>
    </row>
    <row r="1405" spans="1:19">
      <c r="A1405" s="1022">
        <v>32</v>
      </c>
      <c r="B1405" s="1023" t="str">
        <f>'P-SST-2026'!D39</f>
        <v>SST32</v>
      </c>
      <c r="C1405" s="1053" t="s">
        <v>146</v>
      </c>
      <c r="D1405" s="1053" t="s">
        <v>111</v>
      </c>
      <c r="E1405" s="1023" t="str">
        <f>'P-SST-2026'!V39</f>
        <v>Secretaría General</v>
      </c>
      <c r="F1405" s="1022" t="str">
        <f>'P-SST-2026'!E39</f>
        <v>Socializar los resultados y análisis de los indicadores del SG-SST debidamente actualizados.</v>
      </c>
      <c r="G1405" s="1022">
        <v>5</v>
      </c>
      <c r="H1405" s="1022" t="s">
        <v>138</v>
      </c>
      <c r="I1405" s="1022">
        <f>'P-SST-2026'!S39</f>
        <v>3</v>
      </c>
      <c r="J1405" s="1022">
        <f>'P-SST-2026'!G39+'P-SST-2026'!H39+'P-SST-2026'!I39+'P-SST-2026'!J39+'P-SST-2026'!K39</f>
        <v>1</v>
      </c>
      <c r="K1405" s="1022">
        <f>'P-SST-2026'!X39+'P-SST-2026'!Y39+'P-SST-2026'!Z39+'P-SST-2026'!AA39+'P-SST-2026'!AB39</f>
        <v>0</v>
      </c>
      <c r="L1405" s="1031">
        <f t="shared" si="139"/>
        <v>0.33333333333333331</v>
      </c>
      <c r="M1405" s="1031">
        <f t="shared" si="143"/>
        <v>0</v>
      </c>
      <c r="N1405" s="1022">
        <f>'P-SST-2026'!K39</f>
        <v>0</v>
      </c>
      <c r="O1405" s="1022">
        <f>'P-SST-2026'!AB39</f>
        <v>0</v>
      </c>
      <c r="P1405" s="1029" t="e">
        <f t="shared" si="140"/>
        <v>#DIV/0!</v>
      </c>
      <c r="Q1405" s="1029"/>
      <c r="R1405" s="1022">
        <f t="shared" si="141"/>
        <v>-1</v>
      </c>
      <c r="S1405" s="1022">
        <f t="shared" si="142"/>
        <v>0</v>
      </c>
    </row>
    <row r="1406" spans="1:19">
      <c r="A1406" s="1022">
        <v>33</v>
      </c>
      <c r="B1406" s="1023" t="str">
        <f>'P-SST-2026'!D40</f>
        <v>SST33</v>
      </c>
      <c r="C1406" s="1053" t="s">
        <v>146</v>
      </c>
      <c r="D1406" s="1053" t="s">
        <v>111</v>
      </c>
      <c r="E1406" s="1023" t="str">
        <f>'P-SST-2026'!V40</f>
        <v>Secretaría General</v>
      </c>
      <c r="F1406" s="1022" t="str">
        <f>'P-SST-2026'!E40</f>
        <v>Gestionar Autoevaluación de la Vigencia 2025 con la ARL POSITIVA.</v>
      </c>
      <c r="G1406" s="1022">
        <v>5</v>
      </c>
      <c r="H1406" s="1022" t="s">
        <v>138</v>
      </c>
      <c r="I1406" s="1022">
        <f>'P-SST-2026'!S40</f>
        <v>1</v>
      </c>
      <c r="J1406" s="1022">
        <f>'P-SST-2026'!G40+'P-SST-2026'!H40+'P-SST-2026'!I40+'P-SST-2026'!J40+'P-SST-2026'!K40</f>
        <v>1</v>
      </c>
      <c r="K1406" s="1022">
        <f>'P-SST-2026'!X40+'P-SST-2026'!Y40+'P-SST-2026'!Z40+'P-SST-2026'!AA40+'P-SST-2026'!AB40</f>
        <v>1</v>
      </c>
      <c r="L1406" s="1031">
        <f t="shared" si="139"/>
        <v>1</v>
      </c>
      <c r="M1406" s="1031">
        <f t="shared" si="143"/>
        <v>1</v>
      </c>
      <c r="N1406" s="1022">
        <f>'P-SST-2026'!K40</f>
        <v>0</v>
      </c>
      <c r="O1406" s="1022">
        <f>'P-SST-2026'!AB40</f>
        <v>0</v>
      </c>
      <c r="P1406" s="1029" t="e">
        <f t="shared" si="140"/>
        <v>#DIV/0!</v>
      </c>
      <c r="Q1406" s="1029"/>
      <c r="R1406" s="1022">
        <f t="shared" si="141"/>
        <v>0</v>
      </c>
      <c r="S1406" s="1022">
        <f t="shared" si="142"/>
        <v>0</v>
      </c>
    </row>
    <row r="1407" spans="1:19">
      <c r="A1407" s="1022">
        <v>34</v>
      </c>
      <c r="B1407" s="1023" t="str">
        <f>'P-SST-2026'!D41</f>
        <v>SST34</v>
      </c>
      <c r="C1407" s="1053" t="s">
        <v>146</v>
      </c>
      <c r="D1407" s="1053" t="s">
        <v>111</v>
      </c>
      <c r="E1407" s="1023" t="str">
        <f>'P-SST-2026'!V41</f>
        <v>Secretaría General</v>
      </c>
      <c r="F1407" s="1022" t="str">
        <f>'P-SST-2026'!E41</f>
        <v>Realizar seguimiento al levantamiento del inventario de sustancias químicas en la SMF y Servicios Administrativos</v>
      </c>
      <c r="G1407" s="1022">
        <v>5</v>
      </c>
      <c r="H1407" s="1022" t="s">
        <v>138</v>
      </c>
      <c r="I1407" s="1022">
        <f>'P-SST-2026'!S41</f>
        <v>2</v>
      </c>
      <c r="J1407" s="1022">
        <f>'P-SST-2026'!G41+'P-SST-2026'!H41+'P-SST-2026'!I41+'P-SST-2026'!J41+'P-SST-2026'!K41</f>
        <v>1</v>
      </c>
      <c r="K1407" s="1022">
        <f>'P-SST-2026'!X41+'P-SST-2026'!Y41+'P-SST-2026'!Z41+'P-SST-2026'!AA41+'P-SST-2026'!AB41</f>
        <v>0</v>
      </c>
      <c r="L1407" s="1031">
        <f t="shared" si="139"/>
        <v>0.5</v>
      </c>
      <c r="M1407" s="1031">
        <f t="shared" si="143"/>
        <v>0</v>
      </c>
      <c r="N1407" s="1022">
        <f>'P-SST-2026'!K41</f>
        <v>0</v>
      </c>
      <c r="O1407" s="1022">
        <f>'P-SST-2026'!AB41</f>
        <v>0</v>
      </c>
      <c r="P1407" s="1029" t="e">
        <f t="shared" si="140"/>
        <v>#DIV/0!</v>
      </c>
      <c r="Q1407" s="1029"/>
      <c r="R1407" s="1022">
        <f t="shared" si="141"/>
        <v>-1</v>
      </c>
      <c r="S1407" s="1022">
        <f t="shared" si="142"/>
        <v>0</v>
      </c>
    </row>
    <row r="1408" spans="1:19">
      <c r="A1408" s="1022">
        <v>35</v>
      </c>
      <c r="B1408" s="1023" t="str">
        <f>'P-SST-2026'!D42</f>
        <v>SST35</v>
      </c>
      <c r="C1408" s="1053" t="s">
        <v>146</v>
      </c>
      <c r="D1408" s="1053" t="s">
        <v>111</v>
      </c>
      <c r="E1408" s="1023" t="str">
        <f>'P-SST-2026'!V42</f>
        <v>Secretaría General</v>
      </c>
      <c r="F1408" s="1022" t="str">
        <f>'P-SST-2026'!E42</f>
        <v>Realizar mediciones ambientales y de seguridad y salud en el trabajo de acuerdo con la necesidad.</v>
      </c>
      <c r="G1408" s="1022">
        <v>5</v>
      </c>
      <c r="H1408" s="1022" t="s">
        <v>138</v>
      </c>
      <c r="I1408" s="1022">
        <f>'P-SST-2026'!S42</f>
        <v>1</v>
      </c>
      <c r="J1408" s="1022">
        <f>'P-SST-2026'!G42+'P-SST-2026'!H42+'P-SST-2026'!I42+'P-SST-2026'!J42+'P-SST-2026'!K42</f>
        <v>0</v>
      </c>
      <c r="K1408" s="1022">
        <f>'P-SST-2026'!X42+'P-SST-2026'!Y42+'P-SST-2026'!Z42+'P-SST-2026'!AA42+'P-SST-2026'!AB42</f>
        <v>0</v>
      </c>
      <c r="L1408" s="1031">
        <f t="shared" si="139"/>
        <v>0</v>
      </c>
      <c r="M1408" s="1031">
        <f t="shared" si="143"/>
        <v>0</v>
      </c>
      <c r="N1408" s="1022">
        <f>'P-SST-2026'!K42</f>
        <v>0</v>
      </c>
      <c r="O1408" s="1022">
        <f>'P-SST-2026'!AB42</f>
        <v>0</v>
      </c>
      <c r="P1408" s="1029" t="e">
        <f t="shared" si="140"/>
        <v>#DIV/0!</v>
      </c>
      <c r="Q1408" s="1029"/>
      <c r="R1408" s="1022">
        <f t="shared" si="141"/>
        <v>0</v>
      </c>
      <c r="S1408" s="1022">
        <f t="shared" si="142"/>
        <v>0</v>
      </c>
    </row>
    <row r="1409" spans="1:19">
      <c r="A1409" s="1022">
        <v>36</v>
      </c>
      <c r="B1409" s="1023" t="str">
        <f>'P-SST-2026'!D43</f>
        <v>SST36</v>
      </c>
      <c r="C1409" s="1053" t="s">
        <v>146</v>
      </c>
      <c r="D1409" s="1053" t="s">
        <v>111</v>
      </c>
      <c r="E1409" s="1023" t="str">
        <f>'P-SST-2026'!V43</f>
        <v>Secretaría General</v>
      </c>
      <c r="F1409" s="1022" t="str">
        <f>'P-SST-2026'!E43</f>
        <v>Gestionar los Hallazgos y las oportunidades de mejora relacionadas con SST definidas por cada uno de los Roles del INM</v>
      </c>
      <c r="G1409" s="1022">
        <v>5</v>
      </c>
      <c r="H1409" s="1022" t="s">
        <v>138</v>
      </c>
      <c r="I1409" s="1022">
        <f>'P-SST-2026'!S43</f>
        <v>2</v>
      </c>
      <c r="J1409" s="1022">
        <f>'P-SST-2026'!G43+'P-SST-2026'!H43+'P-SST-2026'!I43+'P-SST-2026'!J43+'P-SST-2026'!K43</f>
        <v>0</v>
      </c>
      <c r="K1409" s="1022">
        <f>'P-SST-2026'!X43+'P-SST-2026'!Y43+'P-SST-2026'!Z43+'P-SST-2026'!AA43+'P-SST-2026'!AB43</f>
        <v>0</v>
      </c>
      <c r="L1409" s="1031">
        <f t="shared" si="139"/>
        <v>0</v>
      </c>
      <c r="M1409" s="1031">
        <f t="shared" si="143"/>
        <v>0</v>
      </c>
      <c r="N1409" s="1022">
        <f>'P-SST-2026'!K43</f>
        <v>0</v>
      </c>
      <c r="O1409" s="1022">
        <f>'P-SST-2026'!AB43</f>
        <v>0</v>
      </c>
      <c r="P1409" s="1029" t="e">
        <f t="shared" si="140"/>
        <v>#DIV/0!</v>
      </c>
      <c r="Q1409" s="1029"/>
      <c r="R1409" s="1022">
        <f t="shared" si="141"/>
        <v>0</v>
      </c>
      <c r="S1409" s="1022">
        <f t="shared" si="142"/>
        <v>0</v>
      </c>
    </row>
    <row r="1410" spans="1:19">
      <c r="A1410" s="1022">
        <v>37</v>
      </c>
      <c r="B1410" s="1023" t="str">
        <f>'P-SST-2026'!D44</f>
        <v>SST37</v>
      </c>
      <c r="C1410" s="1053" t="s">
        <v>146</v>
      </c>
      <c r="D1410" s="1053" t="s">
        <v>111</v>
      </c>
      <c r="E1410" s="1023" t="str">
        <f>'P-SST-2026'!V44</f>
        <v>Secretaría General</v>
      </c>
      <c r="F1410" s="1022" t="str">
        <f>'P-SST-2026'!E44</f>
        <v>Realizar inducción de seguridad y salud en el trabajo a servidores públicos, contratistas, practicantes o proveedores.</v>
      </c>
      <c r="G1410" s="1022">
        <v>5</v>
      </c>
      <c r="H1410" s="1022" t="s">
        <v>138</v>
      </c>
      <c r="I1410" s="1022">
        <f>'P-SST-2026'!S44</f>
        <v>2</v>
      </c>
      <c r="J1410" s="1022">
        <f>'P-SST-2026'!G44+'P-SST-2026'!H44+'P-SST-2026'!I44+'P-SST-2026'!J44+'P-SST-2026'!K44</f>
        <v>1</v>
      </c>
      <c r="K1410" s="1022">
        <f>'P-SST-2026'!X44+'P-SST-2026'!Y44+'P-SST-2026'!Z44+'P-SST-2026'!AA44+'P-SST-2026'!AB44</f>
        <v>1</v>
      </c>
      <c r="L1410" s="1031">
        <f t="shared" si="139"/>
        <v>0.5</v>
      </c>
      <c r="M1410" s="1031">
        <f t="shared" si="143"/>
        <v>0.5</v>
      </c>
      <c r="N1410" s="1022">
        <f>'P-SST-2026'!K44</f>
        <v>0</v>
      </c>
      <c r="O1410" s="1022">
        <f>'P-SST-2026'!AB44</f>
        <v>0</v>
      </c>
      <c r="P1410" s="1029" t="e">
        <f t="shared" si="140"/>
        <v>#DIV/0!</v>
      </c>
      <c r="Q1410" s="1029"/>
      <c r="R1410" s="1022">
        <f t="shared" si="141"/>
        <v>0</v>
      </c>
      <c r="S1410" s="1022">
        <f t="shared" si="142"/>
        <v>0</v>
      </c>
    </row>
    <row r="1411" spans="1:19">
      <c r="A1411" s="1022">
        <v>38</v>
      </c>
      <c r="B1411" s="1023" t="str">
        <f>'P-SST-2026'!D45</f>
        <v>SST38</v>
      </c>
      <c r="C1411" s="1053" t="s">
        <v>146</v>
      </c>
      <c r="D1411" s="1053" t="s">
        <v>111</v>
      </c>
      <c r="E1411" s="1023" t="str">
        <f>'P-SST-2026'!V45</f>
        <v>Secretaría General</v>
      </c>
      <c r="F1411" s="1022" t="str">
        <f>'P-SST-2026'!E45</f>
        <v>Realizar actividades tendientes a Promocionar la Salud (Semana de la Salud y ambiental)</v>
      </c>
      <c r="G1411" s="1022">
        <v>5</v>
      </c>
      <c r="H1411" s="1022" t="s">
        <v>138</v>
      </c>
      <c r="I1411" s="1022">
        <f>'P-SST-2026'!S45</f>
        <v>1</v>
      </c>
      <c r="J1411" s="1022">
        <f>'P-SST-2026'!G45+'P-SST-2026'!H45+'P-SST-2026'!I45+'P-SST-2026'!J45+'P-SST-2026'!K45</f>
        <v>1</v>
      </c>
      <c r="K1411" s="1022">
        <f>'P-SST-2026'!X45+'P-SST-2026'!Y45+'P-SST-2026'!Z45+'P-SST-2026'!AA45+'P-SST-2026'!AB45</f>
        <v>0</v>
      </c>
      <c r="L1411" s="1031">
        <f t="shared" si="139"/>
        <v>1</v>
      </c>
      <c r="M1411" s="1031">
        <f t="shared" si="143"/>
        <v>0</v>
      </c>
      <c r="N1411" s="1022">
        <f>'P-SST-2026'!K45</f>
        <v>1</v>
      </c>
      <c r="O1411" s="1022">
        <f>'P-SST-2026'!AB45</f>
        <v>0</v>
      </c>
      <c r="P1411" s="1029">
        <f t="shared" si="140"/>
        <v>0</v>
      </c>
      <c r="Q1411" s="1029"/>
      <c r="R1411" s="1022">
        <f t="shared" si="141"/>
        <v>-1</v>
      </c>
      <c r="S1411" s="1022">
        <f t="shared" si="142"/>
        <v>-1</v>
      </c>
    </row>
    <row r="1412" spans="1:19">
      <c r="A1412" s="1022">
        <v>39</v>
      </c>
      <c r="B1412" s="1023" t="str">
        <f>'P-SST-2026'!D46</f>
        <v>SST39</v>
      </c>
      <c r="C1412" s="1053" t="s">
        <v>146</v>
      </c>
      <c r="D1412" s="1053" t="s">
        <v>111</v>
      </c>
      <c r="E1412" s="1023" t="str">
        <f>'P-SST-2026'!V46</f>
        <v>Secretaría General</v>
      </c>
      <c r="F1412" s="1022" t="str">
        <f>'P-SST-2026'!E46</f>
        <v xml:space="preserve">Realizar capacitación y acompañamiento del COPASST </v>
      </c>
      <c r="G1412" s="1022">
        <v>5</v>
      </c>
      <c r="H1412" s="1022" t="s">
        <v>138</v>
      </c>
      <c r="I1412" s="1022">
        <f>'P-SST-2026'!S46</f>
        <v>12</v>
      </c>
      <c r="J1412" s="1022">
        <f>'P-SST-2026'!G46+'P-SST-2026'!H46+'P-SST-2026'!I46+'P-SST-2026'!J46+'P-SST-2026'!K46</f>
        <v>5</v>
      </c>
      <c r="K1412" s="1022">
        <f>'P-SST-2026'!X46+'P-SST-2026'!Y46+'P-SST-2026'!Z46+'P-SST-2026'!AA46+'P-SST-2026'!AB46</f>
        <v>3</v>
      </c>
      <c r="L1412" s="1031">
        <f t="shared" si="139"/>
        <v>0.41666666666666669</v>
      </c>
      <c r="M1412" s="1031">
        <f t="shared" si="143"/>
        <v>0.25</v>
      </c>
      <c r="N1412" s="1022">
        <f>'P-SST-2026'!K46</f>
        <v>1</v>
      </c>
      <c r="O1412" s="1022">
        <f>'P-SST-2026'!AB46</f>
        <v>0</v>
      </c>
      <c r="P1412" s="1029">
        <f t="shared" si="140"/>
        <v>0</v>
      </c>
      <c r="Q1412" s="1029"/>
      <c r="R1412" s="1022">
        <f t="shared" si="141"/>
        <v>-2</v>
      </c>
      <c r="S1412" s="1022">
        <f t="shared" si="142"/>
        <v>-1</v>
      </c>
    </row>
    <row r="1413" spans="1:19">
      <c r="A1413" s="1022">
        <v>40</v>
      </c>
      <c r="B1413" s="1023" t="str">
        <f>'P-SST-2026'!D47</f>
        <v>SST40</v>
      </c>
      <c r="C1413" s="1053" t="s">
        <v>146</v>
      </c>
      <c r="D1413" s="1053" t="s">
        <v>111</v>
      </c>
      <c r="E1413" s="1023" t="str">
        <f>'P-SST-2026'!V47</f>
        <v>Secretaría General</v>
      </c>
      <c r="F1413" s="1022" t="str">
        <f>'P-SST-2026'!E47</f>
        <v>Realizar seguimiento al comité de convivencia laboral y su capacitación (recibir informes)</v>
      </c>
      <c r="G1413" s="1022">
        <v>5</v>
      </c>
      <c r="H1413" s="1022" t="s">
        <v>138</v>
      </c>
      <c r="I1413" s="1022">
        <f>'P-SST-2026'!S47</f>
        <v>12</v>
      </c>
      <c r="J1413" s="1022">
        <f>'P-SST-2026'!G47+'P-SST-2026'!H47+'P-SST-2026'!I47+'P-SST-2026'!J47+'P-SST-2026'!K47</f>
        <v>5</v>
      </c>
      <c r="K1413" s="1022">
        <f>'P-SST-2026'!X47+'P-SST-2026'!Y47+'P-SST-2026'!Z47+'P-SST-2026'!AA47+'P-SST-2026'!AB47</f>
        <v>3</v>
      </c>
      <c r="L1413" s="1031">
        <f t="shared" si="139"/>
        <v>0.41666666666666669</v>
      </c>
      <c r="M1413" s="1031">
        <f t="shared" si="143"/>
        <v>0.25</v>
      </c>
      <c r="N1413" s="1022">
        <f>'P-SST-2026'!K47</f>
        <v>1</v>
      </c>
      <c r="O1413" s="1022">
        <f>'P-SST-2026'!AB47</f>
        <v>0</v>
      </c>
      <c r="P1413" s="1029">
        <f t="shared" si="140"/>
        <v>0</v>
      </c>
      <c r="Q1413" s="1029"/>
      <c r="R1413" s="1022">
        <f t="shared" si="141"/>
        <v>-2</v>
      </c>
      <c r="S1413" s="1022">
        <f t="shared" si="142"/>
        <v>-1</v>
      </c>
    </row>
    <row r="1414" spans="1:19">
      <c r="A1414" s="1022">
        <v>41</v>
      </c>
      <c r="B1414" s="1023" t="str">
        <f>'P-SST-2026'!D48</f>
        <v>SST41</v>
      </c>
      <c r="C1414" s="1053" t="s">
        <v>146</v>
      </c>
      <c r="D1414" s="1053" t="s">
        <v>111</v>
      </c>
      <c r="E1414" s="1023" t="str">
        <f>'P-SST-2026'!V48</f>
        <v>Secretaría General</v>
      </c>
      <c r="F1414" s="1022" t="str">
        <f>'P-SST-2026'!E48</f>
        <v>Actualizar y Acompañar el seguimiento al programa de Inspecciones COPASST .</v>
      </c>
      <c r="G1414" s="1022">
        <v>5</v>
      </c>
      <c r="H1414" s="1022" t="s">
        <v>138</v>
      </c>
      <c r="I1414" s="1022">
        <f>'P-SST-2026'!S48</f>
        <v>3</v>
      </c>
      <c r="J1414" s="1022">
        <f>'P-SST-2026'!G48+'P-SST-2026'!H48+'P-SST-2026'!I48+'P-SST-2026'!J48+'P-SST-2026'!K48</f>
        <v>1</v>
      </c>
      <c r="K1414" s="1022">
        <f>'P-SST-2026'!X48+'P-SST-2026'!Y48+'P-SST-2026'!Z48+'P-SST-2026'!AA48+'P-SST-2026'!AB48</f>
        <v>0</v>
      </c>
      <c r="L1414" s="1031">
        <f t="shared" si="139"/>
        <v>0.33333333333333331</v>
      </c>
      <c r="M1414" s="1031">
        <f t="shared" si="143"/>
        <v>0</v>
      </c>
      <c r="N1414" s="1022">
        <f>'P-SST-2026'!K48</f>
        <v>0</v>
      </c>
      <c r="O1414" s="1022">
        <f>'P-SST-2026'!AB48</f>
        <v>0</v>
      </c>
      <c r="P1414" s="1029" t="e">
        <f t="shared" si="140"/>
        <v>#DIV/0!</v>
      </c>
      <c r="Q1414" s="1029"/>
      <c r="R1414" s="1022">
        <f t="shared" si="141"/>
        <v>-1</v>
      </c>
      <c r="S1414" s="1022">
        <f t="shared" si="142"/>
        <v>0</v>
      </c>
    </row>
    <row r="1415" spans="1:19">
      <c r="A1415" s="1022">
        <v>42</v>
      </c>
      <c r="B1415" s="1023" t="str">
        <f>'P-SST-2026'!D49</f>
        <v>SST42</v>
      </c>
      <c r="C1415" s="1053" t="s">
        <v>146</v>
      </c>
      <c r="D1415" s="1053" t="s">
        <v>111</v>
      </c>
      <c r="E1415" s="1023" t="str">
        <f>'P-SST-2026'!V49</f>
        <v>Secretaría General</v>
      </c>
      <c r="F1415" s="1022" t="str">
        <f>'P-SST-2026'!E49</f>
        <v xml:space="preserve">Gestionar la ejecución del Cronograma de capacitaciones y actividades del SG-SST  </v>
      </c>
      <c r="G1415" s="1022">
        <v>5</v>
      </c>
      <c r="H1415" s="1022" t="s">
        <v>138</v>
      </c>
      <c r="I1415" s="1022">
        <f>'P-SST-2026'!S49</f>
        <v>9</v>
      </c>
      <c r="J1415" s="1022">
        <f>'P-SST-2026'!G49+'P-SST-2026'!H49+'P-SST-2026'!I49+'P-SST-2026'!J49+'P-SST-2026'!K49</f>
        <v>4</v>
      </c>
      <c r="K1415" s="1022">
        <f>'P-SST-2026'!X49+'P-SST-2026'!Y49+'P-SST-2026'!Z49+'P-SST-2026'!AA49+'P-SST-2026'!AB49</f>
        <v>2</v>
      </c>
      <c r="L1415" s="1031">
        <f t="shared" si="139"/>
        <v>0.44444444444444442</v>
      </c>
      <c r="M1415" s="1031">
        <f t="shared" si="143"/>
        <v>0.22222222222222221</v>
      </c>
      <c r="N1415" s="1022">
        <f>'P-SST-2026'!K49</f>
        <v>1</v>
      </c>
      <c r="O1415" s="1022">
        <f>'P-SST-2026'!AB49</f>
        <v>0</v>
      </c>
      <c r="P1415" s="1029">
        <f t="shared" si="140"/>
        <v>0</v>
      </c>
      <c r="Q1415" s="1029"/>
      <c r="R1415" s="1022">
        <f t="shared" si="141"/>
        <v>-2</v>
      </c>
      <c r="S1415" s="1022">
        <f t="shared" si="142"/>
        <v>-1</v>
      </c>
    </row>
    <row r="1416" spans="1:19">
      <c r="A1416" s="1022">
        <v>43</v>
      </c>
      <c r="B1416" s="1023" t="str">
        <f>'P-SST-2026'!D50</f>
        <v>SST43</v>
      </c>
      <c r="C1416" s="1053" t="s">
        <v>146</v>
      </c>
      <c r="D1416" s="1053" t="s">
        <v>111</v>
      </c>
      <c r="E1416" s="1023" t="str">
        <f>'P-SST-2026'!V50</f>
        <v>Secretaría General</v>
      </c>
      <c r="F1416" s="1022" t="str">
        <f>'P-SST-2026'!E50</f>
        <v>Gestionar la publicación de piezas y campañas sobre seguridad y salud en el trabajo con comunicaciones.</v>
      </c>
      <c r="G1416" s="1022">
        <v>5</v>
      </c>
      <c r="H1416" s="1022" t="s">
        <v>138</v>
      </c>
      <c r="I1416" s="1022">
        <f>'P-SST-2026'!S50</f>
        <v>9</v>
      </c>
      <c r="J1416" s="1022">
        <f>'P-SST-2026'!G50+'P-SST-2026'!H50+'P-SST-2026'!I50+'P-SST-2026'!J50+'P-SST-2026'!K50</f>
        <v>4</v>
      </c>
      <c r="K1416" s="1022">
        <f>'P-SST-2026'!X50+'P-SST-2026'!Y50+'P-SST-2026'!Z50+'P-SST-2026'!AA50+'P-SST-2026'!AB50</f>
        <v>2</v>
      </c>
      <c r="L1416" s="1031">
        <f t="shared" si="139"/>
        <v>0.44444444444444442</v>
      </c>
      <c r="M1416" s="1031">
        <f t="shared" si="143"/>
        <v>0.22222222222222221</v>
      </c>
      <c r="N1416" s="1022">
        <f>'P-SST-2026'!K50</f>
        <v>1</v>
      </c>
      <c r="O1416" s="1022">
        <f>'P-SST-2026'!AB50</f>
        <v>0</v>
      </c>
      <c r="P1416" s="1029">
        <f t="shared" si="140"/>
        <v>0</v>
      </c>
      <c r="Q1416" s="1029"/>
      <c r="R1416" s="1022">
        <f t="shared" si="141"/>
        <v>-2</v>
      </c>
      <c r="S1416" s="1022">
        <f t="shared" si="142"/>
        <v>-1</v>
      </c>
    </row>
    <row r="1417" spans="1:19">
      <c r="A1417" s="1022">
        <v>1</v>
      </c>
      <c r="B1417" s="1023" t="str">
        <f>'P-SST-2026'!D8</f>
        <v>SST1</v>
      </c>
      <c r="C1417" s="1053" t="s">
        <v>146</v>
      </c>
      <c r="D1417" s="1053" t="s">
        <v>111</v>
      </c>
      <c r="E1417" s="1023" t="str">
        <f>'P-SST-2026'!V8</f>
        <v>Secretaría General</v>
      </c>
      <c r="F1417" s="1022" t="str">
        <f>'P-SST-2026'!E8</f>
        <v xml:space="preserve"> Reportar los indicadores del SG-SST en ISOLUCION.</v>
      </c>
      <c r="G1417" s="1022">
        <v>6</v>
      </c>
      <c r="H1417" s="1022" t="s">
        <v>139</v>
      </c>
      <c r="I1417" s="1022">
        <f>'P-SST-2026'!S8</f>
        <v>12</v>
      </c>
      <c r="J1417" s="1022">
        <f>'P-SST-2026'!G8+'P-SST-2026'!H8+'P-SST-2026'!I8+'P-SST-2026'!J8+'P-SST-2026'!K8+'P-SST-2026'!L8</f>
        <v>6</v>
      </c>
      <c r="K1417" s="1022">
        <f>'P-SST-2026'!X8+'P-SST-2026'!Y8+'P-SST-2026'!Z8+'P-SST-2026'!AA8+'P-SST-2026'!AB8+'P-SST-2026'!AC8</f>
        <v>3</v>
      </c>
      <c r="L1417" s="1031">
        <f t="shared" si="139"/>
        <v>0.5</v>
      </c>
      <c r="M1417" s="1031">
        <f t="shared" si="143"/>
        <v>0.25</v>
      </c>
      <c r="N1417" s="1022">
        <f>'P-SST-2026'!L8</f>
        <v>1</v>
      </c>
      <c r="O1417" s="1022">
        <f>'P-SST-2026'!AC8</f>
        <v>0</v>
      </c>
      <c r="P1417" s="1029">
        <f t="shared" si="140"/>
        <v>0</v>
      </c>
      <c r="Q1417" s="1029"/>
      <c r="R1417" s="1022">
        <f t="shared" si="141"/>
        <v>-3</v>
      </c>
      <c r="S1417" s="1022">
        <f t="shared" si="142"/>
        <v>-1</v>
      </c>
    </row>
    <row r="1418" spans="1:19">
      <c r="A1418" s="1022">
        <v>2</v>
      </c>
      <c r="B1418" s="1023" t="str">
        <f>'P-SST-2026'!D9</f>
        <v>SST2</v>
      </c>
      <c r="C1418" s="1053" t="s">
        <v>146</v>
      </c>
      <c r="D1418" s="1053" t="s">
        <v>111</v>
      </c>
      <c r="E1418" s="1023" t="str">
        <f>'P-SST-2026'!V9</f>
        <v>Secretaría General</v>
      </c>
      <c r="F1418" s="1022" t="str">
        <f>'P-SST-2026'!E9</f>
        <v>Actualizar la política de SST teniendo en cuenta el decreto 1072 de 2015 y la ISO 45001.</v>
      </c>
      <c r="G1418" s="1022">
        <v>6</v>
      </c>
      <c r="H1418" s="1022" t="s">
        <v>139</v>
      </c>
      <c r="I1418" s="1022">
        <f>'P-SST-2026'!S9</f>
        <v>1</v>
      </c>
      <c r="J1418" s="1022">
        <f>'P-SST-2026'!G9+'P-SST-2026'!H9+'P-SST-2026'!I9+'P-SST-2026'!J9+'P-SST-2026'!K9+'P-SST-2026'!L9</f>
        <v>1</v>
      </c>
      <c r="K1418" s="1022">
        <f>'P-SST-2026'!X9+'P-SST-2026'!Y9+'P-SST-2026'!Z9+'P-SST-2026'!AA9+'P-SST-2026'!AB9+'P-SST-2026'!AC9</f>
        <v>1</v>
      </c>
      <c r="L1418" s="1031">
        <f t="shared" si="139"/>
        <v>1</v>
      </c>
      <c r="M1418" s="1031">
        <f t="shared" si="143"/>
        <v>1</v>
      </c>
      <c r="N1418" s="1022">
        <f>'P-SST-2026'!L9</f>
        <v>0</v>
      </c>
      <c r="O1418" s="1022">
        <f>'P-SST-2026'!AC9</f>
        <v>0</v>
      </c>
      <c r="P1418" s="1029" t="e">
        <f t="shared" si="140"/>
        <v>#DIV/0!</v>
      </c>
      <c r="Q1418" s="1029"/>
      <c r="R1418" s="1022">
        <f t="shared" si="141"/>
        <v>0</v>
      </c>
      <c r="S1418" s="1022">
        <f t="shared" si="142"/>
        <v>0</v>
      </c>
    </row>
    <row r="1419" spans="1:19">
      <c r="A1419" s="1022">
        <v>3</v>
      </c>
      <c r="B1419" s="1023" t="str">
        <f>'P-SST-2026'!D10</f>
        <v>SST3</v>
      </c>
      <c r="C1419" s="1053" t="s">
        <v>146</v>
      </c>
      <c r="D1419" s="1053" t="s">
        <v>111</v>
      </c>
      <c r="E1419" s="1023" t="str">
        <f>'P-SST-2026'!V10</f>
        <v>Secretaría General</v>
      </c>
      <c r="F1419" s="1022" t="str">
        <f>'P-SST-2026'!E10</f>
        <v>Gestionar las elecciones del comité de convivencia (COCOLA) y el comité paritario de seguridad y salud en el trabajo (COPASST) Para la vigencia  2027-2028.</v>
      </c>
      <c r="G1419" s="1022">
        <v>6</v>
      </c>
      <c r="H1419" s="1022" t="s">
        <v>139</v>
      </c>
      <c r="I1419" s="1022">
        <f>'P-SST-2026'!S10</f>
        <v>1</v>
      </c>
      <c r="J1419" s="1022">
        <f>'P-SST-2026'!G10+'P-SST-2026'!H10+'P-SST-2026'!I10+'P-SST-2026'!J10+'P-SST-2026'!K10+'P-SST-2026'!L10</f>
        <v>0</v>
      </c>
      <c r="K1419" s="1022">
        <f>'P-SST-2026'!X10+'P-SST-2026'!Y10+'P-SST-2026'!Z10+'P-SST-2026'!AA10+'P-SST-2026'!AB10+'P-SST-2026'!AC10</f>
        <v>0</v>
      </c>
      <c r="L1419" s="1031">
        <f t="shared" si="139"/>
        <v>0</v>
      </c>
      <c r="M1419" s="1031">
        <f t="shared" si="143"/>
        <v>0</v>
      </c>
      <c r="N1419" s="1022">
        <f>'P-SST-2026'!L10</f>
        <v>0</v>
      </c>
      <c r="O1419" s="1022">
        <f>'P-SST-2026'!AC10</f>
        <v>0</v>
      </c>
      <c r="P1419" s="1029" t="e">
        <f t="shared" si="140"/>
        <v>#DIV/0!</v>
      </c>
      <c r="Q1419" s="1029"/>
      <c r="R1419" s="1022">
        <f t="shared" si="141"/>
        <v>0</v>
      </c>
      <c r="S1419" s="1022">
        <f t="shared" si="142"/>
        <v>0</v>
      </c>
    </row>
    <row r="1420" spans="1:19">
      <c r="A1420" s="1022">
        <v>4</v>
      </c>
      <c r="B1420" s="1023" t="str">
        <f>'P-SST-2026'!D11</f>
        <v>SST4</v>
      </c>
      <c r="C1420" s="1053" t="s">
        <v>146</v>
      </c>
      <c r="D1420" s="1053" t="s">
        <v>111</v>
      </c>
      <c r="E1420" s="1023" t="str">
        <f>'P-SST-2026'!V11</f>
        <v>Secretaría General</v>
      </c>
      <c r="F1420" s="1022" t="str">
        <f>'P-SST-2026'!E11</f>
        <v>Crear la convocatoria para las elecciones del comité de convivencia (COCOLA) y el comité paritario de seguridad y salud en el trabajo (COPASST) Para la vigencia  2027-2028.</v>
      </c>
      <c r="G1420" s="1022">
        <v>6</v>
      </c>
      <c r="H1420" s="1022" t="s">
        <v>139</v>
      </c>
      <c r="I1420" s="1022">
        <f>'P-SST-2026'!S11</f>
        <v>1</v>
      </c>
      <c r="J1420" s="1022">
        <f>'P-SST-2026'!G11+'P-SST-2026'!H11+'P-SST-2026'!I11+'P-SST-2026'!J11+'P-SST-2026'!K11+'P-SST-2026'!L11</f>
        <v>1</v>
      </c>
      <c r="K1420" s="1022">
        <f>'P-SST-2026'!X11+'P-SST-2026'!Y11+'P-SST-2026'!Z11+'P-SST-2026'!AA11+'P-SST-2026'!AB11+'P-SST-2026'!AC11</f>
        <v>0</v>
      </c>
      <c r="L1420" s="1031">
        <f t="shared" ref="L1420:L1483" si="144">J1420/I1420</f>
        <v>1</v>
      </c>
      <c r="M1420" s="1031">
        <f t="shared" si="143"/>
        <v>0</v>
      </c>
      <c r="N1420" s="1022">
        <f>'P-SST-2026'!L11</f>
        <v>1</v>
      </c>
      <c r="O1420" s="1022">
        <f>'P-SST-2026'!AC11</f>
        <v>0</v>
      </c>
      <c r="P1420" s="1029">
        <f t="shared" ref="P1420:P1483" si="145">O1420/N1420</f>
        <v>0</v>
      </c>
      <c r="Q1420" s="1029"/>
      <c r="R1420" s="1022">
        <f t="shared" ref="R1420:R1483" si="146">K1420-J1420</f>
        <v>-1</v>
      </c>
      <c r="S1420" s="1022">
        <f t="shared" ref="S1420:S1483" si="147">O1420-N1420</f>
        <v>-1</v>
      </c>
    </row>
    <row r="1421" spans="1:19">
      <c r="A1421" s="1022">
        <v>5</v>
      </c>
      <c r="B1421" s="1023" t="str">
        <f>'P-SST-2026'!D12</f>
        <v>SST5</v>
      </c>
      <c r="C1421" s="1053" t="s">
        <v>146</v>
      </c>
      <c r="D1421" s="1053" t="s">
        <v>111</v>
      </c>
      <c r="E1421" s="1023" t="str">
        <f>'P-SST-2026'!V12</f>
        <v>Secretaría General</v>
      </c>
      <c r="F1421" s="1022" t="str">
        <f>'P-SST-2026'!E12</f>
        <v>Actualizar los objetivos del sistema de gestion de seguridad y salud en el trabajo  teniendo en cuenta el decreto 1072 de 2015 y la ISO 45001.</v>
      </c>
      <c r="G1421" s="1022">
        <v>6</v>
      </c>
      <c r="H1421" s="1022" t="s">
        <v>139</v>
      </c>
      <c r="I1421" s="1022">
        <f>'P-SST-2026'!S12</f>
        <v>1</v>
      </c>
      <c r="J1421" s="1022">
        <f>'P-SST-2026'!G12+'P-SST-2026'!H12+'P-SST-2026'!I12+'P-SST-2026'!J12+'P-SST-2026'!K12+'P-SST-2026'!L12</f>
        <v>0</v>
      </c>
      <c r="K1421" s="1022">
        <f>'P-SST-2026'!X12+'P-SST-2026'!Y12+'P-SST-2026'!Z12+'P-SST-2026'!AA12+'P-SST-2026'!AB12+'P-SST-2026'!AC12</f>
        <v>0</v>
      </c>
      <c r="L1421" s="1031">
        <f t="shared" si="144"/>
        <v>0</v>
      </c>
      <c r="M1421" s="1031">
        <f t="shared" si="143"/>
        <v>0</v>
      </c>
      <c r="N1421" s="1022">
        <f>'P-SST-2026'!L12</f>
        <v>0</v>
      </c>
      <c r="O1421" s="1022">
        <f>'P-SST-2026'!AC12</f>
        <v>0</v>
      </c>
      <c r="P1421" s="1029" t="e">
        <f t="shared" si="145"/>
        <v>#DIV/0!</v>
      </c>
      <c r="Q1421" s="1029"/>
      <c r="R1421" s="1022">
        <f t="shared" si="146"/>
        <v>0</v>
      </c>
      <c r="S1421" s="1022">
        <f t="shared" si="147"/>
        <v>0</v>
      </c>
    </row>
    <row r="1422" spans="1:19">
      <c r="A1422" s="1022">
        <v>6</v>
      </c>
      <c r="B1422" s="1023" t="str">
        <f>'P-SST-2026'!D13</f>
        <v>SST6</v>
      </c>
      <c r="C1422" s="1053" t="s">
        <v>146</v>
      </c>
      <c r="D1422" s="1053" t="s">
        <v>111</v>
      </c>
      <c r="E1422" s="1023" t="str">
        <f>'P-SST-2026'!V13</f>
        <v>Secretaría General</v>
      </c>
      <c r="F1422" s="1022" t="str">
        <f>'P-SST-2026'!E13</f>
        <v>Actualizarel Reglamento de Higiene y Seguridad Industrial teniendo en cuenta el decreto 1072 de 2015 y la ISO 45001.</v>
      </c>
      <c r="G1422" s="1022">
        <v>6</v>
      </c>
      <c r="H1422" s="1022" t="s">
        <v>139</v>
      </c>
      <c r="I1422" s="1022">
        <f>'P-SST-2026'!S13</f>
        <v>1</v>
      </c>
      <c r="J1422" s="1022">
        <f>'P-SST-2026'!G13+'P-SST-2026'!H13+'P-SST-2026'!I13+'P-SST-2026'!J13+'P-SST-2026'!K13+'P-SST-2026'!L13</f>
        <v>1</v>
      </c>
      <c r="K1422" s="1022">
        <f>'P-SST-2026'!X13+'P-SST-2026'!Y13+'P-SST-2026'!Z13+'P-SST-2026'!AA13+'P-SST-2026'!AB13+'P-SST-2026'!AC13</f>
        <v>1</v>
      </c>
      <c r="L1422" s="1031">
        <f t="shared" si="144"/>
        <v>1</v>
      </c>
      <c r="M1422" s="1031">
        <f t="shared" si="143"/>
        <v>1</v>
      </c>
      <c r="N1422" s="1022">
        <f>'P-SST-2026'!L13</f>
        <v>0</v>
      </c>
      <c r="O1422" s="1022">
        <f>'P-SST-2026'!AC13</f>
        <v>0</v>
      </c>
      <c r="P1422" s="1029" t="e">
        <f t="shared" si="145"/>
        <v>#DIV/0!</v>
      </c>
      <c r="Q1422" s="1029"/>
      <c r="R1422" s="1022">
        <f t="shared" si="146"/>
        <v>0</v>
      </c>
      <c r="S1422" s="1022">
        <f t="shared" si="147"/>
        <v>0</v>
      </c>
    </row>
    <row r="1423" spans="1:19">
      <c r="A1423" s="1022">
        <v>7</v>
      </c>
      <c r="B1423" s="1023" t="str">
        <f>'P-SST-2026'!D14</f>
        <v>SST7</v>
      </c>
      <c r="C1423" s="1053" t="s">
        <v>146</v>
      </c>
      <c r="D1423" s="1053" t="s">
        <v>111</v>
      </c>
      <c r="E1423" s="1023" t="str">
        <f>'P-SST-2026'!V14</f>
        <v>Secretaría General</v>
      </c>
      <c r="F1423" s="1022" t="str">
        <f>'P-SST-2026'!E14</f>
        <v>Actualizar los programas de vigilancia epidemiologicos del sistema de gestion de seguridad y salud en el trabajo:
1. PVE osteomuscular
2.PVE Riesgos Cardiovasculares
3.PVE Riesgo Psicosocial
4.PVE Riesgo Auditivo 
5.PVE Riesgo Visual</v>
      </c>
      <c r="G1423" s="1022">
        <v>6</v>
      </c>
      <c r="H1423" s="1022" t="s">
        <v>139</v>
      </c>
      <c r="I1423" s="1022">
        <f>'P-SST-2026'!S14</f>
        <v>3</v>
      </c>
      <c r="J1423" s="1022">
        <f>'P-SST-2026'!G14+'P-SST-2026'!H14+'P-SST-2026'!I14+'P-SST-2026'!J14+'P-SST-2026'!K14+'P-SST-2026'!L14</f>
        <v>1</v>
      </c>
      <c r="K1423" s="1022">
        <f>'P-SST-2026'!X14+'P-SST-2026'!Y14+'P-SST-2026'!Z14+'P-SST-2026'!AA14+'P-SST-2026'!AB14+'P-SST-2026'!AC14</f>
        <v>0</v>
      </c>
      <c r="L1423" s="1031">
        <f t="shared" si="144"/>
        <v>0.33333333333333331</v>
      </c>
      <c r="M1423" s="1031">
        <f t="shared" si="143"/>
        <v>0</v>
      </c>
      <c r="N1423" s="1022">
        <f>'P-SST-2026'!L14</f>
        <v>0</v>
      </c>
      <c r="O1423" s="1022">
        <f>'P-SST-2026'!AC14</f>
        <v>0</v>
      </c>
      <c r="P1423" s="1029" t="e">
        <f t="shared" si="145"/>
        <v>#DIV/0!</v>
      </c>
      <c r="Q1423" s="1029"/>
      <c r="R1423" s="1022">
        <f t="shared" si="146"/>
        <v>-1</v>
      </c>
      <c r="S1423" s="1022">
        <f t="shared" si="147"/>
        <v>0</v>
      </c>
    </row>
    <row r="1424" spans="1:19">
      <c r="A1424" s="1022">
        <v>8</v>
      </c>
      <c r="B1424" s="1023" t="str">
        <f>'P-SST-2026'!D15</f>
        <v>SST8</v>
      </c>
      <c r="C1424" s="1053" t="s">
        <v>146</v>
      </c>
      <c r="D1424" s="1053" t="s">
        <v>111</v>
      </c>
      <c r="E1424" s="1023" t="str">
        <f>'P-SST-2026'!V15</f>
        <v>Secretaría General</v>
      </c>
      <c r="F1424" s="1022" t="str">
        <f>'P-SST-2026'!E15</f>
        <v>Actualizar los programas del sistema de gestion de seguridad y salud en el trabajo:
1.Plan Estratégico De Seguridad Vial
2.Programa De Estilos De Vida Y Entornos Laborales Saludables
3.Programa De Gestión Riesgo Químico</v>
      </c>
      <c r="G1424" s="1022">
        <v>6</v>
      </c>
      <c r="H1424" s="1022" t="s">
        <v>139</v>
      </c>
      <c r="I1424" s="1022">
        <f>'P-SST-2026'!S15</f>
        <v>2</v>
      </c>
      <c r="J1424" s="1022">
        <f>'P-SST-2026'!G15+'P-SST-2026'!H15+'P-SST-2026'!I15+'P-SST-2026'!J15+'P-SST-2026'!K15+'P-SST-2026'!L15</f>
        <v>1</v>
      </c>
      <c r="K1424" s="1022">
        <f>'P-SST-2026'!X15+'P-SST-2026'!Y15+'P-SST-2026'!Z15+'P-SST-2026'!AA15+'P-SST-2026'!AB15+'P-SST-2026'!AC15</f>
        <v>0</v>
      </c>
      <c r="L1424" s="1031">
        <f t="shared" si="144"/>
        <v>0.5</v>
      </c>
      <c r="M1424" s="1031">
        <f t="shared" si="143"/>
        <v>0</v>
      </c>
      <c r="N1424" s="1022">
        <f>'P-SST-2026'!L15</f>
        <v>0</v>
      </c>
      <c r="O1424" s="1022">
        <f>'P-SST-2026'!AC15</f>
        <v>0</v>
      </c>
      <c r="P1424" s="1029" t="e">
        <f t="shared" si="145"/>
        <v>#DIV/0!</v>
      </c>
      <c r="Q1424" s="1029"/>
      <c r="R1424" s="1022">
        <f t="shared" si="146"/>
        <v>-1</v>
      </c>
      <c r="S1424" s="1022">
        <f t="shared" si="147"/>
        <v>0</v>
      </c>
    </row>
    <row r="1425" spans="1:19">
      <c r="A1425" s="1022">
        <v>9</v>
      </c>
      <c r="B1425" s="1023" t="str">
        <f>'P-SST-2026'!D16</f>
        <v>SST9</v>
      </c>
      <c r="C1425" s="1053" t="s">
        <v>146</v>
      </c>
      <c r="D1425" s="1053" t="s">
        <v>111</v>
      </c>
      <c r="E1425" s="1023" t="str">
        <f>'P-SST-2026'!V16</f>
        <v>Secretaría General</v>
      </c>
      <c r="F1425" s="1022" t="str">
        <f>'P-SST-2026'!E16</f>
        <v xml:space="preserve"> Elaborar Informe final de intervención Programa de estilos de vida y entornos laborales saludables Código: A-04-P-019</v>
      </c>
      <c r="G1425" s="1022">
        <v>6</v>
      </c>
      <c r="H1425" s="1022" t="s">
        <v>139</v>
      </c>
      <c r="I1425" s="1022">
        <f>'P-SST-2026'!S16</f>
        <v>1</v>
      </c>
      <c r="J1425" s="1022">
        <f>'P-SST-2026'!G16+'P-SST-2026'!H16+'P-SST-2026'!I16+'P-SST-2026'!J16+'P-SST-2026'!K16+'P-SST-2026'!L16</f>
        <v>0</v>
      </c>
      <c r="K1425" s="1022">
        <f>'P-SST-2026'!X16+'P-SST-2026'!Y16+'P-SST-2026'!Z16+'P-SST-2026'!AA16+'P-SST-2026'!AB16+'P-SST-2026'!AC16</f>
        <v>0</v>
      </c>
      <c r="L1425" s="1031">
        <f t="shared" si="144"/>
        <v>0</v>
      </c>
      <c r="M1425" s="1031">
        <f t="shared" si="143"/>
        <v>0</v>
      </c>
      <c r="N1425" s="1022">
        <f>'P-SST-2026'!L16</f>
        <v>0</v>
      </c>
      <c r="O1425" s="1022">
        <f>'P-SST-2026'!AC16</f>
        <v>0</v>
      </c>
      <c r="P1425" s="1029" t="e">
        <f t="shared" si="145"/>
        <v>#DIV/0!</v>
      </c>
      <c r="Q1425" s="1029"/>
      <c r="R1425" s="1022">
        <f t="shared" si="146"/>
        <v>0</v>
      </c>
      <c r="S1425" s="1022">
        <f t="shared" si="147"/>
        <v>0</v>
      </c>
    </row>
    <row r="1426" spans="1:19">
      <c r="A1426" s="1022">
        <v>10</v>
      </c>
      <c r="B1426" s="1023" t="str">
        <f>'P-SST-2026'!D17</f>
        <v>SST10</v>
      </c>
      <c r="C1426" s="1053" t="s">
        <v>146</v>
      </c>
      <c r="D1426" s="1053" t="s">
        <v>111</v>
      </c>
      <c r="E1426" s="1023" t="str">
        <f>'P-SST-2026'!V17</f>
        <v>Secretaría General</v>
      </c>
      <c r="F1426" s="1022" t="str">
        <f>'P-SST-2026'!E17</f>
        <v>Actualizar el  formato del profesiograma</v>
      </c>
      <c r="G1426" s="1022">
        <v>6</v>
      </c>
      <c r="H1426" s="1022" t="s">
        <v>139</v>
      </c>
      <c r="I1426" s="1022">
        <f>'P-SST-2026'!S17</f>
        <v>1</v>
      </c>
      <c r="J1426" s="1022">
        <f>'P-SST-2026'!G17+'P-SST-2026'!H17+'P-SST-2026'!I17+'P-SST-2026'!J17+'P-SST-2026'!K17+'P-SST-2026'!L17</f>
        <v>1</v>
      </c>
      <c r="K1426" s="1022">
        <f>'P-SST-2026'!X17+'P-SST-2026'!Y17+'P-SST-2026'!Z17+'P-SST-2026'!AA17+'P-SST-2026'!AB17+'P-SST-2026'!AC17</f>
        <v>0</v>
      </c>
      <c r="L1426" s="1031">
        <f t="shared" si="144"/>
        <v>1</v>
      </c>
      <c r="M1426" s="1031">
        <f t="shared" si="143"/>
        <v>0</v>
      </c>
      <c r="N1426" s="1022">
        <f>'P-SST-2026'!L17</f>
        <v>0</v>
      </c>
      <c r="O1426" s="1022">
        <f>'P-SST-2026'!AC17</f>
        <v>0</v>
      </c>
      <c r="P1426" s="1029" t="e">
        <f t="shared" si="145"/>
        <v>#DIV/0!</v>
      </c>
      <c r="Q1426" s="1029"/>
      <c r="R1426" s="1022">
        <f t="shared" si="146"/>
        <v>-1</v>
      </c>
      <c r="S1426" s="1022">
        <f t="shared" si="147"/>
        <v>0</v>
      </c>
    </row>
    <row r="1427" spans="1:19">
      <c r="A1427" s="1022">
        <v>11</v>
      </c>
      <c r="B1427" s="1023" t="str">
        <f>'P-SST-2026'!D18</f>
        <v>SST11</v>
      </c>
      <c r="C1427" s="1053" t="s">
        <v>146</v>
      </c>
      <c r="D1427" s="1053" t="s">
        <v>111</v>
      </c>
      <c r="E1427" s="1023" t="str">
        <f>'P-SST-2026'!V18</f>
        <v>Secretaría General</v>
      </c>
      <c r="F1427" s="1022" t="str">
        <f>'P-SST-2026'!E18</f>
        <v>Realizar rendición de cuentas a todas las partes interesadas del SG-SST</v>
      </c>
      <c r="G1427" s="1022">
        <v>6</v>
      </c>
      <c r="H1427" s="1022" t="s">
        <v>139</v>
      </c>
      <c r="I1427" s="1022">
        <f>'P-SST-2026'!S18</f>
        <v>1</v>
      </c>
      <c r="J1427" s="1022">
        <f>'P-SST-2026'!G18+'P-SST-2026'!H18+'P-SST-2026'!I18+'P-SST-2026'!J18+'P-SST-2026'!K18+'P-SST-2026'!L18</f>
        <v>0</v>
      </c>
      <c r="K1427" s="1022">
        <f>'P-SST-2026'!X18+'P-SST-2026'!Y18+'P-SST-2026'!Z18+'P-SST-2026'!AA18+'P-SST-2026'!AB18+'P-SST-2026'!AC18</f>
        <v>0</v>
      </c>
      <c r="L1427" s="1031">
        <f t="shared" si="144"/>
        <v>0</v>
      </c>
      <c r="M1427" s="1031">
        <f t="shared" si="143"/>
        <v>0</v>
      </c>
      <c r="N1427" s="1022">
        <f>'P-SST-2026'!L18</f>
        <v>0</v>
      </c>
      <c r="O1427" s="1022">
        <f>'P-SST-2026'!AC18</f>
        <v>0</v>
      </c>
      <c r="P1427" s="1029" t="e">
        <f t="shared" si="145"/>
        <v>#DIV/0!</v>
      </c>
      <c r="Q1427" s="1029"/>
      <c r="R1427" s="1022">
        <f t="shared" si="146"/>
        <v>0</v>
      </c>
      <c r="S1427" s="1022">
        <f t="shared" si="147"/>
        <v>0</v>
      </c>
    </row>
    <row r="1428" spans="1:19">
      <c r="A1428" s="1022">
        <v>12</v>
      </c>
      <c r="B1428" s="1023" t="str">
        <f>'P-SST-2026'!D19</f>
        <v>SST12</v>
      </c>
      <c r="C1428" s="1053" t="s">
        <v>146</v>
      </c>
      <c r="D1428" s="1053" t="s">
        <v>111</v>
      </c>
      <c r="E1428" s="1023" t="str">
        <f>'P-SST-2026'!V19</f>
        <v>Secretaría General</v>
      </c>
      <c r="F1428" s="1022" t="str">
        <f>'P-SST-2026'!E19</f>
        <v>Proyectar las necesidades de presupuesto para la vigencia 2027.</v>
      </c>
      <c r="G1428" s="1022">
        <v>6</v>
      </c>
      <c r="H1428" s="1022" t="s">
        <v>139</v>
      </c>
      <c r="I1428" s="1022">
        <f>'P-SST-2026'!S19</f>
        <v>1</v>
      </c>
      <c r="J1428" s="1022">
        <f>'P-SST-2026'!G19+'P-SST-2026'!H19+'P-SST-2026'!I19+'P-SST-2026'!J19+'P-SST-2026'!K19+'P-SST-2026'!L19</f>
        <v>0</v>
      </c>
      <c r="K1428" s="1022">
        <f>'P-SST-2026'!X19+'P-SST-2026'!Y19+'P-SST-2026'!Z19+'P-SST-2026'!AA19+'P-SST-2026'!AB19+'P-SST-2026'!AC19</f>
        <v>0</v>
      </c>
      <c r="L1428" s="1031">
        <f t="shared" si="144"/>
        <v>0</v>
      </c>
      <c r="M1428" s="1031">
        <f t="shared" si="143"/>
        <v>0</v>
      </c>
      <c r="N1428" s="1022">
        <f>'P-SST-2026'!L19</f>
        <v>0</v>
      </c>
      <c r="O1428" s="1022">
        <f>'P-SST-2026'!AC19</f>
        <v>0</v>
      </c>
      <c r="P1428" s="1029" t="e">
        <f t="shared" si="145"/>
        <v>#DIV/0!</v>
      </c>
      <c r="Q1428" s="1029"/>
      <c r="R1428" s="1022">
        <f t="shared" si="146"/>
        <v>0</v>
      </c>
      <c r="S1428" s="1022">
        <f t="shared" si="147"/>
        <v>0</v>
      </c>
    </row>
    <row r="1429" spans="1:19">
      <c r="A1429" s="1022">
        <v>13</v>
      </c>
      <c r="B1429" s="1023" t="str">
        <f>'P-SST-2026'!D20</f>
        <v>SST13</v>
      </c>
      <c r="C1429" s="1053" t="s">
        <v>146</v>
      </c>
      <c r="D1429" s="1053" t="s">
        <v>111</v>
      </c>
      <c r="E1429" s="1023" t="str">
        <f>'P-SST-2026'!V20</f>
        <v>Secretaría General</v>
      </c>
      <c r="F1429" s="1022" t="str">
        <f>'P-SST-2026'!E20</f>
        <v xml:space="preserve"> Revisar y/o actualizar documentación del SG-SST.
</v>
      </c>
      <c r="G1429" s="1022">
        <v>6</v>
      </c>
      <c r="H1429" s="1022" t="s">
        <v>139</v>
      </c>
      <c r="I1429" s="1022">
        <f>'P-SST-2026'!S20</f>
        <v>1</v>
      </c>
      <c r="J1429" s="1022">
        <f>'P-SST-2026'!G20+'P-SST-2026'!H20+'P-SST-2026'!I20+'P-SST-2026'!J20+'P-SST-2026'!K20+'P-SST-2026'!L20</f>
        <v>0</v>
      </c>
      <c r="K1429" s="1022">
        <f>'P-SST-2026'!X20+'P-SST-2026'!Y20+'P-SST-2026'!Z20+'P-SST-2026'!AA20+'P-SST-2026'!AB20+'P-SST-2026'!AC20</f>
        <v>0</v>
      </c>
      <c r="L1429" s="1031">
        <f t="shared" si="144"/>
        <v>0</v>
      </c>
      <c r="M1429" s="1031">
        <f t="shared" si="143"/>
        <v>0</v>
      </c>
      <c r="N1429" s="1022">
        <f>'P-SST-2026'!L20</f>
        <v>0</v>
      </c>
      <c r="O1429" s="1022">
        <f>'P-SST-2026'!AC20</f>
        <v>0</v>
      </c>
      <c r="P1429" s="1029" t="e">
        <f t="shared" si="145"/>
        <v>#DIV/0!</v>
      </c>
      <c r="Q1429" s="1029"/>
      <c r="R1429" s="1022">
        <f t="shared" si="146"/>
        <v>0</v>
      </c>
      <c r="S1429" s="1022">
        <f t="shared" si="147"/>
        <v>0</v>
      </c>
    </row>
    <row r="1430" spans="1:19" ht="16.5" customHeight="1">
      <c r="A1430" s="1022">
        <v>14</v>
      </c>
      <c r="B1430" s="1023" t="str">
        <f>'P-SST-2026'!D21</f>
        <v>SST14</v>
      </c>
      <c r="C1430" s="1022" t="s">
        <v>146</v>
      </c>
      <c r="D1430" s="1022" t="s">
        <v>111</v>
      </c>
      <c r="E1430" s="1023" t="str">
        <f>'P-SST-2026'!V21</f>
        <v>Secretaría General</v>
      </c>
      <c r="F1430" s="1022" t="str">
        <f>'P-SST-2026'!E21</f>
        <v>Presentar Informe de revisión por la Dirección</v>
      </c>
      <c r="G1430" s="1022">
        <v>6</v>
      </c>
      <c r="H1430" s="1022" t="s">
        <v>139</v>
      </c>
      <c r="I1430" s="1022">
        <f>'P-SST-2026'!S21</f>
        <v>1</v>
      </c>
      <c r="J1430" s="1022">
        <f>'P-SST-2026'!G21+'P-SST-2026'!H21+'P-SST-2026'!I21+'P-SST-2026'!J21+'P-SST-2026'!K21+'P-SST-2026'!L21</f>
        <v>0</v>
      </c>
      <c r="K1430" s="1022">
        <f>'P-SST-2026'!X21+'P-SST-2026'!Y21+'P-SST-2026'!Z21+'P-SST-2026'!AA21+'P-SST-2026'!AB21+'P-SST-2026'!AC21</f>
        <v>0</v>
      </c>
      <c r="L1430" s="1031">
        <f t="shared" si="144"/>
        <v>0</v>
      </c>
      <c r="M1430" s="1031">
        <f t="shared" si="143"/>
        <v>0</v>
      </c>
      <c r="N1430" s="1022">
        <f>'P-SST-2026'!L21</f>
        <v>0</v>
      </c>
      <c r="O1430" s="1022">
        <f>'P-SST-2026'!AC21</f>
        <v>0</v>
      </c>
      <c r="P1430" s="1029" t="e">
        <f t="shared" si="145"/>
        <v>#DIV/0!</v>
      </c>
      <c r="Q1430" s="1029"/>
      <c r="R1430" s="1022">
        <f t="shared" si="146"/>
        <v>0</v>
      </c>
      <c r="S1430" s="1022">
        <f t="shared" si="147"/>
        <v>0</v>
      </c>
    </row>
    <row r="1431" spans="1:19">
      <c r="A1431" s="1022">
        <v>15</v>
      </c>
      <c r="B1431" s="1023" t="str">
        <f>'P-SST-2026'!D22</f>
        <v>SST15</v>
      </c>
      <c r="C1431" s="1053" t="s">
        <v>146</v>
      </c>
      <c r="D1431" s="1053" t="s">
        <v>111</v>
      </c>
      <c r="E1431" s="1023" t="str">
        <f>'P-SST-2026'!V22</f>
        <v>Secretaría General</v>
      </c>
      <c r="F1431" s="1022" t="str">
        <f>'P-SST-2026'!E22</f>
        <v>Actualizar la matriz de riesgos</v>
      </c>
      <c r="G1431" s="1022">
        <v>6</v>
      </c>
      <c r="H1431" s="1022" t="s">
        <v>139</v>
      </c>
      <c r="I1431" s="1022">
        <f>'P-SST-2026'!S22</f>
        <v>1</v>
      </c>
      <c r="J1431" s="1022">
        <f>'P-SST-2026'!G22+'P-SST-2026'!H22+'P-SST-2026'!I22+'P-SST-2026'!J22+'P-SST-2026'!K22+'P-SST-2026'!L22</f>
        <v>1</v>
      </c>
      <c r="K1431" s="1022">
        <f>'P-SST-2026'!X22+'P-SST-2026'!Y22+'P-SST-2026'!Z22+'P-SST-2026'!AA22+'P-SST-2026'!AB22+'P-SST-2026'!AC22</f>
        <v>0</v>
      </c>
      <c r="L1431" s="1031">
        <f t="shared" si="144"/>
        <v>1</v>
      </c>
      <c r="M1431" s="1031">
        <f t="shared" si="143"/>
        <v>0</v>
      </c>
      <c r="N1431" s="1022">
        <f>'P-SST-2026'!L22</f>
        <v>1</v>
      </c>
      <c r="O1431" s="1022">
        <f>'P-SST-2026'!AC22</f>
        <v>0</v>
      </c>
      <c r="P1431" s="1029">
        <f t="shared" si="145"/>
        <v>0</v>
      </c>
      <c r="Q1431" s="1029"/>
      <c r="R1431" s="1022">
        <f t="shared" si="146"/>
        <v>-1</v>
      </c>
      <c r="S1431" s="1022">
        <f t="shared" si="147"/>
        <v>-1</v>
      </c>
    </row>
    <row r="1432" spans="1:19">
      <c r="A1432" s="1022">
        <v>16</v>
      </c>
      <c r="B1432" s="1023" t="str">
        <f>'P-SST-2026'!D23</f>
        <v>SST16</v>
      </c>
      <c r="C1432" s="1053" t="s">
        <v>146</v>
      </c>
      <c r="D1432" s="1053" t="s">
        <v>111</v>
      </c>
      <c r="E1432" s="1023" t="str">
        <f>'P-SST-2026'!V23</f>
        <v>Secretaría General</v>
      </c>
      <c r="F1432" s="1022" t="str">
        <f>'P-SST-2026'!E23</f>
        <v>Reportar  los riesgos de gestión</v>
      </c>
      <c r="G1432" s="1022">
        <v>6</v>
      </c>
      <c r="H1432" s="1022" t="s">
        <v>139</v>
      </c>
      <c r="I1432" s="1022">
        <f>'P-SST-2026'!S23</f>
        <v>4</v>
      </c>
      <c r="J1432" s="1022">
        <f>'P-SST-2026'!G23+'P-SST-2026'!H23+'P-SST-2026'!I23+'P-SST-2026'!J23+'P-SST-2026'!K23+'P-SST-2026'!L23</f>
        <v>2</v>
      </c>
      <c r="K1432" s="1022">
        <f>'P-SST-2026'!X23+'P-SST-2026'!Y23+'P-SST-2026'!Z23+'P-SST-2026'!AA23+'P-SST-2026'!AB23+'P-SST-2026'!AC23</f>
        <v>1</v>
      </c>
      <c r="L1432" s="1031">
        <f t="shared" si="144"/>
        <v>0.5</v>
      </c>
      <c r="M1432" s="1031">
        <f t="shared" si="143"/>
        <v>0.25</v>
      </c>
      <c r="N1432" s="1022">
        <f>'P-SST-2026'!L23</f>
        <v>0</v>
      </c>
      <c r="O1432" s="1022">
        <f>'P-SST-2026'!AC23</f>
        <v>0</v>
      </c>
      <c r="P1432" s="1029" t="e">
        <f t="shared" si="145"/>
        <v>#DIV/0!</v>
      </c>
      <c r="Q1432" s="1029"/>
      <c r="R1432" s="1022">
        <f t="shared" si="146"/>
        <v>-1</v>
      </c>
      <c r="S1432" s="1022">
        <f t="shared" si="147"/>
        <v>0</v>
      </c>
    </row>
    <row r="1433" spans="1:19">
      <c r="A1433" s="1022">
        <v>17</v>
      </c>
      <c r="B1433" s="1023" t="str">
        <f>'P-SST-2026'!D24</f>
        <v>SST17</v>
      </c>
      <c r="C1433" s="1053" t="s">
        <v>146</v>
      </c>
      <c r="D1433" s="1053" t="s">
        <v>111</v>
      </c>
      <c r="E1433" s="1023" t="str">
        <f>'P-SST-2026'!V24</f>
        <v>Secretaría General</v>
      </c>
      <c r="F1433" s="1022" t="str">
        <f>'P-SST-2026'!E24</f>
        <v xml:space="preserve"> Realizar seguimiento a las condiciones de salud reportadas por semestre. </v>
      </c>
      <c r="G1433" s="1022">
        <v>6</v>
      </c>
      <c r="H1433" s="1022" t="s">
        <v>139</v>
      </c>
      <c r="I1433" s="1022">
        <f>'P-SST-2026'!S24</f>
        <v>2</v>
      </c>
      <c r="J1433" s="1022">
        <f>'P-SST-2026'!G24+'P-SST-2026'!H24+'P-SST-2026'!I24+'P-SST-2026'!J24+'P-SST-2026'!K24+'P-SST-2026'!L24</f>
        <v>1</v>
      </c>
      <c r="K1433" s="1022">
        <f>'P-SST-2026'!X24+'P-SST-2026'!Y24+'P-SST-2026'!Z24+'P-SST-2026'!AA24+'P-SST-2026'!AB24+'P-SST-2026'!AC24</f>
        <v>1</v>
      </c>
      <c r="L1433" s="1031">
        <f t="shared" si="144"/>
        <v>0.5</v>
      </c>
      <c r="M1433" s="1031">
        <f t="shared" si="143"/>
        <v>0.5</v>
      </c>
      <c r="N1433" s="1022">
        <f>'P-SST-2026'!L24</f>
        <v>0</v>
      </c>
      <c r="O1433" s="1022">
        <f>'P-SST-2026'!AC24</f>
        <v>0</v>
      </c>
      <c r="P1433" s="1029" t="e">
        <f t="shared" si="145"/>
        <v>#DIV/0!</v>
      </c>
      <c r="Q1433" s="1029"/>
      <c r="R1433" s="1022">
        <f t="shared" si="146"/>
        <v>0</v>
      </c>
      <c r="S1433" s="1022">
        <f t="shared" si="147"/>
        <v>0</v>
      </c>
    </row>
    <row r="1434" spans="1:19">
      <c r="A1434" s="1022">
        <v>18</v>
      </c>
      <c r="B1434" s="1023" t="str">
        <f>'P-SST-2026'!D25</f>
        <v>SST18</v>
      </c>
      <c r="C1434" s="1053" t="s">
        <v>146</v>
      </c>
      <c r="D1434" s="1053" t="s">
        <v>111</v>
      </c>
      <c r="E1434" s="1023" t="str">
        <f>'P-SST-2026'!V25</f>
        <v>Secretaría General</v>
      </c>
      <c r="F1434" s="1022" t="str">
        <f>'P-SST-2026'!E25</f>
        <v>Realizar exámenes médicos ocupacionales de ingreso, periódicos y de retiro.</v>
      </c>
      <c r="G1434" s="1022">
        <v>6</v>
      </c>
      <c r="H1434" s="1022" t="s">
        <v>139</v>
      </c>
      <c r="I1434" s="1022">
        <f>'P-SST-2026'!S25</f>
        <v>12</v>
      </c>
      <c r="J1434" s="1022">
        <f>'P-SST-2026'!G25+'P-SST-2026'!H25+'P-SST-2026'!I25+'P-SST-2026'!J25+'P-SST-2026'!K25+'P-SST-2026'!L25</f>
        <v>6</v>
      </c>
      <c r="K1434" s="1022">
        <f>'P-SST-2026'!X25+'P-SST-2026'!Y25+'P-SST-2026'!Z25+'P-SST-2026'!AA25+'P-SST-2026'!AB25+'P-SST-2026'!AC25</f>
        <v>3</v>
      </c>
      <c r="L1434" s="1031">
        <f t="shared" si="144"/>
        <v>0.5</v>
      </c>
      <c r="M1434" s="1031">
        <f t="shared" si="143"/>
        <v>0.25</v>
      </c>
      <c r="N1434" s="1022">
        <f>'P-SST-2026'!L25</f>
        <v>1</v>
      </c>
      <c r="O1434" s="1022">
        <f>'P-SST-2026'!AC25</f>
        <v>0</v>
      </c>
      <c r="P1434" s="1029">
        <f t="shared" si="145"/>
        <v>0</v>
      </c>
      <c r="Q1434" s="1029"/>
      <c r="R1434" s="1022">
        <f t="shared" si="146"/>
        <v>-3</v>
      </c>
      <c r="S1434" s="1022">
        <f t="shared" si="147"/>
        <v>-1</v>
      </c>
    </row>
    <row r="1435" spans="1:19">
      <c r="A1435" s="1022">
        <v>19</v>
      </c>
      <c r="B1435" s="1023" t="str">
        <f>'P-SST-2026'!D26</f>
        <v>SST19</v>
      </c>
      <c r="C1435" s="1053" t="s">
        <v>146</v>
      </c>
      <c r="D1435" s="1053" t="s">
        <v>111</v>
      </c>
      <c r="E1435" s="1023" t="str">
        <f>'P-SST-2026'!V26</f>
        <v>Secretaría General</v>
      </c>
      <c r="F1435" s="1022" t="str">
        <f>'P-SST-2026'!E26</f>
        <v xml:space="preserve">Realizar el Guion del simulacro </v>
      </c>
      <c r="G1435" s="1022">
        <v>6</v>
      </c>
      <c r="H1435" s="1022" t="s">
        <v>139</v>
      </c>
      <c r="I1435" s="1022">
        <f>'P-SST-2026'!S26</f>
        <v>2</v>
      </c>
      <c r="J1435" s="1022">
        <f>'P-SST-2026'!G26+'P-SST-2026'!H26+'P-SST-2026'!I26+'P-SST-2026'!J26+'P-SST-2026'!K26+'P-SST-2026'!L26</f>
        <v>1</v>
      </c>
      <c r="K1435" s="1022">
        <f>'P-SST-2026'!X26+'P-SST-2026'!Y26+'P-SST-2026'!Z26+'P-SST-2026'!AA26+'P-SST-2026'!AB26+'P-SST-2026'!AC26</f>
        <v>0</v>
      </c>
      <c r="L1435" s="1031">
        <f t="shared" si="144"/>
        <v>0.5</v>
      </c>
      <c r="M1435" s="1031">
        <f t="shared" si="143"/>
        <v>0</v>
      </c>
      <c r="N1435" s="1022">
        <f>'P-SST-2026'!L26</f>
        <v>0</v>
      </c>
      <c r="O1435" s="1022">
        <f>'P-SST-2026'!AC26</f>
        <v>0</v>
      </c>
      <c r="P1435" s="1029" t="e">
        <f t="shared" si="145"/>
        <v>#DIV/0!</v>
      </c>
      <c r="Q1435" s="1029"/>
      <c r="R1435" s="1022">
        <f t="shared" si="146"/>
        <v>-1</v>
      </c>
      <c r="S1435" s="1022">
        <f t="shared" si="147"/>
        <v>0</v>
      </c>
    </row>
    <row r="1436" spans="1:19">
      <c r="A1436" s="1022">
        <v>20</v>
      </c>
      <c r="B1436" s="1023" t="str">
        <f>'P-SST-2026'!D27</f>
        <v>SST20</v>
      </c>
      <c r="C1436" s="1053" t="s">
        <v>146</v>
      </c>
      <c r="D1436" s="1053" t="s">
        <v>111</v>
      </c>
      <c r="E1436" s="1023" t="str">
        <f>'P-SST-2026'!V27</f>
        <v>Secretaría General</v>
      </c>
      <c r="F1436" s="1022" t="str">
        <f>'P-SST-2026'!E27</f>
        <v>Gestionar el desarrollo de simulacro en atención de emergencias.</v>
      </c>
      <c r="G1436" s="1022">
        <v>6</v>
      </c>
      <c r="H1436" s="1022" t="s">
        <v>139</v>
      </c>
      <c r="I1436" s="1022">
        <f>'P-SST-2026'!S27</f>
        <v>2</v>
      </c>
      <c r="J1436" s="1022">
        <f>'P-SST-2026'!G27+'P-SST-2026'!H27+'P-SST-2026'!I27+'P-SST-2026'!J27+'P-SST-2026'!K27+'P-SST-2026'!L27</f>
        <v>1</v>
      </c>
      <c r="K1436" s="1022">
        <f>'P-SST-2026'!X27+'P-SST-2026'!Y27+'P-SST-2026'!Z27+'P-SST-2026'!AA27+'P-SST-2026'!AB27+'P-SST-2026'!AC27</f>
        <v>0</v>
      </c>
      <c r="L1436" s="1031">
        <f t="shared" si="144"/>
        <v>0.5</v>
      </c>
      <c r="M1436" s="1031">
        <f t="shared" si="143"/>
        <v>0</v>
      </c>
      <c r="N1436" s="1022">
        <f>'P-SST-2026'!L27</f>
        <v>0</v>
      </c>
      <c r="O1436" s="1022">
        <f>'P-SST-2026'!AC27</f>
        <v>0</v>
      </c>
      <c r="P1436" s="1029" t="e">
        <f t="shared" si="145"/>
        <v>#DIV/0!</v>
      </c>
      <c r="Q1436" s="1029"/>
      <c r="R1436" s="1022">
        <f t="shared" si="146"/>
        <v>-1</v>
      </c>
      <c r="S1436" s="1022">
        <f t="shared" si="147"/>
        <v>0</v>
      </c>
    </row>
    <row r="1437" spans="1:19">
      <c r="A1437" s="1022">
        <v>21</v>
      </c>
      <c r="B1437" s="1023" t="str">
        <f>'P-SST-2026'!D28</f>
        <v>SST21</v>
      </c>
      <c r="C1437" s="1053" t="s">
        <v>146</v>
      </c>
      <c r="D1437" s="1053" t="s">
        <v>111</v>
      </c>
      <c r="E1437" s="1023" t="str">
        <f>'P-SST-2026'!V28</f>
        <v>Secretaría General</v>
      </c>
      <c r="F1437" s="1022" t="str">
        <f>'P-SST-2026'!E28</f>
        <v xml:space="preserve">Realizar afiliaciones ARL </v>
      </c>
      <c r="G1437" s="1022">
        <v>6</v>
      </c>
      <c r="H1437" s="1022" t="s">
        <v>139</v>
      </c>
      <c r="I1437" s="1022">
        <f>'P-SST-2026'!S28</f>
        <v>12</v>
      </c>
      <c r="J1437" s="1022">
        <f>'P-SST-2026'!G28+'P-SST-2026'!H28+'P-SST-2026'!I28+'P-SST-2026'!J28+'P-SST-2026'!K28+'P-SST-2026'!L28</f>
        <v>6</v>
      </c>
      <c r="K1437" s="1022">
        <f>'P-SST-2026'!X28+'P-SST-2026'!Y28+'P-SST-2026'!Z28+'P-SST-2026'!AA28+'P-SST-2026'!AB28+'P-SST-2026'!AC28</f>
        <v>3</v>
      </c>
      <c r="L1437" s="1031">
        <f t="shared" si="144"/>
        <v>0.5</v>
      </c>
      <c r="M1437" s="1031">
        <f t="shared" si="143"/>
        <v>0.25</v>
      </c>
      <c r="N1437" s="1022">
        <f>'P-SST-2026'!L28</f>
        <v>1</v>
      </c>
      <c r="O1437" s="1022">
        <f>'P-SST-2026'!AC28</f>
        <v>0</v>
      </c>
      <c r="P1437" s="1029">
        <f t="shared" si="145"/>
        <v>0</v>
      </c>
      <c r="Q1437" s="1029"/>
      <c r="R1437" s="1022">
        <f t="shared" si="146"/>
        <v>-3</v>
      </c>
      <c r="S1437" s="1022">
        <f t="shared" si="147"/>
        <v>-1</v>
      </c>
    </row>
    <row r="1438" spans="1:19">
      <c r="A1438" s="1022">
        <v>22</v>
      </c>
      <c r="B1438" s="1023" t="str">
        <f>'P-SST-2026'!D29</f>
        <v>SST22</v>
      </c>
      <c r="C1438" s="1053" t="s">
        <v>146</v>
      </c>
      <c r="D1438" s="1053" t="s">
        <v>111</v>
      </c>
      <c r="E1438" s="1023" t="str">
        <f>'P-SST-2026'!V29</f>
        <v>Secretaría General</v>
      </c>
      <c r="F1438" s="1022" t="str">
        <f>'P-SST-2026'!E29</f>
        <v>Entregar un informe trimestral de la ejecución del cronograma del programa de vigilancia epidemiológico Psicosocial</v>
      </c>
      <c r="G1438" s="1022">
        <v>6</v>
      </c>
      <c r="H1438" s="1022" t="s">
        <v>139</v>
      </c>
      <c r="I1438" s="1022">
        <f>'P-SST-2026'!S29</f>
        <v>3</v>
      </c>
      <c r="J1438" s="1022">
        <f>'P-SST-2026'!G29+'P-SST-2026'!H29+'P-SST-2026'!I29+'P-SST-2026'!J29+'P-SST-2026'!K29+'P-SST-2026'!L29</f>
        <v>2</v>
      </c>
      <c r="K1438" s="1022">
        <f>'P-SST-2026'!X29+'P-SST-2026'!Y29+'P-SST-2026'!Z29+'P-SST-2026'!AA29+'P-SST-2026'!AB29+'P-SST-2026'!AC29</f>
        <v>1</v>
      </c>
      <c r="L1438" s="1031">
        <f t="shared" si="144"/>
        <v>0.66666666666666663</v>
      </c>
      <c r="M1438" s="1031">
        <f t="shared" si="143"/>
        <v>0.33333333333333331</v>
      </c>
      <c r="N1438" s="1022">
        <f>'P-SST-2026'!L29</f>
        <v>1</v>
      </c>
      <c r="O1438" s="1022">
        <f>'P-SST-2026'!AC29</f>
        <v>0</v>
      </c>
      <c r="P1438" s="1029">
        <f t="shared" si="145"/>
        <v>0</v>
      </c>
      <c r="Q1438" s="1029"/>
      <c r="R1438" s="1022">
        <f t="shared" si="146"/>
        <v>-1</v>
      </c>
      <c r="S1438" s="1022">
        <f t="shared" si="147"/>
        <v>-1</v>
      </c>
    </row>
    <row r="1439" spans="1:19">
      <c r="A1439" s="1022">
        <v>23</v>
      </c>
      <c r="B1439" s="1023" t="str">
        <f>'P-SST-2026'!D30</f>
        <v>SST23</v>
      </c>
      <c r="C1439" s="1053" t="s">
        <v>146</v>
      </c>
      <c r="D1439" s="1053" t="s">
        <v>111</v>
      </c>
      <c r="E1439" s="1023" t="str">
        <f>'P-SST-2026'!V30</f>
        <v>Secretaría General</v>
      </c>
      <c r="F1439" s="1022" t="str">
        <f>'P-SST-2026'!E30</f>
        <v>Realizar seguimiento al teletrabajo del INM</v>
      </c>
      <c r="G1439" s="1022">
        <v>6</v>
      </c>
      <c r="H1439" s="1022" t="s">
        <v>139</v>
      </c>
      <c r="I1439" s="1022">
        <f>'P-SST-2026'!S30</f>
        <v>3</v>
      </c>
      <c r="J1439" s="1022">
        <f>'P-SST-2026'!G30+'P-SST-2026'!H30+'P-SST-2026'!I30+'P-SST-2026'!J30+'P-SST-2026'!K30+'P-SST-2026'!L30</f>
        <v>1</v>
      </c>
      <c r="K1439" s="1022">
        <f>'P-SST-2026'!X30+'P-SST-2026'!Y30+'P-SST-2026'!Z30+'P-SST-2026'!AA30+'P-SST-2026'!AB30+'P-SST-2026'!AC30</f>
        <v>1</v>
      </c>
      <c r="L1439" s="1031">
        <f t="shared" si="144"/>
        <v>0.33333333333333331</v>
      </c>
      <c r="M1439" s="1031">
        <f t="shared" si="143"/>
        <v>0.33333333333333331</v>
      </c>
      <c r="N1439" s="1022">
        <f>'P-SST-2026'!L30</f>
        <v>0</v>
      </c>
      <c r="O1439" s="1022">
        <f>'P-SST-2026'!AC30</f>
        <v>0</v>
      </c>
      <c r="P1439" s="1029" t="e">
        <f t="shared" si="145"/>
        <v>#DIV/0!</v>
      </c>
      <c r="Q1439" s="1029"/>
      <c r="R1439" s="1022">
        <f t="shared" si="146"/>
        <v>0</v>
      </c>
      <c r="S1439" s="1022">
        <f t="shared" si="147"/>
        <v>0</v>
      </c>
    </row>
    <row r="1440" spans="1:19">
      <c r="A1440" s="1022">
        <v>24</v>
      </c>
      <c r="B1440" s="1023" t="str">
        <f>'P-SST-2026'!D31</f>
        <v>SST24</v>
      </c>
      <c r="C1440" s="1053" t="s">
        <v>146</v>
      </c>
      <c r="D1440" s="1053" t="s">
        <v>111</v>
      </c>
      <c r="E1440" s="1023" t="str">
        <f>'P-SST-2026'!V31</f>
        <v>Secretaría General</v>
      </c>
      <c r="F1440" s="1022" t="str">
        <f>'P-SST-2026'!E31</f>
        <v>Elaborar Informe de seguimiento al plan de trabajo anual del SG-SST</v>
      </c>
      <c r="G1440" s="1022">
        <v>6</v>
      </c>
      <c r="H1440" s="1022" t="s">
        <v>139</v>
      </c>
      <c r="I1440" s="1022">
        <f>'P-SST-2026'!S31</f>
        <v>4</v>
      </c>
      <c r="J1440" s="1022">
        <f>'P-SST-2026'!G31+'P-SST-2026'!H31+'P-SST-2026'!I31+'P-SST-2026'!J31+'P-SST-2026'!K31+'P-SST-2026'!L31</f>
        <v>2</v>
      </c>
      <c r="K1440" s="1022">
        <f>'P-SST-2026'!X31+'P-SST-2026'!Y31+'P-SST-2026'!Z31+'P-SST-2026'!AA31+'P-SST-2026'!AB31+'P-SST-2026'!AC31</f>
        <v>2</v>
      </c>
      <c r="L1440" s="1031">
        <f t="shared" si="144"/>
        <v>0.5</v>
      </c>
      <c r="M1440" s="1031">
        <f t="shared" si="143"/>
        <v>0.5</v>
      </c>
      <c r="N1440" s="1022">
        <f>'P-SST-2026'!L31</f>
        <v>0</v>
      </c>
      <c r="O1440" s="1022">
        <f>'P-SST-2026'!AC31</f>
        <v>0</v>
      </c>
      <c r="P1440" s="1029" t="e">
        <f t="shared" si="145"/>
        <v>#DIV/0!</v>
      </c>
      <c r="Q1440" s="1029"/>
      <c r="R1440" s="1022">
        <f t="shared" si="146"/>
        <v>0</v>
      </c>
      <c r="S1440" s="1022">
        <f t="shared" si="147"/>
        <v>0</v>
      </c>
    </row>
    <row r="1441" spans="1:19">
      <c r="A1441" s="1022">
        <v>25</v>
      </c>
      <c r="B1441" s="1023" t="str">
        <f>'P-SST-2026'!D32</f>
        <v>SST25</v>
      </c>
      <c r="C1441" s="1053" t="s">
        <v>146</v>
      </c>
      <c r="D1441" s="1053" t="s">
        <v>111</v>
      </c>
      <c r="E1441" s="1023" t="str">
        <f>'P-SST-2026'!V32</f>
        <v>Secretaría General</v>
      </c>
      <c r="F1441" s="1022" t="str">
        <f>'P-SST-2026'!E32</f>
        <v>Crear propuesta para señalización en el INM de acuerdo con la matriz de riesgos</v>
      </c>
      <c r="G1441" s="1022">
        <v>6</v>
      </c>
      <c r="H1441" s="1022" t="s">
        <v>139</v>
      </c>
      <c r="I1441" s="1022">
        <f>'P-SST-2026'!S32</f>
        <v>1</v>
      </c>
      <c r="J1441" s="1022">
        <f>'P-SST-2026'!G32+'P-SST-2026'!H32+'P-SST-2026'!I32+'P-SST-2026'!J32+'P-SST-2026'!K32+'P-SST-2026'!L32</f>
        <v>0</v>
      </c>
      <c r="K1441" s="1022">
        <f>'P-SST-2026'!X32+'P-SST-2026'!Y32+'P-SST-2026'!Z32+'P-SST-2026'!AA32+'P-SST-2026'!AB32+'P-SST-2026'!AC32</f>
        <v>0</v>
      </c>
      <c r="L1441" s="1031">
        <f t="shared" si="144"/>
        <v>0</v>
      </c>
      <c r="M1441" s="1031">
        <f t="shared" si="143"/>
        <v>0</v>
      </c>
      <c r="N1441" s="1022">
        <f>'P-SST-2026'!L32</f>
        <v>0</v>
      </c>
      <c r="O1441" s="1022">
        <f>'P-SST-2026'!AC32</f>
        <v>0</v>
      </c>
      <c r="P1441" s="1029" t="e">
        <f t="shared" si="145"/>
        <v>#DIV/0!</v>
      </c>
      <c r="Q1441" s="1029"/>
      <c r="R1441" s="1022">
        <f t="shared" si="146"/>
        <v>0</v>
      </c>
      <c r="S1441" s="1022">
        <f t="shared" si="147"/>
        <v>0</v>
      </c>
    </row>
    <row r="1442" spans="1:19">
      <c r="A1442" s="1022">
        <v>26</v>
      </c>
      <c r="B1442" s="1023" t="str">
        <f>'P-SST-2026'!D33</f>
        <v>SST26</v>
      </c>
      <c r="C1442" s="1053" t="s">
        <v>146</v>
      </c>
      <c r="D1442" s="1053" t="s">
        <v>111</v>
      </c>
      <c r="E1442" s="1023" t="str">
        <f>'P-SST-2026'!V33</f>
        <v>Secretaría General</v>
      </c>
      <c r="F1442" s="1022" t="str">
        <f>'P-SST-2026'!E33</f>
        <v>Apoyo en el diseño y desarrollo del plan de discapacidad con relación al SG-SST</v>
      </c>
      <c r="G1442" s="1022">
        <v>6</v>
      </c>
      <c r="H1442" s="1022" t="s">
        <v>139</v>
      </c>
      <c r="I1442" s="1022">
        <f>'P-SST-2026'!S33</f>
        <v>3</v>
      </c>
      <c r="J1442" s="1022">
        <f>'P-SST-2026'!G33+'P-SST-2026'!H33+'P-SST-2026'!I33+'P-SST-2026'!J33+'P-SST-2026'!K33+'P-SST-2026'!L33</f>
        <v>2</v>
      </c>
      <c r="K1442" s="1022">
        <f>'P-SST-2026'!X33+'P-SST-2026'!Y33+'P-SST-2026'!Z33+'P-SST-2026'!AA33+'P-SST-2026'!AB33+'P-SST-2026'!AC33</f>
        <v>1</v>
      </c>
      <c r="L1442" s="1031">
        <f t="shared" si="144"/>
        <v>0.66666666666666663</v>
      </c>
      <c r="M1442" s="1031">
        <f t="shared" si="143"/>
        <v>0.33333333333333331</v>
      </c>
      <c r="N1442" s="1022">
        <f>'P-SST-2026'!L33</f>
        <v>1</v>
      </c>
      <c r="O1442" s="1022">
        <f>'P-SST-2026'!AC33</f>
        <v>0</v>
      </c>
      <c r="P1442" s="1029">
        <f t="shared" si="145"/>
        <v>0</v>
      </c>
      <c r="Q1442" s="1029"/>
      <c r="R1442" s="1022">
        <f t="shared" si="146"/>
        <v>-1</v>
      </c>
      <c r="S1442" s="1022">
        <f t="shared" si="147"/>
        <v>-1</v>
      </c>
    </row>
    <row r="1443" spans="1:19">
      <c r="A1443" s="1022">
        <v>27</v>
      </c>
      <c r="B1443" s="1023" t="str">
        <f>'P-SST-2026'!D34</f>
        <v>SST27</v>
      </c>
      <c r="C1443" s="1053" t="s">
        <v>146</v>
      </c>
      <c r="D1443" s="1053" t="s">
        <v>111</v>
      </c>
      <c r="E1443" s="1023" t="str">
        <f>'P-SST-2026'!V34</f>
        <v>Secretaría General</v>
      </c>
      <c r="F1443" s="1022" t="str">
        <f>'P-SST-2026'!E34</f>
        <v>Realizar Focus Group al personal del INM cuando se presenten situaciones de cambio, aumento de carga laboral y/o rotación de personal</v>
      </c>
      <c r="G1443" s="1022">
        <v>6</v>
      </c>
      <c r="H1443" s="1022" t="s">
        <v>139</v>
      </c>
      <c r="I1443" s="1022">
        <f>'P-SST-2026'!S34</f>
        <v>2</v>
      </c>
      <c r="J1443" s="1022">
        <f>'P-SST-2026'!G34+'P-SST-2026'!H34+'P-SST-2026'!I34+'P-SST-2026'!J34+'P-SST-2026'!K34+'P-SST-2026'!L34</f>
        <v>1</v>
      </c>
      <c r="K1443" s="1022">
        <f>'P-SST-2026'!X34+'P-SST-2026'!Y34+'P-SST-2026'!Z34+'P-SST-2026'!AA34+'P-SST-2026'!AB34+'P-SST-2026'!AC34</f>
        <v>0</v>
      </c>
      <c r="L1443" s="1031">
        <f t="shared" si="144"/>
        <v>0.5</v>
      </c>
      <c r="M1443" s="1031">
        <f t="shared" si="143"/>
        <v>0</v>
      </c>
      <c r="N1443" s="1022">
        <f>'P-SST-2026'!L34</f>
        <v>0</v>
      </c>
      <c r="O1443" s="1022">
        <f>'P-SST-2026'!AC34</f>
        <v>0</v>
      </c>
      <c r="P1443" s="1029" t="e">
        <f t="shared" si="145"/>
        <v>#DIV/0!</v>
      </c>
      <c r="Q1443" s="1029"/>
      <c r="R1443" s="1022">
        <f t="shared" si="146"/>
        <v>-1</v>
      </c>
      <c r="S1443" s="1022">
        <f t="shared" si="147"/>
        <v>0</v>
      </c>
    </row>
    <row r="1444" spans="1:19">
      <c r="A1444" s="1022">
        <v>28</v>
      </c>
      <c r="B1444" s="1023" t="str">
        <f>'P-SST-2026'!D35</f>
        <v>SST28</v>
      </c>
      <c r="C1444" s="1053" t="s">
        <v>146</v>
      </c>
      <c r="D1444" s="1053" t="s">
        <v>111</v>
      </c>
      <c r="E1444" s="1023" t="str">
        <f>'P-SST-2026'!V35</f>
        <v>Secretaría General</v>
      </c>
      <c r="F1444" s="1022" t="str">
        <f>'P-SST-2026'!E35</f>
        <v>Revisar y actualizar la normatividad legal vigente aplicable a riesgos laborales con el SGI.</v>
      </c>
      <c r="G1444" s="1022">
        <v>6</v>
      </c>
      <c r="H1444" s="1022" t="s">
        <v>139</v>
      </c>
      <c r="I1444" s="1022">
        <f>'P-SST-2026'!S35</f>
        <v>2</v>
      </c>
      <c r="J1444" s="1022">
        <f>'P-SST-2026'!G35+'P-SST-2026'!H35+'P-SST-2026'!I35+'P-SST-2026'!J35+'P-SST-2026'!K35+'P-SST-2026'!L35</f>
        <v>1</v>
      </c>
      <c r="K1444" s="1022">
        <f>'P-SST-2026'!X35+'P-SST-2026'!Y35+'P-SST-2026'!Z35+'P-SST-2026'!AA35+'P-SST-2026'!AB35+'P-SST-2026'!AC35</f>
        <v>1</v>
      </c>
      <c r="L1444" s="1031">
        <f t="shared" si="144"/>
        <v>0.5</v>
      </c>
      <c r="M1444" s="1031">
        <f t="shared" si="143"/>
        <v>0.5</v>
      </c>
      <c r="N1444" s="1022">
        <f>'P-SST-2026'!L35</f>
        <v>0</v>
      </c>
      <c r="O1444" s="1022">
        <f>'P-SST-2026'!AC35</f>
        <v>0</v>
      </c>
      <c r="P1444" s="1029" t="e">
        <f t="shared" si="145"/>
        <v>#DIV/0!</v>
      </c>
      <c r="Q1444" s="1029"/>
      <c r="R1444" s="1022">
        <f t="shared" si="146"/>
        <v>0</v>
      </c>
      <c r="S1444" s="1022">
        <f t="shared" si="147"/>
        <v>0</v>
      </c>
    </row>
    <row r="1445" spans="1:19">
      <c r="A1445" s="1022">
        <v>29</v>
      </c>
      <c r="B1445" s="1023" t="str">
        <f>'P-SST-2026'!D36</f>
        <v>SST29</v>
      </c>
      <c r="C1445" s="1053" t="s">
        <v>146</v>
      </c>
      <c r="D1445" s="1053" t="s">
        <v>111</v>
      </c>
      <c r="E1445" s="1023" t="str">
        <f>'P-SST-2026'!V36</f>
        <v>Secretaría General</v>
      </c>
      <c r="F1445" s="1022" t="str">
        <f>'P-SST-2026'!E36</f>
        <v>Gestionar Autoevaluación de la Vigencia 2025 con relación a los criterios mínimos definidos por la Resolución 0312 de 2019 ante el ministerio de trabajo.</v>
      </c>
      <c r="G1445" s="1022">
        <v>6</v>
      </c>
      <c r="H1445" s="1022" t="s">
        <v>139</v>
      </c>
      <c r="I1445" s="1022">
        <f>'P-SST-2026'!S36</f>
        <v>1</v>
      </c>
      <c r="J1445" s="1022">
        <f>'P-SST-2026'!G36+'P-SST-2026'!H36+'P-SST-2026'!I36+'P-SST-2026'!J36+'P-SST-2026'!K36+'P-SST-2026'!L36</f>
        <v>1</v>
      </c>
      <c r="K1445" s="1022">
        <f>'P-SST-2026'!X36+'P-SST-2026'!Y36+'P-SST-2026'!Z36+'P-SST-2026'!AA36+'P-SST-2026'!AB36+'P-SST-2026'!AC36</f>
        <v>1</v>
      </c>
      <c r="L1445" s="1031">
        <f t="shared" si="144"/>
        <v>1</v>
      </c>
      <c r="M1445" s="1031">
        <f t="shared" si="143"/>
        <v>1</v>
      </c>
      <c r="N1445" s="1022">
        <f>'P-SST-2026'!L36</f>
        <v>0</v>
      </c>
      <c r="O1445" s="1022">
        <f>'P-SST-2026'!AC36</f>
        <v>0</v>
      </c>
      <c r="P1445" s="1029" t="e">
        <f t="shared" si="145"/>
        <v>#DIV/0!</v>
      </c>
      <c r="Q1445" s="1029"/>
      <c r="R1445" s="1022">
        <f t="shared" si="146"/>
        <v>0</v>
      </c>
      <c r="S1445" s="1022">
        <f t="shared" si="147"/>
        <v>0</v>
      </c>
    </row>
    <row r="1446" spans="1:19">
      <c r="A1446" s="1022">
        <v>30</v>
      </c>
      <c r="B1446" s="1023" t="str">
        <f>'P-SST-2026'!D37</f>
        <v>SST30</v>
      </c>
      <c r="C1446" s="1053" t="s">
        <v>146</v>
      </c>
      <c r="D1446" s="1053" t="s">
        <v>111</v>
      </c>
      <c r="E1446" s="1023" t="str">
        <f>'P-SST-2026'!V37</f>
        <v>Secretaría General</v>
      </c>
      <c r="F1446" s="1022" t="str">
        <f>'P-SST-2026'!E37</f>
        <v>Realizar seguimiento y control al plan estratégico de seguridad vial</v>
      </c>
      <c r="G1446" s="1022">
        <v>6</v>
      </c>
      <c r="H1446" s="1022" t="s">
        <v>139</v>
      </c>
      <c r="I1446" s="1022">
        <f>'P-SST-2026'!S37</f>
        <v>12</v>
      </c>
      <c r="J1446" s="1022">
        <f>'P-SST-2026'!G37+'P-SST-2026'!H37+'P-SST-2026'!I37+'P-SST-2026'!J37+'P-SST-2026'!K37+'P-SST-2026'!L37</f>
        <v>6</v>
      </c>
      <c r="K1446" s="1022">
        <f>'P-SST-2026'!X37+'P-SST-2026'!Y37+'P-SST-2026'!Z37+'P-SST-2026'!AA37+'P-SST-2026'!AB37+'P-SST-2026'!AC37</f>
        <v>3</v>
      </c>
      <c r="L1446" s="1031">
        <f t="shared" si="144"/>
        <v>0.5</v>
      </c>
      <c r="M1446" s="1031">
        <f t="shared" si="143"/>
        <v>0.25</v>
      </c>
      <c r="N1446" s="1022">
        <f>'P-SST-2026'!L37</f>
        <v>1</v>
      </c>
      <c r="O1446" s="1022">
        <f>'P-SST-2026'!AC37</f>
        <v>0</v>
      </c>
      <c r="P1446" s="1029">
        <f t="shared" si="145"/>
        <v>0</v>
      </c>
      <c r="Q1446" s="1029"/>
      <c r="R1446" s="1022">
        <f t="shared" si="146"/>
        <v>-3</v>
      </c>
      <c r="S1446" s="1022">
        <f t="shared" si="147"/>
        <v>-1</v>
      </c>
    </row>
    <row r="1447" spans="1:19">
      <c r="A1447" s="1022">
        <v>31</v>
      </c>
      <c r="B1447" s="1023" t="str">
        <f>'P-SST-2026'!D38</f>
        <v>SST31</v>
      </c>
      <c r="C1447" s="1053" t="s">
        <v>146</v>
      </c>
      <c r="D1447" s="1053" t="s">
        <v>111</v>
      </c>
      <c r="E1447" s="1023" t="str">
        <f>'P-SST-2026'!V38</f>
        <v>Secretaría General</v>
      </c>
      <c r="F1447" s="1022" t="str">
        <f>'P-SST-2026'!E38</f>
        <v xml:space="preserve">Realizar apoyo en los procesos contractuales recibidos por el grupo de gestión jurídica y contractual </v>
      </c>
      <c r="G1447" s="1022">
        <v>6</v>
      </c>
      <c r="H1447" s="1022" t="s">
        <v>139</v>
      </c>
      <c r="I1447" s="1022">
        <f>'P-SST-2026'!S38</f>
        <v>12</v>
      </c>
      <c r="J1447" s="1022">
        <f>'P-SST-2026'!G38+'P-SST-2026'!H38+'P-SST-2026'!I38+'P-SST-2026'!J38+'P-SST-2026'!K38+'P-SST-2026'!L38</f>
        <v>6</v>
      </c>
      <c r="K1447" s="1022">
        <f>'P-SST-2026'!X38+'P-SST-2026'!Y38+'P-SST-2026'!Z38+'P-SST-2026'!AA38+'P-SST-2026'!AB38+'P-SST-2026'!AC38</f>
        <v>3</v>
      </c>
      <c r="L1447" s="1031">
        <f t="shared" si="144"/>
        <v>0.5</v>
      </c>
      <c r="M1447" s="1031">
        <f t="shared" si="143"/>
        <v>0.25</v>
      </c>
      <c r="N1447" s="1022">
        <f>'P-SST-2026'!L38</f>
        <v>1</v>
      </c>
      <c r="O1447" s="1022">
        <f>'P-SST-2026'!AC38</f>
        <v>0</v>
      </c>
      <c r="P1447" s="1029">
        <f t="shared" si="145"/>
        <v>0</v>
      </c>
      <c r="Q1447" s="1029"/>
      <c r="R1447" s="1022">
        <f t="shared" si="146"/>
        <v>-3</v>
      </c>
      <c r="S1447" s="1022">
        <f t="shared" si="147"/>
        <v>-1</v>
      </c>
    </row>
    <row r="1448" spans="1:19">
      <c r="A1448" s="1022">
        <v>32</v>
      </c>
      <c r="B1448" s="1023" t="str">
        <f>'P-SST-2026'!D39</f>
        <v>SST32</v>
      </c>
      <c r="C1448" s="1053" t="s">
        <v>146</v>
      </c>
      <c r="D1448" s="1053" t="s">
        <v>111</v>
      </c>
      <c r="E1448" s="1023" t="str">
        <f>'P-SST-2026'!V39</f>
        <v>Secretaría General</v>
      </c>
      <c r="F1448" s="1022" t="str">
        <f>'P-SST-2026'!E39</f>
        <v>Socializar los resultados y análisis de los indicadores del SG-SST debidamente actualizados.</v>
      </c>
      <c r="G1448" s="1022">
        <v>6</v>
      </c>
      <c r="H1448" s="1022" t="s">
        <v>139</v>
      </c>
      <c r="I1448" s="1022">
        <f>'P-SST-2026'!S39</f>
        <v>3</v>
      </c>
      <c r="J1448" s="1022">
        <f>'P-SST-2026'!G39+'P-SST-2026'!H39+'P-SST-2026'!I39+'P-SST-2026'!J39+'P-SST-2026'!K39+'P-SST-2026'!L39</f>
        <v>1</v>
      </c>
      <c r="K1448" s="1022">
        <f>'P-SST-2026'!X39+'P-SST-2026'!Y39+'P-SST-2026'!Z39+'P-SST-2026'!AA39+'P-SST-2026'!AB39+'P-SST-2026'!AC39</f>
        <v>0</v>
      </c>
      <c r="L1448" s="1031">
        <f t="shared" si="144"/>
        <v>0.33333333333333331</v>
      </c>
      <c r="M1448" s="1031">
        <f t="shared" si="143"/>
        <v>0</v>
      </c>
      <c r="N1448" s="1022">
        <f>'P-SST-2026'!L39</f>
        <v>0</v>
      </c>
      <c r="O1448" s="1022">
        <f>'P-SST-2026'!AC39</f>
        <v>0</v>
      </c>
      <c r="P1448" s="1029" t="e">
        <f t="shared" si="145"/>
        <v>#DIV/0!</v>
      </c>
      <c r="Q1448" s="1029"/>
      <c r="R1448" s="1022">
        <f t="shared" si="146"/>
        <v>-1</v>
      </c>
      <c r="S1448" s="1022">
        <f t="shared" si="147"/>
        <v>0</v>
      </c>
    </row>
    <row r="1449" spans="1:19">
      <c r="A1449" s="1022">
        <v>33</v>
      </c>
      <c r="B1449" s="1023" t="str">
        <f>'P-SST-2026'!D40</f>
        <v>SST33</v>
      </c>
      <c r="C1449" s="1053" t="s">
        <v>146</v>
      </c>
      <c r="D1449" s="1053" t="s">
        <v>111</v>
      </c>
      <c r="E1449" s="1023" t="str">
        <f>'P-SST-2026'!V40</f>
        <v>Secretaría General</v>
      </c>
      <c r="F1449" s="1022" t="str">
        <f>'P-SST-2026'!E40</f>
        <v>Gestionar Autoevaluación de la Vigencia 2025 con la ARL POSITIVA.</v>
      </c>
      <c r="G1449" s="1022">
        <v>6</v>
      </c>
      <c r="H1449" s="1022" t="s">
        <v>139</v>
      </c>
      <c r="I1449" s="1022">
        <f>'P-SST-2026'!S40</f>
        <v>1</v>
      </c>
      <c r="J1449" s="1022">
        <f>'P-SST-2026'!G40+'P-SST-2026'!H40+'P-SST-2026'!I40+'P-SST-2026'!J40+'P-SST-2026'!K40+'P-SST-2026'!L40</f>
        <v>1</v>
      </c>
      <c r="K1449" s="1022">
        <f>'P-SST-2026'!X40+'P-SST-2026'!Y40+'P-SST-2026'!Z40+'P-SST-2026'!AA40+'P-SST-2026'!AB40+'P-SST-2026'!AC40</f>
        <v>1</v>
      </c>
      <c r="L1449" s="1031">
        <f t="shared" si="144"/>
        <v>1</v>
      </c>
      <c r="M1449" s="1031">
        <f t="shared" si="143"/>
        <v>1</v>
      </c>
      <c r="N1449" s="1022">
        <f>'P-SST-2026'!L40</f>
        <v>0</v>
      </c>
      <c r="O1449" s="1022">
        <f>'P-SST-2026'!AC40</f>
        <v>0</v>
      </c>
      <c r="P1449" s="1029" t="e">
        <f t="shared" si="145"/>
        <v>#DIV/0!</v>
      </c>
      <c r="Q1449" s="1029"/>
      <c r="R1449" s="1022">
        <f t="shared" si="146"/>
        <v>0</v>
      </c>
      <c r="S1449" s="1022">
        <f t="shared" si="147"/>
        <v>0</v>
      </c>
    </row>
    <row r="1450" spans="1:19">
      <c r="A1450" s="1022">
        <v>34</v>
      </c>
      <c r="B1450" s="1023" t="str">
        <f>'P-SST-2026'!D41</f>
        <v>SST34</v>
      </c>
      <c r="C1450" s="1053" t="s">
        <v>146</v>
      </c>
      <c r="D1450" s="1053" t="s">
        <v>111</v>
      </c>
      <c r="E1450" s="1023" t="str">
        <f>'P-SST-2026'!V41</f>
        <v>Secretaría General</v>
      </c>
      <c r="F1450" s="1022" t="str">
        <f>'P-SST-2026'!E41</f>
        <v>Realizar seguimiento al levantamiento del inventario de sustancias químicas en la SMF y Servicios Administrativos</v>
      </c>
      <c r="G1450" s="1022">
        <v>6</v>
      </c>
      <c r="H1450" s="1022" t="s">
        <v>139</v>
      </c>
      <c r="I1450" s="1022">
        <f>'P-SST-2026'!S41</f>
        <v>2</v>
      </c>
      <c r="J1450" s="1022">
        <f>'P-SST-2026'!G41+'P-SST-2026'!H41+'P-SST-2026'!I41+'P-SST-2026'!J41+'P-SST-2026'!K41+'P-SST-2026'!L41</f>
        <v>1</v>
      </c>
      <c r="K1450" s="1022">
        <f>'P-SST-2026'!X41+'P-SST-2026'!Y41+'P-SST-2026'!Z41+'P-SST-2026'!AA41+'P-SST-2026'!AB41+'P-SST-2026'!AC41</f>
        <v>0</v>
      </c>
      <c r="L1450" s="1031">
        <f t="shared" si="144"/>
        <v>0.5</v>
      </c>
      <c r="M1450" s="1031">
        <f t="shared" si="143"/>
        <v>0</v>
      </c>
      <c r="N1450" s="1022">
        <f>'P-SST-2026'!L41</f>
        <v>0</v>
      </c>
      <c r="O1450" s="1022">
        <f>'P-SST-2026'!AC41</f>
        <v>0</v>
      </c>
      <c r="P1450" s="1029" t="e">
        <f t="shared" si="145"/>
        <v>#DIV/0!</v>
      </c>
      <c r="Q1450" s="1029"/>
      <c r="R1450" s="1022">
        <f t="shared" si="146"/>
        <v>-1</v>
      </c>
      <c r="S1450" s="1022">
        <f t="shared" si="147"/>
        <v>0</v>
      </c>
    </row>
    <row r="1451" spans="1:19">
      <c r="A1451" s="1022">
        <v>35</v>
      </c>
      <c r="B1451" s="1023" t="str">
        <f>'P-SST-2026'!D42</f>
        <v>SST35</v>
      </c>
      <c r="C1451" s="1053" t="s">
        <v>146</v>
      </c>
      <c r="D1451" s="1053" t="s">
        <v>111</v>
      </c>
      <c r="E1451" s="1023" t="str">
        <f>'P-SST-2026'!V42</f>
        <v>Secretaría General</v>
      </c>
      <c r="F1451" s="1022" t="str">
        <f>'P-SST-2026'!E42</f>
        <v>Realizar mediciones ambientales y de seguridad y salud en el trabajo de acuerdo con la necesidad.</v>
      </c>
      <c r="G1451" s="1022">
        <v>6</v>
      </c>
      <c r="H1451" s="1022" t="s">
        <v>139</v>
      </c>
      <c r="I1451" s="1022">
        <f>'P-SST-2026'!S42</f>
        <v>1</v>
      </c>
      <c r="J1451" s="1022">
        <f>'P-SST-2026'!G42+'P-SST-2026'!H42+'P-SST-2026'!I42+'P-SST-2026'!J42+'P-SST-2026'!K42+'P-SST-2026'!L42</f>
        <v>0</v>
      </c>
      <c r="K1451" s="1022">
        <f>'P-SST-2026'!X42+'P-SST-2026'!Y42+'P-SST-2026'!Z42+'P-SST-2026'!AA42+'P-SST-2026'!AB42+'P-SST-2026'!AC42</f>
        <v>0</v>
      </c>
      <c r="L1451" s="1031">
        <f t="shared" si="144"/>
        <v>0</v>
      </c>
      <c r="M1451" s="1031">
        <f t="shared" si="143"/>
        <v>0</v>
      </c>
      <c r="N1451" s="1022">
        <f>'P-SST-2026'!L42</f>
        <v>0</v>
      </c>
      <c r="O1451" s="1022">
        <f>'P-SST-2026'!AC42</f>
        <v>0</v>
      </c>
      <c r="P1451" s="1029" t="e">
        <f t="shared" si="145"/>
        <v>#DIV/0!</v>
      </c>
      <c r="Q1451" s="1029"/>
      <c r="R1451" s="1022">
        <f t="shared" si="146"/>
        <v>0</v>
      </c>
      <c r="S1451" s="1022">
        <f t="shared" si="147"/>
        <v>0</v>
      </c>
    </row>
    <row r="1452" spans="1:19">
      <c r="A1452" s="1022">
        <v>36</v>
      </c>
      <c r="B1452" s="1023" t="str">
        <f>'P-SST-2026'!D43</f>
        <v>SST36</v>
      </c>
      <c r="C1452" s="1053" t="s">
        <v>146</v>
      </c>
      <c r="D1452" s="1053" t="s">
        <v>111</v>
      </c>
      <c r="E1452" s="1023" t="str">
        <f>'P-SST-2026'!V43</f>
        <v>Secretaría General</v>
      </c>
      <c r="F1452" s="1022" t="str">
        <f>'P-SST-2026'!E43</f>
        <v>Gestionar los Hallazgos y las oportunidades de mejora relacionadas con SST definidas por cada uno de los Roles del INM</v>
      </c>
      <c r="G1452" s="1022">
        <v>6</v>
      </c>
      <c r="H1452" s="1022" t="s">
        <v>139</v>
      </c>
      <c r="I1452" s="1022">
        <f>'P-SST-2026'!S43</f>
        <v>2</v>
      </c>
      <c r="J1452" s="1022">
        <f>'P-SST-2026'!G43+'P-SST-2026'!H43+'P-SST-2026'!I43+'P-SST-2026'!J43+'P-SST-2026'!K43+'P-SST-2026'!L43</f>
        <v>0</v>
      </c>
      <c r="K1452" s="1022">
        <f>'P-SST-2026'!X43+'P-SST-2026'!Y43+'P-SST-2026'!Z43+'P-SST-2026'!AA43+'P-SST-2026'!AB43+'P-SST-2026'!AC43</f>
        <v>0</v>
      </c>
      <c r="L1452" s="1031">
        <f t="shared" si="144"/>
        <v>0</v>
      </c>
      <c r="M1452" s="1031">
        <f t="shared" si="143"/>
        <v>0</v>
      </c>
      <c r="N1452" s="1022">
        <f>'P-SST-2026'!L43</f>
        <v>0</v>
      </c>
      <c r="O1452" s="1022">
        <f>'P-SST-2026'!AC43</f>
        <v>0</v>
      </c>
      <c r="P1452" s="1029" t="e">
        <f t="shared" si="145"/>
        <v>#DIV/0!</v>
      </c>
      <c r="Q1452" s="1029"/>
      <c r="R1452" s="1022">
        <f t="shared" si="146"/>
        <v>0</v>
      </c>
      <c r="S1452" s="1022">
        <f t="shared" si="147"/>
        <v>0</v>
      </c>
    </row>
    <row r="1453" spans="1:19">
      <c r="A1453" s="1022">
        <v>37</v>
      </c>
      <c r="B1453" s="1023" t="str">
        <f>'P-SST-2026'!D44</f>
        <v>SST37</v>
      </c>
      <c r="C1453" s="1053" t="s">
        <v>146</v>
      </c>
      <c r="D1453" s="1053" t="s">
        <v>111</v>
      </c>
      <c r="E1453" s="1023" t="str">
        <f>'P-SST-2026'!V44</f>
        <v>Secretaría General</v>
      </c>
      <c r="F1453" s="1022" t="str">
        <f>'P-SST-2026'!E44</f>
        <v>Realizar inducción de seguridad y salud en el trabajo a servidores públicos, contratistas, practicantes o proveedores.</v>
      </c>
      <c r="G1453" s="1022">
        <v>6</v>
      </c>
      <c r="H1453" s="1022" t="s">
        <v>139</v>
      </c>
      <c r="I1453" s="1022">
        <f>'P-SST-2026'!S44</f>
        <v>2</v>
      </c>
      <c r="J1453" s="1022">
        <f>'P-SST-2026'!G44+'P-SST-2026'!H44+'P-SST-2026'!I44+'P-SST-2026'!J44+'P-SST-2026'!K44+'P-SST-2026'!L44</f>
        <v>1</v>
      </c>
      <c r="K1453" s="1022">
        <f>'P-SST-2026'!X44+'P-SST-2026'!Y44+'P-SST-2026'!Z44+'P-SST-2026'!AA44+'P-SST-2026'!AB44+'P-SST-2026'!AC44</f>
        <v>1</v>
      </c>
      <c r="L1453" s="1031">
        <f t="shared" si="144"/>
        <v>0.5</v>
      </c>
      <c r="M1453" s="1031">
        <f t="shared" si="143"/>
        <v>0.5</v>
      </c>
      <c r="N1453" s="1022">
        <f>'P-SST-2026'!L44</f>
        <v>0</v>
      </c>
      <c r="O1453" s="1022">
        <f>'P-SST-2026'!AC44</f>
        <v>0</v>
      </c>
      <c r="P1453" s="1029" t="e">
        <f t="shared" si="145"/>
        <v>#DIV/0!</v>
      </c>
      <c r="Q1453" s="1029"/>
      <c r="R1453" s="1022">
        <f t="shared" si="146"/>
        <v>0</v>
      </c>
      <c r="S1453" s="1022">
        <f t="shared" si="147"/>
        <v>0</v>
      </c>
    </row>
    <row r="1454" spans="1:19">
      <c r="A1454" s="1022">
        <v>38</v>
      </c>
      <c r="B1454" s="1023" t="str">
        <f>'P-SST-2026'!D45</f>
        <v>SST38</v>
      </c>
      <c r="C1454" s="1053" t="s">
        <v>146</v>
      </c>
      <c r="D1454" s="1053" t="s">
        <v>111</v>
      </c>
      <c r="E1454" s="1023" t="str">
        <f>'P-SST-2026'!V45</f>
        <v>Secretaría General</v>
      </c>
      <c r="F1454" s="1022" t="str">
        <f>'P-SST-2026'!E45</f>
        <v>Realizar actividades tendientes a Promocionar la Salud (Semana de la Salud y ambiental)</v>
      </c>
      <c r="G1454" s="1022">
        <v>6</v>
      </c>
      <c r="H1454" s="1022" t="s">
        <v>139</v>
      </c>
      <c r="I1454" s="1022">
        <f>'P-SST-2026'!S45</f>
        <v>1</v>
      </c>
      <c r="J1454" s="1022">
        <f>'P-SST-2026'!G45+'P-SST-2026'!H45+'P-SST-2026'!I45+'P-SST-2026'!J45+'P-SST-2026'!K45+'P-SST-2026'!L45</f>
        <v>1</v>
      </c>
      <c r="K1454" s="1022">
        <f>'P-SST-2026'!X45+'P-SST-2026'!Y45+'P-SST-2026'!Z45+'P-SST-2026'!AA45+'P-SST-2026'!AB45+'P-SST-2026'!AC45</f>
        <v>0</v>
      </c>
      <c r="L1454" s="1031">
        <f t="shared" si="144"/>
        <v>1</v>
      </c>
      <c r="M1454" s="1031">
        <f t="shared" si="143"/>
        <v>0</v>
      </c>
      <c r="N1454" s="1022">
        <f>'P-SST-2026'!L45</f>
        <v>0</v>
      </c>
      <c r="O1454" s="1022">
        <f>'P-SST-2026'!AC45</f>
        <v>0</v>
      </c>
      <c r="P1454" s="1029" t="e">
        <f t="shared" si="145"/>
        <v>#DIV/0!</v>
      </c>
      <c r="Q1454" s="1029"/>
      <c r="R1454" s="1022">
        <f t="shared" si="146"/>
        <v>-1</v>
      </c>
      <c r="S1454" s="1022">
        <f t="shared" si="147"/>
        <v>0</v>
      </c>
    </row>
    <row r="1455" spans="1:19">
      <c r="A1455" s="1022">
        <v>39</v>
      </c>
      <c r="B1455" s="1023" t="str">
        <f>'P-SST-2026'!D46</f>
        <v>SST39</v>
      </c>
      <c r="C1455" s="1053" t="s">
        <v>146</v>
      </c>
      <c r="D1455" s="1053" t="s">
        <v>111</v>
      </c>
      <c r="E1455" s="1023" t="str">
        <f>'P-SST-2026'!V46</f>
        <v>Secretaría General</v>
      </c>
      <c r="F1455" s="1022" t="str">
        <f>'P-SST-2026'!E46</f>
        <v xml:space="preserve">Realizar capacitación y acompañamiento del COPASST </v>
      </c>
      <c r="G1455" s="1022">
        <v>6</v>
      </c>
      <c r="H1455" s="1022" t="s">
        <v>139</v>
      </c>
      <c r="I1455" s="1022">
        <f>'P-SST-2026'!S46</f>
        <v>12</v>
      </c>
      <c r="J1455" s="1022">
        <f>'P-SST-2026'!G46+'P-SST-2026'!H46+'P-SST-2026'!I46+'P-SST-2026'!J46+'P-SST-2026'!K46+'P-SST-2026'!L46</f>
        <v>6</v>
      </c>
      <c r="K1455" s="1022">
        <f>'P-SST-2026'!X46+'P-SST-2026'!Y46+'P-SST-2026'!Z46+'P-SST-2026'!AA46+'P-SST-2026'!AB46+'P-SST-2026'!AC46</f>
        <v>3</v>
      </c>
      <c r="L1455" s="1031">
        <f t="shared" si="144"/>
        <v>0.5</v>
      </c>
      <c r="M1455" s="1031">
        <f t="shared" si="143"/>
        <v>0.25</v>
      </c>
      <c r="N1455" s="1022">
        <f>'P-SST-2026'!L46</f>
        <v>1</v>
      </c>
      <c r="O1455" s="1022">
        <f>'P-SST-2026'!AC46</f>
        <v>0</v>
      </c>
      <c r="P1455" s="1029">
        <f t="shared" si="145"/>
        <v>0</v>
      </c>
      <c r="Q1455" s="1029"/>
      <c r="R1455" s="1022">
        <f t="shared" si="146"/>
        <v>-3</v>
      </c>
      <c r="S1455" s="1022">
        <f t="shared" si="147"/>
        <v>-1</v>
      </c>
    </row>
    <row r="1456" spans="1:19">
      <c r="A1456" s="1022">
        <v>40</v>
      </c>
      <c r="B1456" s="1023" t="str">
        <f>'P-SST-2026'!D47</f>
        <v>SST40</v>
      </c>
      <c r="C1456" s="1053" t="s">
        <v>146</v>
      </c>
      <c r="D1456" s="1053" t="s">
        <v>111</v>
      </c>
      <c r="E1456" s="1023" t="str">
        <f>'P-SST-2026'!V47</f>
        <v>Secretaría General</v>
      </c>
      <c r="F1456" s="1022" t="str">
        <f>'P-SST-2026'!E47</f>
        <v>Realizar seguimiento al comité de convivencia laboral y su capacitación (recibir informes)</v>
      </c>
      <c r="G1456" s="1022">
        <v>6</v>
      </c>
      <c r="H1456" s="1022" t="s">
        <v>139</v>
      </c>
      <c r="I1456" s="1022">
        <f>'P-SST-2026'!S47</f>
        <v>12</v>
      </c>
      <c r="J1456" s="1022">
        <f>'P-SST-2026'!G47+'P-SST-2026'!H47+'P-SST-2026'!I47+'P-SST-2026'!J47+'P-SST-2026'!K47+'P-SST-2026'!L47</f>
        <v>6</v>
      </c>
      <c r="K1456" s="1022">
        <f>'P-SST-2026'!X47+'P-SST-2026'!Y47+'P-SST-2026'!Z47+'P-SST-2026'!AA47+'P-SST-2026'!AB47+'P-SST-2026'!AC47</f>
        <v>3</v>
      </c>
      <c r="L1456" s="1031">
        <f t="shared" si="144"/>
        <v>0.5</v>
      </c>
      <c r="M1456" s="1031">
        <f t="shared" si="143"/>
        <v>0.25</v>
      </c>
      <c r="N1456" s="1022">
        <f>'P-SST-2026'!L47</f>
        <v>1</v>
      </c>
      <c r="O1456" s="1022">
        <f>'P-SST-2026'!AC47</f>
        <v>0</v>
      </c>
      <c r="P1456" s="1029">
        <f t="shared" si="145"/>
        <v>0</v>
      </c>
      <c r="Q1456" s="1029"/>
      <c r="R1456" s="1022">
        <f t="shared" si="146"/>
        <v>-3</v>
      </c>
      <c r="S1456" s="1022">
        <f t="shared" si="147"/>
        <v>-1</v>
      </c>
    </row>
    <row r="1457" spans="1:19">
      <c r="A1457" s="1022">
        <v>41</v>
      </c>
      <c r="B1457" s="1023" t="str">
        <f>'P-SST-2026'!D48</f>
        <v>SST41</v>
      </c>
      <c r="C1457" s="1053" t="s">
        <v>146</v>
      </c>
      <c r="D1457" s="1053" t="s">
        <v>111</v>
      </c>
      <c r="E1457" s="1023" t="str">
        <f>'P-SST-2026'!V48</f>
        <v>Secretaría General</v>
      </c>
      <c r="F1457" s="1022" t="str">
        <f>'P-SST-2026'!E48</f>
        <v>Actualizar y Acompañar el seguimiento al programa de Inspecciones COPASST .</v>
      </c>
      <c r="G1457" s="1022">
        <v>6</v>
      </c>
      <c r="H1457" s="1022" t="s">
        <v>139</v>
      </c>
      <c r="I1457" s="1022">
        <f>'P-SST-2026'!S48</f>
        <v>3</v>
      </c>
      <c r="J1457" s="1022">
        <f>'P-SST-2026'!G48+'P-SST-2026'!H48+'P-SST-2026'!I48+'P-SST-2026'!J48+'P-SST-2026'!K48+'P-SST-2026'!L48</f>
        <v>1</v>
      </c>
      <c r="K1457" s="1022">
        <f>'P-SST-2026'!X48+'P-SST-2026'!Y48+'P-SST-2026'!Z48+'P-SST-2026'!AA48+'P-SST-2026'!AB48+'P-SST-2026'!AC48</f>
        <v>0</v>
      </c>
      <c r="L1457" s="1031">
        <f t="shared" si="144"/>
        <v>0.33333333333333331</v>
      </c>
      <c r="M1457" s="1031">
        <f t="shared" si="143"/>
        <v>0</v>
      </c>
      <c r="N1457" s="1022">
        <f>'P-SST-2026'!L48</f>
        <v>0</v>
      </c>
      <c r="O1457" s="1022">
        <f>'P-SST-2026'!AC48</f>
        <v>0</v>
      </c>
      <c r="P1457" s="1029" t="e">
        <f t="shared" si="145"/>
        <v>#DIV/0!</v>
      </c>
      <c r="Q1457" s="1029"/>
      <c r="R1457" s="1022">
        <f t="shared" si="146"/>
        <v>-1</v>
      </c>
      <c r="S1457" s="1022">
        <f t="shared" si="147"/>
        <v>0</v>
      </c>
    </row>
    <row r="1458" spans="1:19">
      <c r="A1458" s="1022">
        <v>42</v>
      </c>
      <c r="B1458" s="1023" t="str">
        <f>'P-SST-2026'!D49</f>
        <v>SST42</v>
      </c>
      <c r="C1458" s="1053" t="s">
        <v>146</v>
      </c>
      <c r="D1458" s="1053" t="s">
        <v>111</v>
      </c>
      <c r="E1458" s="1023" t="str">
        <f>'P-SST-2026'!V49</f>
        <v>Secretaría General</v>
      </c>
      <c r="F1458" s="1022" t="str">
        <f>'P-SST-2026'!E49</f>
        <v xml:space="preserve">Gestionar la ejecución del Cronograma de capacitaciones y actividades del SG-SST  </v>
      </c>
      <c r="G1458" s="1022">
        <v>6</v>
      </c>
      <c r="H1458" s="1022" t="s">
        <v>139</v>
      </c>
      <c r="I1458" s="1022">
        <f>'P-SST-2026'!S49</f>
        <v>9</v>
      </c>
      <c r="J1458" s="1022">
        <f>'P-SST-2026'!G49+'P-SST-2026'!H49+'P-SST-2026'!I49+'P-SST-2026'!J49+'P-SST-2026'!K49+'P-SST-2026'!L49</f>
        <v>5</v>
      </c>
      <c r="K1458" s="1022">
        <f>'P-SST-2026'!X49+'P-SST-2026'!Y49+'P-SST-2026'!Z49+'P-SST-2026'!AA49+'P-SST-2026'!AB49+'P-SST-2026'!AC49</f>
        <v>2</v>
      </c>
      <c r="L1458" s="1031">
        <f t="shared" si="144"/>
        <v>0.55555555555555558</v>
      </c>
      <c r="M1458" s="1031">
        <f t="shared" ref="M1458:M1521" si="148">K1458/I1458</f>
        <v>0.22222222222222221</v>
      </c>
      <c r="N1458" s="1022">
        <f>'P-SST-2026'!L49</f>
        <v>1</v>
      </c>
      <c r="O1458" s="1022">
        <f>'P-SST-2026'!AC49</f>
        <v>0</v>
      </c>
      <c r="P1458" s="1029">
        <f t="shared" si="145"/>
        <v>0</v>
      </c>
      <c r="Q1458" s="1029"/>
      <c r="R1458" s="1022">
        <f t="shared" si="146"/>
        <v>-3</v>
      </c>
      <c r="S1458" s="1022">
        <f t="shared" si="147"/>
        <v>-1</v>
      </c>
    </row>
    <row r="1459" spans="1:19">
      <c r="A1459" s="1022">
        <v>43</v>
      </c>
      <c r="B1459" s="1023" t="str">
        <f>'P-SST-2026'!D50</f>
        <v>SST43</v>
      </c>
      <c r="C1459" s="1053" t="s">
        <v>146</v>
      </c>
      <c r="D1459" s="1053" t="s">
        <v>111</v>
      </c>
      <c r="E1459" s="1023" t="str">
        <f>'P-SST-2026'!V50</f>
        <v>Secretaría General</v>
      </c>
      <c r="F1459" s="1022" t="str">
        <f>'P-SST-2026'!E50</f>
        <v>Gestionar la publicación de piezas y campañas sobre seguridad y salud en el trabajo con comunicaciones.</v>
      </c>
      <c r="G1459" s="1022">
        <v>6</v>
      </c>
      <c r="H1459" s="1022" t="s">
        <v>139</v>
      </c>
      <c r="I1459" s="1022">
        <f>'P-SST-2026'!S50</f>
        <v>9</v>
      </c>
      <c r="J1459" s="1022">
        <f>'P-SST-2026'!G50+'P-SST-2026'!H50+'P-SST-2026'!I50+'P-SST-2026'!J50+'P-SST-2026'!K50+'P-SST-2026'!L50</f>
        <v>5</v>
      </c>
      <c r="K1459" s="1022">
        <f>'P-SST-2026'!X50+'P-SST-2026'!Y50+'P-SST-2026'!Z50+'P-SST-2026'!AA50+'P-SST-2026'!AB50+'P-SST-2026'!AC50</f>
        <v>2</v>
      </c>
      <c r="L1459" s="1031">
        <f t="shared" si="144"/>
        <v>0.55555555555555558</v>
      </c>
      <c r="M1459" s="1031">
        <f t="shared" si="148"/>
        <v>0.22222222222222221</v>
      </c>
      <c r="N1459" s="1022">
        <f>'P-SST-2026'!L50</f>
        <v>1</v>
      </c>
      <c r="O1459" s="1022">
        <f>'P-SST-2026'!AC50</f>
        <v>0</v>
      </c>
      <c r="P1459" s="1029">
        <f t="shared" si="145"/>
        <v>0</v>
      </c>
      <c r="Q1459" s="1029"/>
      <c r="R1459" s="1022">
        <f t="shared" si="146"/>
        <v>-3</v>
      </c>
      <c r="S1459" s="1022">
        <f t="shared" si="147"/>
        <v>-1</v>
      </c>
    </row>
    <row r="1460" spans="1:19">
      <c r="A1460" s="1022">
        <v>1</v>
      </c>
      <c r="B1460" s="1023" t="str">
        <f>'P-SST-2026'!D8</f>
        <v>SST1</v>
      </c>
      <c r="C1460" s="1053" t="s">
        <v>146</v>
      </c>
      <c r="D1460" s="1053" t="s">
        <v>111</v>
      </c>
      <c r="E1460" s="1023" t="str">
        <f>'P-SST-2026'!V8</f>
        <v>Secretaría General</v>
      </c>
      <c r="F1460" s="1022" t="str">
        <f>'P-SST-2026'!E8</f>
        <v xml:space="preserve"> Reportar los indicadores del SG-SST en ISOLUCION.</v>
      </c>
      <c r="G1460" s="1022">
        <v>7</v>
      </c>
      <c r="H1460" s="1022" t="s">
        <v>140</v>
      </c>
      <c r="I1460" s="1022">
        <f>'P-SST-2026'!S8</f>
        <v>12</v>
      </c>
      <c r="J1460" s="1022">
        <f>'P-SST-2026'!G8+'P-SST-2026'!H8+'P-SST-2026'!I8+'P-SST-2026'!J8+'P-SST-2026'!K8+'P-SST-2026'!L8+'P-SST-2026'!M8</f>
        <v>7</v>
      </c>
      <c r="K1460" s="1022">
        <f>'P-SST-2026'!X8+'P-SST-2026'!Y8+'P-SST-2026'!Z8+'P-SST-2026'!AA8+'P-SST-2026'!AB8+'P-SST-2026'!AC8+'P-SST-2026'!AD8</f>
        <v>3</v>
      </c>
      <c r="L1460" s="1031">
        <f t="shared" si="144"/>
        <v>0.58333333333333337</v>
      </c>
      <c r="M1460" s="1031">
        <f t="shared" si="148"/>
        <v>0.25</v>
      </c>
      <c r="N1460" s="1022">
        <f>'P-SST-2026'!M8</f>
        <v>1</v>
      </c>
      <c r="O1460" s="1022">
        <f>'P-SST-2026'!AD8</f>
        <v>0</v>
      </c>
      <c r="P1460" s="1029">
        <f t="shared" si="145"/>
        <v>0</v>
      </c>
      <c r="Q1460" s="1029"/>
      <c r="R1460" s="1022">
        <f t="shared" si="146"/>
        <v>-4</v>
      </c>
      <c r="S1460" s="1022">
        <f t="shared" si="147"/>
        <v>-1</v>
      </c>
    </row>
    <row r="1461" spans="1:19">
      <c r="A1461" s="1022">
        <v>2</v>
      </c>
      <c r="B1461" s="1023" t="str">
        <f>'P-SST-2026'!D9</f>
        <v>SST2</v>
      </c>
      <c r="C1461" s="1053" t="s">
        <v>146</v>
      </c>
      <c r="D1461" s="1053" t="s">
        <v>111</v>
      </c>
      <c r="E1461" s="1023" t="str">
        <f>'P-SST-2026'!V9</f>
        <v>Secretaría General</v>
      </c>
      <c r="F1461" s="1022" t="str">
        <f>'P-SST-2026'!E9</f>
        <v>Actualizar la política de SST teniendo en cuenta el decreto 1072 de 2015 y la ISO 45001.</v>
      </c>
      <c r="G1461" s="1022">
        <v>7</v>
      </c>
      <c r="H1461" s="1022" t="s">
        <v>140</v>
      </c>
      <c r="I1461" s="1022">
        <f>'P-SST-2026'!S9</f>
        <v>1</v>
      </c>
      <c r="J1461" s="1022">
        <f>'P-SST-2026'!G9+'P-SST-2026'!H9+'P-SST-2026'!I9+'P-SST-2026'!J9+'P-SST-2026'!K9+'P-SST-2026'!L9+'P-SST-2026'!M9</f>
        <v>1</v>
      </c>
      <c r="K1461" s="1022">
        <f>'P-SST-2026'!X9+'P-SST-2026'!Y9+'P-SST-2026'!Z9+'P-SST-2026'!AA9+'P-SST-2026'!AB9+'P-SST-2026'!AC9+'P-SST-2026'!AD9</f>
        <v>1</v>
      </c>
      <c r="L1461" s="1031">
        <f t="shared" si="144"/>
        <v>1</v>
      </c>
      <c r="M1461" s="1031">
        <f t="shared" si="148"/>
        <v>1</v>
      </c>
      <c r="N1461" s="1022">
        <f>'P-SST-2026'!M9</f>
        <v>0</v>
      </c>
      <c r="O1461" s="1022">
        <f>'P-SST-2026'!AD9</f>
        <v>0</v>
      </c>
      <c r="P1461" s="1029" t="e">
        <f t="shared" si="145"/>
        <v>#DIV/0!</v>
      </c>
      <c r="Q1461" s="1029"/>
      <c r="R1461" s="1022">
        <f t="shared" si="146"/>
        <v>0</v>
      </c>
      <c r="S1461" s="1022">
        <f t="shared" si="147"/>
        <v>0</v>
      </c>
    </row>
    <row r="1462" spans="1:19">
      <c r="A1462" s="1022">
        <v>3</v>
      </c>
      <c r="B1462" s="1023" t="str">
        <f>'P-SST-2026'!D10</f>
        <v>SST3</v>
      </c>
      <c r="C1462" s="1053" t="s">
        <v>146</v>
      </c>
      <c r="D1462" s="1053" t="s">
        <v>111</v>
      </c>
      <c r="E1462" s="1023" t="str">
        <f>'P-SST-2026'!V10</f>
        <v>Secretaría General</v>
      </c>
      <c r="F1462" s="1022" t="str">
        <f>'P-SST-2026'!E10</f>
        <v>Gestionar las elecciones del comité de convivencia (COCOLA) y el comité paritario de seguridad y salud en el trabajo (COPASST) Para la vigencia  2027-2028.</v>
      </c>
      <c r="G1462" s="1022">
        <v>7</v>
      </c>
      <c r="H1462" s="1022" t="s">
        <v>140</v>
      </c>
      <c r="I1462" s="1022">
        <f>'P-SST-2026'!S10</f>
        <v>1</v>
      </c>
      <c r="J1462" s="1022">
        <f>'P-SST-2026'!G10+'P-SST-2026'!H10+'P-SST-2026'!I10+'P-SST-2026'!J10+'P-SST-2026'!K10+'P-SST-2026'!L10+'P-SST-2026'!M10</f>
        <v>0</v>
      </c>
      <c r="K1462" s="1022">
        <f>'P-SST-2026'!X10+'P-SST-2026'!Y10+'P-SST-2026'!Z10+'P-SST-2026'!AA10+'P-SST-2026'!AB10+'P-SST-2026'!AC10+'P-SST-2026'!AD10</f>
        <v>0</v>
      </c>
      <c r="L1462" s="1031">
        <f t="shared" si="144"/>
        <v>0</v>
      </c>
      <c r="M1462" s="1031">
        <f t="shared" si="148"/>
        <v>0</v>
      </c>
      <c r="N1462" s="1022">
        <f>'P-SST-2026'!M10</f>
        <v>0</v>
      </c>
      <c r="O1462" s="1022">
        <f>'P-SST-2026'!AD10</f>
        <v>0</v>
      </c>
      <c r="P1462" s="1029" t="e">
        <f t="shared" si="145"/>
        <v>#DIV/0!</v>
      </c>
      <c r="Q1462" s="1029"/>
      <c r="R1462" s="1022">
        <f t="shared" si="146"/>
        <v>0</v>
      </c>
      <c r="S1462" s="1022">
        <f t="shared" si="147"/>
        <v>0</v>
      </c>
    </row>
    <row r="1463" spans="1:19">
      <c r="A1463" s="1022">
        <v>4</v>
      </c>
      <c r="B1463" s="1023" t="str">
        <f>'P-SST-2026'!D11</f>
        <v>SST4</v>
      </c>
      <c r="C1463" s="1053" t="s">
        <v>146</v>
      </c>
      <c r="D1463" s="1053" t="s">
        <v>111</v>
      </c>
      <c r="E1463" s="1023" t="str">
        <f>'P-SST-2026'!V11</f>
        <v>Secretaría General</v>
      </c>
      <c r="F1463" s="1022" t="str">
        <f>'P-SST-2026'!E11</f>
        <v>Crear la convocatoria para las elecciones del comité de convivencia (COCOLA) y el comité paritario de seguridad y salud en el trabajo (COPASST) Para la vigencia  2027-2028.</v>
      </c>
      <c r="G1463" s="1022">
        <v>7</v>
      </c>
      <c r="H1463" s="1022" t="s">
        <v>140</v>
      </c>
      <c r="I1463" s="1022">
        <f>'P-SST-2026'!S11</f>
        <v>1</v>
      </c>
      <c r="J1463" s="1022">
        <f>'P-SST-2026'!G11+'P-SST-2026'!H11+'P-SST-2026'!I11+'P-SST-2026'!J11+'P-SST-2026'!K11+'P-SST-2026'!L11+'P-SST-2026'!M11</f>
        <v>1</v>
      </c>
      <c r="K1463" s="1022">
        <f>'P-SST-2026'!X11+'P-SST-2026'!Y11+'P-SST-2026'!Z11+'P-SST-2026'!AA11+'P-SST-2026'!AB11+'P-SST-2026'!AC11+'P-SST-2026'!AD11</f>
        <v>0</v>
      </c>
      <c r="L1463" s="1031">
        <f t="shared" si="144"/>
        <v>1</v>
      </c>
      <c r="M1463" s="1031">
        <f t="shared" si="148"/>
        <v>0</v>
      </c>
      <c r="N1463" s="1022">
        <f>'P-SST-2026'!M11</f>
        <v>0</v>
      </c>
      <c r="O1463" s="1022">
        <f>'P-SST-2026'!AD11</f>
        <v>0</v>
      </c>
      <c r="P1463" s="1029" t="e">
        <f t="shared" si="145"/>
        <v>#DIV/0!</v>
      </c>
      <c r="Q1463" s="1029"/>
      <c r="R1463" s="1022">
        <f t="shared" si="146"/>
        <v>-1</v>
      </c>
      <c r="S1463" s="1022">
        <f t="shared" si="147"/>
        <v>0</v>
      </c>
    </row>
    <row r="1464" spans="1:19">
      <c r="A1464" s="1022">
        <v>5</v>
      </c>
      <c r="B1464" s="1023" t="str">
        <f>'P-SST-2026'!D12</f>
        <v>SST5</v>
      </c>
      <c r="C1464" s="1053" t="s">
        <v>146</v>
      </c>
      <c r="D1464" s="1053" t="s">
        <v>111</v>
      </c>
      <c r="E1464" s="1023" t="str">
        <f>'P-SST-2026'!V12</f>
        <v>Secretaría General</v>
      </c>
      <c r="F1464" s="1022" t="str">
        <f>'P-SST-2026'!E12</f>
        <v>Actualizar los objetivos del sistema de gestion de seguridad y salud en el trabajo  teniendo en cuenta el decreto 1072 de 2015 y la ISO 45001.</v>
      </c>
      <c r="G1464" s="1022">
        <v>7</v>
      </c>
      <c r="H1464" s="1022" t="s">
        <v>140</v>
      </c>
      <c r="I1464" s="1022">
        <f>'P-SST-2026'!S12</f>
        <v>1</v>
      </c>
      <c r="J1464" s="1022">
        <f>'P-SST-2026'!G12+'P-SST-2026'!H12+'P-SST-2026'!I12+'P-SST-2026'!J12+'P-SST-2026'!K12+'P-SST-2026'!L12+'P-SST-2026'!M12</f>
        <v>0</v>
      </c>
      <c r="K1464" s="1022">
        <f>'P-SST-2026'!X12+'P-SST-2026'!Y12+'P-SST-2026'!Z12+'P-SST-2026'!AA12+'P-SST-2026'!AB12+'P-SST-2026'!AC12+'P-SST-2026'!AD12</f>
        <v>0</v>
      </c>
      <c r="L1464" s="1031">
        <f t="shared" si="144"/>
        <v>0</v>
      </c>
      <c r="M1464" s="1031">
        <f t="shared" si="148"/>
        <v>0</v>
      </c>
      <c r="N1464" s="1022">
        <f>'P-SST-2026'!M12</f>
        <v>0</v>
      </c>
      <c r="O1464" s="1022">
        <f>'P-SST-2026'!AD12</f>
        <v>0</v>
      </c>
      <c r="P1464" s="1029" t="e">
        <f t="shared" si="145"/>
        <v>#DIV/0!</v>
      </c>
      <c r="Q1464" s="1029"/>
      <c r="R1464" s="1022">
        <f t="shared" si="146"/>
        <v>0</v>
      </c>
      <c r="S1464" s="1022">
        <f t="shared" si="147"/>
        <v>0</v>
      </c>
    </row>
    <row r="1465" spans="1:19">
      <c r="A1465" s="1022">
        <v>6</v>
      </c>
      <c r="B1465" s="1023" t="str">
        <f>'P-SST-2026'!D13</f>
        <v>SST6</v>
      </c>
      <c r="C1465" s="1053" t="s">
        <v>146</v>
      </c>
      <c r="D1465" s="1053" t="s">
        <v>111</v>
      </c>
      <c r="E1465" s="1023" t="str">
        <f>'P-SST-2026'!V13</f>
        <v>Secretaría General</v>
      </c>
      <c r="F1465" s="1022" t="str">
        <f>'P-SST-2026'!E13</f>
        <v>Actualizarel Reglamento de Higiene y Seguridad Industrial teniendo en cuenta el decreto 1072 de 2015 y la ISO 45001.</v>
      </c>
      <c r="G1465" s="1022">
        <v>7</v>
      </c>
      <c r="H1465" s="1022" t="s">
        <v>140</v>
      </c>
      <c r="I1465" s="1022">
        <f>'P-SST-2026'!S13</f>
        <v>1</v>
      </c>
      <c r="J1465" s="1022">
        <f>'P-SST-2026'!G13+'P-SST-2026'!H13+'P-SST-2026'!I13+'P-SST-2026'!J13+'P-SST-2026'!K13+'P-SST-2026'!L13+'P-SST-2026'!M13</f>
        <v>1</v>
      </c>
      <c r="K1465" s="1022">
        <f>'P-SST-2026'!X13+'P-SST-2026'!Y13+'P-SST-2026'!Z13+'P-SST-2026'!AA13+'P-SST-2026'!AB13+'P-SST-2026'!AC13+'P-SST-2026'!AD13</f>
        <v>1</v>
      </c>
      <c r="L1465" s="1031">
        <f t="shared" si="144"/>
        <v>1</v>
      </c>
      <c r="M1465" s="1031">
        <f t="shared" si="148"/>
        <v>1</v>
      </c>
      <c r="N1465" s="1022">
        <f>'P-SST-2026'!M13</f>
        <v>0</v>
      </c>
      <c r="O1465" s="1022">
        <f>'P-SST-2026'!AD13</f>
        <v>0</v>
      </c>
      <c r="P1465" s="1029" t="e">
        <f t="shared" si="145"/>
        <v>#DIV/0!</v>
      </c>
      <c r="Q1465" s="1029"/>
      <c r="R1465" s="1022">
        <f t="shared" si="146"/>
        <v>0</v>
      </c>
      <c r="S1465" s="1022">
        <f t="shared" si="147"/>
        <v>0</v>
      </c>
    </row>
    <row r="1466" spans="1:19">
      <c r="A1466" s="1022">
        <v>7</v>
      </c>
      <c r="B1466" s="1023" t="str">
        <f>'P-SST-2026'!D14</f>
        <v>SST7</v>
      </c>
      <c r="C1466" s="1053" t="s">
        <v>146</v>
      </c>
      <c r="D1466" s="1053" t="s">
        <v>111</v>
      </c>
      <c r="E1466" s="1023" t="str">
        <f>'P-SST-2026'!V14</f>
        <v>Secretaría General</v>
      </c>
      <c r="F1466" s="1022" t="str">
        <f>'P-SST-2026'!E14</f>
        <v>Actualizar los programas de vigilancia epidemiologicos del sistema de gestion de seguridad y salud en el trabajo:
1. PVE osteomuscular
2.PVE Riesgos Cardiovasculares
3.PVE Riesgo Psicosocial
4.PVE Riesgo Auditivo 
5.PVE Riesgo Visual</v>
      </c>
      <c r="G1466" s="1022">
        <v>7</v>
      </c>
      <c r="H1466" s="1022" t="s">
        <v>140</v>
      </c>
      <c r="I1466" s="1022">
        <f>'P-SST-2026'!S14</f>
        <v>3</v>
      </c>
      <c r="J1466" s="1022">
        <f>'P-SST-2026'!G14+'P-SST-2026'!H14+'P-SST-2026'!I14+'P-SST-2026'!J14+'P-SST-2026'!K14+'P-SST-2026'!L14+'P-SST-2026'!M14</f>
        <v>1</v>
      </c>
      <c r="K1466" s="1022">
        <f>'P-SST-2026'!X14+'P-SST-2026'!Y14+'P-SST-2026'!Z14+'P-SST-2026'!AA14+'P-SST-2026'!AB14+'P-SST-2026'!AC14+'P-SST-2026'!AD14</f>
        <v>0</v>
      </c>
      <c r="L1466" s="1031">
        <f t="shared" si="144"/>
        <v>0.33333333333333331</v>
      </c>
      <c r="M1466" s="1031">
        <f t="shared" si="148"/>
        <v>0</v>
      </c>
      <c r="N1466" s="1022">
        <f>'P-SST-2026'!M14</f>
        <v>0</v>
      </c>
      <c r="O1466" s="1022">
        <f>'P-SST-2026'!AD14</f>
        <v>0</v>
      </c>
      <c r="P1466" s="1029" t="e">
        <f t="shared" si="145"/>
        <v>#DIV/0!</v>
      </c>
      <c r="Q1466" s="1029"/>
      <c r="R1466" s="1022">
        <f t="shared" si="146"/>
        <v>-1</v>
      </c>
      <c r="S1466" s="1022">
        <f t="shared" si="147"/>
        <v>0</v>
      </c>
    </row>
    <row r="1467" spans="1:19">
      <c r="A1467" s="1022">
        <v>8</v>
      </c>
      <c r="B1467" s="1023" t="str">
        <f>'P-SST-2026'!D15</f>
        <v>SST8</v>
      </c>
      <c r="C1467" s="1053" t="s">
        <v>146</v>
      </c>
      <c r="D1467" s="1053" t="s">
        <v>111</v>
      </c>
      <c r="E1467" s="1023" t="str">
        <f>'P-SST-2026'!V15</f>
        <v>Secretaría General</v>
      </c>
      <c r="F1467" s="1022" t="str">
        <f>'P-SST-2026'!E15</f>
        <v>Actualizar los programas del sistema de gestion de seguridad y salud en el trabajo:
1.Plan Estratégico De Seguridad Vial
2.Programa De Estilos De Vida Y Entornos Laborales Saludables
3.Programa De Gestión Riesgo Químico</v>
      </c>
      <c r="G1467" s="1022">
        <v>7</v>
      </c>
      <c r="H1467" s="1022" t="s">
        <v>140</v>
      </c>
      <c r="I1467" s="1022">
        <f>'P-SST-2026'!S15</f>
        <v>2</v>
      </c>
      <c r="J1467" s="1022">
        <f>'P-SST-2026'!G15+'P-SST-2026'!H15+'P-SST-2026'!I15+'P-SST-2026'!J15+'P-SST-2026'!K15+'P-SST-2026'!L15+'P-SST-2026'!M15</f>
        <v>1</v>
      </c>
      <c r="K1467" s="1022">
        <f>'P-SST-2026'!X15+'P-SST-2026'!Y15+'P-SST-2026'!Z15+'P-SST-2026'!AA15+'P-SST-2026'!AB15+'P-SST-2026'!AC15+'P-SST-2026'!AD15</f>
        <v>0</v>
      </c>
      <c r="L1467" s="1031">
        <f t="shared" si="144"/>
        <v>0.5</v>
      </c>
      <c r="M1467" s="1031">
        <f t="shared" si="148"/>
        <v>0</v>
      </c>
      <c r="N1467" s="1022">
        <f>'P-SST-2026'!M15</f>
        <v>0</v>
      </c>
      <c r="O1467" s="1022">
        <f>'P-SST-2026'!AD15</f>
        <v>0</v>
      </c>
      <c r="P1467" s="1029" t="e">
        <f t="shared" si="145"/>
        <v>#DIV/0!</v>
      </c>
      <c r="Q1467" s="1029"/>
      <c r="R1467" s="1022">
        <f t="shared" si="146"/>
        <v>-1</v>
      </c>
      <c r="S1467" s="1022">
        <f t="shared" si="147"/>
        <v>0</v>
      </c>
    </row>
    <row r="1468" spans="1:19" ht="15.75" customHeight="1">
      <c r="A1468" s="1022">
        <v>9</v>
      </c>
      <c r="B1468" s="1023" t="str">
        <f>'P-SST-2026'!D16</f>
        <v>SST9</v>
      </c>
      <c r="C1468" s="1022" t="s">
        <v>146</v>
      </c>
      <c r="D1468" s="1022" t="s">
        <v>111</v>
      </c>
      <c r="E1468" s="1023" t="str">
        <f>'P-SST-2026'!V16</f>
        <v>Secretaría General</v>
      </c>
      <c r="F1468" s="1022" t="str">
        <f>'P-SST-2026'!E16</f>
        <v xml:space="preserve"> Elaborar Informe final de intervención Programa de estilos de vida y entornos laborales saludables Código: A-04-P-019</v>
      </c>
      <c r="G1468" s="1022">
        <v>7</v>
      </c>
      <c r="H1468" s="1022" t="s">
        <v>140</v>
      </c>
      <c r="I1468" s="1022">
        <f>'P-SST-2026'!S16</f>
        <v>1</v>
      </c>
      <c r="J1468" s="1022">
        <f>'P-SST-2026'!G16+'P-SST-2026'!H16+'P-SST-2026'!I16+'P-SST-2026'!J16+'P-SST-2026'!K16+'P-SST-2026'!L16+'P-SST-2026'!M16</f>
        <v>0</v>
      </c>
      <c r="K1468" s="1022">
        <f>'P-SST-2026'!X16+'P-SST-2026'!Y16+'P-SST-2026'!Z16+'P-SST-2026'!AA16+'P-SST-2026'!AB16+'P-SST-2026'!AC16+'P-SST-2026'!AD16</f>
        <v>0</v>
      </c>
      <c r="L1468" s="1031">
        <f t="shared" si="144"/>
        <v>0</v>
      </c>
      <c r="M1468" s="1031">
        <f t="shared" si="148"/>
        <v>0</v>
      </c>
      <c r="N1468" s="1022">
        <f>'P-SST-2026'!M16</f>
        <v>0</v>
      </c>
      <c r="O1468" s="1022">
        <f>'P-SST-2026'!AD16</f>
        <v>0</v>
      </c>
      <c r="P1468" s="1029" t="e">
        <f t="shared" si="145"/>
        <v>#DIV/0!</v>
      </c>
      <c r="Q1468" s="1029"/>
      <c r="R1468" s="1022">
        <f t="shared" si="146"/>
        <v>0</v>
      </c>
      <c r="S1468" s="1022">
        <f t="shared" si="147"/>
        <v>0</v>
      </c>
    </row>
    <row r="1469" spans="1:19">
      <c r="A1469" s="1022">
        <v>10</v>
      </c>
      <c r="B1469" s="1023" t="str">
        <f>'P-SST-2026'!D17</f>
        <v>SST10</v>
      </c>
      <c r="C1469" s="1053" t="s">
        <v>146</v>
      </c>
      <c r="D1469" s="1053" t="s">
        <v>111</v>
      </c>
      <c r="E1469" s="1023" t="str">
        <f>'P-SST-2026'!V17</f>
        <v>Secretaría General</v>
      </c>
      <c r="F1469" s="1022" t="str">
        <f>'P-SST-2026'!E17</f>
        <v>Actualizar el  formato del profesiograma</v>
      </c>
      <c r="G1469" s="1022">
        <v>7</v>
      </c>
      <c r="H1469" s="1022" t="s">
        <v>140</v>
      </c>
      <c r="I1469" s="1022">
        <f>'P-SST-2026'!S17</f>
        <v>1</v>
      </c>
      <c r="J1469" s="1022">
        <f>'P-SST-2026'!G17+'P-SST-2026'!H17+'P-SST-2026'!I17+'P-SST-2026'!J17+'P-SST-2026'!K17+'P-SST-2026'!L17+'P-SST-2026'!M17</f>
        <v>1</v>
      </c>
      <c r="K1469" s="1022">
        <f>'P-SST-2026'!X17+'P-SST-2026'!Y17+'P-SST-2026'!Z17+'P-SST-2026'!AA17+'P-SST-2026'!AB17+'P-SST-2026'!AC17+'P-SST-2026'!AD17</f>
        <v>0</v>
      </c>
      <c r="L1469" s="1031">
        <f t="shared" si="144"/>
        <v>1</v>
      </c>
      <c r="M1469" s="1031">
        <f t="shared" si="148"/>
        <v>0</v>
      </c>
      <c r="N1469" s="1022">
        <f>'P-SST-2026'!M17</f>
        <v>0</v>
      </c>
      <c r="O1469" s="1022">
        <f>'P-SST-2026'!AD17</f>
        <v>0</v>
      </c>
      <c r="P1469" s="1029" t="e">
        <f t="shared" si="145"/>
        <v>#DIV/0!</v>
      </c>
      <c r="Q1469" s="1029"/>
      <c r="R1469" s="1022">
        <f t="shared" si="146"/>
        <v>-1</v>
      </c>
      <c r="S1469" s="1022">
        <f t="shared" si="147"/>
        <v>0</v>
      </c>
    </row>
    <row r="1470" spans="1:19">
      <c r="A1470" s="1022">
        <v>11</v>
      </c>
      <c r="B1470" s="1023" t="str">
        <f>'P-SST-2026'!D18</f>
        <v>SST11</v>
      </c>
      <c r="C1470" s="1053" t="s">
        <v>146</v>
      </c>
      <c r="D1470" s="1053" t="s">
        <v>111</v>
      </c>
      <c r="E1470" s="1023" t="str">
        <f>'P-SST-2026'!V18</f>
        <v>Secretaría General</v>
      </c>
      <c r="F1470" s="1022" t="str">
        <f>'P-SST-2026'!E18</f>
        <v>Realizar rendición de cuentas a todas las partes interesadas del SG-SST</v>
      </c>
      <c r="G1470" s="1022">
        <v>7</v>
      </c>
      <c r="H1470" s="1022" t="s">
        <v>140</v>
      </c>
      <c r="I1470" s="1022">
        <f>'P-SST-2026'!S18</f>
        <v>1</v>
      </c>
      <c r="J1470" s="1022">
        <f>'P-SST-2026'!G18+'P-SST-2026'!H18+'P-SST-2026'!I18+'P-SST-2026'!J18+'P-SST-2026'!K18+'P-SST-2026'!L18+'P-SST-2026'!M18</f>
        <v>0</v>
      </c>
      <c r="K1470" s="1022">
        <f>'P-SST-2026'!X18+'P-SST-2026'!Y18+'P-SST-2026'!Z18+'P-SST-2026'!AA18+'P-SST-2026'!AB18+'P-SST-2026'!AC18+'P-SST-2026'!AD18</f>
        <v>0</v>
      </c>
      <c r="L1470" s="1031">
        <f t="shared" si="144"/>
        <v>0</v>
      </c>
      <c r="M1470" s="1031">
        <f t="shared" si="148"/>
        <v>0</v>
      </c>
      <c r="N1470" s="1022">
        <f>'P-SST-2026'!M18</f>
        <v>0</v>
      </c>
      <c r="O1470" s="1022">
        <f>'P-SST-2026'!AD18</f>
        <v>0</v>
      </c>
      <c r="P1470" s="1029" t="e">
        <f t="shared" si="145"/>
        <v>#DIV/0!</v>
      </c>
      <c r="Q1470" s="1029"/>
      <c r="R1470" s="1022">
        <f t="shared" si="146"/>
        <v>0</v>
      </c>
      <c r="S1470" s="1022">
        <f t="shared" si="147"/>
        <v>0</v>
      </c>
    </row>
    <row r="1471" spans="1:19">
      <c r="A1471" s="1022">
        <v>12</v>
      </c>
      <c r="B1471" s="1023" t="str">
        <f>'P-SST-2026'!D19</f>
        <v>SST12</v>
      </c>
      <c r="C1471" s="1053" t="s">
        <v>146</v>
      </c>
      <c r="D1471" s="1053" t="s">
        <v>111</v>
      </c>
      <c r="E1471" s="1023" t="str">
        <f>'P-SST-2026'!V19</f>
        <v>Secretaría General</v>
      </c>
      <c r="F1471" s="1022" t="str">
        <f>'P-SST-2026'!E19</f>
        <v>Proyectar las necesidades de presupuesto para la vigencia 2027.</v>
      </c>
      <c r="G1471" s="1022">
        <v>7</v>
      </c>
      <c r="H1471" s="1022" t="s">
        <v>140</v>
      </c>
      <c r="I1471" s="1022">
        <f>'P-SST-2026'!S19</f>
        <v>1</v>
      </c>
      <c r="J1471" s="1022">
        <f>'P-SST-2026'!G19+'P-SST-2026'!H19+'P-SST-2026'!I19+'P-SST-2026'!J19+'P-SST-2026'!K19+'P-SST-2026'!L19+'P-SST-2026'!M19</f>
        <v>0</v>
      </c>
      <c r="K1471" s="1022">
        <f>'P-SST-2026'!X19+'P-SST-2026'!Y19+'P-SST-2026'!Z19+'P-SST-2026'!AA19+'P-SST-2026'!AB19+'P-SST-2026'!AC19+'P-SST-2026'!AD19</f>
        <v>0</v>
      </c>
      <c r="L1471" s="1031">
        <f t="shared" si="144"/>
        <v>0</v>
      </c>
      <c r="M1471" s="1031">
        <f t="shared" si="148"/>
        <v>0</v>
      </c>
      <c r="N1471" s="1022">
        <f>'P-SST-2026'!M19</f>
        <v>0</v>
      </c>
      <c r="O1471" s="1022">
        <f>'P-SST-2026'!AD19</f>
        <v>0</v>
      </c>
      <c r="P1471" s="1029" t="e">
        <f t="shared" si="145"/>
        <v>#DIV/0!</v>
      </c>
      <c r="Q1471" s="1029"/>
      <c r="R1471" s="1022">
        <f t="shared" si="146"/>
        <v>0</v>
      </c>
      <c r="S1471" s="1022">
        <f t="shared" si="147"/>
        <v>0</v>
      </c>
    </row>
    <row r="1472" spans="1:19">
      <c r="A1472" s="1022">
        <v>13</v>
      </c>
      <c r="B1472" s="1023" t="str">
        <f>'P-SST-2026'!D20</f>
        <v>SST13</v>
      </c>
      <c r="C1472" s="1053" t="s">
        <v>146</v>
      </c>
      <c r="D1472" s="1053" t="s">
        <v>111</v>
      </c>
      <c r="E1472" s="1023" t="str">
        <f>'P-SST-2026'!V20</f>
        <v>Secretaría General</v>
      </c>
      <c r="F1472" s="1022" t="str">
        <f>'P-SST-2026'!E20</f>
        <v xml:space="preserve"> Revisar y/o actualizar documentación del SG-SST.
</v>
      </c>
      <c r="G1472" s="1022">
        <v>7</v>
      </c>
      <c r="H1472" s="1022" t="s">
        <v>140</v>
      </c>
      <c r="I1472" s="1022">
        <f>'P-SST-2026'!S20</f>
        <v>1</v>
      </c>
      <c r="J1472" s="1022">
        <f>'P-SST-2026'!G20+'P-SST-2026'!H20+'P-SST-2026'!I20+'P-SST-2026'!J20+'P-SST-2026'!K20+'P-SST-2026'!L20+'P-SST-2026'!M20</f>
        <v>0</v>
      </c>
      <c r="K1472" s="1022">
        <f>'P-SST-2026'!X20+'P-SST-2026'!Y20+'P-SST-2026'!Z20+'P-SST-2026'!AA20+'P-SST-2026'!AB20+'P-SST-2026'!AC20+'P-SST-2026'!AD20</f>
        <v>0</v>
      </c>
      <c r="L1472" s="1031">
        <f t="shared" si="144"/>
        <v>0</v>
      </c>
      <c r="M1472" s="1031">
        <f t="shared" si="148"/>
        <v>0</v>
      </c>
      <c r="N1472" s="1022">
        <f>'P-SST-2026'!M20</f>
        <v>0</v>
      </c>
      <c r="O1472" s="1022">
        <f>'P-SST-2026'!AD20</f>
        <v>0</v>
      </c>
      <c r="P1472" s="1029" t="e">
        <f t="shared" si="145"/>
        <v>#DIV/0!</v>
      </c>
      <c r="Q1472" s="1029"/>
      <c r="R1472" s="1022">
        <f t="shared" si="146"/>
        <v>0</v>
      </c>
      <c r="S1472" s="1022">
        <f t="shared" si="147"/>
        <v>0</v>
      </c>
    </row>
    <row r="1473" spans="1:19">
      <c r="A1473" s="1022">
        <v>14</v>
      </c>
      <c r="B1473" s="1023" t="str">
        <f>'P-SST-2026'!D21</f>
        <v>SST14</v>
      </c>
      <c r="C1473" s="1053" t="s">
        <v>146</v>
      </c>
      <c r="D1473" s="1053" t="s">
        <v>111</v>
      </c>
      <c r="E1473" s="1023" t="str">
        <f>'P-SST-2026'!V21</f>
        <v>Secretaría General</v>
      </c>
      <c r="F1473" s="1022" t="str">
        <f>'P-SST-2026'!E21</f>
        <v>Presentar Informe de revisión por la Dirección</v>
      </c>
      <c r="G1473" s="1022">
        <v>7</v>
      </c>
      <c r="H1473" s="1022" t="s">
        <v>140</v>
      </c>
      <c r="I1473" s="1022">
        <f>'P-SST-2026'!S21</f>
        <v>1</v>
      </c>
      <c r="J1473" s="1022">
        <f>'P-SST-2026'!G21+'P-SST-2026'!H21+'P-SST-2026'!I21+'P-SST-2026'!J21+'P-SST-2026'!K21+'P-SST-2026'!L21+'P-SST-2026'!M21</f>
        <v>0</v>
      </c>
      <c r="K1473" s="1022">
        <f>'P-SST-2026'!X21+'P-SST-2026'!Y21+'P-SST-2026'!Z21+'P-SST-2026'!AA21+'P-SST-2026'!AB21+'P-SST-2026'!AC21+'P-SST-2026'!AD21</f>
        <v>0</v>
      </c>
      <c r="L1473" s="1031">
        <f t="shared" si="144"/>
        <v>0</v>
      </c>
      <c r="M1473" s="1031">
        <f t="shared" si="148"/>
        <v>0</v>
      </c>
      <c r="N1473" s="1022">
        <f>'P-SST-2026'!M21</f>
        <v>0</v>
      </c>
      <c r="O1473" s="1022">
        <f>'P-SST-2026'!AD21</f>
        <v>0</v>
      </c>
      <c r="P1473" s="1029" t="e">
        <f t="shared" si="145"/>
        <v>#DIV/0!</v>
      </c>
      <c r="Q1473" s="1029"/>
      <c r="R1473" s="1022">
        <f t="shared" si="146"/>
        <v>0</v>
      </c>
      <c r="S1473" s="1022">
        <f t="shared" si="147"/>
        <v>0</v>
      </c>
    </row>
    <row r="1474" spans="1:19">
      <c r="A1474" s="1022">
        <v>15</v>
      </c>
      <c r="B1474" s="1023" t="str">
        <f>'P-SST-2026'!D22</f>
        <v>SST15</v>
      </c>
      <c r="C1474" s="1053" t="s">
        <v>146</v>
      </c>
      <c r="D1474" s="1053" t="s">
        <v>111</v>
      </c>
      <c r="E1474" s="1023" t="str">
        <f>'P-SST-2026'!V22</f>
        <v>Secretaría General</v>
      </c>
      <c r="F1474" s="1022" t="str">
        <f>'P-SST-2026'!E22</f>
        <v>Actualizar la matriz de riesgos</v>
      </c>
      <c r="G1474" s="1022">
        <v>7</v>
      </c>
      <c r="H1474" s="1022" t="s">
        <v>140</v>
      </c>
      <c r="I1474" s="1022">
        <f>'P-SST-2026'!S22</f>
        <v>1</v>
      </c>
      <c r="J1474" s="1022">
        <f>'P-SST-2026'!G22+'P-SST-2026'!H22+'P-SST-2026'!I22+'P-SST-2026'!J22+'P-SST-2026'!K22+'P-SST-2026'!L22+'P-SST-2026'!M22</f>
        <v>1</v>
      </c>
      <c r="K1474" s="1022">
        <f>'P-SST-2026'!X22+'P-SST-2026'!Y22+'P-SST-2026'!Z22+'P-SST-2026'!AA22+'P-SST-2026'!AB22+'P-SST-2026'!AC22+'P-SST-2026'!AD22</f>
        <v>0</v>
      </c>
      <c r="L1474" s="1031">
        <f t="shared" si="144"/>
        <v>1</v>
      </c>
      <c r="M1474" s="1031">
        <f t="shared" si="148"/>
        <v>0</v>
      </c>
      <c r="N1474" s="1022">
        <f>'P-SST-2026'!M22</f>
        <v>0</v>
      </c>
      <c r="O1474" s="1022">
        <f>'P-SST-2026'!AD22</f>
        <v>0</v>
      </c>
      <c r="P1474" s="1029" t="e">
        <f t="shared" si="145"/>
        <v>#DIV/0!</v>
      </c>
      <c r="Q1474" s="1029"/>
      <c r="R1474" s="1022">
        <f t="shared" si="146"/>
        <v>-1</v>
      </c>
      <c r="S1474" s="1022">
        <f t="shared" si="147"/>
        <v>0</v>
      </c>
    </row>
    <row r="1475" spans="1:19">
      <c r="A1475" s="1022">
        <v>16</v>
      </c>
      <c r="B1475" s="1023" t="str">
        <f>'P-SST-2026'!D23</f>
        <v>SST16</v>
      </c>
      <c r="C1475" s="1053" t="s">
        <v>146</v>
      </c>
      <c r="D1475" s="1053" t="s">
        <v>111</v>
      </c>
      <c r="E1475" s="1023" t="str">
        <f>'P-SST-2026'!V23</f>
        <v>Secretaría General</v>
      </c>
      <c r="F1475" s="1022" t="str">
        <f>'P-SST-2026'!E23</f>
        <v>Reportar  los riesgos de gestión</v>
      </c>
      <c r="G1475" s="1022">
        <v>7</v>
      </c>
      <c r="H1475" s="1022" t="s">
        <v>140</v>
      </c>
      <c r="I1475" s="1022">
        <f>'P-SST-2026'!S23</f>
        <v>4</v>
      </c>
      <c r="J1475" s="1022">
        <f>'P-SST-2026'!G23+'P-SST-2026'!H23+'P-SST-2026'!I23+'P-SST-2026'!J23+'P-SST-2026'!K23+'P-SST-2026'!L23+'P-SST-2026'!M23</f>
        <v>3</v>
      </c>
      <c r="K1475" s="1022">
        <f>'P-SST-2026'!X23+'P-SST-2026'!Y23+'P-SST-2026'!Z23+'P-SST-2026'!AA23+'P-SST-2026'!AB23+'P-SST-2026'!AC23+'P-SST-2026'!AD23</f>
        <v>1</v>
      </c>
      <c r="L1475" s="1031">
        <f t="shared" si="144"/>
        <v>0.75</v>
      </c>
      <c r="M1475" s="1031">
        <f t="shared" si="148"/>
        <v>0.25</v>
      </c>
      <c r="N1475" s="1022">
        <f>'P-SST-2026'!M23</f>
        <v>1</v>
      </c>
      <c r="O1475" s="1022">
        <f>'P-SST-2026'!AD23</f>
        <v>0</v>
      </c>
      <c r="P1475" s="1029">
        <f t="shared" si="145"/>
        <v>0</v>
      </c>
      <c r="Q1475" s="1029"/>
      <c r="R1475" s="1022">
        <f t="shared" si="146"/>
        <v>-2</v>
      </c>
      <c r="S1475" s="1022">
        <f t="shared" si="147"/>
        <v>-1</v>
      </c>
    </row>
    <row r="1476" spans="1:19">
      <c r="A1476" s="1022">
        <v>17</v>
      </c>
      <c r="B1476" s="1023" t="str">
        <f>'P-SST-2026'!D24</f>
        <v>SST17</v>
      </c>
      <c r="C1476" s="1053" t="s">
        <v>146</v>
      </c>
      <c r="D1476" s="1053" t="s">
        <v>111</v>
      </c>
      <c r="E1476" s="1023" t="str">
        <f>'P-SST-2026'!V24</f>
        <v>Secretaría General</v>
      </c>
      <c r="F1476" s="1022" t="str">
        <f>'P-SST-2026'!E24</f>
        <v xml:space="preserve"> Realizar seguimiento a las condiciones de salud reportadas por semestre. </v>
      </c>
      <c r="G1476" s="1022">
        <v>7</v>
      </c>
      <c r="H1476" s="1022" t="s">
        <v>140</v>
      </c>
      <c r="I1476" s="1022">
        <f>'P-SST-2026'!S24</f>
        <v>2</v>
      </c>
      <c r="J1476" s="1022">
        <f>'P-SST-2026'!G24+'P-SST-2026'!H24+'P-SST-2026'!I24+'P-SST-2026'!J24+'P-SST-2026'!K24+'P-SST-2026'!L24+'P-SST-2026'!M24</f>
        <v>1</v>
      </c>
      <c r="K1476" s="1022">
        <f>'P-SST-2026'!X24+'P-SST-2026'!Y24+'P-SST-2026'!Z24+'P-SST-2026'!AA24+'P-SST-2026'!AB24+'P-SST-2026'!AC24+'P-SST-2026'!AD24</f>
        <v>1</v>
      </c>
      <c r="L1476" s="1031">
        <f t="shared" si="144"/>
        <v>0.5</v>
      </c>
      <c r="M1476" s="1031">
        <f t="shared" si="148"/>
        <v>0.5</v>
      </c>
      <c r="N1476" s="1022">
        <f>'P-SST-2026'!M24</f>
        <v>0</v>
      </c>
      <c r="O1476" s="1022">
        <f>'P-SST-2026'!AD24</f>
        <v>0</v>
      </c>
      <c r="P1476" s="1029" t="e">
        <f t="shared" si="145"/>
        <v>#DIV/0!</v>
      </c>
      <c r="Q1476" s="1029"/>
      <c r="R1476" s="1022">
        <f t="shared" si="146"/>
        <v>0</v>
      </c>
      <c r="S1476" s="1022">
        <f t="shared" si="147"/>
        <v>0</v>
      </c>
    </row>
    <row r="1477" spans="1:19">
      <c r="A1477" s="1022">
        <v>18</v>
      </c>
      <c r="B1477" s="1023" t="str">
        <f>'P-SST-2026'!D25</f>
        <v>SST18</v>
      </c>
      <c r="C1477" s="1053" t="s">
        <v>146</v>
      </c>
      <c r="D1477" s="1053" t="s">
        <v>111</v>
      </c>
      <c r="E1477" s="1023" t="str">
        <f>'P-SST-2026'!V25</f>
        <v>Secretaría General</v>
      </c>
      <c r="F1477" s="1022" t="str">
        <f>'P-SST-2026'!E25</f>
        <v>Realizar exámenes médicos ocupacionales de ingreso, periódicos y de retiro.</v>
      </c>
      <c r="G1477" s="1022">
        <v>7</v>
      </c>
      <c r="H1477" s="1022" t="s">
        <v>140</v>
      </c>
      <c r="I1477" s="1022">
        <f>'P-SST-2026'!S25</f>
        <v>12</v>
      </c>
      <c r="J1477" s="1022">
        <f>'P-SST-2026'!G25+'P-SST-2026'!H25+'P-SST-2026'!I25+'P-SST-2026'!J25+'P-SST-2026'!K25+'P-SST-2026'!L25+'P-SST-2026'!M25</f>
        <v>7</v>
      </c>
      <c r="K1477" s="1022">
        <f>'P-SST-2026'!X25+'P-SST-2026'!Y25+'P-SST-2026'!Z25+'P-SST-2026'!AA25+'P-SST-2026'!AB25+'P-SST-2026'!AC25+'P-SST-2026'!AD25</f>
        <v>3</v>
      </c>
      <c r="L1477" s="1031">
        <f t="shared" si="144"/>
        <v>0.58333333333333337</v>
      </c>
      <c r="M1477" s="1031">
        <f t="shared" si="148"/>
        <v>0.25</v>
      </c>
      <c r="N1477" s="1022">
        <f>'P-SST-2026'!M25</f>
        <v>1</v>
      </c>
      <c r="O1477" s="1022">
        <f>'P-SST-2026'!AD25</f>
        <v>0</v>
      </c>
      <c r="P1477" s="1029">
        <f t="shared" si="145"/>
        <v>0</v>
      </c>
      <c r="Q1477" s="1029"/>
      <c r="R1477" s="1022">
        <f t="shared" si="146"/>
        <v>-4</v>
      </c>
      <c r="S1477" s="1022">
        <f t="shared" si="147"/>
        <v>-1</v>
      </c>
    </row>
    <row r="1478" spans="1:19">
      <c r="A1478" s="1022">
        <v>19</v>
      </c>
      <c r="B1478" s="1023" t="str">
        <f>'P-SST-2026'!D26</f>
        <v>SST19</v>
      </c>
      <c r="C1478" s="1053" t="s">
        <v>146</v>
      </c>
      <c r="D1478" s="1053" t="s">
        <v>111</v>
      </c>
      <c r="E1478" s="1023" t="str">
        <f>'P-SST-2026'!V26</f>
        <v>Secretaría General</v>
      </c>
      <c r="F1478" s="1022" t="str">
        <f>'P-SST-2026'!E26</f>
        <v xml:space="preserve">Realizar el Guion del simulacro </v>
      </c>
      <c r="G1478" s="1022">
        <v>7</v>
      </c>
      <c r="H1478" s="1022" t="s">
        <v>140</v>
      </c>
      <c r="I1478" s="1022">
        <f>'P-SST-2026'!S26</f>
        <v>2</v>
      </c>
      <c r="J1478" s="1022">
        <f>'P-SST-2026'!G26+'P-SST-2026'!H26+'P-SST-2026'!I26+'P-SST-2026'!J26+'P-SST-2026'!K26+'P-SST-2026'!L26+'P-SST-2026'!M26</f>
        <v>1</v>
      </c>
      <c r="K1478" s="1022">
        <f>'P-SST-2026'!X26+'P-SST-2026'!Y26+'P-SST-2026'!Z26+'P-SST-2026'!AA26+'P-SST-2026'!AB26+'P-SST-2026'!AC26+'P-SST-2026'!AD26</f>
        <v>0</v>
      </c>
      <c r="L1478" s="1031">
        <f t="shared" si="144"/>
        <v>0.5</v>
      </c>
      <c r="M1478" s="1031">
        <f t="shared" si="148"/>
        <v>0</v>
      </c>
      <c r="N1478" s="1022">
        <f>'P-SST-2026'!M26</f>
        <v>0</v>
      </c>
      <c r="O1478" s="1022">
        <f>'P-SST-2026'!AD26</f>
        <v>0</v>
      </c>
      <c r="P1478" s="1029" t="e">
        <f t="shared" si="145"/>
        <v>#DIV/0!</v>
      </c>
      <c r="Q1478" s="1029"/>
      <c r="R1478" s="1022">
        <f t="shared" si="146"/>
        <v>-1</v>
      </c>
      <c r="S1478" s="1022">
        <f t="shared" si="147"/>
        <v>0</v>
      </c>
    </row>
    <row r="1479" spans="1:19">
      <c r="A1479" s="1022">
        <v>20</v>
      </c>
      <c r="B1479" s="1023" t="str">
        <f>'P-SST-2026'!D27</f>
        <v>SST20</v>
      </c>
      <c r="C1479" s="1053" t="s">
        <v>146</v>
      </c>
      <c r="D1479" s="1053" t="s">
        <v>111</v>
      </c>
      <c r="E1479" s="1023" t="str">
        <f>'P-SST-2026'!V27</f>
        <v>Secretaría General</v>
      </c>
      <c r="F1479" s="1022" t="str">
        <f>'P-SST-2026'!E27</f>
        <v>Gestionar el desarrollo de simulacro en atención de emergencias.</v>
      </c>
      <c r="G1479" s="1022">
        <v>7</v>
      </c>
      <c r="H1479" s="1022" t="s">
        <v>140</v>
      </c>
      <c r="I1479" s="1022">
        <f>'P-SST-2026'!S27</f>
        <v>2</v>
      </c>
      <c r="J1479" s="1022">
        <f>'P-SST-2026'!G27+'P-SST-2026'!H27+'P-SST-2026'!I27+'P-SST-2026'!J27+'P-SST-2026'!K27+'P-SST-2026'!L27+'P-SST-2026'!M27</f>
        <v>1</v>
      </c>
      <c r="K1479" s="1022">
        <f>'P-SST-2026'!X27+'P-SST-2026'!Y27+'P-SST-2026'!Z27+'P-SST-2026'!AA27+'P-SST-2026'!AB27+'P-SST-2026'!AC27+'P-SST-2026'!AD27</f>
        <v>0</v>
      </c>
      <c r="L1479" s="1031">
        <f t="shared" si="144"/>
        <v>0.5</v>
      </c>
      <c r="M1479" s="1031">
        <f t="shared" si="148"/>
        <v>0</v>
      </c>
      <c r="N1479" s="1022">
        <f>'P-SST-2026'!M27</f>
        <v>0</v>
      </c>
      <c r="O1479" s="1022">
        <f>'P-SST-2026'!AD27</f>
        <v>0</v>
      </c>
      <c r="P1479" s="1029" t="e">
        <f t="shared" si="145"/>
        <v>#DIV/0!</v>
      </c>
      <c r="Q1479" s="1029"/>
      <c r="R1479" s="1022">
        <f t="shared" si="146"/>
        <v>-1</v>
      </c>
      <c r="S1479" s="1022">
        <f t="shared" si="147"/>
        <v>0</v>
      </c>
    </row>
    <row r="1480" spans="1:19">
      <c r="A1480" s="1022">
        <v>21</v>
      </c>
      <c r="B1480" s="1023" t="str">
        <f>'P-SST-2026'!D28</f>
        <v>SST21</v>
      </c>
      <c r="C1480" s="1053" t="s">
        <v>146</v>
      </c>
      <c r="D1480" s="1053" t="s">
        <v>111</v>
      </c>
      <c r="E1480" s="1023" t="str">
        <f>'P-SST-2026'!V28</f>
        <v>Secretaría General</v>
      </c>
      <c r="F1480" s="1022" t="str">
        <f>'P-SST-2026'!E28</f>
        <v xml:space="preserve">Realizar afiliaciones ARL </v>
      </c>
      <c r="G1480" s="1022">
        <v>7</v>
      </c>
      <c r="H1480" s="1022" t="s">
        <v>140</v>
      </c>
      <c r="I1480" s="1022">
        <f>'P-SST-2026'!S28</f>
        <v>12</v>
      </c>
      <c r="J1480" s="1022">
        <f>'P-SST-2026'!G28+'P-SST-2026'!H28+'P-SST-2026'!I28+'P-SST-2026'!J28+'P-SST-2026'!K28+'P-SST-2026'!L28+'P-SST-2026'!M28</f>
        <v>7</v>
      </c>
      <c r="K1480" s="1022">
        <f>'P-SST-2026'!X28+'P-SST-2026'!Y28+'P-SST-2026'!Z28+'P-SST-2026'!AA28+'P-SST-2026'!AB28+'P-SST-2026'!AC28+'P-SST-2026'!AD28</f>
        <v>3</v>
      </c>
      <c r="L1480" s="1031">
        <f t="shared" si="144"/>
        <v>0.58333333333333337</v>
      </c>
      <c r="M1480" s="1031">
        <f t="shared" si="148"/>
        <v>0.25</v>
      </c>
      <c r="N1480" s="1022">
        <f>'P-SST-2026'!M28</f>
        <v>1</v>
      </c>
      <c r="O1480" s="1022">
        <f>'P-SST-2026'!AD28</f>
        <v>0</v>
      </c>
      <c r="P1480" s="1029">
        <f t="shared" si="145"/>
        <v>0</v>
      </c>
      <c r="Q1480" s="1029"/>
      <c r="R1480" s="1022">
        <f t="shared" si="146"/>
        <v>-4</v>
      </c>
      <c r="S1480" s="1022">
        <f t="shared" si="147"/>
        <v>-1</v>
      </c>
    </row>
    <row r="1481" spans="1:19">
      <c r="A1481" s="1022">
        <v>22</v>
      </c>
      <c r="B1481" s="1023" t="str">
        <f>'P-SST-2026'!D29</f>
        <v>SST22</v>
      </c>
      <c r="C1481" s="1053" t="s">
        <v>146</v>
      </c>
      <c r="D1481" s="1053" t="s">
        <v>111</v>
      </c>
      <c r="E1481" s="1023" t="str">
        <f>'P-SST-2026'!V29</f>
        <v>Secretaría General</v>
      </c>
      <c r="F1481" s="1022" t="str">
        <f>'P-SST-2026'!E29</f>
        <v>Entregar un informe trimestral de la ejecución del cronograma del programa de vigilancia epidemiológico Psicosocial</v>
      </c>
      <c r="G1481" s="1022">
        <v>7</v>
      </c>
      <c r="H1481" s="1022" t="s">
        <v>140</v>
      </c>
      <c r="I1481" s="1022">
        <f>'P-SST-2026'!S29</f>
        <v>3</v>
      </c>
      <c r="J1481" s="1022">
        <f>'P-SST-2026'!G29+'P-SST-2026'!H29+'P-SST-2026'!I29+'P-SST-2026'!J29+'P-SST-2026'!K29+'P-SST-2026'!L29+'P-SST-2026'!M29</f>
        <v>2</v>
      </c>
      <c r="K1481" s="1022">
        <f>'P-SST-2026'!X29+'P-SST-2026'!Y29+'P-SST-2026'!Z29+'P-SST-2026'!AA29+'P-SST-2026'!AB29+'P-SST-2026'!AC29+'P-SST-2026'!AD29</f>
        <v>1</v>
      </c>
      <c r="L1481" s="1031">
        <f t="shared" si="144"/>
        <v>0.66666666666666663</v>
      </c>
      <c r="M1481" s="1031">
        <f t="shared" si="148"/>
        <v>0.33333333333333331</v>
      </c>
      <c r="N1481" s="1022">
        <f>'P-SST-2026'!M29</f>
        <v>0</v>
      </c>
      <c r="O1481" s="1022">
        <f>'P-SST-2026'!AD29</f>
        <v>0</v>
      </c>
      <c r="P1481" s="1029" t="e">
        <f t="shared" si="145"/>
        <v>#DIV/0!</v>
      </c>
      <c r="Q1481" s="1029"/>
      <c r="R1481" s="1022">
        <f t="shared" si="146"/>
        <v>-1</v>
      </c>
      <c r="S1481" s="1022">
        <f t="shared" si="147"/>
        <v>0</v>
      </c>
    </row>
    <row r="1482" spans="1:19">
      <c r="A1482" s="1022">
        <v>23</v>
      </c>
      <c r="B1482" s="1023" t="str">
        <f>'P-SST-2026'!D30</f>
        <v>SST23</v>
      </c>
      <c r="C1482" s="1053" t="s">
        <v>146</v>
      </c>
      <c r="D1482" s="1053" t="s">
        <v>111</v>
      </c>
      <c r="E1482" s="1023" t="str">
        <f>'P-SST-2026'!V30</f>
        <v>Secretaría General</v>
      </c>
      <c r="F1482" s="1022" t="str">
        <f>'P-SST-2026'!E30</f>
        <v>Realizar seguimiento al teletrabajo del INM</v>
      </c>
      <c r="G1482" s="1022">
        <v>7</v>
      </c>
      <c r="H1482" s="1022" t="s">
        <v>140</v>
      </c>
      <c r="I1482" s="1022">
        <f>'P-SST-2026'!S30</f>
        <v>3</v>
      </c>
      <c r="J1482" s="1022">
        <f>'P-SST-2026'!G30+'P-SST-2026'!H30+'P-SST-2026'!I30+'P-SST-2026'!J30+'P-SST-2026'!K30+'P-SST-2026'!L30+'P-SST-2026'!M30</f>
        <v>2</v>
      </c>
      <c r="K1482" s="1022">
        <f>'P-SST-2026'!X30+'P-SST-2026'!Y30+'P-SST-2026'!Z30+'P-SST-2026'!AA30+'P-SST-2026'!AB30+'P-SST-2026'!AC30+'P-SST-2026'!AD30</f>
        <v>1</v>
      </c>
      <c r="L1482" s="1031">
        <f t="shared" si="144"/>
        <v>0.66666666666666663</v>
      </c>
      <c r="M1482" s="1031">
        <f t="shared" si="148"/>
        <v>0.33333333333333331</v>
      </c>
      <c r="N1482" s="1022">
        <f>'P-SST-2026'!M30</f>
        <v>1</v>
      </c>
      <c r="O1482" s="1022">
        <f>'P-SST-2026'!AD30</f>
        <v>0</v>
      </c>
      <c r="P1482" s="1029">
        <f t="shared" si="145"/>
        <v>0</v>
      </c>
      <c r="Q1482" s="1029"/>
      <c r="R1482" s="1022">
        <f t="shared" si="146"/>
        <v>-1</v>
      </c>
      <c r="S1482" s="1022">
        <f t="shared" si="147"/>
        <v>-1</v>
      </c>
    </row>
    <row r="1483" spans="1:19">
      <c r="A1483" s="1022">
        <v>24</v>
      </c>
      <c r="B1483" s="1023" t="str">
        <f>'P-SST-2026'!D31</f>
        <v>SST24</v>
      </c>
      <c r="C1483" s="1053" t="s">
        <v>146</v>
      </c>
      <c r="D1483" s="1053" t="s">
        <v>111</v>
      </c>
      <c r="E1483" s="1023" t="str">
        <f>'P-SST-2026'!V31</f>
        <v>Secretaría General</v>
      </c>
      <c r="F1483" s="1022" t="str">
        <f>'P-SST-2026'!E31</f>
        <v>Elaborar Informe de seguimiento al plan de trabajo anual del SG-SST</v>
      </c>
      <c r="G1483" s="1022">
        <v>7</v>
      </c>
      <c r="H1483" s="1022" t="s">
        <v>140</v>
      </c>
      <c r="I1483" s="1022">
        <f>'P-SST-2026'!S31</f>
        <v>4</v>
      </c>
      <c r="J1483" s="1022">
        <f>'P-SST-2026'!G31+'P-SST-2026'!H31+'P-SST-2026'!I31+'P-SST-2026'!J31+'P-SST-2026'!K31+'P-SST-2026'!L31+'P-SST-2026'!M31</f>
        <v>3</v>
      </c>
      <c r="K1483" s="1022">
        <f>'P-SST-2026'!X31+'P-SST-2026'!Y31+'P-SST-2026'!Z31+'P-SST-2026'!AA31+'P-SST-2026'!AB31+'P-SST-2026'!AC31+'P-SST-2026'!AD31</f>
        <v>2</v>
      </c>
      <c r="L1483" s="1031">
        <f t="shared" si="144"/>
        <v>0.75</v>
      </c>
      <c r="M1483" s="1031">
        <f t="shared" si="148"/>
        <v>0.5</v>
      </c>
      <c r="N1483" s="1022">
        <f>'P-SST-2026'!M31</f>
        <v>1</v>
      </c>
      <c r="O1483" s="1022">
        <f>'P-SST-2026'!AD31</f>
        <v>0</v>
      </c>
      <c r="P1483" s="1029">
        <f t="shared" si="145"/>
        <v>0</v>
      </c>
      <c r="Q1483" s="1029"/>
      <c r="R1483" s="1022">
        <f t="shared" si="146"/>
        <v>-1</v>
      </c>
      <c r="S1483" s="1022">
        <f t="shared" si="147"/>
        <v>-1</v>
      </c>
    </row>
    <row r="1484" spans="1:19">
      <c r="A1484" s="1022">
        <v>25</v>
      </c>
      <c r="B1484" s="1023" t="str">
        <f>'P-SST-2026'!D32</f>
        <v>SST25</v>
      </c>
      <c r="C1484" s="1053" t="s">
        <v>146</v>
      </c>
      <c r="D1484" s="1053" t="s">
        <v>111</v>
      </c>
      <c r="E1484" s="1023" t="str">
        <f>'P-SST-2026'!V32</f>
        <v>Secretaría General</v>
      </c>
      <c r="F1484" s="1022" t="str">
        <f>'P-SST-2026'!E32</f>
        <v>Crear propuesta para señalización en el INM de acuerdo con la matriz de riesgos</v>
      </c>
      <c r="G1484" s="1022">
        <v>7</v>
      </c>
      <c r="H1484" s="1022" t="s">
        <v>140</v>
      </c>
      <c r="I1484" s="1022">
        <f>'P-SST-2026'!S32</f>
        <v>1</v>
      </c>
      <c r="J1484" s="1022">
        <f>'P-SST-2026'!G32+'P-SST-2026'!H32+'P-SST-2026'!I32+'P-SST-2026'!J32+'P-SST-2026'!K32+'P-SST-2026'!L32+'P-SST-2026'!M32</f>
        <v>0</v>
      </c>
      <c r="K1484" s="1022">
        <f>'P-SST-2026'!X32+'P-SST-2026'!Y32+'P-SST-2026'!Z32+'P-SST-2026'!AA32+'P-SST-2026'!AB32+'P-SST-2026'!AC32+'P-SST-2026'!AD32</f>
        <v>0</v>
      </c>
      <c r="L1484" s="1031">
        <f t="shared" ref="L1484:L1547" si="149">J1484/I1484</f>
        <v>0</v>
      </c>
      <c r="M1484" s="1031">
        <f t="shared" si="148"/>
        <v>0</v>
      </c>
      <c r="N1484" s="1022">
        <f>'P-SST-2026'!M32</f>
        <v>0</v>
      </c>
      <c r="O1484" s="1022">
        <f>'P-SST-2026'!AD32</f>
        <v>0</v>
      </c>
      <c r="P1484" s="1029" t="e">
        <f t="shared" ref="P1484:P1547" si="150">O1484/N1484</f>
        <v>#DIV/0!</v>
      </c>
      <c r="Q1484" s="1029"/>
      <c r="R1484" s="1022">
        <f t="shared" ref="R1484:R1545" si="151">K1484-J1484</f>
        <v>0</v>
      </c>
      <c r="S1484" s="1022">
        <f t="shared" ref="S1484:S1546" si="152">O1484-N1484</f>
        <v>0</v>
      </c>
    </row>
    <row r="1485" spans="1:19">
      <c r="A1485" s="1022">
        <v>26</v>
      </c>
      <c r="B1485" s="1023" t="str">
        <f>'P-SST-2026'!D33</f>
        <v>SST26</v>
      </c>
      <c r="C1485" s="1053" t="s">
        <v>146</v>
      </c>
      <c r="D1485" s="1053" t="s">
        <v>111</v>
      </c>
      <c r="E1485" s="1023" t="str">
        <f>'P-SST-2026'!V33</f>
        <v>Secretaría General</v>
      </c>
      <c r="F1485" s="1022" t="str">
        <f>'P-SST-2026'!E33</f>
        <v>Apoyo en el diseño y desarrollo del plan de discapacidad con relación al SG-SST</v>
      </c>
      <c r="G1485" s="1022">
        <v>7</v>
      </c>
      <c r="H1485" s="1022" t="s">
        <v>140</v>
      </c>
      <c r="I1485" s="1022">
        <f>'P-SST-2026'!S33</f>
        <v>3</v>
      </c>
      <c r="J1485" s="1022">
        <f>'P-SST-2026'!G33+'P-SST-2026'!H33+'P-SST-2026'!I33+'P-SST-2026'!J33+'P-SST-2026'!K33+'P-SST-2026'!L33+'P-SST-2026'!M33</f>
        <v>2</v>
      </c>
      <c r="K1485" s="1022">
        <f>'P-SST-2026'!X33+'P-SST-2026'!Y33+'P-SST-2026'!Z33+'P-SST-2026'!AA33+'P-SST-2026'!AB33+'P-SST-2026'!AC33+'P-SST-2026'!AD33</f>
        <v>1</v>
      </c>
      <c r="L1485" s="1031">
        <f t="shared" si="149"/>
        <v>0.66666666666666663</v>
      </c>
      <c r="M1485" s="1031">
        <f t="shared" si="148"/>
        <v>0.33333333333333331</v>
      </c>
      <c r="N1485" s="1022">
        <f>'P-SST-2026'!M33</f>
        <v>0</v>
      </c>
      <c r="O1485" s="1022">
        <f>'P-SST-2026'!AD33</f>
        <v>0</v>
      </c>
      <c r="P1485" s="1029" t="e">
        <f t="shared" si="150"/>
        <v>#DIV/0!</v>
      </c>
      <c r="Q1485" s="1029"/>
      <c r="R1485" s="1022">
        <f t="shared" si="151"/>
        <v>-1</v>
      </c>
      <c r="S1485" s="1022">
        <f t="shared" si="152"/>
        <v>0</v>
      </c>
    </row>
    <row r="1486" spans="1:19">
      <c r="A1486" s="1022">
        <v>27</v>
      </c>
      <c r="B1486" s="1023" t="str">
        <f>'P-SST-2026'!D34</f>
        <v>SST27</v>
      </c>
      <c r="C1486" s="1053" t="s">
        <v>146</v>
      </c>
      <c r="D1486" s="1053" t="s">
        <v>111</v>
      </c>
      <c r="E1486" s="1023" t="str">
        <f>'P-SST-2026'!V34</f>
        <v>Secretaría General</v>
      </c>
      <c r="F1486" s="1022" t="str">
        <f>'P-SST-2026'!E34</f>
        <v>Realizar Focus Group al personal del INM cuando se presenten situaciones de cambio, aumento de carga laboral y/o rotación de personal</v>
      </c>
      <c r="G1486" s="1022">
        <v>7</v>
      </c>
      <c r="H1486" s="1022" t="s">
        <v>140</v>
      </c>
      <c r="I1486" s="1022">
        <f>'P-SST-2026'!S34</f>
        <v>2</v>
      </c>
      <c r="J1486" s="1022">
        <f>'P-SST-2026'!G34+'P-SST-2026'!H34+'P-SST-2026'!I34+'P-SST-2026'!J34+'P-SST-2026'!K34+'P-SST-2026'!L34+'P-SST-2026'!M34</f>
        <v>1</v>
      </c>
      <c r="K1486" s="1022">
        <f>'P-SST-2026'!X34+'P-SST-2026'!Y34+'P-SST-2026'!Z34+'P-SST-2026'!AA34+'P-SST-2026'!AB34+'P-SST-2026'!AC34+'P-SST-2026'!AD34</f>
        <v>0</v>
      </c>
      <c r="L1486" s="1031">
        <f t="shared" si="149"/>
        <v>0.5</v>
      </c>
      <c r="M1486" s="1031">
        <f t="shared" si="148"/>
        <v>0</v>
      </c>
      <c r="N1486" s="1022">
        <f>'P-SST-2026'!M34</f>
        <v>0</v>
      </c>
      <c r="O1486" s="1022">
        <f>'P-SST-2026'!AD34</f>
        <v>0</v>
      </c>
      <c r="P1486" s="1029" t="e">
        <f t="shared" si="150"/>
        <v>#DIV/0!</v>
      </c>
      <c r="Q1486" s="1029"/>
      <c r="R1486" s="1022">
        <f t="shared" si="151"/>
        <v>-1</v>
      </c>
      <c r="S1486" s="1022">
        <f t="shared" si="152"/>
        <v>0</v>
      </c>
    </row>
    <row r="1487" spans="1:19">
      <c r="A1487" s="1022">
        <v>28</v>
      </c>
      <c r="B1487" s="1023" t="str">
        <f>'P-SST-2026'!D35</f>
        <v>SST28</v>
      </c>
      <c r="C1487" s="1053" t="s">
        <v>146</v>
      </c>
      <c r="D1487" s="1053" t="s">
        <v>111</v>
      </c>
      <c r="E1487" s="1023" t="str">
        <f>'P-SST-2026'!V35</f>
        <v>Secretaría General</v>
      </c>
      <c r="F1487" s="1022" t="str">
        <f>'P-SST-2026'!E35</f>
        <v>Revisar y actualizar la normatividad legal vigente aplicable a riesgos laborales con el SGI.</v>
      </c>
      <c r="G1487" s="1022">
        <v>7</v>
      </c>
      <c r="H1487" s="1022" t="s">
        <v>140</v>
      </c>
      <c r="I1487" s="1022">
        <f>'P-SST-2026'!S35</f>
        <v>2</v>
      </c>
      <c r="J1487" s="1022">
        <f>'P-SST-2026'!G35+'P-SST-2026'!H35+'P-SST-2026'!I35+'P-SST-2026'!J35+'P-SST-2026'!K35+'P-SST-2026'!L35+'P-SST-2026'!M35</f>
        <v>2</v>
      </c>
      <c r="K1487" s="1022">
        <f>'P-SST-2026'!X35+'P-SST-2026'!Y35+'P-SST-2026'!Z35+'P-SST-2026'!AA35+'P-SST-2026'!AB35+'P-SST-2026'!AC35+'P-SST-2026'!AD35</f>
        <v>1</v>
      </c>
      <c r="L1487" s="1031">
        <f t="shared" si="149"/>
        <v>1</v>
      </c>
      <c r="M1487" s="1031">
        <f t="shared" si="148"/>
        <v>0.5</v>
      </c>
      <c r="N1487" s="1022">
        <f>'P-SST-2026'!M35</f>
        <v>1</v>
      </c>
      <c r="O1487" s="1022">
        <f>'P-SST-2026'!AD35</f>
        <v>0</v>
      </c>
      <c r="P1487" s="1029">
        <f t="shared" si="150"/>
        <v>0</v>
      </c>
      <c r="Q1487" s="1029"/>
      <c r="R1487" s="1022">
        <f t="shared" si="151"/>
        <v>-1</v>
      </c>
      <c r="S1487" s="1022">
        <f t="shared" si="152"/>
        <v>-1</v>
      </c>
    </row>
    <row r="1488" spans="1:19">
      <c r="A1488" s="1022">
        <v>29</v>
      </c>
      <c r="B1488" s="1023" t="str">
        <f>'P-SST-2026'!D36</f>
        <v>SST29</v>
      </c>
      <c r="C1488" s="1053" t="s">
        <v>146</v>
      </c>
      <c r="D1488" s="1053" t="s">
        <v>111</v>
      </c>
      <c r="E1488" s="1023" t="str">
        <f>'P-SST-2026'!V36</f>
        <v>Secretaría General</v>
      </c>
      <c r="F1488" s="1022" t="str">
        <f>'P-SST-2026'!E36</f>
        <v>Gestionar Autoevaluación de la Vigencia 2025 con relación a los criterios mínimos definidos por la Resolución 0312 de 2019 ante el ministerio de trabajo.</v>
      </c>
      <c r="G1488" s="1022">
        <v>7</v>
      </c>
      <c r="H1488" s="1022" t="s">
        <v>140</v>
      </c>
      <c r="I1488" s="1022">
        <f>'P-SST-2026'!S36</f>
        <v>1</v>
      </c>
      <c r="J1488" s="1022">
        <f>'P-SST-2026'!G36+'P-SST-2026'!H36+'P-SST-2026'!I36+'P-SST-2026'!J36+'P-SST-2026'!K36+'P-SST-2026'!L36+'P-SST-2026'!M36</f>
        <v>1</v>
      </c>
      <c r="K1488" s="1022">
        <f>'P-SST-2026'!X36+'P-SST-2026'!Y36+'P-SST-2026'!Z36+'P-SST-2026'!AA36+'P-SST-2026'!AB36+'P-SST-2026'!AC36+'P-SST-2026'!AD36</f>
        <v>1</v>
      </c>
      <c r="L1488" s="1031">
        <f t="shared" si="149"/>
        <v>1</v>
      </c>
      <c r="M1488" s="1031">
        <f t="shared" si="148"/>
        <v>1</v>
      </c>
      <c r="N1488" s="1022">
        <f>'P-SST-2026'!M36</f>
        <v>0</v>
      </c>
      <c r="O1488" s="1022">
        <f>'P-SST-2026'!AD36</f>
        <v>0</v>
      </c>
      <c r="P1488" s="1029" t="e">
        <f t="shared" si="150"/>
        <v>#DIV/0!</v>
      </c>
      <c r="Q1488" s="1029"/>
      <c r="R1488" s="1022">
        <f t="shared" si="151"/>
        <v>0</v>
      </c>
      <c r="S1488" s="1022">
        <f t="shared" si="152"/>
        <v>0</v>
      </c>
    </row>
    <row r="1489" spans="1:19">
      <c r="A1489" s="1022">
        <v>30</v>
      </c>
      <c r="B1489" s="1023" t="str">
        <f>'P-SST-2026'!D37</f>
        <v>SST30</v>
      </c>
      <c r="C1489" s="1053" t="s">
        <v>146</v>
      </c>
      <c r="D1489" s="1053" t="s">
        <v>111</v>
      </c>
      <c r="E1489" s="1023" t="str">
        <f>'P-SST-2026'!V37</f>
        <v>Secretaría General</v>
      </c>
      <c r="F1489" s="1022" t="str">
        <f>'P-SST-2026'!E37</f>
        <v>Realizar seguimiento y control al plan estratégico de seguridad vial</v>
      </c>
      <c r="G1489" s="1022">
        <v>7</v>
      </c>
      <c r="H1489" s="1022" t="s">
        <v>140</v>
      </c>
      <c r="I1489" s="1022">
        <f>'P-SST-2026'!S37</f>
        <v>12</v>
      </c>
      <c r="J1489" s="1022">
        <f>'P-SST-2026'!G37+'P-SST-2026'!H37+'P-SST-2026'!I37+'P-SST-2026'!J37+'P-SST-2026'!K37+'P-SST-2026'!L37+'P-SST-2026'!M37</f>
        <v>7</v>
      </c>
      <c r="K1489" s="1022">
        <f>'P-SST-2026'!X37+'P-SST-2026'!Y37+'P-SST-2026'!Z37+'P-SST-2026'!AA37+'P-SST-2026'!AB37+'P-SST-2026'!AC37+'P-SST-2026'!AD37</f>
        <v>3</v>
      </c>
      <c r="L1489" s="1031">
        <f t="shared" si="149"/>
        <v>0.58333333333333337</v>
      </c>
      <c r="M1489" s="1031">
        <f t="shared" si="148"/>
        <v>0.25</v>
      </c>
      <c r="N1489" s="1022">
        <f>'P-SST-2026'!M37</f>
        <v>1</v>
      </c>
      <c r="O1489" s="1022">
        <f>'P-SST-2026'!AD37</f>
        <v>0</v>
      </c>
      <c r="P1489" s="1029">
        <f t="shared" si="150"/>
        <v>0</v>
      </c>
      <c r="Q1489" s="1029"/>
      <c r="R1489" s="1022">
        <f t="shared" si="151"/>
        <v>-4</v>
      </c>
      <c r="S1489" s="1022">
        <f t="shared" si="152"/>
        <v>-1</v>
      </c>
    </row>
    <row r="1490" spans="1:19">
      <c r="A1490" s="1022">
        <v>31</v>
      </c>
      <c r="B1490" s="1023" t="str">
        <f>'P-SST-2026'!D38</f>
        <v>SST31</v>
      </c>
      <c r="C1490" s="1053" t="s">
        <v>146</v>
      </c>
      <c r="D1490" s="1053" t="s">
        <v>111</v>
      </c>
      <c r="E1490" s="1023" t="str">
        <f>'P-SST-2026'!V38</f>
        <v>Secretaría General</v>
      </c>
      <c r="F1490" s="1022" t="str">
        <f>'P-SST-2026'!E38</f>
        <v xml:space="preserve">Realizar apoyo en los procesos contractuales recibidos por el grupo de gestión jurídica y contractual </v>
      </c>
      <c r="G1490" s="1022">
        <v>7</v>
      </c>
      <c r="H1490" s="1022" t="s">
        <v>140</v>
      </c>
      <c r="I1490" s="1022">
        <f>'P-SST-2026'!S38</f>
        <v>12</v>
      </c>
      <c r="J1490" s="1022">
        <f>'P-SST-2026'!G38+'P-SST-2026'!H38+'P-SST-2026'!I38+'P-SST-2026'!J38+'P-SST-2026'!K38+'P-SST-2026'!L38+'P-SST-2026'!M38</f>
        <v>7</v>
      </c>
      <c r="K1490" s="1022">
        <f>'P-SST-2026'!X38+'P-SST-2026'!Y38+'P-SST-2026'!Z38+'P-SST-2026'!AA38+'P-SST-2026'!AB38+'P-SST-2026'!AC38+'P-SST-2026'!AD38</f>
        <v>3</v>
      </c>
      <c r="L1490" s="1031">
        <f t="shared" si="149"/>
        <v>0.58333333333333337</v>
      </c>
      <c r="M1490" s="1031">
        <f t="shared" si="148"/>
        <v>0.25</v>
      </c>
      <c r="N1490" s="1022">
        <f>'P-SST-2026'!M38</f>
        <v>1</v>
      </c>
      <c r="O1490" s="1022">
        <f>'P-SST-2026'!AD38</f>
        <v>0</v>
      </c>
      <c r="P1490" s="1029">
        <f t="shared" si="150"/>
        <v>0</v>
      </c>
      <c r="Q1490" s="1029"/>
      <c r="R1490" s="1022">
        <f t="shared" si="151"/>
        <v>-4</v>
      </c>
      <c r="S1490" s="1022">
        <f t="shared" si="152"/>
        <v>-1</v>
      </c>
    </row>
    <row r="1491" spans="1:19">
      <c r="A1491" s="1022">
        <v>32</v>
      </c>
      <c r="B1491" s="1023" t="str">
        <f>'P-SST-2026'!D39</f>
        <v>SST32</v>
      </c>
      <c r="C1491" s="1053" t="s">
        <v>146</v>
      </c>
      <c r="D1491" s="1053" t="s">
        <v>111</v>
      </c>
      <c r="E1491" s="1023" t="str">
        <f>'P-SST-2026'!V39</f>
        <v>Secretaría General</v>
      </c>
      <c r="F1491" s="1022" t="str">
        <f>'P-SST-2026'!E39</f>
        <v>Socializar los resultados y análisis de los indicadores del SG-SST debidamente actualizados.</v>
      </c>
      <c r="G1491" s="1022">
        <v>7</v>
      </c>
      <c r="H1491" s="1022" t="s">
        <v>140</v>
      </c>
      <c r="I1491" s="1022">
        <f>'P-SST-2026'!S39</f>
        <v>3</v>
      </c>
      <c r="J1491" s="1022">
        <f>'P-SST-2026'!G39+'P-SST-2026'!H39+'P-SST-2026'!I39+'P-SST-2026'!J39+'P-SST-2026'!K39+'P-SST-2026'!L39+'P-SST-2026'!M39</f>
        <v>2</v>
      </c>
      <c r="K1491" s="1022">
        <f>'P-SST-2026'!X39+'P-SST-2026'!Y39+'P-SST-2026'!Z39+'P-SST-2026'!AA39+'P-SST-2026'!AB39+'P-SST-2026'!AC39+'P-SST-2026'!AD39</f>
        <v>0</v>
      </c>
      <c r="L1491" s="1031">
        <f t="shared" si="149"/>
        <v>0.66666666666666663</v>
      </c>
      <c r="M1491" s="1031">
        <f t="shared" si="148"/>
        <v>0</v>
      </c>
      <c r="N1491" s="1022">
        <f>'P-SST-2026'!M39</f>
        <v>1</v>
      </c>
      <c r="O1491" s="1022">
        <f>'P-SST-2026'!AD39</f>
        <v>0</v>
      </c>
      <c r="P1491" s="1029">
        <f t="shared" si="150"/>
        <v>0</v>
      </c>
      <c r="Q1491" s="1029"/>
      <c r="R1491" s="1022">
        <f t="shared" si="151"/>
        <v>-2</v>
      </c>
      <c r="S1491" s="1022">
        <f t="shared" si="152"/>
        <v>-1</v>
      </c>
    </row>
    <row r="1492" spans="1:19">
      <c r="A1492" s="1022">
        <v>33</v>
      </c>
      <c r="B1492" s="1023" t="str">
        <f>'P-SST-2026'!D40</f>
        <v>SST33</v>
      </c>
      <c r="C1492" s="1053" t="s">
        <v>146</v>
      </c>
      <c r="D1492" s="1053" t="s">
        <v>111</v>
      </c>
      <c r="E1492" s="1023" t="str">
        <f>'P-SST-2026'!V40</f>
        <v>Secretaría General</v>
      </c>
      <c r="F1492" s="1022" t="str">
        <f>'P-SST-2026'!E40</f>
        <v>Gestionar Autoevaluación de la Vigencia 2025 con la ARL POSITIVA.</v>
      </c>
      <c r="G1492" s="1022">
        <v>7</v>
      </c>
      <c r="H1492" s="1022" t="s">
        <v>140</v>
      </c>
      <c r="I1492" s="1022">
        <f>'P-SST-2026'!S40</f>
        <v>1</v>
      </c>
      <c r="J1492" s="1022">
        <f>'P-SST-2026'!G40+'P-SST-2026'!H40+'P-SST-2026'!I40+'P-SST-2026'!J40+'P-SST-2026'!K40+'P-SST-2026'!L40+'P-SST-2026'!M40</f>
        <v>1</v>
      </c>
      <c r="K1492" s="1022">
        <f>'P-SST-2026'!X40+'P-SST-2026'!Y40+'P-SST-2026'!Z40+'P-SST-2026'!AA40+'P-SST-2026'!AB40+'P-SST-2026'!AC40+'P-SST-2026'!AD40</f>
        <v>1</v>
      </c>
      <c r="L1492" s="1031">
        <f t="shared" si="149"/>
        <v>1</v>
      </c>
      <c r="M1492" s="1031">
        <f t="shared" si="148"/>
        <v>1</v>
      </c>
      <c r="N1492" s="1022">
        <f>'P-SST-2026'!M40</f>
        <v>0</v>
      </c>
      <c r="O1492" s="1022">
        <f>'P-SST-2026'!AD40</f>
        <v>0</v>
      </c>
      <c r="P1492" s="1029" t="e">
        <f t="shared" si="150"/>
        <v>#DIV/0!</v>
      </c>
      <c r="Q1492" s="1029"/>
      <c r="R1492" s="1022">
        <f t="shared" si="151"/>
        <v>0</v>
      </c>
      <c r="S1492" s="1022">
        <f t="shared" si="152"/>
        <v>0</v>
      </c>
    </row>
    <row r="1493" spans="1:19">
      <c r="A1493" s="1022">
        <v>34</v>
      </c>
      <c r="B1493" s="1023" t="str">
        <f>'P-SST-2026'!D41</f>
        <v>SST34</v>
      </c>
      <c r="C1493" s="1053" t="s">
        <v>146</v>
      </c>
      <c r="D1493" s="1053" t="s">
        <v>111</v>
      </c>
      <c r="E1493" s="1023" t="str">
        <f>'P-SST-2026'!V41</f>
        <v>Secretaría General</v>
      </c>
      <c r="F1493" s="1022" t="str">
        <f>'P-SST-2026'!E41</f>
        <v>Realizar seguimiento al levantamiento del inventario de sustancias químicas en la SMF y Servicios Administrativos</v>
      </c>
      <c r="G1493" s="1022">
        <v>7</v>
      </c>
      <c r="H1493" s="1022" t="s">
        <v>140</v>
      </c>
      <c r="I1493" s="1022">
        <f>'P-SST-2026'!S41</f>
        <v>2</v>
      </c>
      <c r="J1493" s="1022">
        <f>'P-SST-2026'!G41+'P-SST-2026'!H41+'P-SST-2026'!I41+'P-SST-2026'!J41+'P-SST-2026'!K41+'P-SST-2026'!L41+'P-SST-2026'!M41</f>
        <v>1</v>
      </c>
      <c r="K1493" s="1022">
        <f>'P-SST-2026'!X41+'P-SST-2026'!Y41+'P-SST-2026'!Z41+'P-SST-2026'!AA41+'P-SST-2026'!AB41+'P-SST-2026'!AC41+'P-SST-2026'!AD41</f>
        <v>0</v>
      </c>
      <c r="L1493" s="1031">
        <f t="shared" si="149"/>
        <v>0.5</v>
      </c>
      <c r="M1493" s="1031">
        <f t="shared" si="148"/>
        <v>0</v>
      </c>
      <c r="N1493" s="1022">
        <f>'P-SST-2026'!M41</f>
        <v>0</v>
      </c>
      <c r="O1493" s="1022">
        <f>'P-SST-2026'!AD41</f>
        <v>0</v>
      </c>
      <c r="P1493" s="1029" t="e">
        <f t="shared" si="150"/>
        <v>#DIV/0!</v>
      </c>
      <c r="Q1493" s="1029"/>
      <c r="R1493" s="1022">
        <f t="shared" si="151"/>
        <v>-1</v>
      </c>
      <c r="S1493" s="1022">
        <f t="shared" si="152"/>
        <v>0</v>
      </c>
    </row>
    <row r="1494" spans="1:19">
      <c r="A1494" s="1022">
        <v>35</v>
      </c>
      <c r="B1494" s="1023" t="str">
        <f>'P-SST-2026'!D42</f>
        <v>SST35</v>
      </c>
      <c r="C1494" s="1053" t="s">
        <v>146</v>
      </c>
      <c r="D1494" s="1053" t="s">
        <v>111</v>
      </c>
      <c r="E1494" s="1023" t="str">
        <f>'P-SST-2026'!V42</f>
        <v>Secretaría General</v>
      </c>
      <c r="F1494" s="1022" t="str">
        <f>'P-SST-2026'!E42</f>
        <v>Realizar mediciones ambientales y de seguridad y salud en el trabajo de acuerdo con la necesidad.</v>
      </c>
      <c r="G1494" s="1022">
        <v>7</v>
      </c>
      <c r="H1494" s="1022" t="s">
        <v>140</v>
      </c>
      <c r="I1494" s="1022">
        <f>'P-SST-2026'!S42</f>
        <v>1</v>
      </c>
      <c r="J1494" s="1022">
        <f>'P-SST-2026'!G42+'P-SST-2026'!H42+'P-SST-2026'!I42+'P-SST-2026'!J42+'P-SST-2026'!K42+'P-SST-2026'!L42+'P-SST-2026'!M42</f>
        <v>0</v>
      </c>
      <c r="K1494" s="1022">
        <f>'P-SST-2026'!X42+'P-SST-2026'!Y42+'P-SST-2026'!Z42+'P-SST-2026'!AA42+'P-SST-2026'!AB42+'P-SST-2026'!AC42+'P-SST-2026'!AD42</f>
        <v>0</v>
      </c>
      <c r="L1494" s="1031">
        <f t="shared" si="149"/>
        <v>0</v>
      </c>
      <c r="M1494" s="1031">
        <f t="shared" si="148"/>
        <v>0</v>
      </c>
      <c r="N1494" s="1022">
        <f>'P-SST-2026'!M42</f>
        <v>0</v>
      </c>
      <c r="O1494" s="1022">
        <f>'P-SST-2026'!AD42</f>
        <v>0</v>
      </c>
      <c r="P1494" s="1029" t="e">
        <f t="shared" si="150"/>
        <v>#DIV/0!</v>
      </c>
      <c r="Q1494" s="1029"/>
      <c r="R1494" s="1022">
        <f t="shared" si="151"/>
        <v>0</v>
      </c>
      <c r="S1494" s="1022">
        <f t="shared" si="152"/>
        <v>0</v>
      </c>
    </row>
    <row r="1495" spans="1:19">
      <c r="A1495" s="1022">
        <v>36</v>
      </c>
      <c r="B1495" s="1023" t="str">
        <f>'P-SST-2026'!D43</f>
        <v>SST36</v>
      </c>
      <c r="C1495" s="1053" t="s">
        <v>146</v>
      </c>
      <c r="D1495" s="1053" t="s">
        <v>111</v>
      </c>
      <c r="E1495" s="1023" t="str">
        <f>'P-SST-2026'!V43</f>
        <v>Secretaría General</v>
      </c>
      <c r="F1495" s="1022" t="str">
        <f>'P-SST-2026'!E43</f>
        <v>Gestionar los Hallazgos y las oportunidades de mejora relacionadas con SST definidas por cada uno de los Roles del INM</v>
      </c>
      <c r="G1495" s="1022">
        <v>7</v>
      </c>
      <c r="H1495" s="1022" t="s">
        <v>140</v>
      </c>
      <c r="I1495" s="1022">
        <f>'P-SST-2026'!S43</f>
        <v>2</v>
      </c>
      <c r="J1495" s="1022">
        <f>'P-SST-2026'!G43+'P-SST-2026'!H43+'P-SST-2026'!I43+'P-SST-2026'!J43+'P-SST-2026'!K43+'P-SST-2026'!L43+'P-SST-2026'!M43</f>
        <v>0</v>
      </c>
      <c r="K1495" s="1022">
        <f>'P-SST-2026'!X43+'P-SST-2026'!Y43+'P-SST-2026'!Z43+'P-SST-2026'!AA43+'P-SST-2026'!AB43+'P-SST-2026'!AC43+'P-SST-2026'!AD43</f>
        <v>0</v>
      </c>
      <c r="L1495" s="1031">
        <f t="shared" si="149"/>
        <v>0</v>
      </c>
      <c r="M1495" s="1031">
        <f t="shared" si="148"/>
        <v>0</v>
      </c>
      <c r="N1495" s="1022">
        <f>'P-SST-2026'!M43</f>
        <v>0</v>
      </c>
      <c r="O1495" s="1022">
        <f>'P-SST-2026'!AD43</f>
        <v>0</v>
      </c>
      <c r="P1495" s="1029" t="e">
        <f t="shared" si="150"/>
        <v>#DIV/0!</v>
      </c>
      <c r="Q1495" s="1029"/>
      <c r="R1495" s="1022">
        <f t="shared" si="151"/>
        <v>0</v>
      </c>
      <c r="S1495" s="1022">
        <f t="shared" si="152"/>
        <v>0</v>
      </c>
    </row>
    <row r="1496" spans="1:19">
      <c r="A1496" s="1022">
        <v>37</v>
      </c>
      <c r="B1496" s="1023" t="str">
        <f>'P-SST-2026'!D44</f>
        <v>SST37</v>
      </c>
      <c r="C1496" s="1053" t="s">
        <v>146</v>
      </c>
      <c r="D1496" s="1053" t="s">
        <v>111</v>
      </c>
      <c r="E1496" s="1023" t="str">
        <f>'P-SST-2026'!V44</f>
        <v>Secretaría General</v>
      </c>
      <c r="F1496" s="1022" t="str">
        <f>'P-SST-2026'!E44</f>
        <v>Realizar inducción de seguridad y salud en el trabajo a servidores públicos, contratistas, practicantes o proveedores.</v>
      </c>
      <c r="G1496" s="1022">
        <v>7</v>
      </c>
      <c r="H1496" s="1022" t="s">
        <v>140</v>
      </c>
      <c r="I1496" s="1022">
        <f>'P-SST-2026'!S44</f>
        <v>2</v>
      </c>
      <c r="J1496" s="1022">
        <f>'P-SST-2026'!G44+'P-SST-2026'!H44+'P-SST-2026'!I44+'P-SST-2026'!J44+'P-SST-2026'!K44+'P-SST-2026'!L44+'P-SST-2026'!M44</f>
        <v>1</v>
      </c>
      <c r="K1496" s="1022">
        <f>'P-SST-2026'!X44+'P-SST-2026'!Y44+'P-SST-2026'!Z44+'P-SST-2026'!AA44+'P-SST-2026'!AB44+'P-SST-2026'!AC44+'P-SST-2026'!AD44</f>
        <v>1</v>
      </c>
      <c r="L1496" s="1031">
        <f t="shared" si="149"/>
        <v>0.5</v>
      </c>
      <c r="M1496" s="1031">
        <f t="shared" si="148"/>
        <v>0.5</v>
      </c>
      <c r="N1496" s="1022">
        <f>'P-SST-2026'!M44</f>
        <v>0</v>
      </c>
      <c r="O1496" s="1022">
        <f>'P-SST-2026'!AD44</f>
        <v>0</v>
      </c>
      <c r="P1496" s="1029" t="e">
        <f t="shared" si="150"/>
        <v>#DIV/0!</v>
      </c>
      <c r="Q1496" s="1029"/>
      <c r="R1496" s="1022">
        <f t="shared" si="151"/>
        <v>0</v>
      </c>
      <c r="S1496" s="1022">
        <f t="shared" si="152"/>
        <v>0</v>
      </c>
    </row>
    <row r="1497" spans="1:19">
      <c r="A1497" s="1022">
        <v>38</v>
      </c>
      <c r="B1497" s="1023" t="str">
        <f>'P-SST-2026'!D45</f>
        <v>SST38</v>
      </c>
      <c r="C1497" s="1053" t="s">
        <v>146</v>
      </c>
      <c r="D1497" s="1053" t="s">
        <v>111</v>
      </c>
      <c r="E1497" s="1023" t="str">
        <f>'P-SST-2026'!V45</f>
        <v>Secretaría General</v>
      </c>
      <c r="F1497" s="1022" t="str">
        <f>'P-SST-2026'!E45</f>
        <v>Realizar actividades tendientes a Promocionar la Salud (Semana de la Salud y ambiental)</v>
      </c>
      <c r="G1497" s="1022">
        <v>7</v>
      </c>
      <c r="H1497" s="1022" t="s">
        <v>140</v>
      </c>
      <c r="I1497" s="1022">
        <f>'P-SST-2026'!S45</f>
        <v>1</v>
      </c>
      <c r="J1497" s="1022">
        <f>'P-SST-2026'!G45+'P-SST-2026'!H45+'P-SST-2026'!I45+'P-SST-2026'!J45+'P-SST-2026'!K45+'P-SST-2026'!L45+'P-SST-2026'!M45</f>
        <v>1</v>
      </c>
      <c r="K1497" s="1022">
        <f>'P-SST-2026'!X45+'P-SST-2026'!Y45+'P-SST-2026'!Z45+'P-SST-2026'!AA45+'P-SST-2026'!AB45+'P-SST-2026'!AC45+'P-SST-2026'!AD45</f>
        <v>0</v>
      </c>
      <c r="L1497" s="1031">
        <f t="shared" si="149"/>
        <v>1</v>
      </c>
      <c r="M1497" s="1031">
        <f t="shared" si="148"/>
        <v>0</v>
      </c>
      <c r="N1497" s="1022">
        <f>'P-SST-2026'!M45</f>
        <v>0</v>
      </c>
      <c r="O1497" s="1022">
        <f>'P-SST-2026'!AD45</f>
        <v>0</v>
      </c>
      <c r="P1497" s="1029" t="e">
        <f t="shared" si="150"/>
        <v>#DIV/0!</v>
      </c>
      <c r="Q1497" s="1029"/>
      <c r="R1497" s="1022">
        <f t="shared" si="151"/>
        <v>-1</v>
      </c>
      <c r="S1497" s="1022">
        <f t="shared" si="152"/>
        <v>0</v>
      </c>
    </row>
    <row r="1498" spans="1:19">
      <c r="A1498" s="1022">
        <v>39</v>
      </c>
      <c r="B1498" s="1023" t="str">
        <f>'P-SST-2026'!D46</f>
        <v>SST39</v>
      </c>
      <c r="C1498" s="1053" t="s">
        <v>146</v>
      </c>
      <c r="D1498" s="1053" t="s">
        <v>111</v>
      </c>
      <c r="E1498" s="1023" t="str">
        <f>'P-SST-2026'!V46</f>
        <v>Secretaría General</v>
      </c>
      <c r="F1498" s="1022" t="str">
        <f>'P-SST-2026'!E46</f>
        <v xml:space="preserve">Realizar capacitación y acompañamiento del COPASST </v>
      </c>
      <c r="G1498" s="1022">
        <v>7</v>
      </c>
      <c r="H1498" s="1022" t="s">
        <v>140</v>
      </c>
      <c r="I1498" s="1022">
        <f>'P-SST-2026'!S46</f>
        <v>12</v>
      </c>
      <c r="J1498" s="1022">
        <f>'P-SST-2026'!G46+'P-SST-2026'!H46+'P-SST-2026'!I46+'P-SST-2026'!J46+'P-SST-2026'!K46+'P-SST-2026'!L46+'P-SST-2026'!M46</f>
        <v>7</v>
      </c>
      <c r="K1498" s="1022">
        <f>'P-SST-2026'!X46+'P-SST-2026'!Y46+'P-SST-2026'!Z46+'P-SST-2026'!AA46+'P-SST-2026'!AB46+'P-SST-2026'!AC46+'P-SST-2026'!AD46</f>
        <v>3</v>
      </c>
      <c r="L1498" s="1031">
        <f t="shared" si="149"/>
        <v>0.58333333333333337</v>
      </c>
      <c r="M1498" s="1031">
        <f t="shared" si="148"/>
        <v>0.25</v>
      </c>
      <c r="N1498" s="1022">
        <f>'P-SST-2026'!M46</f>
        <v>1</v>
      </c>
      <c r="O1498" s="1022">
        <f>'P-SST-2026'!AD46</f>
        <v>0</v>
      </c>
      <c r="P1498" s="1029">
        <f t="shared" si="150"/>
        <v>0</v>
      </c>
      <c r="Q1498" s="1029"/>
      <c r="R1498" s="1022">
        <f t="shared" si="151"/>
        <v>-4</v>
      </c>
      <c r="S1498" s="1022">
        <f t="shared" si="152"/>
        <v>-1</v>
      </c>
    </row>
    <row r="1499" spans="1:19">
      <c r="A1499" s="1022">
        <v>40</v>
      </c>
      <c r="B1499" s="1023" t="str">
        <f>'P-SST-2026'!D47</f>
        <v>SST40</v>
      </c>
      <c r="C1499" s="1053" t="s">
        <v>146</v>
      </c>
      <c r="D1499" s="1053" t="s">
        <v>111</v>
      </c>
      <c r="E1499" s="1023" t="str">
        <f>'P-SST-2026'!V47</f>
        <v>Secretaría General</v>
      </c>
      <c r="F1499" s="1022" t="str">
        <f>'P-SST-2026'!E47</f>
        <v>Realizar seguimiento al comité de convivencia laboral y su capacitación (recibir informes)</v>
      </c>
      <c r="G1499" s="1022">
        <v>7</v>
      </c>
      <c r="H1499" s="1022" t="s">
        <v>140</v>
      </c>
      <c r="I1499" s="1022">
        <f>'P-SST-2026'!S47</f>
        <v>12</v>
      </c>
      <c r="J1499" s="1022">
        <f>'P-SST-2026'!G47+'P-SST-2026'!H47+'P-SST-2026'!I47+'P-SST-2026'!J47+'P-SST-2026'!K47+'P-SST-2026'!L47+'P-SST-2026'!M47</f>
        <v>7</v>
      </c>
      <c r="K1499" s="1022">
        <f>'P-SST-2026'!X47+'P-SST-2026'!Y47+'P-SST-2026'!Z47+'P-SST-2026'!AA47+'P-SST-2026'!AB47+'P-SST-2026'!AC47+'P-SST-2026'!AD47</f>
        <v>3</v>
      </c>
      <c r="L1499" s="1031">
        <f t="shared" si="149"/>
        <v>0.58333333333333337</v>
      </c>
      <c r="M1499" s="1031">
        <f t="shared" si="148"/>
        <v>0.25</v>
      </c>
      <c r="N1499" s="1022">
        <f>'P-SST-2026'!M47</f>
        <v>1</v>
      </c>
      <c r="O1499" s="1022">
        <f>'P-SST-2026'!AD47</f>
        <v>0</v>
      </c>
      <c r="P1499" s="1029">
        <f t="shared" si="150"/>
        <v>0</v>
      </c>
      <c r="Q1499" s="1029"/>
      <c r="R1499" s="1022">
        <f t="shared" si="151"/>
        <v>-4</v>
      </c>
      <c r="S1499" s="1022">
        <f t="shared" si="152"/>
        <v>-1</v>
      </c>
    </row>
    <row r="1500" spans="1:19">
      <c r="A1500" s="1022">
        <v>41</v>
      </c>
      <c r="B1500" s="1023" t="str">
        <f>'P-SST-2026'!D48</f>
        <v>SST41</v>
      </c>
      <c r="C1500" s="1053" t="s">
        <v>146</v>
      </c>
      <c r="D1500" s="1053" t="s">
        <v>111</v>
      </c>
      <c r="E1500" s="1023" t="str">
        <f>'P-SST-2026'!V48</f>
        <v>Secretaría General</v>
      </c>
      <c r="F1500" s="1022" t="str">
        <f>'P-SST-2026'!E48</f>
        <v>Actualizar y Acompañar el seguimiento al programa de Inspecciones COPASST .</v>
      </c>
      <c r="G1500" s="1022">
        <v>7</v>
      </c>
      <c r="H1500" s="1022" t="s">
        <v>140</v>
      </c>
      <c r="I1500" s="1022">
        <f>'P-SST-2026'!S48</f>
        <v>3</v>
      </c>
      <c r="J1500" s="1022">
        <f>'P-SST-2026'!G48+'P-SST-2026'!H48+'P-SST-2026'!I48+'P-SST-2026'!J48+'P-SST-2026'!K48+'P-SST-2026'!L48+'P-SST-2026'!M48</f>
        <v>2</v>
      </c>
      <c r="K1500" s="1022">
        <f>'P-SST-2026'!X48+'P-SST-2026'!Y48+'P-SST-2026'!Z48+'P-SST-2026'!AA48+'P-SST-2026'!AB48+'P-SST-2026'!AC48+'P-SST-2026'!AD48</f>
        <v>0</v>
      </c>
      <c r="L1500" s="1031">
        <f t="shared" si="149"/>
        <v>0.66666666666666663</v>
      </c>
      <c r="M1500" s="1031">
        <f t="shared" si="148"/>
        <v>0</v>
      </c>
      <c r="N1500" s="1022">
        <f>'P-SST-2026'!M48</f>
        <v>1</v>
      </c>
      <c r="O1500" s="1022">
        <f>'P-SST-2026'!AD48</f>
        <v>0</v>
      </c>
      <c r="P1500" s="1029">
        <f t="shared" si="150"/>
        <v>0</v>
      </c>
      <c r="Q1500" s="1029"/>
      <c r="R1500" s="1022">
        <f t="shared" si="151"/>
        <v>-2</v>
      </c>
      <c r="S1500" s="1022">
        <f t="shared" si="152"/>
        <v>-1</v>
      </c>
    </row>
    <row r="1501" spans="1:19">
      <c r="A1501" s="1022">
        <v>42</v>
      </c>
      <c r="B1501" s="1023" t="str">
        <f>'P-SST-2026'!D49</f>
        <v>SST42</v>
      </c>
      <c r="C1501" s="1053" t="s">
        <v>146</v>
      </c>
      <c r="D1501" s="1053" t="s">
        <v>111</v>
      </c>
      <c r="E1501" s="1023" t="str">
        <f>'P-SST-2026'!V49</f>
        <v>Secretaría General</v>
      </c>
      <c r="F1501" s="1022" t="str">
        <f>'P-SST-2026'!E49</f>
        <v xml:space="preserve">Gestionar la ejecución del Cronograma de capacitaciones y actividades del SG-SST  </v>
      </c>
      <c r="G1501" s="1022">
        <v>7</v>
      </c>
      <c r="H1501" s="1022" t="s">
        <v>140</v>
      </c>
      <c r="I1501" s="1022">
        <f>'P-SST-2026'!S49</f>
        <v>9</v>
      </c>
      <c r="J1501" s="1022">
        <f>'P-SST-2026'!G49+'P-SST-2026'!H49+'P-SST-2026'!I49+'P-SST-2026'!J49+'P-SST-2026'!K49+'P-SST-2026'!L49+'P-SST-2026'!M49</f>
        <v>6</v>
      </c>
      <c r="K1501" s="1022">
        <f>'P-SST-2026'!X49+'P-SST-2026'!Y49+'P-SST-2026'!Z49+'P-SST-2026'!AA49+'P-SST-2026'!AB49+'P-SST-2026'!AC49+'P-SST-2026'!AD49</f>
        <v>2</v>
      </c>
      <c r="L1501" s="1031">
        <f t="shared" si="149"/>
        <v>0.66666666666666663</v>
      </c>
      <c r="M1501" s="1031">
        <f t="shared" si="148"/>
        <v>0.22222222222222221</v>
      </c>
      <c r="N1501" s="1022">
        <f>'P-SST-2026'!M49</f>
        <v>1</v>
      </c>
      <c r="O1501" s="1022">
        <f>'P-SST-2026'!AD49</f>
        <v>0</v>
      </c>
      <c r="P1501" s="1029">
        <f t="shared" si="150"/>
        <v>0</v>
      </c>
      <c r="Q1501" s="1029"/>
      <c r="R1501" s="1022">
        <f t="shared" si="151"/>
        <v>-4</v>
      </c>
      <c r="S1501" s="1022">
        <f t="shared" si="152"/>
        <v>-1</v>
      </c>
    </row>
    <row r="1502" spans="1:19">
      <c r="A1502" s="1022">
        <v>43</v>
      </c>
      <c r="B1502" s="1023" t="str">
        <f>'P-SST-2026'!D50</f>
        <v>SST43</v>
      </c>
      <c r="C1502" s="1053" t="s">
        <v>146</v>
      </c>
      <c r="D1502" s="1053" t="s">
        <v>111</v>
      </c>
      <c r="E1502" s="1023" t="str">
        <f>'P-SST-2026'!V50</f>
        <v>Secretaría General</v>
      </c>
      <c r="F1502" s="1022" t="str">
        <f>'P-SST-2026'!E50</f>
        <v>Gestionar la publicación de piezas y campañas sobre seguridad y salud en el trabajo con comunicaciones.</v>
      </c>
      <c r="G1502" s="1022">
        <v>7</v>
      </c>
      <c r="H1502" s="1022" t="s">
        <v>140</v>
      </c>
      <c r="I1502" s="1022">
        <f>'P-SST-2026'!S50</f>
        <v>9</v>
      </c>
      <c r="J1502" s="1022">
        <f>'P-SST-2026'!G50+'P-SST-2026'!H50+'P-SST-2026'!I50+'P-SST-2026'!J50+'P-SST-2026'!K50+'P-SST-2026'!L50+'P-SST-2026'!M50</f>
        <v>6</v>
      </c>
      <c r="K1502" s="1022">
        <f>'P-SST-2026'!X50+'P-SST-2026'!Y50+'P-SST-2026'!Z50+'P-SST-2026'!AA50+'P-SST-2026'!AB50+'P-SST-2026'!AC50+'P-SST-2026'!AD50</f>
        <v>2</v>
      </c>
      <c r="L1502" s="1031">
        <f t="shared" si="149"/>
        <v>0.66666666666666663</v>
      </c>
      <c r="M1502" s="1031">
        <f t="shared" si="148"/>
        <v>0.22222222222222221</v>
      </c>
      <c r="N1502" s="1022">
        <f>'P-SST-2026'!M50</f>
        <v>1</v>
      </c>
      <c r="O1502" s="1022">
        <f>'P-SST-2026'!AD50</f>
        <v>0</v>
      </c>
      <c r="P1502" s="1029">
        <f t="shared" si="150"/>
        <v>0</v>
      </c>
      <c r="Q1502" s="1029"/>
      <c r="R1502" s="1022">
        <f t="shared" si="151"/>
        <v>-4</v>
      </c>
      <c r="S1502" s="1022">
        <f t="shared" si="152"/>
        <v>-1</v>
      </c>
    </row>
    <row r="1503" spans="1:19">
      <c r="A1503" s="1022">
        <v>1</v>
      </c>
      <c r="B1503" s="1023" t="str">
        <f>'P-SST-2026'!D8</f>
        <v>SST1</v>
      </c>
      <c r="C1503" s="1053" t="s">
        <v>146</v>
      </c>
      <c r="D1503" s="1053" t="s">
        <v>111</v>
      </c>
      <c r="E1503" s="1023" t="str">
        <f>'P-SST-2026'!V8</f>
        <v>Secretaría General</v>
      </c>
      <c r="F1503" s="1022" t="str">
        <f>'P-SST-2026'!E8</f>
        <v xml:space="preserve"> Reportar los indicadores del SG-SST en ISOLUCION.</v>
      </c>
      <c r="G1503" s="1022">
        <v>8</v>
      </c>
      <c r="H1503" s="1022" t="s">
        <v>141</v>
      </c>
      <c r="I1503" s="1022">
        <f>'P-SST-2026'!S8</f>
        <v>12</v>
      </c>
      <c r="J1503" s="1022">
        <f>'P-SST-2026'!G8+'P-SST-2026'!H8+'P-SST-2026'!I8+'P-SST-2026'!J8+'P-SST-2026'!K8+'P-SST-2026'!L8+'P-SST-2026'!M8+'P-SST-2026'!N8</f>
        <v>8</v>
      </c>
      <c r="K1503" s="1022">
        <f>'P-SST-2026'!X8+'P-SST-2026'!Y8+'P-SST-2026'!Z8+'P-SST-2026'!AA8+'P-SST-2026'!AB8+'P-SST-2026'!AC8+'P-SST-2026'!AD8+'P-SST-2026'!AE8</f>
        <v>3</v>
      </c>
      <c r="L1503" s="1031">
        <f t="shared" si="149"/>
        <v>0.66666666666666663</v>
      </c>
      <c r="M1503" s="1031">
        <f t="shared" si="148"/>
        <v>0.25</v>
      </c>
      <c r="N1503" s="1022">
        <f>'P-SST-2026'!N8</f>
        <v>1</v>
      </c>
      <c r="O1503" s="1022">
        <f>'P-SST-2026'!AE8</f>
        <v>0</v>
      </c>
      <c r="P1503" s="1029">
        <f t="shared" si="150"/>
        <v>0</v>
      </c>
      <c r="Q1503" s="1029"/>
      <c r="R1503" s="1022">
        <f t="shared" si="151"/>
        <v>-5</v>
      </c>
      <c r="S1503" s="1022">
        <f t="shared" si="152"/>
        <v>-1</v>
      </c>
    </row>
    <row r="1504" spans="1:19">
      <c r="A1504" s="1022">
        <v>2</v>
      </c>
      <c r="B1504" s="1023" t="str">
        <f>'P-SST-2026'!D9</f>
        <v>SST2</v>
      </c>
      <c r="C1504" s="1053" t="s">
        <v>146</v>
      </c>
      <c r="D1504" s="1053" t="s">
        <v>111</v>
      </c>
      <c r="E1504" s="1023" t="str">
        <f>'P-SST-2026'!V9</f>
        <v>Secretaría General</v>
      </c>
      <c r="F1504" s="1022" t="str">
        <f>'P-SST-2026'!E9</f>
        <v>Actualizar la política de SST teniendo en cuenta el decreto 1072 de 2015 y la ISO 45001.</v>
      </c>
      <c r="G1504" s="1022">
        <v>8</v>
      </c>
      <c r="H1504" s="1022" t="s">
        <v>141</v>
      </c>
      <c r="I1504" s="1022">
        <f>'P-SST-2026'!S9</f>
        <v>1</v>
      </c>
      <c r="J1504" s="1022">
        <f>'P-SST-2026'!G9+'P-SST-2026'!H9+'P-SST-2026'!I9+'P-SST-2026'!J9+'P-SST-2026'!K9+'P-SST-2026'!L9+'P-SST-2026'!M9+'P-SST-2026'!N9</f>
        <v>1</v>
      </c>
      <c r="K1504" s="1022">
        <f>'P-SST-2026'!X9+'P-SST-2026'!Y9+'P-SST-2026'!Z9+'P-SST-2026'!AA9+'P-SST-2026'!AB9+'P-SST-2026'!AC9+'P-SST-2026'!AD9+'P-SST-2026'!AE9</f>
        <v>1</v>
      </c>
      <c r="L1504" s="1031">
        <f t="shared" si="149"/>
        <v>1</v>
      </c>
      <c r="M1504" s="1031">
        <f t="shared" si="148"/>
        <v>1</v>
      </c>
      <c r="N1504" s="1022">
        <f>'P-SST-2026'!N9</f>
        <v>0</v>
      </c>
      <c r="O1504" s="1022">
        <f>'P-SST-2026'!AE9</f>
        <v>0</v>
      </c>
      <c r="P1504" s="1029" t="e">
        <f t="shared" si="150"/>
        <v>#DIV/0!</v>
      </c>
      <c r="Q1504" s="1029"/>
      <c r="R1504" s="1022">
        <f t="shared" si="151"/>
        <v>0</v>
      </c>
      <c r="S1504" s="1022">
        <f t="shared" si="152"/>
        <v>0</v>
      </c>
    </row>
    <row r="1505" spans="1:19">
      <c r="A1505" s="1022">
        <v>3</v>
      </c>
      <c r="B1505" s="1023" t="str">
        <f>'P-SST-2026'!D10</f>
        <v>SST3</v>
      </c>
      <c r="C1505" s="1053" t="s">
        <v>146</v>
      </c>
      <c r="D1505" s="1053" t="s">
        <v>111</v>
      </c>
      <c r="E1505" s="1023" t="str">
        <f>'P-SST-2026'!V10</f>
        <v>Secretaría General</v>
      </c>
      <c r="F1505" s="1022" t="str">
        <f>'P-SST-2026'!E10</f>
        <v>Gestionar las elecciones del comité de convivencia (COCOLA) y el comité paritario de seguridad y salud en el trabajo (COPASST) Para la vigencia  2027-2028.</v>
      </c>
      <c r="G1505" s="1022">
        <v>8</v>
      </c>
      <c r="H1505" s="1022" t="s">
        <v>141</v>
      </c>
      <c r="I1505" s="1022">
        <f>'P-SST-2026'!S10</f>
        <v>1</v>
      </c>
      <c r="J1505" s="1022">
        <f>'P-SST-2026'!G10+'P-SST-2026'!H10+'P-SST-2026'!I10+'P-SST-2026'!J10+'P-SST-2026'!K10+'P-SST-2026'!L10+'P-SST-2026'!M10+'P-SST-2026'!N10</f>
        <v>0</v>
      </c>
      <c r="K1505" s="1022">
        <f>'P-SST-2026'!X10+'P-SST-2026'!Y10+'P-SST-2026'!Z10+'P-SST-2026'!AA10+'P-SST-2026'!AB10+'P-SST-2026'!AC10+'P-SST-2026'!AD10+'P-SST-2026'!AE10</f>
        <v>0</v>
      </c>
      <c r="L1505" s="1031">
        <f t="shared" si="149"/>
        <v>0</v>
      </c>
      <c r="M1505" s="1031">
        <f t="shared" si="148"/>
        <v>0</v>
      </c>
      <c r="N1505" s="1022">
        <f>'P-SST-2026'!N10</f>
        <v>0</v>
      </c>
      <c r="O1505" s="1022">
        <f>'P-SST-2026'!AE10</f>
        <v>0</v>
      </c>
      <c r="P1505" s="1029" t="e">
        <f t="shared" si="150"/>
        <v>#DIV/0!</v>
      </c>
      <c r="Q1505" s="1029"/>
      <c r="R1505" s="1022">
        <f t="shared" si="151"/>
        <v>0</v>
      </c>
      <c r="S1505" s="1022">
        <f t="shared" si="152"/>
        <v>0</v>
      </c>
    </row>
    <row r="1506" spans="1:19" ht="18" customHeight="1">
      <c r="A1506" s="1022">
        <v>4</v>
      </c>
      <c r="B1506" s="1023" t="str">
        <f>'P-SST-2026'!D11</f>
        <v>SST4</v>
      </c>
      <c r="C1506" s="1022" t="s">
        <v>146</v>
      </c>
      <c r="D1506" s="1022" t="s">
        <v>111</v>
      </c>
      <c r="E1506" s="1023" t="str">
        <f>'P-SST-2026'!V11</f>
        <v>Secretaría General</v>
      </c>
      <c r="F1506" s="1022" t="str">
        <f>'P-SST-2026'!E11</f>
        <v>Crear la convocatoria para las elecciones del comité de convivencia (COCOLA) y el comité paritario de seguridad y salud en el trabajo (COPASST) Para la vigencia  2027-2028.</v>
      </c>
      <c r="G1506" s="1022">
        <v>8</v>
      </c>
      <c r="H1506" s="1022" t="s">
        <v>141</v>
      </c>
      <c r="I1506" s="1022">
        <f>'P-SST-2026'!S11</f>
        <v>1</v>
      </c>
      <c r="J1506" s="1022">
        <f>'P-SST-2026'!G11+'P-SST-2026'!H11+'P-SST-2026'!I11+'P-SST-2026'!J11+'P-SST-2026'!K11+'P-SST-2026'!L11+'P-SST-2026'!M11+'P-SST-2026'!N11</f>
        <v>1</v>
      </c>
      <c r="K1506" s="1022">
        <f>'P-SST-2026'!X11+'P-SST-2026'!Y11+'P-SST-2026'!Z11+'P-SST-2026'!AA11+'P-SST-2026'!AB11+'P-SST-2026'!AC11+'P-SST-2026'!AD11+'P-SST-2026'!AE11</f>
        <v>0</v>
      </c>
      <c r="L1506" s="1031">
        <f t="shared" si="149"/>
        <v>1</v>
      </c>
      <c r="M1506" s="1031">
        <f t="shared" si="148"/>
        <v>0</v>
      </c>
      <c r="N1506" s="1022">
        <f>'P-SST-2026'!N11</f>
        <v>0</v>
      </c>
      <c r="O1506" s="1022">
        <f>'P-SST-2026'!AE11</f>
        <v>0</v>
      </c>
      <c r="P1506" s="1029" t="e">
        <f t="shared" si="150"/>
        <v>#DIV/0!</v>
      </c>
      <c r="Q1506" s="1029"/>
      <c r="R1506" s="1022">
        <f t="shared" si="151"/>
        <v>-1</v>
      </c>
      <c r="S1506" s="1022">
        <f t="shared" si="152"/>
        <v>0</v>
      </c>
    </row>
    <row r="1507" spans="1:19">
      <c r="A1507" s="1022">
        <v>5</v>
      </c>
      <c r="B1507" s="1023" t="str">
        <f>'P-SST-2026'!D12</f>
        <v>SST5</v>
      </c>
      <c r="C1507" s="1053" t="s">
        <v>146</v>
      </c>
      <c r="D1507" s="1053" t="s">
        <v>111</v>
      </c>
      <c r="E1507" s="1023" t="str">
        <f>'P-SST-2026'!V12</f>
        <v>Secretaría General</v>
      </c>
      <c r="F1507" s="1022" t="str">
        <f>'P-SST-2026'!E12</f>
        <v>Actualizar los objetivos del sistema de gestion de seguridad y salud en el trabajo  teniendo en cuenta el decreto 1072 de 2015 y la ISO 45001.</v>
      </c>
      <c r="G1507" s="1022">
        <v>8</v>
      </c>
      <c r="H1507" s="1022" t="s">
        <v>141</v>
      </c>
      <c r="I1507" s="1022">
        <f>'P-SST-2026'!S12</f>
        <v>1</v>
      </c>
      <c r="J1507" s="1022">
        <f>'P-SST-2026'!G12+'P-SST-2026'!H12+'P-SST-2026'!I12+'P-SST-2026'!J12+'P-SST-2026'!K12+'P-SST-2026'!L12+'P-SST-2026'!M12+'P-SST-2026'!N12</f>
        <v>0</v>
      </c>
      <c r="K1507" s="1022">
        <f>'P-SST-2026'!X12+'P-SST-2026'!Y12+'P-SST-2026'!Z12+'P-SST-2026'!AA12+'P-SST-2026'!AB12+'P-SST-2026'!AC12+'P-SST-2026'!AD12+'P-SST-2026'!AE12</f>
        <v>0</v>
      </c>
      <c r="L1507" s="1031">
        <f t="shared" si="149"/>
        <v>0</v>
      </c>
      <c r="M1507" s="1031">
        <f t="shared" si="148"/>
        <v>0</v>
      </c>
      <c r="N1507" s="1022">
        <f>'P-SST-2026'!N12</f>
        <v>0</v>
      </c>
      <c r="O1507" s="1022">
        <f>'P-SST-2026'!AE12</f>
        <v>0</v>
      </c>
      <c r="P1507" s="1029" t="e">
        <f t="shared" si="150"/>
        <v>#DIV/0!</v>
      </c>
      <c r="Q1507" s="1029"/>
      <c r="R1507" s="1022">
        <f t="shared" si="151"/>
        <v>0</v>
      </c>
      <c r="S1507" s="1022">
        <f t="shared" si="152"/>
        <v>0</v>
      </c>
    </row>
    <row r="1508" spans="1:19">
      <c r="A1508" s="1022">
        <v>6</v>
      </c>
      <c r="B1508" s="1023" t="str">
        <f>'P-SST-2026'!D13</f>
        <v>SST6</v>
      </c>
      <c r="C1508" s="1053" t="s">
        <v>146</v>
      </c>
      <c r="D1508" s="1053" t="s">
        <v>111</v>
      </c>
      <c r="E1508" s="1023" t="str">
        <f>'P-SST-2026'!V13</f>
        <v>Secretaría General</v>
      </c>
      <c r="F1508" s="1022" t="str">
        <f>'P-SST-2026'!E13</f>
        <v>Actualizarel Reglamento de Higiene y Seguridad Industrial teniendo en cuenta el decreto 1072 de 2015 y la ISO 45001.</v>
      </c>
      <c r="G1508" s="1022">
        <v>8</v>
      </c>
      <c r="H1508" s="1022" t="s">
        <v>141</v>
      </c>
      <c r="I1508" s="1022">
        <f>'P-SST-2026'!S13</f>
        <v>1</v>
      </c>
      <c r="J1508" s="1022">
        <f>'P-SST-2026'!G13+'P-SST-2026'!H13+'P-SST-2026'!I13+'P-SST-2026'!J13+'P-SST-2026'!K13+'P-SST-2026'!L13+'P-SST-2026'!M13+'P-SST-2026'!N13</f>
        <v>1</v>
      </c>
      <c r="K1508" s="1022">
        <f>'P-SST-2026'!X13+'P-SST-2026'!Y13+'P-SST-2026'!Z13+'P-SST-2026'!AA13+'P-SST-2026'!AB13+'P-SST-2026'!AC13+'P-SST-2026'!AD13+'P-SST-2026'!AE13</f>
        <v>1</v>
      </c>
      <c r="L1508" s="1031">
        <f t="shared" si="149"/>
        <v>1</v>
      </c>
      <c r="M1508" s="1031">
        <f t="shared" si="148"/>
        <v>1</v>
      </c>
      <c r="N1508" s="1022">
        <f>'P-SST-2026'!N13</f>
        <v>0</v>
      </c>
      <c r="O1508" s="1022">
        <f>'P-SST-2026'!AE13</f>
        <v>0</v>
      </c>
      <c r="P1508" s="1029" t="e">
        <f t="shared" si="150"/>
        <v>#DIV/0!</v>
      </c>
      <c r="Q1508" s="1029"/>
      <c r="R1508" s="1022">
        <f t="shared" si="151"/>
        <v>0</v>
      </c>
      <c r="S1508" s="1022">
        <f t="shared" si="152"/>
        <v>0</v>
      </c>
    </row>
    <row r="1509" spans="1:19">
      <c r="A1509" s="1022">
        <v>7</v>
      </c>
      <c r="B1509" s="1023" t="str">
        <f>'P-SST-2026'!D14</f>
        <v>SST7</v>
      </c>
      <c r="C1509" s="1053" t="s">
        <v>146</v>
      </c>
      <c r="D1509" s="1053" t="s">
        <v>111</v>
      </c>
      <c r="E1509" s="1023" t="str">
        <f>'P-SST-2026'!V14</f>
        <v>Secretaría General</v>
      </c>
      <c r="F1509" s="1022" t="str">
        <f>'P-SST-2026'!E14</f>
        <v>Actualizar los programas de vigilancia epidemiologicos del sistema de gestion de seguridad y salud en el trabajo:
1. PVE osteomuscular
2.PVE Riesgos Cardiovasculares
3.PVE Riesgo Psicosocial
4.PVE Riesgo Auditivo 
5.PVE Riesgo Visual</v>
      </c>
      <c r="G1509" s="1022">
        <v>8</v>
      </c>
      <c r="H1509" s="1022" t="s">
        <v>141</v>
      </c>
      <c r="I1509" s="1022">
        <f>'P-SST-2026'!S14</f>
        <v>3</v>
      </c>
      <c r="J1509" s="1022">
        <f>'P-SST-2026'!G14+'P-SST-2026'!H14+'P-SST-2026'!I14+'P-SST-2026'!J14+'P-SST-2026'!K14+'P-SST-2026'!L14+'P-SST-2026'!M14+'P-SST-2026'!N14</f>
        <v>2</v>
      </c>
      <c r="K1509" s="1022">
        <f>'P-SST-2026'!X14+'P-SST-2026'!Y14+'P-SST-2026'!Z14+'P-SST-2026'!AA14+'P-SST-2026'!AB14+'P-SST-2026'!AC14+'P-SST-2026'!AD14+'P-SST-2026'!AE14</f>
        <v>0</v>
      </c>
      <c r="L1509" s="1031">
        <f t="shared" si="149"/>
        <v>0.66666666666666663</v>
      </c>
      <c r="M1509" s="1031">
        <f t="shared" si="148"/>
        <v>0</v>
      </c>
      <c r="N1509" s="1022">
        <f>'P-SST-2026'!N14</f>
        <v>1</v>
      </c>
      <c r="O1509" s="1022">
        <f>'P-SST-2026'!AE14</f>
        <v>0</v>
      </c>
      <c r="P1509" s="1029">
        <f t="shared" si="150"/>
        <v>0</v>
      </c>
      <c r="Q1509" s="1029"/>
      <c r="R1509" s="1022">
        <f t="shared" si="151"/>
        <v>-2</v>
      </c>
      <c r="S1509" s="1022">
        <f t="shared" si="152"/>
        <v>-1</v>
      </c>
    </row>
    <row r="1510" spans="1:19">
      <c r="A1510" s="1022">
        <v>8</v>
      </c>
      <c r="B1510" s="1023" t="str">
        <f>'P-SST-2026'!D15</f>
        <v>SST8</v>
      </c>
      <c r="C1510" s="1053" t="s">
        <v>146</v>
      </c>
      <c r="D1510" s="1053" t="s">
        <v>111</v>
      </c>
      <c r="E1510" s="1023" t="str">
        <f>'P-SST-2026'!V15</f>
        <v>Secretaría General</v>
      </c>
      <c r="F1510" s="1022" t="str">
        <f>'P-SST-2026'!E15</f>
        <v>Actualizar los programas del sistema de gestion de seguridad y salud en el trabajo:
1.Plan Estratégico De Seguridad Vial
2.Programa De Estilos De Vida Y Entornos Laborales Saludables
3.Programa De Gestión Riesgo Químico</v>
      </c>
      <c r="G1510" s="1022">
        <v>8</v>
      </c>
      <c r="H1510" s="1022" t="s">
        <v>141</v>
      </c>
      <c r="I1510" s="1022">
        <f>'P-SST-2026'!S15</f>
        <v>2</v>
      </c>
      <c r="J1510" s="1022">
        <f>'P-SST-2026'!G15+'P-SST-2026'!H15+'P-SST-2026'!I15+'P-SST-2026'!J15+'P-SST-2026'!K15+'P-SST-2026'!L15+'P-SST-2026'!M15+'P-SST-2026'!N15</f>
        <v>1</v>
      </c>
      <c r="K1510" s="1022">
        <f>'P-SST-2026'!X15+'P-SST-2026'!Y15+'P-SST-2026'!Z15+'P-SST-2026'!AA15+'P-SST-2026'!AB15+'P-SST-2026'!AC15+'P-SST-2026'!AD15+'P-SST-2026'!AE15</f>
        <v>0</v>
      </c>
      <c r="L1510" s="1031">
        <f t="shared" si="149"/>
        <v>0.5</v>
      </c>
      <c r="M1510" s="1031">
        <f t="shared" si="148"/>
        <v>0</v>
      </c>
      <c r="N1510" s="1022">
        <f>'P-SST-2026'!N15</f>
        <v>0</v>
      </c>
      <c r="O1510" s="1022">
        <f>'P-SST-2026'!AE15</f>
        <v>0</v>
      </c>
      <c r="P1510" s="1029" t="e">
        <f t="shared" si="150"/>
        <v>#DIV/0!</v>
      </c>
      <c r="Q1510" s="1029"/>
      <c r="R1510" s="1022">
        <f t="shared" si="151"/>
        <v>-1</v>
      </c>
      <c r="S1510" s="1022">
        <f t="shared" si="152"/>
        <v>0</v>
      </c>
    </row>
    <row r="1511" spans="1:19">
      <c r="A1511" s="1022">
        <v>9</v>
      </c>
      <c r="B1511" s="1023" t="str">
        <f>'P-SST-2026'!D16</f>
        <v>SST9</v>
      </c>
      <c r="C1511" s="1053" t="s">
        <v>146</v>
      </c>
      <c r="D1511" s="1053" t="s">
        <v>111</v>
      </c>
      <c r="E1511" s="1023" t="str">
        <f>'P-SST-2026'!V16</f>
        <v>Secretaría General</v>
      </c>
      <c r="F1511" s="1022" t="str">
        <f>'P-SST-2026'!E16</f>
        <v xml:space="preserve"> Elaborar Informe final de intervención Programa de estilos de vida y entornos laborales saludables Código: A-04-P-019</v>
      </c>
      <c r="G1511" s="1022">
        <v>8</v>
      </c>
      <c r="H1511" s="1022" t="s">
        <v>141</v>
      </c>
      <c r="I1511" s="1022">
        <f>'P-SST-2026'!S16</f>
        <v>1</v>
      </c>
      <c r="J1511" s="1022">
        <f>'P-SST-2026'!G16+'P-SST-2026'!H16+'P-SST-2026'!I16+'P-SST-2026'!J16+'P-SST-2026'!K16+'P-SST-2026'!L16+'P-SST-2026'!M16+'P-SST-2026'!N16</f>
        <v>0</v>
      </c>
      <c r="K1511" s="1022">
        <f>'P-SST-2026'!X16+'P-SST-2026'!Y16+'P-SST-2026'!Z16+'P-SST-2026'!AA16+'P-SST-2026'!AB16+'P-SST-2026'!AC16+'P-SST-2026'!AD16+'P-SST-2026'!AE16</f>
        <v>0</v>
      </c>
      <c r="L1511" s="1031">
        <f t="shared" si="149"/>
        <v>0</v>
      </c>
      <c r="M1511" s="1031">
        <f t="shared" si="148"/>
        <v>0</v>
      </c>
      <c r="N1511" s="1022">
        <f>'P-SST-2026'!N16</f>
        <v>0</v>
      </c>
      <c r="O1511" s="1022">
        <f>'P-SST-2026'!AE16</f>
        <v>0</v>
      </c>
      <c r="P1511" s="1029" t="e">
        <f t="shared" si="150"/>
        <v>#DIV/0!</v>
      </c>
      <c r="Q1511" s="1029"/>
      <c r="R1511" s="1022">
        <f t="shared" si="151"/>
        <v>0</v>
      </c>
      <c r="S1511" s="1022">
        <f t="shared" si="152"/>
        <v>0</v>
      </c>
    </row>
    <row r="1512" spans="1:19">
      <c r="A1512" s="1022">
        <v>10</v>
      </c>
      <c r="B1512" s="1023" t="str">
        <f>'P-SST-2026'!D17</f>
        <v>SST10</v>
      </c>
      <c r="C1512" s="1053" t="s">
        <v>146</v>
      </c>
      <c r="D1512" s="1053" t="s">
        <v>111</v>
      </c>
      <c r="E1512" s="1023" t="str">
        <f>'P-SST-2026'!V17</f>
        <v>Secretaría General</v>
      </c>
      <c r="F1512" s="1022" t="str">
        <f>'P-SST-2026'!E17</f>
        <v>Actualizar el  formato del profesiograma</v>
      </c>
      <c r="G1512" s="1022">
        <v>8</v>
      </c>
      <c r="H1512" s="1022" t="s">
        <v>141</v>
      </c>
      <c r="I1512" s="1022">
        <f>'P-SST-2026'!S17</f>
        <v>1</v>
      </c>
      <c r="J1512" s="1022">
        <f>'P-SST-2026'!G17+'P-SST-2026'!H17+'P-SST-2026'!I17+'P-SST-2026'!J17+'P-SST-2026'!K17+'P-SST-2026'!L17+'P-SST-2026'!M17+'P-SST-2026'!N17</f>
        <v>1</v>
      </c>
      <c r="K1512" s="1022">
        <f>'P-SST-2026'!X17+'P-SST-2026'!Y17+'P-SST-2026'!Z17+'P-SST-2026'!AA17+'P-SST-2026'!AB17+'P-SST-2026'!AC17+'P-SST-2026'!AD17+'P-SST-2026'!AE17</f>
        <v>0</v>
      </c>
      <c r="L1512" s="1031">
        <f t="shared" si="149"/>
        <v>1</v>
      </c>
      <c r="M1512" s="1031">
        <f t="shared" si="148"/>
        <v>0</v>
      </c>
      <c r="N1512" s="1022">
        <f>'P-SST-2026'!N17</f>
        <v>0</v>
      </c>
      <c r="O1512" s="1022">
        <f>'P-SST-2026'!AE17</f>
        <v>0</v>
      </c>
      <c r="P1512" s="1029" t="e">
        <f t="shared" si="150"/>
        <v>#DIV/0!</v>
      </c>
      <c r="Q1512" s="1029"/>
      <c r="R1512" s="1022">
        <f t="shared" si="151"/>
        <v>-1</v>
      </c>
      <c r="S1512" s="1022">
        <f t="shared" si="152"/>
        <v>0</v>
      </c>
    </row>
    <row r="1513" spans="1:19">
      <c r="A1513" s="1022">
        <v>11</v>
      </c>
      <c r="B1513" s="1023" t="str">
        <f>'P-SST-2026'!D18</f>
        <v>SST11</v>
      </c>
      <c r="C1513" s="1053" t="s">
        <v>146</v>
      </c>
      <c r="D1513" s="1053" t="s">
        <v>111</v>
      </c>
      <c r="E1513" s="1023" t="str">
        <f>'P-SST-2026'!V18</f>
        <v>Secretaría General</v>
      </c>
      <c r="F1513" s="1022" t="str">
        <f>'P-SST-2026'!E18</f>
        <v>Realizar rendición de cuentas a todas las partes interesadas del SG-SST</v>
      </c>
      <c r="G1513" s="1022">
        <v>8</v>
      </c>
      <c r="H1513" s="1022" t="s">
        <v>141</v>
      </c>
      <c r="I1513" s="1022">
        <f>'P-SST-2026'!S18</f>
        <v>1</v>
      </c>
      <c r="J1513" s="1022">
        <f>'P-SST-2026'!G18+'P-SST-2026'!H18+'P-SST-2026'!I18+'P-SST-2026'!J18+'P-SST-2026'!K18+'P-SST-2026'!L18+'P-SST-2026'!M18+'P-SST-2026'!N18</f>
        <v>0</v>
      </c>
      <c r="K1513" s="1022">
        <f>'P-SST-2026'!X18+'P-SST-2026'!Y18+'P-SST-2026'!Z18+'P-SST-2026'!AA18+'P-SST-2026'!AB18+'P-SST-2026'!AC18+'P-SST-2026'!AD18+'P-SST-2026'!AE18</f>
        <v>0</v>
      </c>
      <c r="L1513" s="1031">
        <f t="shared" si="149"/>
        <v>0</v>
      </c>
      <c r="M1513" s="1031">
        <f t="shared" si="148"/>
        <v>0</v>
      </c>
      <c r="N1513" s="1022">
        <f>'P-SST-2026'!N18</f>
        <v>0</v>
      </c>
      <c r="O1513" s="1022">
        <f>'P-SST-2026'!AE18</f>
        <v>0</v>
      </c>
      <c r="P1513" s="1029" t="e">
        <f t="shared" si="150"/>
        <v>#DIV/0!</v>
      </c>
      <c r="Q1513" s="1029"/>
      <c r="R1513" s="1022">
        <f t="shared" si="151"/>
        <v>0</v>
      </c>
      <c r="S1513" s="1022">
        <f t="shared" si="152"/>
        <v>0</v>
      </c>
    </row>
    <row r="1514" spans="1:19">
      <c r="A1514" s="1022">
        <v>12</v>
      </c>
      <c r="B1514" s="1023" t="str">
        <f>'P-SST-2026'!D19</f>
        <v>SST12</v>
      </c>
      <c r="C1514" s="1053" t="s">
        <v>146</v>
      </c>
      <c r="D1514" s="1053" t="s">
        <v>111</v>
      </c>
      <c r="E1514" s="1023" t="str">
        <f>'P-SST-2026'!V19</f>
        <v>Secretaría General</v>
      </c>
      <c r="F1514" s="1022" t="str">
        <f>'P-SST-2026'!E19</f>
        <v>Proyectar las necesidades de presupuesto para la vigencia 2027.</v>
      </c>
      <c r="G1514" s="1022">
        <v>8</v>
      </c>
      <c r="H1514" s="1022" t="s">
        <v>141</v>
      </c>
      <c r="I1514" s="1022">
        <f>'P-SST-2026'!S19</f>
        <v>1</v>
      </c>
      <c r="J1514" s="1022">
        <f>'P-SST-2026'!G19+'P-SST-2026'!H19+'P-SST-2026'!I19+'P-SST-2026'!J19+'P-SST-2026'!K19+'P-SST-2026'!L19+'P-SST-2026'!M19+'P-SST-2026'!N19</f>
        <v>0</v>
      </c>
      <c r="K1514" s="1022">
        <f>'P-SST-2026'!X19+'P-SST-2026'!Y19+'P-SST-2026'!Z19+'P-SST-2026'!AA19+'P-SST-2026'!AB19+'P-SST-2026'!AC19+'P-SST-2026'!AD19+'P-SST-2026'!AE19</f>
        <v>0</v>
      </c>
      <c r="L1514" s="1031">
        <f t="shared" si="149"/>
        <v>0</v>
      </c>
      <c r="M1514" s="1031">
        <f t="shared" si="148"/>
        <v>0</v>
      </c>
      <c r="N1514" s="1022">
        <f>'P-SST-2026'!N19</f>
        <v>0</v>
      </c>
      <c r="O1514" s="1022">
        <f>'P-SST-2026'!AE19</f>
        <v>0</v>
      </c>
      <c r="P1514" s="1029" t="e">
        <f t="shared" si="150"/>
        <v>#DIV/0!</v>
      </c>
      <c r="Q1514" s="1029"/>
      <c r="R1514" s="1022">
        <f t="shared" si="151"/>
        <v>0</v>
      </c>
      <c r="S1514" s="1022">
        <f t="shared" si="152"/>
        <v>0</v>
      </c>
    </row>
    <row r="1515" spans="1:19">
      <c r="A1515" s="1022">
        <v>13</v>
      </c>
      <c r="B1515" s="1023" t="str">
        <f>'P-SST-2026'!D20</f>
        <v>SST13</v>
      </c>
      <c r="C1515" s="1053" t="s">
        <v>146</v>
      </c>
      <c r="D1515" s="1053" t="s">
        <v>111</v>
      </c>
      <c r="E1515" s="1023" t="str">
        <f>'P-SST-2026'!V20</f>
        <v>Secretaría General</v>
      </c>
      <c r="F1515" s="1022" t="str">
        <f>'P-SST-2026'!E20</f>
        <v xml:space="preserve"> Revisar y/o actualizar documentación del SG-SST.
</v>
      </c>
      <c r="G1515" s="1022">
        <v>8</v>
      </c>
      <c r="H1515" s="1022" t="s">
        <v>141</v>
      </c>
      <c r="I1515" s="1022">
        <f>'P-SST-2026'!S20</f>
        <v>1</v>
      </c>
      <c r="J1515" s="1022">
        <f>'P-SST-2026'!G20+'P-SST-2026'!H20+'P-SST-2026'!I20+'P-SST-2026'!J20+'P-SST-2026'!K20+'P-SST-2026'!L20+'P-SST-2026'!M20+'P-SST-2026'!N20</f>
        <v>1</v>
      </c>
      <c r="K1515" s="1022">
        <f>'P-SST-2026'!X20+'P-SST-2026'!Y20+'P-SST-2026'!Z20+'P-SST-2026'!AA20+'P-SST-2026'!AB20+'P-SST-2026'!AC20+'P-SST-2026'!AD20+'P-SST-2026'!AE20</f>
        <v>0</v>
      </c>
      <c r="L1515" s="1031">
        <f t="shared" si="149"/>
        <v>1</v>
      </c>
      <c r="M1515" s="1031">
        <f t="shared" si="148"/>
        <v>0</v>
      </c>
      <c r="N1515" s="1022">
        <f>'P-SST-2026'!N20</f>
        <v>1</v>
      </c>
      <c r="O1515" s="1022">
        <f>'P-SST-2026'!AE20</f>
        <v>0</v>
      </c>
      <c r="P1515" s="1029">
        <f t="shared" si="150"/>
        <v>0</v>
      </c>
      <c r="Q1515" s="1029"/>
      <c r="R1515" s="1022">
        <f t="shared" si="151"/>
        <v>-1</v>
      </c>
      <c r="S1515" s="1022">
        <f t="shared" si="152"/>
        <v>-1</v>
      </c>
    </row>
    <row r="1516" spans="1:19">
      <c r="A1516" s="1022">
        <v>14</v>
      </c>
      <c r="B1516" s="1023" t="str">
        <f>'P-SST-2026'!D21</f>
        <v>SST14</v>
      </c>
      <c r="C1516" s="1053" t="s">
        <v>146</v>
      </c>
      <c r="D1516" s="1053" t="s">
        <v>111</v>
      </c>
      <c r="E1516" s="1023" t="str">
        <f>'P-SST-2026'!V21</f>
        <v>Secretaría General</v>
      </c>
      <c r="F1516" s="1022" t="str">
        <f>'P-SST-2026'!E21</f>
        <v>Presentar Informe de revisión por la Dirección</v>
      </c>
      <c r="G1516" s="1022">
        <v>8</v>
      </c>
      <c r="H1516" s="1022" t="s">
        <v>141</v>
      </c>
      <c r="I1516" s="1022">
        <f>'P-SST-2026'!S21</f>
        <v>1</v>
      </c>
      <c r="J1516" s="1022">
        <f>'P-SST-2026'!G21+'P-SST-2026'!H21+'P-SST-2026'!I21+'P-SST-2026'!J21+'P-SST-2026'!K21+'P-SST-2026'!L21+'P-SST-2026'!M21+'P-SST-2026'!N21</f>
        <v>0</v>
      </c>
      <c r="K1516" s="1022">
        <f>'P-SST-2026'!X21+'P-SST-2026'!Y21+'P-SST-2026'!Z21+'P-SST-2026'!AA21+'P-SST-2026'!AB21+'P-SST-2026'!AC21+'P-SST-2026'!AD21+'P-SST-2026'!AE21</f>
        <v>0</v>
      </c>
      <c r="L1516" s="1031">
        <f t="shared" si="149"/>
        <v>0</v>
      </c>
      <c r="M1516" s="1031">
        <f t="shared" si="148"/>
        <v>0</v>
      </c>
      <c r="N1516" s="1022">
        <f>'P-SST-2026'!N21</f>
        <v>0</v>
      </c>
      <c r="O1516" s="1022">
        <f>'P-SST-2026'!AE21</f>
        <v>0</v>
      </c>
      <c r="P1516" s="1029" t="e">
        <f t="shared" si="150"/>
        <v>#DIV/0!</v>
      </c>
      <c r="Q1516" s="1029"/>
      <c r="R1516" s="1022">
        <f t="shared" si="151"/>
        <v>0</v>
      </c>
      <c r="S1516" s="1022">
        <f t="shared" si="152"/>
        <v>0</v>
      </c>
    </row>
    <row r="1517" spans="1:19">
      <c r="A1517" s="1022">
        <v>15</v>
      </c>
      <c r="B1517" s="1023" t="str">
        <f>'P-SST-2026'!D22</f>
        <v>SST15</v>
      </c>
      <c r="C1517" s="1053" t="s">
        <v>146</v>
      </c>
      <c r="D1517" s="1053" t="s">
        <v>111</v>
      </c>
      <c r="E1517" s="1023" t="str">
        <f>'P-SST-2026'!V22</f>
        <v>Secretaría General</v>
      </c>
      <c r="F1517" s="1022" t="str">
        <f>'P-SST-2026'!E22</f>
        <v>Actualizar la matriz de riesgos</v>
      </c>
      <c r="G1517" s="1022">
        <v>8</v>
      </c>
      <c r="H1517" s="1022" t="s">
        <v>141</v>
      </c>
      <c r="I1517" s="1022">
        <f>'P-SST-2026'!S22</f>
        <v>1</v>
      </c>
      <c r="J1517" s="1022">
        <f>'P-SST-2026'!G22+'P-SST-2026'!H22+'P-SST-2026'!I22+'P-SST-2026'!J22+'P-SST-2026'!K22+'P-SST-2026'!L22+'P-SST-2026'!M22+'P-SST-2026'!N22</f>
        <v>1</v>
      </c>
      <c r="K1517" s="1022">
        <f>'P-SST-2026'!X22+'P-SST-2026'!Y22+'P-SST-2026'!Z22+'P-SST-2026'!AA22+'P-SST-2026'!AB22+'P-SST-2026'!AC22+'P-SST-2026'!AD22+'P-SST-2026'!AE22</f>
        <v>0</v>
      </c>
      <c r="L1517" s="1031">
        <f t="shared" si="149"/>
        <v>1</v>
      </c>
      <c r="M1517" s="1031">
        <f t="shared" si="148"/>
        <v>0</v>
      </c>
      <c r="N1517" s="1022">
        <f>'P-SST-2026'!N22</f>
        <v>0</v>
      </c>
      <c r="O1517" s="1022">
        <f>'P-SST-2026'!AE22</f>
        <v>0</v>
      </c>
      <c r="P1517" s="1029" t="e">
        <f t="shared" si="150"/>
        <v>#DIV/0!</v>
      </c>
      <c r="Q1517" s="1029"/>
      <c r="R1517" s="1022">
        <f t="shared" si="151"/>
        <v>-1</v>
      </c>
      <c r="S1517" s="1022">
        <f t="shared" si="152"/>
        <v>0</v>
      </c>
    </row>
    <row r="1518" spans="1:19">
      <c r="A1518" s="1022">
        <v>16</v>
      </c>
      <c r="B1518" s="1023" t="str">
        <f>'P-SST-2026'!D23</f>
        <v>SST16</v>
      </c>
      <c r="C1518" s="1053" t="s">
        <v>146</v>
      </c>
      <c r="D1518" s="1053" t="s">
        <v>111</v>
      </c>
      <c r="E1518" s="1023" t="str">
        <f>'P-SST-2026'!V23</f>
        <v>Secretaría General</v>
      </c>
      <c r="F1518" s="1022" t="str">
        <f>'P-SST-2026'!E23</f>
        <v>Reportar  los riesgos de gestión</v>
      </c>
      <c r="G1518" s="1022">
        <v>8</v>
      </c>
      <c r="H1518" s="1022" t="s">
        <v>141</v>
      </c>
      <c r="I1518" s="1022">
        <f>'P-SST-2026'!S23</f>
        <v>4</v>
      </c>
      <c r="J1518" s="1022">
        <f>'P-SST-2026'!G23+'P-SST-2026'!H23+'P-SST-2026'!I23+'P-SST-2026'!J23+'P-SST-2026'!K23+'P-SST-2026'!L23+'P-SST-2026'!M23+'P-SST-2026'!N23</f>
        <v>3</v>
      </c>
      <c r="K1518" s="1022">
        <f>'P-SST-2026'!X23+'P-SST-2026'!Y23+'P-SST-2026'!Z23+'P-SST-2026'!AA23+'P-SST-2026'!AB23+'P-SST-2026'!AC23+'P-SST-2026'!AD23+'P-SST-2026'!AE23</f>
        <v>1</v>
      </c>
      <c r="L1518" s="1031">
        <f t="shared" si="149"/>
        <v>0.75</v>
      </c>
      <c r="M1518" s="1031">
        <f t="shared" si="148"/>
        <v>0.25</v>
      </c>
      <c r="N1518" s="1022">
        <f>'P-SST-2026'!N23</f>
        <v>0</v>
      </c>
      <c r="O1518" s="1022">
        <f>'P-SST-2026'!AE23</f>
        <v>0</v>
      </c>
      <c r="P1518" s="1029" t="e">
        <f t="shared" si="150"/>
        <v>#DIV/0!</v>
      </c>
      <c r="Q1518" s="1029"/>
      <c r="R1518" s="1022">
        <f t="shared" si="151"/>
        <v>-2</v>
      </c>
      <c r="S1518" s="1022">
        <f t="shared" si="152"/>
        <v>0</v>
      </c>
    </row>
    <row r="1519" spans="1:19">
      <c r="A1519" s="1022">
        <v>17</v>
      </c>
      <c r="B1519" s="1023" t="str">
        <f>'P-SST-2026'!D24</f>
        <v>SST17</v>
      </c>
      <c r="C1519" s="1053" t="s">
        <v>146</v>
      </c>
      <c r="D1519" s="1053" t="s">
        <v>111</v>
      </c>
      <c r="E1519" s="1023" t="str">
        <f>'P-SST-2026'!V24</f>
        <v>Secretaría General</v>
      </c>
      <c r="F1519" s="1022" t="str">
        <f>'P-SST-2026'!E24</f>
        <v xml:space="preserve"> Realizar seguimiento a las condiciones de salud reportadas por semestre. </v>
      </c>
      <c r="G1519" s="1022">
        <v>8</v>
      </c>
      <c r="H1519" s="1022" t="s">
        <v>141</v>
      </c>
      <c r="I1519" s="1022">
        <f>'P-SST-2026'!S24</f>
        <v>2</v>
      </c>
      <c r="J1519" s="1022">
        <f>'P-SST-2026'!G24+'P-SST-2026'!H24+'P-SST-2026'!I24+'P-SST-2026'!J24+'P-SST-2026'!K24+'P-SST-2026'!L24+'P-SST-2026'!M24+'P-SST-2026'!N24</f>
        <v>1</v>
      </c>
      <c r="K1519" s="1022">
        <f>'P-SST-2026'!X24+'P-SST-2026'!Y24+'P-SST-2026'!Z24+'P-SST-2026'!AA24+'P-SST-2026'!AB24+'P-SST-2026'!AC24+'P-SST-2026'!AD24+'P-SST-2026'!AE24</f>
        <v>1</v>
      </c>
      <c r="L1519" s="1031">
        <f t="shared" si="149"/>
        <v>0.5</v>
      </c>
      <c r="M1519" s="1031">
        <f t="shared" si="148"/>
        <v>0.5</v>
      </c>
      <c r="N1519" s="1022">
        <f>'P-SST-2026'!N24</f>
        <v>0</v>
      </c>
      <c r="O1519" s="1022">
        <f>'P-SST-2026'!AE24</f>
        <v>0</v>
      </c>
      <c r="P1519" s="1029" t="e">
        <f t="shared" si="150"/>
        <v>#DIV/0!</v>
      </c>
      <c r="Q1519" s="1029"/>
      <c r="R1519" s="1022">
        <f t="shared" si="151"/>
        <v>0</v>
      </c>
      <c r="S1519" s="1022">
        <f t="shared" si="152"/>
        <v>0</v>
      </c>
    </row>
    <row r="1520" spans="1:19">
      <c r="A1520" s="1022">
        <v>18</v>
      </c>
      <c r="B1520" s="1023" t="str">
        <f>'P-SST-2026'!D25</f>
        <v>SST18</v>
      </c>
      <c r="C1520" s="1053" t="s">
        <v>146</v>
      </c>
      <c r="D1520" s="1053" t="s">
        <v>111</v>
      </c>
      <c r="E1520" s="1023" t="str">
        <f>'P-SST-2026'!V25</f>
        <v>Secretaría General</v>
      </c>
      <c r="F1520" s="1022" t="str">
        <f>'P-SST-2026'!E25</f>
        <v>Realizar exámenes médicos ocupacionales de ingreso, periódicos y de retiro.</v>
      </c>
      <c r="G1520" s="1022">
        <v>8</v>
      </c>
      <c r="H1520" s="1022" t="s">
        <v>141</v>
      </c>
      <c r="I1520" s="1022">
        <f>'P-SST-2026'!S25</f>
        <v>12</v>
      </c>
      <c r="J1520" s="1022">
        <f>'P-SST-2026'!G25+'P-SST-2026'!H25+'P-SST-2026'!I25+'P-SST-2026'!J25+'P-SST-2026'!K25+'P-SST-2026'!L25+'P-SST-2026'!M25+'P-SST-2026'!N25</f>
        <v>8</v>
      </c>
      <c r="K1520" s="1022">
        <f>'P-SST-2026'!X25+'P-SST-2026'!Y25+'P-SST-2026'!Z25+'P-SST-2026'!AA25+'P-SST-2026'!AB25+'P-SST-2026'!AC25+'P-SST-2026'!AD25+'P-SST-2026'!AE25</f>
        <v>3</v>
      </c>
      <c r="L1520" s="1031">
        <f t="shared" si="149"/>
        <v>0.66666666666666663</v>
      </c>
      <c r="M1520" s="1031">
        <f t="shared" si="148"/>
        <v>0.25</v>
      </c>
      <c r="N1520" s="1022">
        <f>'P-SST-2026'!N25</f>
        <v>1</v>
      </c>
      <c r="O1520" s="1022">
        <f>'P-SST-2026'!AE25</f>
        <v>0</v>
      </c>
      <c r="P1520" s="1029">
        <f t="shared" si="150"/>
        <v>0</v>
      </c>
      <c r="Q1520" s="1029"/>
      <c r="R1520" s="1022">
        <f t="shared" si="151"/>
        <v>-5</v>
      </c>
      <c r="S1520" s="1022">
        <f t="shared" si="152"/>
        <v>-1</v>
      </c>
    </row>
    <row r="1521" spans="1:19">
      <c r="A1521" s="1022">
        <v>19</v>
      </c>
      <c r="B1521" s="1023" t="str">
        <f>'P-SST-2026'!D26</f>
        <v>SST19</v>
      </c>
      <c r="C1521" s="1053" t="s">
        <v>146</v>
      </c>
      <c r="D1521" s="1053" t="s">
        <v>111</v>
      </c>
      <c r="E1521" s="1023" t="str">
        <f>'P-SST-2026'!V26</f>
        <v>Secretaría General</v>
      </c>
      <c r="F1521" s="1022" t="str">
        <f>'P-SST-2026'!E26</f>
        <v xml:space="preserve">Realizar el Guion del simulacro </v>
      </c>
      <c r="G1521" s="1022">
        <v>8</v>
      </c>
      <c r="H1521" s="1022" t="s">
        <v>141</v>
      </c>
      <c r="I1521" s="1022">
        <f>'P-SST-2026'!S26</f>
        <v>2</v>
      </c>
      <c r="J1521" s="1022">
        <f>'P-SST-2026'!G26+'P-SST-2026'!H26+'P-SST-2026'!I26+'P-SST-2026'!J26+'P-SST-2026'!K26+'P-SST-2026'!L26+'P-SST-2026'!M26+'P-SST-2026'!N26</f>
        <v>1</v>
      </c>
      <c r="K1521" s="1022">
        <f>'P-SST-2026'!X26+'P-SST-2026'!Y26+'P-SST-2026'!Z26+'P-SST-2026'!AA26+'P-SST-2026'!AB26+'P-SST-2026'!AC26+'P-SST-2026'!AD26+'P-SST-2026'!AE26</f>
        <v>0</v>
      </c>
      <c r="L1521" s="1031">
        <f t="shared" si="149"/>
        <v>0.5</v>
      </c>
      <c r="M1521" s="1031">
        <f t="shared" si="148"/>
        <v>0</v>
      </c>
      <c r="N1521" s="1022">
        <f>'P-SST-2026'!N26</f>
        <v>0</v>
      </c>
      <c r="O1521" s="1022">
        <f>'P-SST-2026'!AE26</f>
        <v>0</v>
      </c>
      <c r="P1521" s="1029" t="e">
        <f t="shared" si="150"/>
        <v>#DIV/0!</v>
      </c>
      <c r="Q1521" s="1029"/>
      <c r="R1521" s="1022">
        <f t="shared" si="151"/>
        <v>-1</v>
      </c>
      <c r="S1521" s="1022">
        <f t="shared" si="152"/>
        <v>0</v>
      </c>
    </row>
    <row r="1522" spans="1:19">
      <c r="A1522" s="1022">
        <v>20</v>
      </c>
      <c r="B1522" s="1023" t="str">
        <f>'P-SST-2026'!D27</f>
        <v>SST20</v>
      </c>
      <c r="C1522" s="1053" t="s">
        <v>146</v>
      </c>
      <c r="D1522" s="1053" t="s">
        <v>111</v>
      </c>
      <c r="E1522" s="1023" t="str">
        <f>'P-SST-2026'!V27</f>
        <v>Secretaría General</v>
      </c>
      <c r="F1522" s="1022" t="str">
        <f>'P-SST-2026'!E27</f>
        <v>Gestionar el desarrollo de simulacro en atención de emergencias.</v>
      </c>
      <c r="G1522" s="1022">
        <v>8</v>
      </c>
      <c r="H1522" s="1022" t="s">
        <v>141</v>
      </c>
      <c r="I1522" s="1022">
        <f>'P-SST-2026'!S27</f>
        <v>2</v>
      </c>
      <c r="J1522" s="1022">
        <f>'P-SST-2026'!G27+'P-SST-2026'!H27+'P-SST-2026'!I27+'P-SST-2026'!J27+'P-SST-2026'!K27+'P-SST-2026'!L27+'P-SST-2026'!M27+'P-SST-2026'!N27</f>
        <v>1</v>
      </c>
      <c r="K1522" s="1022">
        <f>'P-SST-2026'!X27+'P-SST-2026'!Y27+'P-SST-2026'!Z27+'P-SST-2026'!AA27+'P-SST-2026'!AB27+'P-SST-2026'!AC27+'P-SST-2026'!AD27+'P-SST-2026'!AE27</f>
        <v>0</v>
      </c>
      <c r="L1522" s="1031">
        <f t="shared" si="149"/>
        <v>0.5</v>
      </c>
      <c r="M1522" s="1031">
        <f t="shared" ref="M1522:M1585" si="153">K1522/I1522</f>
        <v>0</v>
      </c>
      <c r="N1522" s="1022">
        <f>'P-SST-2026'!N27</f>
        <v>0</v>
      </c>
      <c r="O1522" s="1022">
        <f>'P-SST-2026'!AE27</f>
        <v>0</v>
      </c>
      <c r="P1522" s="1029" t="e">
        <f t="shared" si="150"/>
        <v>#DIV/0!</v>
      </c>
      <c r="Q1522" s="1029"/>
      <c r="R1522" s="1022">
        <f t="shared" si="151"/>
        <v>-1</v>
      </c>
      <c r="S1522" s="1022">
        <f t="shared" si="152"/>
        <v>0</v>
      </c>
    </row>
    <row r="1523" spans="1:19">
      <c r="A1523" s="1022">
        <v>21</v>
      </c>
      <c r="B1523" s="1023" t="str">
        <f>'P-SST-2026'!D28</f>
        <v>SST21</v>
      </c>
      <c r="C1523" s="1053" t="s">
        <v>146</v>
      </c>
      <c r="D1523" s="1053" t="s">
        <v>111</v>
      </c>
      <c r="E1523" s="1023" t="str">
        <f>'P-SST-2026'!V28</f>
        <v>Secretaría General</v>
      </c>
      <c r="F1523" s="1022" t="str">
        <f>'P-SST-2026'!E28</f>
        <v xml:space="preserve">Realizar afiliaciones ARL </v>
      </c>
      <c r="G1523" s="1022">
        <v>8</v>
      </c>
      <c r="H1523" s="1022" t="s">
        <v>141</v>
      </c>
      <c r="I1523" s="1022">
        <f>'P-SST-2026'!S28</f>
        <v>12</v>
      </c>
      <c r="J1523" s="1022">
        <f>'P-SST-2026'!G28+'P-SST-2026'!H28+'P-SST-2026'!I28+'P-SST-2026'!J28+'P-SST-2026'!K28+'P-SST-2026'!L28+'P-SST-2026'!M28+'P-SST-2026'!N28</f>
        <v>8</v>
      </c>
      <c r="K1523" s="1022">
        <f>'P-SST-2026'!X28+'P-SST-2026'!Y28+'P-SST-2026'!Z28+'P-SST-2026'!AA28+'P-SST-2026'!AB28+'P-SST-2026'!AC28+'P-SST-2026'!AD28+'P-SST-2026'!AE28</f>
        <v>3</v>
      </c>
      <c r="L1523" s="1031">
        <f t="shared" si="149"/>
        <v>0.66666666666666663</v>
      </c>
      <c r="M1523" s="1031">
        <f t="shared" si="153"/>
        <v>0.25</v>
      </c>
      <c r="N1523" s="1022">
        <f>'P-SST-2026'!N28</f>
        <v>1</v>
      </c>
      <c r="O1523" s="1022">
        <f>'P-SST-2026'!AE28</f>
        <v>0</v>
      </c>
      <c r="P1523" s="1029">
        <f t="shared" si="150"/>
        <v>0</v>
      </c>
      <c r="Q1523" s="1029"/>
      <c r="R1523" s="1022">
        <f t="shared" si="151"/>
        <v>-5</v>
      </c>
      <c r="S1523" s="1022">
        <f t="shared" si="152"/>
        <v>-1</v>
      </c>
    </row>
    <row r="1524" spans="1:19">
      <c r="A1524" s="1022">
        <v>22</v>
      </c>
      <c r="B1524" s="1023" t="str">
        <f>'P-SST-2026'!D29</f>
        <v>SST22</v>
      </c>
      <c r="C1524" s="1053" t="s">
        <v>146</v>
      </c>
      <c r="D1524" s="1053" t="s">
        <v>111</v>
      </c>
      <c r="E1524" s="1023" t="str">
        <f>'P-SST-2026'!V29</f>
        <v>Secretaría General</v>
      </c>
      <c r="F1524" s="1022" t="str">
        <f>'P-SST-2026'!E29</f>
        <v>Entregar un informe trimestral de la ejecución del cronograma del programa de vigilancia epidemiológico Psicosocial</v>
      </c>
      <c r="G1524" s="1022">
        <v>8</v>
      </c>
      <c r="H1524" s="1022" t="s">
        <v>141</v>
      </c>
      <c r="I1524" s="1022">
        <f>'P-SST-2026'!S29</f>
        <v>3</v>
      </c>
      <c r="J1524" s="1022">
        <f>'P-SST-2026'!G29+'P-SST-2026'!H29+'P-SST-2026'!I29+'P-SST-2026'!J29+'P-SST-2026'!K29+'P-SST-2026'!L29+'P-SST-2026'!M29+'P-SST-2026'!N29</f>
        <v>2</v>
      </c>
      <c r="K1524" s="1022">
        <f>'P-SST-2026'!X29+'P-SST-2026'!Y29+'P-SST-2026'!Z29+'P-SST-2026'!AA29+'P-SST-2026'!AB29+'P-SST-2026'!AC29+'P-SST-2026'!AD29+'P-SST-2026'!AE29</f>
        <v>1</v>
      </c>
      <c r="L1524" s="1031">
        <f t="shared" si="149"/>
        <v>0.66666666666666663</v>
      </c>
      <c r="M1524" s="1031">
        <f t="shared" si="153"/>
        <v>0.33333333333333331</v>
      </c>
      <c r="N1524" s="1022">
        <f>'P-SST-2026'!N29</f>
        <v>0</v>
      </c>
      <c r="O1524" s="1022">
        <f>'P-SST-2026'!AE29</f>
        <v>0</v>
      </c>
      <c r="P1524" s="1029" t="e">
        <f t="shared" si="150"/>
        <v>#DIV/0!</v>
      </c>
      <c r="Q1524" s="1029"/>
      <c r="R1524" s="1022">
        <f t="shared" si="151"/>
        <v>-1</v>
      </c>
      <c r="S1524" s="1022">
        <f t="shared" si="152"/>
        <v>0</v>
      </c>
    </row>
    <row r="1525" spans="1:19">
      <c r="A1525" s="1022">
        <v>23</v>
      </c>
      <c r="B1525" s="1023" t="str">
        <f>'P-SST-2026'!D30</f>
        <v>SST23</v>
      </c>
      <c r="C1525" s="1053" t="s">
        <v>146</v>
      </c>
      <c r="D1525" s="1053" t="s">
        <v>111</v>
      </c>
      <c r="E1525" s="1023" t="str">
        <f>'P-SST-2026'!V30</f>
        <v>Secretaría General</v>
      </c>
      <c r="F1525" s="1022" t="str">
        <f>'P-SST-2026'!E30</f>
        <v>Realizar seguimiento al teletrabajo del INM</v>
      </c>
      <c r="G1525" s="1022">
        <v>8</v>
      </c>
      <c r="H1525" s="1022" t="s">
        <v>141</v>
      </c>
      <c r="I1525" s="1022">
        <f>'P-SST-2026'!S30</f>
        <v>3</v>
      </c>
      <c r="J1525" s="1022">
        <f>'P-SST-2026'!G30+'P-SST-2026'!H30+'P-SST-2026'!I30+'P-SST-2026'!J30+'P-SST-2026'!K30+'P-SST-2026'!L30+'P-SST-2026'!M30+'P-SST-2026'!N30</f>
        <v>2</v>
      </c>
      <c r="K1525" s="1022">
        <f>'P-SST-2026'!X30+'P-SST-2026'!Y30+'P-SST-2026'!Z30+'P-SST-2026'!AA30+'P-SST-2026'!AB30+'P-SST-2026'!AC30+'P-SST-2026'!AD30+'P-SST-2026'!AE30</f>
        <v>1</v>
      </c>
      <c r="L1525" s="1031">
        <f t="shared" si="149"/>
        <v>0.66666666666666663</v>
      </c>
      <c r="M1525" s="1031">
        <f t="shared" si="153"/>
        <v>0.33333333333333331</v>
      </c>
      <c r="N1525" s="1022">
        <f>'P-SST-2026'!N30</f>
        <v>0</v>
      </c>
      <c r="O1525" s="1022">
        <f>'P-SST-2026'!AE30</f>
        <v>0</v>
      </c>
      <c r="P1525" s="1029" t="e">
        <f t="shared" si="150"/>
        <v>#DIV/0!</v>
      </c>
      <c r="Q1525" s="1029"/>
      <c r="R1525" s="1022">
        <f t="shared" si="151"/>
        <v>-1</v>
      </c>
      <c r="S1525" s="1022">
        <f t="shared" si="152"/>
        <v>0</v>
      </c>
    </row>
    <row r="1526" spans="1:19">
      <c r="A1526" s="1022">
        <v>24</v>
      </c>
      <c r="B1526" s="1023" t="str">
        <f>'P-SST-2026'!D31</f>
        <v>SST24</v>
      </c>
      <c r="C1526" s="1053" t="s">
        <v>146</v>
      </c>
      <c r="D1526" s="1053" t="s">
        <v>111</v>
      </c>
      <c r="E1526" s="1023" t="str">
        <f>'P-SST-2026'!V31</f>
        <v>Secretaría General</v>
      </c>
      <c r="F1526" s="1022" t="str">
        <f>'P-SST-2026'!E31</f>
        <v>Elaborar Informe de seguimiento al plan de trabajo anual del SG-SST</v>
      </c>
      <c r="G1526" s="1022">
        <v>8</v>
      </c>
      <c r="H1526" s="1022" t="s">
        <v>141</v>
      </c>
      <c r="I1526" s="1022">
        <f>'P-SST-2026'!S31</f>
        <v>4</v>
      </c>
      <c r="J1526" s="1022">
        <f>'P-SST-2026'!G31+'P-SST-2026'!H31+'P-SST-2026'!I31+'P-SST-2026'!J31+'P-SST-2026'!K31+'P-SST-2026'!L31+'P-SST-2026'!M31+'P-SST-2026'!N31</f>
        <v>3</v>
      </c>
      <c r="K1526" s="1022">
        <f>'P-SST-2026'!X31+'P-SST-2026'!Y31+'P-SST-2026'!Z31+'P-SST-2026'!AA31+'P-SST-2026'!AB31+'P-SST-2026'!AC31+'P-SST-2026'!AD31+'P-SST-2026'!AE31</f>
        <v>2</v>
      </c>
      <c r="L1526" s="1031">
        <f t="shared" si="149"/>
        <v>0.75</v>
      </c>
      <c r="M1526" s="1031">
        <f t="shared" si="153"/>
        <v>0.5</v>
      </c>
      <c r="N1526" s="1022">
        <f>'P-SST-2026'!N31</f>
        <v>0</v>
      </c>
      <c r="O1526" s="1022">
        <f>'P-SST-2026'!AE31</f>
        <v>0</v>
      </c>
      <c r="P1526" s="1029" t="e">
        <f t="shared" si="150"/>
        <v>#DIV/0!</v>
      </c>
      <c r="Q1526" s="1029"/>
      <c r="R1526" s="1022">
        <f t="shared" si="151"/>
        <v>-1</v>
      </c>
      <c r="S1526" s="1022">
        <f t="shared" si="152"/>
        <v>0</v>
      </c>
    </row>
    <row r="1527" spans="1:19">
      <c r="A1527" s="1022">
        <v>25</v>
      </c>
      <c r="B1527" s="1023" t="str">
        <f>'P-SST-2026'!D32</f>
        <v>SST25</v>
      </c>
      <c r="C1527" s="1053" t="s">
        <v>146</v>
      </c>
      <c r="D1527" s="1053" t="s">
        <v>111</v>
      </c>
      <c r="E1527" s="1023" t="str">
        <f>'P-SST-2026'!V32</f>
        <v>Secretaría General</v>
      </c>
      <c r="F1527" s="1022" t="str">
        <f>'P-SST-2026'!E32</f>
        <v>Crear propuesta para señalización en el INM de acuerdo con la matriz de riesgos</v>
      </c>
      <c r="G1527" s="1022">
        <v>8</v>
      </c>
      <c r="H1527" s="1022" t="s">
        <v>141</v>
      </c>
      <c r="I1527" s="1022">
        <f>'P-SST-2026'!S32</f>
        <v>1</v>
      </c>
      <c r="J1527" s="1022">
        <f>'P-SST-2026'!G32+'P-SST-2026'!H32+'P-SST-2026'!I32+'P-SST-2026'!J32+'P-SST-2026'!K32+'P-SST-2026'!L32+'P-SST-2026'!M32+'P-SST-2026'!N32</f>
        <v>1</v>
      </c>
      <c r="K1527" s="1022">
        <f>'P-SST-2026'!X32+'P-SST-2026'!Y32+'P-SST-2026'!Z32+'P-SST-2026'!AA32+'P-SST-2026'!AB32+'P-SST-2026'!AC32+'P-SST-2026'!AD32+'P-SST-2026'!AE32</f>
        <v>0</v>
      </c>
      <c r="L1527" s="1031">
        <f t="shared" si="149"/>
        <v>1</v>
      </c>
      <c r="M1527" s="1031">
        <f t="shared" si="153"/>
        <v>0</v>
      </c>
      <c r="N1527" s="1022">
        <f>'P-SST-2026'!N32</f>
        <v>1</v>
      </c>
      <c r="O1527" s="1022">
        <f>'P-SST-2026'!AE32</f>
        <v>0</v>
      </c>
      <c r="P1527" s="1029">
        <f t="shared" si="150"/>
        <v>0</v>
      </c>
      <c r="Q1527" s="1029"/>
      <c r="R1527" s="1022">
        <f t="shared" si="151"/>
        <v>-1</v>
      </c>
      <c r="S1527" s="1022">
        <f t="shared" si="152"/>
        <v>-1</v>
      </c>
    </row>
    <row r="1528" spans="1:19">
      <c r="A1528" s="1022">
        <v>26</v>
      </c>
      <c r="B1528" s="1023" t="str">
        <f>'P-SST-2026'!D33</f>
        <v>SST26</v>
      </c>
      <c r="C1528" s="1053" t="s">
        <v>146</v>
      </c>
      <c r="D1528" s="1053" t="s">
        <v>111</v>
      </c>
      <c r="E1528" s="1023" t="str">
        <f>'P-SST-2026'!V33</f>
        <v>Secretaría General</v>
      </c>
      <c r="F1528" s="1022" t="str">
        <f>'P-SST-2026'!E33</f>
        <v>Apoyo en el diseño y desarrollo del plan de discapacidad con relación al SG-SST</v>
      </c>
      <c r="G1528" s="1022">
        <v>8</v>
      </c>
      <c r="H1528" s="1022" t="s">
        <v>141</v>
      </c>
      <c r="I1528" s="1022">
        <f>'P-SST-2026'!S33</f>
        <v>3</v>
      </c>
      <c r="J1528" s="1022">
        <f>'P-SST-2026'!G33+'P-SST-2026'!H33+'P-SST-2026'!I33+'P-SST-2026'!J33+'P-SST-2026'!K33+'P-SST-2026'!L33+'P-SST-2026'!M33+'P-SST-2026'!N33</f>
        <v>2</v>
      </c>
      <c r="K1528" s="1022">
        <f>'P-SST-2026'!X33+'P-SST-2026'!Y33+'P-SST-2026'!Z33+'P-SST-2026'!AA33+'P-SST-2026'!AB33+'P-SST-2026'!AC33+'P-SST-2026'!AD33+'P-SST-2026'!AE33</f>
        <v>1</v>
      </c>
      <c r="L1528" s="1031">
        <f t="shared" si="149"/>
        <v>0.66666666666666663</v>
      </c>
      <c r="M1528" s="1031">
        <f t="shared" si="153"/>
        <v>0.33333333333333331</v>
      </c>
      <c r="N1528" s="1022">
        <f>'P-SST-2026'!N33</f>
        <v>0</v>
      </c>
      <c r="O1528" s="1022">
        <f>'P-SST-2026'!AE33</f>
        <v>0</v>
      </c>
      <c r="P1528" s="1029" t="e">
        <f t="shared" si="150"/>
        <v>#DIV/0!</v>
      </c>
      <c r="Q1528" s="1029"/>
      <c r="R1528" s="1022">
        <f t="shared" si="151"/>
        <v>-1</v>
      </c>
      <c r="S1528" s="1022">
        <f t="shared" si="152"/>
        <v>0</v>
      </c>
    </row>
    <row r="1529" spans="1:19">
      <c r="A1529" s="1022">
        <v>27</v>
      </c>
      <c r="B1529" s="1023" t="str">
        <f>'P-SST-2026'!D34</f>
        <v>SST27</v>
      </c>
      <c r="C1529" s="1053" t="s">
        <v>146</v>
      </c>
      <c r="D1529" s="1053" t="s">
        <v>111</v>
      </c>
      <c r="E1529" s="1023" t="str">
        <f>'P-SST-2026'!V34</f>
        <v>Secretaría General</v>
      </c>
      <c r="F1529" s="1022" t="str">
        <f>'P-SST-2026'!E34</f>
        <v>Realizar Focus Group al personal del INM cuando se presenten situaciones de cambio, aumento de carga laboral y/o rotación de personal</v>
      </c>
      <c r="G1529" s="1022">
        <v>8</v>
      </c>
      <c r="H1529" s="1022" t="s">
        <v>141</v>
      </c>
      <c r="I1529" s="1022">
        <f>'P-SST-2026'!S34</f>
        <v>2</v>
      </c>
      <c r="J1529" s="1022">
        <f>'P-SST-2026'!G34+'P-SST-2026'!H34+'P-SST-2026'!I34+'P-SST-2026'!J34+'P-SST-2026'!K34+'P-SST-2026'!L34+'P-SST-2026'!M34+'P-SST-2026'!N34</f>
        <v>1</v>
      </c>
      <c r="K1529" s="1022">
        <f>'P-SST-2026'!X34+'P-SST-2026'!Y34+'P-SST-2026'!Z34+'P-SST-2026'!AA34+'P-SST-2026'!AB34+'P-SST-2026'!AC34+'P-SST-2026'!AD34+'P-SST-2026'!AE34</f>
        <v>0</v>
      </c>
      <c r="L1529" s="1031">
        <f t="shared" si="149"/>
        <v>0.5</v>
      </c>
      <c r="M1529" s="1031">
        <f t="shared" si="153"/>
        <v>0</v>
      </c>
      <c r="N1529" s="1022">
        <f>'P-SST-2026'!N34</f>
        <v>0</v>
      </c>
      <c r="O1529" s="1022">
        <f>'P-SST-2026'!AE34</f>
        <v>0</v>
      </c>
      <c r="P1529" s="1029" t="e">
        <f t="shared" si="150"/>
        <v>#DIV/0!</v>
      </c>
      <c r="Q1529" s="1029"/>
      <c r="R1529" s="1022">
        <f t="shared" si="151"/>
        <v>-1</v>
      </c>
      <c r="S1529" s="1022">
        <f t="shared" si="152"/>
        <v>0</v>
      </c>
    </row>
    <row r="1530" spans="1:19">
      <c r="A1530" s="1022">
        <v>28</v>
      </c>
      <c r="B1530" s="1023" t="str">
        <f>'P-SST-2026'!D35</f>
        <v>SST28</v>
      </c>
      <c r="C1530" s="1053" t="s">
        <v>146</v>
      </c>
      <c r="D1530" s="1053" t="s">
        <v>111</v>
      </c>
      <c r="E1530" s="1023" t="str">
        <f>'P-SST-2026'!V35</f>
        <v>Secretaría General</v>
      </c>
      <c r="F1530" s="1022" t="str">
        <f>'P-SST-2026'!E35</f>
        <v>Revisar y actualizar la normatividad legal vigente aplicable a riesgos laborales con el SGI.</v>
      </c>
      <c r="G1530" s="1022">
        <v>8</v>
      </c>
      <c r="H1530" s="1022" t="s">
        <v>141</v>
      </c>
      <c r="I1530" s="1022">
        <f>'P-SST-2026'!S35</f>
        <v>2</v>
      </c>
      <c r="J1530" s="1022">
        <f>'P-SST-2026'!G35+'P-SST-2026'!H35+'P-SST-2026'!I35+'P-SST-2026'!J35+'P-SST-2026'!K35+'P-SST-2026'!L35+'P-SST-2026'!M35+'P-SST-2026'!N35</f>
        <v>2</v>
      </c>
      <c r="K1530" s="1022">
        <f>'P-SST-2026'!X35+'P-SST-2026'!Y35+'P-SST-2026'!Z35+'P-SST-2026'!AA35+'P-SST-2026'!AB35+'P-SST-2026'!AC35+'P-SST-2026'!AD35+'P-SST-2026'!AE35</f>
        <v>1</v>
      </c>
      <c r="L1530" s="1031">
        <f t="shared" si="149"/>
        <v>1</v>
      </c>
      <c r="M1530" s="1031">
        <f t="shared" si="153"/>
        <v>0.5</v>
      </c>
      <c r="N1530" s="1022">
        <f>'P-SST-2026'!N35</f>
        <v>0</v>
      </c>
      <c r="O1530" s="1022">
        <f>'P-SST-2026'!AE35</f>
        <v>0</v>
      </c>
      <c r="P1530" s="1029" t="e">
        <f t="shared" si="150"/>
        <v>#DIV/0!</v>
      </c>
      <c r="Q1530" s="1029"/>
      <c r="R1530" s="1022">
        <f t="shared" si="151"/>
        <v>-1</v>
      </c>
      <c r="S1530" s="1022">
        <f t="shared" si="152"/>
        <v>0</v>
      </c>
    </row>
    <row r="1531" spans="1:19">
      <c r="A1531" s="1022">
        <v>29</v>
      </c>
      <c r="B1531" s="1023" t="str">
        <f>'P-SST-2026'!D36</f>
        <v>SST29</v>
      </c>
      <c r="C1531" s="1053" t="s">
        <v>146</v>
      </c>
      <c r="D1531" s="1053" t="s">
        <v>111</v>
      </c>
      <c r="E1531" s="1023" t="str">
        <f>'P-SST-2026'!V36</f>
        <v>Secretaría General</v>
      </c>
      <c r="F1531" s="1022" t="str">
        <f>'P-SST-2026'!E36</f>
        <v>Gestionar Autoevaluación de la Vigencia 2025 con relación a los criterios mínimos definidos por la Resolución 0312 de 2019 ante el ministerio de trabajo.</v>
      </c>
      <c r="G1531" s="1022">
        <v>8</v>
      </c>
      <c r="H1531" s="1022" t="s">
        <v>141</v>
      </c>
      <c r="I1531" s="1022">
        <f>'P-SST-2026'!S36</f>
        <v>1</v>
      </c>
      <c r="J1531" s="1022">
        <f>'P-SST-2026'!G36+'P-SST-2026'!H36+'P-SST-2026'!I36+'P-SST-2026'!J36+'P-SST-2026'!K36+'P-SST-2026'!L36+'P-SST-2026'!M36+'P-SST-2026'!N36</f>
        <v>1</v>
      </c>
      <c r="K1531" s="1022">
        <f>'P-SST-2026'!X36+'P-SST-2026'!Y36+'P-SST-2026'!Z36+'P-SST-2026'!AA36+'P-SST-2026'!AB36+'P-SST-2026'!AC36+'P-SST-2026'!AD36+'P-SST-2026'!AE36</f>
        <v>1</v>
      </c>
      <c r="L1531" s="1031">
        <f t="shared" si="149"/>
        <v>1</v>
      </c>
      <c r="M1531" s="1031">
        <f t="shared" si="153"/>
        <v>1</v>
      </c>
      <c r="N1531" s="1022">
        <f>'P-SST-2026'!N36</f>
        <v>0</v>
      </c>
      <c r="O1531" s="1022">
        <f>'P-SST-2026'!AE36</f>
        <v>0</v>
      </c>
      <c r="P1531" s="1029" t="e">
        <f t="shared" si="150"/>
        <v>#DIV/0!</v>
      </c>
      <c r="Q1531" s="1029"/>
      <c r="R1531" s="1022">
        <f t="shared" si="151"/>
        <v>0</v>
      </c>
      <c r="S1531" s="1022">
        <f t="shared" si="152"/>
        <v>0</v>
      </c>
    </row>
    <row r="1532" spans="1:19">
      <c r="A1532" s="1022">
        <v>30</v>
      </c>
      <c r="B1532" s="1023" t="str">
        <f>'P-SST-2026'!D37</f>
        <v>SST30</v>
      </c>
      <c r="C1532" s="1053" t="s">
        <v>146</v>
      </c>
      <c r="D1532" s="1053" t="s">
        <v>111</v>
      </c>
      <c r="E1532" s="1023" t="str">
        <f>'P-SST-2026'!V37</f>
        <v>Secretaría General</v>
      </c>
      <c r="F1532" s="1022" t="str">
        <f>'P-SST-2026'!E37</f>
        <v>Realizar seguimiento y control al plan estratégico de seguridad vial</v>
      </c>
      <c r="G1532" s="1022">
        <v>8</v>
      </c>
      <c r="H1532" s="1022" t="s">
        <v>141</v>
      </c>
      <c r="I1532" s="1022">
        <f>'P-SST-2026'!S37</f>
        <v>12</v>
      </c>
      <c r="J1532" s="1022">
        <f>'P-SST-2026'!G37+'P-SST-2026'!H37+'P-SST-2026'!I37+'P-SST-2026'!J37+'P-SST-2026'!K37+'P-SST-2026'!L37+'P-SST-2026'!M37+'P-SST-2026'!N37</f>
        <v>8</v>
      </c>
      <c r="K1532" s="1022">
        <f>'P-SST-2026'!X37+'P-SST-2026'!Y37+'P-SST-2026'!Z37+'P-SST-2026'!AA37+'P-SST-2026'!AB37+'P-SST-2026'!AC37+'P-SST-2026'!AD37+'P-SST-2026'!AE37</f>
        <v>3</v>
      </c>
      <c r="L1532" s="1031">
        <f t="shared" si="149"/>
        <v>0.66666666666666663</v>
      </c>
      <c r="M1532" s="1031">
        <f t="shared" si="153"/>
        <v>0.25</v>
      </c>
      <c r="N1532" s="1022">
        <f>'P-SST-2026'!N37</f>
        <v>1</v>
      </c>
      <c r="O1532" s="1022">
        <f>'P-SST-2026'!AE37</f>
        <v>0</v>
      </c>
      <c r="P1532" s="1029">
        <f t="shared" si="150"/>
        <v>0</v>
      </c>
      <c r="Q1532" s="1029"/>
      <c r="R1532" s="1022">
        <f t="shared" si="151"/>
        <v>-5</v>
      </c>
      <c r="S1532" s="1022">
        <f t="shared" si="152"/>
        <v>-1</v>
      </c>
    </row>
    <row r="1533" spans="1:19">
      <c r="A1533" s="1022">
        <v>31</v>
      </c>
      <c r="B1533" s="1023" t="str">
        <f>'P-SST-2026'!D38</f>
        <v>SST31</v>
      </c>
      <c r="C1533" s="1053" t="s">
        <v>146</v>
      </c>
      <c r="D1533" s="1053" t="s">
        <v>111</v>
      </c>
      <c r="E1533" s="1023" t="str">
        <f>'P-SST-2026'!V38</f>
        <v>Secretaría General</v>
      </c>
      <c r="F1533" s="1022" t="str">
        <f>'P-SST-2026'!E38</f>
        <v xml:space="preserve">Realizar apoyo en los procesos contractuales recibidos por el grupo de gestión jurídica y contractual </v>
      </c>
      <c r="G1533" s="1022">
        <v>8</v>
      </c>
      <c r="H1533" s="1022" t="s">
        <v>141</v>
      </c>
      <c r="I1533" s="1022">
        <f>'P-SST-2026'!S38</f>
        <v>12</v>
      </c>
      <c r="J1533" s="1022">
        <f>'P-SST-2026'!G38+'P-SST-2026'!H38+'P-SST-2026'!I38+'P-SST-2026'!J38+'P-SST-2026'!K38+'P-SST-2026'!L38+'P-SST-2026'!M38+'P-SST-2026'!N38</f>
        <v>8</v>
      </c>
      <c r="K1533" s="1022">
        <f>'P-SST-2026'!X38+'P-SST-2026'!Y38+'P-SST-2026'!Z38+'P-SST-2026'!AA38+'P-SST-2026'!AB38+'P-SST-2026'!AC38+'P-SST-2026'!AD38+'P-SST-2026'!AE38</f>
        <v>3</v>
      </c>
      <c r="L1533" s="1031">
        <f t="shared" si="149"/>
        <v>0.66666666666666663</v>
      </c>
      <c r="M1533" s="1031">
        <f t="shared" si="153"/>
        <v>0.25</v>
      </c>
      <c r="N1533" s="1022">
        <f>'P-SST-2026'!N38</f>
        <v>1</v>
      </c>
      <c r="O1533" s="1022">
        <f>'P-SST-2026'!AE38</f>
        <v>0</v>
      </c>
      <c r="P1533" s="1029">
        <f t="shared" si="150"/>
        <v>0</v>
      </c>
      <c r="Q1533" s="1029"/>
      <c r="R1533" s="1022">
        <f t="shared" si="151"/>
        <v>-5</v>
      </c>
      <c r="S1533" s="1022">
        <f t="shared" si="152"/>
        <v>-1</v>
      </c>
    </row>
    <row r="1534" spans="1:19">
      <c r="A1534" s="1022">
        <v>32</v>
      </c>
      <c r="B1534" s="1023" t="str">
        <f>'P-SST-2026'!D39</f>
        <v>SST32</v>
      </c>
      <c r="C1534" s="1053" t="s">
        <v>146</v>
      </c>
      <c r="D1534" s="1053" t="s">
        <v>111</v>
      </c>
      <c r="E1534" s="1023" t="str">
        <f>'P-SST-2026'!V39</f>
        <v>Secretaría General</v>
      </c>
      <c r="F1534" s="1022" t="str">
        <f>'P-SST-2026'!E39</f>
        <v>Socializar los resultados y análisis de los indicadores del SG-SST debidamente actualizados.</v>
      </c>
      <c r="G1534" s="1022">
        <v>8</v>
      </c>
      <c r="H1534" s="1022" t="s">
        <v>141</v>
      </c>
      <c r="I1534" s="1022">
        <f>'P-SST-2026'!S39</f>
        <v>3</v>
      </c>
      <c r="J1534" s="1022">
        <f>'P-SST-2026'!G39+'P-SST-2026'!H39+'P-SST-2026'!I39+'P-SST-2026'!J39+'P-SST-2026'!K39+'P-SST-2026'!L39+'P-SST-2026'!M39+'P-SST-2026'!N39</f>
        <v>2</v>
      </c>
      <c r="K1534" s="1022">
        <f>'P-SST-2026'!X39+'P-SST-2026'!Y39+'P-SST-2026'!Z39+'P-SST-2026'!AA39+'P-SST-2026'!AB39+'P-SST-2026'!AC39+'P-SST-2026'!AD39+'P-SST-2026'!AE39</f>
        <v>0</v>
      </c>
      <c r="L1534" s="1031">
        <f t="shared" si="149"/>
        <v>0.66666666666666663</v>
      </c>
      <c r="M1534" s="1031">
        <f t="shared" si="153"/>
        <v>0</v>
      </c>
      <c r="N1534" s="1022">
        <f>'P-SST-2026'!N39</f>
        <v>0</v>
      </c>
      <c r="O1534" s="1022">
        <f>'P-SST-2026'!AE39</f>
        <v>0</v>
      </c>
      <c r="P1534" s="1029" t="e">
        <f t="shared" si="150"/>
        <v>#DIV/0!</v>
      </c>
      <c r="Q1534" s="1029"/>
      <c r="R1534" s="1022">
        <f t="shared" si="151"/>
        <v>-2</v>
      </c>
      <c r="S1534" s="1022">
        <f t="shared" si="152"/>
        <v>0</v>
      </c>
    </row>
    <row r="1535" spans="1:19">
      <c r="A1535" s="1022">
        <v>33</v>
      </c>
      <c r="B1535" s="1023" t="str">
        <f>'P-SST-2026'!D40</f>
        <v>SST33</v>
      </c>
      <c r="C1535" s="1053" t="s">
        <v>146</v>
      </c>
      <c r="D1535" s="1053" t="s">
        <v>111</v>
      </c>
      <c r="E1535" s="1023" t="str">
        <f>'P-SST-2026'!V40</f>
        <v>Secretaría General</v>
      </c>
      <c r="F1535" s="1022" t="str">
        <f>'P-SST-2026'!E40</f>
        <v>Gestionar Autoevaluación de la Vigencia 2025 con la ARL POSITIVA.</v>
      </c>
      <c r="G1535" s="1022">
        <v>8</v>
      </c>
      <c r="H1535" s="1022" t="s">
        <v>141</v>
      </c>
      <c r="I1535" s="1022">
        <f>'P-SST-2026'!S40</f>
        <v>1</v>
      </c>
      <c r="J1535" s="1022">
        <f>'P-SST-2026'!G40+'P-SST-2026'!H40+'P-SST-2026'!I40+'P-SST-2026'!J40+'P-SST-2026'!K40+'P-SST-2026'!L40+'P-SST-2026'!M40+'P-SST-2026'!N40</f>
        <v>1</v>
      </c>
      <c r="K1535" s="1022">
        <f>'P-SST-2026'!X40+'P-SST-2026'!Y40+'P-SST-2026'!Z40+'P-SST-2026'!AA40+'P-SST-2026'!AB40+'P-SST-2026'!AC40+'P-SST-2026'!AD40+'P-SST-2026'!AE40</f>
        <v>1</v>
      </c>
      <c r="L1535" s="1031">
        <f t="shared" si="149"/>
        <v>1</v>
      </c>
      <c r="M1535" s="1031">
        <f t="shared" si="153"/>
        <v>1</v>
      </c>
      <c r="N1535" s="1022">
        <f>'P-SST-2026'!N40</f>
        <v>0</v>
      </c>
      <c r="O1535" s="1022">
        <f>'P-SST-2026'!AE40</f>
        <v>0</v>
      </c>
      <c r="P1535" s="1029" t="e">
        <f t="shared" si="150"/>
        <v>#DIV/0!</v>
      </c>
      <c r="Q1535" s="1029"/>
      <c r="R1535" s="1022">
        <f t="shared" si="151"/>
        <v>0</v>
      </c>
      <c r="S1535" s="1022">
        <f t="shared" si="152"/>
        <v>0</v>
      </c>
    </row>
    <row r="1536" spans="1:19">
      <c r="A1536" s="1022">
        <v>34</v>
      </c>
      <c r="B1536" s="1023" t="str">
        <f>'P-SST-2026'!D41</f>
        <v>SST34</v>
      </c>
      <c r="C1536" s="1053" t="s">
        <v>146</v>
      </c>
      <c r="D1536" s="1053" t="s">
        <v>111</v>
      </c>
      <c r="E1536" s="1023" t="str">
        <f>'P-SST-2026'!V41</f>
        <v>Secretaría General</v>
      </c>
      <c r="F1536" s="1022" t="str">
        <f>'P-SST-2026'!E41</f>
        <v>Realizar seguimiento al levantamiento del inventario de sustancias químicas en la SMF y Servicios Administrativos</v>
      </c>
      <c r="G1536" s="1022">
        <v>8</v>
      </c>
      <c r="H1536" s="1022" t="s">
        <v>141</v>
      </c>
      <c r="I1536" s="1022">
        <f>'P-SST-2026'!S41</f>
        <v>2</v>
      </c>
      <c r="J1536" s="1022">
        <f>'P-SST-2026'!G41+'P-SST-2026'!H41+'P-SST-2026'!I41+'P-SST-2026'!J41+'P-SST-2026'!K41+'P-SST-2026'!L41+'P-SST-2026'!M41+'P-SST-2026'!N41</f>
        <v>2</v>
      </c>
      <c r="K1536" s="1022">
        <f>'P-SST-2026'!X41+'P-SST-2026'!Y41+'P-SST-2026'!Z41+'P-SST-2026'!AA41+'P-SST-2026'!AB41+'P-SST-2026'!AC41+'P-SST-2026'!AD41+'P-SST-2026'!AE41</f>
        <v>0</v>
      </c>
      <c r="L1536" s="1031">
        <f t="shared" si="149"/>
        <v>1</v>
      </c>
      <c r="M1536" s="1031">
        <f t="shared" si="153"/>
        <v>0</v>
      </c>
      <c r="N1536" s="1022">
        <f>'P-SST-2026'!N41</f>
        <v>1</v>
      </c>
      <c r="O1536" s="1022">
        <f>'P-SST-2026'!AE41</f>
        <v>0</v>
      </c>
      <c r="P1536" s="1029">
        <f t="shared" si="150"/>
        <v>0</v>
      </c>
      <c r="Q1536" s="1029"/>
      <c r="R1536" s="1022">
        <f t="shared" si="151"/>
        <v>-2</v>
      </c>
      <c r="S1536" s="1022">
        <f t="shared" si="152"/>
        <v>-1</v>
      </c>
    </row>
    <row r="1537" spans="1:19">
      <c r="A1537" s="1022">
        <v>35</v>
      </c>
      <c r="B1537" s="1023" t="str">
        <f>'P-SST-2026'!D42</f>
        <v>SST35</v>
      </c>
      <c r="C1537" s="1053" t="s">
        <v>146</v>
      </c>
      <c r="D1537" s="1053" t="s">
        <v>111</v>
      </c>
      <c r="E1537" s="1023" t="str">
        <f>'P-SST-2026'!V42</f>
        <v>Secretaría General</v>
      </c>
      <c r="F1537" s="1022" t="str">
        <f>'P-SST-2026'!E42</f>
        <v>Realizar mediciones ambientales y de seguridad y salud en el trabajo de acuerdo con la necesidad.</v>
      </c>
      <c r="G1537" s="1022">
        <v>8</v>
      </c>
      <c r="H1537" s="1022" t="s">
        <v>141</v>
      </c>
      <c r="I1537" s="1022">
        <f>'P-SST-2026'!S42</f>
        <v>1</v>
      </c>
      <c r="J1537" s="1022">
        <f>'P-SST-2026'!G42+'P-SST-2026'!H42+'P-SST-2026'!I42+'P-SST-2026'!J42+'P-SST-2026'!K42+'P-SST-2026'!L42+'P-SST-2026'!M42+'P-SST-2026'!N42</f>
        <v>0</v>
      </c>
      <c r="K1537" s="1022">
        <f>'P-SST-2026'!X42+'P-SST-2026'!Y42+'P-SST-2026'!Z42+'P-SST-2026'!AA42+'P-SST-2026'!AB42+'P-SST-2026'!AC42+'P-SST-2026'!AD42+'P-SST-2026'!AE42</f>
        <v>0</v>
      </c>
      <c r="L1537" s="1031">
        <f t="shared" si="149"/>
        <v>0</v>
      </c>
      <c r="M1537" s="1031">
        <f t="shared" si="153"/>
        <v>0</v>
      </c>
      <c r="N1537" s="1022">
        <f>'P-SST-2026'!N42</f>
        <v>0</v>
      </c>
      <c r="O1537" s="1022">
        <f>'P-SST-2026'!AE42</f>
        <v>0</v>
      </c>
      <c r="P1537" s="1029" t="e">
        <f t="shared" si="150"/>
        <v>#DIV/0!</v>
      </c>
      <c r="Q1537" s="1029"/>
      <c r="R1537" s="1022">
        <f t="shared" si="151"/>
        <v>0</v>
      </c>
      <c r="S1537" s="1022">
        <f t="shared" si="152"/>
        <v>0</v>
      </c>
    </row>
    <row r="1538" spans="1:19">
      <c r="A1538" s="1022">
        <v>36</v>
      </c>
      <c r="B1538" s="1023" t="str">
        <f>'P-SST-2026'!D43</f>
        <v>SST36</v>
      </c>
      <c r="C1538" s="1053" t="s">
        <v>146</v>
      </c>
      <c r="D1538" s="1053" t="s">
        <v>111</v>
      </c>
      <c r="E1538" s="1023" t="str">
        <f>'P-SST-2026'!V43</f>
        <v>Secretaría General</v>
      </c>
      <c r="F1538" s="1022" t="str">
        <f>'P-SST-2026'!E43</f>
        <v>Gestionar los Hallazgos y las oportunidades de mejora relacionadas con SST definidas por cada uno de los Roles del INM</v>
      </c>
      <c r="G1538" s="1022">
        <v>8</v>
      </c>
      <c r="H1538" s="1022" t="s">
        <v>141</v>
      </c>
      <c r="I1538" s="1022">
        <f>'P-SST-2026'!S43</f>
        <v>2</v>
      </c>
      <c r="J1538" s="1022">
        <f>'P-SST-2026'!G43+'P-SST-2026'!H43+'P-SST-2026'!I43+'P-SST-2026'!J43+'P-SST-2026'!K43+'P-SST-2026'!L43+'P-SST-2026'!M43+'P-SST-2026'!N43</f>
        <v>1</v>
      </c>
      <c r="K1538" s="1022">
        <f>'P-SST-2026'!X43+'P-SST-2026'!Y43+'P-SST-2026'!Z43+'P-SST-2026'!AA43+'P-SST-2026'!AB43+'P-SST-2026'!AC43+'P-SST-2026'!AD43+'P-SST-2026'!AE43</f>
        <v>0</v>
      </c>
      <c r="L1538" s="1031">
        <f t="shared" si="149"/>
        <v>0.5</v>
      </c>
      <c r="M1538" s="1031">
        <f t="shared" si="153"/>
        <v>0</v>
      </c>
      <c r="N1538" s="1022">
        <f>'P-SST-2026'!N43</f>
        <v>1</v>
      </c>
      <c r="O1538" s="1022">
        <f>'P-SST-2026'!AE43</f>
        <v>0</v>
      </c>
      <c r="P1538" s="1029">
        <f t="shared" si="150"/>
        <v>0</v>
      </c>
      <c r="Q1538" s="1029"/>
      <c r="R1538" s="1022">
        <f t="shared" si="151"/>
        <v>-1</v>
      </c>
      <c r="S1538" s="1022">
        <f t="shared" si="152"/>
        <v>-1</v>
      </c>
    </row>
    <row r="1539" spans="1:19">
      <c r="A1539" s="1022">
        <v>37</v>
      </c>
      <c r="B1539" s="1023" t="str">
        <f>'P-SST-2026'!D44</f>
        <v>SST37</v>
      </c>
      <c r="C1539" s="1053" t="s">
        <v>146</v>
      </c>
      <c r="D1539" s="1053" t="s">
        <v>111</v>
      </c>
      <c r="E1539" s="1023" t="str">
        <f>'P-SST-2026'!V44</f>
        <v>Secretaría General</v>
      </c>
      <c r="F1539" s="1022" t="str">
        <f>'P-SST-2026'!E44</f>
        <v>Realizar inducción de seguridad y salud en el trabajo a servidores públicos, contratistas, practicantes o proveedores.</v>
      </c>
      <c r="G1539" s="1022">
        <v>8</v>
      </c>
      <c r="H1539" s="1022" t="s">
        <v>141</v>
      </c>
      <c r="I1539" s="1022">
        <f>'P-SST-2026'!S44</f>
        <v>2</v>
      </c>
      <c r="J1539" s="1022">
        <f>'P-SST-2026'!G44+'P-SST-2026'!H44+'P-SST-2026'!I44+'P-SST-2026'!J44+'P-SST-2026'!K44+'P-SST-2026'!L44+'P-SST-2026'!M44+'P-SST-2026'!N44</f>
        <v>1</v>
      </c>
      <c r="K1539" s="1022">
        <f>'P-SST-2026'!X44+'P-SST-2026'!Y44+'P-SST-2026'!Z44+'P-SST-2026'!AA44+'P-SST-2026'!AB44+'P-SST-2026'!AC44+'P-SST-2026'!AD44+'P-SST-2026'!AE44</f>
        <v>1</v>
      </c>
      <c r="L1539" s="1031">
        <f t="shared" si="149"/>
        <v>0.5</v>
      </c>
      <c r="M1539" s="1031">
        <f t="shared" si="153"/>
        <v>0.5</v>
      </c>
      <c r="N1539" s="1022">
        <f>'P-SST-2026'!N44</f>
        <v>0</v>
      </c>
      <c r="O1539" s="1022">
        <f>'P-SST-2026'!AE44</f>
        <v>0</v>
      </c>
      <c r="P1539" s="1029" t="e">
        <f t="shared" si="150"/>
        <v>#DIV/0!</v>
      </c>
      <c r="Q1539" s="1029"/>
      <c r="R1539" s="1022">
        <f t="shared" si="151"/>
        <v>0</v>
      </c>
      <c r="S1539" s="1022">
        <f t="shared" si="152"/>
        <v>0</v>
      </c>
    </row>
    <row r="1540" spans="1:19">
      <c r="A1540" s="1022">
        <v>38</v>
      </c>
      <c r="B1540" s="1023" t="str">
        <f>'P-SST-2026'!D45</f>
        <v>SST38</v>
      </c>
      <c r="C1540" s="1053" t="s">
        <v>146</v>
      </c>
      <c r="D1540" s="1053" t="s">
        <v>111</v>
      </c>
      <c r="E1540" s="1023" t="str">
        <f>'P-SST-2026'!V45</f>
        <v>Secretaría General</v>
      </c>
      <c r="F1540" s="1022" t="str">
        <f>'P-SST-2026'!E45</f>
        <v>Realizar actividades tendientes a Promocionar la Salud (Semana de la Salud y ambiental)</v>
      </c>
      <c r="G1540" s="1022">
        <v>8</v>
      </c>
      <c r="H1540" s="1022" t="s">
        <v>141</v>
      </c>
      <c r="I1540" s="1022">
        <f>'P-SST-2026'!S45</f>
        <v>1</v>
      </c>
      <c r="J1540" s="1022">
        <f>'P-SST-2026'!G45+'P-SST-2026'!H45+'P-SST-2026'!I45+'P-SST-2026'!J45+'P-SST-2026'!K45+'P-SST-2026'!L45+'P-SST-2026'!M45+'P-SST-2026'!N45</f>
        <v>1</v>
      </c>
      <c r="K1540" s="1022">
        <f>'P-SST-2026'!X45+'P-SST-2026'!Y45+'P-SST-2026'!Z45+'P-SST-2026'!AA45+'P-SST-2026'!AB45+'P-SST-2026'!AC45+'P-SST-2026'!AD45+'P-SST-2026'!AE45</f>
        <v>0</v>
      </c>
      <c r="L1540" s="1031">
        <f t="shared" si="149"/>
        <v>1</v>
      </c>
      <c r="M1540" s="1031">
        <f t="shared" si="153"/>
        <v>0</v>
      </c>
      <c r="N1540" s="1022">
        <f>'P-SST-2026'!N45</f>
        <v>0</v>
      </c>
      <c r="O1540" s="1022">
        <f>'P-SST-2026'!AE45</f>
        <v>0</v>
      </c>
      <c r="P1540" s="1029" t="e">
        <f t="shared" si="150"/>
        <v>#DIV/0!</v>
      </c>
      <c r="Q1540" s="1029"/>
      <c r="R1540" s="1022">
        <f t="shared" si="151"/>
        <v>-1</v>
      </c>
      <c r="S1540" s="1022">
        <f t="shared" si="152"/>
        <v>0</v>
      </c>
    </row>
    <row r="1541" spans="1:19">
      <c r="A1541" s="1022">
        <v>39</v>
      </c>
      <c r="B1541" s="1023" t="str">
        <f>'P-SST-2026'!D46</f>
        <v>SST39</v>
      </c>
      <c r="C1541" s="1053" t="s">
        <v>146</v>
      </c>
      <c r="D1541" s="1053" t="s">
        <v>111</v>
      </c>
      <c r="E1541" s="1023" t="str">
        <f>'P-SST-2026'!V46</f>
        <v>Secretaría General</v>
      </c>
      <c r="F1541" s="1022" t="str">
        <f>'P-SST-2026'!E46</f>
        <v xml:space="preserve">Realizar capacitación y acompañamiento del COPASST </v>
      </c>
      <c r="G1541" s="1022">
        <v>8</v>
      </c>
      <c r="H1541" s="1022" t="s">
        <v>141</v>
      </c>
      <c r="I1541" s="1022">
        <f>'P-SST-2026'!S46</f>
        <v>12</v>
      </c>
      <c r="J1541" s="1022">
        <f>'P-SST-2026'!G46+'P-SST-2026'!H46+'P-SST-2026'!I46+'P-SST-2026'!J46+'P-SST-2026'!K46+'P-SST-2026'!L46+'P-SST-2026'!M46+'P-SST-2026'!N46</f>
        <v>8</v>
      </c>
      <c r="K1541" s="1022">
        <f>'P-SST-2026'!X46+'P-SST-2026'!Y46+'P-SST-2026'!Z46+'P-SST-2026'!AA46+'P-SST-2026'!AB46+'P-SST-2026'!AC46+'P-SST-2026'!AD46+'P-SST-2026'!AE46</f>
        <v>3</v>
      </c>
      <c r="L1541" s="1031">
        <f t="shared" si="149"/>
        <v>0.66666666666666663</v>
      </c>
      <c r="M1541" s="1031">
        <f t="shared" si="153"/>
        <v>0.25</v>
      </c>
      <c r="N1541" s="1022">
        <f>'P-SST-2026'!N46</f>
        <v>1</v>
      </c>
      <c r="O1541" s="1022">
        <f>'P-SST-2026'!AE46</f>
        <v>0</v>
      </c>
      <c r="P1541" s="1029">
        <f t="shared" si="150"/>
        <v>0</v>
      </c>
      <c r="Q1541" s="1029"/>
      <c r="R1541" s="1022">
        <f t="shared" si="151"/>
        <v>-5</v>
      </c>
      <c r="S1541" s="1022">
        <f t="shared" si="152"/>
        <v>-1</v>
      </c>
    </row>
    <row r="1542" spans="1:19">
      <c r="A1542" s="1022">
        <v>40</v>
      </c>
      <c r="B1542" s="1023" t="str">
        <f>'P-SST-2026'!D47</f>
        <v>SST40</v>
      </c>
      <c r="C1542" s="1053" t="s">
        <v>146</v>
      </c>
      <c r="D1542" s="1053" t="s">
        <v>111</v>
      </c>
      <c r="E1542" s="1023" t="str">
        <f>'P-SST-2026'!V47</f>
        <v>Secretaría General</v>
      </c>
      <c r="F1542" s="1022" t="str">
        <f>'P-SST-2026'!E47</f>
        <v>Realizar seguimiento al comité de convivencia laboral y su capacitación (recibir informes)</v>
      </c>
      <c r="G1542" s="1022">
        <v>8</v>
      </c>
      <c r="H1542" s="1022" t="s">
        <v>141</v>
      </c>
      <c r="I1542" s="1022">
        <f>'P-SST-2026'!S47</f>
        <v>12</v>
      </c>
      <c r="J1542" s="1022">
        <f>'P-SST-2026'!G47+'P-SST-2026'!H47+'P-SST-2026'!I47+'P-SST-2026'!J47+'P-SST-2026'!K47+'P-SST-2026'!L47+'P-SST-2026'!M47+'P-SST-2026'!N47</f>
        <v>8</v>
      </c>
      <c r="K1542" s="1022">
        <f>'P-SST-2026'!X47+'P-SST-2026'!Y47+'P-SST-2026'!Z47+'P-SST-2026'!AA47+'P-SST-2026'!AB47+'P-SST-2026'!AC47+'P-SST-2026'!AD47+'P-SST-2026'!AE47</f>
        <v>3</v>
      </c>
      <c r="L1542" s="1031">
        <f t="shared" si="149"/>
        <v>0.66666666666666663</v>
      </c>
      <c r="M1542" s="1031">
        <f t="shared" si="153"/>
        <v>0.25</v>
      </c>
      <c r="N1542" s="1022">
        <f>'P-SST-2026'!N47</f>
        <v>1</v>
      </c>
      <c r="O1542" s="1022">
        <f>'P-SST-2026'!AE47</f>
        <v>0</v>
      </c>
      <c r="P1542" s="1029">
        <f t="shared" si="150"/>
        <v>0</v>
      </c>
      <c r="Q1542" s="1029"/>
      <c r="R1542" s="1022">
        <f t="shared" si="151"/>
        <v>-5</v>
      </c>
      <c r="S1542" s="1022">
        <f t="shared" si="152"/>
        <v>-1</v>
      </c>
    </row>
    <row r="1543" spans="1:19">
      <c r="A1543" s="1022">
        <v>41</v>
      </c>
      <c r="B1543" s="1023" t="str">
        <f>'P-SST-2026'!D48</f>
        <v>SST41</v>
      </c>
      <c r="C1543" s="1053" t="s">
        <v>146</v>
      </c>
      <c r="D1543" s="1053" t="s">
        <v>111</v>
      </c>
      <c r="E1543" s="1023" t="str">
        <f>'P-SST-2026'!V48</f>
        <v>Secretaría General</v>
      </c>
      <c r="F1543" s="1022" t="str">
        <f>'P-SST-2026'!E48</f>
        <v>Actualizar y Acompañar el seguimiento al programa de Inspecciones COPASST .</v>
      </c>
      <c r="G1543" s="1022">
        <v>8</v>
      </c>
      <c r="H1543" s="1022" t="s">
        <v>141</v>
      </c>
      <c r="I1543" s="1022">
        <f>'P-SST-2026'!S48</f>
        <v>3</v>
      </c>
      <c r="J1543" s="1022">
        <f>'P-SST-2026'!G48+'P-SST-2026'!H48+'P-SST-2026'!I48+'P-SST-2026'!J48+'P-SST-2026'!K48+'P-SST-2026'!L48+'P-SST-2026'!M48+'P-SST-2026'!N48</f>
        <v>2</v>
      </c>
      <c r="K1543" s="1022">
        <f>'P-SST-2026'!X48+'P-SST-2026'!Y48+'P-SST-2026'!Z48+'P-SST-2026'!AA48+'P-SST-2026'!AB48+'P-SST-2026'!AC48+'P-SST-2026'!AD48+'P-SST-2026'!AE48</f>
        <v>0</v>
      </c>
      <c r="L1543" s="1031">
        <f t="shared" si="149"/>
        <v>0.66666666666666663</v>
      </c>
      <c r="M1543" s="1031">
        <f t="shared" si="153"/>
        <v>0</v>
      </c>
      <c r="N1543" s="1022">
        <f>'P-SST-2026'!N48</f>
        <v>0</v>
      </c>
      <c r="O1543" s="1022">
        <f>'P-SST-2026'!AE48</f>
        <v>0</v>
      </c>
      <c r="P1543" s="1029" t="e">
        <f t="shared" si="150"/>
        <v>#DIV/0!</v>
      </c>
      <c r="Q1543" s="1029"/>
      <c r="R1543" s="1022">
        <f t="shared" si="151"/>
        <v>-2</v>
      </c>
      <c r="S1543" s="1022">
        <f t="shared" si="152"/>
        <v>0</v>
      </c>
    </row>
    <row r="1544" spans="1:19" ht="17.25" customHeight="1">
      <c r="A1544" s="1022">
        <v>42</v>
      </c>
      <c r="B1544" s="1023" t="str">
        <f>'P-SST-2026'!D49</f>
        <v>SST42</v>
      </c>
      <c r="C1544" s="1022" t="s">
        <v>146</v>
      </c>
      <c r="D1544" s="1022" t="s">
        <v>111</v>
      </c>
      <c r="E1544" s="1023" t="str">
        <f>'P-SST-2026'!V49</f>
        <v>Secretaría General</v>
      </c>
      <c r="F1544" s="1022" t="str">
        <f>'P-SST-2026'!E49</f>
        <v xml:space="preserve">Gestionar la ejecución del Cronograma de capacitaciones y actividades del SG-SST  </v>
      </c>
      <c r="G1544" s="1022">
        <v>8</v>
      </c>
      <c r="H1544" s="1022" t="s">
        <v>141</v>
      </c>
      <c r="I1544" s="1022">
        <f>'P-SST-2026'!S49</f>
        <v>9</v>
      </c>
      <c r="J1544" s="1022">
        <f>'P-SST-2026'!G49+'P-SST-2026'!H49+'P-SST-2026'!I49+'P-SST-2026'!J49+'P-SST-2026'!K49+'P-SST-2026'!L49+'P-SST-2026'!M49+'P-SST-2026'!N49</f>
        <v>7</v>
      </c>
      <c r="K1544" s="1022">
        <f>'P-SST-2026'!X49+'P-SST-2026'!Y49+'P-SST-2026'!Z49+'P-SST-2026'!AA49+'P-SST-2026'!AB49+'P-SST-2026'!AC49+'P-SST-2026'!AD49+'P-SST-2026'!AE49</f>
        <v>2</v>
      </c>
      <c r="L1544" s="1031">
        <f t="shared" si="149"/>
        <v>0.77777777777777779</v>
      </c>
      <c r="M1544" s="1031">
        <f t="shared" si="153"/>
        <v>0.22222222222222221</v>
      </c>
      <c r="N1544" s="1022">
        <f>'P-SST-2026'!N49</f>
        <v>1</v>
      </c>
      <c r="O1544" s="1022">
        <f>'P-SST-2026'!AE49</f>
        <v>0</v>
      </c>
      <c r="P1544" s="1029">
        <f t="shared" si="150"/>
        <v>0</v>
      </c>
      <c r="Q1544" s="1029"/>
      <c r="R1544" s="1022">
        <f t="shared" si="151"/>
        <v>-5</v>
      </c>
      <c r="S1544" s="1022">
        <f t="shared" si="152"/>
        <v>-1</v>
      </c>
    </row>
    <row r="1545" spans="1:19">
      <c r="A1545" s="1022">
        <v>43</v>
      </c>
      <c r="B1545" s="1023" t="str">
        <f>'P-SST-2026'!D50</f>
        <v>SST43</v>
      </c>
      <c r="C1545" s="1053" t="s">
        <v>146</v>
      </c>
      <c r="D1545" s="1053" t="s">
        <v>111</v>
      </c>
      <c r="E1545" s="1023" t="str">
        <f>'P-SST-2026'!V50</f>
        <v>Secretaría General</v>
      </c>
      <c r="F1545" s="1022" t="str">
        <f>'P-SST-2026'!E50</f>
        <v>Gestionar la publicación de piezas y campañas sobre seguridad y salud en el trabajo con comunicaciones.</v>
      </c>
      <c r="G1545" s="1022">
        <v>8</v>
      </c>
      <c r="H1545" s="1022" t="s">
        <v>141</v>
      </c>
      <c r="I1545" s="1022">
        <f>'P-SST-2026'!S50</f>
        <v>9</v>
      </c>
      <c r="J1545" s="1022">
        <f>'P-SST-2026'!G50+'P-SST-2026'!H50+'P-SST-2026'!I50+'P-SST-2026'!J50+'P-SST-2026'!K50+'P-SST-2026'!L50+'P-SST-2026'!M50+'P-SST-2026'!N50</f>
        <v>7</v>
      </c>
      <c r="K1545" s="1022">
        <f>'P-SST-2026'!X50+'P-SST-2026'!Y50+'P-SST-2026'!Z50+'P-SST-2026'!AA50+'P-SST-2026'!AB50+'P-SST-2026'!AC50+'P-SST-2026'!AD50+'P-SST-2026'!AE50</f>
        <v>2</v>
      </c>
      <c r="L1545" s="1031">
        <f t="shared" si="149"/>
        <v>0.77777777777777779</v>
      </c>
      <c r="M1545" s="1031">
        <f t="shared" si="153"/>
        <v>0.22222222222222221</v>
      </c>
      <c r="N1545" s="1022">
        <f>'P-SST-2026'!N50</f>
        <v>1</v>
      </c>
      <c r="O1545" s="1022">
        <f>'P-SST-2026'!AE50</f>
        <v>0</v>
      </c>
      <c r="P1545" s="1029">
        <f t="shared" si="150"/>
        <v>0</v>
      </c>
      <c r="Q1545" s="1029"/>
      <c r="R1545" s="1022">
        <f t="shared" si="151"/>
        <v>-5</v>
      </c>
      <c r="S1545" s="1022">
        <f t="shared" si="152"/>
        <v>-1</v>
      </c>
    </row>
    <row r="1546" spans="1:19">
      <c r="A1546" s="1022">
        <v>1</v>
      </c>
      <c r="B1546" s="1023" t="str">
        <f>'P-SST-2026'!D8</f>
        <v>SST1</v>
      </c>
      <c r="C1546" s="1053" t="s">
        <v>146</v>
      </c>
      <c r="D1546" s="1053" t="s">
        <v>111</v>
      </c>
      <c r="E1546" s="1023" t="str">
        <f>'P-SST-2026'!V8</f>
        <v>Secretaría General</v>
      </c>
      <c r="F1546" s="1022" t="str">
        <f>'P-SST-2026'!E8</f>
        <v xml:space="preserve"> Reportar los indicadores del SG-SST en ISOLUCION.</v>
      </c>
      <c r="G1546" s="1022">
        <v>9</v>
      </c>
      <c r="H1546" s="1022" t="s">
        <v>142</v>
      </c>
      <c r="I1546" s="1022">
        <f>'P-SST-2026'!S8</f>
        <v>12</v>
      </c>
      <c r="J1546" s="1022">
        <f>'P-SST-2026'!G8+'P-SST-2026'!H8+'P-SST-2026'!I8+'P-SST-2026'!J8+'P-SST-2026'!K8+'P-SST-2026'!L8+'P-SST-2026'!M8+'P-SST-2026'!N8+'P-SST-2026'!O8</f>
        <v>9</v>
      </c>
      <c r="K1546" s="1022">
        <f>'P-SST-2026'!X8+'P-SST-2026'!Y8+'P-SST-2026'!Z8+'P-SST-2026'!AA8+'P-SST-2026'!AB8+'P-SST-2026'!AC8+'P-SST-2026'!AD8+'P-SST-2026'!AE8+'P-SST-2026'!AF8</f>
        <v>3</v>
      </c>
      <c r="L1546" s="1031">
        <f t="shared" si="149"/>
        <v>0.75</v>
      </c>
      <c r="M1546" s="1031">
        <f t="shared" si="153"/>
        <v>0.25</v>
      </c>
      <c r="N1546" s="1022">
        <f>'P-SST-2026'!O8</f>
        <v>1</v>
      </c>
      <c r="O1546" s="1022">
        <f>'P-SST-2026'!AF8</f>
        <v>0</v>
      </c>
      <c r="P1546" s="1029">
        <f t="shared" si="150"/>
        <v>0</v>
      </c>
      <c r="Q1546" s="1029"/>
      <c r="R1546" s="1022">
        <f>K1546-J1546</f>
        <v>-6</v>
      </c>
      <c r="S1546" s="1022">
        <f t="shared" si="152"/>
        <v>-1</v>
      </c>
    </row>
    <row r="1547" spans="1:19">
      <c r="A1547" s="1022">
        <v>2</v>
      </c>
      <c r="B1547" s="1023" t="str">
        <f>'P-SST-2026'!D9</f>
        <v>SST2</v>
      </c>
      <c r="C1547" s="1053" t="s">
        <v>146</v>
      </c>
      <c r="D1547" s="1053" t="s">
        <v>111</v>
      </c>
      <c r="E1547" s="1023" t="str">
        <f>'P-SST-2026'!V9</f>
        <v>Secretaría General</v>
      </c>
      <c r="F1547" s="1022" t="str">
        <f>'P-SST-2026'!E9</f>
        <v>Actualizar la política de SST teniendo en cuenta el decreto 1072 de 2015 y la ISO 45001.</v>
      </c>
      <c r="G1547" s="1022">
        <v>9</v>
      </c>
      <c r="H1547" s="1022" t="s">
        <v>142</v>
      </c>
      <c r="I1547" s="1022">
        <f>'P-SST-2026'!S9</f>
        <v>1</v>
      </c>
      <c r="J1547" s="1022">
        <f>'P-SST-2026'!G9+'P-SST-2026'!H9+'P-SST-2026'!I9+'P-SST-2026'!J9+'P-SST-2026'!K9+'P-SST-2026'!L9+'P-SST-2026'!M9+'P-SST-2026'!N9+'P-SST-2026'!O9</f>
        <v>1</v>
      </c>
      <c r="K1547" s="1022">
        <f>'P-SST-2026'!X9+'P-SST-2026'!Y9+'P-SST-2026'!Z9+'P-SST-2026'!AA9+'P-SST-2026'!AB9+'P-SST-2026'!AC9+'P-SST-2026'!AD9+'P-SST-2026'!AE9+'P-SST-2026'!AF9</f>
        <v>1</v>
      </c>
      <c r="L1547" s="1031">
        <f t="shared" si="149"/>
        <v>1</v>
      </c>
      <c r="M1547" s="1031">
        <f t="shared" si="153"/>
        <v>1</v>
      </c>
      <c r="N1547" s="1022">
        <f>'P-SST-2026'!O9</f>
        <v>0</v>
      </c>
      <c r="O1547" s="1022">
        <f>'P-SST-2026'!AF9</f>
        <v>0</v>
      </c>
      <c r="P1547" s="1029" t="e">
        <f t="shared" si="150"/>
        <v>#DIV/0!</v>
      </c>
      <c r="Q1547" s="1029"/>
      <c r="R1547" s="1022">
        <f t="shared" ref="R1547:R1610" si="154">K1547-J1547</f>
        <v>0</v>
      </c>
      <c r="S1547" s="1022">
        <f t="shared" ref="S1547:S1610" si="155">O1547-N1547</f>
        <v>0</v>
      </c>
    </row>
    <row r="1548" spans="1:19">
      <c r="A1548" s="1022">
        <v>3</v>
      </c>
      <c r="B1548" s="1023" t="str">
        <f>'P-SST-2026'!D10</f>
        <v>SST3</v>
      </c>
      <c r="C1548" s="1053" t="s">
        <v>146</v>
      </c>
      <c r="D1548" s="1053" t="s">
        <v>111</v>
      </c>
      <c r="E1548" s="1023" t="str">
        <f>'P-SST-2026'!V10</f>
        <v>Secretaría General</v>
      </c>
      <c r="F1548" s="1022" t="str">
        <f>'P-SST-2026'!E10</f>
        <v>Gestionar las elecciones del comité de convivencia (COCOLA) y el comité paritario de seguridad y salud en el trabajo (COPASST) Para la vigencia  2027-2028.</v>
      </c>
      <c r="G1548" s="1022">
        <v>9</v>
      </c>
      <c r="H1548" s="1022" t="s">
        <v>142</v>
      </c>
      <c r="I1548" s="1022">
        <f>'P-SST-2026'!S10</f>
        <v>1</v>
      </c>
      <c r="J1548" s="1022">
        <f>'P-SST-2026'!G10+'P-SST-2026'!H10+'P-SST-2026'!I10+'P-SST-2026'!J10+'P-SST-2026'!K10+'P-SST-2026'!L10+'P-SST-2026'!M10+'P-SST-2026'!N10+'P-SST-2026'!O10</f>
        <v>0</v>
      </c>
      <c r="K1548" s="1022">
        <f>'P-SST-2026'!X10+'P-SST-2026'!Y10+'P-SST-2026'!Z10+'P-SST-2026'!AA10+'P-SST-2026'!AB10+'P-SST-2026'!AC10+'P-SST-2026'!AD10+'P-SST-2026'!AE10+'P-SST-2026'!AF10</f>
        <v>0</v>
      </c>
      <c r="L1548" s="1031">
        <f t="shared" ref="L1548:L1611" si="156">J1548/I1548</f>
        <v>0</v>
      </c>
      <c r="M1548" s="1031">
        <f t="shared" si="153"/>
        <v>0</v>
      </c>
      <c r="N1548" s="1022">
        <f>'P-SST-2026'!O10</f>
        <v>0</v>
      </c>
      <c r="O1548" s="1022">
        <f>'P-SST-2026'!AF10</f>
        <v>0</v>
      </c>
      <c r="P1548" s="1029" t="e">
        <f t="shared" ref="P1548:P1611" si="157">O1548/N1548</f>
        <v>#DIV/0!</v>
      </c>
      <c r="Q1548" s="1029"/>
      <c r="R1548" s="1022">
        <f t="shared" si="154"/>
        <v>0</v>
      </c>
      <c r="S1548" s="1022">
        <f t="shared" si="155"/>
        <v>0</v>
      </c>
    </row>
    <row r="1549" spans="1:19">
      <c r="A1549" s="1022">
        <v>4</v>
      </c>
      <c r="B1549" s="1023" t="str">
        <f>'P-SST-2026'!D11</f>
        <v>SST4</v>
      </c>
      <c r="C1549" s="1053" t="s">
        <v>146</v>
      </c>
      <c r="D1549" s="1053" t="s">
        <v>111</v>
      </c>
      <c r="E1549" s="1023" t="str">
        <f>'P-SST-2026'!V11</f>
        <v>Secretaría General</v>
      </c>
      <c r="F1549" s="1022" t="str">
        <f>'P-SST-2026'!E11</f>
        <v>Crear la convocatoria para las elecciones del comité de convivencia (COCOLA) y el comité paritario de seguridad y salud en el trabajo (COPASST) Para la vigencia  2027-2028.</v>
      </c>
      <c r="G1549" s="1022">
        <v>9</v>
      </c>
      <c r="H1549" s="1022" t="s">
        <v>142</v>
      </c>
      <c r="I1549" s="1022">
        <f>'P-SST-2026'!S11</f>
        <v>1</v>
      </c>
      <c r="J1549" s="1022">
        <f>'P-SST-2026'!G11+'P-SST-2026'!H11+'P-SST-2026'!I11+'P-SST-2026'!J11+'P-SST-2026'!K11+'P-SST-2026'!L11+'P-SST-2026'!M11+'P-SST-2026'!N11+'P-SST-2026'!O11</f>
        <v>1</v>
      </c>
      <c r="K1549" s="1022">
        <f>'P-SST-2026'!X11+'P-SST-2026'!Y11+'P-SST-2026'!Z11+'P-SST-2026'!AA11+'P-SST-2026'!AB11+'P-SST-2026'!AC11+'P-SST-2026'!AD11+'P-SST-2026'!AE11+'P-SST-2026'!AF11</f>
        <v>0</v>
      </c>
      <c r="L1549" s="1031">
        <f t="shared" si="156"/>
        <v>1</v>
      </c>
      <c r="M1549" s="1031">
        <f t="shared" si="153"/>
        <v>0</v>
      </c>
      <c r="N1549" s="1022">
        <f>'P-SST-2026'!O11</f>
        <v>0</v>
      </c>
      <c r="O1549" s="1022">
        <f>'P-SST-2026'!AF11</f>
        <v>0</v>
      </c>
      <c r="P1549" s="1029" t="e">
        <f t="shared" si="157"/>
        <v>#DIV/0!</v>
      </c>
      <c r="Q1549" s="1029"/>
      <c r="R1549" s="1022">
        <f t="shared" si="154"/>
        <v>-1</v>
      </c>
      <c r="S1549" s="1022">
        <f t="shared" si="155"/>
        <v>0</v>
      </c>
    </row>
    <row r="1550" spans="1:19">
      <c r="A1550" s="1022">
        <v>5</v>
      </c>
      <c r="B1550" s="1023" t="str">
        <f>'P-SST-2026'!D12</f>
        <v>SST5</v>
      </c>
      <c r="C1550" s="1053" t="s">
        <v>146</v>
      </c>
      <c r="D1550" s="1053" t="s">
        <v>111</v>
      </c>
      <c r="E1550" s="1023" t="str">
        <f>'P-SST-2026'!V12</f>
        <v>Secretaría General</v>
      </c>
      <c r="F1550" s="1022" t="str">
        <f>'P-SST-2026'!E12</f>
        <v>Actualizar los objetivos del sistema de gestion de seguridad y salud en el trabajo  teniendo en cuenta el decreto 1072 de 2015 y la ISO 45001.</v>
      </c>
      <c r="G1550" s="1022">
        <v>9</v>
      </c>
      <c r="H1550" s="1022" t="s">
        <v>142</v>
      </c>
      <c r="I1550" s="1022">
        <f>'P-SST-2026'!S12</f>
        <v>1</v>
      </c>
      <c r="J1550" s="1022">
        <f>'P-SST-2026'!G12+'P-SST-2026'!H12+'P-SST-2026'!I12+'P-SST-2026'!J12+'P-SST-2026'!K12+'P-SST-2026'!L12+'P-SST-2026'!M12+'P-SST-2026'!N12+'P-SST-2026'!O12</f>
        <v>0</v>
      </c>
      <c r="K1550" s="1022">
        <f>'P-SST-2026'!X12+'P-SST-2026'!Y12+'P-SST-2026'!Z12+'P-SST-2026'!AA12+'P-SST-2026'!AB12+'P-SST-2026'!AC12+'P-SST-2026'!AD12+'P-SST-2026'!AE12+'P-SST-2026'!AF12</f>
        <v>0</v>
      </c>
      <c r="L1550" s="1031">
        <f t="shared" si="156"/>
        <v>0</v>
      </c>
      <c r="M1550" s="1031">
        <f t="shared" si="153"/>
        <v>0</v>
      </c>
      <c r="N1550" s="1022">
        <f>'P-SST-2026'!O12</f>
        <v>0</v>
      </c>
      <c r="O1550" s="1022">
        <f>'P-SST-2026'!AF12</f>
        <v>0</v>
      </c>
      <c r="P1550" s="1029" t="e">
        <f t="shared" si="157"/>
        <v>#DIV/0!</v>
      </c>
      <c r="Q1550" s="1029"/>
      <c r="R1550" s="1022">
        <f t="shared" si="154"/>
        <v>0</v>
      </c>
      <c r="S1550" s="1022">
        <f t="shared" si="155"/>
        <v>0</v>
      </c>
    </row>
    <row r="1551" spans="1:19">
      <c r="A1551" s="1022">
        <v>6</v>
      </c>
      <c r="B1551" s="1023" t="str">
        <f>'P-SST-2026'!D13</f>
        <v>SST6</v>
      </c>
      <c r="C1551" s="1053" t="s">
        <v>146</v>
      </c>
      <c r="D1551" s="1053" t="s">
        <v>111</v>
      </c>
      <c r="E1551" s="1023" t="str">
        <f>'P-SST-2026'!V13</f>
        <v>Secretaría General</v>
      </c>
      <c r="F1551" s="1022" t="str">
        <f>'P-SST-2026'!E13</f>
        <v>Actualizarel Reglamento de Higiene y Seguridad Industrial teniendo en cuenta el decreto 1072 de 2015 y la ISO 45001.</v>
      </c>
      <c r="G1551" s="1022">
        <v>9</v>
      </c>
      <c r="H1551" s="1022" t="s">
        <v>142</v>
      </c>
      <c r="I1551" s="1022">
        <f>'P-SST-2026'!S13</f>
        <v>1</v>
      </c>
      <c r="J1551" s="1022">
        <f>'P-SST-2026'!G13+'P-SST-2026'!H13+'P-SST-2026'!I13+'P-SST-2026'!J13+'P-SST-2026'!K13+'P-SST-2026'!L13+'P-SST-2026'!M13+'P-SST-2026'!N13+'P-SST-2026'!O13</f>
        <v>1</v>
      </c>
      <c r="K1551" s="1022">
        <f>'P-SST-2026'!X13+'P-SST-2026'!Y13+'P-SST-2026'!Z13+'P-SST-2026'!AA13+'P-SST-2026'!AB13+'P-SST-2026'!AC13+'P-SST-2026'!AD13+'P-SST-2026'!AE13+'P-SST-2026'!AF13</f>
        <v>1</v>
      </c>
      <c r="L1551" s="1031">
        <f t="shared" si="156"/>
        <v>1</v>
      </c>
      <c r="M1551" s="1031">
        <f t="shared" si="153"/>
        <v>1</v>
      </c>
      <c r="N1551" s="1022">
        <f>'P-SST-2026'!O13</f>
        <v>0</v>
      </c>
      <c r="O1551" s="1022">
        <f>'P-SST-2026'!AF13</f>
        <v>0</v>
      </c>
      <c r="P1551" s="1029" t="e">
        <f t="shared" si="157"/>
        <v>#DIV/0!</v>
      </c>
      <c r="Q1551" s="1029"/>
      <c r="R1551" s="1022">
        <f t="shared" si="154"/>
        <v>0</v>
      </c>
      <c r="S1551" s="1022">
        <f t="shared" si="155"/>
        <v>0</v>
      </c>
    </row>
    <row r="1552" spans="1:19">
      <c r="A1552" s="1022">
        <v>7</v>
      </c>
      <c r="B1552" s="1023" t="str">
        <f>'P-SST-2026'!D14</f>
        <v>SST7</v>
      </c>
      <c r="C1552" s="1053" t="s">
        <v>146</v>
      </c>
      <c r="D1552" s="1053" t="s">
        <v>111</v>
      </c>
      <c r="E1552" s="1023" t="str">
        <f>'P-SST-2026'!V14</f>
        <v>Secretaría General</v>
      </c>
      <c r="F1552" s="1022" t="str">
        <f>'P-SST-2026'!E14</f>
        <v>Actualizar los programas de vigilancia epidemiologicos del sistema de gestion de seguridad y salud en el trabajo:
1. PVE osteomuscular
2.PVE Riesgos Cardiovasculares
3.PVE Riesgo Psicosocial
4.PVE Riesgo Auditivo 
5.PVE Riesgo Visual</v>
      </c>
      <c r="G1552" s="1022">
        <v>9</v>
      </c>
      <c r="H1552" s="1022" t="s">
        <v>142</v>
      </c>
      <c r="I1552" s="1022">
        <f>'P-SST-2026'!S14</f>
        <v>3</v>
      </c>
      <c r="J1552" s="1022">
        <f>'P-SST-2026'!G14+'P-SST-2026'!H14+'P-SST-2026'!I14+'P-SST-2026'!J14+'P-SST-2026'!K14+'P-SST-2026'!L14+'P-SST-2026'!M14+'P-SST-2026'!N14+'P-SST-2026'!O14</f>
        <v>2</v>
      </c>
      <c r="K1552" s="1022">
        <f>'P-SST-2026'!X14+'P-SST-2026'!Y14+'P-SST-2026'!Z14+'P-SST-2026'!AA14+'P-SST-2026'!AB14+'P-SST-2026'!AC14+'P-SST-2026'!AD14+'P-SST-2026'!AE14+'P-SST-2026'!AF14</f>
        <v>0</v>
      </c>
      <c r="L1552" s="1031">
        <f t="shared" si="156"/>
        <v>0.66666666666666663</v>
      </c>
      <c r="M1552" s="1031">
        <f t="shared" si="153"/>
        <v>0</v>
      </c>
      <c r="N1552" s="1022">
        <f>'P-SST-2026'!O14</f>
        <v>0</v>
      </c>
      <c r="O1552" s="1022">
        <f>'P-SST-2026'!AF14</f>
        <v>0</v>
      </c>
      <c r="P1552" s="1029" t="e">
        <f t="shared" si="157"/>
        <v>#DIV/0!</v>
      </c>
      <c r="Q1552" s="1029"/>
      <c r="R1552" s="1022">
        <f t="shared" si="154"/>
        <v>-2</v>
      </c>
      <c r="S1552" s="1022">
        <f t="shared" si="155"/>
        <v>0</v>
      </c>
    </row>
    <row r="1553" spans="1:19">
      <c r="A1553" s="1022">
        <v>8</v>
      </c>
      <c r="B1553" s="1023" t="str">
        <f>'P-SST-2026'!D15</f>
        <v>SST8</v>
      </c>
      <c r="C1553" s="1053" t="s">
        <v>146</v>
      </c>
      <c r="D1553" s="1053" t="s">
        <v>111</v>
      </c>
      <c r="E1553" s="1023" t="str">
        <f>'P-SST-2026'!V15</f>
        <v>Secretaría General</v>
      </c>
      <c r="F1553" s="1022" t="str">
        <f>'P-SST-2026'!E15</f>
        <v>Actualizar los programas del sistema de gestion de seguridad y salud en el trabajo:
1.Plan Estratégico De Seguridad Vial
2.Programa De Estilos De Vida Y Entornos Laborales Saludables
3.Programa De Gestión Riesgo Químico</v>
      </c>
      <c r="G1553" s="1022">
        <v>9</v>
      </c>
      <c r="H1553" s="1022" t="s">
        <v>142</v>
      </c>
      <c r="I1553" s="1022">
        <f>'P-SST-2026'!S15</f>
        <v>2</v>
      </c>
      <c r="J1553" s="1022">
        <f>'P-SST-2026'!G15+'P-SST-2026'!H15+'P-SST-2026'!I15+'P-SST-2026'!J15+'P-SST-2026'!K15+'P-SST-2026'!L15+'P-SST-2026'!M15+'P-SST-2026'!N15+'P-SST-2026'!O15</f>
        <v>2</v>
      </c>
      <c r="K1553" s="1022">
        <f>'P-SST-2026'!X15+'P-SST-2026'!Y15+'P-SST-2026'!Z15+'P-SST-2026'!AA15+'P-SST-2026'!AB15+'P-SST-2026'!AC15+'P-SST-2026'!AD15+'P-SST-2026'!AE15+'P-SST-2026'!AF15</f>
        <v>0</v>
      </c>
      <c r="L1553" s="1031">
        <f t="shared" si="156"/>
        <v>1</v>
      </c>
      <c r="M1553" s="1031">
        <f t="shared" si="153"/>
        <v>0</v>
      </c>
      <c r="N1553" s="1022">
        <f>'P-SST-2026'!O15</f>
        <v>1</v>
      </c>
      <c r="O1553" s="1022">
        <f>'P-SST-2026'!AF15</f>
        <v>0</v>
      </c>
      <c r="P1553" s="1029">
        <f t="shared" si="157"/>
        <v>0</v>
      </c>
      <c r="Q1553" s="1029"/>
      <c r="R1553" s="1022">
        <f t="shared" si="154"/>
        <v>-2</v>
      </c>
      <c r="S1553" s="1022">
        <f t="shared" si="155"/>
        <v>-1</v>
      </c>
    </row>
    <row r="1554" spans="1:19">
      <c r="A1554" s="1022">
        <v>9</v>
      </c>
      <c r="B1554" s="1023" t="str">
        <f>'P-SST-2026'!D16</f>
        <v>SST9</v>
      </c>
      <c r="C1554" s="1053" t="s">
        <v>146</v>
      </c>
      <c r="D1554" s="1053" t="s">
        <v>111</v>
      </c>
      <c r="E1554" s="1023" t="str">
        <f>'P-SST-2026'!V16</f>
        <v>Secretaría General</v>
      </c>
      <c r="F1554" s="1022" t="str">
        <f>'P-SST-2026'!E16</f>
        <v xml:space="preserve"> Elaborar Informe final de intervención Programa de estilos de vida y entornos laborales saludables Código: A-04-P-019</v>
      </c>
      <c r="G1554" s="1022">
        <v>9</v>
      </c>
      <c r="H1554" s="1022" t="s">
        <v>142</v>
      </c>
      <c r="I1554" s="1022">
        <f>'P-SST-2026'!S16</f>
        <v>1</v>
      </c>
      <c r="J1554" s="1022">
        <f>'P-SST-2026'!G16+'P-SST-2026'!H16+'P-SST-2026'!I16+'P-SST-2026'!J16+'P-SST-2026'!K16+'P-SST-2026'!L16+'P-SST-2026'!M16+'P-SST-2026'!N16+'P-SST-2026'!O16</f>
        <v>0</v>
      </c>
      <c r="K1554" s="1022">
        <f>'P-SST-2026'!X16+'P-SST-2026'!Y16+'P-SST-2026'!Z16+'P-SST-2026'!AA16+'P-SST-2026'!AB16+'P-SST-2026'!AC16+'P-SST-2026'!AD16+'P-SST-2026'!AE16+'P-SST-2026'!AF16</f>
        <v>0</v>
      </c>
      <c r="L1554" s="1031">
        <f t="shared" si="156"/>
        <v>0</v>
      </c>
      <c r="M1554" s="1031">
        <f t="shared" si="153"/>
        <v>0</v>
      </c>
      <c r="N1554" s="1022">
        <f>'P-SST-2026'!O16</f>
        <v>0</v>
      </c>
      <c r="O1554" s="1022">
        <f>'P-SST-2026'!AF16</f>
        <v>0</v>
      </c>
      <c r="P1554" s="1029" t="e">
        <f t="shared" si="157"/>
        <v>#DIV/0!</v>
      </c>
      <c r="Q1554" s="1029"/>
      <c r="R1554" s="1022">
        <f t="shared" si="154"/>
        <v>0</v>
      </c>
      <c r="S1554" s="1022">
        <f t="shared" si="155"/>
        <v>0</v>
      </c>
    </row>
    <row r="1555" spans="1:19">
      <c r="A1555" s="1022">
        <v>10</v>
      </c>
      <c r="B1555" s="1023" t="str">
        <f>'P-SST-2026'!D17</f>
        <v>SST10</v>
      </c>
      <c r="C1555" s="1053" t="s">
        <v>146</v>
      </c>
      <c r="D1555" s="1053" t="s">
        <v>111</v>
      </c>
      <c r="E1555" s="1023" t="str">
        <f>'P-SST-2026'!V17</f>
        <v>Secretaría General</v>
      </c>
      <c r="F1555" s="1022" t="str">
        <f>'P-SST-2026'!E17</f>
        <v>Actualizar el  formato del profesiograma</v>
      </c>
      <c r="G1555" s="1022">
        <v>9</v>
      </c>
      <c r="H1555" s="1022" t="s">
        <v>142</v>
      </c>
      <c r="I1555" s="1022">
        <f>'P-SST-2026'!S17</f>
        <v>1</v>
      </c>
      <c r="J1555" s="1022">
        <f>'P-SST-2026'!G17+'P-SST-2026'!H17+'P-SST-2026'!I17+'P-SST-2026'!J17+'P-SST-2026'!K17+'P-SST-2026'!L17+'P-SST-2026'!M17+'P-SST-2026'!N17+'P-SST-2026'!O17</f>
        <v>1</v>
      </c>
      <c r="K1555" s="1022">
        <f>'P-SST-2026'!X17+'P-SST-2026'!Y17+'P-SST-2026'!Z17+'P-SST-2026'!AA17+'P-SST-2026'!AB17+'P-SST-2026'!AC17+'P-SST-2026'!AD17+'P-SST-2026'!AE17+'P-SST-2026'!AF17</f>
        <v>0</v>
      </c>
      <c r="L1555" s="1031">
        <f t="shared" si="156"/>
        <v>1</v>
      </c>
      <c r="M1555" s="1031">
        <f t="shared" si="153"/>
        <v>0</v>
      </c>
      <c r="N1555" s="1022">
        <f>'P-SST-2026'!O17</f>
        <v>0</v>
      </c>
      <c r="O1555" s="1022">
        <f>'P-SST-2026'!AF17</f>
        <v>0</v>
      </c>
      <c r="P1555" s="1029" t="e">
        <f t="shared" si="157"/>
        <v>#DIV/0!</v>
      </c>
      <c r="Q1555" s="1029"/>
      <c r="R1555" s="1022">
        <f t="shared" si="154"/>
        <v>-1</v>
      </c>
      <c r="S1555" s="1022">
        <f t="shared" si="155"/>
        <v>0</v>
      </c>
    </row>
    <row r="1556" spans="1:19">
      <c r="A1556" s="1022">
        <v>11</v>
      </c>
      <c r="B1556" s="1023" t="str">
        <f>'P-SST-2026'!D18</f>
        <v>SST11</v>
      </c>
      <c r="C1556" s="1053" t="s">
        <v>146</v>
      </c>
      <c r="D1556" s="1053" t="s">
        <v>111</v>
      </c>
      <c r="E1556" s="1023" t="str">
        <f>'P-SST-2026'!V18</f>
        <v>Secretaría General</v>
      </c>
      <c r="F1556" s="1022" t="str">
        <f>'P-SST-2026'!E18</f>
        <v>Realizar rendición de cuentas a todas las partes interesadas del SG-SST</v>
      </c>
      <c r="G1556" s="1022">
        <v>9</v>
      </c>
      <c r="H1556" s="1022" t="s">
        <v>142</v>
      </c>
      <c r="I1556" s="1022">
        <f>'P-SST-2026'!S18</f>
        <v>1</v>
      </c>
      <c r="J1556" s="1022">
        <f>'P-SST-2026'!G18+'P-SST-2026'!H18+'P-SST-2026'!I18+'P-SST-2026'!J18+'P-SST-2026'!K18+'P-SST-2026'!L18+'P-SST-2026'!M18+'P-SST-2026'!N18+'P-SST-2026'!O18</f>
        <v>0</v>
      </c>
      <c r="K1556" s="1022">
        <f>'P-SST-2026'!X18+'P-SST-2026'!Y18+'P-SST-2026'!Z18+'P-SST-2026'!AA18+'P-SST-2026'!AB18+'P-SST-2026'!AC18+'P-SST-2026'!AD18+'P-SST-2026'!AE18+'P-SST-2026'!AF18</f>
        <v>0</v>
      </c>
      <c r="L1556" s="1031">
        <f t="shared" si="156"/>
        <v>0</v>
      </c>
      <c r="M1556" s="1031">
        <f t="shared" si="153"/>
        <v>0</v>
      </c>
      <c r="N1556" s="1022">
        <f>'P-SST-2026'!O18</f>
        <v>0</v>
      </c>
      <c r="O1556" s="1022">
        <f>'P-SST-2026'!AF18</f>
        <v>0</v>
      </c>
      <c r="P1556" s="1029" t="e">
        <f t="shared" si="157"/>
        <v>#DIV/0!</v>
      </c>
      <c r="Q1556" s="1029"/>
      <c r="R1556" s="1022">
        <f t="shared" si="154"/>
        <v>0</v>
      </c>
      <c r="S1556" s="1022">
        <f t="shared" si="155"/>
        <v>0</v>
      </c>
    </row>
    <row r="1557" spans="1:19">
      <c r="A1557" s="1022">
        <v>12</v>
      </c>
      <c r="B1557" s="1023" t="str">
        <f>'P-SST-2026'!D19</f>
        <v>SST12</v>
      </c>
      <c r="C1557" s="1053" t="s">
        <v>146</v>
      </c>
      <c r="D1557" s="1053" t="s">
        <v>111</v>
      </c>
      <c r="E1557" s="1023" t="str">
        <f>'P-SST-2026'!V19</f>
        <v>Secretaría General</v>
      </c>
      <c r="F1557" s="1022" t="str">
        <f>'P-SST-2026'!E19</f>
        <v>Proyectar las necesidades de presupuesto para la vigencia 2027.</v>
      </c>
      <c r="G1557" s="1022">
        <v>9</v>
      </c>
      <c r="H1557" s="1022" t="s">
        <v>142</v>
      </c>
      <c r="I1557" s="1022">
        <f>'P-SST-2026'!S19</f>
        <v>1</v>
      </c>
      <c r="J1557" s="1022">
        <f>'P-SST-2026'!G19+'P-SST-2026'!H19+'P-SST-2026'!I19+'P-SST-2026'!J19+'P-SST-2026'!K19+'P-SST-2026'!L19+'P-SST-2026'!M19+'P-SST-2026'!N19+'P-SST-2026'!O19</f>
        <v>0</v>
      </c>
      <c r="K1557" s="1022">
        <f>'P-SST-2026'!X19+'P-SST-2026'!Y19+'P-SST-2026'!Z19+'P-SST-2026'!AA19+'P-SST-2026'!AB19+'P-SST-2026'!AC19+'P-SST-2026'!AD19+'P-SST-2026'!AE19+'P-SST-2026'!AF19</f>
        <v>0</v>
      </c>
      <c r="L1557" s="1031">
        <f t="shared" si="156"/>
        <v>0</v>
      </c>
      <c r="M1557" s="1031">
        <f t="shared" si="153"/>
        <v>0</v>
      </c>
      <c r="N1557" s="1022">
        <f>'P-SST-2026'!O19</f>
        <v>0</v>
      </c>
      <c r="O1557" s="1022">
        <f>'P-SST-2026'!AF19</f>
        <v>0</v>
      </c>
      <c r="P1557" s="1029" t="e">
        <f t="shared" si="157"/>
        <v>#DIV/0!</v>
      </c>
      <c r="Q1557" s="1029"/>
      <c r="R1557" s="1022">
        <f t="shared" si="154"/>
        <v>0</v>
      </c>
      <c r="S1557" s="1022">
        <f t="shared" si="155"/>
        <v>0</v>
      </c>
    </row>
    <row r="1558" spans="1:19">
      <c r="A1558" s="1022">
        <v>13</v>
      </c>
      <c r="B1558" s="1023" t="str">
        <f>'P-SST-2026'!D20</f>
        <v>SST13</v>
      </c>
      <c r="C1558" s="1053" t="s">
        <v>146</v>
      </c>
      <c r="D1558" s="1053" t="s">
        <v>111</v>
      </c>
      <c r="E1558" s="1023" t="str">
        <f>'P-SST-2026'!V20</f>
        <v>Secretaría General</v>
      </c>
      <c r="F1558" s="1022" t="str">
        <f>'P-SST-2026'!E20</f>
        <v xml:space="preserve"> Revisar y/o actualizar documentación del SG-SST.
</v>
      </c>
      <c r="G1558" s="1022">
        <v>9</v>
      </c>
      <c r="H1558" s="1022" t="s">
        <v>142</v>
      </c>
      <c r="I1558" s="1022">
        <f>'P-SST-2026'!S20</f>
        <v>1</v>
      </c>
      <c r="J1558" s="1022">
        <f>'P-SST-2026'!G20+'P-SST-2026'!H20+'P-SST-2026'!I20+'P-SST-2026'!J20+'P-SST-2026'!K20+'P-SST-2026'!L20+'P-SST-2026'!M20+'P-SST-2026'!N20+'P-SST-2026'!O20</f>
        <v>1</v>
      </c>
      <c r="K1558" s="1022">
        <f>'P-SST-2026'!X20+'P-SST-2026'!Y20+'P-SST-2026'!Z20+'P-SST-2026'!AA20+'P-SST-2026'!AB20+'P-SST-2026'!AC20+'P-SST-2026'!AD20+'P-SST-2026'!AE20+'P-SST-2026'!AF20</f>
        <v>0</v>
      </c>
      <c r="L1558" s="1031">
        <f t="shared" si="156"/>
        <v>1</v>
      </c>
      <c r="M1558" s="1031">
        <f t="shared" si="153"/>
        <v>0</v>
      </c>
      <c r="N1558" s="1022">
        <f>'P-SST-2026'!O20</f>
        <v>0</v>
      </c>
      <c r="O1558" s="1022">
        <f>'P-SST-2026'!AF20</f>
        <v>0</v>
      </c>
      <c r="P1558" s="1029" t="e">
        <f t="shared" si="157"/>
        <v>#DIV/0!</v>
      </c>
      <c r="Q1558" s="1029"/>
      <c r="R1558" s="1022">
        <f t="shared" si="154"/>
        <v>-1</v>
      </c>
      <c r="S1558" s="1022">
        <f t="shared" si="155"/>
        <v>0</v>
      </c>
    </row>
    <row r="1559" spans="1:19">
      <c r="A1559" s="1022">
        <v>14</v>
      </c>
      <c r="B1559" s="1023" t="str">
        <f>'P-SST-2026'!D21</f>
        <v>SST14</v>
      </c>
      <c r="C1559" s="1053" t="s">
        <v>146</v>
      </c>
      <c r="D1559" s="1053" t="s">
        <v>111</v>
      </c>
      <c r="E1559" s="1023" t="str">
        <f>'P-SST-2026'!V21</f>
        <v>Secretaría General</v>
      </c>
      <c r="F1559" s="1022" t="str">
        <f>'P-SST-2026'!E21</f>
        <v>Presentar Informe de revisión por la Dirección</v>
      </c>
      <c r="G1559" s="1022">
        <v>9</v>
      </c>
      <c r="H1559" s="1022" t="s">
        <v>142</v>
      </c>
      <c r="I1559" s="1022">
        <f>'P-SST-2026'!S21</f>
        <v>1</v>
      </c>
      <c r="J1559" s="1022">
        <f>'P-SST-2026'!G21+'P-SST-2026'!H21+'P-SST-2026'!I21+'P-SST-2026'!J21+'P-SST-2026'!K21+'P-SST-2026'!L21+'P-SST-2026'!M21+'P-SST-2026'!N21+'P-SST-2026'!O21</f>
        <v>0</v>
      </c>
      <c r="K1559" s="1022">
        <f>'P-SST-2026'!X21+'P-SST-2026'!Y21+'P-SST-2026'!Z21+'P-SST-2026'!AA21+'P-SST-2026'!AB21+'P-SST-2026'!AC21+'P-SST-2026'!AD21+'P-SST-2026'!AE21+'P-SST-2026'!AF21</f>
        <v>0</v>
      </c>
      <c r="L1559" s="1031">
        <f t="shared" si="156"/>
        <v>0</v>
      </c>
      <c r="M1559" s="1031">
        <f t="shared" si="153"/>
        <v>0</v>
      </c>
      <c r="N1559" s="1022">
        <f>'P-SST-2026'!O21</f>
        <v>0</v>
      </c>
      <c r="O1559" s="1022">
        <f>'P-SST-2026'!AF21</f>
        <v>0</v>
      </c>
      <c r="P1559" s="1029" t="e">
        <f t="shared" si="157"/>
        <v>#DIV/0!</v>
      </c>
      <c r="Q1559" s="1029"/>
      <c r="R1559" s="1022">
        <f t="shared" si="154"/>
        <v>0</v>
      </c>
      <c r="S1559" s="1022">
        <f t="shared" si="155"/>
        <v>0</v>
      </c>
    </row>
    <row r="1560" spans="1:19">
      <c r="A1560" s="1022">
        <v>15</v>
      </c>
      <c r="B1560" s="1023" t="str">
        <f>'P-SST-2026'!D22</f>
        <v>SST15</v>
      </c>
      <c r="C1560" s="1053" t="s">
        <v>146</v>
      </c>
      <c r="D1560" s="1053" t="s">
        <v>111</v>
      </c>
      <c r="E1560" s="1023" t="str">
        <f>'P-SST-2026'!V22</f>
        <v>Secretaría General</v>
      </c>
      <c r="F1560" s="1022" t="str">
        <f>'P-SST-2026'!E22</f>
        <v>Actualizar la matriz de riesgos</v>
      </c>
      <c r="G1560" s="1022">
        <v>9</v>
      </c>
      <c r="H1560" s="1022" t="s">
        <v>142</v>
      </c>
      <c r="I1560" s="1022">
        <f>'P-SST-2026'!S22</f>
        <v>1</v>
      </c>
      <c r="J1560" s="1022">
        <f>'P-SST-2026'!G22+'P-SST-2026'!H22+'P-SST-2026'!I22+'P-SST-2026'!J22+'P-SST-2026'!K22+'P-SST-2026'!L22+'P-SST-2026'!M22+'P-SST-2026'!N22+'P-SST-2026'!O22</f>
        <v>1</v>
      </c>
      <c r="K1560" s="1022">
        <f>'P-SST-2026'!X22+'P-SST-2026'!Y22+'P-SST-2026'!Z22+'P-SST-2026'!AA22+'P-SST-2026'!AB22+'P-SST-2026'!AC22+'P-SST-2026'!AD22+'P-SST-2026'!AE22+'P-SST-2026'!AF22</f>
        <v>0</v>
      </c>
      <c r="L1560" s="1031">
        <f t="shared" si="156"/>
        <v>1</v>
      </c>
      <c r="M1560" s="1031">
        <f t="shared" si="153"/>
        <v>0</v>
      </c>
      <c r="N1560" s="1022">
        <f>'P-SST-2026'!O22</f>
        <v>0</v>
      </c>
      <c r="O1560" s="1022">
        <f>'P-SST-2026'!AF22</f>
        <v>0</v>
      </c>
      <c r="P1560" s="1029" t="e">
        <f t="shared" si="157"/>
        <v>#DIV/0!</v>
      </c>
      <c r="Q1560" s="1029"/>
      <c r="R1560" s="1022">
        <f t="shared" si="154"/>
        <v>-1</v>
      </c>
      <c r="S1560" s="1022">
        <f t="shared" si="155"/>
        <v>0</v>
      </c>
    </row>
    <row r="1561" spans="1:19">
      <c r="A1561" s="1022">
        <v>16</v>
      </c>
      <c r="B1561" s="1023" t="str">
        <f>'P-SST-2026'!D23</f>
        <v>SST16</v>
      </c>
      <c r="C1561" s="1053" t="s">
        <v>146</v>
      </c>
      <c r="D1561" s="1053" t="s">
        <v>111</v>
      </c>
      <c r="E1561" s="1023" t="str">
        <f>'P-SST-2026'!V23</f>
        <v>Secretaría General</v>
      </c>
      <c r="F1561" s="1022" t="str">
        <f>'P-SST-2026'!E23</f>
        <v>Reportar  los riesgos de gestión</v>
      </c>
      <c r="G1561" s="1022">
        <v>9</v>
      </c>
      <c r="H1561" s="1022" t="s">
        <v>142</v>
      </c>
      <c r="I1561" s="1022">
        <f>'P-SST-2026'!S23</f>
        <v>4</v>
      </c>
      <c r="J1561" s="1022">
        <f>'P-SST-2026'!G23+'P-SST-2026'!H23+'P-SST-2026'!I23+'P-SST-2026'!J23+'P-SST-2026'!K23+'P-SST-2026'!L23+'P-SST-2026'!M23+'P-SST-2026'!N23+'P-SST-2026'!O23</f>
        <v>3</v>
      </c>
      <c r="K1561" s="1022">
        <f>'P-SST-2026'!X23+'P-SST-2026'!Y23+'P-SST-2026'!Z23+'P-SST-2026'!AA23+'P-SST-2026'!AB23+'P-SST-2026'!AC23+'P-SST-2026'!AD23+'P-SST-2026'!AE23+'P-SST-2026'!AF23</f>
        <v>1</v>
      </c>
      <c r="L1561" s="1031">
        <f t="shared" si="156"/>
        <v>0.75</v>
      </c>
      <c r="M1561" s="1031">
        <f t="shared" si="153"/>
        <v>0.25</v>
      </c>
      <c r="N1561" s="1022">
        <f>'P-SST-2026'!O23</f>
        <v>0</v>
      </c>
      <c r="O1561" s="1022">
        <f>'P-SST-2026'!AF23</f>
        <v>0</v>
      </c>
      <c r="P1561" s="1029" t="e">
        <f t="shared" si="157"/>
        <v>#DIV/0!</v>
      </c>
      <c r="Q1561" s="1029"/>
      <c r="R1561" s="1022">
        <f t="shared" si="154"/>
        <v>-2</v>
      </c>
      <c r="S1561" s="1022">
        <f t="shared" si="155"/>
        <v>0</v>
      </c>
    </row>
    <row r="1562" spans="1:19">
      <c r="A1562" s="1022">
        <v>17</v>
      </c>
      <c r="B1562" s="1023" t="str">
        <f>'P-SST-2026'!D24</f>
        <v>SST17</v>
      </c>
      <c r="C1562" s="1053" t="s">
        <v>146</v>
      </c>
      <c r="D1562" s="1053" t="s">
        <v>111</v>
      </c>
      <c r="E1562" s="1023" t="str">
        <f>'P-SST-2026'!V24</f>
        <v>Secretaría General</v>
      </c>
      <c r="F1562" s="1022" t="str">
        <f>'P-SST-2026'!E24</f>
        <v xml:space="preserve"> Realizar seguimiento a las condiciones de salud reportadas por semestre. </v>
      </c>
      <c r="G1562" s="1022">
        <v>9</v>
      </c>
      <c r="H1562" s="1022" t="s">
        <v>142</v>
      </c>
      <c r="I1562" s="1022">
        <f>'P-SST-2026'!S24</f>
        <v>2</v>
      </c>
      <c r="J1562" s="1022">
        <f>'P-SST-2026'!G24+'P-SST-2026'!H24+'P-SST-2026'!I24+'P-SST-2026'!J24+'P-SST-2026'!K24+'P-SST-2026'!L24+'P-SST-2026'!M24+'P-SST-2026'!N24+'P-SST-2026'!O24</f>
        <v>1</v>
      </c>
      <c r="K1562" s="1022">
        <f>'P-SST-2026'!X24+'P-SST-2026'!Y24+'P-SST-2026'!Z24+'P-SST-2026'!AA24+'P-SST-2026'!AB24+'P-SST-2026'!AC24+'P-SST-2026'!AD24+'P-SST-2026'!AE24+'P-SST-2026'!AF24</f>
        <v>1</v>
      </c>
      <c r="L1562" s="1031">
        <f t="shared" si="156"/>
        <v>0.5</v>
      </c>
      <c r="M1562" s="1031">
        <f t="shared" si="153"/>
        <v>0.5</v>
      </c>
      <c r="N1562" s="1022">
        <f>'P-SST-2026'!O24</f>
        <v>0</v>
      </c>
      <c r="O1562" s="1022">
        <f>'P-SST-2026'!AF24</f>
        <v>0</v>
      </c>
      <c r="P1562" s="1029" t="e">
        <f t="shared" si="157"/>
        <v>#DIV/0!</v>
      </c>
      <c r="Q1562" s="1029"/>
      <c r="R1562" s="1022">
        <f t="shared" si="154"/>
        <v>0</v>
      </c>
      <c r="S1562" s="1022">
        <f t="shared" si="155"/>
        <v>0</v>
      </c>
    </row>
    <row r="1563" spans="1:19">
      <c r="A1563" s="1022">
        <v>18</v>
      </c>
      <c r="B1563" s="1023" t="str">
        <f>'P-SST-2026'!D25</f>
        <v>SST18</v>
      </c>
      <c r="C1563" s="1053" t="s">
        <v>146</v>
      </c>
      <c r="D1563" s="1053" t="s">
        <v>111</v>
      </c>
      <c r="E1563" s="1023" t="str">
        <f>'P-SST-2026'!V25</f>
        <v>Secretaría General</v>
      </c>
      <c r="F1563" s="1022" t="str">
        <f>'P-SST-2026'!E25</f>
        <v>Realizar exámenes médicos ocupacionales de ingreso, periódicos y de retiro.</v>
      </c>
      <c r="G1563" s="1022">
        <v>9</v>
      </c>
      <c r="H1563" s="1022" t="s">
        <v>142</v>
      </c>
      <c r="I1563" s="1022">
        <f>'P-SST-2026'!S25</f>
        <v>12</v>
      </c>
      <c r="J1563" s="1022">
        <f>'P-SST-2026'!G25+'P-SST-2026'!H25+'P-SST-2026'!I25+'P-SST-2026'!J25+'P-SST-2026'!K25+'P-SST-2026'!L25+'P-SST-2026'!M25+'P-SST-2026'!N25+'P-SST-2026'!O25</f>
        <v>9</v>
      </c>
      <c r="K1563" s="1022">
        <f>'P-SST-2026'!X25+'P-SST-2026'!Y25+'P-SST-2026'!Z25+'P-SST-2026'!AA25+'P-SST-2026'!AB25+'P-SST-2026'!AC25+'P-SST-2026'!AD25+'P-SST-2026'!AE25+'P-SST-2026'!AF25</f>
        <v>3</v>
      </c>
      <c r="L1563" s="1031">
        <f t="shared" si="156"/>
        <v>0.75</v>
      </c>
      <c r="M1563" s="1031">
        <f t="shared" si="153"/>
        <v>0.25</v>
      </c>
      <c r="N1563" s="1022">
        <f>'P-SST-2026'!O25</f>
        <v>1</v>
      </c>
      <c r="O1563" s="1022">
        <f>'P-SST-2026'!AF25</f>
        <v>0</v>
      </c>
      <c r="P1563" s="1029">
        <f t="shared" si="157"/>
        <v>0</v>
      </c>
      <c r="Q1563" s="1029"/>
      <c r="R1563" s="1022">
        <f t="shared" si="154"/>
        <v>-6</v>
      </c>
      <c r="S1563" s="1022">
        <f t="shared" si="155"/>
        <v>-1</v>
      </c>
    </row>
    <row r="1564" spans="1:19">
      <c r="A1564" s="1022">
        <v>19</v>
      </c>
      <c r="B1564" s="1023" t="str">
        <f>'P-SST-2026'!D26</f>
        <v>SST19</v>
      </c>
      <c r="C1564" s="1053" t="s">
        <v>146</v>
      </c>
      <c r="D1564" s="1053" t="s">
        <v>111</v>
      </c>
      <c r="E1564" s="1023" t="str">
        <f>'P-SST-2026'!V26</f>
        <v>Secretaría General</v>
      </c>
      <c r="F1564" s="1022" t="str">
        <f>'P-SST-2026'!E26</f>
        <v xml:space="preserve">Realizar el Guion del simulacro </v>
      </c>
      <c r="G1564" s="1022">
        <v>9</v>
      </c>
      <c r="H1564" s="1022" t="s">
        <v>142</v>
      </c>
      <c r="I1564" s="1022">
        <f>'P-SST-2026'!S26</f>
        <v>2</v>
      </c>
      <c r="J1564" s="1022">
        <f>'P-SST-2026'!G26+'P-SST-2026'!H26+'P-SST-2026'!I26+'P-SST-2026'!J26+'P-SST-2026'!K26+'P-SST-2026'!L26+'P-SST-2026'!M26+'P-SST-2026'!N26+'P-SST-2026'!O26</f>
        <v>2</v>
      </c>
      <c r="K1564" s="1022">
        <f>'P-SST-2026'!X26+'P-SST-2026'!Y26+'P-SST-2026'!Z26+'P-SST-2026'!AA26+'P-SST-2026'!AB26+'P-SST-2026'!AC26+'P-SST-2026'!AD26+'P-SST-2026'!AE26+'P-SST-2026'!AF26</f>
        <v>0</v>
      </c>
      <c r="L1564" s="1031">
        <f t="shared" si="156"/>
        <v>1</v>
      </c>
      <c r="M1564" s="1031">
        <f t="shared" si="153"/>
        <v>0</v>
      </c>
      <c r="N1564" s="1022">
        <f>'P-SST-2026'!O26</f>
        <v>1</v>
      </c>
      <c r="O1564" s="1022">
        <f>'P-SST-2026'!AF26</f>
        <v>0</v>
      </c>
      <c r="P1564" s="1029">
        <f t="shared" si="157"/>
        <v>0</v>
      </c>
      <c r="Q1564" s="1029"/>
      <c r="R1564" s="1022">
        <f t="shared" si="154"/>
        <v>-2</v>
      </c>
      <c r="S1564" s="1022">
        <f t="shared" si="155"/>
        <v>-1</v>
      </c>
    </row>
    <row r="1565" spans="1:19">
      <c r="A1565" s="1022">
        <v>20</v>
      </c>
      <c r="B1565" s="1023" t="str">
        <f>'P-SST-2026'!D27</f>
        <v>SST20</v>
      </c>
      <c r="C1565" s="1053" t="s">
        <v>146</v>
      </c>
      <c r="D1565" s="1053" t="s">
        <v>111</v>
      </c>
      <c r="E1565" s="1023" t="str">
        <f>'P-SST-2026'!V27</f>
        <v>Secretaría General</v>
      </c>
      <c r="F1565" s="1022" t="str">
        <f>'P-SST-2026'!E27</f>
        <v>Gestionar el desarrollo de simulacro en atención de emergencias.</v>
      </c>
      <c r="G1565" s="1022">
        <v>9</v>
      </c>
      <c r="H1565" s="1022" t="s">
        <v>142</v>
      </c>
      <c r="I1565" s="1022">
        <f>'P-SST-2026'!S27</f>
        <v>2</v>
      </c>
      <c r="J1565" s="1022">
        <f>'P-SST-2026'!G27+'P-SST-2026'!H27+'P-SST-2026'!I27+'P-SST-2026'!J27+'P-SST-2026'!K27+'P-SST-2026'!L27+'P-SST-2026'!M27+'P-SST-2026'!N27+'P-SST-2026'!O27</f>
        <v>1</v>
      </c>
      <c r="K1565" s="1022">
        <f>'P-SST-2026'!X27+'P-SST-2026'!Y27+'P-SST-2026'!Z27+'P-SST-2026'!AA27+'P-SST-2026'!AB27+'P-SST-2026'!AC27+'P-SST-2026'!AD27+'P-SST-2026'!AE27+'P-SST-2026'!AF27</f>
        <v>0</v>
      </c>
      <c r="L1565" s="1031">
        <f t="shared" si="156"/>
        <v>0.5</v>
      </c>
      <c r="M1565" s="1031">
        <f t="shared" si="153"/>
        <v>0</v>
      </c>
      <c r="N1565" s="1022">
        <f>'P-SST-2026'!O27</f>
        <v>0</v>
      </c>
      <c r="O1565" s="1022">
        <f>'P-SST-2026'!AF27</f>
        <v>0</v>
      </c>
      <c r="P1565" s="1029" t="e">
        <f t="shared" si="157"/>
        <v>#DIV/0!</v>
      </c>
      <c r="Q1565" s="1029"/>
      <c r="R1565" s="1022">
        <f t="shared" si="154"/>
        <v>-1</v>
      </c>
      <c r="S1565" s="1022">
        <f t="shared" si="155"/>
        <v>0</v>
      </c>
    </row>
    <row r="1566" spans="1:19">
      <c r="A1566" s="1022">
        <v>21</v>
      </c>
      <c r="B1566" s="1023" t="str">
        <f>'P-SST-2026'!D28</f>
        <v>SST21</v>
      </c>
      <c r="C1566" s="1053" t="s">
        <v>146</v>
      </c>
      <c r="D1566" s="1053" t="s">
        <v>111</v>
      </c>
      <c r="E1566" s="1023" t="str">
        <f>'P-SST-2026'!V28</f>
        <v>Secretaría General</v>
      </c>
      <c r="F1566" s="1022" t="str">
        <f>'P-SST-2026'!E28</f>
        <v xml:space="preserve">Realizar afiliaciones ARL </v>
      </c>
      <c r="G1566" s="1022">
        <v>9</v>
      </c>
      <c r="H1566" s="1022" t="s">
        <v>142</v>
      </c>
      <c r="I1566" s="1022">
        <f>'P-SST-2026'!S28</f>
        <v>12</v>
      </c>
      <c r="J1566" s="1022">
        <f>'P-SST-2026'!G28+'P-SST-2026'!H28+'P-SST-2026'!I28+'P-SST-2026'!J28+'P-SST-2026'!K28+'P-SST-2026'!L28+'P-SST-2026'!M28+'P-SST-2026'!N28+'P-SST-2026'!O28</f>
        <v>9</v>
      </c>
      <c r="K1566" s="1022">
        <f>'P-SST-2026'!X28+'P-SST-2026'!Y28+'P-SST-2026'!Z28+'P-SST-2026'!AA28+'P-SST-2026'!AB28+'P-SST-2026'!AC28+'P-SST-2026'!AD28+'P-SST-2026'!AE28+'P-SST-2026'!AF28</f>
        <v>3</v>
      </c>
      <c r="L1566" s="1031">
        <f t="shared" si="156"/>
        <v>0.75</v>
      </c>
      <c r="M1566" s="1031">
        <f t="shared" si="153"/>
        <v>0.25</v>
      </c>
      <c r="N1566" s="1022">
        <f>'P-SST-2026'!O28</f>
        <v>1</v>
      </c>
      <c r="O1566" s="1022">
        <f>'P-SST-2026'!AF28</f>
        <v>0</v>
      </c>
      <c r="P1566" s="1029">
        <f t="shared" si="157"/>
        <v>0</v>
      </c>
      <c r="Q1566" s="1029"/>
      <c r="R1566" s="1022">
        <f t="shared" si="154"/>
        <v>-6</v>
      </c>
      <c r="S1566" s="1022">
        <f t="shared" si="155"/>
        <v>-1</v>
      </c>
    </row>
    <row r="1567" spans="1:19">
      <c r="A1567" s="1022">
        <v>22</v>
      </c>
      <c r="B1567" s="1023" t="str">
        <f>'P-SST-2026'!D29</f>
        <v>SST22</v>
      </c>
      <c r="C1567" s="1053" t="s">
        <v>146</v>
      </c>
      <c r="D1567" s="1053" t="s">
        <v>111</v>
      </c>
      <c r="E1567" s="1023" t="str">
        <f>'P-SST-2026'!V29</f>
        <v>Secretaría General</v>
      </c>
      <c r="F1567" s="1022" t="str">
        <f>'P-SST-2026'!E29</f>
        <v>Entregar un informe trimestral de la ejecución del cronograma del programa de vigilancia epidemiológico Psicosocial</v>
      </c>
      <c r="G1567" s="1022">
        <v>9</v>
      </c>
      <c r="H1567" s="1022" t="s">
        <v>142</v>
      </c>
      <c r="I1567" s="1022">
        <f>'P-SST-2026'!S29</f>
        <v>3</v>
      </c>
      <c r="J1567" s="1022">
        <f>'P-SST-2026'!G29+'P-SST-2026'!H29+'P-SST-2026'!I29+'P-SST-2026'!J29+'P-SST-2026'!K29+'P-SST-2026'!L29+'P-SST-2026'!M29+'P-SST-2026'!N29+'P-SST-2026'!O29</f>
        <v>3</v>
      </c>
      <c r="K1567" s="1022">
        <f>'P-SST-2026'!X29+'P-SST-2026'!Y29+'P-SST-2026'!Z29+'P-SST-2026'!AA29+'P-SST-2026'!AB29+'P-SST-2026'!AC29+'P-SST-2026'!AD29+'P-SST-2026'!AE29+'P-SST-2026'!AF29</f>
        <v>1</v>
      </c>
      <c r="L1567" s="1031">
        <f t="shared" si="156"/>
        <v>1</v>
      </c>
      <c r="M1567" s="1031">
        <f t="shared" si="153"/>
        <v>0.33333333333333331</v>
      </c>
      <c r="N1567" s="1022">
        <f>'P-SST-2026'!O29</f>
        <v>1</v>
      </c>
      <c r="O1567" s="1022">
        <f>'P-SST-2026'!AF29</f>
        <v>0</v>
      </c>
      <c r="P1567" s="1029">
        <f t="shared" si="157"/>
        <v>0</v>
      </c>
      <c r="Q1567" s="1029"/>
      <c r="R1567" s="1022">
        <f t="shared" si="154"/>
        <v>-2</v>
      </c>
      <c r="S1567" s="1022">
        <f t="shared" si="155"/>
        <v>-1</v>
      </c>
    </row>
    <row r="1568" spans="1:19">
      <c r="A1568" s="1022">
        <v>23</v>
      </c>
      <c r="B1568" s="1023" t="str">
        <f>'P-SST-2026'!D30</f>
        <v>SST23</v>
      </c>
      <c r="C1568" s="1053" t="s">
        <v>146</v>
      </c>
      <c r="D1568" s="1053" t="s">
        <v>111</v>
      </c>
      <c r="E1568" s="1023" t="str">
        <f>'P-SST-2026'!V30</f>
        <v>Secretaría General</v>
      </c>
      <c r="F1568" s="1022" t="str">
        <f>'P-SST-2026'!E30</f>
        <v>Realizar seguimiento al teletrabajo del INM</v>
      </c>
      <c r="G1568" s="1022">
        <v>9</v>
      </c>
      <c r="H1568" s="1022" t="s">
        <v>142</v>
      </c>
      <c r="I1568" s="1022">
        <f>'P-SST-2026'!S30</f>
        <v>3</v>
      </c>
      <c r="J1568" s="1022">
        <f>'P-SST-2026'!G30+'P-SST-2026'!H30+'P-SST-2026'!I30+'P-SST-2026'!J30+'P-SST-2026'!K30+'P-SST-2026'!L30+'P-SST-2026'!M30+'P-SST-2026'!N30+'P-SST-2026'!O30</f>
        <v>2</v>
      </c>
      <c r="K1568" s="1022">
        <f>'P-SST-2026'!X30+'P-SST-2026'!Y30+'P-SST-2026'!Z30+'P-SST-2026'!AA30+'P-SST-2026'!AB30+'P-SST-2026'!AC30+'P-SST-2026'!AD30+'P-SST-2026'!AE30+'P-SST-2026'!AF30</f>
        <v>1</v>
      </c>
      <c r="L1568" s="1031">
        <f t="shared" si="156"/>
        <v>0.66666666666666663</v>
      </c>
      <c r="M1568" s="1031">
        <f t="shared" si="153"/>
        <v>0.33333333333333331</v>
      </c>
      <c r="N1568" s="1022">
        <f>'P-SST-2026'!O30</f>
        <v>0</v>
      </c>
      <c r="O1568" s="1022">
        <f>'P-SST-2026'!AF30</f>
        <v>0</v>
      </c>
      <c r="P1568" s="1029" t="e">
        <f t="shared" si="157"/>
        <v>#DIV/0!</v>
      </c>
      <c r="Q1568" s="1029"/>
      <c r="R1568" s="1022">
        <f t="shared" si="154"/>
        <v>-1</v>
      </c>
      <c r="S1568" s="1022">
        <f t="shared" si="155"/>
        <v>0</v>
      </c>
    </row>
    <row r="1569" spans="1:19">
      <c r="A1569" s="1022">
        <v>24</v>
      </c>
      <c r="B1569" s="1023" t="str">
        <f>'P-SST-2026'!D31</f>
        <v>SST24</v>
      </c>
      <c r="C1569" s="1053" t="s">
        <v>146</v>
      </c>
      <c r="D1569" s="1053" t="s">
        <v>111</v>
      </c>
      <c r="E1569" s="1023" t="str">
        <f>'P-SST-2026'!V31</f>
        <v>Secretaría General</v>
      </c>
      <c r="F1569" s="1022" t="str">
        <f>'P-SST-2026'!E31</f>
        <v>Elaborar Informe de seguimiento al plan de trabajo anual del SG-SST</v>
      </c>
      <c r="G1569" s="1022">
        <v>9</v>
      </c>
      <c r="H1569" s="1022" t="s">
        <v>142</v>
      </c>
      <c r="I1569" s="1022">
        <f>'P-SST-2026'!S31</f>
        <v>4</v>
      </c>
      <c r="J1569" s="1022">
        <f>'P-SST-2026'!G31+'P-SST-2026'!H31+'P-SST-2026'!I31+'P-SST-2026'!J31+'P-SST-2026'!K31+'P-SST-2026'!L31+'P-SST-2026'!M31+'P-SST-2026'!N31+'P-SST-2026'!O31</f>
        <v>3</v>
      </c>
      <c r="K1569" s="1022">
        <f>'P-SST-2026'!X31+'P-SST-2026'!Y31+'P-SST-2026'!Z31+'P-SST-2026'!AA31+'P-SST-2026'!AB31+'P-SST-2026'!AC31+'P-SST-2026'!AD31+'P-SST-2026'!AE31+'P-SST-2026'!AF31</f>
        <v>2</v>
      </c>
      <c r="L1569" s="1031">
        <f t="shared" si="156"/>
        <v>0.75</v>
      </c>
      <c r="M1569" s="1031">
        <f t="shared" si="153"/>
        <v>0.5</v>
      </c>
      <c r="N1569" s="1022">
        <f>'P-SST-2026'!O31</f>
        <v>0</v>
      </c>
      <c r="O1569" s="1022">
        <f>'P-SST-2026'!AF31</f>
        <v>0</v>
      </c>
      <c r="P1569" s="1029" t="e">
        <f t="shared" si="157"/>
        <v>#DIV/0!</v>
      </c>
      <c r="Q1569" s="1029"/>
      <c r="R1569" s="1022">
        <f t="shared" si="154"/>
        <v>-1</v>
      </c>
      <c r="S1569" s="1022">
        <f t="shared" si="155"/>
        <v>0</v>
      </c>
    </row>
    <row r="1570" spans="1:19">
      <c r="A1570" s="1022">
        <v>25</v>
      </c>
      <c r="B1570" s="1023" t="str">
        <f>'P-SST-2026'!D32</f>
        <v>SST25</v>
      </c>
      <c r="C1570" s="1053" t="s">
        <v>146</v>
      </c>
      <c r="D1570" s="1053" t="s">
        <v>111</v>
      </c>
      <c r="E1570" s="1023" t="str">
        <f>'P-SST-2026'!V32</f>
        <v>Secretaría General</v>
      </c>
      <c r="F1570" s="1022" t="str">
        <f>'P-SST-2026'!E32</f>
        <v>Crear propuesta para señalización en el INM de acuerdo con la matriz de riesgos</v>
      </c>
      <c r="G1570" s="1022">
        <v>9</v>
      </c>
      <c r="H1570" s="1022" t="s">
        <v>142</v>
      </c>
      <c r="I1570" s="1022">
        <f>'P-SST-2026'!S32</f>
        <v>1</v>
      </c>
      <c r="J1570" s="1022">
        <f>'P-SST-2026'!G32+'P-SST-2026'!H32+'P-SST-2026'!I32+'P-SST-2026'!J32+'P-SST-2026'!K32+'P-SST-2026'!L32+'P-SST-2026'!M32+'P-SST-2026'!N32+'P-SST-2026'!O32</f>
        <v>1</v>
      </c>
      <c r="K1570" s="1022">
        <f>'P-SST-2026'!X32+'P-SST-2026'!Y32+'P-SST-2026'!Z32+'P-SST-2026'!AA32+'P-SST-2026'!AB32+'P-SST-2026'!AC32+'P-SST-2026'!AD32+'P-SST-2026'!AE32+'P-SST-2026'!AF32</f>
        <v>0</v>
      </c>
      <c r="L1570" s="1031">
        <f t="shared" si="156"/>
        <v>1</v>
      </c>
      <c r="M1570" s="1031">
        <f t="shared" si="153"/>
        <v>0</v>
      </c>
      <c r="N1570" s="1022">
        <f>'P-SST-2026'!O32</f>
        <v>0</v>
      </c>
      <c r="O1570" s="1022">
        <f>'P-SST-2026'!AF32</f>
        <v>0</v>
      </c>
      <c r="P1570" s="1029" t="e">
        <f t="shared" si="157"/>
        <v>#DIV/0!</v>
      </c>
      <c r="Q1570" s="1029"/>
      <c r="R1570" s="1022">
        <f t="shared" si="154"/>
        <v>-1</v>
      </c>
      <c r="S1570" s="1022">
        <f t="shared" si="155"/>
        <v>0</v>
      </c>
    </row>
    <row r="1571" spans="1:19">
      <c r="A1571" s="1022">
        <v>26</v>
      </c>
      <c r="B1571" s="1023" t="str">
        <f>'P-SST-2026'!D33</f>
        <v>SST26</v>
      </c>
      <c r="C1571" s="1053" t="s">
        <v>146</v>
      </c>
      <c r="D1571" s="1053" t="s">
        <v>111</v>
      </c>
      <c r="E1571" s="1023" t="str">
        <f>'P-SST-2026'!V33</f>
        <v>Secretaría General</v>
      </c>
      <c r="F1571" s="1022" t="str">
        <f>'P-SST-2026'!E33</f>
        <v>Apoyo en el diseño y desarrollo del plan de discapacidad con relación al SG-SST</v>
      </c>
      <c r="G1571" s="1022">
        <v>9</v>
      </c>
      <c r="H1571" s="1022" t="s">
        <v>142</v>
      </c>
      <c r="I1571" s="1022">
        <f>'P-SST-2026'!S33</f>
        <v>3</v>
      </c>
      <c r="J1571" s="1022">
        <f>'P-SST-2026'!G33+'P-SST-2026'!H33+'P-SST-2026'!I33+'P-SST-2026'!J33+'P-SST-2026'!K33+'P-SST-2026'!L33+'P-SST-2026'!M33+'P-SST-2026'!N33+'P-SST-2026'!O33</f>
        <v>3</v>
      </c>
      <c r="K1571" s="1022">
        <f>'P-SST-2026'!X33+'P-SST-2026'!Y33+'P-SST-2026'!Z33+'P-SST-2026'!AA33+'P-SST-2026'!AB33+'P-SST-2026'!AC33+'P-SST-2026'!AD33+'P-SST-2026'!AE33+'P-SST-2026'!AF33</f>
        <v>1</v>
      </c>
      <c r="L1571" s="1031">
        <f t="shared" si="156"/>
        <v>1</v>
      </c>
      <c r="M1571" s="1031">
        <f t="shared" si="153"/>
        <v>0.33333333333333331</v>
      </c>
      <c r="N1571" s="1022">
        <f>'P-SST-2026'!O33</f>
        <v>1</v>
      </c>
      <c r="O1571" s="1022">
        <f>'P-SST-2026'!AF33</f>
        <v>0</v>
      </c>
      <c r="P1571" s="1029">
        <f t="shared" si="157"/>
        <v>0</v>
      </c>
      <c r="Q1571" s="1029"/>
      <c r="R1571" s="1022">
        <f t="shared" si="154"/>
        <v>-2</v>
      </c>
      <c r="S1571" s="1022">
        <f t="shared" si="155"/>
        <v>-1</v>
      </c>
    </row>
    <row r="1572" spans="1:19">
      <c r="A1572" s="1022">
        <v>27</v>
      </c>
      <c r="B1572" s="1023" t="str">
        <f>'P-SST-2026'!D34</f>
        <v>SST27</v>
      </c>
      <c r="C1572" s="1053" t="s">
        <v>146</v>
      </c>
      <c r="D1572" s="1053" t="s">
        <v>111</v>
      </c>
      <c r="E1572" s="1023" t="str">
        <f>'P-SST-2026'!V34</f>
        <v>Secretaría General</v>
      </c>
      <c r="F1572" s="1022" t="str">
        <f>'P-SST-2026'!E34</f>
        <v>Realizar Focus Group al personal del INM cuando se presenten situaciones de cambio, aumento de carga laboral y/o rotación de personal</v>
      </c>
      <c r="G1572" s="1022">
        <v>9</v>
      </c>
      <c r="H1572" s="1022" t="s">
        <v>142</v>
      </c>
      <c r="I1572" s="1022">
        <f>'P-SST-2026'!S34</f>
        <v>2</v>
      </c>
      <c r="J1572" s="1022">
        <f>'P-SST-2026'!G34+'P-SST-2026'!H34+'P-SST-2026'!I34+'P-SST-2026'!J34+'P-SST-2026'!K34+'P-SST-2026'!L34+'P-SST-2026'!M34+'P-SST-2026'!N34+'P-SST-2026'!O34</f>
        <v>1</v>
      </c>
      <c r="K1572" s="1022">
        <f>'P-SST-2026'!X34+'P-SST-2026'!Y34+'P-SST-2026'!Z34+'P-SST-2026'!AA34+'P-SST-2026'!AB34+'P-SST-2026'!AC34+'P-SST-2026'!AD34+'P-SST-2026'!AE34+'P-SST-2026'!AF34</f>
        <v>0</v>
      </c>
      <c r="L1572" s="1031">
        <f t="shared" si="156"/>
        <v>0.5</v>
      </c>
      <c r="M1572" s="1031">
        <f t="shared" si="153"/>
        <v>0</v>
      </c>
      <c r="N1572" s="1022">
        <f>'P-SST-2026'!O34</f>
        <v>0</v>
      </c>
      <c r="O1572" s="1022">
        <f>'P-SST-2026'!AF34</f>
        <v>0</v>
      </c>
      <c r="P1572" s="1029" t="e">
        <f t="shared" si="157"/>
        <v>#DIV/0!</v>
      </c>
      <c r="Q1572" s="1029"/>
      <c r="R1572" s="1022">
        <f t="shared" si="154"/>
        <v>-1</v>
      </c>
      <c r="S1572" s="1022">
        <f t="shared" si="155"/>
        <v>0</v>
      </c>
    </row>
    <row r="1573" spans="1:19">
      <c r="A1573" s="1022">
        <v>28</v>
      </c>
      <c r="B1573" s="1023" t="str">
        <f>'P-SST-2026'!D35</f>
        <v>SST28</v>
      </c>
      <c r="C1573" s="1053" t="s">
        <v>146</v>
      </c>
      <c r="D1573" s="1053" t="s">
        <v>111</v>
      </c>
      <c r="E1573" s="1023" t="str">
        <f>'P-SST-2026'!V35</f>
        <v>Secretaría General</v>
      </c>
      <c r="F1573" s="1022" t="str">
        <f>'P-SST-2026'!E35</f>
        <v>Revisar y actualizar la normatividad legal vigente aplicable a riesgos laborales con el SGI.</v>
      </c>
      <c r="G1573" s="1022">
        <v>9</v>
      </c>
      <c r="H1573" s="1022" t="s">
        <v>142</v>
      </c>
      <c r="I1573" s="1022">
        <f>'P-SST-2026'!S35</f>
        <v>2</v>
      </c>
      <c r="J1573" s="1022">
        <f>'P-SST-2026'!G35+'P-SST-2026'!H35+'P-SST-2026'!I35+'P-SST-2026'!J35+'P-SST-2026'!K35+'P-SST-2026'!L35+'P-SST-2026'!M35+'P-SST-2026'!N35+'P-SST-2026'!O35</f>
        <v>2</v>
      </c>
      <c r="K1573" s="1022">
        <f>'P-SST-2026'!X35+'P-SST-2026'!Y35+'P-SST-2026'!Z35+'P-SST-2026'!AA35+'P-SST-2026'!AB35+'P-SST-2026'!AC35+'P-SST-2026'!AD35+'P-SST-2026'!AE35+'P-SST-2026'!AF35</f>
        <v>1</v>
      </c>
      <c r="L1573" s="1031">
        <f t="shared" si="156"/>
        <v>1</v>
      </c>
      <c r="M1573" s="1031">
        <f t="shared" si="153"/>
        <v>0.5</v>
      </c>
      <c r="N1573" s="1022">
        <f>'P-SST-2026'!O35</f>
        <v>0</v>
      </c>
      <c r="O1573" s="1022">
        <f>'P-SST-2026'!AF35</f>
        <v>0</v>
      </c>
      <c r="P1573" s="1029" t="e">
        <f t="shared" si="157"/>
        <v>#DIV/0!</v>
      </c>
      <c r="Q1573" s="1029"/>
      <c r="R1573" s="1022">
        <f t="shared" si="154"/>
        <v>-1</v>
      </c>
      <c r="S1573" s="1022">
        <f t="shared" si="155"/>
        <v>0</v>
      </c>
    </row>
    <row r="1574" spans="1:19">
      <c r="A1574" s="1022">
        <v>29</v>
      </c>
      <c r="B1574" s="1023" t="str">
        <f>'P-SST-2026'!D36</f>
        <v>SST29</v>
      </c>
      <c r="C1574" s="1053" t="s">
        <v>146</v>
      </c>
      <c r="D1574" s="1053" t="s">
        <v>111</v>
      </c>
      <c r="E1574" s="1023" t="str">
        <f>'P-SST-2026'!V36</f>
        <v>Secretaría General</v>
      </c>
      <c r="F1574" s="1022" t="str">
        <f>'P-SST-2026'!E36</f>
        <v>Gestionar Autoevaluación de la Vigencia 2025 con relación a los criterios mínimos definidos por la Resolución 0312 de 2019 ante el ministerio de trabajo.</v>
      </c>
      <c r="G1574" s="1022">
        <v>9</v>
      </c>
      <c r="H1574" s="1022" t="s">
        <v>142</v>
      </c>
      <c r="I1574" s="1022">
        <f>'P-SST-2026'!S36</f>
        <v>1</v>
      </c>
      <c r="J1574" s="1022">
        <f>'P-SST-2026'!G36+'P-SST-2026'!H36+'P-SST-2026'!I36+'P-SST-2026'!J36+'P-SST-2026'!K36+'P-SST-2026'!L36+'P-SST-2026'!M36+'P-SST-2026'!N36+'P-SST-2026'!O36</f>
        <v>1</v>
      </c>
      <c r="K1574" s="1022">
        <f>'P-SST-2026'!X36+'P-SST-2026'!Y36+'P-SST-2026'!Z36+'P-SST-2026'!AA36+'P-SST-2026'!AB36+'P-SST-2026'!AC36+'P-SST-2026'!AD36+'P-SST-2026'!AE36+'P-SST-2026'!AF36</f>
        <v>1</v>
      </c>
      <c r="L1574" s="1031">
        <f t="shared" si="156"/>
        <v>1</v>
      </c>
      <c r="M1574" s="1031">
        <f t="shared" si="153"/>
        <v>1</v>
      </c>
      <c r="N1574" s="1022">
        <f>'P-SST-2026'!O36</f>
        <v>0</v>
      </c>
      <c r="O1574" s="1022">
        <f>'P-SST-2026'!AF36</f>
        <v>0</v>
      </c>
      <c r="P1574" s="1029" t="e">
        <f t="shared" si="157"/>
        <v>#DIV/0!</v>
      </c>
      <c r="Q1574" s="1029"/>
      <c r="R1574" s="1022">
        <f t="shared" si="154"/>
        <v>0</v>
      </c>
      <c r="S1574" s="1022">
        <f t="shared" si="155"/>
        <v>0</v>
      </c>
    </row>
    <row r="1575" spans="1:19">
      <c r="A1575" s="1022">
        <v>30</v>
      </c>
      <c r="B1575" s="1023" t="str">
        <f>'P-SST-2026'!D37</f>
        <v>SST30</v>
      </c>
      <c r="C1575" s="1053" t="s">
        <v>146</v>
      </c>
      <c r="D1575" s="1053" t="s">
        <v>111</v>
      </c>
      <c r="E1575" s="1023" t="str">
        <f>'P-SST-2026'!V37</f>
        <v>Secretaría General</v>
      </c>
      <c r="F1575" s="1022" t="str">
        <f>'P-SST-2026'!E37</f>
        <v>Realizar seguimiento y control al plan estratégico de seguridad vial</v>
      </c>
      <c r="G1575" s="1022">
        <v>9</v>
      </c>
      <c r="H1575" s="1022" t="s">
        <v>142</v>
      </c>
      <c r="I1575" s="1022">
        <f>'P-SST-2026'!S37</f>
        <v>12</v>
      </c>
      <c r="J1575" s="1022">
        <f>'P-SST-2026'!G37+'P-SST-2026'!H37+'P-SST-2026'!I37+'P-SST-2026'!J37+'P-SST-2026'!K37+'P-SST-2026'!L37+'P-SST-2026'!M37+'P-SST-2026'!N37+'P-SST-2026'!O37</f>
        <v>9</v>
      </c>
      <c r="K1575" s="1022">
        <f>'P-SST-2026'!X37+'P-SST-2026'!Y37+'P-SST-2026'!Z37+'P-SST-2026'!AA37+'P-SST-2026'!AB37+'P-SST-2026'!AC37+'P-SST-2026'!AD37+'P-SST-2026'!AE37+'P-SST-2026'!AF37</f>
        <v>3</v>
      </c>
      <c r="L1575" s="1031">
        <f t="shared" si="156"/>
        <v>0.75</v>
      </c>
      <c r="M1575" s="1031">
        <f t="shared" si="153"/>
        <v>0.25</v>
      </c>
      <c r="N1575" s="1022">
        <f>'P-SST-2026'!O37</f>
        <v>1</v>
      </c>
      <c r="O1575" s="1022">
        <f>'P-SST-2026'!AF37</f>
        <v>0</v>
      </c>
      <c r="P1575" s="1029">
        <f t="shared" si="157"/>
        <v>0</v>
      </c>
      <c r="Q1575" s="1029"/>
      <c r="R1575" s="1022">
        <f t="shared" si="154"/>
        <v>-6</v>
      </c>
      <c r="S1575" s="1022">
        <f t="shared" si="155"/>
        <v>-1</v>
      </c>
    </row>
    <row r="1576" spans="1:19">
      <c r="A1576" s="1022">
        <v>31</v>
      </c>
      <c r="B1576" s="1023" t="str">
        <f>'P-SST-2026'!D38</f>
        <v>SST31</v>
      </c>
      <c r="C1576" s="1053" t="s">
        <v>146</v>
      </c>
      <c r="D1576" s="1053" t="s">
        <v>111</v>
      </c>
      <c r="E1576" s="1023" t="str">
        <f>'P-SST-2026'!V38</f>
        <v>Secretaría General</v>
      </c>
      <c r="F1576" s="1022" t="str">
        <f>'P-SST-2026'!E38</f>
        <v xml:space="preserve">Realizar apoyo en los procesos contractuales recibidos por el grupo de gestión jurídica y contractual </v>
      </c>
      <c r="G1576" s="1022">
        <v>9</v>
      </c>
      <c r="H1576" s="1022" t="s">
        <v>142</v>
      </c>
      <c r="I1576" s="1022">
        <f>'P-SST-2026'!S38</f>
        <v>12</v>
      </c>
      <c r="J1576" s="1022">
        <f>'P-SST-2026'!G38+'P-SST-2026'!H38+'P-SST-2026'!I38+'P-SST-2026'!J38+'P-SST-2026'!K38+'P-SST-2026'!L38+'P-SST-2026'!M38+'P-SST-2026'!N38+'P-SST-2026'!O38</f>
        <v>9</v>
      </c>
      <c r="K1576" s="1022">
        <f>'P-SST-2026'!X38+'P-SST-2026'!Y38+'P-SST-2026'!Z38+'P-SST-2026'!AA38+'P-SST-2026'!AB38+'P-SST-2026'!AC38+'P-SST-2026'!AD38+'P-SST-2026'!AE38+'P-SST-2026'!AF38</f>
        <v>3</v>
      </c>
      <c r="L1576" s="1031">
        <f t="shared" si="156"/>
        <v>0.75</v>
      </c>
      <c r="M1576" s="1031">
        <f t="shared" si="153"/>
        <v>0.25</v>
      </c>
      <c r="N1576" s="1022">
        <f>'P-SST-2026'!O38</f>
        <v>1</v>
      </c>
      <c r="O1576" s="1022">
        <f>'P-SST-2026'!AF38</f>
        <v>0</v>
      </c>
      <c r="P1576" s="1029">
        <f t="shared" si="157"/>
        <v>0</v>
      </c>
      <c r="Q1576" s="1029"/>
      <c r="R1576" s="1022">
        <f t="shared" si="154"/>
        <v>-6</v>
      </c>
      <c r="S1576" s="1022">
        <f t="shared" si="155"/>
        <v>-1</v>
      </c>
    </row>
    <row r="1577" spans="1:19">
      <c r="A1577" s="1022">
        <v>32</v>
      </c>
      <c r="B1577" s="1023" t="str">
        <f>'P-SST-2026'!D39</f>
        <v>SST32</v>
      </c>
      <c r="C1577" s="1053" t="s">
        <v>146</v>
      </c>
      <c r="D1577" s="1053" t="s">
        <v>111</v>
      </c>
      <c r="E1577" s="1023" t="str">
        <f>'P-SST-2026'!V39</f>
        <v>Secretaría General</v>
      </c>
      <c r="F1577" s="1022" t="str">
        <f>'P-SST-2026'!E39</f>
        <v>Socializar los resultados y análisis de los indicadores del SG-SST debidamente actualizados.</v>
      </c>
      <c r="G1577" s="1022">
        <v>9</v>
      </c>
      <c r="H1577" s="1022" t="s">
        <v>142</v>
      </c>
      <c r="I1577" s="1022">
        <f>'P-SST-2026'!S39</f>
        <v>3</v>
      </c>
      <c r="J1577" s="1022">
        <f>'P-SST-2026'!G39+'P-SST-2026'!H39+'P-SST-2026'!I39+'P-SST-2026'!J39+'P-SST-2026'!K39+'P-SST-2026'!L39+'P-SST-2026'!M39+'P-SST-2026'!N39+'P-SST-2026'!O39</f>
        <v>2</v>
      </c>
      <c r="K1577" s="1022">
        <f>'P-SST-2026'!X39+'P-SST-2026'!Y39+'P-SST-2026'!Z39+'P-SST-2026'!AA39+'P-SST-2026'!AB39+'P-SST-2026'!AC39+'P-SST-2026'!AD39+'P-SST-2026'!AE39+'P-SST-2026'!AF39</f>
        <v>0</v>
      </c>
      <c r="L1577" s="1031">
        <f t="shared" si="156"/>
        <v>0.66666666666666663</v>
      </c>
      <c r="M1577" s="1031">
        <f t="shared" si="153"/>
        <v>0</v>
      </c>
      <c r="N1577" s="1022">
        <f>'P-SST-2026'!O39</f>
        <v>0</v>
      </c>
      <c r="O1577" s="1022">
        <f>'P-SST-2026'!AF39</f>
        <v>0</v>
      </c>
      <c r="P1577" s="1029" t="e">
        <f t="shared" si="157"/>
        <v>#DIV/0!</v>
      </c>
      <c r="Q1577" s="1029"/>
      <c r="R1577" s="1022">
        <f t="shared" si="154"/>
        <v>-2</v>
      </c>
      <c r="S1577" s="1022">
        <f t="shared" si="155"/>
        <v>0</v>
      </c>
    </row>
    <row r="1578" spans="1:19">
      <c r="A1578" s="1022">
        <v>33</v>
      </c>
      <c r="B1578" s="1023" t="str">
        <f>'P-SST-2026'!D40</f>
        <v>SST33</v>
      </c>
      <c r="C1578" s="1053" t="s">
        <v>146</v>
      </c>
      <c r="D1578" s="1053" t="s">
        <v>111</v>
      </c>
      <c r="E1578" s="1023" t="str">
        <f>'P-SST-2026'!V40</f>
        <v>Secretaría General</v>
      </c>
      <c r="F1578" s="1022" t="str">
        <f>'P-SST-2026'!E40</f>
        <v>Gestionar Autoevaluación de la Vigencia 2025 con la ARL POSITIVA.</v>
      </c>
      <c r="G1578" s="1022">
        <v>9</v>
      </c>
      <c r="H1578" s="1022" t="s">
        <v>142</v>
      </c>
      <c r="I1578" s="1022">
        <f>'P-SST-2026'!S40</f>
        <v>1</v>
      </c>
      <c r="J1578" s="1022">
        <f>'P-SST-2026'!G40+'P-SST-2026'!H40+'P-SST-2026'!I40+'P-SST-2026'!J40+'P-SST-2026'!K40+'P-SST-2026'!L40+'P-SST-2026'!M40+'P-SST-2026'!N40+'P-SST-2026'!O40</f>
        <v>1</v>
      </c>
      <c r="K1578" s="1022">
        <f>'P-SST-2026'!X40+'P-SST-2026'!Y40+'P-SST-2026'!Z40+'P-SST-2026'!AA40+'P-SST-2026'!AB40+'P-SST-2026'!AC40+'P-SST-2026'!AD40+'P-SST-2026'!AE40+'P-SST-2026'!AF40</f>
        <v>1</v>
      </c>
      <c r="L1578" s="1031">
        <f t="shared" si="156"/>
        <v>1</v>
      </c>
      <c r="M1578" s="1031">
        <f t="shared" si="153"/>
        <v>1</v>
      </c>
      <c r="N1578" s="1022">
        <f>'P-SST-2026'!O40</f>
        <v>0</v>
      </c>
      <c r="O1578" s="1022">
        <f>'P-SST-2026'!AF40</f>
        <v>0</v>
      </c>
      <c r="P1578" s="1029" t="e">
        <f t="shared" si="157"/>
        <v>#DIV/0!</v>
      </c>
      <c r="Q1578" s="1029"/>
      <c r="R1578" s="1022">
        <f t="shared" si="154"/>
        <v>0</v>
      </c>
      <c r="S1578" s="1022">
        <f t="shared" si="155"/>
        <v>0</v>
      </c>
    </row>
    <row r="1579" spans="1:19">
      <c r="A1579" s="1022">
        <v>34</v>
      </c>
      <c r="B1579" s="1023" t="str">
        <f>'P-SST-2026'!D41</f>
        <v>SST34</v>
      </c>
      <c r="C1579" s="1053" t="s">
        <v>146</v>
      </c>
      <c r="D1579" s="1053" t="s">
        <v>111</v>
      </c>
      <c r="E1579" s="1023" t="str">
        <f>'P-SST-2026'!V41</f>
        <v>Secretaría General</v>
      </c>
      <c r="F1579" s="1022" t="str">
        <f>'P-SST-2026'!E41</f>
        <v>Realizar seguimiento al levantamiento del inventario de sustancias químicas en la SMF y Servicios Administrativos</v>
      </c>
      <c r="G1579" s="1022">
        <v>9</v>
      </c>
      <c r="H1579" s="1022" t="s">
        <v>142</v>
      </c>
      <c r="I1579" s="1022">
        <f>'P-SST-2026'!S41</f>
        <v>2</v>
      </c>
      <c r="J1579" s="1022">
        <f>'P-SST-2026'!G41+'P-SST-2026'!H41+'P-SST-2026'!I41+'P-SST-2026'!J41+'P-SST-2026'!K41+'P-SST-2026'!L41+'P-SST-2026'!M41+'P-SST-2026'!N41+'P-SST-2026'!O41</f>
        <v>2</v>
      </c>
      <c r="K1579" s="1022">
        <f>'P-SST-2026'!X41+'P-SST-2026'!Y41+'P-SST-2026'!Z41+'P-SST-2026'!AA41+'P-SST-2026'!AB41+'P-SST-2026'!AC41+'P-SST-2026'!AD41+'P-SST-2026'!AE41+'P-SST-2026'!AF41</f>
        <v>0</v>
      </c>
      <c r="L1579" s="1031">
        <f t="shared" si="156"/>
        <v>1</v>
      </c>
      <c r="M1579" s="1031">
        <f t="shared" si="153"/>
        <v>0</v>
      </c>
      <c r="N1579" s="1022">
        <f>'P-SST-2026'!O41</f>
        <v>0</v>
      </c>
      <c r="O1579" s="1022">
        <f>'P-SST-2026'!AF41</f>
        <v>0</v>
      </c>
      <c r="P1579" s="1029" t="e">
        <f t="shared" si="157"/>
        <v>#DIV/0!</v>
      </c>
      <c r="Q1579" s="1029"/>
      <c r="R1579" s="1022">
        <f t="shared" si="154"/>
        <v>-2</v>
      </c>
      <c r="S1579" s="1022">
        <f t="shared" si="155"/>
        <v>0</v>
      </c>
    </row>
    <row r="1580" spans="1:19">
      <c r="A1580" s="1022">
        <v>35</v>
      </c>
      <c r="B1580" s="1023" t="str">
        <f>'P-SST-2026'!D42</f>
        <v>SST35</v>
      </c>
      <c r="C1580" s="1053" t="s">
        <v>146</v>
      </c>
      <c r="D1580" s="1053" t="s">
        <v>111</v>
      </c>
      <c r="E1580" s="1023" t="str">
        <f>'P-SST-2026'!V42</f>
        <v>Secretaría General</v>
      </c>
      <c r="F1580" s="1022" t="str">
        <f>'P-SST-2026'!E42</f>
        <v>Realizar mediciones ambientales y de seguridad y salud en el trabajo de acuerdo con la necesidad.</v>
      </c>
      <c r="G1580" s="1022">
        <v>9</v>
      </c>
      <c r="H1580" s="1022" t="s">
        <v>142</v>
      </c>
      <c r="I1580" s="1022">
        <f>'P-SST-2026'!S42</f>
        <v>1</v>
      </c>
      <c r="J1580" s="1022">
        <f>'P-SST-2026'!G42+'P-SST-2026'!H42+'P-SST-2026'!I42+'P-SST-2026'!J42+'P-SST-2026'!K42+'P-SST-2026'!L42+'P-SST-2026'!M42+'P-SST-2026'!N42+'P-SST-2026'!O42</f>
        <v>1</v>
      </c>
      <c r="K1580" s="1022">
        <f>'P-SST-2026'!X42+'P-SST-2026'!Y42+'P-SST-2026'!Z42+'P-SST-2026'!AA42+'P-SST-2026'!AB42+'P-SST-2026'!AC42+'P-SST-2026'!AD42+'P-SST-2026'!AE42+'P-SST-2026'!AF42</f>
        <v>0</v>
      </c>
      <c r="L1580" s="1031">
        <f t="shared" si="156"/>
        <v>1</v>
      </c>
      <c r="M1580" s="1031">
        <f t="shared" si="153"/>
        <v>0</v>
      </c>
      <c r="N1580" s="1022">
        <f>'P-SST-2026'!O42</f>
        <v>1</v>
      </c>
      <c r="O1580" s="1022">
        <f>'P-SST-2026'!AF42</f>
        <v>0</v>
      </c>
      <c r="P1580" s="1029">
        <f t="shared" si="157"/>
        <v>0</v>
      </c>
      <c r="Q1580" s="1029"/>
      <c r="R1580" s="1022">
        <f t="shared" si="154"/>
        <v>-1</v>
      </c>
      <c r="S1580" s="1022">
        <f t="shared" si="155"/>
        <v>-1</v>
      </c>
    </row>
    <row r="1581" spans="1:19">
      <c r="A1581" s="1022">
        <v>36</v>
      </c>
      <c r="B1581" s="1023" t="str">
        <f>'P-SST-2026'!D43</f>
        <v>SST36</v>
      </c>
      <c r="C1581" s="1053" t="s">
        <v>146</v>
      </c>
      <c r="D1581" s="1053" t="s">
        <v>111</v>
      </c>
      <c r="E1581" s="1023" t="str">
        <f>'P-SST-2026'!V43</f>
        <v>Secretaría General</v>
      </c>
      <c r="F1581" s="1022" t="str">
        <f>'P-SST-2026'!E43</f>
        <v>Gestionar los Hallazgos y las oportunidades de mejora relacionadas con SST definidas por cada uno de los Roles del INM</v>
      </c>
      <c r="G1581" s="1022">
        <v>9</v>
      </c>
      <c r="H1581" s="1022" t="s">
        <v>142</v>
      </c>
      <c r="I1581" s="1022">
        <f>'P-SST-2026'!S43</f>
        <v>2</v>
      </c>
      <c r="J1581" s="1022">
        <f>'P-SST-2026'!G43+'P-SST-2026'!H43+'P-SST-2026'!I43+'P-SST-2026'!J43+'P-SST-2026'!K43+'P-SST-2026'!L43+'P-SST-2026'!M43+'P-SST-2026'!N43+'P-SST-2026'!O43</f>
        <v>1</v>
      </c>
      <c r="K1581" s="1022">
        <f>'P-SST-2026'!X43+'P-SST-2026'!Y43+'P-SST-2026'!Z43+'P-SST-2026'!AA43+'P-SST-2026'!AB43+'P-SST-2026'!AC43+'P-SST-2026'!AD43+'P-SST-2026'!AE43+'P-SST-2026'!AF43</f>
        <v>0</v>
      </c>
      <c r="L1581" s="1031">
        <f t="shared" si="156"/>
        <v>0.5</v>
      </c>
      <c r="M1581" s="1031">
        <f t="shared" si="153"/>
        <v>0</v>
      </c>
      <c r="N1581" s="1022">
        <f>'P-SST-2026'!O43</f>
        <v>0</v>
      </c>
      <c r="O1581" s="1022">
        <f>'P-SST-2026'!AF43</f>
        <v>0</v>
      </c>
      <c r="P1581" s="1029" t="e">
        <f t="shared" si="157"/>
        <v>#DIV/0!</v>
      </c>
      <c r="Q1581" s="1029"/>
      <c r="R1581" s="1022">
        <f t="shared" si="154"/>
        <v>-1</v>
      </c>
      <c r="S1581" s="1022">
        <f t="shared" si="155"/>
        <v>0</v>
      </c>
    </row>
    <row r="1582" spans="1:19" ht="16.5" customHeight="1">
      <c r="A1582" s="1022">
        <v>37</v>
      </c>
      <c r="B1582" s="1023" t="str">
        <f>'P-SST-2026'!D44</f>
        <v>SST37</v>
      </c>
      <c r="C1582" s="1022" t="s">
        <v>146</v>
      </c>
      <c r="D1582" s="1022" t="s">
        <v>111</v>
      </c>
      <c r="E1582" s="1023" t="str">
        <f>'P-SST-2026'!V44</f>
        <v>Secretaría General</v>
      </c>
      <c r="F1582" s="1022" t="str">
        <f>'P-SST-2026'!E44</f>
        <v>Realizar inducción de seguridad y salud en el trabajo a servidores públicos, contratistas, practicantes o proveedores.</v>
      </c>
      <c r="G1582" s="1022">
        <v>9</v>
      </c>
      <c r="H1582" s="1022" t="s">
        <v>142</v>
      </c>
      <c r="I1582" s="1022">
        <f>'P-SST-2026'!S44</f>
        <v>2</v>
      </c>
      <c r="J1582" s="1022">
        <f>'P-SST-2026'!G44+'P-SST-2026'!H44+'P-SST-2026'!I44+'P-SST-2026'!J44+'P-SST-2026'!K44+'P-SST-2026'!L44+'P-SST-2026'!M44+'P-SST-2026'!N44+'P-SST-2026'!O44</f>
        <v>2</v>
      </c>
      <c r="K1582" s="1022">
        <f>'P-SST-2026'!X44+'P-SST-2026'!Y44+'P-SST-2026'!Z44+'P-SST-2026'!AA44+'P-SST-2026'!AB44+'P-SST-2026'!AC44+'P-SST-2026'!AD44+'P-SST-2026'!AE44+'P-SST-2026'!AF44</f>
        <v>1</v>
      </c>
      <c r="L1582" s="1031">
        <f t="shared" si="156"/>
        <v>1</v>
      </c>
      <c r="M1582" s="1031">
        <f t="shared" si="153"/>
        <v>0.5</v>
      </c>
      <c r="N1582" s="1022">
        <f>'P-SST-2026'!O44</f>
        <v>1</v>
      </c>
      <c r="O1582" s="1022">
        <f>'P-SST-2026'!AF44</f>
        <v>0</v>
      </c>
      <c r="P1582" s="1029">
        <f t="shared" si="157"/>
        <v>0</v>
      </c>
      <c r="Q1582" s="1029"/>
      <c r="R1582" s="1022">
        <f t="shared" si="154"/>
        <v>-1</v>
      </c>
      <c r="S1582" s="1022">
        <f t="shared" si="155"/>
        <v>-1</v>
      </c>
    </row>
    <row r="1583" spans="1:19">
      <c r="A1583" s="1022">
        <v>38</v>
      </c>
      <c r="B1583" s="1023" t="str">
        <f>'P-SST-2026'!D45</f>
        <v>SST38</v>
      </c>
      <c r="C1583" s="1053" t="s">
        <v>146</v>
      </c>
      <c r="D1583" s="1053" t="s">
        <v>111</v>
      </c>
      <c r="E1583" s="1023" t="str">
        <f>'P-SST-2026'!V45</f>
        <v>Secretaría General</v>
      </c>
      <c r="F1583" s="1022" t="str">
        <f>'P-SST-2026'!E45</f>
        <v>Realizar actividades tendientes a Promocionar la Salud (Semana de la Salud y ambiental)</v>
      </c>
      <c r="G1583" s="1022">
        <v>9</v>
      </c>
      <c r="H1583" s="1022" t="s">
        <v>142</v>
      </c>
      <c r="I1583" s="1022">
        <f>'P-SST-2026'!S45</f>
        <v>1</v>
      </c>
      <c r="J1583" s="1022">
        <f>'P-SST-2026'!G45+'P-SST-2026'!H45+'P-SST-2026'!I45+'P-SST-2026'!J45+'P-SST-2026'!K45+'P-SST-2026'!L45+'P-SST-2026'!M45+'P-SST-2026'!N45+'P-SST-2026'!O45</f>
        <v>1</v>
      </c>
      <c r="K1583" s="1022">
        <f>'P-SST-2026'!X45+'P-SST-2026'!Y45+'P-SST-2026'!Z45+'P-SST-2026'!AA45+'P-SST-2026'!AB45+'P-SST-2026'!AC45+'P-SST-2026'!AD45+'P-SST-2026'!AE45+'P-SST-2026'!AF45</f>
        <v>0</v>
      </c>
      <c r="L1583" s="1031">
        <f t="shared" si="156"/>
        <v>1</v>
      </c>
      <c r="M1583" s="1031">
        <f t="shared" si="153"/>
        <v>0</v>
      </c>
      <c r="N1583" s="1022">
        <f>'P-SST-2026'!O45</f>
        <v>0</v>
      </c>
      <c r="O1583" s="1022">
        <f>'P-SST-2026'!AF45</f>
        <v>0</v>
      </c>
      <c r="P1583" s="1029" t="e">
        <f t="shared" si="157"/>
        <v>#DIV/0!</v>
      </c>
      <c r="Q1583" s="1029"/>
      <c r="R1583" s="1022">
        <f t="shared" si="154"/>
        <v>-1</v>
      </c>
      <c r="S1583" s="1022">
        <f t="shared" si="155"/>
        <v>0</v>
      </c>
    </row>
    <row r="1584" spans="1:19">
      <c r="A1584" s="1022">
        <v>39</v>
      </c>
      <c r="B1584" s="1023" t="str">
        <f>'P-SST-2026'!D46</f>
        <v>SST39</v>
      </c>
      <c r="C1584" s="1053" t="s">
        <v>146</v>
      </c>
      <c r="D1584" s="1053" t="s">
        <v>111</v>
      </c>
      <c r="E1584" s="1023" t="str">
        <f>'P-SST-2026'!V46</f>
        <v>Secretaría General</v>
      </c>
      <c r="F1584" s="1022" t="str">
        <f>'P-SST-2026'!E46</f>
        <v xml:space="preserve">Realizar capacitación y acompañamiento del COPASST </v>
      </c>
      <c r="G1584" s="1022">
        <v>9</v>
      </c>
      <c r="H1584" s="1022" t="s">
        <v>142</v>
      </c>
      <c r="I1584" s="1022">
        <f>'P-SST-2026'!S46</f>
        <v>12</v>
      </c>
      <c r="J1584" s="1022">
        <f>'P-SST-2026'!G46+'P-SST-2026'!H46+'P-SST-2026'!I46+'P-SST-2026'!J46+'P-SST-2026'!K46+'P-SST-2026'!L46+'P-SST-2026'!M46+'P-SST-2026'!N46+'P-SST-2026'!O46</f>
        <v>9</v>
      </c>
      <c r="K1584" s="1022">
        <f>'P-SST-2026'!X46+'P-SST-2026'!Y46+'P-SST-2026'!Z46+'P-SST-2026'!AA46+'P-SST-2026'!AB46+'P-SST-2026'!AC46+'P-SST-2026'!AD46+'P-SST-2026'!AE46+'P-SST-2026'!AF46</f>
        <v>3</v>
      </c>
      <c r="L1584" s="1031">
        <f t="shared" si="156"/>
        <v>0.75</v>
      </c>
      <c r="M1584" s="1031">
        <f t="shared" si="153"/>
        <v>0.25</v>
      </c>
      <c r="N1584" s="1022">
        <f>'P-SST-2026'!O46</f>
        <v>1</v>
      </c>
      <c r="O1584" s="1022">
        <f>'P-SST-2026'!AF46</f>
        <v>0</v>
      </c>
      <c r="P1584" s="1029">
        <f t="shared" si="157"/>
        <v>0</v>
      </c>
      <c r="Q1584" s="1029"/>
      <c r="R1584" s="1022">
        <f t="shared" si="154"/>
        <v>-6</v>
      </c>
      <c r="S1584" s="1022">
        <f t="shared" si="155"/>
        <v>-1</v>
      </c>
    </row>
    <row r="1585" spans="1:19">
      <c r="A1585" s="1022">
        <v>40</v>
      </c>
      <c r="B1585" s="1023" t="str">
        <f>'P-SST-2026'!D47</f>
        <v>SST40</v>
      </c>
      <c r="C1585" s="1053" t="s">
        <v>146</v>
      </c>
      <c r="D1585" s="1053" t="s">
        <v>111</v>
      </c>
      <c r="E1585" s="1023" t="str">
        <f>'P-SST-2026'!V47</f>
        <v>Secretaría General</v>
      </c>
      <c r="F1585" s="1022" t="str">
        <f>'P-SST-2026'!E47</f>
        <v>Realizar seguimiento al comité de convivencia laboral y su capacitación (recibir informes)</v>
      </c>
      <c r="G1585" s="1022">
        <v>9</v>
      </c>
      <c r="H1585" s="1022" t="s">
        <v>142</v>
      </c>
      <c r="I1585" s="1022">
        <f>'P-SST-2026'!S47</f>
        <v>12</v>
      </c>
      <c r="J1585" s="1022">
        <f>'P-SST-2026'!G47+'P-SST-2026'!H47+'P-SST-2026'!I47+'P-SST-2026'!J47+'P-SST-2026'!K47+'P-SST-2026'!L47+'P-SST-2026'!M47+'P-SST-2026'!N47+'P-SST-2026'!O47</f>
        <v>9</v>
      </c>
      <c r="K1585" s="1022">
        <f>'P-SST-2026'!X47+'P-SST-2026'!Y47+'P-SST-2026'!Z47+'P-SST-2026'!AA47+'P-SST-2026'!AB47+'P-SST-2026'!AC47+'P-SST-2026'!AD47+'P-SST-2026'!AE47+'P-SST-2026'!AF47</f>
        <v>3</v>
      </c>
      <c r="L1585" s="1031">
        <f t="shared" si="156"/>
        <v>0.75</v>
      </c>
      <c r="M1585" s="1031">
        <f t="shared" si="153"/>
        <v>0.25</v>
      </c>
      <c r="N1585" s="1022">
        <f>'P-SST-2026'!O47</f>
        <v>1</v>
      </c>
      <c r="O1585" s="1022">
        <f>'P-SST-2026'!AF47</f>
        <v>0</v>
      </c>
      <c r="P1585" s="1029">
        <f t="shared" si="157"/>
        <v>0</v>
      </c>
      <c r="Q1585" s="1029"/>
      <c r="R1585" s="1022">
        <f t="shared" si="154"/>
        <v>-6</v>
      </c>
      <c r="S1585" s="1022">
        <f t="shared" si="155"/>
        <v>-1</v>
      </c>
    </row>
    <row r="1586" spans="1:19">
      <c r="A1586" s="1022">
        <v>41</v>
      </c>
      <c r="B1586" s="1023" t="str">
        <f>'P-SST-2026'!D48</f>
        <v>SST41</v>
      </c>
      <c r="C1586" s="1053" t="s">
        <v>146</v>
      </c>
      <c r="D1586" s="1053" t="s">
        <v>111</v>
      </c>
      <c r="E1586" s="1023" t="str">
        <f>'P-SST-2026'!V48</f>
        <v>Secretaría General</v>
      </c>
      <c r="F1586" s="1022" t="str">
        <f>'P-SST-2026'!E48</f>
        <v>Actualizar y Acompañar el seguimiento al programa de Inspecciones COPASST .</v>
      </c>
      <c r="G1586" s="1022">
        <v>9</v>
      </c>
      <c r="H1586" s="1022" t="s">
        <v>142</v>
      </c>
      <c r="I1586" s="1022">
        <f>'P-SST-2026'!S48</f>
        <v>3</v>
      </c>
      <c r="J1586" s="1022">
        <f>'P-SST-2026'!G48+'P-SST-2026'!H48+'P-SST-2026'!I48+'P-SST-2026'!J48+'P-SST-2026'!K48+'P-SST-2026'!L48+'P-SST-2026'!M48+'P-SST-2026'!N48+'P-SST-2026'!O48</f>
        <v>2</v>
      </c>
      <c r="K1586" s="1022">
        <f>'P-SST-2026'!X48+'P-SST-2026'!Y48+'P-SST-2026'!Z48+'P-SST-2026'!AA48+'P-SST-2026'!AB48+'P-SST-2026'!AC48+'P-SST-2026'!AD48+'P-SST-2026'!AE48+'P-SST-2026'!AF48</f>
        <v>0</v>
      </c>
      <c r="L1586" s="1031">
        <f t="shared" si="156"/>
        <v>0.66666666666666663</v>
      </c>
      <c r="M1586" s="1031">
        <f t="shared" ref="M1586:M1747" si="158">K1586/I1586</f>
        <v>0</v>
      </c>
      <c r="N1586" s="1022">
        <f>'P-SST-2026'!O48</f>
        <v>0</v>
      </c>
      <c r="O1586" s="1022">
        <f>'P-SST-2026'!AF48</f>
        <v>0</v>
      </c>
      <c r="P1586" s="1029" t="e">
        <f t="shared" si="157"/>
        <v>#DIV/0!</v>
      </c>
      <c r="Q1586" s="1029"/>
      <c r="R1586" s="1022">
        <f t="shared" si="154"/>
        <v>-2</v>
      </c>
      <c r="S1586" s="1022">
        <f t="shared" si="155"/>
        <v>0</v>
      </c>
    </row>
    <row r="1587" spans="1:19">
      <c r="A1587" s="1022">
        <v>42</v>
      </c>
      <c r="B1587" s="1023" t="str">
        <f>'P-SST-2026'!D49</f>
        <v>SST42</v>
      </c>
      <c r="C1587" s="1053" t="s">
        <v>146</v>
      </c>
      <c r="D1587" s="1053" t="s">
        <v>111</v>
      </c>
      <c r="E1587" s="1023" t="str">
        <f>'P-SST-2026'!V49</f>
        <v>Secretaría General</v>
      </c>
      <c r="F1587" s="1022" t="str">
        <f>'P-SST-2026'!E49</f>
        <v xml:space="preserve">Gestionar la ejecución del Cronograma de capacitaciones y actividades del SG-SST  </v>
      </c>
      <c r="G1587" s="1022">
        <v>9</v>
      </c>
      <c r="H1587" s="1022" t="s">
        <v>142</v>
      </c>
      <c r="I1587" s="1022">
        <f>'P-SST-2026'!S49</f>
        <v>9</v>
      </c>
      <c r="J1587" s="1022">
        <f>'P-SST-2026'!G49+'P-SST-2026'!H49+'P-SST-2026'!I49+'P-SST-2026'!J49+'P-SST-2026'!K49+'P-SST-2026'!L49+'P-SST-2026'!M49+'P-SST-2026'!N49+'P-SST-2026'!O49</f>
        <v>8</v>
      </c>
      <c r="K1587" s="1022">
        <f>'P-SST-2026'!X49+'P-SST-2026'!Y49+'P-SST-2026'!Z49+'P-SST-2026'!AA49+'P-SST-2026'!AB49+'P-SST-2026'!AC49+'P-SST-2026'!AD49+'P-SST-2026'!AE49+'P-SST-2026'!AF49</f>
        <v>2</v>
      </c>
      <c r="L1587" s="1031">
        <f t="shared" si="156"/>
        <v>0.88888888888888884</v>
      </c>
      <c r="M1587" s="1031">
        <f t="shared" si="158"/>
        <v>0.22222222222222221</v>
      </c>
      <c r="N1587" s="1022">
        <f>'P-SST-2026'!O49</f>
        <v>1</v>
      </c>
      <c r="O1587" s="1022">
        <f>'P-SST-2026'!AF49</f>
        <v>0</v>
      </c>
      <c r="P1587" s="1029">
        <f t="shared" si="157"/>
        <v>0</v>
      </c>
      <c r="Q1587" s="1029"/>
      <c r="R1587" s="1022">
        <f t="shared" si="154"/>
        <v>-6</v>
      </c>
      <c r="S1587" s="1022">
        <f t="shared" si="155"/>
        <v>-1</v>
      </c>
    </row>
    <row r="1588" spans="1:19">
      <c r="A1588" s="1022">
        <v>43</v>
      </c>
      <c r="B1588" s="1023" t="str">
        <f>'P-SST-2026'!D50</f>
        <v>SST43</v>
      </c>
      <c r="C1588" s="1053" t="s">
        <v>146</v>
      </c>
      <c r="D1588" s="1053" t="s">
        <v>111</v>
      </c>
      <c r="E1588" s="1023" t="str">
        <f>'P-SST-2026'!V50</f>
        <v>Secretaría General</v>
      </c>
      <c r="F1588" s="1022" t="str">
        <f>'P-SST-2026'!E50</f>
        <v>Gestionar la publicación de piezas y campañas sobre seguridad y salud en el trabajo con comunicaciones.</v>
      </c>
      <c r="G1588" s="1022">
        <v>9</v>
      </c>
      <c r="H1588" s="1022" t="s">
        <v>142</v>
      </c>
      <c r="I1588" s="1022">
        <f>'P-SST-2026'!S50</f>
        <v>9</v>
      </c>
      <c r="J1588" s="1022">
        <f>'P-SST-2026'!G50+'P-SST-2026'!H50+'P-SST-2026'!I50+'P-SST-2026'!J50+'P-SST-2026'!K50+'P-SST-2026'!L50+'P-SST-2026'!M50+'P-SST-2026'!N50+'P-SST-2026'!O50</f>
        <v>8</v>
      </c>
      <c r="K1588" s="1022">
        <f>'P-SST-2026'!X50+'P-SST-2026'!Y50+'P-SST-2026'!Z50+'P-SST-2026'!AA50+'P-SST-2026'!AB50+'P-SST-2026'!AC50+'P-SST-2026'!AD50+'P-SST-2026'!AE50+'P-SST-2026'!AF50</f>
        <v>2</v>
      </c>
      <c r="L1588" s="1031">
        <f t="shared" si="156"/>
        <v>0.88888888888888884</v>
      </c>
      <c r="M1588" s="1031">
        <f t="shared" si="158"/>
        <v>0.22222222222222221</v>
      </c>
      <c r="N1588" s="1022">
        <f>'P-SST-2026'!O50</f>
        <v>1</v>
      </c>
      <c r="O1588" s="1022">
        <f>'P-SST-2026'!AF50</f>
        <v>0</v>
      </c>
      <c r="P1588" s="1029">
        <f t="shared" si="157"/>
        <v>0</v>
      </c>
      <c r="Q1588" s="1029"/>
      <c r="R1588" s="1022">
        <f t="shared" si="154"/>
        <v>-6</v>
      </c>
      <c r="S1588" s="1022">
        <f t="shared" si="155"/>
        <v>-1</v>
      </c>
    </row>
    <row r="1589" spans="1:19">
      <c r="A1589" s="1022">
        <v>1</v>
      </c>
      <c r="B1589" s="1023" t="str">
        <f>'P-SST-2026'!D8</f>
        <v>SST1</v>
      </c>
      <c r="C1589" s="1053" t="s">
        <v>146</v>
      </c>
      <c r="D1589" s="1053" t="s">
        <v>111</v>
      </c>
      <c r="E1589" s="1023" t="str">
        <f>'P-SST-2026'!V8</f>
        <v>Secretaría General</v>
      </c>
      <c r="F1589" s="1022" t="str">
        <f>'P-SST-2026'!E8</f>
        <v xml:space="preserve"> Reportar los indicadores del SG-SST en ISOLUCION.</v>
      </c>
      <c r="G1589" s="1022">
        <v>10</v>
      </c>
      <c r="H1589" s="1022" t="s">
        <v>143</v>
      </c>
      <c r="I1589" s="1022">
        <f>'P-SST-2026'!S8</f>
        <v>12</v>
      </c>
      <c r="J1589" s="1022">
        <f>'P-SST-2026'!G8+'P-SST-2026'!H8+'P-SST-2026'!I8+'P-SST-2026'!J8+'P-SST-2026'!K8+'P-SST-2026'!L8+'P-SST-2026'!M8+'P-SST-2026'!N8+'P-SST-2026'!O8+'P-SST-2026'!P8</f>
        <v>10</v>
      </c>
      <c r="K1589" s="1022">
        <f>'P-SST-2026'!X8+'P-SST-2026'!Y8+'P-SST-2026'!Z8+'P-SST-2026'!AA8+'P-SST-2026'!AB8+'P-SST-2026'!AC8+'P-SST-2026'!AD8+'P-SST-2026'!AE8+'P-SST-2026'!AF8+'P-SST-2026'!AG8</f>
        <v>3</v>
      </c>
      <c r="L1589" s="1031">
        <f t="shared" si="156"/>
        <v>0.83333333333333337</v>
      </c>
      <c r="M1589" s="1031">
        <f t="shared" si="158"/>
        <v>0.25</v>
      </c>
      <c r="N1589" s="1022">
        <f>'P-SST-2026'!P8</f>
        <v>1</v>
      </c>
      <c r="O1589" s="1022">
        <f>'P-SST-2026'!AG8</f>
        <v>0</v>
      </c>
      <c r="P1589" s="1029">
        <f t="shared" si="157"/>
        <v>0</v>
      </c>
      <c r="Q1589" s="1029"/>
      <c r="R1589" s="1022">
        <f t="shared" si="154"/>
        <v>-7</v>
      </c>
      <c r="S1589" s="1022">
        <f t="shared" si="155"/>
        <v>-1</v>
      </c>
    </row>
    <row r="1590" spans="1:19">
      <c r="A1590" s="1022">
        <v>2</v>
      </c>
      <c r="B1590" s="1023" t="str">
        <f>'P-SST-2026'!D9</f>
        <v>SST2</v>
      </c>
      <c r="C1590" s="1053" t="s">
        <v>146</v>
      </c>
      <c r="D1590" s="1053" t="s">
        <v>111</v>
      </c>
      <c r="E1590" s="1023" t="str">
        <f>'P-SST-2026'!V9</f>
        <v>Secretaría General</v>
      </c>
      <c r="F1590" s="1022" t="str">
        <f>'P-SST-2026'!E9</f>
        <v>Actualizar la política de SST teniendo en cuenta el decreto 1072 de 2015 y la ISO 45001.</v>
      </c>
      <c r="G1590" s="1022">
        <v>10</v>
      </c>
      <c r="H1590" s="1022" t="s">
        <v>143</v>
      </c>
      <c r="I1590" s="1022">
        <f>'P-SST-2026'!S9</f>
        <v>1</v>
      </c>
      <c r="J1590" s="1022">
        <f>'P-SST-2026'!G9+'P-SST-2026'!H9+'P-SST-2026'!I9+'P-SST-2026'!J9+'P-SST-2026'!K9+'P-SST-2026'!L9+'P-SST-2026'!M9+'P-SST-2026'!N9+'P-SST-2026'!O9+'P-SST-2026'!P9</f>
        <v>1</v>
      </c>
      <c r="K1590" s="1022">
        <f>'P-SST-2026'!X9+'P-SST-2026'!Y9+'P-SST-2026'!Z9+'P-SST-2026'!AA9+'P-SST-2026'!AB9+'P-SST-2026'!AC9+'P-SST-2026'!AD9+'P-SST-2026'!AE9+'P-SST-2026'!AF9+'P-SST-2026'!AG9</f>
        <v>1</v>
      </c>
      <c r="L1590" s="1031">
        <f t="shared" si="156"/>
        <v>1</v>
      </c>
      <c r="M1590" s="1031">
        <f t="shared" si="158"/>
        <v>1</v>
      </c>
      <c r="N1590" s="1022">
        <f>'P-SST-2026'!P9</f>
        <v>0</v>
      </c>
      <c r="O1590" s="1022">
        <f>'P-SST-2026'!AG9</f>
        <v>0</v>
      </c>
      <c r="P1590" s="1029" t="e">
        <f t="shared" si="157"/>
        <v>#DIV/0!</v>
      </c>
      <c r="Q1590" s="1029"/>
      <c r="R1590" s="1022">
        <f t="shared" si="154"/>
        <v>0</v>
      </c>
      <c r="S1590" s="1022">
        <f t="shared" si="155"/>
        <v>0</v>
      </c>
    </row>
    <row r="1591" spans="1:19">
      <c r="A1591" s="1022">
        <v>3</v>
      </c>
      <c r="B1591" s="1023" t="str">
        <f>'P-SST-2026'!D10</f>
        <v>SST3</v>
      </c>
      <c r="C1591" s="1053" t="s">
        <v>146</v>
      </c>
      <c r="D1591" s="1053" t="s">
        <v>111</v>
      </c>
      <c r="E1591" s="1023" t="str">
        <f>'P-SST-2026'!V10</f>
        <v>Secretaría General</v>
      </c>
      <c r="F1591" s="1022" t="str">
        <f>'P-SST-2026'!E10</f>
        <v>Gestionar las elecciones del comité de convivencia (COCOLA) y el comité paritario de seguridad y salud en el trabajo (COPASST) Para la vigencia  2027-2028.</v>
      </c>
      <c r="G1591" s="1022">
        <v>10</v>
      </c>
      <c r="H1591" s="1022" t="s">
        <v>143</v>
      </c>
      <c r="I1591" s="1022">
        <f>'P-SST-2026'!S10</f>
        <v>1</v>
      </c>
      <c r="J1591" s="1022">
        <f>'P-SST-2026'!G10+'P-SST-2026'!H10+'P-SST-2026'!I10+'P-SST-2026'!J10+'P-SST-2026'!K10+'P-SST-2026'!L10+'P-SST-2026'!M10+'P-SST-2026'!N10+'P-SST-2026'!O10+'P-SST-2026'!P10</f>
        <v>0</v>
      </c>
      <c r="K1591" s="1022">
        <f>'P-SST-2026'!X10+'P-SST-2026'!Y10+'P-SST-2026'!Z10+'P-SST-2026'!AA10+'P-SST-2026'!AB10+'P-SST-2026'!AC10+'P-SST-2026'!AD10+'P-SST-2026'!AE10+'P-SST-2026'!AF10+'P-SST-2026'!AG10</f>
        <v>0</v>
      </c>
      <c r="L1591" s="1031">
        <f t="shared" si="156"/>
        <v>0</v>
      </c>
      <c r="M1591" s="1031">
        <f t="shared" si="158"/>
        <v>0</v>
      </c>
      <c r="N1591" s="1022">
        <f>'P-SST-2026'!P10</f>
        <v>0</v>
      </c>
      <c r="O1591" s="1022">
        <f>'P-SST-2026'!AG10</f>
        <v>0</v>
      </c>
      <c r="P1591" s="1029" t="e">
        <f t="shared" si="157"/>
        <v>#DIV/0!</v>
      </c>
      <c r="Q1591" s="1029"/>
      <c r="R1591" s="1022">
        <f t="shared" si="154"/>
        <v>0</v>
      </c>
      <c r="S1591" s="1022">
        <f t="shared" si="155"/>
        <v>0</v>
      </c>
    </row>
    <row r="1592" spans="1:19">
      <c r="A1592" s="1022">
        <v>4</v>
      </c>
      <c r="B1592" s="1023" t="str">
        <f>'P-SST-2026'!D11</f>
        <v>SST4</v>
      </c>
      <c r="C1592" s="1053" t="s">
        <v>146</v>
      </c>
      <c r="D1592" s="1053" t="s">
        <v>111</v>
      </c>
      <c r="E1592" s="1023" t="str">
        <f>'P-SST-2026'!V11</f>
        <v>Secretaría General</v>
      </c>
      <c r="F1592" s="1022" t="str">
        <f>'P-SST-2026'!E11</f>
        <v>Crear la convocatoria para las elecciones del comité de convivencia (COCOLA) y el comité paritario de seguridad y salud en el trabajo (COPASST) Para la vigencia  2027-2028.</v>
      </c>
      <c r="G1592" s="1022">
        <v>10</v>
      </c>
      <c r="H1592" s="1022" t="s">
        <v>143</v>
      </c>
      <c r="I1592" s="1022">
        <f>'P-SST-2026'!S11</f>
        <v>1</v>
      </c>
      <c r="J1592" s="1022">
        <f>'P-SST-2026'!G11+'P-SST-2026'!H11+'P-SST-2026'!I11+'P-SST-2026'!J11+'P-SST-2026'!K11+'P-SST-2026'!L11+'P-SST-2026'!M11+'P-SST-2026'!N11+'P-SST-2026'!O11+'P-SST-2026'!P11</f>
        <v>1</v>
      </c>
      <c r="K1592" s="1022">
        <f>'P-SST-2026'!X11+'P-SST-2026'!Y11+'P-SST-2026'!Z11+'P-SST-2026'!AA11+'P-SST-2026'!AB11+'P-SST-2026'!AC11+'P-SST-2026'!AD11+'P-SST-2026'!AE11+'P-SST-2026'!AF11+'P-SST-2026'!AG11</f>
        <v>0</v>
      </c>
      <c r="L1592" s="1031">
        <f t="shared" si="156"/>
        <v>1</v>
      </c>
      <c r="M1592" s="1031">
        <f t="shared" si="158"/>
        <v>0</v>
      </c>
      <c r="N1592" s="1022">
        <f>'P-SST-2026'!P11</f>
        <v>0</v>
      </c>
      <c r="O1592" s="1022">
        <f>'P-SST-2026'!AG11</f>
        <v>0</v>
      </c>
      <c r="P1592" s="1029" t="e">
        <f t="shared" si="157"/>
        <v>#DIV/0!</v>
      </c>
      <c r="Q1592" s="1029"/>
      <c r="R1592" s="1022">
        <f t="shared" si="154"/>
        <v>-1</v>
      </c>
      <c r="S1592" s="1022">
        <f t="shared" si="155"/>
        <v>0</v>
      </c>
    </row>
    <row r="1593" spans="1:19">
      <c r="A1593" s="1022">
        <v>5</v>
      </c>
      <c r="B1593" s="1023" t="str">
        <f>'P-SST-2026'!D12</f>
        <v>SST5</v>
      </c>
      <c r="C1593" s="1053" t="s">
        <v>146</v>
      </c>
      <c r="D1593" s="1053" t="s">
        <v>111</v>
      </c>
      <c r="E1593" s="1023" t="str">
        <f>'P-SST-2026'!V12</f>
        <v>Secretaría General</v>
      </c>
      <c r="F1593" s="1022" t="str">
        <f>'P-SST-2026'!E12</f>
        <v>Actualizar los objetivos del sistema de gestion de seguridad y salud en el trabajo  teniendo en cuenta el decreto 1072 de 2015 y la ISO 45001.</v>
      </c>
      <c r="G1593" s="1022">
        <v>10</v>
      </c>
      <c r="H1593" s="1022" t="s">
        <v>143</v>
      </c>
      <c r="I1593" s="1022">
        <f>'P-SST-2026'!S12</f>
        <v>1</v>
      </c>
      <c r="J1593" s="1022">
        <f>'P-SST-2026'!G12+'P-SST-2026'!H12+'P-SST-2026'!I12+'P-SST-2026'!J12+'P-SST-2026'!K12+'P-SST-2026'!L12+'P-SST-2026'!M12+'P-SST-2026'!N12+'P-SST-2026'!O12+'P-SST-2026'!P12</f>
        <v>0</v>
      </c>
      <c r="K1593" s="1022">
        <f>'P-SST-2026'!X12+'P-SST-2026'!Y12+'P-SST-2026'!Z12+'P-SST-2026'!AA12+'P-SST-2026'!AB12+'P-SST-2026'!AC12+'P-SST-2026'!AD12+'P-SST-2026'!AE12+'P-SST-2026'!AF12+'P-SST-2026'!AG12</f>
        <v>0</v>
      </c>
      <c r="L1593" s="1031">
        <f t="shared" si="156"/>
        <v>0</v>
      </c>
      <c r="M1593" s="1031">
        <f t="shared" si="158"/>
        <v>0</v>
      </c>
      <c r="N1593" s="1022">
        <f>'P-SST-2026'!P12</f>
        <v>0</v>
      </c>
      <c r="O1593" s="1022">
        <f>'P-SST-2026'!AG12</f>
        <v>0</v>
      </c>
      <c r="P1593" s="1029" t="e">
        <f t="shared" si="157"/>
        <v>#DIV/0!</v>
      </c>
      <c r="Q1593" s="1029"/>
      <c r="R1593" s="1022">
        <f t="shared" si="154"/>
        <v>0</v>
      </c>
      <c r="S1593" s="1022">
        <f t="shared" si="155"/>
        <v>0</v>
      </c>
    </row>
    <row r="1594" spans="1:19">
      <c r="A1594" s="1022">
        <v>6</v>
      </c>
      <c r="B1594" s="1023" t="str">
        <f>'P-SST-2026'!D13</f>
        <v>SST6</v>
      </c>
      <c r="C1594" s="1053" t="s">
        <v>146</v>
      </c>
      <c r="D1594" s="1053" t="s">
        <v>111</v>
      </c>
      <c r="E1594" s="1023" t="str">
        <f>'P-SST-2026'!V13</f>
        <v>Secretaría General</v>
      </c>
      <c r="F1594" s="1022" t="str">
        <f>'P-SST-2026'!E13</f>
        <v>Actualizarel Reglamento de Higiene y Seguridad Industrial teniendo en cuenta el decreto 1072 de 2015 y la ISO 45001.</v>
      </c>
      <c r="G1594" s="1022">
        <v>10</v>
      </c>
      <c r="H1594" s="1022" t="s">
        <v>143</v>
      </c>
      <c r="I1594" s="1022">
        <f>'P-SST-2026'!S13</f>
        <v>1</v>
      </c>
      <c r="J1594" s="1022">
        <f>'P-SST-2026'!G13+'P-SST-2026'!H13+'P-SST-2026'!I13+'P-SST-2026'!J13+'P-SST-2026'!K13+'P-SST-2026'!L13+'P-SST-2026'!M13+'P-SST-2026'!N13+'P-SST-2026'!O13+'P-SST-2026'!P13</f>
        <v>1</v>
      </c>
      <c r="K1594" s="1022">
        <f>'P-SST-2026'!X13+'P-SST-2026'!Y13+'P-SST-2026'!Z13+'P-SST-2026'!AA13+'P-SST-2026'!AB13+'P-SST-2026'!AC13+'P-SST-2026'!AD13+'P-SST-2026'!AE13+'P-SST-2026'!AF13+'P-SST-2026'!AG13</f>
        <v>1</v>
      </c>
      <c r="L1594" s="1031">
        <f t="shared" si="156"/>
        <v>1</v>
      </c>
      <c r="M1594" s="1031">
        <f t="shared" si="158"/>
        <v>1</v>
      </c>
      <c r="N1594" s="1022">
        <f>'P-SST-2026'!P13</f>
        <v>0</v>
      </c>
      <c r="O1594" s="1022">
        <f>'P-SST-2026'!AG13</f>
        <v>0</v>
      </c>
      <c r="P1594" s="1029" t="e">
        <f t="shared" si="157"/>
        <v>#DIV/0!</v>
      </c>
      <c r="Q1594" s="1029"/>
      <c r="R1594" s="1022">
        <f t="shared" si="154"/>
        <v>0</v>
      </c>
      <c r="S1594" s="1022">
        <f t="shared" si="155"/>
        <v>0</v>
      </c>
    </row>
    <row r="1595" spans="1:19">
      <c r="A1595" s="1022">
        <v>7</v>
      </c>
      <c r="B1595" s="1023" t="str">
        <f>'P-SST-2026'!D14</f>
        <v>SST7</v>
      </c>
      <c r="C1595" s="1053" t="s">
        <v>146</v>
      </c>
      <c r="D1595" s="1053" t="s">
        <v>111</v>
      </c>
      <c r="E1595" s="1023" t="str">
        <f>'P-SST-2026'!V14</f>
        <v>Secretaría General</v>
      </c>
      <c r="F1595" s="1022" t="str">
        <f>'P-SST-2026'!E14</f>
        <v>Actualizar los programas de vigilancia epidemiologicos del sistema de gestion de seguridad y salud en el trabajo:
1. PVE osteomuscular
2.PVE Riesgos Cardiovasculares
3.PVE Riesgo Psicosocial
4.PVE Riesgo Auditivo 
5.PVE Riesgo Visual</v>
      </c>
      <c r="G1595" s="1022">
        <v>10</v>
      </c>
      <c r="H1595" s="1022" t="s">
        <v>143</v>
      </c>
      <c r="I1595" s="1022">
        <f>'P-SST-2026'!S14</f>
        <v>3</v>
      </c>
      <c r="J1595" s="1022">
        <f>'P-SST-2026'!G14+'P-SST-2026'!H14+'P-SST-2026'!I14+'P-SST-2026'!J14+'P-SST-2026'!K14+'P-SST-2026'!L14+'P-SST-2026'!M14+'P-SST-2026'!N14+'P-SST-2026'!O14+'P-SST-2026'!P14</f>
        <v>3</v>
      </c>
      <c r="K1595" s="1022">
        <f>'P-SST-2026'!X14+'P-SST-2026'!Y14+'P-SST-2026'!Z14+'P-SST-2026'!AA14+'P-SST-2026'!AB14+'P-SST-2026'!AC14+'P-SST-2026'!AD14+'P-SST-2026'!AE14+'P-SST-2026'!AF14+'P-SST-2026'!AG14</f>
        <v>0</v>
      </c>
      <c r="L1595" s="1031">
        <f t="shared" si="156"/>
        <v>1</v>
      </c>
      <c r="M1595" s="1031">
        <f t="shared" si="158"/>
        <v>0</v>
      </c>
      <c r="N1595" s="1022">
        <f>'P-SST-2026'!P14</f>
        <v>1</v>
      </c>
      <c r="O1595" s="1022">
        <f>'P-SST-2026'!AG14</f>
        <v>0</v>
      </c>
      <c r="P1595" s="1029">
        <f t="shared" si="157"/>
        <v>0</v>
      </c>
      <c r="Q1595" s="1029"/>
      <c r="R1595" s="1022">
        <f t="shared" si="154"/>
        <v>-3</v>
      </c>
      <c r="S1595" s="1022">
        <f t="shared" si="155"/>
        <v>-1</v>
      </c>
    </row>
    <row r="1596" spans="1:19">
      <c r="A1596" s="1022">
        <v>8</v>
      </c>
      <c r="B1596" s="1023" t="str">
        <f>'P-SST-2026'!D15</f>
        <v>SST8</v>
      </c>
      <c r="C1596" s="1053" t="s">
        <v>146</v>
      </c>
      <c r="D1596" s="1053" t="s">
        <v>111</v>
      </c>
      <c r="E1596" s="1023" t="str">
        <f>'P-SST-2026'!V15</f>
        <v>Secretaría General</v>
      </c>
      <c r="F1596" s="1022" t="str">
        <f>'P-SST-2026'!E15</f>
        <v>Actualizar los programas del sistema de gestion de seguridad y salud en el trabajo:
1.Plan Estratégico De Seguridad Vial
2.Programa De Estilos De Vida Y Entornos Laborales Saludables
3.Programa De Gestión Riesgo Químico</v>
      </c>
      <c r="G1596" s="1022">
        <v>10</v>
      </c>
      <c r="H1596" s="1022" t="s">
        <v>143</v>
      </c>
      <c r="I1596" s="1022">
        <f>'P-SST-2026'!S15</f>
        <v>2</v>
      </c>
      <c r="J1596" s="1022">
        <f>'P-SST-2026'!G15+'P-SST-2026'!H15+'P-SST-2026'!I15+'P-SST-2026'!J15+'P-SST-2026'!K15+'P-SST-2026'!L15+'P-SST-2026'!M15+'P-SST-2026'!N15+'P-SST-2026'!O15+'P-SST-2026'!P15</f>
        <v>2</v>
      </c>
      <c r="K1596" s="1022">
        <f>'P-SST-2026'!X15+'P-SST-2026'!Y15+'P-SST-2026'!Z15+'P-SST-2026'!AA15+'P-SST-2026'!AB15+'P-SST-2026'!AC15+'P-SST-2026'!AD15+'P-SST-2026'!AE15+'P-SST-2026'!AF15+'P-SST-2026'!AG15</f>
        <v>0</v>
      </c>
      <c r="L1596" s="1031">
        <f t="shared" si="156"/>
        <v>1</v>
      </c>
      <c r="M1596" s="1031">
        <f t="shared" si="158"/>
        <v>0</v>
      </c>
      <c r="N1596" s="1022">
        <f>'P-SST-2026'!P15</f>
        <v>0</v>
      </c>
      <c r="O1596" s="1022">
        <f>'P-SST-2026'!AG15</f>
        <v>0</v>
      </c>
      <c r="P1596" s="1029" t="e">
        <f t="shared" si="157"/>
        <v>#DIV/0!</v>
      </c>
      <c r="Q1596" s="1029"/>
      <c r="R1596" s="1022">
        <f t="shared" si="154"/>
        <v>-2</v>
      </c>
      <c r="S1596" s="1022">
        <f t="shared" si="155"/>
        <v>0</v>
      </c>
    </row>
    <row r="1597" spans="1:19">
      <c r="A1597" s="1022">
        <v>9</v>
      </c>
      <c r="B1597" s="1023" t="str">
        <f>'P-SST-2026'!D16</f>
        <v>SST9</v>
      </c>
      <c r="C1597" s="1053" t="s">
        <v>146</v>
      </c>
      <c r="D1597" s="1053" t="s">
        <v>111</v>
      </c>
      <c r="E1597" s="1023" t="str">
        <f>'P-SST-2026'!V16</f>
        <v>Secretaría General</v>
      </c>
      <c r="F1597" s="1022" t="str">
        <f>'P-SST-2026'!E16</f>
        <v xml:space="preserve"> Elaborar Informe final de intervención Programa de estilos de vida y entornos laborales saludables Código: A-04-P-019</v>
      </c>
      <c r="G1597" s="1022">
        <v>10</v>
      </c>
      <c r="H1597" s="1022" t="s">
        <v>143</v>
      </c>
      <c r="I1597" s="1022">
        <f>'P-SST-2026'!S16</f>
        <v>1</v>
      </c>
      <c r="J1597" s="1022">
        <f>'P-SST-2026'!G16+'P-SST-2026'!H16+'P-SST-2026'!I16+'P-SST-2026'!J16+'P-SST-2026'!K16+'P-SST-2026'!L16+'P-SST-2026'!M16+'P-SST-2026'!N16+'P-SST-2026'!O16+'P-SST-2026'!P16</f>
        <v>0</v>
      </c>
      <c r="K1597" s="1022">
        <f>'P-SST-2026'!X16+'P-SST-2026'!Y16+'P-SST-2026'!Z16+'P-SST-2026'!AA16+'P-SST-2026'!AB16+'P-SST-2026'!AC16+'P-SST-2026'!AD16+'P-SST-2026'!AE16+'P-SST-2026'!AF16+'P-SST-2026'!AG16</f>
        <v>0</v>
      </c>
      <c r="L1597" s="1031">
        <f t="shared" si="156"/>
        <v>0</v>
      </c>
      <c r="M1597" s="1031">
        <f t="shared" si="158"/>
        <v>0</v>
      </c>
      <c r="N1597" s="1022">
        <f>'P-SST-2026'!P16</f>
        <v>0</v>
      </c>
      <c r="O1597" s="1022">
        <f>'P-SST-2026'!AG16</f>
        <v>0</v>
      </c>
      <c r="P1597" s="1029" t="e">
        <f t="shared" si="157"/>
        <v>#DIV/0!</v>
      </c>
      <c r="Q1597" s="1029"/>
      <c r="R1597" s="1022">
        <f t="shared" si="154"/>
        <v>0</v>
      </c>
      <c r="S1597" s="1022">
        <f t="shared" si="155"/>
        <v>0</v>
      </c>
    </row>
    <row r="1598" spans="1:19">
      <c r="A1598" s="1022">
        <v>10</v>
      </c>
      <c r="B1598" s="1023" t="str">
        <f>'P-SST-2026'!D17</f>
        <v>SST10</v>
      </c>
      <c r="C1598" s="1053" t="s">
        <v>146</v>
      </c>
      <c r="D1598" s="1053" t="s">
        <v>111</v>
      </c>
      <c r="E1598" s="1023" t="str">
        <f>'P-SST-2026'!V17</f>
        <v>Secretaría General</v>
      </c>
      <c r="F1598" s="1022" t="str">
        <f>'P-SST-2026'!E17</f>
        <v>Actualizar el  formato del profesiograma</v>
      </c>
      <c r="G1598" s="1022">
        <v>10</v>
      </c>
      <c r="H1598" s="1022" t="s">
        <v>143</v>
      </c>
      <c r="I1598" s="1022">
        <f>'P-SST-2026'!S17</f>
        <v>1</v>
      </c>
      <c r="J1598" s="1022">
        <f>'P-SST-2026'!G17+'P-SST-2026'!H17+'P-SST-2026'!I17+'P-SST-2026'!J17+'P-SST-2026'!K17+'P-SST-2026'!L17+'P-SST-2026'!M17+'P-SST-2026'!N17+'P-SST-2026'!O17+'P-SST-2026'!P17</f>
        <v>1</v>
      </c>
      <c r="K1598" s="1022">
        <f>'P-SST-2026'!X17+'P-SST-2026'!Y17+'P-SST-2026'!Z17+'P-SST-2026'!AA17+'P-SST-2026'!AB17+'P-SST-2026'!AC17+'P-SST-2026'!AD17+'P-SST-2026'!AE17+'P-SST-2026'!AF17+'P-SST-2026'!AG17</f>
        <v>0</v>
      </c>
      <c r="L1598" s="1031">
        <f t="shared" si="156"/>
        <v>1</v>
      </c>
      <c r="M1598" s="1031">
        <f t="shared" si="158"/>
        <v>0</v>
      </c>
      <c r="N1598" s="1022">
        <f>'P-SST-2026'!P17</f>
        <v>0</v>
      </c>
      <c r="O1598" s="1022">
        <f>'P-SST-2026'!AG17</f>
        <v>0</v>
      </c>
      <c r="P1598" s="1029" t="e">
        <f t="shared" si="157"/>
        <v>#DIV/0!</v>
      </c>
      <c r="Q1598" s="1029"/>
      <c r="R1598" s="1022">
        <f t="shared" si="154"/>
        <v>-1</v>
      </c>
      <c r="S1598" s="1022">
        <f t="shared" si="155"/>
        <v>0</v>
      </c>
    </row>
    <row r="1599" spans="1:19">
      <c r="A1599" s="1022">
        <v>11</v>
      </c>
      <c r="B1599" s="1023" t="str">
        <f>'P-SST-2026'!D18</f>
        <v>SST11</v>
      </c>
      <c r="C1599" s="1053" t="s">
        <v>146</v>
      </c>
      <c r="D1599" s="1053" t="s">
        <v>111</v>
      </c>
      <c r="E1599" s="1023" t="str">
        <f>'P-SST-2026'!V18</f>
        <v>Secretaría General</v>
      </c>
      <c r="F1599" s="1022" t="str">
        <f>'P-SST-2026'!E18</f>
        <v>Realizar rendición de cuentas a todas las partes interesadas del SG-SST</v>
      </c>
      <c r="G1599" s="1022">
        <v>10</v>
      </c>
      <c r="H1599" s="1022" t="s">
        <v>143</v>
      </c>
      <c r="I1599" s="1022">
        <f>'P-SST-2026'!S18</f>
        <v>1</v>
      </c>
      <c r="J1599" s="1022">
        <f>'P-SST-2026'!G18+'P-SST-2026'!H18+'P-SST-2026'!I18+'P-SST-2026'!J18+'P-SST-2026'!K18+'P-SST-2026'!L18+'P-SST-2026'!M18+'P-SST-2026'!N18+'P-SST-2026'!O18+'P-SST-2026'!P18</f>
        <v>0</v>
      </c>
      <c r="K1599" s="1022">
        <f>'P-SST-2026'!X18+'P-SST-2026'!Y18+'P-SST-2026'!Z18+'P-SST-2026'!AA18+'P-SST-2026'!AB18+'P-SST-2026'!AC18+'P-SST-2026'!AD18+'P-SST-2026'!AE18+'P-SST-2026'!AF18+'P-SST-2026'!AG18</f>
        <v>0</v>
      </c>
      <c r="L1599" s="1031">
        <f t="shared" si="156"/>
        <v>0</v>
      </c>
      <c r="M1599" s="1031">
        <f t="shared" si="158"/>
        <v>0</v>
      </c>
      <c r="N1599" s="1022">
        <f>'P-SST-2026'!P18</f>
        <v>0</v>
      </c>
      <c r="O1599" s="1022">
        <f>'P-SST-2026'!AG18</f>
        <v>0</v>
      </c>
      <c r="P1599" s="1029" t="e">
        <f t="shared" si="157"/>
        <v>#DIV/0!</v>
      </c>
      <c r="Q1599" s="1029"/>
      <c r="R1599" s="1022">
        <f t="shared" si="154"/>
        <v>0</v>
      </c>
      <c r="S1599" s="1022">
        <f t="shared" si="155"/>
        <v>0</v>
      </c>
    </row>
    <row r="1600" spans="1:19">
      <c r="A1600" s="1022">
        <v>12</v>
      </c>
      <c r="B1600" s="1023" t="str">
        <f>'P-SST-2026'!D19</f>
        <v>SST12</v>
      </c>
      <c r="C1600" s="1053" t="s">
        <v>146</v>
      </c>
      <c r="D1600" s="1053" t="s">
        <v>111</v>
      </c>
      <c r="E1600" s="1023" t="str">
        <f>'P-SST-2026'!V19</f>
        <v>Secretaría General</v>
      </c>
      <c r="F1600" s="1022" t="str">
        <f>'P-SST-2026'!E19</f>
        <v>Proyectar las necesidades de presupuesto para la vigencia 2027.</v>
      </c>
      <c r="G1600" s="1022">
        <v>10</v>
      </c>
      <c r="H1600" s="1022" t="s">
        <v>143</v>
      </c>
      <c r="I1600" s="1022">
        <f>'P-SST-2026'!S19</f>
        <v>1</v>
      </c>
      <c r="J1600" s="1022">
        <f>'P-SST-2026'!G19+'P-SST-2026'!H19+'P-SST-2026'!I19+'P-SST-2026'!J19+'P-SST-2026'!K19+'P-SST-2026'!L19+'P-SST-2026'!M19+'P-SST-2026'!N19+'P-SST-2026'!O19+'P-SST-2026'!P19</f>
        <v>0</v>
      </c>
      <c r="K1600" s="1022">
        <f>'P-SST-2026'!X19+'P-SST-2026'!Y19+'P-SST-2026'!Z19+'P-SST-2026'!AA19+'P-SST-2026'!AB19+'P-SST-2026'!AC19+'P-SST-2026'!AD19+'P-SST-2026'!AE19+'P-SST-2026'!AF19+'P-SST-2026'!AG19</f>
        <v>0</v>
      </c>
      <c r="L1600" s="1031">
        <f t="shared" si="156"/>
        <v>0</v>
      </c>
      <c r="M1600" s="1031">
        <f t="shared" si="158"/>
        <v>0</v>
      </c>
      <c r="N1600" s="1022">
        <f>'P-SST-2026'!P19</f>
        <v>0</v>
      </c>
      <c r="O1600" s="1022">
        <f>'P-SST-2026'!AG19</f>
        <v>0</v>
      </c>
      <c r="P1600" s="1029" t="e">
        <f t="shared" si="157"/>
        <v>#DIV/0!</v>
      </c>
      <c r="Q1600" s="1029"/>
      <c r="R1600" s="1022">
        <f t="shared" si="154"/>
        <v>0</v>
      </c>
      <c r="S1600" s="1022">
        <f t="shared" si="155"/>
        <v>0</v>
      </c>
    </row>
    <row r="1601" spans="1:19">
      <c r="A1601" s="1022">
        <v>13</v>
      </c>
      <c r="B1601" s="1023" t="str">
        <f>'P-SST-2026'!D20</f>
        <v>SST13</v>
      </c>
      <c r="C1601" s="1053" t="s">
        <v>146</v>
      </c>
      <c r="D1601" s="1053" t="s">
        <v>111</v>
      </c>
      <c r="E1601" s="1023" t="str">
        <f>'P-SST-2026'!V20</f>
        <v>Secretaría General</v>
      </c>
      <c r="F1601" s="1022" t="str">
        <f>'P-SST-2026'!E20</f>
        <v xml:space="preserve"> Revisar y/o actualizar documentación del SG-SST.
</v>
      </c>
      <c r="G1601" s="1022">
        <v>10</v>
      </c>
      <c r="H1601" s="1022" t="s">
        <v>143</v>
      </c>
      <c r="I1601" s="1022">
        <f>'P-SST-2026'!S20</f>
        <v>1</v>
      </c>
      <c r="J1601" s="1022">
        <f>'P-SST-2026'!G20+'P-SST-2026'!H20+'P-SST-2026'!I20+'P-SST-2026'!J20+'P-SST-2026'!K20+'P-SST-2026'!L20+'P-SST-2026'!M20+'P-SST-2026'!N20+'P-SST-2026'!O20+'P-SST-2026'!P20</f>
        <v>1</v>
      </c>
      <c r="K1601" s="1022">
        <f>'P-SST-2026'!X20+'P-SST-2026'!Y20+'P-SST-2026'!Z20+'P-SST-2026'!AA20+'P-SST-2026'!AB20+'P-SST-2026'!AC20+'P-SST-2026'!AD20+'P-SST-2026'!AE20+'P-SST-2026'!AF20+'P-SST-2026'!AG20</f>
        <v>0</v>
      </c>
      <c r="L1601" s="1031">
        <f t="shared" si="156"/>
        <v>1</v>
      </c>
      <c r="M1601" s="1031">
        <f t="shared" si="158"/>
        <v>0</v>
      </c>
      <c r="N1601" s="1022">
        <f>'P-SST-2026'!P20</f>
        <v>0</v>
      </c>
      <c r="O1601" s="1022">
        <f>'P-SST-2026'!AG20</f>
        <v>0</v>
      </c>
      <c r="P1601" s="1029" t="e">
        <f t="shared" si="157"/>
        <v>#DIV/0!</v>
      </c>
      <c r="Q1601" s="1029"/>
      <c r="R1601" s="1022">
        <f t="shared" si="154"/>
        <v>-1</v>
      </c>
      <c r="S1601" s="1022">
        <f t="shared" si="155"/>
        <v>0</v>
      </c>
    </row>
    <row r="1602" spans="1:19">
      <c r="A1602" s="1022">
        <v>14</v>
      </c>
      <c r="B1602" s="1023" t="str">
        <f>'P-SST-2026'!D21</f>
        <v>SST14</v>
      </c>
      <c r="C1602" s="1053" t="s">
        <v>146</v>
      </c>
      <c r="D1602" s="1053" t="s">
        <v>111</v>
      </c>
      <c r="E1602" s="1023" t="str">
        <f>'P-SST-2026'!V21</f>
        <v>Secretaría General</v>
      </c>
      <c r="F1602" s="1022" t="str">
        <f>'P-SST-2026'!E21</f>
        <v>Presentar Informe de revisión por la Dirección</v>
      </c>
      <c r="G1602" s="1022">
        <v>10</v>
      </c>
      <c r="H1602" s="1022" t="s">
        <v>143</v>
      </c>
      <c r="I1602" s="1022">
        <f>'P-SST-2026'!S21</f>
        <v>1</v>
      </c>
      <c r="J1602" s="1022">
        <f>'P-SST-2026'!G21+'P-SST-2026'!H21+'P-SST-2026'!I21+'P-SST-2026'!J21+'P-SST-2026'!K21+'P-SST-2026'!L21+'P-SST-2026'!M21+'P-SST-2026'!N21+'P-SST-2026'!O21+'P-SST-2026'!P21</f>
        <v>0</v>
      </c>
      <c r="K1602" s="1022">
        <f>'P-SST-2026'!X21+'P-SST-2026'!Y21+'P-SST-2026'!Z21+'P-SST-2026'!AA21+'P-SST-2026'!AB21+'P-SST-2026'!AC21+'P-SST-2026'!AD21+'P-SST-2026'!AE21+'P-SST-2026'!AF21+'P-SST-2026'!AG21</f>
        <v>0</v>
      </c>
      <c r="L1602" s="1031">
        <f t="shared" si="156"/>
        <v>0</v>
      </c>
      <c r="M1602" s="1031">
        <f t="shared" si="158"/>
        <v>0</v>
      </c>
      <c r="N1602" s="1022">
        <f>'P-SST-2026'!P21</f>
        <v>0</v>
      </c>
      <c r="O1602" s="1022">
        <f>'P-SST-2026'!AG21</f>
        <v>0</v>
      </c>
      <c r="P1602" s="1029" t="e">
        <f t="shared" si="157"/>
        <v>#DIV/0!</v>
      </c>
      <c r="Q1602" s="1029"/>
      <c r="R1602" s="1022">
        <f t="shared" si="154"/>
        <v>0</v>
      </c>
      <c r="S1602" s="1022">
        <f t="shared" si="155"/>
        <v>0</v>
      </c>
    </row>
    <row r="1603" spans="1:19">
      <c r="A1603" s="1022">
        <v>15</v>
      </c>
      <c r="B1603" s="1023" t="str">
        <f>'P-SST-2026'!D22</f>
        <v>SST15</v>
      </c>
      <c r="C1603" s="1053" t="s">
        <v>146</v>
      </c>
      <c r="D1603" s="1053" t="s">
        <v>111</v>
      </c>
      <c r="E1603" s="1023" t="str">
        <f>'P-SST-2026'!V22</f>
        <v>Secretaría General</v>
      </c>
      <c r="F1603" s="1022" t="str">
        <f>'P-SST-2026'!E22</f>
        <v>Actualizar la matriz de riesgos</v>
      </c>
      <c r="G1603" s="1022">
        <v>10</v>
      </c>
      <c r="H1603" s="1022" t="s">
        <v>143</v>
      </c>
      <c r="I1603" s="1022">
        <f>'P-SST-2026'!S22</f>
        <v>1</v>
      </c>
      <c r="J1603" s="1022">
        <f>'P-SST-2026'!G22+'P-SST-2026'!H22+'P-SST-2026'!I22+'P-SST-2026'!J22+'P-SST-2026'!K22+'P-SST-2026'!L22+'P-SST-2026'!M22+'P-SST-2026'!N22+'P-SST-2026'!O22+'P-SST-2026'!P22</f>
        <v>1</v>
      </c>
      <c r="K1603" s="1022">
        <f>'P-SST-2026'!X22+'P-SST-2026'!Y22+'P-SST-2026'!Z22+'P-SST-2026'!AA22+'P-SST-2026'!AB22+'P-SST-2026'!AC22+'P-SST-2026'!AD22+'P-SST-2026'!AE22+'P-SST-2026'!AF22+'P-SST-2026'!AG22</f>
        <v>0</v>
      </c>
      <c r="L1603" s="1031">
        <f t="shared" si="156"/>
        <v>1</v>
      </c>
      <c r="M1603" s="1031">
        <f t="shared" si="158"/>
        <v>0</v>
      </c>
      <c r="N1603" s="1022">
        <f>'P-SST-2026'!P22</f>
        <v>0</v>
      </c>
      <c r="O1603" s="1022">
        <f>'P-SST-2026'!AG22</f>
        <v>0</v>
      </c>
      <c r="P1603" s="1029" t="e">
        <f t="shared" si="157"/>
        <v>#DIV/0!</v>
      </c>
      <c r="Q1603" s="1029"/>
      <c r="R1603" s="1022">
        <f t="shared" si="154"/>
        <v>-1</v>
      </c>
      <c r="S1603" s="1022">
        <f t="shared" si="155"/>
        <v>0</v>
      </c>
    </row>
    <row r="1604" spans="1:19">
      <c r="A1604" s="1022">
        <v>16</v>
      </c>
      <c r="B1604" s="1023" t="str">
        <f>'P-SST-2026'!D23</f>
        <v>SST16</v>
      </c>
      <c r="C1604" s="1053" t="s">
        <v>146</v>
      </c>
      <c r="D1604" s="1053" t="s">
        <v>111</v>
      </c>
      <c r="E1604" s="1023" t="str">
        <f>'P-SST-2026'!V23</f>
        <v>Secretaría General</v>
      </c>
      <c r="F1604" s="1022" t="str">
        <f>'P-SST-2026'!E23</f>
        <v>Reportar  los riesgos de gestión</v>
      </c>
      <c r="G1604" s="1022">
        <v>10</v>
      </c>
      <c r="H1604" s="1022" t="s">
        <v>143</v>
      </c>
      <c r="I1604" s="1022">
        <f>'P-SST-2026'!S23</f>
        <v>4</v>
      </c>
      <c r="J1604" s="1022">
        <f>'P-SST-2026'!G23+'P-SST-2026'!H23+'P-SST-2026'!I23+'P-SST-2026'!J23+'P-SST-2026'!K23+'P-SST-2026'!L23+'P-SST-2026'!M23+'P-SST-2026'!N23+'P-SST-2026'!O23+'P-SST-2026'!P23</f>
        <v>4</v>
      </c>
      <c r="K1604" s="1022">
        <f>'P-SST-2026'!X23+'P-SST-2026'!Y23+'P-SST-2026'!Z23+'P-SST-2026'!AA23+'P-SST-2026'!AB23+'P-SST-2026'!AC23+'P-SST-2026'!AD23+'P-SST-2026'!AE23+'P-SST-2026'!AF23+'P-SST-2026'!AG23</f>
        <v>1</v>
      </c>
      <c r="L1604" s="1031">
        <f t="shared" si="156"/>
        <v>1</v>
      </c>
      <c r="M1604" s="1031">
        <f t="shared" si="158"/>
        <v>0.25</v>
      </c>
      <c r="N1604" s="1022">
        <f>'P-SST-2026'!P23</f>
        <v>1</v>
      </c>
      <c r="O1604" s="1022">
        <f>'P-SST-2026'!AG23</f>
        <v>0</v>
      </c>
      <c r="P1604" s="1029">
        <f t="shared" si="157"/>
        <v>0</v>
      </c>
      <c r="Q1604" s="1029"/>
      <c r="R1604" s="1022">
        <f t="shared" si="154"/>
        <v>-3</v>
      </c>
      <c r="S1604" s="1022">
        <f t="shared" si="155"/>
        <v>-1</v>
      </c>
    </row>
    <row r="1605" spans="1:19">
      <c r="A1605" s="1022">
        <v>17</v>
      </c>
      <c r="B1605" s="1023" t="str">
        <f>'P-SST-2026'!D24</f>
        <v>SST17</v>
      </c>
      <c r="C1605" s="1053" t="s">
        <v>146</v>
      </c>
      <c r="D1605" s="1053" t="s">
        <v>111</v>
      </c>
      <c r="E1605" s="1023" t="str">
        <f>'P-SST-2026'!V24</f>
        <v>Secretaría General</v>
      </c>
      <c r="F1605" s="1022" t="str">
        <f>'P-SST-2026'!E24</f>
        <v xml:space="preserve"> Realizar seguimiento a las condiciones de salud reportadas por semestre. </v>
      </c>
      <c r="G1605" s="1022">
        <v>10</v>
      </c>
      <c r="H1605" s="1022" t="s">
        <v>143</v>
      </c>
      <c r="I1605" s="1022">
        <f>'P-SST-2026'!S24</f>
        <v>2</v>
      </c>
      <c r="J1605" s="1022">
        <f>'P-SST-2026'!G24+'P-SST-2026'!H24+'P-SST-2026'!I24+'P-SST-2026'!J24+'P-SST-2026'!K24+'P-SST-2026'!L24+'P-SST-2026'!M24+'P-SST-2026'!N24+'P-SST-2026'!O24+'P-SST-2026'!P24</f>
        <v>1</v>
      </c>
      <c r="K1605" s="1022">
        <f>'P-SST-2026'!X24+'P-SST-2026'!Y24+'P-SST-2026'!Z24+'P-SST-2026'!AA24+'P-SST-2026'!AB24+'P-SST-2026'!AC24+'P-SST-2026'!AD24+'P-SST-2026'!AE24+'P-SST-2026'!AF24+'P-SST-2026'!AG24</f>
        <v>1</v>
      </c>
      <c r="L1605" s="1031">
        <f t="shared" si="156"/>
        <v>0.5</v>
      </c>
      <c r="M1605" s="1031">
        <f t="shared" si="158"/>
        <v>0.5</v>
      </c>
      <c r="N1605" s="1022">
        <f>'P-SST-2026'!P24</f>
        <v>0</v>
      </c>
      <c r="O1605" s="1022">
        <f>'P-SST-2026'!AG24</f>
        <v>0</v>
      </c>
      <c r="P1605" s="1029" t="e">
        <f t="shared" si="157"/>
        <v>#DIV/0!</v>
      </c>
      <c r="Q1605" s="1029"/>
      <c r="R1605" s="1022">
        <f t="shared" si="154"/>
        <v>0</v>
      </c>
      <c r="S1605" s="1022">
        <f t="shared" si="155"/>
        <v>0</v>
      </c>
    </row>
    <row r="1606" spans="1:19">
      <c r="A1606" s="1022">
        <v>18</v>
      </c>
      <c r="B1606" s="1023" t="str">
        <f>'P-SST-2026'!D25</f>
        <v>SST18</v>
      </c>
      <c r="C1606" s="1053" t="s">
        <v>146</v>
      </c>
      <c r="D1606" s="1053" t="s">
        <v>111</v>
      </c>
      <c r="E1606" s="1023" t="str">
        <f>'P-SST-2026'!V25</f>
        <v>Secretaría General</v>
      </c>
      <c r="F1606" s="1022" t="str">
        <f>'P-SST-2026'!E25</f>
        <v>Realizar exámenes médicos ocupacionales de ingreso, periódicos y de retiro.</v>
      </c>
      <c r="G1606" s="1022">
        <v>10</v>
      </c>
      <c r="H1606" s="1022" t="s">
        <v>143</v>
      </c>
      <c r="I1606" s="1022">
        <f>'P-SST-2026'!S25</f>
        <v>12</v>
      </c>
      <c r="J1606" s="1022">
        <f>'P-SST-2026'!G25+'P-SST-2026'!H25+'P-SST-2026'!I25+'P-SST-2026'!J25+'P-SST-2026'!K25+'P-SST-2026'!L25+'P-SST-2026'!M25+'P-SST-2026'!N25+'P-SST-2026'!O25+'P-SST-2026'!P25</f>
        <v>10</v>
      </c>
      <c r="K1606" s="1022">
        <f>'P-SST-2026'!X25+'P-SST-2026'!Y25+'P-SST-2026'!Z25+'P-SST-2026'!AA25+'P-SST-2026'!AB25+'P-SST-2026'!AC25+'P-SST-2026'!AD25+'P-SST-2026'!AE25+'P-SST-2026'!AF25+'P-SST-2026'!AG25</f>
        <v>3</v>
      </c>
      <c r="L1606" s="1031">
        <f t="shared" si="156"/>
        <v>0.83333333333333337</v>
      </c>
      <c r="M1606" s="1031">
        <f t="shared" si="158"/>
        <v>0.25</v>
      </c>
      <c r="N1606" s="1022">
        <f>'P-SST-2026'!P25</f>
        <v>1</v>
      </c>
      <c r="O1606" s="1022">
        <f>'P-SST-2026'!AG25</f>
        <v>0</v>
      </c>
      <c r="P1606" s="1029">
        <f t="shared" si="157"/>
        <v>0</v>
      </c>
      <c r="Q1606" s="1029"/>
      <c r="R1606" s="1022">
        <f t="shared" si="154"/>
        <v>-7</v>
      </c>
      <c r="S1606" s="1022">
        <f t="shared" si="155"/>
        <v>-1</v>
      </c>
    </row>
    <row r="1607" spans="1:19">
      <c r="A1607" s="1022">
        <v>19</v>
      </c>
      <c r="B1607" s="1023" t="str">
        <f>'P-SST-2026'!D26</f>
        <v>SST19</v>
      </c>
      <c r="C1607" s="1053" t="s">
        <v>146</v>
      </c>
      <c r="D1607" s="1053" t="s">
        <v>111</v>
      </c>
      <c r="E1607" s="1023" t="str">
        <f>'P-SST-2026'!V26</f>
        <v>Secretaría General</v>
      </c>
      <c r="F1607" s="1022" t="str">
        <f>'P-SST-2026'!E26</f>
        <v xml:space="preserve">Realizar el Guion del simulacro </v>
      </c>
      <c r="G1607" s="1022">
        <v>10</v>
      </c>
      <c r="H1607" s="1022" t="s">
        <v>143</v>
      </c>
      <c r="I1607" s="1022">
        <f>'P-SST-2026'!S26</f>
        <v>2</v>
      </c>
      <c r="J1607" s="1022">
        <f>'P-SST-2026'!G26+'P-SST-2026'!H26+'P-SST-2026'!I26+'P-SST-2026'!J26+'P-SST-2026'!K26+'P-SST-2026'!L26+'P-SST-2026'!M26+'P-SST-2026'!N26+'P-SST-2026'!O26+'P-SST-2026'!P26</f>
        <v>2</v>
      </c>
      <c r="K1607" s="1022">
        <f>'P-SST-2026'!X26+'P-SST-2026'!Y26+'P-SST-2026'!Z26+'P-SST-2026'!AA26+'P-SST-2026'!AB26+'P-SST-2026'!AC26+'P-SST-2026'!AD26+'P-SST-2026'!AE26+'P-SST-2026'!AF26+'P-SST-2026'!AG26</f>
        <v>0</v>
      </c>
      <c r="L1607" s="1031">
        <f t="shared" si="156"/>
        <v>1</v>
      </c>
      <c r="M1607" s="1031">
        <f t="shared" si="158"/>
        <v>0</v>
      </c>
      <c r="N1607" s="1022">
        <f>'P-SST-2026'!P26</f>
        <v>0</v>
      </c>
      <c r="O1607" s="1022">
        <f>'P-SST-2026'!AG26</f>
        <v>0</v>
      </c>
      <c r="P1607" s="1029" t="e">
        <f t="shared" si="157"/>
        <v>#DIV/0!</v>
      </c>
      <c r="Q1607" s="1029"/>
      <c r="R1607" s="1022">
        <f t="shared" si="154"/>
        <v>-2</v>
      </c>
      <c r="S1607" s="1022">
        <f t="shared" si="155"/>
        <v>0</v>
      </c>
    </row>
    <row r="1608" spans="1:19">
      <c r="A1608" s="1022">
        <v>20</v>
      </c>
      <c r="B1608" s="1023" t="str">
        <f>'P-SST-2026'!D27</f>
        <v>SST20</v>
      </c>
      <c r="C1608" s="1053" t="s">
        <v>146</v>
      </c>
      <c r="D1608" s="1053" t="s">
        <v>111</v>
      </c>
      <c r="E1608" s="1023" t="str">
        <f>'P-SST-2026'!V27</f>
        <v>Secretaría General</v>
      </c>
      <c r="F1608" s="1022" t="str">
        <f>'P-SST-2026'!E27</f>
        <v>Gestionar el desarrollo de simulacro en atención de emergencias.</v>
      </c>
      <c r="G1608" s="1022">
        <v>10</v>
      </c>
      <c r="H1608" s="1022" t="s">
        <v>143</v>
      </c>
      <c r="I1608" s="1022">
        <f>'P-SST-2026'!S27</f>
        <v>2</v>
      </c>
      <c r="J1608" s="1022">
        <f>'P-SST-2026'!G27+'P-SST-2026'!H27+'P-SST-2026'!I27+'P-SST-2026'!J27+'P-SST-2026'!K27+'P-SST-2026'!L27+'P-SST-2026'!M27+'P-SST-2026'!N27+'P-SST-2026'!O27+'P-SST-2026'!P27</f>
        <v>2</v>
      </c>
      <c r="K1608" s="1022">
        <f>'P-SST-2026'!X27+'P-SST-2026'!Y27+'P-SST-2026'!Z27+'P-SST-2026'!AA27+'P-SST-2026'!AB27+'P-SST-2026'!AC27+'P-SST-2026'!AD27+'P-SST-2026'!AE27+'P-SST-2026'!AF27+'P-SST-2026'!AG27</f>
        <v>0</v>
      </c>
      <c r="L1608" s="1031">
        <f t="shared" si="156"/>
        <v>1</v>
      </c>
      <c r="M1608" s="1031">
        <f t="shared" si="158"/>
        <v>0</v>
      </c>
      <c r="N1608" s="1022">
        <f>'P-SST-2026'!P27</f>
        <v>1</v>
      </c>
      <c r="O1608" s="1022">
        <f>'P-SST-2026'!AG27</f>
        <v>0</v>
      </c>
      <c r="P1608" s="1029">
        <f t="shared" si="157"/>
        <v>0</v>
      </c>
      <c r="Q1608" s="1029"/>
      <c r="R1608" s="1022">
        <f t="shared" si="154"/>
        <v>-2</v>
      </c>
      <c r="S1608" s="1022">
        <f t="shared" si="155"/>
        <v>-1</v>
      </c>
    </row>
    <row r="1609" spans="1:19">
      <c r="A1609" s="1022">
        <v>21</v>
      </c>
      <c r="B1609" s="1023" t="str">
        <f>'P-SST-2026'!D28</f>
        <v>SST21</v>
      </c>
      <c r="C1609" s="1053" t="s">
        <v>146</v>
      </c>
      <c r="D1609" s="1053" t="s">
        <v>111</v>
      </c>
      <c r="E1609" s="1023" t="str">
        <f>'P-SST-2026'!V28</f>
        <v>Secretaría General</v>
      </c>
      <c r="F1609" s="1022" t="str">
        <f>'P-SST-2026'!E28</f>
        <v xml:space="preserve">Realizar afiliaciones ARL </v>
      </c>
      <c r="G1609" s="1022">
        <v>10</v>
      </c>
      <c r="H1609" s="1022" t="s">
        <v>143</v>
      </c>
      <c r="I1609" s="1022">
        <f>'P-SST-2026'!S28</f>
        <v>12</v>
      </c>
      <c r="J1609" s="1022">
        <f>'P-SST-2026'!G28+'P-SST-2026'!H28+'P-SST-2026'!I28+'P-SST-2026'!J28+'P-SST-2026'!K28+'P-SST-2026'!L28+'P-SST-2026'!M28+'P-SST-2026'!N28+'P-SST-2026'!O28+'P-SST-2026'!P28</f>
        <v>10</v>
      </c>
      <c r="K1609" s="1022">
        <f>'P-SST-2026'!X28+'P-SST-2026'!Y28+'P-SST-2026'!Z28+'P-SST-2026'!AA28+'P-SST-2026'!AB28+'P-SST-2026'!AC28+'P-SST-2026'!AD28+'P-SST-2026'!AE28+'P-SST-2026'!AF28+'P-SST-2026'!AG28</f>
        <v>3</v>
      </c>
      <c r="L1609" s="1031">
        <f t="shared" si="156"/>
        <v>0.83333333333333337</v>
      </c>
      <c r="M1609" s="1031">
        <f t="shared" si="158"/>
        <v>0.25</v>
      </c>
      <c r="N1609" s="1022">
        <f>'P-SST-2026'!P28</f>
        <v>1</v>
      </c>
      <c r="O1609" s="1022">
        <f>'P-SST-2026'!AG28</f>
        <v>0</v>
      </c>
      <c r="P1609" s="1029">
        <f t="shared" si="157"/>
        <v>0</v>
      </c>
      <c r="Q1609" s="1029"/>
      <c r="R1609" s="1022">
        <f t="shared" si="154"/>
        <v>-7</v>
      </c>
      <c r="S1609" s="1022">
        <f t="shared" si="155"/>
        <v>-1</v>
      </c>
    </row>
    <row r="1610" spans="1:19">
      <c r="A1610" s="1022">
        <v>22</v>
      </c>
      <c r="B1610" s="1023" t="str">
        <f>'P-SST-2026'!D29</f>
        <v>SST22</v>
      </c>
      <c r="C1610" s="1053" t="s">
        <v>146</v>
      </c>
      <c r="D1610" s="1053" t="s">
        <v>111</v>
      </c>
      <c r="E1610" s="1023" t="str">
        <f>'P-SST-2026'!V29</f>
        <v>Secretaría General</v>
      </c>
      <c r="F1610" s="1022" t="str">
        <f>'P-SST-2026'!E29</f>
        <v>Entregar un informe trimestral de la ejecución del cronograma del programa de vigilancia epidemiológico Psicosocial</v>
      </c>
      <c r="G1610" s="1022">
        <v>10</v>
      </c>
      <c r="H1610" s="1022" t="s">
        <v>143</v>
      </c>
      <c r="I1610" s="1022">
        <f>'P-SST-2026'!S29</f>
        <v>3</v>
      </c>
      <c r="J1610" s="1022">
        <f>'P-SST-2026'!G29+'P-SST-2026'!H29+'P-SST-2026'!I29+'P-SST-2026'!J29+'P-SST-2026'!K29+'P-SST-2026'!L29+'P-SST-2026'!M29+'P-SST-2026'!N29+'P-SST-2026'!O29+'P-SST-2026'!P29</f>
        <v>3</v>
      </c>
      <c r="K1610" s="1022">
        <f>'P-SST-2026'!X29+'P-SST-2026'!Y29+'P-SST-2026'!Z29+'P-SST-2026'!AA29+'P-SST-2026'!AB29+'P-SST-2026'!AC29+'P-SST-2026'!AD29+'P-SST-2026'!AE29+'P-SST-2026'!AF29+'P-SST-2026'!AG29</f>
        <v>1</v>
      </c>
      <c r="L1610" s="1031">
        <f t="shared" si="156"/>
        <v>1</v>
      </c>
      <c r="M1610" s="1031">
        <f t="shared" si="158"/>
        <v>0.33333333333333331</v>
      </c>
      <c r="N1610" s="1022">
        <f>'P-SST-2026'!P29</f>
        <v>0</v>
      </c>
      <c r="O1610" s="1022">
        <f>'P-SST-2026'!AG29</f>
        <v>0</v>
      </c>
      <c r="P1610" s="1029" t="e">
        <f t="shared" si="157"/>
        <v>#DIV/0!</v>
      </c>
      <c r="Q1610" s="1029"/>
      <c r="R1610" s="1022">
        <f t="shared" si="154"/>
        <v>-2</v>
      </c>
      <c r="S1610" s="1022">
        <f t="shared" si="155"/>
        <v>0</v>
      </c>
    </row>
    <row r="1611" spans="1:19">
      <c r="A1611" s="1022">
        <v>23</v>
      </c>
      <c r="B1611" s="1023" t="str">
        <f>'P-SST-2026'!D30</f>
        <v>SST23</v>
      </c>
      <c r="C1611" s="1053" t="s">
        <v>146</v>
      </c>
      <c r="D1611" s="1053" t="s">
        <v>111</v>
      </c>
      <c r="E1611" s="1023" t="str">
        <f>'P-SST-2026'!V30</f>
        <v>Secretaría General</v>
      </c>
      <c r="F1611" s="1022" t="str">
        <f>'P-SST-2026'!E30</f>
        <v>Realizar seguimiento al teletrabajo del INM</v>
      </c>
      <c r="G1611" s="1022">
        <v>10</v>
      </c>
      <c r="H1611" s="1022" t="s">
        <v>143</v>
      </c>
      <c r="I1611" s="1022">
        <f>'P-SST-2026'!S30</f>
        <v>3</v>
      </c>
      <c r="J1611" s="1022">
        <f>'P-SST-2026'!G30+'P-SST-2026'!H30+'P-SST-2026'!I30+'P-SST-2026'!J30+'P-SST-2026'!K30+'P-SST-2026'!L30+'P-SST-2026'!M30+'P-SST-2026'!N30+'P-SST-2026'!O30+'P-SST-2026'!P30</f>
        <v>2</v>
      </c>
      <c r="K1611" s="1022">
        <f>'P-SST-2026'!X30+'P-SST-2026'!Y30+'P-SST-2026'!Z30+'P-SST-2026'!AA30+'P-SST-2026'!AB30+'P-SST-2026'!AC30+'P-SST-2026'!AD30+'P-SST-2026'!AE30+'P-SST-2026'!AF30+'P-SST-2026'!AG30</f>
        <v>1</v>
      </c>
      <c r="L1611" s="1031">
        <f t="shared" si="156"/>
        <v>0.66666666666666663</v>
      </c>
      <c r="M1611" s="1031">
        <f t="shared" si="158"/>
        <v>0.33333333333333331</v>
      </c>
      <c r="N1611" s="1022">
        <f>'P-SST-2026'!P30</f>
        <v>0</v>
      </c>
      <c r="O1611" s="1022">
        <f>'P-SST-2026'!AG30</f>
        <v>0</v>
      </c>
      <c r="P1611" s="1029" t="e">
        <f t="shared" si="157"/>
        <v>#DIV/0!</v>
      </c>
      <c r="Q1611" s="1029"/>
      <c r="R1611" s="1022">
        <f t="shared" ref="R1611:R1631" si="159">K1611-J1611</f>
        <v>-1</v>
      </c>
      <c r="S1611" s="1022">
        <f t="shared" ref="S1611:S1631" si="160">O1611-N1611</f>
        <v>0</v>
      </c>
    </row>
    <row r="1612" spans="1:19">
      <c r="A1612" s="1022">
        <v>24</v>
      </c>
      <c r="B1612" s="1023" t="str">
        <f>'P-SST-2026'!D31</f>
        <v>SST24</v>
      </c>
      <c r="C1612" s="1053" t="s">
        <v>146</v>
      </c>
      <c r="D1612" s="1053" t="s">
        <v>111</v>
      </c>
      <c r="E1612" s="1023" t="str">
        <f>'P-SST-2026'!V31</f>
        <v>Secretaría General</v>
      </c>
      <c r="F1612" s="1022" t="str">
        <f>'P-SST-2026'!E31</f>
        <v>Elaborar Informe de seguimiento al plan de trabajo anual del SG-SST</v>
      </c>
      <c r="G1612" s="1022">
        <v>10</v>
      </c>
      <c r="H1612" s="1022" t="s">
        <v>143</v>
      </c>
      <c r="I1612" s="1022">
        <f>'P-SST-2026'!S31</f>
        <v>4</v>
      </c>
      <c r="J1612" s="1022">
        <f>'P-SST-2026'!G31+'P-SST-2026'!H31+'P-SST-2026'!I31+'P-SST-2026'!J31+'P-SST-2026'!K31+'P-SST-2026'!L31+'P-SST-2026'!M31+'P-SST-2026'!N31+'P-SST-2026'!O31+'P-SST-2026'!P31</f>
        <v>4</v>
      </c>
      <c r="K1612" s="1022">
        <f>'P-SST-2026'!X31+'P-SST-2026'!Y31+'P-SST-2026'!Z31+'P-SST-2026'!AA31+'P-SST-2026'!AB31+'P-SST-2026'!AC31+'P-SST-2026'!AD31+'P-SST-2026'!AE31+'P-SST-2026'!AF31+'P-SST-2026'!AG31</f>
        <v>2</v>
      </c>
      <c r="L1612" s="1031">
        <f t="shared" ref="L1612:L1773" si="161">J1612/I1612</f>
        <v>1</v>
      </c>
      <c r="M1612" s="1031">
        <f t="shared" si="158"/>
        <v>0.5</v>
      </c>
      <c r="N1612" s="1022">
        <f>'P-SST-2026'!P31</f>
        <v>1</v>
      </c>
      <c r="O1612" s="1022">
        <f>'P-SST-2026'!AG31</f>
        <v>0</v>
      </c>
      <c r="P1612" s="1029">
        <f t="shared" ref="P1612:P1771" si="162">O1612/N1612</f>
        <v>0</v>
      </c>
      <c r="Q1612" s="1029"/>
      <c r="R1612" s="1022">
        <f t="shared" si="159"/>
        <v>-2</v>
      </c>
      <c r="S1612" s="1022">
        <f t="shared" si="160"/>
        <v>-1</v>
      </c>
    </row>
    <row r="1613" spans="1:19">
      <c r="A1613" s="1022">
        <v>25</v>
      </c>
      <c r="B1613" s="1023" t="str">
        <f>'P-SST-2026'!D32</f>
        <v>SST25</v>
      </c>
      <c r="C1613" s="1053" t="s">
        <v>146</v>
      </c>
      <c r="D1613" s="1053" t="s">
        <v>111</v>
      </c>
      <c r="E1613" s="1023" t="str">
        <f>'P-SST-2026'!V32</f>
        <v>Secretaría General</v>
      </c>
      <c r="F1613" s="1022" t="str">
        <f>'P-SST-2026'!E32</f>
        <v>Crear propuesta para señalización en el INM de acuerdo con la matriz de riesgos</v>
      </c>
      <c r="G1613" s="1022">
        <v>10</v>
      </c>
      <c r="H1613" s="1022" t="s">
        <v>143</v>
      </c>
      <c r="I1613" s="1022">
        <f>'P-SST-2026'!S32</f>
        <v>1</v>
      </c>
      <c r="J1613" s="1022">
        <f>'P-SST-2026'!G32+'P-SST-2026'!H32+'P-SST-2026'!I32+'P-SST-2026'!J32+'P-SST-2026'!K32+'P-SST-2026'!L32+'P-SST-2026'!M32+'P-SST-2026'!N32+'P-SST-2026'!O32+'P-SST-2026'!P32</f>
        <v>1</v>
      </c>
      <c r="K1613" s="1022">
        <f>'P-SST-2026'!X32+'P-SST-2026'!Y32+'P-SST-2026'!Z32+'P-SST-2026'!AA32+'P-SST-2026'!AB32+'P-SST-2026'!AC32+'P-SST-2026'!AD32+'P-SST-2026'!AE32+'P-SST-2026'!AF32+'P-SST-2026'!AG32</f>
        <v>0</v>
      </c>
      <c r="L1613" s="1031">
        <f t="shared" si="161"/>
        <v>1</v>
      </c>
      <c r="M1613" s="1031">
        <f t="shared" si="158"/>
        <v>0</v>
      </c>
      <c r="N1613" s="1022">
        <f>'P-SST-2026'!P32</f>
        <v>0</v>
      </c>
      <c r="O1613" s="1022">
        <f>'P-SST-2026'!AG32</f>
        <v>0</v>
      </c>
      <c r="P1613" s="1029" t="e">
        <f t="shared" si="162"/>
        <v>#DIV/0!</v>
      </c>
      <c r="Q1613" s="1029"/>
      <c r="R1613" s="1022">
        <f t="shared" si="159"/>
        <v>-1</v>
      </c>
      <c r="S1613" s="1022">
        <f t="shared" si="160"/>
        <v>0</v>
      </c>
    </row>
    <row r="1614" spans="1:19">
      <c r="A1614" s="1022">
        <v>26</v>
      </c>
      <c r="B1614" s="1023" t="str">
        <f>'P-SST-2026'!D33</f>
        <v>SST26</v>
      </c>
      <c r="C1614" s="1053" t="s">
        <v>146</v>
      </c>
      <c r="D1614" s="1053" t="s">
        <v>111</v>
      </c>
      <c r="E1614" s="1023" t="str">
        <f>'P-SST-2026'!V33</f>
        <v>Secretaría General</v>
      </c>
      <c r="F1614" s="1022" t="str">
        <f>'P-SST-2026'!E33</f>
        <v>Apoyo en el diseño y desarrollo del plan de discapacidad con relación al SG-SST</v>
      </c>
      <c r="G1614" s="1022">
        <v>10</v>
      </c>
      <c r="H1614" s="1022" t="s">
        <v>143</v>
      </c>
      <c r="I1614" s="1022">
        <f>'P-SST-2026'!S33</f>
        <v>3</v>
      </c>
      <c r="J1614" s="1022">
        <f>'P-SST-2026'!G33+'P-SST-2026'!H33+'P-SST-2026'!I33+'P-SST-2026'!J33+'P-SST-2026'!K33+'P-SST-2026'!L33+'P-SST-2026'!M33+'P-SST-2026'!N33+'P-SST-2026'!O33+'P-SST-2026'!P33</f>
        <v>3</v>
      </c>
      <c r="K1614" s="1022">
        <f>'P-SST-2026'!X33+'P-SST-2026'!Y33+'P-SST-2026'!Z33+'P-SST-2026'!AA33+'P-SST-2026'!AB33+'P-SST-2026'!AC33+'P-SST-2026'!AD33+'P-SST-2026'!AE33+'P-SST-2026'!AF33+'P-SST-2026'!AG33</f>
        <v>1</v>
      </c>
      <c r="L1614" s="1031">
        <f t="shared" si="161"/>
        <v>1</v>
      </c>
      <c r="M1614" s="1031">
        <f t="shared" si="158"/>
        <v>0.33333333333333331</v>
      </c>
      <c r="N1614" s="1022">
        <f>'P-SST-2026'!P33</f>
        <v>0</v>
      </c>
      <c r="O1614" s="1022">
        <f>'P-SST-2026'!AG33</f>
        <v>0</v>
      </c>
      <c r="P1614" s="1029" t="e">
        <f t="shared" si="162"/>
        <v>#DIV/0!</v>
      </c>
      <c r="Q1614" s="1029"/>
      <c r="R1614" s="1022">
        <f t="shared" si="159"/>
        <v>-2</v>
      </c>
      <c r="S1614" s="1022">
        <f t="shared" si="160"/>
        <v>0</v>
      </c>
    </row>
    <row r="1615" spans="1:19">
      <c r="A1615" s="1022">
        <v>27</v>
      </c>
      <c r="B1615" s="1023" t="str">
        <f>'P-SST-2026'!D34</f>
        <v>SST27</v>
      </c>
      <c r="C1615" s="1053" t="s">
        <v>146</v>
      </c>
      <c r="D1615" s="1053" t="s">
        <v>111</v>
      </c>
      <c r="E1615" s="1023" t="str">
        <f>'P-SST-2026'!V34</f>
        <v>Secretaría General</v>
      </c>
      <c r="F1615" s="1022" t="str">
        <f>'P-SST-2026'!E34</f>
        <v>Realizar Focus Group al personal del INM cuando se presenten situaciones de cambio, aumento de carga laboral y/o rotación de personal</v>
      </c>
      <c r="G1615" s="1022">
        <v>10</v>
      </c>
      <c r="H1615" s="1022" t="s">
        <v>143</v>
      </c>
      <c r="I1615" s="1022">
        <f>'P-SST-2026'!S34</f>
        <v>2</v>
      </c>
      <c r="J1615" s="1022">
        <f>'P-SST-2026'!G34+'P-SST-2026'!H34+'P-SST-2026'!I34+'P-SST-2026'!J34+'P-SST-2026'!K34+'P-SST-2026'!L34+'P-SST-2026'!M34+'P-SST-2026'!N34+'P-SST-2026'!O34+'P-SST-2026'!P34</f>
        <v>2</v>
      </c>
      <c r="K1615" s="1022">
        <f>'P-SST-2026'!X34+'P-SST-2026'!Y34+'P-SST-2026'!Z34+'P-SST-2026'!AA34+'P-SST-2026'!AB34+'P-SST-2026'!AC34+'P-SST-2026'!AD34+'P-SST-2026'!AE34+'P-SST-2026'!AF34+'P-SST-2026'!AG34</f>
        <v>0</v>
      </c>
      <c r="L1615" s="1031">
        <f t="shared" si="161"/>
        <v>1</v>
      </c>
      <c r="M1615" s="1031">
        <f t="shared" si="158"/>
        <v>0</v>
      </c>
      <c r="N1615" s="1022">
        <f>'P-SST-2026'!P34</f>
        <v>1</v>
      </c>
      <c r="O1615" s="1022">
        <f>'P-SST-2026'!AG34</f>
        <v>0</v>
      </c>
      <c r="P1615" s="1029">
        <f t="shared" si="162"/>
        <v>0</v>
      </c>
      <c r="Q1615" s="1029"/>
      <c r="R1615" s="1022">
        <f t="shared" si="159"/>
        <v>-2</v>
      </c>
      <c r="S1615" s="1022">
        <f t="shared" si="160"/>
        <v>-1</v>
      </c>
    </row>
    <row r="1616" spans="1:19">
      <c r="A1616" s="1022">
        <v>28</v>
      </c>
      <c r="B1616" s="1023" t="str">
        <f>'P-SST-2026'!D35</f>
        <v>SST28</v>
      </c>
      <c r="C1616" s="1053" t="s">
        <v>146</v>
      </c>
      <c r="D1616" s="1053" t="s">
        <v>111</v>
      </c>
      <c r="E1616" s="1023" t="str">
        <f>'P-SST-2026'!V35</f>
        <v>Secretaría General</v>
      </c>
      <c r="F1616" s="1022" t="str">
        <f>'P-SST-2026'!E35</f>
        <v>Revisar y actualizar la normatividad legal vigente aplicable a riesgos laborales con el SGI.</v>
      </c>
      <c r="G1616" s="1022">
        <v>10</v>
      </c>
      <c r="H1616" s="1022" t="s">
        <v>143</v>
      </c>
      <c r="I1616" s="1022">
        <f>'P-SST-2026'!S35</f>
        <v>2</v>
      </c>
      <c r="J1616" s="1022">
        <f>'P-SST-2026'!G35+'P-SST-2026'!H35+'P-SST-2026'!I35+'P-SST-2026'!J35+'P-SST-2026'!K35+'P-SST-2026'!L35+'P-SST-2026'!M35+'P-SST-2026'!N35+'P-SST-2026'!O35+'P-SST-2026'!P35</f>
        <v>2</v>
      </c>
      <c r="K1616" s="1022">
        <f>'P-SST-2026'!X35+'P-SST-2026'!Y35+'P-SST-2026'!Z35+'P-SST-2026'!AA35+'P-SST-2026'!AB35+'P-SST-2026'!AC35+'P-SST-2026'!AD35+'P-SST-2026'!AE35+'P-SST-2026'!AF35+'P-SST-2026'!AG35</f>
        <v>1</v>
      </c>
      <c r="L1616" s="1031">
        <f t="shared" si="161"/>
        <v>1</v>
      </c>
      <c r="M1616" s="1031">
        <f t="shared" si="158"/>
        <v>0.5</v>
      </c>
      <c r="N1616" s="1022">
        <f>'P-SST-2026'!P35</f>
        <v>0</v>
      </c>
      <c r="O1616" s="1022">
        <f>'P-SST-2026'!AG35</f>
        <v>0</v>
      </c>
      <c r="P1616" s="1029" t="e">
        <f t="shared" si="162"/>
        <v>#DIV/0!</v>
      </c>
      <c r="Q1616" s="1029"/>
      <c r="R1616" s="1022">
        <f t="shared" si="159"/>
        <v>-1</v>
      </c>
      <c r="S1616" s="1022">
        <f t="shared" si="160"/>
        <v>0</v>
      </c>
    </row>
    <row r="1617" spans="1:19">
      <c r="A1617" s="1022">
        <v>29</v>
      </c>
      <c r="B1617" s="1023" t="str">
        <f>'P-SST-2026'!D36</f>
        <v>SST29</v>
      </c>
      <c r="C1617" s="1053" t="s">
        <v>146</v>
      </c>
      <c r="D1617" s="1053" t="s">
        <v>111</v>
      </c>
      <c r="E1617" s="1023" t="str">
        <f>'P-SST-2026'!V36</f>
        <v>Secretaría General</v>
      </c>
      <c r="F1617" s="1022" t="str">
        <f>'P-SST-2026'!E36</f>
        <v>Gestionar Autoevaluación de la Vigencia 2025 con relación a los criterios mínimos definidos por la Resolución 0312 de 2019 ante el ministerio de trabajo.</v>
      </c>
      <c r="G1617" s="1022">
        <v>10</v>
      </c>
      <c r="H1617" s="1022" t="s">
        <v>143</v>
      </c>
      <c r="I1617" s="1022">
        <f>'P-SST-2026'!S36</f>
        <v>1</v>
      </c>
      <c r="J1617" s="1022">
        <f>'P-SST-2026'!G36+'P-SST-2026'!H36+'P-SST-2026'!I36+'P-SST-2026'!J36+'P-SST-2026'!K36+'P-SST-2026'!L36+'P-SST-2026'!M36+'P-SST-2026'!N36+'P-SST-2026'!O36+'P-SST-2026'!P36</f>
        <v>1</v>
      </c>
      <c r="K1617" s="1022">
        <f>'P-SST-2026'!X36+'P-SST-2026'!Y36+'P-SST-2026'!Z36+'P-SST-2026'!AA36+'P-SST-2026'!AB36+'P-SST-2026'!AC36+'P-SST-2026'!AD36+'P-SST-2026'!AE36+'P-SST-2026'!AF36+'P-SST-2026'!AG36</f>
        <v>1</v>
      </c>
      <c r="L1617" s="1031">
        <f t="shared" si="161"/>
        <v>1</v>
      </c>
      <c r="M1617" s="1031">
        <f t="shared" si="158"/>
        <v>1</v>
      </c>
      <c r="N1617" s="1022">
        <f>'P-SST-2026'!P36</f>
        <v>0</v>
      </c>
      <c r="O1617" s="1022">
        <f>'P-SST-2026'!AG36</f>
        <v>0</v>
      </c>
      <c r="P1617" s="1029" t="e">
        <f t="shared" si="162"/>
        <v>#DIV/0!</v>
      </c>
      <c r="Q1617" s="1029"/>
      <c r="R1617" s="1022">
        <f t="shared" si="159"/>
        <v>0</v>
      </c>
      <c r="S1617" s="1022">
        <f t="shared" si="160"/>
        <v>0</v>
      </c>
    </row>
    <row r="1618" spans="1:19">
      <c r="A1618" s="1022">
        <v>30</v>
      </c>
      <c r="B1618" s="1023" t="str">
        <f>'P-SST-2026'!D37</f>
        <v>SST30</v>
      </c>
      <c r="C1618" s="1053" t="s">
        <v>146</v>
      </c>
      <c r="D1618" s="1053" t="s">
        <v>111</v>
      </c>
      <c r="E1618" s="1023" t="str">
        <f>'P-SST-2026'!V37</f>
        <v>Secretaría General</v>
      </c>
      <c r="F1618" s="1022" t="str">
        <f>'P-SST-2026'!E37</f>
        <v>Realizar seguimiento y control al plan estratégico de seguridad vial</v>
      </c>
      <c r="G1618" s="1022">
        <v>10</v>
      </c>
      <c r="H1618" s="1022" t="s">
        <v>143</v>
      </c>
      <c r="I1618" s="1022">
        <f>'P-SST-2026'!S37</f>
        <v>12</v>
      </c>
      <c r="J1618" s="1022">
        <f>'P-SST-2026'!G37+'P-SST-2026'!H37+'P-SST-2026'!I37+'P-SST-2026'!J37+'P-SST-2026'!K37+'P-SST-2026'!L37+'P-SST-2026'!M37+'P-SST-2026'!N37+'P-SST-2026'!O37+'P-SST-2026'!P37</f>
        <v>10</v>
      </c>
      <c r="K1618" s="1022">
        <f>'P-SST-2026'!X37+'P-SST-2026'!Y37+'P-SST-2026'!Z37+'P-SST-2026'!AA37+'P-SST-2026'!AB37+'P-SST-2026'!AC37+'P-SST-2026'!AD37+'P-SST-2026'!AE37+'P-SST-2026'!AF37+'P-SST-2026'!AG37</f>
        <v>3</v>
      </c>
      <c r="L1618" s="1031">
        <f t="shared" si="161"/>
        <v>0.83333333333333337</v>
      </c>
      <c r="M1618" s="1031">
        <f t="shared" si="158"/>
        <v>0.25</v>
      </c>
      <c r="N1618" s="1022">
        <f>'P-SST-2026'!P37</f>
        <v>1</v>
      </c>
      <c r="O1618" s="1022">
        <f>'P-SST-2026'!AG37</f>
        <v>0</v>
      </c>
      <c r="P1618" s="1029">
        <f t="shared" si="162"/>
        <v>0</v>
      </c>
      <c r="Q1618" s="1029"/>
      <c r="R1618" s="1022">
        <f t="shared" si="159"/>
        <v>-7</v>
      </c>
      <c r="S1618" s="1022">
        <f t="shared" si="160"/>
        <v>-1</v>
      </c>
    </row>
    <row r="1619" spans="1:19">
      <c r="A1619" s="1022">
        <v>31</v>
      </c>
      <c r="B1619" s="1023" t="str">
        <f>'P-SST-2026'!D38</f>
        <v>SST31</v>
      </c>
      <c r="C1619" s="1053" t="s">
        <v>146</v>
      </c>
      <c r="D1619" s="1053" t="s">
        <v>111</v>
      </c>
      <c r="E1619" s="1023" t="str">
        <f>'P-SST-2026'!V38</f>
        <v>Secretaría General</v>
      </c>
      <c r="F1619" s="1022" t="str">
        <f>'P-SST-2026'!E38</f>
        <v xml:space="preserve">Realizar apoyo en los procesos contractuales recibidos por el grupo de gestión jurídica y contractual </v>
      </c>
      <c r="G1619" s="1022">
        <v>10</v>
      </c>
      <c r="H1619" s="1022" t="s">
        <v>143</v>
      </c>
      <c r="I1619" s="1022">
        <f>'P-SST-2026'!S38</f>
        <v>12</v>
      </c>
      <c r="J1619" s="1022">
        <f>'P-SST-2026'!G38+'P-SST-2026'!H38+'P-SST-2026'!I38+'P-SST-2026'!J38+'P-SST-2026'!K38+'P-SST-2026'!L38+'P-SST-2026'!M38+'P-SST-2026'!N38+'P-SST-2026'!O38+'P-SST-2026'!P38</f>
        <v>10</v>
      </c>
      <c r="K1619" s="1022">
        <f>'P-SST-2026'!X38+'P-SST-2026'!Y38+'P-SST-2026'!Z38+'P-SST-2026'!AA38+'P-SST-2026'!AB38+'P-SST-2026'!AC38+'P-SST-2026'!AD38+'P-SST-2026'!AE38+'P-SST-2026'!AF38+'P-SST-2026'!AG38</f>
        <v>3</v>
      </c>
      <c r="L1619" s="1031">
        <f t="shared" si="161"/>
        <v>0.83333333333333337</v>
      </c>
      <c r="M1619" s="1031">
        <f t="shared" si="158"/>
        <v>0.25</v>
      </c>
      <c r="N1619" s="1022">
        <f>'P-SST-2026'!P38</f>
        <v>1</v>
      </c>
      <c r="O1619" s="1022">
        <f>'P-SST-2026'!AG38</f>
        <v>0</v>
      </c>
      <c r="P1619" s="1029">
        <f t="shared" si="162"/>
        <v>0</v>
      </c>
      <c r="Q1619" s="1029"/>
      <c r="R1619" s="1022">
        <f t="shared" si="159"/>
        <v>-7</v>
      </c>
      <c r="S1619" s="1022">
        <f t="shared" si="160"/>
        <v>-1</v>
      </c>
    </row>
    <row r="1620" spans="1:19">
      <c r="A1620" s="1022">
        <v>32</v>
      </c>
      <c r="B1620" s="1023" t="str">
        <f>'P-SST-2026'!D39</f>
        <v>SST32</v>
      </c>
      <c r="C1620" s="1053" t="s">
        <v>146</v>
      </c>
      <c r="D1620" s="1053" t="s">
        <v>111</v>
      </c>
      <c r="E1620" s="1023" t="str">
        <f>'P-SST-2026'!V39</f>
        <v>Secretaría General</v>
      </c>
      <c r="F1620" s="1022" t="str">
        <f>'P-SST-2026'!E39</f>
        <v>Socializar los resultados y análisis de los indicadores del SG-SST debidamente actualizados.</v>
      </c>
      <c r="G1620" s="1022">
        <v>10</v>
      </c>
      <c r="H1620" s="1022" t="s">
        <v>143</v>
      </c>
      <c r="I1620" s="1022">
        <f>'P-SST-2026'!S39</f>
        <v>3</v>
      </c>
      <c r="J1620" s="1022">
        <f>'P-SST-2026'!G39+'P-SST-2026'!H39+'P-SST-2026'!I39+'P-SST-2026'!J39+'P-SST-2026'!K39+'P-SST-2026'!L39+'P-SST-2026'!M39+'P-SST-2026'!N39+'P-SST-2026'!O39+'P-SST-2026'!P39</f>
        <v>3</v>
      </c>
      <c r="K1620" s="1022">
        <f>'P-SST-2026'!X39+'P-SST-2026'!Y39+'P-SST-2026'!Z39+'P-SST-2026'!AA39+'P-SST-2026'!AB39+'P-SST-2026'!AC39+'P-SST-2026'!AD39+'P-SST-2026'!AE39+'P-SST-2026'!AF39+'P-SST-2026'!AG39</f>
        <v>0</v>
      </c>
      <c r="L1620" s="1031">
        <f t="shared" ref="L1620:L1625" si="163">J1620/I1620</f>
        <v>1</v>
      </c>
      <c r="M1620" s="1031">
        <f t="shared" ref="M1620:M1625" si="164">K1620/I1620</f>
        <v>0</v>
      </c>
      <c r="N1620" s="1022">
        <f>'P-SST-2026'!P39</f>
        <v>1</v>
      </c>
      <c r="O1620" s="1022">
        <f>'P-SST-2026'!AG39</f>
        <v>0</v>
      </c>
      <c r="P1620" s="1029">
        <f t="shared" ref="P1620:P1625" si="165">O1620/N1620</f>
        <v>0</v>
      </c>
      <c r="Q1620" s="1029"/>
      <c r="R1620" s="1022">
        <f t="shared" si="159"/>
        <v>-3</v>
      </c>
      <c r="S1620" s="1022">
        <f t="shared" si="160"/>
        <v>-1</v>
      </c>
    </row>
    <row r="1621" spans="1:19">
      <c r="A1621" s="1022">
        <v>33</v>
      </c>
      <c r="B1621" s="1023" t="str">
        <f>'P-SST-2026'!D40</f>
        <v>SST33</v>
      </c>
      <c r="C1621" s="1053" t="s">
        <v>146</v>
      </c>
      <c r="D1621" s="1053" t="s">
        <v>111</v>
      </c>
      <c r="E1621" s="1023" t="str">
        <f>'P-SST-2026'!V40</f>
        <v>Secretaría General</v>
      </c>
      <c r="F1621" s="1022" t="str">
        <f>'P-SST-2026'!E40</f>
        <v>Gestionar Autoevaluación de la Vigencia 2025 con la ARL POSITIVA.</v>
      </c>
      <c r="G1621" s="1022">
        <v>10</v>
      </c>
      <c r="H1621" s="1022" t="s">
        <v>143</v>
      </c>
      <c r="I1621" s="1022">
        <f>'P-SST-2026'!S40</f>
        <v>1</v>
      </c>
      <c r="J1621" s="1022">
        <f>'P-SST-2026'!G40+'P-SST-2026'!H40+'P-SST-2026'!I40+'P-SST-2026'!J40+'P-SST-2026'!K40+'P-SST-2026'!L40+'P-SST-2026'!M40+'P-SST-2026'!N40+'P-SST-2026'!O40+'P-SST-2026'!P40</f>
        <v>1</v>
      </c>
      <c r="K1621" s="1022">
        <f>'P-SST-2026'!X40+'P-SST-2026'!Y40+'P-SST-2026'!Z40+'P-SST-2026'!AA40+'P-SST-2026'!AB40+'P-SST-2026'!AC40+'P-SST-2026'!AD40+'P-SST-2026'!AE40+'P-SST-2026'!AF40+'P-SST-2026'!AG40</f>
        <v>1</v>
      </c>
      <c r="L1621" s="1031">
        <f t="shared" si="163"/>
        <v>1</v>
      </c>
      <c r="M1621" s="1031">
        <f t="shared" si="164"/>
        <v>1</v>
      </c>
      <c r="N1621" s="1022">
        <f>'P-SST-2026'!P40</f>
        <v>0</v>
      </c>
      <c r="O1621" s="1022">
        <f>'P-SST-2026'!AG40</f>
        <v>0</v>
      </c>
      <c r="P1621" s="1029" t="e">
        <f t="shared" si="165"/>
        <v>#DIV/0!</v>
      </c>
      <c r="Q1621" s="1029"/>
      <c r="R1621" s="1022">
        <f t="shared" si="159"/>
        <v>0</v>
      </c>
      <c r="S1621" s="1022">
        <f t="shared" si="160"/>
        <v>0</v>
      </c>
    </row>
    <row r="1622" spans="1:19">
      <c r="A1622" s="1022">
        <v>34</v>
      </c>
      <c r="B1622" s="1023" t="str">
        <f>'P-SST-2026'!D41</f>
        <v>SST34</v>
      </c>
      <c r="C1622" s="1053" t="s">
        <v>146</v>
      </c>
      <c r="D1622" s="1053" t="s">
        <v>111</v>
      </c>
      <c r="E1622" s="1023" t="str">
        <f>'P-SST-2026'!V41</f>
        <v>Secretaría General</v>
      </c>
      <c r="F1622" s="1022" t="str">
        <f>'P-SST-2026'!E41</f>
        <v>Realizar seguimiento al levantamiento del inventario de sustancias químicas en la SMF y Servicios Administrativos</v>
      </c>
      <c r="G1622" s="1022">
        <v>10</v>
      </c>
      <c r="H1622" s="1022" t="s">
        <v>143</v>
      </c>
      <c r="I1622" s="1022">
        <f>'P-SST-2026'!S41</f>
        <v>2</v>
      </c>
      <c r="J1622" s="1022">
        <f>'P-SST-2026'!G41+'P-SST-2026'!H41+'P-SST-2026'!I41+'P-SST-2026'!J41+'P-SST-2026'!K41+'P-SST-2026'!L41+'P-SST-2026'!M41+'P-SST-2026'!N41+'P-SST-2026'!O41+'P-SST-2026'!P41</f>
        <v>2</v>
      </c>
      <c r="K1622" s="1022">
        <f>'P-SST-2026'!X41+'P-SST-2026'!Y41+'P-SST-2026'!Z41+'P-SST-2026'!AA41+'P-SST-2026'!AB41+'P-SST-2026'!AC41+'P-SST-2026'!AD41+'P-SST-2026'!AE41+'P-SST-2026'!AF41+'P-SST-2026'!AG41</f>
        <v>0</v>
      </c>
      <c r="L1622" s="1031">
        <f t="shared" si="163"/>
        <v>1</v>
      </c>
      <c r="M1622" s="1031">
        <f t="shared" si="164"/>
        <v>0</v>
      </c>
      <c r="N1622" s="1022">
        <f>'P-SST-2026'!P41</f>
        <v>0</v>
      </c>
      <c r="O1622" s="1022">
        <f>'P-SST-2026'!AG41</f>
        <v>0</v>
      </c>
      <c r="P1622" s="1029" t="e">
        <f t="shared" si="165"/>
        <v>#DIV/0!</v>
      </c>
      <c r="Q1622" s="1029"/>
      <c r="R1622" s="1022">
        <f t="shared" si="159"/>
        <v>-2</v>
      </c>
      <c r="S1622" s="1022">
        <f t="shared" si="160"/>
        <v>0</v>
      </c>
    </row>
    <row r="1623" spans="1:19">
      <c r="A1623" s="1022">
        <v>35</v>
      </c>
      <c r="B1623" s="1023" t="str">
        <f>'P-SST-2026'!D42</f>
        <v>SST35</v>
      </c>
      <c r="C1623" s="1053" t="s">
        <v>146</v>
      </c>
      <c r="D1623" s="1053" t="s">
        <v>111</v>
      </c>
      <c r="E1623" s="1023" t="str">
        <f>'P-SST-2026'!V42</f>
        <v>Secretaría General</v>
      </c>
      <c r="F1623" s="1022" t="str">
        <f>'P-SST-2026'!E42</f>
        <v>Realizar mediciones ambientales y de seguridad y salud en el trabajo de acuerdo con la necesidad.</v>
      </c>
      <c r="G1623" s="1022">
        <v>10</v>
      </c>
      <c r="H1623" s="1022" t="s">
        <v>143</v>
      </c>
      <c r="I1623" s="1022">
        <f>'P-SST-2026'!S42</f>
        <v>1</v>
      </c>
      <c r="J1623" s="1022">
        <f>'P-SST-2026'!G42+'P-SST-2026'!H42+'P-SST-2026'!I42+'P-SST-2026'!J42+'P-SST-2026'!K42+'P-SST-2026'!L42+'P-SST-2026'!M42+'P-SST-2026'!N42+'P-SST-2026'!O42+'P-SST-2026'!P42</f>
        <v>1</v>
      </c>
      <c r="K1623" s="1022">
        <f>'P-SST-2026'!X42+'P-SST-2026'!Y42+'P-SST-2026'!Z42+'P-SST-2026'!AA42+'P-SST-2026'!AB42+'P-SST-2026'!AC42+'P-SST-2026'!AD42+'P-SST-2026'!AE42+'P-SST-2026'!AF42+'P-SST-2026'!AG42</f>
        <v>0</v>
      </c>
      <c r="L1623" s="1031">
        <f t="shared" si="163"/>
        <v>1</v>
      </c>
      <c r="M1623" s="1031">
        <f t="shared" si="164"/>
        <v>0</v>
      </c>
      <c r="N1623" s="1022">
        <f>'P-SST-2026'!P42</f>
        <v>0</v>
      </c>
      <c r="O1623" s="1022">
        <f>'P-SST-2026'!AG42</f>
        <v>0</v>
      </c>
      <c r="P1623" s="1029" t="e">
        <f t="shared" si="165"/>
        <v>#DIV/0!</v>
      </c>
      <c r="Q1623" s="1029"/>
      <c r="R1623" s="1022">
        <f t="shared" si="159"/>
        <v>-1</v>
      </c>
      <c r="S1623" s="1022">
        <f t="shared" si="160"/>
        <v>0</v>
      </c>
    </row>
    <row r="1624" spans="1:19">
      <c r="A1624" s="1022">
        <v>36</v>
      </c>
      <c r="B1624" s="1023" t="str">
        <f>'P-SST-2026'!D43</f>
        <v>SST36</v>
      </c>
      <c r="C1624" s="1053" t="s">
        <v>146</v>
      </c>
      <c r="D1624" s="1053" t="s">
        <v>111</v>
      </c>
      <c r="E1624" s="1023" t="str">
        <f>'P-SST-2026'!V43</f>
        <v>Secretaría General</v>
      </c>
      <c r="F1624" s="1022" t="str">
        <f>'P-SST-2026'!E43</f>
        <v>Gestionar los Hallazgos y las oportunidades de mejora relacionadas con SST definidas por cada uno de los Roles del INM</v>
      </c>
      <c r="G1624" s="1022">
        <v>10</v>
      </c>
      <c r="H1624" s="1022" t="s">
        <v>143</v>
      </c>
      <c r="I1624" s="1022">
        <f>'P-SST-2026'!S43</f>
        <v>2</v>
      </c>
      <c r="J1624" s="1022">
        <f>'P-SST-2026'!G43+'P-SST-2026'!H43+'P-SST-2026'!I43+'P-SST-2026'!J43+'P-SST-2026'!K43+'P-SST-2026'!L43+'P-SST-2026'!M43+'P-SST-2026'!N43+'P-SST-2026'!O43+'P-SST-2026'!P43</f>
        <v>1</v>
      </c>
      <c r="K1624" s="1022">
        <f>'P-SST-2026'!X43+'P-SST-2026'!Y43+'P-SST-2026'!Z43+'P-SST-2026'!AA43+'P-SST-2026'!AB43+'P-SST-2026'!AC43+'P-SST-2026'!AD43+'P-SST-2026'!AE43+'P-SST-2026'!AF43+'P-SST-2026'!AG43</f>
        <v>0</v>
      </c>
      <c r="L1624" s="1031">
        <f t="shared" si="163"/>
        <v>0.5</v>
      </c>
      <c r="M1624" s="1031">
        <f t="shared" si="164"/>
        <v>0</v>
      </c>
      <c r="N1624" s="1022">
        <f>'P-SST-2026'!P43</f>
        <v>0</v>
      </c>
      <c r="O1624" s="1022">
        <f>'P-SST-2026'!AG43</f>
        <v>0</v>
      </c>
      <c r="P1624" s="1029" t="e">
        <f t="shared" si="165"/>
        <v>#DIV/0!</v>
      </c>
      <c r="Q1624" s="1029"/>
      <c r="R1624" s="1022">
        <f t="shared" si="159"/>
        <v>-1</v>
      </c>
      <c r="S1624" s="1022">
        <f t="shared" si="160"/>
        <v>0</v>
      </c>
    </row>
    <row r="1625" spans="1:19">
      <c r="A1625" s="1022">
        <v>37</v>
      </c>
      <c r="B1625" s="1023" t="str">
        <f>'P-SST-2026'!D44</f>
        <v>SST37</v>
      </c>
      <c r="C1625" s="1053" t="s">
        <v>146</v>
      </c>
      <c r="D1625" s="1053" t="s">
        <v>111</v>
      </c>
      <c r="E1625" s="1023" t="str">
        <f>'P-SST-2026'!V44</f>
        <v>Secretaría General</v>
      </c>
      <c r="F1625" s="1022" t="str">
        <f>'P-SST-2026'!E44</f>
        <v>Realizar inducción de seguridad y salud en el trabajo a servidores públicos, contratistas, practicantes o proveedores.</v>
      </c>
      <c r="G1625" s="1022">
        <v>10</v>
      </c>
      <c r="H1625" s="1022" t="s">
        <v>143</v>
      </c>
      <c r="I1625" s="1022">
        <f>'P-SST-2026'!S44</f>
        <v>2</v>
      </c>
      <c r="J1625" s="1022">
        <f>'P-SST-2026'!G44+'P-SST-2026'!H44+'P-SST-2026'!I44+'P-SST-2026'!J44+'P-SST-2026'!K44+'P-SST-2026'!L44+'P-SST-2026'!M44+'P-SST-2026'!N44+'P-SST-2026'!O44+'P-SST-2026'!P44</f>
        <v>2</v>
      </c>
      <c r="K1625" s="1022">
        <f>'P-SST-2026'!X44+'P-SST-2026'!Y44+'P-SST-2026'!Z44+'P-SST-2026'!AA44+'P-SST-2026'!AB44+'P-SST-2026'!AC44+'P-SST-2026'!AD44+'P-SST-2026'!AE44+'P-SST-2026'!AF44+'P-SST-2026'!AG44</f>
        <v>1</v>
      </c>
      <c r="L1625" s="1031">
        <f t="shared" si="163"/>
        <v>1</v>
      </c>
      <c r="M1625" s="1031">
        <f t="shared" si="164"/>
        <v>0.5</v>
      </c>
      <c r="N1625" s="1022">
        <f>'P-SST-2026'!P44</f>
        <v>0</v>
      </c>
      <c r="O1625" s="1022">
        <f>'P-SST-2026'!AG44</f>
        <v>0</v>
      </c>
      <c r="P1625" s="1029" t="e">
        <f t="shared" si="165"/>
        <v>#DIV/0!</v>
      </c>
      <c r="Q1625" s="1029"/>
      <c r="R1625" s="1022">
        <f t="shared" si="159"/>
        <v>-1</v>
      </c>
      <c r="S1625" s="1022">
        <f t="shared" si="160"/>
        <v>0</v>
      </c>
    </row>
    <row r="1626" spans="1:19">
      <c r="A1626" s="1022">
        <v>38</v>
      </c>
      <c r="B1626" s="1023" t="str">
        <f>'P-SST-2026'!D45</f>
        <v>SST38</v>
      </c>
      <c r="C1626" s="1053" t="s">
        <v>146</v>
      </c>
      <c r="D1626" s="1053" t="s">
        <v>111</v>
      </c>
      <c r="E1626" s="1023" t="str">
        <f>'P-SST-2026'!V45</f>
        <v>Secretaría General</v>
      </c>
      <c r="F1626" s="1022" t="str">
        <f>'P-SST-2026'!E45</f>
        <v>Realizar actividades tendientes a Promocionar la Salud (Semana de la Salud y ambiental)</v>
      </c>
      <c r="G1626" s="1022">
        <v>10</v>
      </c>
      <c r="H1626" s="1022" t="s">
        <v>143</v>
      </c>
      <c r="I1626" s="1022">
        <f>'P-SST-2026'!S45</f>
        <v>1</v>
      </c>
      <c r="J1626" s="1022">
        <f>'P-SST-2026'!G45+'P-SST-2026'!H45+'P-SST-2026'!I45+'P-SST-2026'!J45+'P-SST-2026'!K45+'P-SST-2026'!L45+'P-SST-2026'!M45+'P-SST-2026'!N45+'P-SST-2026'!O45+'P-SST-2026'!P45</f>
        <v>1</v>
      </c>
      <c r="K1626" s="1022">
        <f>'P-SST-2026'!X45+'P-SST-2026'!Y45+'P-SST-2026'!Z45+'P-SST-2026'!AA45+'P-SST-2026'!AB45+'P-SST-2026'!AC45+'P-SST-2026'!AD45+'P-SST-2026'!AE45+'P-SST-2026'!AF45+'P-SST-2026'!AG45</f>
        <v>0</v>
      </c>
      <c r="L1626" s="1031">
        <f t="shared" ref="L1626:L1631" si="166">J1626/I1626</f>
        <v>1</v>
      </c>
      <c r="M1626" s="1031">
        <f t="shared" ref="M1626:M1631" si="167">K1626/I1626</f>
        <v>0</v>
      </c>
      <c r="N1626" s="1022">
        <f>'P-SST-2026'!P45</f>
        <v>0</v>
      </c>
      <c r="O1626" s="1022">
        <f>'P-SST-2026'!AG45</f>
        <v>0</v>
      </c>
      <c r="P1626" s="1029" t="e">
        <f t="shared" ref="P1626:P1631" si="168">O1626/N1626</f>
        <v>#DIV/0!</v>
      </c>
      <c r="Q1626" s="1029"/>
      <c r="R1626" s="1022">
        <f t="shared" si="159"/>
        <v>-1</v>
      </c>
      <c r="S1626" s="1022">
        <f t="shared" si="160"/>
        <v>0</v>
      </c>
    </row>
    <row r="1627" spans="1:19">
      <c r="A1627" s="1022">
        <v>39</v>
      </c>
      <c r="B1627" s="1023" t="str">
        <f>'P-SST-2026'!D46</f>
        <v>SST39</v>
      </c>
      <c r="C1627" s="1053" t="s">
        <v>146</v>
      </c>
      <c r="D1627" s="1053" t="s">
        <v>111</v>
      </c>
      <c r="E1627" s="1023" t="str">
        <f>'P-SST-2026'!V46</f>
        <v>Secretaría General</v>
      </c>
      <c r="F1627" s="1022" t="str">
        <f>'P-SST-2026'!E46</f>
        <v xml:space="preserve">Realizar capacitación y acompañamiento del COPASST </v>
      </c>
      <c r="G1627" s="1022">
        <v>10</v>
      </c>
      <c r="H1627" s="1022" t="s">
        <v>143</v>
      </c>
      <c r="I1627" s="1022">
        <f>'P-SST-2026'!S46</f>
        <v>12</v>
      </c>
      <c r="J1627" s="1022">
        <f>'P-SST-2026'!G46+'P-SST-2026'!H46+'P-SST-2026'!I46+'P-SST-2026'!J46+'P-SST-2026'!K46+'P-SST-2026'!L46+'P-SST-2026'!M46+'P-SST-2026'!N46+'P-SST-2026'!O46+'P-SST-2026'!P46</f>
        <v>10</v>
      </c>
      <c r="K1627" s="1022">
        <f>'P-SST-2026'!X46+'P-SST-2026'!Y46+'P-SST-2026'!Z46+'P-SST-2026'!AA46+'P-SST-2026'!AB46+'P-SST-2026'!AC46+'P-SST-2026'!AD46+'P-SST-2026'!AE46+'P-SST-2026'!AF46+'P-SST-2026'!AG46</f>
        <v>3</v>
      </c>
      <c r="L1627" s="1031">
        <f t="shared" si="166"/>
        <v>0.83333333333333337</v>
      </c>
      <c r="M1627" s="1031">
        <f t="shared" si="167"/>
        <v>0.25</v>
      </c>
      <c r="N1627" s="1022">
        <f>'P-SST-2026'!P46</f>
        <v>1</v>
      </c>
      <c r="O1627" s="1022">
        <f>'P-SST-2026'!AG46</f>
        <v>0</v>
      </c>
      <c r="P1627" s="1029">
        <f t="shared" si="168"/>
        <v>0</v>
      </c>
      <c r="Q1627" s="1029"/>
      <c r="R1627" s="1022">
        <f t="shared" si="159"/>
        <v>-7</v>
      </c>
      <c r="S1627" s="1022">
        <f t="shared" si="160"/>
        <v>-1</v>
      </c>
    </row>
    <row r="1628" spans="1:19">
      <c r="A1628" s="1022">
        <v>40</v>
      </c>
      <c r="B1628" s="1023" t="str">
        <f>'P-SST-2026'!D47</f>
        <v>SST40</v>
      </c>
      <c r="C1628" s="1053" t="s">
        <v>146</v>
      </c>
      <c r="D1628" s="1053" t="s">
        <v>111</v>
      </c>
      <c r="E1628" s="1023" t="str">
        <f>'P-SST-2026'!V47</f>
        <v>Secretaría General</v>
      </c>
      <c r="F1628" s="1022" t="str">
        <f>'P-SST-2026'!E47</f>
        <v>Realizar seguimiento al comité de convivencia laboral y su capacitación (recibir informes)</v>
      </c>
      <c r="G1628" s="1022">
        <v>10</v>
      </c>
      <c r="H1628" s="1022" t="s">
        <v>143</v>
      </c>
      <c r="I1628" s="1022">
        <f>'P-SST-2026'!S47</f>
        <v>12</v>
      </c>
      <c r="J1628" s="1022">
        <f>'P-SST-2026'!G47+'P-SST-2026'!H47+'P-SST-2026'!I47+'P-SST-2026'!J47+'P-SST-2026'!K47+'P-SST-2026'!L47+'P-SST-2026'!M47+'P-SST-2026'!N47+'P-SST-2026'!O47+'P-SST-2026'!P47</f>
        <v>10</v>
      </c>
      <c r="K1628" s="1022">
        <f>'P-SST-2026'!X47+'P-SST-2026'!Y47+'P-SST-2026'!Z47+'P-SST-2026'!AA47+'P-SST-2026'!AB47+'P-SST-2026'!AC47+'P-SST-2026'!AD47+'P-SST-2026'!AE47+'P-SST-2026'!AF47+'P-SST-2026'!AG47</f>
        <v>3</v>
      </c>
      <c r="L1628" s="1031">
        <f t="shared" si="166"/>
        <v>0.83333333333333337</v>
      </c>
      <c r="M1628" s="1031">
        <f t="shared" si="167"/>
        <v>0.25</v>
      </c>
      <c r="N1628" s="1022">
        <f>'P-SST-2026'!P47</f>
        <v>1</v>
      </c>
      <c r="O1628" s="1022">
        <f>'P-SST-2026'!AG47</f>
        <v>0</v>
      </c>
      <c r="P1628" s="1029">
        <f t="shared" si="168"/>
        <v>0</v>
      </c>
      <c r="Q1628" s="1029"/>
      <c r="R1628" s="1022">
        <f t="shared" si="159"/>
        <v>-7</v>
      </c>
      <c r="S1628" s="1022">
        <f t="shared" si="160"/>
        <v>-1</v>
      </c>
    </row>
    <row r="1629" spans="1:19">
      <c r="A1629" s="1022">
        <v>41</v>
      </c>
      <c r="B1629" s="1023" t="str">
        <f>'P-SST-2026'!D48</f>
        <v>SST41</v>
      </c>
      <c r="C1629" s="1053" t="s">
        <v>146</v>
      </c>
      <c r="D1629" s="1053" t="s">
        <v>111</v>
      </c>
      <c r="E1629" s="1023" t="str">
        <f>'P-SST-2026'!V48</f>
        <v>Secretaría General</v>
      </c>
      <c r="F1629" s="1022" t="str">
        <f>'P-SST-2026'!E48</f>
        <v>Actualizar y Acompañar el seguimiento al programa de Inspecciones COPASST .</v>
      </c>
      <c r="G1629" s="1022">
        <v>10</v>
      </c>
      <c r="H1629" s="1022" t="s">
        <v>143</v>
      </c>
      <c r="I1629" s="1022">
        <f>'P-SST-2026'!S48</f>
        <v>3</v>
      </c>
      <c r="J1629" s="1022">
        <f>'P-SST-2026'!G48+'P-SST-2026'!H48+'P-SST-2026'!I48+'P-SST-2026'!J48+'P-SST-2026'!K48+'P-SST-2026'!L48+'P-SST-2026'!M48+'P-SST-2026'!N48+'P-SST-2026'!O48+'P-SST-2026'!P48</f>
        <v>3</v>
      </c>
      <c r="K1629" s="1022">
        <f>'P-SST-2026'!X48+'P-SST-2026'!Y48+'P-SST-2026'!Z48+'P-SST-2026'!AA48+'P-SST-2026'!AB48+'P-SST-2026'!AC48+'P-SST-2026'!AD48+'P-SST-2026'!AE48+'P-SST-2026'!AF48+'P-SST-2026'!AG48</f>
        <v>0</v>
      </c>
      <c r="L1629" s="1031">
        <f t="shared" si="166"/>
        <v>1</v>
      </c>
      <c r="M1629" s="1031">
        <f t="shared" si="167"/>
        <v>0</v>
      </c>
      <c r="N1629" s="1022">
        <f>'P-SST-2026'!P48</f>
        <v>1</v>
      </c>
      <c r="O1629" s="1022">
        <f>'P-SST-2026'!AG48</f>
        <v>0</v>
      </c>
      <c r="P1629" s="1029">
        <f t="shared" si="168"/>
        <v>0</v>
      </c>
      <c r="Q1629" s="1029"/>
      <c r="R1629" s="1022">
        <f t="shared" si="159"/>
        <v>-3</v>
      </c>
      <c r="S1629" s="1022">
        <f t="shared" si="160"/>
        <v>-1</v>
      </c>
    </row>
    <row r="1630" spans="1:19">
      <c r="A1630" s="1022">
        <v>42</v>
      </c>
      <c r="B1630" s="1023" t="str">
        <f>'P-SST-2026'!D49</f>
        <v>SST42</v>
      </c>
      <c r="C1630" s="1053" t="s">
        <v>146</v>
      </c>
      <c r="D1630" s="1053" t="s">
        <v>111</v>
      </c>
      <c r="E1630" s="1023" t="str">
        <f>'P-SST-2026'!V49</f>
        <v>Secretaría General</v>
      </c>
      <c r="F1630" s="1022" t="str">
        <f>'P-SST-2026'!E49</f>
        <v xml:space="preserve">Gestionar la ejecución del Cronograma de capacitaciones y actividades del SG-SST  </v>
      </c>
      <c r="G1630" s="1022">
        <v>10</v>
      </c>
      <c r="H1630" s="1022" t="s">
        <v>143</v>
      </c>
      <c r="I1630" s="1022">
        <f>'P-SST-2026'!S49</f>
        <v>9</v>
      </c>
      <c r="J1630" s="1022">
        <f>'P-SST-2026'!G49+'P-SST-2026'!H49+'P-SST-2026'!I49+'P-SST-2026'!J49+'P-SST-2026'!K49+'P-SST-2026'!L49+'P-SST-2026'!M49+'P-SST-2026'!N49+'P-SST-2026'!O49+'P-SST-2026'!P49</f>
        <v>9</v>
      </c>
      <c r="K1630" s="1022">
        <f>'P-SST-2026'!X49+'P-SST-2026'!Y49+'P-SST-2026'!Z49+'P-SST-2026'!AA49+'P-SST-2026'!AB49+'P-SST-2026'!AC49+'P-SST-2026'!AD49+'P-SST-2026'!AE49+'P-SST-2026'!AF49+'P-SST-2026'!AG49</f>
        <v>2</v>
      </c>
      <c r="L1630" s="1031">
        <f t="shared" si="166"/>
        <v>1</v>
      </c>
      <c r="M1630" s="1031">
        <f t="shared" si="167"/>
        <v>0.22222222222222221</v>
      </c>
      <c r="N1630" s="1022">
        <f>'P-SST-2026'!P49</f>
        <v>1</v>
      </c>
      <c r="O1630" s="1022">
        <f>'P-SST-2026'!AG49</f>
        <v>0</v>
      </c>
      <c r="P1630" s="1029">
        <f t="shared" si="168"/>
        <v>0</v>
      </c>
      <c r="Q1630" s="1029"/>
      <c r="R1630" s="1022">
        <f t="shared" si="159"/>
        <v>-7</v>
      </c>
      <c r="S1630" s="1022">
        <f t="shared" si="160"/>
        <v>-1</v>
      </c>
    </row>
    <row r="1631" spans="1:19">
      <c r="A1631" s="1022">
        <v>43</v>
      </c>
      <c r="B1631" s="1023" t="str">
        <f>'P-SST-2026'!D50</f>
        <v>SST43</v>
      </c>
      <c r="C1631" s="1053" t="s">
        <v>146</v>
      </c>
      <c r="D1631" s="1053" t="s">
        <v>111</v>
      </c>
      <c r="E1631" s="1023" t="str">
        <f>'P-SST-2026'!V50</f>
        <v>Secretaría General</v>
      </c>
      <c r="F1631" s="1022" t="str">
        <f>'P-SST-2026'!E50</f>
        <v>Gestionar la publicación de piezas y campañas sobre seguridad y salud en el trabajo con comunicaciones.</v>
      </c>
      <c r="G1631" s="1022">
        <v>10</v>
      </c>
      <c r="H1631" s="1022" t="s">
        <v>143</v>
      </c>
      <c r="I1631" s="1022">
        <f>'P-SST-2026'!S50</f>
        <v>9</v>
      </c>
      <c r="J1631" s="1022">
        <f>'P-SST-2026'!G50+'P-SST-2026'!H50+'P-SST-2026'!I50+'P-SST-2026'!J50+'P-SST-2026'!K50+'P-SST-2026'!L50+'P-SST-2026'!M50+'P-SST-2026'!N50+'P-SST-2026'!O50+'P-SST-2026'!P50</f>
        <v>9</v>
      </c>
      <c r="K1631" s="1022">
        <f>'P-SST-2026'!X50+'P-SST-2026'!Y50+'P-SST-2026'!Z50+'P-SST-2026'!AA50+'P-SST-2026'!AB50+'P-SST-2026'!AC50+'P-SST-2026'!AD50+'P-SST-2026'!AE50+'P-SST-2026'!AF50+'P-SST-2026'!AG50</f>
        <v>2</v>
      </c>
      <c r="L1631" s="1031">
        <f t="shared" si="166"/>
        <v>1</v>
      </c>
      <c r="M1631" s="1031">
        <f t="shared" si="167"/>
        <v>0.22222222222222221</v>
      </c>
      <c r="N1631" s="1022">
        <f>'P-SST-2026'!P50</f>
        <v>1</v>
      </c>
      <c r="O1631" s="1022">
        <f>'P-SST-2026'!AG50</f>
        <v>0</v>
      </c>
      <c r="P1631" s="1029">
        <f t="shared" si="168"/>
        <v>0</v>
      </c>
      <c r="Q1631" s="1029"/>
      <c r="R1631" s="1022">
        <f t="shared" si="159"/>
        <v>-7</v>
      </c>
      <c r="S1631" s="1022">
        <f t="shared" si="160"/>
        <v>-1</v>
      </c>
    </row>
    <row r="1632" spans="1:19">
      <c r="A1632" s="1022">
        <v>1</v>
      </c>
      <c r="B1632" s="1023" t="str">
        <f>'P-SST-2026'!D8</f>
        <v>SST1</v>
      </c>
      <c r="C1632" s="1053" t="s">
        <v>146</v>
      </c>
      <c r="D1632" s="1053" t="s">
        <v>111</v>
      </c>
      <c r="E1632" s="1023" t="str">
        <f>'P-SST-2026'!V8</f>
        <v>Secretaría General</v>
      </c>
      <c r="F1632" s="1022" t="str">
        <f>'P-SST-2026'!E8</f>
        <v xml:space="preserve"> Reportar los indicadores del SG-SST en ISOLUCION.</v>
      </c>
      <c r="G1632" s="1022">
        <v>11</v>
      </c>
      <c r="H1632" s="1022" t="s">
        <v>144</v>
      </c>
      <c r="I1632" s="1022">
        <f>'P-SST-2026'!S8</f>
        <v>12</v>
      </c>
      <c r="J1632" s="1022">
        <f>'P-SST-2026'!G8+'P-SST-2026'!H8+'P-SST-2026'!I8+'P-SST-2026'!J8+'P-SST-2026'!K8+'P-SST-2026'!L8+'P-SST-2026'!M8+'P-SST-2026'!N8+'P-SST-2026'!O8+'P-SST-2026'!P8+'P-SST-2026'!Q8</f>
        <v>11</v>
      </c>
      <c r="K1632" s="1022">
        <f>'P-SST-2026'!X8+'P-SST-2026'!Y8+'P-SST-2026'!Z8+'P-SST-2026'!AA8+'P-SST-2026'!AB8+'P-SST-2026'!AC8+'P-SST-2026'!AD8+'P-SST-2026'!AE8+'P-SST-2026'!AF8+'P-SST-2026'!AG8+'P-SST-2026'!AH8</f>
        <v>3</v>
      </c>
      <c r="L1632" s="1031">
        <f t="shared" ref="L1632:L1643" si="169">J1632/I1632</f>
        <v>0.91666666666666663</v>
      </c>
      <c r="M1632" s="1031">
        <f t="shared" ref="M1632:M1643" si="170">K1632/I1632</f>
        <v>0.25</v>
      </c>
      <c r="N1632" s="1022">
        <f>'P-SST-2026'!Q8</f>
        <v>1</v>
      </c>
      <c r="O1632" s="1022">
        <f>'P-SST-2026'!AH8</f>
        <v>0</v>
      </c>
      <c r="P1632" s="1029">
        <f t="shared" ref="P1632:P1643" si="171">O1632/N1632</f>
        <v>0</v>
      </c>
      <c r="Q1632" s="1029"/>
      <c r="R1632" s="1030">
        <f t="shared" ref="R1632:R1643" si="172">K1632-J1632</f>
        <v>-8</v>
      </c>
      <c r="S1632" s="1030">
        <f t="shared" ref="S1632:S1643" si="173">O1632-N1632</f>
        <v>-1</v>
      </c>
    </row>
    <row r="1633" spans="1:19">
      <c r="A1633" s="1022">
        <v>2</v>
      </c>
      <c r="B1633" s="1023" t="str">
        <f>'P-SST-2026'!D9</f>
        <v>SST2</v>
      </c>
      <c r="C1633" s="1053" t="s">
        <v>146</v>
      </c>
      <c r="D1633" s="1053" t="s">
        <v>111</v>
      </c>
      <c r="E1633" s="1023" t="str">
        <f>'P-SST-2026'!V9</f>
        <v>Secretaría General</v>
      </c>
      <c r="F1633" s="1022" t="str">
        <f>'P-SST-2026'!E9</f>
        <v>Actualizar la política de SST teniendo en cuenta el decreto 1072 de 2015 y la ISO 45001.</v>
      </c>
      <c r="G1633" s="1022">
        <v>11</v>
      </c>
      <c r="H1633" s="1022" t="s">
        <v>144</v>
      </c>
      <c r="I1633" s="1022">
        <f>'P-SST-2026'!S9</f>
        <v>1</v>
      </c>
      <c r="J1633" s="1022">
        <f>'P-SST-2026'!G9+'P-SST-2026'!H9+'P-SST-2026'!I9+'P-SST-2026'!J9+'P-SST-2026'!K9+'P-SST-2026'!L9+'P-SST-2026'!M9+'P-SST-2026'!N9+'P-SST-2026'!O9+'P-SST-2026'!P9+'P-SST-2026'!Q9</f>
        <v>1</v>
      </c>
      <c r="K1633" s="1022">
        <f>'P-SST-2026'!X9+'P-SST-2026'!Y9+'P-SST-2026'!Z9+'P-SST-2026'!AA9+'P-SST-2026'!AB9+'P-SST-2026'!AC9+'P-SST-2026'!AD9+'P-SST-2026'!AE9+'P-SST-2026'!AF9+'P-SST-2026'!AG9+'P-SST-2026'!AH9</f>
        <v>1</v>
      </c>
      <c r="L1633" s="1031">
        <f t="shared" si="169"/>
        <v>1</v>
      </c>
      <c r="M1633" s="1031">
        <f t="shared" si="170"/>
        <v>1</v>
      </c>
      <c r="N1633" s="1022">
        <f>'P-SST-2026'!Q9</f>
        <v>0</v>
      </c>
      <c r="O1633" s="1022">
        <f>'P-SST-2026'!AH9</f>
        <v>0</v>
      </c>
      <c r="P1633" s="1029" t="e">
        <f t="shared" si="171"/>
        <v>#DIV/0!</v>
      </c>
      <c r="Q1633" s="1029"/>
      <c r="R1633" s="1030">
        <f t="shared" si="172"/>
        <v>0</v>
      </c>
      <c r="S1633" s="1030">
        <f t="shared" si="173"/>
        <v>0</v>
      </c>
    </row>
    <row r="1634" spans="1:19">
      <c r="A1634" s="1022">
        <v>3</v>
      </c>
      <c r="B1634" s="1023" t="str">
        <f>'P-SST-2026'!D10</f>
        <v>SST3</v>
      </c>
      <c r="C1634" s="1053" t="s">
        <v>146</v>
      </c>
      <c r="D1634" s="1053" t="s">
        <v>111</v>
      </c>
      <c r="E1634" s="1023" t="str">
        <f>'P-SST-2026'!V10</f>
        <v>Secretaría General</v>
      </c>
      <c r="F1634" s="1022" t="str">
        <f>'P-SST-2026'!E10</f>
        <v>Gestionar las elecciones del comité de convivencia (COCOLA) y el comité paritario de seguridad y salud en el trabajo (COPASST) Para la vigencia  2027-2028.</v>
      </c>
      <c r="G1634" s="1022">
        <v>11</v>
      </c>
      <c r="H1634" s="1022" t="s">
        <v>144</v>
      </c>
      <c r="I1634" s="1022">
        <f>'P-SST-2026'!S10</f>
        <v>1</v>
      </c>
      <c r="J1634" s="1022">
        <f>'P-SST-2026'!G10+'P-SST-2026'!H10+'P-SST-2026'!I10+'P-SST-2026'!J10+'P-SST-2026'!K10+'P-SST-2026'!L10+'P-SST-2026'!M10+'P-SST-2026'!N10+'P-SST-2026'!O10+'P-SST-2026'!P10+'P-SST-2026'!Q10</f>
        <v>0</v>
      </c>
      <c r="K1634" s="1022">
        <f>'P-SST-2026'!X10+'P-SST-2026'!Y10+'P-SST-2026'!Z10+'P-SST-2026'!AA10+'P-SST-2026'!AB10+'P-SST-2026'!AC10+'P-SST-2026'!AD10+'P-SST-2026'!AE10+'P-SST-2026'!AF10+'P-SST-2026'!AG10+'P-SST-2026'!AH10</f>
        <v>0</v>
      </c>
      <c r="L1634" s="1031">
        <f t="shared" si="169"/>
        <v>0</v>
      </c>
      <c r="M1634" s="1031">
        <f t="shared" si="170"/>
        <v>0</v>
      </c>
      <c r="N1634" s="1022">
        <f>'P-SST-2026'!Q10</f>
        <v>0</v>
      </c>
      <c r="O1634" s="1022">
        <f>'P-SST-2026'!AH10</f>
        <v>0</v>
      </c>
      <c r="P1634" s="1029" t="e">
        <f t="shared" si="171"/>
        <v>#DIV/0!</v>
      </c>
      <c r="Q1634" s="1029"/>
      <c r="R1634" s="1030">
        <f t="shared" si="172"/>
        <v>0</v>
      </c>
      <c r="S1634" s="1030">
        <f t="shared" si="173"/>
        <v>0</v>
      </c>
    </row>
    <row r="1635" spans="1:19">
      <c r="A1635" s="1022">
        <v>4</v>
      </c>
      <c r="B1635" s="1023" t="str">
        <f>'P-SST-2026'!D11</f>
        <v>SST4</v>
      </c>
      <c r="C1635" s="1053" t="s">
        <v>146</v>
      </c>
      <c r="D1635" s="1053" t="s">
        <v>111</v>
      </c>
      <c r="E1635" s="1023" t="str">
        <f>'P-SST-2026'!V11</f>
        <v>Secretaría General</v>
      </c>
      <c r="F1635" s="1022" t="str">
        <f>'P-SST-2026'!E11</f>
        <v>Crear la convocatoria para las elecciones del comité de convivencia (COCOLA) y el comité paritario de seguridad y salud en el trabajo (COPASST) Para la vigencia  2027-2028.</v>
      </c>
      <c r="G1635" s="1022">
        <v>11</v>
      </c>
      <c r="H1635" s="1022" t="s">
        <v>144</v>
      </c>
      <c r="I1635" s="1022">
        <f>'P-SST-2026'!S11</f>
        <v>1</v>
      </c>
      <c r="J1635" s="1022">
        <f>'P-SST-2026'!G11+'P-SST-2026'!H11+'P-SST-2026'!I11+'P-SST-2026'!J11+'P-SST-2026'!K11+'P-SST-2026'!L11+'P-SST-2026'!M11+'P-SST-2026'!N11+'P-SST-2026'!O11+'P-SST-2026'!P11+'P-SST-2026'!Q11</f>
        <v>1</v>
      </c>
      <c r="K1635" s="1022">
        <f>'P-SST-2026'!X11+'P-SST-2026'!Y11+'P-SST-2026'!Z11+'P-SST-2026'!AA11+'P-SST-2026'!AB11+'P-SST-2026'!AC11+'P-SST-2026'!AD11+'P-SST-2026'!AE11+'P-SST-2026'!AF11+'P-SST-2026'!AG11+'P-SST-2026'!AH11</f>
        <v>0</v>
      </c>
      <c r="L1635" s="1031">
        <f t="shared" si="169"/>
        <v>1</v>
      </c>
      <c r="M1635" s="1031">
        <f t="shared" si="170"/>
        <v>0</v>
      </c>
      <c r="N1635" s="1022">
        <f>'P-SST-2026'!Q11</f>
        <v>0</v>
      </c>
      <c r="O1635" s="1022">
        <f>'P-SST-2026'!AH11</f>
        <v>0</v>
      </c>
      <c r="P1635" s="1029" t="e">
        <f t="shared" si="171"/>
        <v>#DIV/0!</v>
      </c>
      <c r="Q1635" s="1029"/>
      <c r="R1635" s="1030">
        <f t="shared" si="172"/>
        <v>-1</v>
      </c>
      <c r="S1635" s="1030">
        <f t="shared" si="173"/>
        <v>0</v>
      </c>
    </row>
    <row r="1636" spans="1:19">
      <c r="A1636" s="1022">
        <v>5</v>
      </c>
      <c r="B1636" s="1023" t="str">
        <f>'P-SST-2026'!D12</f>
        <v>SST5</v>
      </c>
      <c r="C1636" s="1053" t="s">
        <v>146</v>
      </c>
      <c r="D1636" s="1053" t="s">
        <v>111</v>
      </c>
      <c r="E1636" s="1023" t="str">
        <f>'P-SST-2026'!V12</f>
        <v>Secretaría General</v>
      </c>
      <c r="F1636" s="1022" t="str">
        <f>'P-SST-2026'!E12</f>
        <v>Actualizar los objetivos del sistema de gestion de seguridad y salud en el trabajo  teniendo en cuenta el decreto 1072 de 2015 y la ISO 45001.</v>
      </c>
      <c r="G1636" s="1022">
        <v>11</v>
      </c>
      <c r="H1636" s="1022" t="s">
        <v>144</v>
      </c>
      <c r="I1636" s="1022">
        <f>'P-SST-2026'!S12</f>
        <v>1</v>
      </c>
      <c r="J1636" s="1022">
        <f>'P-SST-2026'!G12+'P-SST-2026'!H12+'P-SST-2026'!I12+'P-SST-2026'!J12+'P-SST-2026'!K12+'P-SST-2026'!L12+'P-SST-2026'!M12+'P-SST-2026'!N12+'P-SST-2026'!O12+'P-SST-2026'!P12+'P-SST-2026'!Q12</f>
        <v>0</v>
      </c>
      <c r="K1636" s="1022">
        <f>'P-SST-2026'!X12+'P-SST-2026'!Y12+'P-SST-2026'!Z12+'P-SST-2026'!AA12+'P-SST-2026'!AB12+'P-SST-2026'!AC12+'P-SST-2026'!AD12+'P-SST-2026'!AE12+'P-SST-2026'!AF12+'P-SST-2026'!AG12+'P-SST-2026'!AH12</f>
        <v>0</v>
      </c>
      <c r="L1636" s="1031">
        <f t="shared" si="169"/>
        <v>0</v>
      </c>
      <c r="M1636" s="1031">
        <f t="shared" si="170"/>
        <v>0</v>
      </c>
      <c r="N1636" s="1022">
        <f>'P-SST-2026'!Q12</f>
        <v>0</v>
      </c>
      <c r="O1636" s="1022">
        <f>'P-SST-2026'!AH12</f>
        <v>0</v>
      </c>
      <c r="P1636" s="1029" t="e">
        <f t="shared" si="171"/>
        <v>#DIV/0!</v>
      </c>
      <c r="Q1636" s="1029"/>
      <c r="R1636" s="1030">
        <f t="shared" si="172"/>
        <v>0</v>
      </c>
      <c r="S1636" s="1030">
        <f t="shared" si="173"/>
        <v>0</v>
      </c>
    </row>
    <row r="1637" spans="1:19">
      <c r="A1637" s="1022">
        <v>6</v>
      </c>
      <c r="B1637" s="1023" t="str">
        <f>'P-SST-2026'!D13</f>
        <v>SST6</v>
      </c>
      <c r="C1637" s="1053" t="s">
        <v>146</v>
      </c>
      <c r="D1637" s="1053" t="s">
        <v>111</v>
      </c>
      <c r="E1637" s="1023" t="str">
        <f>'P-SST-2026'!V13</f>
        <v>Secretaría General</v>
      </c>
      <c r="F1637" s="1022" t="str">
        <f>'P-SST-2026'!E13</f>
        <v>Actualizarel Reglamento de Higiene y Seguridad Industrial teniendo en cuenta el decreto 1072 de 2015 y la ISO 45001.</v>
      </c>
      <c r="G1637" s="1022">
        <v>11</v>
      </c>
      <c r="H1637" s="1022" t="s">
        <v>144</v>
      </c>
      <c r="I1637" s="1022">
        <f>'P-SST-2026'!S13</f>
        <v>1</v>
      </c>
      <c r="J1637" s="1022">
        <f>'P-SST-2026'!G13+'P-SST-2026'!H13+'P-SST-2026'!I13+'P-SST-2026'!J13+'P-SST-2026'!K13+'P-SST-2026'!L13+'P-SST-2026'!M13+'P-SST-2026'!N13+'P-SST-2026'!O13+'P-SST-2026'!P13+'P-SST-2026'!Q13</f>
        <v>1</v>
      </c>
      <c r="K1637" s="1022">
        <f>'P-SST-2026'!X13+'P-SST-2026'!Y13+'P-SST-2026'!Z13+'P-SST-2026'!AA13+'P-SST-2026'!AB13+'P-SST-2026'!AC13+'P-SST-2026'!AD13+'P-SST-2026'!AE13+'P-SST-2026'!AF13+'P-SST-2026'!AG13+'P-SST-2026'!AH13</f>
        <v>1</v>
      </c>
      <c r="L1637" s="1031">
        <f t="shared" si="169"/>
        <v>1</v>
      </c>
      <c r="M1637" s="1031">
        <f t="shared" si="170"/>
        <v>1</v>
      </c>
      <c r="N1637" s="1022">
        <f>'P-SST-2026'!Q13</f>
        <v>0</v>
      </c>
      <c r="O1637" s="1022">
        <f>'P-SST-2026'!AH13</f>
        <v>0</v>
      </c>
      <c r="P1637" s="1029" t="e">
        <f t="shared" si="171"/>
        <v>#DIV/0!</v>
      </c>
      <c r="Q1637" s="1029"/>
      <c r="R1637" s="1030">
        <f t="shared" si="172"/>
        <v>0</v>
      </c>
      <c r="S1637" s="1030">
        <f t="shared" si="173"/>
        <v>0</v>
      </c>
    </row>
    <row r="1638" spans="1:19">
      <c r="A1638" s="1022">
        <v>7</v>
      </c>
      <c r="B1638" s="1023" t="str">
        <f>'P-SST-2026'!D14</f>
        <v>SST7</v>
      </c>
      <c r="C1638" s="1053" t="s">
        <v>146</v>
      </c>
      <c r="D1638" s="1053" t="s">
        <v>111</v>
      </c>
      <c r="E1638" s="1023" t="str">
        <f>'P-SST-2026'!V14</f>
        <v>Secretaría General</v>
      </c>
      <c r="F1638" s="1022" t="str">
        <f>'P-SST-2026'!E14</f>
        <v>Actualizar los programas de vigilancia epidemiologicos del sistema de gestion de seguridad y salud en el trabajo:
1. PVE osteomuscular
2.PVE Riesgos Cardiovasculares
3.PVE Riesgo Psicosocial
4.PVE Riesgo Auditivo 
5.PVE Riesgo Visual</v>
      </c>
      <c r="G1638" s="1022">
        <v>11</v>
      </c>
      <c r="H1638" s="1022" t="s">
        <v>144</v>
      </c>
      <c r="I1638" s="1022">
        <f>'P-SST-2026'!S14</f>
        <v>3</v>
      </c>
      <c r="J1638" s="1022">
        <f>'P-SST-2026'!G14+'P-SST-2026'!H14+'P-SST-2026'!I14+'P-SST-2026'!J14+'P-SST-2026'!K14+'P-SST-2026'!L14+'P-SST-2026'!M14+'P-SST-2026'!N14+'P-SST-2026'!O14+'P-SST-2026'!P14+'P-SST-2026'!Q14</f>
        <v>3</v>
      </c>
      <c r="K1638" s="1022">
        <f>'P-SST-2026'!X14+'P-SST-2026'!Y14+'P-SST-2026'!Z14+'P-SST-2026'!AA14+'P-SST-2026'!AB14+'P-SST-2026'!AC14+'P-SST-2026'!AD14+'P-SST-2026'!AE14+'P-SST-2026'!AF14+'P-SST-2026'!AG14+'P-SST-2026'!AH14</f>
        <v>0</v>
      </c>
      <c r="L1638" s="1031">
        <f t="shared" si="169"/>
        <v>1</v>
      </c>
      <c r="M1638" s="1031">
        <f t="shared" si="170"/>
        <v>0</v>
      </c>
      <c r="N1638" s="1022">
        <f>'P-SST-2026'!Q14</f>
        <v>0</v>
      </c>
      <c r="O1638" s="1022">
        <f>'P-SST-2026'!AH14</f>
        <v>0</v>
      </c>
      <c r="P1638" s="1029" t="e">
        <f t="shared" si="171"/>
        <v>#DIV/0!</v>
      </c>
      <c r="Q1638" s="1029"/>
      <c r="R1638" s="1030">
        <f t="shared" si="172"/>
        <v>-3</v>
      </c>
      <c r="S1638" s="1030">
        <f t="shared" si="173"/>
        <v>0</v>
      </c>
    </row>
    <row r="1639" spans="1:19">
      <c r="A1639" s="1022">
        <v>8</v>
      </c>
      <c r="B1639" s="1023" t="str">
        <f>'P-SST-2026'!D15</f>
        <v>SST8</v>
      </c>
      <c r="C1639" s="1053" t="s">
        <v>146</v>
      </c>
      <c r="D1639" s="1053" t="s">
        <v>111</v>
      </c>
      <c r="E1639" s="1023" t="str">
        <f>'P-SST-2026'!V15</f>
        <v>Secretaría General</v>
      </c>
      <c r="F1639" s="1022" t="str">
        <f>'P-SST-2026'!E15</f>
        <v>Actualizar los programas del sistema de gestion de seguridad y salud en el trabajo:
1.Plan Estratégico De Seguridad Vial
2.Programa De Estilos De Vida Y Entornos Laborales Saludables
3.Programa De Gestión Riesgo Químico</v>
      </c>
      <c r="G1639" s="1022">
        <v>11</v>
      </c>
      <c r="H1639" s="1022" t="s">
        <v>144</v>
      </c>
      <c r="I1639" s="1022">
        <f>'P-SST-2026'!S15</f>
        <v>2</v>
      </c>
      <c r="J1639" s="1022">
        <f>'P-SST-2026'!G15+'P-SST-2026'!H15+'P-SST-2026'!I15+'P-SST-2026'!J15+'P-SST-2026'!K15+'P-SST-2026'!L15+'P-SST-2026'!M15+'P-SST-2026'!N15+'P-SST-2026'!O15+'P-SST-2026'!P15+'P-SST-2026'!Q15</f>
        <v>2</v>
      </c>
      <c r="K1639" s="1022">
        <f>'P-SST-2026'!X15+'P-SST-2026'!Y15+'P-SST-2026'!Z15+'P-SST-2026'!AA15+'P-SST-2026'!AB15+'P-SST-2026'!AC15+'P-SST-2026'!AD15+'P-SST-2026'!AE15+'P-SST-2026'!AF15+'P-SST-2026'!AG15+'P-SST-2026'!AH15</f>
        <v>0</v>
      </c>
      <c r="L1639" s="1031">
        <f t="shared" si="169"/>
        <v>1</v>
      </c>
      <c r="M1639" s="1031">
        <f t="shared" si="170"/>
        <v>0</v>
      </c>
      <c r="N1639" s="1022">
        <f>'P-SST-2026'!Q15</f>
        <v>0</v>
      </c>
      <c r="O1639" s="1022">
        <f>'P-SST-2026'!AH15</f>
        <v>0</v>
      </c>
      <c r="P1639" s="1029" t="e">
        <f t="shared" si="171"/>
        <v>#DIV/0!</v>
      </c>
      <c r="Q1639" s="1029"/>
      <c r="R1639" s="1030">
        <f t="shared" si="172"/>
        <v>-2</v>
      </c>
      <c r="S1639" s="1030">
        <f t="shared" si="173"/>
        <v>0</v>
      </c>
    </row>
    <row r="1640" spans="1:19">
      <c r="A1640" s="1022">
        <v>9</v>
      </c>
      <c r="B1640" s="1023" t="str">
        <f>'P-SST-2026'!D16</f>
        <v>SST9</v>
      </c>
      <c r="C1640" s="1053" t="s">
        <v>146</v>
      </c>
      <c r="D1640" s="1053" t="s">
        <v>111</v>
      </c>
      <c r="E1640" s="1023" t="str">
        <f>'P-SST-2026'!V16</f>
        <v>Secretaría General</v>
      </c>
      <c r="F1640" s="1022" t="str">
        <f>'P-SST-2026'!E16</f>
        <v xml:space="preserve"> Elaborar Informe final de intervención Programa de estilos de vida y entornos laborales saludables Código: A-04-P-019</v>
      </c>
      <c r="G1640" s="1022">
        <v>11</v>
      </c>
      <c r="H1640" s="1022" t="s">
        <v>144</v>
      </c>
      <c r="I1640" s="1022">
        <f>'P-SST-2026'!S16</f>
        <v>1</v>
      </c>
      <c r="J1640" s="1022">
        <f>'P-SST-2026'!G16+'P-SST-2026'!H16+'P-SST-2026'!I16+'P-SST-2026'!J16+'P-SST-2026'!K16+'P-SST-2026'!L16+'P-SST-2026'!M16+'P-SST-2026'!N16+'P-SST-2026'!O16+'P-SST-2026'!P16+'P-SST-2026'!Q16</f>
        <v>0</v>
      </c>
      <c r="K1640" s="1022">
        <f>'P-SST-2026'!X16+'P-SST-2026'!Y16+'P-SST-2026'!Z16+'P-SST-2026'!AA16+'P-SST-2026'!AB16+'P-SST-2026'!AC16+'P-SST-2026'!AD16+'P-SST-2026'!AE16+'P-SST-2026'!AF16+'P-SST-2026'!AG16+'P-SST-2026'!AH16</f>
        <v>0</v>
      </c>
      <c r="L1640" s="1031">
        <f t="shared" si="169"/>
        <v>0</v>
      </c>
      <c r="M1640" s="1031">
        <f t="shared" si="170"/>
        <v>0</v>
      </c>
      <c r="N1640" s="1022">
        <f>'P-SST-2026'!Q16</f>
        <v>0</v>
      </c>
      <c r="O1640" s="1022">
        <f>'P-SST-2026'!AH16</f>
        <v>0</v>
      </c>
      <c r="P1640" s="1029" t="e">
        <f t="shared" si="171"/>
        <v>#DIV/0!</v>
      </c>
      <c r="Q1640" s="1029"/>
      <c r="R1640" s="1030">
        <f t="shared" si="172"/>
        <v>0</v>
      </c>
      <c r="S1640" s="1030">
        <f t="shared" si="173"/>
        <v>0</v>
      </c>
    </row>
    <row r="1641" spans="1:19">
      <c r="A1641" s="1022">
        <v>10</v>
      </c>
      <c r="B1641" s="1023" t="str">
        <f>'P-SST-2026'!D17</f>
        <v>SST10</v>
      </c>
      <c r="C1641" s="1053" t="s">
        <v>146</v>
      </c>
      <c r="D1641" s="1053" t="s">
        <v>111</v>
      </c>
      <c r="E1641" s="1023" t="str">
        <f>'P-SST-2026'!V17</f>
        <v>Secretaría General</v>
      </c>
      <c r="F1641" s="1022" t="str">
        <f>'P-SST-2026'!E17</f>
        <v>Actualizar el  formato del profesiograma</v>
      </c>
      <c r="G1641" s="1022">
        <v>11</v>
      </c>
      <c r="H1641" s="1022" t="s">
        <v>144</v>
      </c>
      <c r="I1641" s="1022">
        <f>'P-SST-2026'!S17</f>
        <v>1</v>
      </c>
      <c r="J1641" s="1022">
        <f>'P-SST-2026'!G17+'P-SST-2026'!H17+'P-SST-2026'!I17+'P-SST-2026'!J17+'P-SST-2026'!K17+'P-SST-2026'!L17+'P-SST-2026'!M17+'P-SST-2026'!N17+'P-SST-2026'!O17+'P-SST-2026'!P17+'P-SST-2026'!Q17</f>
        <v>1</v>
      </c>
      <c r="K1641" s="1022">
        <f>'P-SST-2026'!X17+'P-SST-2026'!Y17+'P-SST-2026'!Z17+'P-SST-2026'!AA17+'P-SST-2026'!AB17+'P-SST-2026'!AC17+'P-SST-2026'!AD17+'P-SST-2026'!AE17+'P-SST-2026'!AF17+'P-SST-2026'!AG17+'P-SST-2026'!AH17</f>
        <v>0</v>
      </c>
      <c r="L1641" s="1031">
        <f t="shared" si="169"/>
        <v>1</v>
      </c>
      <c r="M1641" s="1031">
        <f t="shared" si="170"/>
        <v>0</v>
      </c>
      <c r="N1641" s="1022">
        <f>'P-SST-2026'!Q17</f>
        <v>0</v>
      </c>
      <c r="O1641" s="1022">
        <f>'P-SST-2026'!AH17</f>
        <v>0</v>
      </c>
      <c r="P1641" s="1029" t="e">
        <f t="shared" si="171"/>
        <v>#DIV/0!</v>
      </c>
      <c r="Q1641" s="1029"/>
      <c r="R1641" s="1030">
        <f t="shared" si="172"/>
        <v>-1</v>
      </c>
      <c r="S1641" s="1030">
        <f t="shared" si="173"/>
        <v>0</v>
      </c>
    </row>
    <row r="1642" spans="1:19">
      <c r="A1642" s="1022">
        <v>11</v>
      </c>
      <c r="B1642" s="1023" t="str">
        <f>'P-SST-2026'!D18</f>
        <v>SST11</v>
      </c>
      <c r="C1642" s="1053" t="s">
        <v>146</v>
      </c>
      <c r="D1642" s="1053" t="s">
        <v>111</v>
      </c>
      <c r="E1642" s="1023" t="str">
        <f>'P-SST-2026'!V18</f>
        <v>Secretaría General</v>
      </c>
      <c r="F1642" s="1022" t="str">
        <f>'P-SST-2026'!E18</f>
        <v>Realizar rendición de cuentas a todas las partes interesadas del SG-SST</v>
      </c>
      <c r="G1642" s="1022">
        <v>11</v>
      </c>
      <c r="H1642" s="1022" t="s">
        <v>144</v>
      </c>
      <c r="I1642" s="1022">
        <f>'P-SST-2026'!S18</f>
        <v>1</v>
      </c>
      <c r="J1642" s="1022">
        <f>'P-SST-2026'!G18+'P-SST-2026'!H18+'P-SST-2026'!I18+'P-SST-2026'!J18+'P-SST-2026'!K18+'P-SST-2026'!L18+'P-SST-2026'!M18+'P-SST-2026'!N18+'P-SST-2026'!O18+'P-SST-2026'!P18+'P-SST-2026'!Q18</f>
        <v>1</v>
      </c>
      <c r="K1642" s="1022">
        <f>'P-SST-2026'!X18+'P-SST-2026'!Y18+'P-SST-2026'!Z18+'P-SST-2026'!AA18+'P-SST-2026'!AB18+'P-SST-2026'!AC18+'P-SST-2026'!AD18+'P-SST-2026'!AE18+'P-SST-2026'!AF18+'P-SST-2026'!AG18+'P-SST-2026'!AH18</f>
        <v>0</v>
      </c>
      <c r="L1642" s="1031">
        <f t="shared" si="169"/>
        <v>1</v>
      </c>
      <c r="M1642" s="1031">
        <f t="shared" si="170"/>
        <v>0</v>
      </c>
      <c r="N1642" s="1022">
        <f>'P-SST-2026'!Q18</f>
        <v>1</v>
      </c>
      <c r="O1642" s="1022">
        <f>'P-SST-2026'!AH18</f>
        <v>0</v>
      </c>
      <c r="P1642" s="1029">
        <f t="shared" si="171"/>
        <v>0</v>
      </c>
      <c r="Q1642" s="1029"/>
      <c r="R1642" s="1030">
        <f t="shared" si="172"/>
        <v>-1</v>
      </c>
      <c r="S1642" s="1030">
        <f t="shared" si="173"/>
        <v>-1</v>
      </c>
    </row>
    <row r="1643" spans="1:19">
      <c r="A1643" s="1022">
        <v>12</v>
      </c>
      <c r="B1643" s="1023" t="str">
        <f>'P-SST-2026'!D19</f>
        <v>SST12</v>
      </c>
      <c r="C1643" s="1053" t="s">
        <v>146</v>
      </c>
      <c r="D1643" s="1053" t="s">
        <v>111</v>
      </c>
      <c r="E1643" s="1023" t="str">
        <f>'P-SST-2026'!V19</f>
        <v>Secretaría General</v>
      </c>
      <c r="F1643" s="1022" t="str">
        <f>'P-SST-2026'!E19</f>
        <v>Proyectar las necesidades de presupuesto para la vigencia 2027.</v>
      </c>
      <c r="G1643" s="1022">
        <v>11</v>
      </c>
      <c r="H1643" s="1022" t="s">
        <v>144</v>
      </c>
      <c r="I1643" s="1022">
        <f>'P-SST-2026'!S19</f>
        <v>1</v>
      </c>
      <c r="J1643" s="1022">
        <f>'P-SST-2026'!G19+'P-SST-2026'!H19+'P-SST-2026'!I19+'P-SST-2026'!J19+'P-SST-2026'!K19+'P-SST-2026'!L19+'P-SST-2026'!M19+'P-SST-2026'!N19+'P-SST-2026'!O19+'P-SST-2026'!P19+'P-SST-2026'!Q19</f>
        <v>0</v>
      </c>
      <c r="K1643" s="1022">
        <f>'P-SST-2026'!X19+'P-SST-2026'!Y19+'P-SST-2026'!Z19+'P-SST-2026'!AA19+'P-SST-2026'!AB19+'P-SST-2026'!AC19+'P-SST-2026'!AD19+'P-SST-2026'!AE19+'P-SST-2026'!AF19+'P-SST-2026'!AG19+'P-SST-2026'!AH19</f>
        <v>0</v>
      </c>
      <c r="L1643" s="1031">
        <f t="shared" si="169"/>
        <v>0</v>
      </c>
      <c r="M1643" s="1031">
        <f t="shared" si="170"/>
        <v>0</v>
      </c>
      <c r="N1643" s="1022">
        <f>'P-SST-2026'!Q19</f>
        <v>0</v>
      </c>
      <c r="O1643" s="1022">
        <f>'P-SST-2026'!AH19</f>
        <v>0</v>
      </c>
      <c r="P1643" s="1029" t="e">
        <f t="shared" si="171"/>
        <v>#DIV/0!</v>
      </c>
      <c r="Q1643" s="1029"/>
      <c r="R1643" s="1030">
        <f t="shared" si="172"/>
        <v>0</v>
      </c>
      <c r="S1643" s="1030">
        <f t="shared" si="173"/>
        <v>0</v>
      </c>
    </row>
    <row r="1644" spans="1:19">
      <c r="A1644" s="1022">
        <v>13</v>
      </c>
      <c r="B1644" s="1023" t="str">
        <f>'P-SST-2026'!D20</f>
        <v>SST13</v>
      </c>
      <c r="C1644" s="1053" t="s">
        <v>146</v>
      </c>
      <c r="D1644" s="1053" t="s">
        <v>111</v>
      </c>
      <c r="E1644" s="1023" t="str">
        <f>'P-SST-2026'!V20</f>
        <v>Secretaría General</v>
      </c>
      <c r="F1644" s="1022" t="str">
        <f>'P-SST-2026'!E20</f>
        <v xml:space="preserve"> Revisar y/o actualizar documentación del SG-SST.
</v>
      </c>
      <c r="G1644" s="1022">
        <v>11</v>
      </c>
      <c r="H1644" s="1022" t="s">
        <v>144</v>
      </c>
      <c r="I1644" s="1022">
        <f>'P-SST-2026'!S20</f>
        <v>1</v>
      </c>
      <c r="J1644" s="1022">
        <f>'P-SST-2026'!G20+'P-SST-2026'!H20+'P-SST-2026'!I20+'P-SST-2026'!J20+'P-SST-2026'!K20+'P-SST-2026'!L20+'P-SST-2026'!M20+'P-SST-2026'!N20+'P-SST-2026'!O20+'P-SST-2026'!P20+'P-SST-2026'!Q20</f>
        <v>1</v>
      </c>
      <c r="K1644" s="1022">
        <f>'P-SST-2026'!X20+'P-SST-2026'!Y20+'P-SST-2026'!Z20+'P-SST-2026'!AA20+'P-SST-2026'!AB20+'P-SST-2026'!AC20+'P-SST-2026'!AD20+'P-SST-2026'!AE20+'P-SST-2026'!AF20+'P-SST-2026'!AG20+'P-SST-2026'!AH20</f>
        <v>0</v>
      </c>
      <c r="L1644" s="1031">
        <f t="shared" ref="L1644:L1655" si="174">J1644/I1644</f>
        <v>1</v>
      </c>
      <c r="M1644" s="1031">
        <f t="shared" ref="M1644:M1655" si="175">K1644/I1644</f>
        <v>0</v>
      </c>
      <c r="N1644" s="1022">
        <f>'P-SST-2026'!Q20</f>
        <v>0</v>
      </c>
      <c r="O1644" s="1022">
        <f>'P-SST-2026'!AH20</f>
        <v>0</v>
      </c>
      <c r="P1644" s="1029" t="e">
        <f t="shared" ref="P1644:P1655" si="176">O1644/N1644</f>
        <v>#DIV/0!</v>
      </c>
      <c r="Q1644" s="1029"/>
      <c r="R1644" s="1030">
        <f t="shared" ref="R1644:R1655" si="177">K1644-J1644</f>
        <v>-1</v>
      </c>
      <c r="S1644" s="1030">
        <f t="shared" ref="S1644:S1655" si="178">O1644-N1644</f>
        <v>0</v>
      </c>
    </row>
    <row r="1645" spans="1:19">
      <c r="A1645" s="1022">
        <v>14</v>
      </c>
      <c r="B1645" s="1023" t="str">
        <f>'P-SST-2026'!D21</f>
        <v>SST14</v>
      </c>
      <c r="C1645" s="1053" t="s">
        <v>146</v>
      </c>
      <c r="D1645" s="1053" t="s">
        <v>111</v>
      </c>
      <c r="E1645" s="1023" t="str">
        <f>'P-SST-2026'!V21</f>
        <v>Secretaría General</v>
      </c>
      <c r="F1645" s="1022" t="str">
        <f>'P-SST-2026'!E21</f>
        <v>Presentar Informe de revisión por la Dirección</v>
      </c>
      <c r="G1645" s="1022">
        <v>11</v>
      </c>
      <c r="H1645" s="1022" t="s">
        <v>144</v>
      </c>
      <c r="I1645" s="1022">
        <f>'P-SST-2026'!S21</f>
        <v>1</v>
      </c>
      <c r="J1645" s="1022">
        <f>'P-SST-2026'!G21+'P-SST-2026'!H21+'P-SST-2026'!I21+'P-SST-2026'!J21+'P-SST-2026'!K21+'P-SST-2026'!L21+'P-SST-2026'!M21+'P-SST-2026'!N21+'P-SST-2026'!O21+'P-SST-2026'!P21+'P-SST-2026'!Q21</f>
        <v>0</v>
      </c>
      <c r="K1645" s="1022">
        <f>'P-SST-2026'!X21+'P-SST-2026'!Y21+'P-SST-2026'!Z21+'P-SST-2026'!AA21+'P-SST-2026'!AB21+'P-SST-2026'!AC21+'P-SST-2026'!AD21+'P-SST-2026'!AE21+'P-SST-2026'!AF21+'P-SST-2026'!AG21+'P-SST-2026'!AH21</f>
        <v>0</v>
      </c>
      <c r="L1645" s="1031">
        <f t="shared" si="174"/>
        <v>0</v>
      </c>
      <c r="M1645" s="1031">
        <f t="shared" si="175"/>
        <v>0</v>
      </c>
      <c r="N1645" s="1022">
        <f>'P-SST-2026'!Q21</f>
        <v>0</v>
      </c>
      <c r="O1645" s="1022">
        <f>'P-SST-2026'!AH21</f>
        <v>0</v>
      </c>
      <c r="P1645" s="1029" t="e">
        <f t="shared" si="176"/>
        <v>#DIV/0!</v>
      </c>
      <c r="Q1645" s="1029"/>
      <c r="R1645" s="1030">
        <f t="shared" si="177"/>
        <v>0</v>
      </c>
      <c r="S1645" s="1030">
        <f t="shared" si="178"/>
        <v>0</v>
      </c>
    </row>
    <row r="1646" spans="1:19">
      <c r="A1646" s="1022">
        <v>15</v>
      </c>
      <c r="B1646" s="1023" t="str">
        <f>'P-SST-2026'!D22</f>
        <v>SST15</v>
      </c>
      <c r="C1646" s="1053" t="s">
        <v>146</v>
      </c>
      <c r="D1646" s="1053" t="s">
        <v>111</v>
      </c>
      <c r="E1646" s="1023" t="str">
        <f>'P-SST-2026'!V22</f>
        <v>Secretaría General</v>
      </c>
      <c r="F1646" s="1022" t="str">
        <f>'P-SST-2026'!E22</f>
        <v>Actualizar la matriz de riesgos</v>
      </c>
      <c r="G1646" s="1022">
        <v>11</v>
      </c>
      <c r="H1646" s="1022" t="s">
        <v>144</v>
      </c>
      <c r="I1646" s="1022">
        <f>'P-SST-2026'!S22</f>
        <v>1</v>
      </c>
      <c r="J1646" s="1022">
        <f>'P-SST-2026'!G22+'P-SST-2026'!H22+'P-SST-2026'!I22+'P-SST-2026'!J22+'P-SST-2026'!K22+'P-SST-2026'!L22+'P-SST-2026'!M22+'P-SST-2026'!N22+'P-SST-2026'!O22+'P-SST-2026'!P22+'P-SST-2026'!Q22</f>
        <v>1</v>
      </c>
      <c r="K1646" s="1022">
        <f>'P-SST-2026'!X22+'P-SST-2026'!Y22+'P-SST-2026'!Z22+'P-SST-2026'!AA22+'P-SST-2026'!AB22+'P-SST-2026'!AC22+'P-SST-2026'!AD22+'P-SST-2026'!AE22+'P-SST-2026'!AF22+'P-SST-2026'!AG22+'P-SST-2026'!AH22</f>
        <v>0</v>
      </c>
      <c r="L1646" s="1031">
        <f t="shared" si="174"/>
        <v>1</v>
      </c>
      <c r="M1646" s="1031">
        <f t="shared" si="175"/>
        <v>0</v>
      </c>
      <c r="N1646" s="1022">
        <f>'P-SST-2026'!Q22</f>
        <v>0</v>
      </c>
      <c r="O1646" s="1022">
        <f>'P-SST-2026'!AH22</f>
        <v>0</v>
      </c>
      <c r="P1646" s="1029" t="e">
        <f t="shared" si="176"/>
        <v>#DIV/0!</v>
      </c>
      <c r="Q1646" s="1029"/>
      <c r="R1646" s="1030">
        <f t="shared" si="177"/>
        <v>-1</v>
      </c>
      <c r="S1646" s="1030">
        <f t="shared" si="178"/>
        <v>0</v>
      </c>
    </row>
    <row r="1647" spans="1:19">
      <c r="A1647" s="1022">
        <v>16</v>
      </c>
      <c r="B1647" s="1023" t="str">
        <f>'P-SST-2026'!D23</f>
        <v>SST16</v>
      </c>
      <c r="C1647" s="1053" t="s">
        <v>146</v>
      </c>
      <c r="D1647" s="1053" t="s">
        <v>111</v>
      </c>
      <c r="E1647" s="1023" t="str">
        <f>'P-SST-2026'!V23</f>
        <v>Secretaría General</v>
      </c>
      <c r="F1647" s="1022" t="str">
        <f>'P-SST-2026'!E23</f>
        <v>Reportar  los riesgos de gestión</v>
      </c>
      <c r="G1647" s="1022">
        <v>11</v>
      </c>
      <c r="H1647" s="1022" t="s">
        <v>144</v>
      </c>
      <c r="I1647" s="1022">
        <f>'P-SST-2026'!S23</f>
        <v>4</v>
      </c>
      <c r="J1647" s="1022">
        <f>'P-SST-2026'!G23+'P-SST-2026'!H23+'P-SST-2026'!I23+'P-SST-2026'!J23+'P-SST-2026'!K23+'P-SST-2026'!L23+'P-SST-2026'!M23+'P-SST-2026'!N23+'P-SST-2026'!O23+'P-SST-2026'!P23+'P-SST-2026'!Q23</f>
        <v>4</v>
      </c>
      <c r="K1647" s="1022">
        <f>'P-SST-2026'!X23+'P-SST-2026'!Y23+'P-SST-2026'!Z23+'P-SST-2026'!AA23+'P-SST-2026'!AB23+'P-SST-2026'!AC23+'P-SST-2026'!AD23+'P-SST-2026'!AE23+'P-SST-2026'!AF23+'P-SST-2026'!AG23+'P-SST-2026'!AH23</f>
        <v>1</v>
      </c>
      <c r="L1647" s="1031">
        <f t="shared" si="174"/>
        <v>1</v>
      </c>
      <c r="M1647" s="1031">
        <f t="shared" si="175"/>
        <v>0.25</v>
      </c>
      <c r="N1647" s="1022">
        <f>'P-SST-2026'!Q23</f>
        <v>0</v>
      </c>
      <c r="O1647" s="1022">
        <f>'P-SST-2026'!AH23</f>
        <v>0</v>
      </c>
      <c r="P1647" s="1029" t="e">
        <f t="shared" si="176"/>
        <v>#DIV/0!</v>
      </c>
      <c r="Q1647" s="1029"/>
      <c r="R1647" s="1030">
        <f t="shared" si="177"/>
        <v>-3</v>
      </c>
      <c r="S1647" s="1030">
        <f t="shared" si="178"/>
        <v>0</v>
      </c>
    </row>
    <row r="1648" spans="1:19">
      <c r="A1648" s="1022">
        <v>17</v>
      </c>
      <c r="B1648" s="1023" t="str">
        <f>'P-SST-2026'!D24</f>
        <v>SST17</v>
      </c>
      <c r="C1648" s="1053" t="s">
        <v>146</v>
      </c>
      <c r="D1648" s="1053" t="s">
        <v>111</v>
      </c>
      <c r="E1648" s="1023" t="str">
        <f>'P-SST-2026'!V24</f>
        <v>Secretaría General</v>
      </c>
      <c r="F1648" s="1022" t="str">
        <f>'P-SST-2026'!E24</f>
        <v xml:space="preserve"> Realizar seguimiento a las condiciones de salud reportadas por semestre. </v>
      </c>
      <c r="G1648" s="1022">
        <v>11</v>
      </c>
      <c r="H1648" s="1022" t="s">
        <v>144</v>
      </c>
      <c r="I1648" s="1022">
        <f>'P-SST-2026'!S24</f>
        <v>2</v>
      </c>
      <c r="J1648" s="1022">
        <f>'P-SST-2026'!G24+'P-SST-2026'!H24+'P-SST-2026'!I24+'P-SST-2026'!J24+'P-SST-2026'!K24+'P-SST-2026'!L24+'P-SST-2026'!M24+'P-SST-2026'!N24+'P-SST-2026'!O24+'P-SST-2026'!P24+'P-SST-2026'!Q24</f>
        <v>2</v>
      </c>
      <c r="K1648" s="1022">
        <f>'P-SST-2026'!X24+'P-SST-2026'!Y24+'P-SST-2026'!Z24+'P-SST-2026'!AA24+'P-SST-2026'!AB24+'P-SST-2026'!AC24+'P-SST-2026'!AD24+'P-SST-2026'!AE24+'P-SST-2026'!AF24+'P-SST-2026'!AG24+'P-SST-2026'!AH24</f>
        <v>1</v>
      </c>
      <c r="L1648" s="1031">
        <f t="shared" si="174"/>
        <v>1</v>
      </c>
      <c r="M1648" s="1031">
        <f t="shared" si="175"/>
        <v>0.5</v>
      </c>
      <c r="N1648" s="1022">
        <f>'P-SST-2026'!Q24</f>
        <v>1</v>
      </c>
      <c r="O1648" s="1022">
        <f>'P-SST-2026'!AH24</f>
        <v>0</v>
      </c>
      <c r="P1648" s="1029">
        <f t="shared" si="176"/>
        <v>0</v>
      </c>
      <c r="Q1648" s="1029"/>
      <c r="R1648" s="1030">
        <f t="shared" si="177"/>
        <v>-1</v>
      </c>
      <c r="S1648" s="1030">
        <f t="shared" si="178"/>
        <v>-1</v>
      </c>
    </row>
    <row r="1649" spans="1:19">
      <c r="A1649" s="1022">
        <v>18</v>
      </c>
      <c r="B1649" s="1023" t="str">
        <f>'P-SST-2026'!D25</f>
        <v>SST18</v>
      </c>
      <c r="C1649" s="1053" t="s">
        <v>146</v>
      </c>
      <c r="D1649" s="1053" t="s">
        <v>111</v>
      </c>
      <c r="E1649" s="1023" t="str">
        <f>'P-SST-2026'!V25</f>
        <v>Secretaría General</v>
      </c>
      <c r="F1649" s="1022" t="str">
        <f>'P-SST-2026'!E25</f>
        <v>Realizar exámenes médicos ocupacionales de ingreso, periódicos y de retiro.</v>
      </c>
      <c r="G1649" s="1022">
        <v>11</v>
      </c>
      <c r="H1649" s="1022" t="s">
        <v>144</v>
      </c>
      <c r="I1649" s="1022">
        <f>'P-SST-2026'!S25</f>
        <v>12</v>
      </c>
      <c r="J1649" s="1022">
        <f>'P-SST-2026'!G25+'P-SST-2026'!H25+'P-SST-2026'!I25+'P-SST-2026'!J25+'P-SST-2026'!K25+'P-SST-2026'!L25+'P-SST-2026'!M25+'P-SST-2026'!N25+'P-SST-2026'!O25+'P-SST-2026'!P25+'P-SST-2026'!Q25</f>
        <v>11</v>
      </c>
      <c r="K1649" s="1022">
        <f>'P-SST-2026'!X25+'P-SST-2026'!Y25+'P-SST-2026'!Z25+'P-SST-2026'!AA25+'P-SST-2026'!AB25+'P-SST-2026'!AC25+'P-SST-2026'!AD25+'P-SST-2026'!AE25+'P-SST-2026'!AF25+'P-SST-2026'!AG25+'P-SST-2026'!AH25</f>
        <v>3</v>
      </c>
      <c r="L1649" s="1031">
        <f t="shared" si="174"/>
        <v>0.91666666666666663</v>
      </c>
      <c r="M1649" s="1031">
        <f t="shared" si="175"/>
        <v>0.25</v>
      </c>
      <c r="N1649" s="1022">
        <f>'P-SST-2026'!Q25</f>
        <v>1</v>
      </c>
      <c r="O1649" s="1022">
        <f>'P-SST-2026'!AH25</f>
        <v>0</v>
      </c>
      <c r="P1649" s="1029">
        <f t="shared" si="176"/>
        <v>0</v>
      </c>
      <c r="Q1649" s="1029"/>
      <c r="R1649" s="1030">
        <f t="shared" si="177"/>
        <v>-8</v>
      </c>
      <c r="S1649" s="1030">
        <f t="shared" si="178"/>
        <v>-1</v>
      </c>
    </row>
    <row r="1650" spans="1:19">
      <c r="A1650" s="1022">
        <v>19</v>
      </c>
      <c r="B1650" s="1023" t="str">
        <f>'P-SST-2026'!D26</f>
        <v>SST19</v>
      </c>
      <c r="C1650" s="1053" t="s">
        <v>146</v>
      </c>
      <c r="D1650" s="1053" t="s">
        <v>111</v>
      </c>
      <c r="E1650" s="1023" t="str">
        <f>'P-SST-2026'!V26</f>
        <v>Secretaría General</v>
      </c>
      <c r="F1650" s="1022" t="str">
        <f>'P-SST-2026'!E26</f>
        <v xml:space="preserve">Realizar el Guion del simulacro </v>
      </c>
      <c r="G1650" s="1022">
        <v>11</v>
      </c>
      <c r="H1650" s="1022" t="s">
        <v>144</v>
      </c>
      <c r="I1650" s="1022">
        <f>'P-SST-2026'!S26</f>
        <v>2</v>
      </c>
      <c r="J1650" s="1022">
        <f>'P-SST-2026'!G26+'P-SST-2026'!H26+'P-SST-2026'!I26+'P-SST-2026'!J26+'P-SST-2026'!K26+'P-SST-2026'!L26+'P-SST-2026'!M26+'P-SST-2026'!N26+'P-SST-2026'!O26+'P-SST-2026'!P26+'P-SST-2026'!Q26</f>
        <v>2</v>
      </c>
      <c r="K1650" s="1022">
        <f>'P-SST-2026'!X26+'P-SST-2026'!Y26+'P-SST-2026'!Z26+'P-SST-2026'!AA26+'P-SST-2026'!AB26+'P-SST-2026'!AC26+'P-SST-2026'!AD26+'P-SST-2026'!AE26+'P-SST-2026'!AF26+'P-SST-2026'!AG26+'P-SST-2026'!AH26</f>
        <v>0</v>
      </c>
      <c r="L1650" s="1031">
        <f t="shared" si="174"/>
        <v>1</v>
      </c>
      <c r="M1650" s="1031">
        <f t="shared" si="175"/>
        <v>0</v>
      </c>
      <c r="N1650" s="1022">
        <f>'P-SST-2026'!Q26</f>
        <v>0</v>
      </c>
      <c r="O1650" s="1022">
        <f>'P-SST-2026'!AH26</f>
        <v>0</v>
      </c>
      <c r="P1650" s="1029" t="e">
        <f t="shared" si="176"/>
        <v>#DIV/0!</v>
      </c>
      <c r="Q1650" s="1029"/>
      <c r="R1650" s="1030">
        <f t="shared" si="177"/>
        <v>-2</v>
      </c>
      <c r="S1650" s="1030">
        <f t="shared" si="178"/>
        <v>0</v>
      </c>
    </row>
    <row r="1651" spans="1:19">
      <c r="A1651" s="1022">
        <v>20</v>
      </c>
      <c r="B1651" s="1023" t="str">
        <f>'P-SST-2026'!D27</f>
        <v>SST20</v>
      </c>
      <c r="C1651" s="1053" t="s">
        <v>146</v>
      </c>
      <c r="D1651" s="1053" t="s">
        <v>111</v>
      </c>
      <c r="E1651" s="1023" t="str">
        <f>'P-SST-2026'!V27</f>
        <v>Secretaría General</v>
      </c>
      <c r="F1651" s="1022" t="str">
        <f>'P-SST-2026'!E27</f>
        <v>Gestionar el desarrollo de simulacro en atención de emergencias.</v>
      </c>
      <c r="G1651" s="1022">
        <v>11</v>
      </c>
      <c r="H1651" s="1022" t="s">
        <v>144</v>
      </c>
      <c r="I1651" s="1022">
        <f>'P-SST-2026'!S27</f>
        <v>2</v>
      </c>
      <c r="J1651" s="1022">
        <f>'P-SST-2026'!G27+'P-SST-2026'!H27+'P-SST-2026'!I27+'P-SST-2026'!J27+'P-SST-2026'!K27+'P-SST-2026'!L27+'P-SST-2026'!M27+'P-SST-2026'!N27+'P-SST-2026'!O27+'P-SST-2026'!P27+'P-SST-2026'!Q27</f>
        <v>2</v>
      </c>
      <c r="K1651" s="1022">
        <f>'P-SST-2026'!X27+'P-SST-2026'!Y27+'P-SST-2026'!Z27+'P-SST-2026'!AA27+'P-SST-2026'!AB27+'P-SST-2026'!AC27+'P-SST-2026'!AD27+'P-SST-2026'!AE27+'P-SST-2026'!AF27+'P-SST-2026'!AG27+'P-SST-2026'!AH27</f>
        <v>0</v>
      </c>
      <c r="L1651" s="1031">
        <f t="shared" si="174"/>
        <v>1</v>
      </c>
      <c r="M1651" s="1031">
        <f t="shared" si="175"/>
        <v>0</v>
      </c>
      <c r="N1651" s="1022">
        <f>'P-SST-2026'!Q27</f>
        <v>0</v>
      </c>
      <c r="O1651" s="1022">
        <f>'P-SST-2026'!AH27</f>
        <v>0</v>
      </c>
      <c r="P1651" s="1029" t="e">
        <f t="shared" si="176"/>
        <v>#DIV/0!</v>
      </c>
      <c r="Q1651" s="1029"/>
      <c r="R1651" s="1030">
        <f t="shared" si="177"/>
        <v>-2</v>
      </c>
      <c r="S1651" s="1030">
        <f t="shared" si="178"/>
        <v>0</v>
      </c>
    </row>
    <row r="1652" spans="1:19">
      <c r="A1652" s="1022">
        <v>21</v>
      </c>
      <c r="B1652" s="1023" t="str">
        <f>'P-SST-2026'!D28</f>
        <v>SST21</v>
      </c>
      <c r="C1652" s="1053" t="s">
        <v>146</v>
      </c>
      <c r="D1652" s="1053" t="s">
        <v>111</v>
      </c>
      <c r="E1652" s="1023" t="str">
        <f>'P-SST-2026'!V28</f>
        <v>Secretaría General</v>
      </c>
      <c r="F1652" s="1022" t="str">
        <f>'P-SST-2026'!E28</f>
        <v xml:space="preserve">Realizar afiliaciones ARL </v>
      </c>
      <c r="G1652" s="1022">
        <v>11</v>
      </c>
      <c r="H1652" s="1022" t="s">
        <v>144</v>
      </c>
      <c r="I1652" s="1022">
        <f>'P-SST-2026'!S28</f>
        <v>12</v>
      </c>
      <c r="J1652" s="1022">
        <f>'P-SST-2026'!G28+'P-SST-2026'!H28+'P-SST-2026'!I28+'P-SST-2026'!J28+'P-SST-2026'!K28+'P-SST-2026'!L28+'P-SST-2026'!M28+'P-SST-2026'!N28+'P-SST-2026'!O28+'P-SST-2026'!P28+'P-SST-2026'!Q28</f>
        <v>11</v>
      </c>
      <c r="K1652" s="1022">
        <f>'P-SST-2026'!X28+'P-SST-2026'!Y28+'P-SST-2026'!Z28+'P-SST-2026'!AA28+'P-SST-2026'!AB28+'P-SST-2026'!AC28+'P-SST-2026'!AD28+'P-SST-2026'!AE28+'P-SST-2026'!AF28+'P-SST-2026'!AG28+'P-SST-2026'!AH28</f>
        <v>3</v>
      </c>
      <c r="L1652" s="1031">
        <f t="shared" si="174"/>
        <v>0.91666666666666663</v>
      </c>
      <c r="M1652" s="1031">
        <f t="shared" si="175"/>
        <v>0.25</v>
      </c>
      <c r="N1652" s="1022">
        <f>'P-SST-2026'!Q28</f>
        <v>1</v>
      </c>
      <c r="O1652" s="1022">
        <f>'P-SST-2026'!AH28</f>
        <v>0</v>
      </c>
      <c r="P1652" s="1029">
        <f t="shared" si="176"/>
        <v>0</v>
      </c>
      <c r="Q1652" s="1029"/>
      <c r="R1652" s="1030">
        <f t="shared" si="177"/>
        <v>-8</v>
      </c>
      <c r="S1652" s="1030">
        <f t="shared" si="178"/>
        <v>-1</v>
      </c>
    </row>
    <row r="1653" spans="1:19">
      <c r="A1653" s="1022">
        <v>22</v>
      </c>
      <c r="B1653" s="1023" t="str">
        <f>'P-SST-2026'!D29</f>
        <v>SST22</v>
      </c>
      <c r="C1653" s="1053" t="s">
        <v>146</v>
      </c>
      <c r="D1653" s="1053" t="s">
        <v>111</v>
      </c>
      <c r="E1653" s="1023" t="str">
        <f>'P-SST-2026'!V29</f>
        <v>Secretaría General</v>
      </c>
      <c r="F1653" s="1022" t="str">
        <f>'P-SST-2026'!E29</f>
        <v>Entregar un informe trimestral de la ejecución del cronograma del programa de vigilancia epidemiológico Psicosocial</v>
      </c>
      <c r="G1653" s="1022">
        <v>11</v>
      </c>
      <c r="H1653" s="1022" t="s">
        <v>144</v>
      </c>
      <c r="I1653" s="1022">
        <f>'P-SST-2026'!S29</f>
        <v>3</v>
      </c>
      <c r="J1653" s="1022">
        <f>'P-SST-2026'!G29+'P-SST-2026'!H29+'P-SST-2026'!I29+'P-SST-2026'!J29+'P-SST-2026'!K29+'P-SST-2026'!L29+'P-SST-2026'!M29+'P-SST-2026'!N29+'P-SST-2026'!O29+'P-SST-2026'!P29+'P-SST-2026'!Q29</f>
        <v>3</v>
      </c>
      <c r="K1653" s="1022">
        <f>'P-SST-2026'!X29+'P-SST-2026'!Y29+'P-SST-2026'!Z29+'P-SST-2026'!AA29+'P-SST-2026'!AB29+'P-SST-2026'!AC29+'P-SST-2026'!AD29+'P-SST-2026'!AE29+'P-SST-2026'!AF29+'P-SST-2026'!AG29+'P-SST-2026'!AH29</f>
        <v>1</v>
      </c>
      <c r="L1653" s="1031">
        <f t="shared" si="174"/>
        <v>1</v>
      </c>
      <c r="M1653" s="1031">
        <f t="shared" si="175"/>
        <v>0.33333333333333331</v>
      </c>
      <c r="N1653" s="1022">
        <f>'P-SST-2026'!Q29</f>
        <v>0</v>
      </c>
      <c r="O1653" s="1022">
        <f>'P-SST-2026'!AH29</f>
        <v>0</v>
      </c>
      <c r="P1653" s="1029" t="e">
        <f t="shared" si="176"/>
        <v>#DIV/0!</v>
      </c>
      <c r="Q1653" s="1029"/>
      <c r="R1653" s="1030">
        <f t="shared" si="177"/>
        <v>-2</v>
      </c>
      <c r="S1653" s="1030">
        <f t="shared" si="178"/>
        <v>0</v>
      </c>
    </row>
    <row r="1654" spans="1:19">
      <c r="A1654" s="1022">
        <v>23</v>
      </c>
      <c r="B1654" s="1023" t="str">
        <f>'P-SST-2026'!D30</f>
        <v>SST23</v>
      </c>
      <c r="C1654" s="1053" t="s">
        <v>146</v>
      </c>
      <c r="D1654" s="1053" t="s">
        <v>111</v>
      </c>
      <c r="E1654" s="1023" t="str">
        <f>'P-SST-2026'!V30</f>
        <v>Secretaría General</v>
      </c>
      <c r="F1654" s="1022" t="str">
        <f>'P-SST-2026'!E30</f>
        <v>Realizar seguimiento al teletrabajo del INM</v>
      </c>
      <c r="G1654" s="1022">
        <v>11</v>
      </c>
      <c r="H1654" s="1022" t="s">
        <v>144</v>
      </c>
      <c r="I1654" s="1022">
        <f>'P-SST-2026'!S30</f>
        <v>3</v>
      </c>
      <c r="J1654" s="1022">
        <f>'P-SST-2026'!G30+'P-SST-2026'!H30+'P-SST-2026'!I30+'P-SST-2026'!J30+'P-SST-2026'!K30+'P-SST-2026'!L30+'P-SST-2026'!M30+'P-SST-2026'!N30+'P-SST-2026'!O30+'P-SST-2026'!P30+'P-SST-2026'!Q30</f>
        <v>3</v>
      </c>
      <c r="K1654" s="1022">
        <f>'P-SST-2026'!X30+'P-SST-2026'!Y30+'P-SST-2026'!Z30+'P-SST-2026'!AA30+'P-SST-2026'!AB30+'P-SST-2026'!AC30+'P-SST-2026'!AD30+'P-SST-2026'!AE30+'P-SST-2026'!AF30+'P-SST-2026'!AG30+'P-SST-2026'!AH30</f>
        <v>1</v>
      </c>
      <c r="L1654" s="1031">
        <f t="shared" si="174"/>
        <v>1</v>
      </c>
      <c r="M1654" s="1031">
        <f t="shared" si="175"/>
        <v>0.33333333333333331</v>
      </c>
      <c r="N1654" s="1022">
        <f>'P-SST-2026'!Q30</f>
        <v>1</v>
      </c>
      <c r="O1654" s="1022">
        <f>'P-SST-2026'!AH30</f>
        <v>0</v>
      </c>
      <c r="P1654" s="1029">
        <f t="shared" si="176"/>
        <v>0</v>
      </c>
      <c r="Q1654" s="1029"/>
      <c r="R1654" s="1030">
        <f t="shared" si="177"/>
        <v>-2</v>
      </c>
      <c r="S1654" s="1030">
        <f t="shared" si="178"/>
        <v>-1</v>
      </c>
    </row>
    <row r="1655" spans="1:19">
      <c r="A1655" s="1022">
        <v>24</v>
      </c>
      <c r="B1655" s="1023" t="str">
        <f>'P-SST-2026'!D31</f>
        <v>SST24</v>
      </c>
      <c r="C1655" s="1053" t="s">
        <v>146</v>
      </c>
      <c r="D1655" s="1053" t="s">
        <v>111</v>
      </c>
      <c r="E1655" s="1023" t="str">
        <f>'P-SST-2026'!V31</f>
        <v>Secretaría General</v>
      </c>
      <c r="F1655" s="1022" t="str">
        <f>'P-SST-2026'!E31</f>
        <v>Elaborar Informe de seguimiento al plan de trabajo anual del SG-SST</v>
      </c>
      <c r="G1655" s="1022">
        <v>11</v>
      </c>
      <c r="H1655" s="1022" t="s">
        <v>144</v>
      </c>
      <c r="I1655" s="1022">
        <f>'P-SST-2026'!S31</f>
        <v>4</v>
      </c>
      <c r="J1655" s="1022">
        <f>'P-SST-2026'!G31+'P-SST-2026'!H31+'P-SST-2026'!I31+'P-SST-2026'!J31+'P-SST-2026'!K31+'P-SST-2026'!L31+'P-SST-2026'!M31+'P-SST-2026'!N31+'P-SST-2026'!O31+'P-SST-2026'!P31+'P-SST-2026'!Q31</f>
        <v>4</v>
      </c>
      <c r="K1655" s="1022">
        <f>'P-SST-2026'!X31+'P-SST-2026'!Y31+'P-SST-2026'!Z31+'P-SST-2026'!AA31+'P-SST-2026'!AB31+'P-SST-2026'!AC31+'P-SST-2026'!AD31+'P-SST-2026'!AE31+'P-SST-2026'!AF31+'P-SST-2026'!AG31+'P-SST-2026'!AH31</f>
        <v>2</v>
      </c>
      <c r="L1655" s="1031">
        <f t="shared" si="174"/>
        <v>1</v>
      </c>
      <c r="M1655" s="1031">
        <f t="shared" si="175"/>
        <v>0.5</v>
      </c>
      <c r="N1655" s="1022">
        <f>'P-SST-2026'!Q31</f>
        <v>0</v>
      </c>
      <c r="O1655" s="1022">
        <f>'P-SST-2026'!AH31</f>
        <v>0</v>
      </c>
      <c r="P1655" s="1029" t="e">
        <f t="shared" si="176"/>
        <v>#DIV/0!</v>
      </c>
      <c r="Q1655" s="1029"/>
      <c r="R1655" s="1030">
        <f t="shared" si="177"/>
        <v>-2</v>
      </c>
      <c r="S1655" s="1030">
        <f t="shared" si="178"/>
        <v>0</v>
      </c>
    </row>
    <row r="1656" spans="1:19">
      <c r="A1656" s="1022">
        <v>25</v>
      </c>
      <c r="B1656" s="1023" t="str">
        <f>'P-SST-2026'!D32</f>
        <v>SST25</v>
      </c>
      <c r="C1656" s="1053" t="s">
        <v>146</v>
      </c>
      <c r="D1656" s="1053" t="s">
        <v>111</v>
      </c>
      <c r="E1656" s="1023" t="str">
        <f>'P-SST-2026'!V32</f>
        <v>Secretaría General</v>
      </c>
      <c r="F1656" s="1022" t="str">
        <f>'P-SST-2026'!E32</f>
        <v>Crear propuesta para señalización en el INM de acuerdo con la matriz de riesgos</v>
      </c>
      <c r="G1656" s="1022">
        <v>11</v>
      </c>
      <c r="H1656" s="1022" t="s">
        <v>144</v>
      </c>
      <c r="I1656" s="1022">
        <f>'P-SST-2026'!S32</f>
        <v>1</v>
      </c>
      <c r="J1656" s="1022">
        <f>'P-SST-2026'!G32+'P-SST-2026'!H32+'P-SST-2026'!I32+'P-SST-2026'!J32+'P-SST-2026'!K32+'P-SST-2026'!L32+'P-SST-2026'!M32+'P-SST-2026'!N32+'P-SST-2026'!O32+'P-SST-2026'!P32+'P-SST-2026'!Q32</f>
        <v>1</v>
      </c>
      <c r="K1656" s="1022">
        <f>'P-SST-2026'!X32+'P-SST-2026'!Y32+'P-SST-2026'!Z32+'P-SST-2026'!AA32+'P-SST-2026'!AB32+'P-SST-2026'!AC32+'P-SST-2026'!AD32+'P-SST-2026'!AE32+'P-SST-2026'!AF32+'P-SST-2026'!AG32+'P-SST-2026'!AH32</f>
        <v>0</v>
      </c>
      <c r="L1656" s="1031">
        <f t="shared" ref="L1656:L1667" si="179">J1656/I1656</f>
        <v>1</v>
      </c>
      <c r="M1656" s="1031">
        <f t="shared" ref="M1656:M1667" si="180">K1656/I1656</f>
        <v>0</v>
      </c>
      <c r="N1656" s="1022">
        <f>'P-SST-2026'!Q32</f>
        <v>0</v>
      </c>
      <c r="O1656" s="1022">
        <f>'P-SST-2026'!AH32</f>
        <v>0</v>
      </c>
      <c r="P1656" s="1029" t="e">
        <f t="shared" ref="P1656:P1667" si="181">O1656/N1656</f>
        <v>#DIV/0!</v>
      </c>
      <c r="Q1656" s="1029"/>
      <c r="R1656" s="1030">
        <f t="shared" ref="R1656:R1667" si="182">K1656-J1656</f>
        <v>-1</v>
      </c>
      <c r="S1656" s="1030">
        <f t="shared" ref="S1656:S1667" si="183">O1656-N1656</f>
        <v>0</v>
      </c>
    </row>
    <row r="1657" spans="1:19">
      <c r="A1657" s="1022">
        <v>26</v>
      </c>
      <c r="B1657" s="1023" t="str">
        <f>'P-SST-2026'!D33</f>
        <v>SST26</v>
      </c>
      <c r="C1657" s="1053" t="s">
        <v>146</v>
      </c>
      <c r="D1657" s="1053" t="s">
        <v>111</v>
      </c>
      <c r="E1657" s="1023" t="str">
        <f>'P-SST-2026'!V33</f>
        <v>Secretaría General</v>
      </c>
      <c r="F1657" s="1022" t="str">
        <f>'P-SST-2026'!E33</f>
        <v>Apoyo en el diseño y desarrollo del plan de discapacidad con relación al SG-SST</v>
      </c>
      <c r="G1657" s="1022">
        <v>11</v>
      </c>
      <c r="H1657" s="1022" t="s">
        <v>144</v>
      </c>
      <c r="I1657" s="1022">
        <f>'P-SST-2026'!S33</f>
        <v>3</v>
      </c>
      <c r="J1657" s="1022">
        <f>'P-SST-2026'!G33+'P-SST-2026'!H33+'P-SST-2026'!I33+'P-SST-2026'!J33+'P-SST-2026'!K33+'P-SST-2026'!L33+'P-SST-2026'!M33+'P-SST-2026'!N33+'P-SST-2026'!O33+'P-SST-2026'!P33+'P-SST-2026'!Q33</f>
        <v>3</v>
      </c>
      <c r="K1657" s="1022">
        <f>'P-SST-2026'!X33+'P-SST-2026'!Y33+'P-SST-2026'!Z33+'P-SST-2026'!AA33+'P-SST-2026'!AB33+'P-SST-2026'!AC33+'P-SST-2026'!AD33+'P-SST-2026'!AE33+'P-SST-2026'!AF33+'P-SST-2026'!AG33+'P-SST-2026'!AH33</f>
        <v>1</v>
      </c>
      <c r="L1657" s="1031">
        <f t="shared" si="179"/>
        <v>1</v>
      </c>
      <c r="M1657" s="1031">
        <f t="shared" si="180"/>
        <v>0.33333333333333331</v>
      </c>
      <c r="N1657" s="1022">
        <f>'P-SST-2026'!Q33</f>
        <v>0</v>
      </c>
      <c r="O1657" s="1022">
        <f>'P-SST-2026'!AH33</f>
        <v>0</v>
      </c>
      <c r="P1657" s="1029" t="e">
        <f t="shared" si="181"/>
        <v>#DIV/0!</v>
      </c>
      <c r="Q1657" s="1029"/>
      <c r="R1657" s="1030">
        <f t="shared" si="182"/>
        <v>-2</v>
      </c>
      <c r="S1657" s="1030">
        <f t="shared" si="183"/>
        <v>0</v>
      </c>
    </row>
    <row r="1658" spans="1:19">
      <c r="A1658" s="1022">
        <v>27</v>
      </c>
      <c r="B1658" s="1023" t="str">
        <f>'P-SST-2026'!D34</f>
        <v>SST27</v>
      </c>
      <c r="C1658" s="1053" t="s">
        <v>146</v>
      </c>
      <c r="D1658" s="1053" t="s">
        <v>111</v>
      </c>
      <c r="E1658" s="1023" t="str">
        <f>'P-SST-2026'!V34</f>
        <v>Secretaría General</v>
      </c>
      <c r="F1658" s="1022" t="str">
        <f>'P-SST-2026'!E34</f>
        <v>Realizar Focus Group al personal del INM cuando se presenten situaciones de cambio, aumento de carga laboral y/o rotación de personal</v>
      </c>
      <c r="G1658" s="1022">
        <v>11</v>
      </c>
      <c r="H1658" s="1022" t="s">
        <v>144</v>
      </c>
      <c r="I1658" s="1022">
        <f>'P-SST-2026'!S34</f>
        <v>2</v>
      </c>
      <c r="J1658" s="1022">
        <f>'P-SST-2026'!G34+'P-SST-2026'!H34+'P-SST-2026'!I34+'P-SST-2026'!J34+'P-SST-2026'!K34+'P-SST-2026'!L34+'P-SST-2026'!M34+'P-SST-2026'!N34+'P-SST-2026'!O34+'P-SST-2026'!P34+'P-SST-2026'!Q34</f>
        <v>2</v>
      </c>
      <c r="K1658" s="1022">
        <f>'P-SST-2026'!X34+'P-SST-2026'!Y34+'P-SST-2026'!Z34+'P-SST-2026'!AA34+'P-SST-2026'!AB34+'P-SST-2026'!AC34+'P-SST-2026'!AD34+'P-SST-2026'!AE34+'P-SST-2026'!AF34+'P-SST-2026'!AG34+'P-SST-2026'!AH34</f>
        <v>0</v>
      </c>
      <c r="L1658" s="1031">
        <f t="shared" si="179"/>
        <v>1</v>
      </c>
      <c r="M1658" s="1031">
        <f t="shared" si="180"/>
        <v>0</v>
      </c>
      <c r="N1658" s="1022">
        <f>'P-SST-2026'!Q34</f>
        <v>0</v>
      </c>
      <c r="O1658" s="1022">
        <f>'P-SST-2026'!AH34</f>
        <v>0</v>
      </c>
      <c r="P1658" s="1029" t="e">
        <f t="shared" si="181"/>
        <v>#DIV/0!</v>
      </c>
      <c r="Q1658" s="1029"/>
      <c r="R1658" s="1030">
        <f t="shared" si="182"/>
        <v>-2</v>
      </c>
      <c r="S1658" s="1030">
        <f t="shared" si="183"/>
        <v>0</v>
      </c>
    </row>
    <row r="1659" spans="1:19">
      <c r="A1659" s="1022">
        <v>28</v>
      </c>
      <c r="B1659" s="1023" t="str">
        <f>'P-SST-2026'!D35</f>
        <v>SST28</v>
      </c>
      <c r="C1659" s="1053" t="s">
        <v>146</v>
      </c>
      <c r="D1659" s="1053" t="s">
        <v>111</v>
      </c>
      <c r="E1659" s="1023" t="str">
        <f>'P-SST-2026'!V35</f>
        <v>Secretaría General</v>
      </c>
      <c r="F1659" s="1022" t="str">
        <f>'P-SST-2026'!E35</f>
        <v>Revisar y actualizar la normatividad legal vigente aplicable a riesgos laborales con el SGI.</v>
      </c>
      <c r="G1659" s="1022">
        <v>11</v>
      </c>
      <c r="H1659" s="1022" t="s">
        <v>144</v>
      </c>
      <c r="I1659" s="1022">
        <f>'P-SST-2026'!S35</f>
        <v>2</v>
      </c>
      <c r="J1659" s="1022">
        <f>'P-SST-2026'!G35+'P-SST-2026'!H35+'P-SST-2026'!I35+'P-SST-2026'!J35+'P-SST-2026'!K35+'P-SST-2026'!L35+'P-SST-2026'!M35+'P-SST-2026'!N35+'P-SST-2026'!O35+'P-SST-2026'!P35+'P-SST-2026'!Q35</f>
        <v>2</v>
      </c>
      <c r="K1659" s="1022">
        <f>'P-SST-2026'!X35+'P-SST-2026'!Y35+'P-SST-2026'!Z35+'P-SST-2026'!AA35+'P-SST-2026'!AB35+'P-SST-2026'!AC35+'P-SST-2026'!AD35+'P-SST-2026'!AE35+'P-SST-2026'!AF35+'P-SST-2026'!AG35+'P-SST-2026'!AH35</f>
        <v>1</v>
      </c>
      <c r="L1659" s="1031">
        <f t="shared" si="179"/>
        <v>1</v>
      </c>
      <c r="M1659" s="1031">
        <f t="shared" si="180"/>
        <v>0.5</v>
      </c>
      <c r="N1659" s="1022">
        <f>'P-SST-2026'!Q35</f>
        <v>0</v>
      </c>
      <c r="O1659" s="1022">
        <f>'P-SST-2026'!AH35</f>
        <v>0</v>
      </c>
      <c r="P1659" s="1029" t="e">
        <f t="shared" si="181"/>
        <v>#DIV/0!</v>
      </c>
      <c r="Q1659" s="1029"/>
      <c r="R1659" s="1030">
        <f t="shared" si="182"/>
        <v>-1</v>
      </c>
      <c r="S1659" s="1030">
        <f t="shared" si="183"/>
        <v>0</v>
      </c>
    </row>
    <row r="1660" spans="1:19">
      <c r="A1660" s="1022">
        <v>29</v>
      </c>
      <c r="B1660" s="1023" t="str">
        <f>'P-SST-2026'!D36</f>
        <v>SST29</v>
      </c>
      <c r="C1660" s="1053" t="s">
        <v>146</v>
      </c>
      <c r="D1660" s="1053" t="s">
        <v>111</v>
      </c>
      <c r="E1660" s="1023" t="str">
        <f>'P-SST-2026'!V36</f>
        <v>Secretaría General</v>
      </c>
      <c r="F1660" s="1022" t="str">
        <f>'P-SST-2026'!E36</f>
        <v>Gestionar Autoevaluación de la Vigencia 2025 con relación a los criterios mínimos definidos por la Resolución 0312 de 2019 ante el ministerio de trabajo.</v>
      </c>
      <c r="G1660" s="1022">
        <v>11</v>
      </c>
      <c r="H1660" s="1022" t="s">
        <v>144</v>
      </c>
      <c r="I1660" s="1022">
        <f>'P-SST-2026'!S36</f>
        <v>1</v>
      </c>
      <c r="J1660" s="1022">
        <f>'P-SST-2026'!G36+'P-SST-2026'!H36+'P-SST-2026'!I36+'P-SST-2026'!J36+'P-SST-2026'!K36+'P-SST-2026'!L36+'P-SST-2026'!M36+'P-SST-2026'!N36+'P-SST-2026'!O36+'P-SST-2026'!P36+'P-SST-2026'!Q36</f>
        <v>1</v>
      </c>
      <c r="K1660" s="1022">
        <f>'P-SST-2026'!X36+'P-SST-2026'!Y36+'P-SST-2026'!Z36+'P-SST-2026'!AA36+'P-SST-2026'!AB36+'P-SST-2026'!AC36+'P-SST-2026'!AD36+'P-SST-2026'!AE36+'P-SST-2026'!AF36+'P-SST-2026'!AG36+'P-SST-2026'!AH36</f>
        <v>1</v>
      </c>
      <c r="L1660" s="1031">
        <f t="shared" si="179"/>
        <v>1</v>
      </c>
      <c r="M1660" s="1031">
        <f t="shared" si="180"/>
        <v>1</v>
      </c>
      <c r="N1660" s="1022">
        <f>'P-SST-2026'!Q36</f>
        <v>0</v>
      </c>
      <c r="O1660" s="1022">
        <f>'P-SST-2026'!AH36</f>
        <v>0</v>
      </c>
      <c r="P1660" s="1029" t="e">
        <f t="shared" si="181"/>
        <v>#DIV/0!</v>
      </c>
      <c r="Q1660" s="1029"/>
      <c r="R1660" s="1030">
        <f t="shared" si="182"/>
        <v>0</v>
      </c>
      <c r="S1660" s="1030">
        <f t="shared" si="183"/>
        <v>0</v>
      </c>
    </row>
    <row r="1661" spans="1:19">
      <c r="A1661" s="1022">
        <v>30</v>
      </c>
      <c r="B1661" s="1023" t="str">
        <f>'P-SST-2026'!D37</f>
        <v>SST30</v>
      </c>
      <c r="C1661" s="1053" t="s">
        <v>146</v>
      </c>
      <c r="D1661" s="1053" t="s">
        <v>111</v>
      </c>
      <c r="E1661" s="1023" t="str">
        <f>'P-SST-2026'!V37</f>
        <v>Secretaría General</v>
      </c>
      <c r="F1661" s="1022" t="str">
        <f>'P-SST-2026'!E37</f>
        <v>Realizar seguimiento y control al plan estratégico de seguridad vial</v>
      </c>
      <c r="G1661" s="1022">
        <v>11</v>
      </c>
      <c r="H1661" s="1022" t="s">
        <v>144</v>
      </c>
      <c r="I1661" s="1022">
        <f>'P-SST-2026'!S37</f>
        <v>12</v>
      </c>
      <c r="J1661" s="1022">
        <f>'P-SST-2026'!G37+'P-SST-2026'!H37+'P-SST-2026'!I37+'P-SST-2026'!J37+'P-SST-2026'!K37+'P-SST-2026'!L37+'P-SST-2026'!M37+'P-SST-2026'!N37+'P-SST-2026'!O37+'P-SST-2026'!P37+'P-SST-2026'!Q37</f>
        <v>11</v>
      </c>
      <c r="K1661" s="1022">
        <f>'P-SST-2026'!X37+'P-SST-2026'!Y37+'P-SST-2026'!Z37+'P-SST-2026'!AA37+'P-SST-2026'!AB37+'P-SST-2026'!AC37+'P-SST-2026'!AD37+'P-SST-2026'!AE37+'P-SST-2026'!AF37+'P-SST-2026'!AG37+'P-SST-2026'!AH37</f>
        <v>3</v>
      </c>
      <c r="L1661" s="1031">
        <f t="shared" si="179"/>
        <v>0.91666666666666663</v>
      </c>
      <c r="M1661" s="1031">
        <f t="shared" si="180"/>
        <v>0.25</v>
      </c>
      <c r="N1661" s="1022">
        <f>'P-SST-2026'!Q37</f>
        <v>1</v>
      </c>
      <c r="O1661" s="1022">
        <f>'P-SST-2026'!AH37</f>
        <v>0</v>
      </c>
      <c r="P1661" s="1029">
        <f t="shared" si="181"/>
        <v>0</v>
      </c>
      <c r="Q1661" s="1029"/>
      <c r="R1661" s="1030">
        <f t="shared" si="182"/>
        <v>-8</v>
      </c>
      <c r="S1661" s="1030">
        <f t="shared" si="183"/>
        <v>-1</v>
      </c>
    </row>
    <row r="1662" spans="1:19">
      <c r="A1662" s="1022">
        <v>31</v>
      </c>
      <c r="B1662" s="1023" t="str">
        <f>'P-SST-2026'!D38</f>
        <v>SST31</v>
      </c>
      <c r="C1662" s="1053" t="s">
        <v>146</v>
      </c>
      <c r="D1662" s="1053" t="s">
        <v>111</v>
      </c>
      <c r="E1662" s="1023" t="str">
        <f>'P-SST-2026'!V38</f>
        <v>Secretaría General</v>
      </c>
      <c r="F1662" s="1022" t="str">
        <f>'P-SST-2026'!E38</f>
        <v xml:space="preserve">Realizar apoyo en los procesos contractuales recibidos por el grupo de gestión jurídica y contractual </v>
      </c>
      <c r="G1662" s="1022">
        <v>11</v>
      </c>
      <c r="H1662" s="1022" t="s">
        <v>144</v>
      </c>
      <c r="I1662" s="1022">
        <f>'P-SST-2026'!S38</f>
        <v>12</v>
      </c>
      <c r="J1662" s="1022">
        <f>'P-SST-2026'!G38+'P-SST-2026'!H38+'P-SST-2026'!I38+'P-SST-2026'!J38+'P-SST-2026'!K38+'P-SST-2026'!L38+'P-SST-2026'!M38+'P-SST-2026'!N38+'P-SST-2026'!O38+'P-SST-2026'!P38+'P-SST-2026'!Q38</f>
        <v>11</v>
      </c>
      <c r="K1662" s="1022">
        <f>'P-SST-2026'!X38+'P-SST-2026'!Y38+'P-SST-2026'!Z38+'P-SST-2026'!AA38+'P-SST-2026'!AB38+'P-SST-2026'!AC38+'P-SST-2026'!AD38+'P-SST-2026'!AE38+'P-SST-2026'!AF38+'P-SST-2026'!AG38+'P-SST-2026'!AH38</f>
        <v>3</v>
      </c>
      <c r="L1662" s="1031">
        <f t="shared" si="179"/>
        <v>0.91666666666666663</v>
      </c>
      <c r="M1662" s="1031">
        <f t="shared" si="180"/>
        <v>0.25</v>
      </c>
      <c r="N1662" s="1022">
        <f>'P-SST-2026'!Q38</f>
        <v>1</v>
      </c>
      <c r="O1662" s="1022">
        <f>'P-SST-2026'!AH38</f>
        <v>0</v>
      </c>
      <c r="P1662" s="1029">
        <f t="shared" si="181"/>
        <v>0</v>
      </c>
      <c r="Q1662" s="1029"/>
      <c r="R1662" s="1030">
        <f t="shared" si="182"/>
        <v>-8</v>
      </c>
      <c r="S1662" s="1030">
        <f t="shared" si="183"/>
        <v>-1</v>
      </c>
    </row>
    <row r="1663" spans="1:19">
      <c r="A1663" s="1022">
        <v>32</v>
      </c>
      <c r="B1663" s="1023" t="str">
        <f>'P-SST-2026'!D39</f>
        <v>SST32</v>
      </c>
      <c r="C1663" s="1053" t="s">
        <v>146</v>
      </c>
      <c r="D1663" s="1053" t="s">
        <v>111</v>
      </c>
      <c r="E1663" s="1023" t="str">
        <f>'P-SST-2026'!V39</f>
        <v>Secretaría General</v>
      </c>
      <c r="F1663" s="1022" t="str">
        <f>'P-SST-2026'!E39</f>
        <v>Socializar los resultados y análisis de los indicadores del SG-SST debidamente actualizados.</v>
      </c>
      <c r="G1663" s="1022">
        <v>11</v>
      </c>
      <c r="H1663" s="1022" t="s">
        <v>144</v>
      </c>
      <c r="I1663" s="1022">
        <f>'P-SST-2026'!S39</f>
        <v>3</v>
      </c>
      <c r="J1663" s="1022">
        <f>'P-SST-2026'!G39+'P-SST-2026'!H39+'P-SST-2026'!I39+'P-SST-2026'!J39+'P-SST-2026'!K39+'P-SST-2026'!L39+'P-SST-2026'!M39+'P-SST-2026'!N39+'P-SST-2026'!O39+'P-SST-2026'!P39+'P-SST-2026'!Q39</f>
        <v>3</v>
      </c>
      <c r="K1663" s="1022">
        <f>'P-SST-2026'!X39+'P-SST-2026'!Y39+'P-SST-2026'!Z39+'P-SST-2026'!AA39+'P-SST-2026'!AB39+'P-SST-2026'!AC39+'P-SST-2026'!AD39+'P-SST-2026'!AE39+'P-SST-2026'!AF39+'P-SST-2026'!AG39+'P-SST-2026'!AH39</f>
        <v>0</v>
      </c>
      <c r="L1663" s="1031">
        <f t="shared" si="179"/>
        <v>1</v>
      </c>
      <c r="M1663" s="1031">
        <f t="shared" si="180"/>
        <v>0</v>
      </c>
      <c r="N1663" s="1022">
        <f>'P-SST-2026'!Q39</f>
        <v>0</v>
      </c>
      <c r="O1663" s="1022">
        <f>'P-SST-2026'!AH39</f>
        <v>0</v>
      </c>
      <c r="P1663" s="1029" t="e">
        <f t="shared" si="181"/>
        <v>#DIV/0!</v>
      </c>
      <c r="Q1663" s="1029"/>
      <c r="R1663" s="1030">
        <f t="shared" si="182"/>
        <v>-3</v>
      </c>
      <c r="S1663" s="1030">
        <f t="shared" si="183"/>
        <v>0</v>
      </c>
    </row>
    <row r="1664" spans="1:19">
      <c r="A1664" s="1022">
        <v>33</v>
      </c>
      <c r="B1664" s="1023" t="str">
        <f>'P-SST-2026'!D40</f>
        <v>SST33</v>
      </c>
      <c r="C1664" s="1053" t="s">
        <v>146</v>
      </c>
      <c r="D1664" s="1053" t="s">
        <v>111</v>
      </c>
      <c r="E1664" s="1023" t="str">
        <f>'P-SST-2026'!V40</f>
        <v>Secretaría General</v>
      </c>
      <c r="F1664" s="1022" t="str">
        <f>'P-SST-2026'!E40</f>
        <v>Gestionar Autoevaluación de la Vigencia 2025 con la ARL POSITIVA.</v>
      </c>
      <c r="G1664" s="1022">
        <v>11</v>
      </c>
      <c r="H1664" s="1022" t="s">
        <v>144</v>
      </c>
      <c r="I1664" s="1022">
        <f>'P-SST-2026'!S40</f>
        <v>1</v>
      </c>
      <c r="J1664" s="1022">
        <f>'P-SST-2026'!G40+'P-SST-2026'!H40+'P-SST-2026'!I40+'P-SST-2026'!J40+'P-SST-2026'!K40+'P-SST-2026'!L40+'P-SST-2026'!M40+'P-SST-2026'!N40+'P-SST-2026'!O40+'P-SST-2026'!P40+'P-SST-2026'!Q40</f>
        <v>1</v>
      </c>
      <c r="K1664" s="1022">
        <f>'P-SST-2026'!X40+'P-SST-2026'!Y40+'P-SST-2026'!Z40+'P-SST-2026'!AA40+'P-SST-2026'!AB40+'P-SST-2026'!AC40+'P-SST-2026'!AD40+'P-SST-2026'!AE40+'P-SST-2026'!AF40+'P-SST-2026'!AG40+'P-SST-2026'!AH40</f>
        <v>1</v>
      </c>
      <c r="L1664" s="1031">
        <f t="shared" si="179"/>
        <v>1</v>
      </c>
      <c r="M1664" s="1031">
        <f t="shared" si="180"/>
        <v>1</v>
      </c>
      <c r="N1664" s="1022">
        <f>'P-SST-2026'!Q40</f>
        <v>0</v>
      </c>
      <c r="O1664" s="1022">
        <f>'P-SST-2026'!AH40</f>
        <v>0</v>
      </c>
      <c r="P1664" s="1029" t="e">
        <f t="shared" si="181"/>
        <v>#DIV/0!</v>
      </c>
      <c r="Q1664" s="1029"/>
      <c r="R1664" s="1030">
        <f t="shared" si="182"/>
        <v>0</v>
      </c>
      <c r="S1664" s="1030">
        <f t="shared" si="183"/>
        <v>0</v>
      </c>
    </row>
    <row r="1665" spans="1:19">
      <c r="A1665" s="1022">
        <v>34</v>
      </c>
      <c r="B1665" s="1023" t="str">
        <f>'P-SST-2026'!D41</f>
        <v>SST34</v>
      </c>
      <c r="C1665" s="1053" t="s">
        <v>146</v>
      </c>
      <c r="D1665" s="1053" t="s">
        <v>111</v>
      </c>
      <c r="E1665" s="1023" t="str">
        <f>'P-SST-2026'!V41</f>
        <v>Secretaría General</v>
      </c>
      <c r="F1665" s="1022" t="str">
        <f>'P-SST-2026'!E41</f>
        <v>Realizar seguimiento al levantamiento del inventario de sustancias químicas en la SMF y Servicios Administrativos</v>
      </c>
      <c r="G1665" s="1022">
        <v>11</v>
      </c>
      <c r="H1665" s="1022" t="s">
        <v>144</v>
      </c>
      <c r="I1665" s="1022">
        <f>'P-SST-2026'!S41</f>
        <v>2</v>
      </c>
      <c r="J1665" s="1022">
        <f>'P-SST-2026'!G41+'P-SST-2026'!H41+'P-SST-2026'!I41+'P-SST-2026'!J41+'P-SST-2026'!K41+'P-SST-2026'!L41+'P-SST-2026'!M41+'P-SST-2026'!N41+'P-SST-2026'!O41+'P-SST-2026'!P41+'P-SST-2026'!Q41</f>
        <v>2</v>
      </c>
      <c r="K1665" s="1022">
        <f>'P-SST-2026'!X41+'P-SST-2026'!Y41+'P-SST-2026'!Z41+'P-SST-2026'!AA41+'P-SST-2026'!AB41+'P-SST-2026'!AC41+'P-SST-2026'!AD41+'P-SST-2026'!AE41+'P-SST-2026'!AF41+'P-SST-2026'!AG41+'P-SST-2026'!AH41</f>
        <v>0</v>
      </c>
      <c r="L1665" s="1031">
        <f t="shared" si="179"/>
        <v>1</v>
      </c>
      <c r="M1665" s="1031">
        <f t="shared" si="180"/>
        <v>0</v>
      </c>
      <c r="N1665" s="1022">
        <f>'P-SST-2026'!Q41</f>
        <v>0</v>
      </c>
      <c r="O1665" s="1022">
        <f>'P-SST-2026'!AH41</f>
        <v>0</v>
      </c>
      <c r="P1665" s="1029" t="e">
        <f t="shared" si="181"/>
        <v>#DIV/0!</v>
      </c>
      <c r="Q1665" s="1029"/>
      <c r="R1665" s="1030">
        <f t="shared" si="182"/>
        <v>-2</v>
      </c>
      <c r="S1665" s="1030">
        <f t="shared" si="183"/>
        <v>0</v>
      </c>
    </row>
    <row r="1666" spans="1:19">
      <c r="A1666" s="1022">
        <v>35</v>
      </c>
      <c r="B1666" s="1023" t="str">
        <f>'P-SST-2026'!D42</f>
        <v>SST35</v>
      </c>
      <c r="C1666" s="1053" t="s">
        <v>146</v>
      </c>
      <c r="D1666" s="1053" t="s">
        <v>111</v>
      </c>
      <c r="E1666" s="1023" t="str">
        <f>'P-SST-2026'!V42</f>
        <v>Secretaría General</v>
      </c>
      <c r="F1666" s="1022" t="str">
        <f>'P-SST-2026'!E42</f>
        <v>Realizar mediciones ambientales y de seguridad y salud en el trabajo de acuerdo con la necesidad.</v>
      </c>
      <c r="G1666" s="1022">
        <v>11</v>
      </c>
      <c r="H1666" s="1022" t="s">
        <v>144</v>
      </c>
      <c r="I1666" s="1022">
        <f>'P-SST-2026'!S42</f>
        <v>1</v>
      </c>
      <c r="J1666" s="1022">
        <f>'P-SST-2026'!G42+'P-SST-2026'!H42+'P-SST-2026'!I42+'P-SST-2026'!J42+'P-SST-2026'!K42+'P-SST-2026'!L42+'P-SST-2026'!M42+'P-SST-2026'!N42+'P-SST-2026'!O42+'P-SST-2026'!P42+'P-SST-2026'!Q42</f>
        <v>1</v>
      </c>
      <c r="K1666" s="1022">
        <f>'P-SST-2026'!X42+'P-SST-2026'!Y42+'P-SST-2026'!Z42+'P-SST-2026'!AA42+'P-SST-2026'!AB42+'P-SST-2026'!AC42+'P-SST-2026'!AD42+'P-SST-2026'!AE42+'P-SST-2026'!AF42+'P-SST-2026'!AG42+'P-SST-2026'!AH42</f>
        <v>0</v>
      </c>
      <c r="L1666" s="1031">
        <f t="shared" si="179"/>
        <v>1</v>
      </c>
      <c r="M1666" s="1031">
        <f t="shared" si="180"/>
        <v>0</v>
      </c>
      <c r="N1666" s="1022">
        <f>'P-SST-2026'!Q42</f>
        <v>0</v>
      </c>
      <c r="O1666" s="1022">
        <f>'P-SST-2026'!AH42</f>
        <v>0</v>
      </c>
      <c r="P1666" s="1029" t="e">
        <f t="shared" si="181"/>
        <v>#DIV/0!</v>
      </c>
      <c r="Q1666" s="1029"/>
      <c r="R1666" s="1030">
        <f t="shared" si="182"/>
        <v>-1</v>
      </c>
      <c r="S1666" s="1030">
        <f t="shared" si="183"/>
        <v>0</v>
      </c>
    </row>
    <row r="1667" spans="1:19">
      <c r="A1667" s="1022">
        <v>36</v>
      </c>
      <c r="B1667" s="1023" t="str">
        <f>'P-SST-2026'!D43</f>
        <v>SST36</v>
      </c>
      <c r="C1667" s="1053" t="s">
        <v>146</v>
      </c>
      <c r="D1667" s="1053" t="s">
        <v>111</v>
      </c>
      <c r="E1667" s="1023" t="str">
        <f>'P-SST-2026'!V43</f>
        <v>Secretaría General</v>
      </c>
      <c r="F1667" s="1022" t="str">
        <f>'P-SST-2026'!E43</f>
        <v>Gestionar los Hallazgos y las oportunidades de mejora relacionadas con SST definidas por cada uno de los Roles del INM</v>
      </c>
      <c r="G1667" s="1022">
        <v>11</v>
      </c>
      <c r="H1667" s="1022" t="s">
        <v>144</v>
      </c>
      <c r="I1667" s="1022">
        <f>'P-SST-2026'!S43</f>
        <v>2</v>
      </c>
      <c r="J1667" s="1022">
        <f>'P-SST-2026'!G43+'P-SST-2026'!H43+'P-SST-2026'!I43+'P-SST-2026'!J43+'P-SST-2026'!K43+'P-SST-2026'!L43+'P-SST-2026'!M43+'P-SST-2026'!N43+'P-SST-2026'!O43+'P-SST-2026'!P43+'P-SST-2026'!Q43</f>
        <v>2</v>
      </c>
      <c r="K1667" s="1022">
        <f>'P-SST-2026'!X43+'P-SST-2026'!Y43+'P-SST-2026'!Z43+'P-SST-2026'!AA43+'P-SST-2026'!AB43+'P-SST-2026'!AC43+'P-SST-2026'!AD43+'P-SST-2026'!AE43+'P-SST-2026'!AF43+'P-SST-2026'!AG43+'P-SST-2026'!AH43</f>
        <v>0</v>
      </c>
      <c r="L1667" s="1031">
        <f t="shared" si="179"/>
        <v>1</v>
      </c>
      <c r="M1667" s="1031">
        <f t="shared" si="180"/>
        <v>0</v>
      </c>
      <c r="N1667" s="1022">
        <f>'P-SST-2026'!Q43</f>
        <v>1</v>
      </c>
      <c r="O1667" s="1022">
        <f>'P-SST-2026'!AH43</f>
        <v>0</v>
      </c>
      <c r="P1667" s="1029">
        <f t="shared" si="181"/>
        <v>0</v>
      </c>
      <c r="Q1667" s="1029"/>
      <c r="R1667" s="1030">
        <f t="shared" si="182"/>
        <v>-2</v>
      </c>
      <c r="S1667" s="1030">
        <f t="shared" si="183"/>
        <v>-1</v>
      </c>
    </row>
    <row r="1668" spans="1:19">
      <c r="A1668" s="1022">
        <v>37</v>
      </c>
      <c r="B1668" s="1023" t="str">
        <f>'P-SST-2026'!D44</f>
        <v>SST37</v>
      </c>
      <c r="C1668" s="1053" t="s">
        <v>146</v>
      </c>
      <c r="D1668" s="1053" t="s">
        <v>111</v>
      </c>
      <c r="E1668" s="1023" t="str">
        <f>'P-SST-2026'!V44</f>
        <v>Secretaría General</v>
      </c>
      <c r="F1668" s="1022" t="str">
        <f>'P-SST-2026'!E44</f>
        <v>Realizar inducción de seguridad y salud en el trabajo a servidores públicos, contratistas, practicantes o proveedores.</v>
      </c>
      <c r="G1668" s="1022">
        <v>11</v>
      </c>
      <c r="H1668" s="1022" t="s">
        <v>144</v>
      </c>
      <c r="I1668" s="1022">
        <f>'P-SST-2026'!S44</f>
        <v>2</v>
      </c>
      <c r="J1668" s="1022">
        <f>'P-SST-2026'!G44+'P-SST-2026'!H44+'P-SST-2026'!I44+'P-SST-2026'!J44+'P-SST-2026'!K44+'P-SST-2026'!L44+'P-SST-2026'!M44+'P-SST-2026'!N44+'P-SST-2026'!O44+'P-SST-2026'!P44+'P-SST-2026'!Q44</f>
        <v>2</v>
      </c>
      <c r="K1668" s="1022">
        <f>'P-SST-2026'!X44+'P-SST-2026'!Y44+'P-SST-2026'!Z44+'P-SST-2026'!AA44+'P-SST-2026'!AB44+'P-SST-2026'!AC44+'P-SST-2026'!AD44+'P-SST-2026'!AE44+'P-SST-2026'!AF44+'P-SST-2026'!AG44+'P-SST-2026'!AH44</f>
        <v>1</v>
      </c>
      <c r="L1668" s="1031">
        <f t="shared" ref="L1668:L1679" si="184">J1668/I1668</f>
        <v>1</v>
      </c>
      <c r="M1668" s="1031">
        <f t="shared" ref="M1668:M1679" si="185">K1668/I1668</f>
        <v>0.5</v>
      </c>
      <c r="N1668" s="1022">
        <f>'P-SST-2026'!Q44</f>
        <v>0</v>
      </c>
      <c r="O1668" s="1022">
        <f>'P-SST-2026'!AH44</f>
        <v>0</v>
      </c>
      <c r="P1668" s="1029" t="e">
        <f t="shared" ref="P1668:P1679" si="186">O1668/N1668</f>
        <v>#DIV/0!</v>
      </c>
      <c r="Q1668" s="1029"/>
      <c r="R1668" s="1030">
        <f t="shared" ref="R1668:R1679" si="187">K1668-J1668</f>
        <v>-1</v>
      </c>
      <c r="S1668" s="1030">
        <f t="shared" ref="S1668:S1679" si="188">O1668-N1668</f>
        <v>0</v>
      </c>
    </row>
    <row r="1669" spans="1:19">
      <c r="A1669" s="1022">
        <v>38</v>
      </c>
      <c r="B1669" s="1023" t="str">
        <f>'P-SST-2026'!D45</f>
        <v>SST38</v>
      </c>
      <c r="C1669" s="1053" t="s">
        <v>146</v>
      </c>
      <c r="D1669" s="1053" t="s">
        <v>111</v>
      </c>
      <c r="E1669" s="1023" t="str">
        <f>'P-SST-2026'!V45</f>
        <v>Secretaría General</v>
      </c>
      <c r="F1669" s="1022" t="str">
        <f>'P-SST-2026'!E45</f>
        <v>Realizar actividades tendientes a Promocionar la Salud (Semana de la Salud y ambiental)</v>
      </c>
      <c r="G1669" s="1022">
        <v>11</v>
      </c>
      <c r="H1669" s="1022" t="s">
        <v>144</v>
      </c>
      <c r="I1669" s="1022">
        <f>'P-SST-2026'!S45</f>
        <v>1</v>
      </c>
      <c r="J1669" s="1022">
        <f>'P-SST-2026'!G45+'P-SST-2026'!H45+'P-SST-2026'!I45+'P-SST-2026'!J45+'P-SST-2026'!K45+'P-SST-2026'!L45+'P-SST-2026'!M45+'P-SST-2026'!N45+'P-SST-2026'!O45+'P-SST-2026'!P45+'P-SST-2026'!Q45</f>
        <v>1</v>
      </c>
      <c r="K1669" s="1022">
        <f>'P-SST-2026'!X45+'P-SST-2026'!Y45+'P-SST-2026'!Z45+'P-SST-2026'!AA45+'P-SST-2026'!AB45+'P-SST-2026'!AC45+'P-SST-2026'!AD45+'P-SST-2026'!AE45+'P-SST-2026'!AF45+'P-SST-2026'!AG45+'P-SST-2026'!AH45</f>
        <v>0</v>
      </c>
      <c r="L1669" s="1031">
        <f t="shared" si="184"/>
        <v>1</v>
      </c>
      <c r="M1669" s="1031">
        <f t="shared" si="185"/>
        <v>0</v>
      </c>
      <c r="N1669" s="1022">
        <f>'P-SST-2026'!Q45</f>
        <v>0</v>
      </c>
      <c r="O1669" s="1022">
        <f>'P-SST-2026'!AH45</f>
        <v>0</v>
      </c>
      <c r="P1669" s="1029" t="e">
        <f t="shared" si="186"/>
        <v>#DIV/0!</v>
      </c>
      <c r="Q1669" s="1029"/>
      <c r="R1669" s="1030">
        <f t="shared" si="187"/>
        <v>-1</v>
      </c>
      <c r="S1669" s="1030">
        <f t="shared" si="188"/>
        <v>0</v>
      </c>
    </row>
    <row r="1670" spans="1:19">
      <c r="A1670" s="1022">
        <v>39</v>
      </c>
      <c r="B1670" s="1023" t="str">
        <f>'P-SST-2026'!D46</f>
        <v>SST39</v>
      </c>
      <c r="C1670" s="1053" t="s">
        <v>146</v>
      </c>
      <c r="D1670" s="1053" t="s">
        <v>111</v>
      </c>
      <c r="E1670" s="1023" t="str">
        <f>'P-SST-2026'!V46</f>
        <v>Secretaría General</v>
      </c>
      <c r="F1670" s="1022" t="str">
        <f>'P-SST-2026'!E46</f>
        <v xml:space="preserve">Realizar capacitación y acompañamiento del COPASST </v>
      </c>
      <c r="G1670" s="1022">
        <v>11</v>
      </c>
      <c r="H1670" s="1022" t="s">
        <v>144</v>
      </c>
      <c r="I1670" s="1022">
        <f>'P-SST-2026'!S46</f>
        <v>12</v>
      </c>
      <c r="J1670" s="1022">
        <f>'P-SST-2026'!G46+'P-SST-2026'!H46+'P-SST-2026'!I46+'P-SST-2026'!J46+'P-SST-2026'!K46+'P-SST-2026'!L46+'P-SST-2026'!M46+'P-SST-2026'!N46+'P-SST-2026'!O46+'P-SST-2026'!P46+'P-SST-2026'!Q46</f>
        <v>11</v>
      </c>
      <c r="K1670" s="1022">
        <f>'P-SST-2026'!X46+'P-SST-2026'!Y46+'P-SST-2026'!Z46+'P-SST-2026'!AA46+'P-SST-2026'!AB46+'P-SST-2026'!AC46+'P-SST-2026'!AD46+'P-SST-2026'!AE46+'P-SST-2026'!AF46+'P-SST-2026'!AG46+'P-SST-2026'!AH46</f>
        <v>3</v>
      </c>
      <c r="L1670" s="1031">
        <f t="shared" si="184"/>
        <v>0.91666666666666663</v>
      </c>
      <c r="M1670" s="1031">
        <f t="shared" si="185"/>
        <v>0.25</v>
      </c>
      <c r="N1670" s="1022">
        <f>'P-SST-2026'!Q46</f>
        <v>1</v>
      </c>
      <c r="O1670" s="1022">
        <f>'P-SST-2026'!AH46</f>
        <v>0</v>
      </c>
      <c r="P1670" s="1029">
        <f t="shared" si="186"/>
        <v>0</v>
      </c>
      <c r="Q1670" s="1029"/>
      <c r="R1670" s="1030">
        <f t="shared" si="187"/>
        <v>-8</v>
      </c>
      <c r="S1670" s="1030">
        <f t="shared" si="188"/>
        <v>-1</v>
      </c>
    </row>
    <row r="1671" spans="1:19">
      <c r="A1671" s="1022">
        <v>40</v>
      </c>
      <c r="B1671" s="1023" t="str">
        <f>'P-SST-2026'!D47</f>
        <v>SST40</v>
      </c>
      <c r="C1671" s="1053" t="s">
        <v>146</v>
      </c>
      <c r="D1671" s="1053" t="s">
        <v>111</v>
      </c>
      <c r="E1671" s="1023" t="str">
        <f>'P-SST-2026'!V47</f>
        <v>Secretaría General</v>
      </c>
      <c r="F1671" s="1022" t="str">
        <f>'P-SST-2026'!E47</f>
        <v>Realizar seguimiento al comité de convivencia laboral y su capacitación (recibir informes)</v>
      </c>
      <c r="G1671" s="1022">
        <v>11</v>
      </c>
      <c r="H1671" s="1022" t="s">
        <v>144</v>
      </c>
      <c r="I1671" s="1022">
        <f>'P-SST-2026'!S47</f>
        <v>12</v>
      </c>
      <c r="J1671" s="1022">
        <f>'P-SST-2026'!G47+'P-SST-2026'!H47+'P-SST-2026'!I47+'P-SST-2026'!J47+'P-SST-2026'!K47+'P-SST-2026'!L47+'P-SST-2026'!M47+'P-SST-2026'!N47+'P-SST-2026'!O47+'P-SST-2026'!P47+'P-SST-2026'!Q47</f>
        <v>11</v>
      </c>
      <c r="K1671" s="1022">
        <f>'P-SST-2026'!X47+'P-SST-2026'!Y47+'P-SST-2026'!Z47+'P-SST-2026'!AA47+'P-SST-2026'!AB47+'P-SST-2026'!AC47+'P-SST-2026'!AD47+'P-SST-2026'!AE47+'P-SST-2026'!AF47+'P-SST-2026'!AG47+'P-SST-2026'!AH47</f>
        <v>3</v>
      </c>
      <c r="L1671" s="1031">
        <f t="shared" si="184"/>
        <v>0.91666666666666663</v>
      </c>
      <c r="M1671" s="1031">
        <f t="shared" si="185"/>
        <v>0.25</v>
      </c>
      <c r="N1671" s="1022">
        <f>'P-SST-2026'!Q47</f>
        <v>1</v>
      </c>
      <c r="O1671" s="1022">
        <f>'P-SST-2026'!AH47</f>
        <v>0</v>
      </c>
      <c r="P1671" s="1029">
        <f t="shared" si="186"/>
        <v>0</v>
      </c>
      <c r="Q1671" s="1029"/>
      <c r="R1671" s="1030">
        <f t="shared" si="187"/>
        <v>-8</v>
      </c>
      <c r="S1671" s="1030">
        <f t="shared" si="188"/>
        <v>-1</v>
      </c>
    </row>
    <row r="1672" spans="1:19">
      <c r="A1672" s="1022">
        <v>41</v>
      </c>
      <c r="B1672" s="1023" t="str">
        <f>'P-SST-2026'!D48</f>
        <v>SST41</v>
      </c>
      <c r="C1672" s="1053" t="s">
        <v>146</v>
      </c>
      <c r="D1672" s="1053" t="s">
        <v>111</v>
      </c>
      <c r="E1672" s="1023" t="str">
        <f>'P-SST-2026'!V48</f>
        <v>Secretaría General</v>
      </c>
      <c r="F1672" s="1022" t="str">
        <f>'P-SST-2026'!E48</f>
        <v>Actualizar y Acompañar el seguimiento al programa de Inspecciones COPASST .</v>
      </c>
      <c r="G1672" s="1022">
        <v>11</v>
      </c>
      <c r="H1672" s="1022" t="s">
        <v>144</v>
      </c>
      <c r="I1672" s="1022">
        <f>'P-SST-2026'!S48</f>
        <v>3</v>
      </c>
      <c r="J1672" s="1022">
        <f>'P-SST-2026'!G48+'P-SST-2026'!H48+'P-SST-2026'!I48+'P-SST-2026'!J48+'P-SST-2026'!K48+'P-SST-2026'!L48+'P-SST-2026'!M48+'P-SST-2026'!N48+'P-SST-2026'!O48+'P-SST-2026'!P48+'P-SST-2026'!Q48</f>
        <v>3</v>
      </c>
      <c r="K1672" s="1022">
        <f>'P-SST-2026'!X48+'P-SST-2026'!Y48+'P-SST-2026'!Z48+'P-SST-2026'!AA48+'P-SST-2026'!AB48+'P-SST-2026'!AC48+'P-SST-2026'!AD48+'P-SST-2026'!AE48+'P-SST-2026'!AF48+'P-SST-2026'!AG48+'P-SST-2026'!AH48</f>
        <v>0</v>
      </c>
      <c r="L1672" s="1031">
        <f t="shared" si="184"/>
        <v>1</v>
      </c>
      <c r="M1672" s="1031">
        <f t="shared" si="185"/>
        <v>0</v>
      </c>
      <c r="N1672" s="1022">
        <f>'P-SST-2026'!Q48</f>
        <v>0</v>
      </c>
      <c r="O1672" s="1022">
        <f>'P-SST-2026'!AH48</f>
        <v>0</v>
      </c>
      <c r="P1672" s="1029" t="e">
        <f t="shared" si="186"/>
        <v>#DIV/0!</v>
      </c>
      <c r="Q1672" s="1029"/>
      <c r="R1672" s="1030">
        <f t="shared" si="187"/>
        <v>-3</v>
      </c>
      <c r="S1672" s="1030">
        <f t="shared" si="188"/>
        <v>0</v>
      </c>
    </row>
    <row r="1673" spans="1:19">
      <c r="A1673" s="1022">
        <v>42</v>
      </c>
      <c r="B1673" s="1023" t="str">
        <f>'P-SST-2026'!D49</f>
        <v>SST42</v>
      </c>
      <c r="C1673" s="1053" t="s">
        <v>146</v>
      </c>
      <c r="D1673" s="1053" t="s">
        <v>111</v>
      </c>
      <c r="E1673" s="1023" t="str">
        <f>'P-SST-2026'!V49</f>
        <v>Secretaría General</v>
      </c>
      <c r="F1673" s="1022" t="str">
        <f>'P-SST-2026'!E49</f>
        <v xml:space="preserve">Gestionar la ejecución del Cronograma de capacitaciones y actividades del SG-SST  </v>
      </c>
      <c r="G1673" s="1022">
        <v>11</v>
      </c>
      <c r="H1673" s="1022" t="s">
        <v>144</v>
      </c>
      <c r="I1673" s="1022">
        <f>'P-SST-2026'!S49</f>
        <v>9</v>
      </c>
      <c r="J1673" s="1022">
        <f>'P-SST-2026'!G49+'P-SST-2026'!H49+'P-SST-2026'!I49+'P-SST-2026'!J49+'P-SST-2026'!K49+'P-SST-2026'!L49+'P-SST-2026'!M49+'P-SST-2026'!N49+'P-SST-2026'!O49+'P-SST-2026'!P49+'P-SST-2026'!Q49</f>
        <v>9</v>
      </c>
      <c r="K1673" s="1022">
        <f>'P-SST-2026'!X49+'P-SST-2026'!Y49+'P-SST-2026'!Z49+'P-SST-2026'!AA49+'P-SST-2026'!AB49+'P-SST-2026'!AC49+'P-SST-2026'!AD49+'P-SST-2026'!AE49+'P-SST-2026'!AF49+'P-SST-2026'!AG49+'P-SST-2026'!AH49</f>
        <v>2</v>
      </c>
      <c r="L1673" s="1031">
        <f t="shared" si="184"/>
        <v>1</v>
      </c>
      <c r="M1673" s="1031">
        <f t="shared" si="185"/>
        <v>0.22222222222222221</v>
      </c>
      <c r="N1673" s="1022">
        <f>'P-SST-2026'!Q49</f>
        <v>0</v>
      </c>
      <c r="O1673" s="1022">
        <f>'P-SST-2026'!AH49</f>
        <v>0</v>
      </c>
      <c r="P1673" s="1029" t="e">
        <f t="shared" si="186"/>
        <v>#DIV/0!</v>
      </c>
      <c r="Q1673" s="1029"/>
      <c r="R1673" s="1030">
        <f t="shared" si="187"/>
        <v>-7</v>
      </c>
      <c r="S1673" s="1030">
        <f t="shared" si="188"/>
        <v>0</v>
      </c>
    </row>
    <row r="1674" spans="1:19">
      <c r="A1674" s="1022">
        <v>43</v>
      </c>
      <c r="B1674" s="1023" t="str">
        <f>'P-SST-2026'!D50</f>
        <v>SST43</v>
      </c>
      <c r="C1674" s="1053" t="s">
        <v>146</v>
      </c>
      <c r="D1674" s="1053" t="s">
        <v>111</v>
      </c>
      <c r="E1674" s="1023" t="str">
        <f>'P-SST-2026'!V50</f>
        <v>Secretaría General</v>
      </c>
      <c r="F1674" s="1022" t="str">
        <f>'P-SST-2026'!E50</f>
        <v>Gestionar la publicación de piezas y campañas sobre seguridad y salud en el trabajo con comunicaciones.</v>
      </c>
      <c r="G1674" s="1022">
        <v>11</v>
      </c>
      <c r="H1674" s="1022" t="s">
        <v>144</v>
      </c>
      <c r="I1674" s="1022">
        <f>'P-SST-2026'!S50</f>
        <v>9</v>
      </c>
      <c r="J1674" s="1022">
        <f>'P-SST-2026'!G50+'P-SST-2026'!H50+'P-SST-2026'!I50+'P-SST-2026'!J50+'P-SST-2026'!K50+'P-SST-2026'!L50+'P-SST-2026'!M50+'P-SST-2026'!N50+'P-SST-2026'!O50+'P-SST-2026'!P50+'P-SST-2026'!Q50</f>
        <v>9</v>
      </c>
      <c r="K1674" s="1022">
        <f>'P-SST-2026'!X50+'P-SST-2026'!Y50+'P-SST-2026'!Z50+'P-SST-2026'!AA50+'P-SST-2026'!AB50+'P-SST-2026'!AC50+'P-SST-2026'!AD50+'P-SST-2026'!AE50+'P-SST-2026'!AF50+'P-SST-2026'!AG50+'P-SST-2026'!AH50</f>
        <v>2</v>
      </c>
      <c r="L1674" s="1031">
        <f t="shared" si="184"/>
        <v>1</v>
      </c>
      <c r="M1674" s="1031">
        <f t="shared" si="185"/>
        <v>0.22222222222222221</v>
      </c>
      <c r="N1674" s="1022">
        <f>'P-SST-2026'!Q50</f>
        <v>0</v>
      </c>
      <c r="O1674" s="1022">
        <f>'P-SST-2026'!AH50</f>
        <v>0</v>
      </c>
      <c r="P1674" s="1029" t="e">
        <f t="shared" si="186"/>
        <v>#DIV/0!</v>
      </c>
      <c r="Q1674" s="1029"/>
      <c r="R1674" s="1030">
        <f t="shared" si="187"/>
        <v>-7</v>
      </c>
      <c r="S1674" s="1030">
        <f t="shared" si="188"/>
        <v>0</v>
      </c>
    </row>
    <row r="1675" spans="1:19">
      <c r="A1675" s="1022">
        <v>1</v>
      </c>
      <c r="B1675" s="1023" t="str">
        <f>'P-SST-2026'!D8</f>
        <v>SST1</v>
      </c>
      <c r="C1675" s="1053" t="s">
        <v>146</v>
      </c>
      <c r="D1675" s="1053" t="s">
        <v>111</v>
      </c>
      <c r="E1675" s="1023" t="str">
        <f>'P-SST-2026'!V8</f>
        <v>Secretaría General</v>
      </c>
      <c r="F1675" s="1022" t="str">
        <f>'P-SST-2026'!E8</f>
        <v xml:space="preserve"> Reportar los indicadores del SG-SST en ISOLUCION.</v>
      </c>
      <c r="G1675" s="1022">
        <v>12</v>
      </c>
      <c r="H1675" s="1022" t="s">
        <v>145</v>
      </c>
      <c r="I1675" s="1022">
        <f>'P-SST-2026'!S8</f>
        <v>12</v>
      </c>
      <c r="J1675" s="1022">
        <f>'P-SST-2026'!G8+'P-SST-2026'!H8+'P-SST-2026'!I8+'P-SST-2026'!J8+'P-SST-2026'!K8+'P-SST-2026'!L8+'P-SST-2026'!M8+'P-SST-2026'!N8+'P-SST-2026'!O8+'P-SST-2026'!P8+'P-SST-2026'!Q8+'P-SST-2026'!R8</f>
        <v>12</v>
      </c>
      <c r="K1675" s="1022">
        <f>'P-SST-2026'!X8+'P-SST-2026'!Y8+'P-SST-2026'!Z8+'P-SST-2026'!AA8+'P-SST-2026'!AB8+'P-SST-2026'!AC8+'P-SST-2026'!AD8+'P-SST-2026'!AE8+'P-SST-2026'!AF8+'P-SST-2026'!AG8+'P-SST-2026'!AH8+'P-SST-2026'!AI8</f>
        <v>3</v>
      </c>
      <c r="L1675" s="1031">
        <f t="shared" si="184"/>
        <v>1</v>
      </c>
      <c r="M1675" s="1031">
        <f t="shared" si="185"/>
        <v>0.25</v>
      </c>
      <c r="N1675" s="1022">
        <f>'P-SST-2026'!R8</f>
        <v>1</v>
      </c>
      <c r="O1675" s="1022">
        <f>'P-SST-2026'!AI8</f>
        <v>0</v>
      </c>
      <c r="P1675" s="1029">
        <f t="shared" si="186"/>
        <v>0</v>
      </c>
      <c r="Q1675" s="1029"/>
      <c r="R1675" s="1030">
        <f t="shared" si="187"/>
        <v>-9</v>
      </c>
      <c r="S1675" s="1030">
        <f t="shared" si="188"/>
        <v>-1</v>
      </c>
    </row>
    <row r="1676" spans="1:19">
      <c r="A1676" s="1022">
        <v>2</v>
      </c>
      <c r="B1676" s="1023" t="str">
        <f>'P-SST-2026'!D9</f>
        <v>SST2</v>
      </c>
      <c r="C1676" s="1053" t="s">
        <v>146</v>
      </c>
      <c r="D1676" s="1053" t="s">
        <v>111</v>
      </c>
      <c r="E1676" s="1023" t="str">
        <f>'P-SST-2026'!V9</f>
        <v>Secretaría General</v>
      </c>
      <c r="F1676" s="1022" t="str">
        <f>'P-SST-2026'!E9</f>
        <v>Actualizar la política de SST teniendo en cuenta el decreto 1072 de 2015 y la ISO 45001.</v>
      </c>
      <c r="G1676" s="1022">
        <v>12</v>
      </c>
      <c r="H1676" s="1022" t="s">
        <v>145</v>
      </c>
      <c r="I1676" s="1022">
        <f>'P-SST-2026'!S9</f>
        <v>1</v>
      </c>
      <c r="J1676" s="1022">
        <f>'P-SST-2026'!G9+'P-SST-2026'!H9+'P-SST-2026'!I9+'P-SST-2026'!J9+'P-SST-2026'!K9+'P-SST-2026'!L9+'P-SST-2026'!M9+'P-SST-2026'!N9+'P-SST-2026'!O9+'P-SST-2026'!P9+'P-SST-2026'!Q9+'P-SST-2026'!R9</f>
        <v>1</v>
      </c>
      <c r="K1676" s="1022">
        <f>'P-SST-2026'!X9+'P-SST-2026'!Y9+'P-SST-2026'!Z9+'P-SST-2026'!AA9+'P-SST-2026'!AB9+'P-SST-2026'!AC9+'P-SST-2026'!AD9+'P-SST-2026'!AE9+'P-SST-2026'!AF9+'P-SST-2026'!AG9+'P-SST-2026'!AH9+'P-SST-2026'!AI9</f>
        <v>1</v>
      </c>
      <c r="L1676" s="1031">
        <f t="shared" si="184"/>
        <v>1</v>
      </c>
      <c r="M1676" s="1031">
        <f t="shared" si="185"/>
        <v>1</v>
      </c>
      <c r="N1676" s="1022">
        <f>'P-SST-2026'!R9</f>
        <v>0</v>
      </c>
      <c r="O1676" s="1022">
        <f>'P-SST-2026'!AI9</f>
        <v>0</v>
      </c>
      <c r="P1676" s="1029" t="e">
        <f t="shared" si="186"/>
        <v>#DIV/0!</v>
      </c>
      <c r="Q1676" s="1029"/>
      <c r="R1676" s="1030">
        <f t="shared" si="187"/>
        <v>0</v>
      </c>
      <c r="S1676" s="1030">
        <f t="shared" si="188"/>
        <v>0</v>
      </c>
    </row>
    <row r="1677" spans="1:19">
      <c r="A1677" s="1022">
        <v>3</v>
      </c>
      <c r="B1677" s="1023" t="str">
        <f>'P-SST-2026'!D10</f>
        <v>SST3</v>
      </c>
      <c r="C1677" s="1053" t="s">
        <v>146</v>
      </c>
      <c r="D1677" s="1053" t="s">
        <v>111</v>
      </c>
      <c r="E1677" s="1023" t="str">
        <f>'P-SST-2026'!V10</f>
        <v>Secretaría General</v>
      </c>
      <c r="F1677" s="1022" t="str">
        <f>'P-SST-2026'!E10</f>
        <v>Gestionar las elecciones del comité de convivencia (COCOLA) y el comité paritario de seguridad y salud en el trabajo (COPASST) Para la vigencia  2027-2028.</v>
      </c>
      <c r="G1677" s="1022">
        <v>12</v>
      </c>
      <c r="H1677" s="1022" t="s">
        <v>145</v>
      </c>
      <c r="I1677" s="1022">
        <f>'P-SST-2026'!S10</f>
        <v>1</v>
      </c>
      <c r="J1677" s="1022">
        <f>'P-SST-2026'!G10+'P-SST-2026'!H10+'P-SST-2026'!I10+'P-SST-2026'!J10+'P-SST-2026'!K10+'P-SST-2026'!L10+'P-SST-2026'!M10+'P-SST-2026'!N10+'P-SST-2026'!O10+'P-SST-2026'!P10+'P-SST-2026'!Q10+'P-SST-2026'!R10</f>
        <v>1</v>
      </c>
      <c r="K1677" s="1022">
        <f>'P-SST-2026'!X10+'P-SST-2026'!Y10+'P-SST-2026'!Z10+'P-SST-2026'!AA10+'P-SST-2026'!AB10+'P-SST-2026'!AC10+'P-SST-2026'!AD10+'P-SST-2026'!AE10+'P-SST-2026'!AF10+'P-SST-2026'!AG10+'P-SST-2026'!AH10+'P-SST-2026'!AI10</f>
        <v>0</v>
      </c>
      <c r="L1677" s="1031">
        <f t="shared" si="184"/>
        <v>1</v>
      </c>
      <c r="M1677" s="1031">
        <f t="shared" si="185"/>
        <v>0</v>
      </c>
      <c r="N1677" s="1022">
        <f>'P-SST-2026'!R10</f>
        <v>1</v>
      </c>
      <c r="O1677" s="1022">
        <f>'P-SST-2026'!AI10</f>
        <v>0</v>
      </c>
      <c r="P1677" s="1029">
        <f t="shared" si="186"/>
        <v>0</v>
      </c>
      <c r="Q1677" s="1029"/>
      <c r="R1677" s="1030">
        <f t="shared" si="187"/>
        <v>-1</v>
      </c>
      <c r="S1677" s="1030">
        <f t="shared" si="188"/>
        <v>-1</v>
      </c>
    </row>
    <row r="1678" spans="1:19">
      <c r="A1678" s="1022">
        <v>4</v>
      </c>
      <c r="B1678" s="1023" t="str">
        <f>'P-SST-2026'!D11</f>
        <v>SST4</v>
      </c>
      <c r="C1678" s="1053" t="s">
        <v>146</v>
      </c>
      <c r="D1678" s="1053" t="s">
        <v>111</v>
      </c>
      <c r="E1678" s="1023" t="str">
        <f>'P-SST-2026'!V11</f>
        <v>Secretaría General</v>
      </c>
      <c r="F1678" s="1022" t="str">
        <f>'P-SST-2026'!E11</f>
        <v>Crear la convocatoria para las elecciones del comité de convivencia (COCOLA) y el comité paritario de seguridad y salud en el trabajo (COPASST) Para la vigencia  2027-2028.</v>
      </c>
      <c r="G1678" s="1022">
        <v>12</v>
      </c>
      <c r="H1678" s="1022" t="s">
        <v>145</v>
      </c>
      <c r="I1678" s="1022">
        <f>'P-SST-2026'!S11</f>
        <v>1</v>
      </c>
      <c r="J1678" s="1022">
        <f>'P-SST-2026'!G11+'P-SST-2026'!H11+'P-SST-2026'!I11+'P-SST-2026'!J11+'P-SST-2026'!K11+'P-SST-2026'!L11+'P-SST-2026'!M11+'P-SST-2026'!N11+'P-SST-2026'!O11+'P-SST-2026'!P11+'P-SST-2026'!Q11+'P-SST-2026'!R11</f>
        <v>1</v>
      </c>
      <c r="K1678" s="1022">
        <f>'P-SST-2026'!X11+'P-SST-2026'!Y11+'P-SST-2026'!Z11+'P-SST-2026'!AA11+'P-SST-2026'!AB11+'P-SST-2026'!AC11+'P-SST-2026'!AD11+'P-SST-2026'!AE11+'P-SST-2026'!AF11+'P-SST-2026'!AG11+'P-SST-2026'!AH11+'P-SST-2026'!AI11</f>
        <v>0</v>
      </c>
      <c r="L1678" s="1031">
        <f t="shared" si="184"/>
        <v>1</v>
      </c>
      <c r="M1678" s="1031">
        <f t="shared" si="185"/>
        <v>0</v>
      </c>
      <c r="N1678" s="1022">
        <f>'P-SST-2026'!R11</f>
        <v>0</v>
      </c>
      <c r="O1678" s="1022">
        <f>'P-SST-2026'!AI11</f>
        <v>0</v>
      </c>
      <c r="P1678" s="1029" t="e">
        <f t="shared" si="186"/>
        <v>#DIV/0!</v>
      </c>
      <c r="Q1678" s="1029"/>
      <c r="R1678" s="1030">
        <f t="shared" si="187"/>
        <v>-1</v>
      </c>
      <c r="S1678" s="1030">
        <f t="shared" si="188"/>
        <v>0</v>
      </c>
    </row>
    <row r="1679" spans="1:19">
      <c r="A1679" s="1022">
        <v>5</v>
      </c>
      <c r="B1679" s="1023" t="str">
        <f>'P-SST-2026'!D12</f>
        <v>SST5</v>
      </c>
      <c r="C1679" s="1053" t="s">
        <v>146</v>
      </c>
      <c r="D1679" s="1053" t="s">
        <v>111</v>
      </c>
      <c r="E1679" s="1023" t="str">
        <f>'P-SST-2026'!V12</f>
        <v>Secretaría General</v>
      </c>
      <c r="F1679" s="1022" t="str">
        <f>'P-SST-2026'!E12</f>
        <v>Actualizar los objetivos del sistema de gestion de seguridad y salud en el trabajo  teniendo en cuenta el decreto 1072 de 2015 y la ISO 45001.</v>
      </c>
      <c r="G1679" s="1022">
        <v>12</v>
      </c>
      <c r="H1679" s="1022" t="s">
        <v>145</v>
      </c>
      <c r="I1679" s="1022">
        <f>'P-SST-2026'!S12</f>
        <v>1</v>
      </c>
      <c r="J1679" s="1022">
        <f>'P-SST-2026'!G12+'P-SST-2026'!H12+'P-SST-2026'!I12+'P-SST-2026'!J12+'P-SST-2026'!K12+'P-SST-2026'!L12+'P-SST-2026'!M12+'P-SST-2026'!N12+'P-SST-2026'!O12+'P-SST-2026'!P12+'P-SST-2026'!Q12+'P-SST-2026'!R12</f>
        <v>1</v>
      </c>
      <c r="K1679" s="1022">
        <f>'P-SST-2026'!X12+'P-SST-2026'!Y12+'P-SST-2026'!Z12+'P-SST-2026'!AA12+'P-SST-2026'!AB12+'P-SST-2026'!AC12+'P-SST-2026'!AD12+'P-SST-2026'!AE12+'P-SST-2026'!AF12+'P-SST-2026'!AG12+'P-SST-2026'!AH12+'P-SST-2026'!AI12</f>
        <v>0</v>
      </c>
      <c r="L1679" s="1031">
        <f t="shared" si="184"/>
        <v>1</v>
      </c>
      <c r="M1679" s="1031">
        <f t="shared" si="185"/>
        <v>0</v>
      </c>
      <c r="N1679" s="1022">
        <f>'P-SST-2026'!R12</f>
        <v>1</v>
      </c>
      <c r="O1679" s="1022">
        <f>'P-SST-2026'!AI12</f>
        <v>0</v>
      </c>
      <c r="P1679" s="1029">
        <f t="shared" si="186"/>
        <v>0</v>
      </c>
      <c r="Q1679" s="1029"/>
      <c r="R1679" s="1030">
        <f t="shared" si="187"/>
        <v>-1</v>
      </c>
      <c r="S1679" s="1030">
        <f t="shared" si="188"/>
        <v>-1</v>
      </c>
    </row>
    <row r="1680" spans="1:19">
      <c r="A1680" s="1022">
        <v>6</v>
      </c>
      <c r="B1680" s="1023" t="str">
        <f>'P-SST-2026'!D13</f>
        <v>SST6</v>
      </c>
      <c r="C1680" s="1053" t="s">
        <v>146</v>
      </c>
      <c r="D1680" s="1053" t="s">
        <v>111</v>
      </c>
      <c r="E1680" s="1023" t="str">
        <f>'P-SST-2026'!V13</f>
        <v>Secretaría General</v>
      </c>
      <c r="F1680" s="1022" t="str">
        <f>'P-SST-2026'!E13</f>
        <v>Actualizarel Reglamento de Higiene y Seguridad Industrial teniendo en cuenta el decreto 1072 de 2015 y la ISO 45001.</v>
      </c>
      <c r="G1680" s="1022">
        <v>12</v>
      </c>
      <c r="H1680" s="1022" t="s">
        <v>145</v>
      </c>
      <c r="I1680" s="1022">
        <f>'P-SST-2026'!S13</f>
        <v>1</v>
      </c>
      <c r="J1680" s="1022">
        <f>'P-SST-2026'!G13+'P-SST-2026'!H13+'P-SST-2026'!I13+'P-SST-2026'!J13+'P-SST-2026'!K13+'P-SST-2026'!L13+'P-SST-2026'!M13+'P-SST-2026'!N13+'P-SST-2026'!O13+'P-SST-2026'!P13+'P-SST-2026'!Q13+'P-SST-2026'!R13</f>
        <v>1</v>
      </c>
      <c r="K1680" s="1022">
        <f>'P-SST-2026'!X13+'P-SST-2026'!Y13+'P-SST-2026'!Z13+'P-SST-2026'!AA13+'P-SST-2026'!AB13+'P-SST-2026'!AC13+'P-SST-2026'!AD13+'P-SST-2026'!AE13+'P-SST-2026'!AF13+'P-SST-2026'!AG13+'P-SST-2026'!AH13+'P-SST-2026'!AI13</f>
        <v>1</v>
      </c>
      <c r="L1680" s="1031">
        <f t="shared" ref="L1680:L1684" si="189">J1680/I1680</f>
        <v>1</v>
      </c>
      <c r="M1680" s="1031">
        <f t="shared" ref="M1680:M1684" si="190">K1680/I1680</f>
        <v>1</v>
      </c>
      <c r="N1680" s="1022">
        <f>'P-SST-2026'!R13</f>
        <v>0</v>
      </c>
      <c r="O1680" s="1022">
        <f>'P-SST-2026'!AI13</f>
        <v>0</v>
      </c>
      <c r="P1680" s="1029" t="e">
        <f t="shared" ref="P1680:P1684" si="191">O1680/N1680</f>
        <v>#DIV/0!</v>
      </c>
      <c r="Q1680" s="1029"/>
      <c r="R1680" s="1030">
        <f t="shared" ref="R1680:R1684" si="192">K1680-J1680</f>
        <v>0</v>
      </c>
      <c r="S1680" s="1030">
        <f t="shared" ref="S1680:S1684" si="193">O1680-N1680</f>
        <v>0</v>
      </c>
    </row>
    <row r="1681" spans="1:19">
      <c r="A1681" s="1022">
        <v>7</v>
      </c>
      <c r="B1681" s="1023" t="str">
        <f>'P-SST-2026'!D14</f>
        <v>SST7</v>
      </c>
      <c r="C1681" s="1053" t="s">
        <v>146</v>
      </c>
      <c r="D1681" s="1053" t="s">
        <v>111</v>
      </c>
      <c r="E1681" s="1023" t="str">
        <f>'P-SST-2026'!V14</f>
        <v>Secretaría General</v>
      </c>
      <c r="F1681" s="1022" t="str">
        <f>'P-SST-2026'!E14</f>
        <v>Actualizar los programas de vigilancia epidemiologicos del sistema de gestion de seguridad y salud en el trabajo:
1. PVE osteomuscular
2.PVE Riesgos Cardiovasculares
3.PVE Riesgo Psicosocial
4.PVE Riesgo Auditivo 
5.PVE Riesgo Visual</v>
      </c>
      <c r="G1681" s="1022">
        <v>12</v>
      </c>
      <c r="H1681" s="1022" t="s">
        <v>145</v>
      </c>
      <c r="I1681" s="1022">
        <f>'P-SST-2026'!S14</f>
        <v>3</v>
      </c>
      <c r="J1681" s="1022">
        <f>'P-SST-2026'!G14+'P-SST-2026'!H14+'P-SST-2026'!I14+'P-SST-2026'!J14+'P-SST-2026'!K14+'P-SST-2026'!L14+'P-SST-2026'!M14+'P-SST-2026'!N14+'P-SST-2026'!O14+'P-SST-2026'!P14+'P-SST-2026'!Q14+'P-SST-2026'!R14</f>
        <v>3</v>
      </c>
      <c r="K1681" s="1022">
        <f>'P-SST-2026'!X14+'P-SST-2026'!Y14+'P-SST-2026'!Z14+'P-SST-2026'!AA14+'P-SST-2026'!AB14+'P-SST-2026'!AC14+'P-SST-2026'!AD14+'P-SST-2026'!AE14+'P-SST-2026'!AF14+'P-SST-2026'!AG14+'P-SST-2026'!AH14+'P-SST-2026'!AI14</f>
        <v>0</v>
      </c>
      <c r="L1681" s="1031">
        <f t="shared" si="189"/>
        <v>1</v>
      </c>
      <c r="M1681" s="1031">
        <f t="shared" si="190"/>
        <v>0</v>
      </c>
      <c r="N1681" s="1022">
        <f>'P-SST-2026'!R14</f>
        <v>0</v>
      </c>
      <c r="O1681" s="1022">
        <f>'P-SST-2026'!AI14</f>
        <v>0</v>
      </c>
      <c r="P1681" s="1029" t="e">
        <f t="shared" si="191"/>
        <v>#DIV/0!</v>
      </c>
      <c r="Q1681" s="1029"/>
      <c r="R1681" s="1030">
        <f t="shared" si="192"/>
        <v>-3</v>
      </c>
      <c r="S1681" s="1030">
        <f t="shared" si="193"/>
        <v>0</v>
      </c>
    </row>
    <row r="1682" spans="1:19">
      <c r="A1682" s="1022">
        <v>8</v>
      </c>
      <c r="B1682" s="1023" t="str">
        <f>'P-SST-2026'!D15</f>
        <v>SST8</v>
      </c>
      <c r="C1682" s="1053" t="s">
        <v>146</v>
      </c>
      <c r="D1682" s="1053" t="s">
        <v>111</v>
      </c>
      <c r="E1682" s="1023" t="str">
        <f>'P-SST-2026'!V15</f>
        <v>Secretaría General</v>
      </c>
      <c r="F1682" s="1022" t="str">
        <f>'P-SST-2026'!E15</f>
        <v>Actualizar los programas del sistema de gestion de seguridad y salud en el trabajo:
1.Plan Estratégico De Seguridad Vial
2.Programa De Estilos De Vida Y Entornos Laborales Saludables
3.Programa De Gestión Riesgo Químico</v>
      </c>
      <c r="G1682" s="1022">
        <v>12</v>
      </c>
      <c r="H1682" s="1022" t="s">
        <v>145</v>
      </c>
      <c r="I1682" s="1022">
        <f>'P-SST-2026'!S15</f>
        <v>2</v>
      </c>
      <c r="J1682" s="1022">
        <f>'P-SST-2026'!G15+'P-SST-2026'!H15+'P-SST-2026'!I15+'P-SST-2026'!J15+'P-SST-2026'!K15+'P-SST-2026'!L15+'P-SST-2026'!M15+'P-SST-2026'!N15+'P-SST-2026'!O15+'P-SST-2026'!P15+'P-SST-2026'!Q15+'P-SST-2026'!R15</f>
        <v>2</v>
      </c>
      <c r="K1682" s="1022">
        <f>'P-SST-2026'!X15+'P-SST-2026'!Y15+'P-SST-2026'!Z15+'P-SST-2026'!AA15+'P-SST-2026'!AB15+'P-SST-2026'!AC15+'P-SST-2026'!AD15+'P-SST-2026'!AE15+'P-SST-2026'!AF15+'P-SST-2026'!AG15+'P-SST-2026'!AH15+'P-SST-2026'!AI15</f>
        <v>0</v>
      </c>
      <c r="L1682" s="1031">
        <f t="shared" si="189"/>
        <v>1</v>
      </c>
      <c r="M1682" s="1031">
        <f t="shared" si="190"/>
        <v>0</v>
      </c>
      <c r="N1682" s="1022">
        <f>'P-SST-2026'!R15</f>
        <v>0</v>
      </c>
      <c r="O1682" s="1022">
        <f>'P-SST-2026'!AI15</f>
        <v>0</v>
      </c>
      <c r="P1682" s="1029" t="e">
        <f t="shared" si="191"/>
        <v>#DIV/0!</v>
      </c>
      <c r="Q1682" s="1029"/>
      <c r="R1682" s="1030">
        <f t="shared" si="192"/>
        <v>-2</v>
      </c>
      <c r="S1682" s="1030">
        <f t="shared" si="193"/>
        <v>0</v>
      </c>
    </row>
    <row r="1683" spans="1:19">
      <c r="A1683" s="1022">
        <v>9</v>
      </c>
      <c r="B1683" s="1023" t="str">
        <f>'P-SST-2026'!D16</f>
        <v>SST9</v>
      </c>
      <c r="C1683" s="1053" t="s">
        <v>146</v>
      </c>
      <c r="D1683" s="1053" t="s">
        <v>111</v>
      </c>
      <c r="E1683" s="1023" t="str">
        <f>'P-SST-2026'!V16</f>
        <v>Secretaría General</v>
      </c>
      <c r="F1683" s="1022" t="str">
        <f>'P-SST-2026'!E16</f>
        <v xml:space="preserve"> Elaborar Informe final de intervención Programa de estilos de vida y entornos laborales saludables Código: A-04-P-019</v>
      </c>
      <c r="G1683" s="1022">
        <v>12</v>
      </c>
      <c r="H1683" s="1022" t="s">
        <v>145</v>
      </c>
      <c r="I1683" s="1022">
        <f>'P-SST-2026'!S16</f>
        <v>1</v>
      </c>
      <c r="J1683" s="1022">
        <f>'P-SST-2026'!G16+'P-SST-2026'!H16+'P-SST-2026'!I16+'P-SST-2026'!J16+'P-SST-2026'!K16+'P-SST-2026'!L16+'P-SST-2026'!M16+'P-SST-2026'!N16+'P-SST-2026'!O16+'P-SST-2026'!P16+'P-SST-2026'!Q16+'P-SST-2026'!R16</f>
        <v>1</v>
      </c>
      <c r="K1683" s="1022">
        <f>'P-SST-2026'!X16+'P-SST-2026'!Y16+'P-SST-2026'!Z16+'P-SST-2026'!AA16+'P-SST-2026'!AB16+'P-SST-2026'!AC16+'P-SST-2026'!AD16+'P-SST-2026'!AE16+'P-SST-2026'!AF16+'P-SST-2026'!AG16+'P-SST-2026'!AH16+'P-SST-2026'!AI16</f>
        <v>0</v>
      </c>
      <c r="L1683" s="1031">
        <f t="shared" si="189"/>
        <v>1</v>
      </c>
      <c r="M1683" s="1031">
        <f t="shared" si="190"/>
        <v>0</v>
      </c>
      <c r="N1683" s="1022">
        <f>'P-SST-2026'!R16</f>
        <v>1</v>
      </c>
      <c r="O1683" s="1022">
        <f>'P-SST-2026'!AI16</f>
        <v>0</v>
      </c>
      <c r="P1683" s="1029">
        <f t="shared" si="191"/>
        <v>0</v>
      </c>
      <c r="Q1683" s="1029"/>
      <c r="R1683" s="1030">
        <f t="shared" si="192"/>
        <v>-1</v>
      </c>
      <c r="S1683" s="1030">
        <f t="shared" si="193"/>
        <v>-1</v>
      </c>
    </row>
    <row r="1684" spans="1:19">
      <c r="A1684" s="1022">
        <v>10</v>
      </c>
      <c r="B1684" s="1023" t="str">
        <f>'P-SST-2026'!D17</f>
        <v>SST10</v>
      </c>
      <c r="C1684" s="1053" t="s">
        <v>146</v>
      </c>
      <c r="D1684" s="1053" t="s">
        <v>111</v>
      </c>
      <c r="E1684" s="1023" t="str">
        <f>'P-SST-2026'!V17</f>
        <v>Secretaría General</v>
      </c>
      <c r="F1684" s="1022" t="str">
        <f>'P-SST-2026'!E17</f>
        <v>Actualizar el  formato del profesiograma</v>
      </c>
      <c r="G1684" s="1022">
        <v>12</v>
      </c>
      <c r="H1684" s="1022" t="s">
        <v>145</v>
      </c>
      <c r="I1684" s="1022">
        <f>'P-SST-2026'!S17</f>
        <v>1</v>
      </c>
      <c r="J1684" s="1022">
        <f>'P-SST-2026'!G17+'P-SST-2026'!H17+'P-SST-2026'!I17+'P-SST-2026'!J17+'P-SST-2026'!K17+'P-SST-2026'!L17+'P-SST-2026'!M17+'P-SST-2026'!N17+'P-SST-2026'!O17+'P-SST-2026'!P17+'P-SST-2026'!Q17+'P-SST-2026'!R17</f>
        <v>1</v>
      </c>
      <c r="K1684" s="1022">
        <f>'P-SST-2026'!X17+'P-SST-2026'!Y17+'P-SST-2026'!Z17+'P-SST-2026'!AA17+'P-SST-2026'!AB17+'P-SST-2026'!AC17+'P-SST-2026'!AD17+'P-SST-2026'!AE17+'P-SST-2026'!AF17+'P-SST-2026'!AG17+'P-SST-2026'!AH17+'P-SST-2026'!AI17</f>
        <v>0</v>
      </c>
      <c r="L1684" s="1031">
        <f t="shared" si="189"/>
        <v>1</v>
      </c>
      <c r="M1684" s="1031">
        <f t="shared" si="190"/>
        <v>0</v>
      </c>
      <c r="N1684" s="1022">
        <f>'P-SST-2026'!R17</f>
        <v>0</v>
      </c>
      <c r="O1684" s="1022">
        <f>'P-SST-2026'!AI17</f>
        <v>0</v>
      </c>
      <c r="P1684" s="1029" t="e">
        <f t="shared" si="191"/>
        <v>#DIV/0!</v>
      </c>
      <c r="Q1684" s="1029"/>
      <c r="R1684" s="1030">
        <f t="shared" si="192"/>
        <v>-1</v>
      </c>
      <c r="S1684" s="1030">
        <f t="shared" si="193"/>
        <v>0</v>
      </c>
    </row>
    <row r="1685" spans="1:19">
      <c r="A1685" s="1022">
        <v>11</v>
      </c>
      <c r="B1685" s="1023" t="str">
        <f>'P-SST-2026'!D18</f>
        <v>SST11</v>
      </c>
      <c r="C1685" s="1053" t="s">
        <v>146</v>
      </c>
      <c r="D1685" s="1053" t="s">
        <v>111</v>
      </c>
      <c r="E1685" s="1023" t="str">
        <f>'P-SST-2026'!V18</f>
        <v>Secretaría General</v>
      </c>
      <c r="F1685" s="1022" t="str">
        <f>'P-SST-2026'!E18</f>
        <v>Realizar rendición de cuentas a todas las partes interesadas del SG-SST</v>
      </c>
      <c r="G1685" s="1022">
        <v>12</v>
      </c>
      <c r="H1685" s="1022" t="s">
        <v>145</v>
      </c>
      <c r="I1685" s="1022">
        <f>'P-SST-2026'!S18</f>
        <v>1</v>
      </c>
      <c r="J1685" s="1022">
        <f>'P-SST-2026'!G18+'P-SST-2026'!H18+'P-SST-2026'!I18+'P-SST-2026'!J18+'P-SST-2026'!K18+'P-SST-2026'!L18+'P-SST-2026'!M18+'P-SST-2026'!N18+'P-SST-2026'!O18+'P-SST-2026'!P18+'P-SST-2026'!Q18+'P-SST-2026'!R18</f>
        <v>1</v>
      </c>
      <c r="K1685" s="1022">
        <f>'P-SST-2026'!X18+'P-SST-2026'!Y18+'P-SST-2026'!Z18+'P-SST-2026'!AA18+'P-SST-2026'!AB18+'P-SST-2026'!AC18+'P-SST-2026'!AD18+'P-SST-2026'!AE18+'P-SST-2026'!AF18+'P-SST-2026'!AG18+'P-SST-2026'!AH18+'P-SST-2026'!AI18</f>
        <v>0</v>
      </c>
      <c r="L1685" s="1031">
        <f t="shared" ref="L1685:L1689" si="194">J1685/I1685</f>
        <v>1</v>
      </c>
      <c r="M1685" s="1031">
        <f t="shared" ref="M1685:M1689" si="195">K1685/I1685</f>
        <v>0</v>
      </c>
      <c r="N1685" s="1022">
        <f>'P-SST-2026'!R18</f>
        <v>0</v>
      </c>
      <c r="O1685" s="1022">
        <f>'P-SST-2026'!AI18</f>
        <v>0</v>
      </c>
      <c r="P1685" s="1029" t="e">
        <f t="shared" ref="P1685:P1689" si="196">O1685/N1685</f>
        <v>#DIV/0!</v>
      </c>
      <c r="Q1685" s="1029"/>
      <c r="R1685" s="1030">
        <f t="shared" ref="R1685:R1689" si="197">K1685-J1685</f>
        <v>-1</v>
      </c>
      <c r="S1685" s="1030">
        <f t="shared" ref="S1685:S1689" si="198">O1685-N1685</f>
        <v>0</v>
      </c>
    </row>
    <row r="1686" spans="1:19">
      <c r="A1686" s="1022">
        <v>12</v>
      </c>
      <c r="B1686" s="1023" t="str">
        <f>'P-SST-2026'!D19</f>
        <v>SST12</v>
      </c>
      <c r="C1686" s="1053" t="s">
        <v>146</v>
      </c>
      <c r="D1686" s="1053" t="s">
        <v>111</v>
      </c>
      <c r="E1686" s="1023" t="str">
        <f>'P-SST-2026'!V19</f>
        <v>Secretaría General</v>
      </c>
      <c r="F1686" s="1022" t="str">
        <f>'P-SST-2026'!E19</f>
        <v>Proyectar las necesidades de presupuesto para la vigencia 2027.</v>
      </c>
      <c r="G1686" s="1022">
        <v>12</v>
      </c>
      <c r="H1686" s="1022" t="s">
        <v>145</v>
      </c>
      <c r="I1686" s="1022">
        <f>'P-SST-2026'!S19</f>
        <v>1</v>
      </c>
      <c r="J1686" s="1022">
        <f>'P-SST-2026'!G19+'P-SST-2026'!H19+'P-SST-2026'!I19+'P-SST-2026'!J19+'P-SST-2026'!K19+'P-SST-2026'!L19+'P-SST-2026'!M19+'P-SST-2026'!N19+'P-SST-2026'!O19+'P-SST-2026'!P19+'P-SST-2026'!Q19+'P-SST-2026'!R19</f>
        <v>1</v>
      </c>
      <c r="K1686" s="1022">
        <f>'P-SST-2026'!X19+'P-SST-2026'!Y19+'P-SST-2026'!Z19+'P-SST-2026'!AA19+'P-SST-2026'!AB19+'P-SST-2026'!AC19+'P-SST-2026'!AD19+'P-SST-2026'!AE19+'P-SST-2026'!AF19+'P-SST-2026'!AG19+'P-SST-2026'!AH19+'P-SST-2026'!AI19</f>
        <v>0</v>
      </c>
      <c r="L1686" s="1031">
        <f t="shared" si="194"/>
        <v>1</v>
      </c>
      <c r="M1686" s="1031">
        <f t="shared" si="195"/>
        <v>0</v>
      </c>
      <c r="N1686" s="1022">
        <f>'P-SST-2026'!R19</f>
        <v>1</v>
      </c>
      <c r="O1686" s="1022">
        <f>'P-SST-2026'!AI19</f>
        <v>0</v>
      </c>
      <c r="P1686" s="1029">
        <f t="shared" si="196"/>
        <v>0</v>
      </c>
      <c r="Q1686" s="1029"/>
      <c r="R1686" s="1030">
        <f t="shared" si="197"/>
        <v>-1</v>
      </c>
      <c r="S1686" s="1030">
        <f t="shared" si="198"/>
        <v>-1</v>
      </c>
    </row>
    <row r="1687" spans="1:19">
      <c r="A1687" s="1022">
        <v>13</v>
      </c>
      <c r="B1687" s="1023" t="str">
        <f>'P-SST-2026'!D20</f>
        <v>SST13</v>
      </c>
      <c r="C1687" s="1053" t="s">
        <v>146</v>
      </c>
      <c r="D1687" s="1053" t="s">
        <v>111</v>
      </c>
      <c r="E1687" s="1023" t="str">
        <f>'P-SST-2026'!V20</f>
        <v>Secretaría General</v>
      </c>
      <c r="F1687" s="1022" t="str">
        <f>'P-SST-2026'!E20</f>
        <v xml:space="preserve"> Revisar y/o actualizar documentación del SG-SST.
</v>
      </c>
      <c r="G1687" s="1022">
        <v>12</v>
      </c>
      <c r="H1687" s="1022" t="s">
        <v>145</v>
      </c>
      <c r="I1687" s="1022">
        <f>'P-SST-2026'!S20</f>
        <v>1</v>
      </c>
      <c r="J1687" s="1022">
        <f>'P-SST-2026'!G20+'P-SST-2026'!H20+'P-SST-2026'!I20+'P-SST-2026'!J20+'P-SST-2026'!K20+'P-SST-2026'!L20+'P-SST-2026'!M20+'P-SST-2026'!N20+'P-SST-2026'!O20+'P-SST-2026'!P20+'P-SST-2026'!Q20+'P-SST-2026'!R20</f>
        <v>1</v>
      </c>
      <c r="K1687" s="1022">
        <f>'P-SST-2026'!X20+'P-SST-2026'!Y20+'P-SST-2026'!Z20+'P-SST-2026'!AA20+'P-SST-2026'!AB20+'P-SST-2026'!AC20+'P-SST-2026'!AD20+'P-SST-2026'!AE20+'P-SST-2026'!AF20+'P-SST-2026'!AG20+'P-SST-2026'!AH20+'P-SST-2026'!AI20</f>
        <v>0</v>
      </c>
      <c r="L1687" s="1031">
        <f t="shared" si="194"/>
        <v>1</v>
      </c>
      <c r="M1687" s="1031">
        <f t="shared" si="195"/>
        <v>0</v>
      </c>
      <c r="N1687" s="1022">
        <f>'P-SST-2026'!R20</f>
        <v>0</v>
      </c>
      <c r="O1687" s="1022">
        <f>'P-SST-2026'!AI20</f>
        <v>0</v>
      </c>
      <c r="P1687" s="1029" t="e">
        <f t="shared" si="196"/>
        <v>#DIV/0!</v>
      </c>
      <c r="Q1687" s="1029"/>
      <c r="R1687" s="1030">
        <f t="shared" si="197"/>
        <v>-1</v>
      </c>
      <c r="S1687" s="1030">
        <f t="shared" si="198"/>
        <v>0</v>
      </c>
    </row>
    <row r="1688" spans="1:19">
      <c r="A1688" s="1022">
        <v>14</v>
      </c>
      <c r="B1688" s="1023" t="str">
        <f>'P-SST-2026'!D21</f>
        <v>SST14</v>
      </c>
      <c r="C1688" s="1053" t="s">
        <v>146</v>
      </c>
      <c r="D1688" s="1053" t="s">
        <v>111</v>
      </c>
      <c r="E1688" s="1023" t="str">
        <f>'P-SST-2026'!V21</f>
        <v>Secretaría General</v>
      </c>
      <c r="F1688" s="1022" t="str">
        <f>'P-SST-2026'!E21</f>
        <v>Presentar Informe de revisión por la Dirección</v>
      </c>
      <c r="G1688" s="1022">
        <v>12</v>
      </c>
      <c r="H1688" s="1022" t="s">
        <v>145</v>
      </c>
      <c r="I1688" s="1022">
        <f>'P-SST-2026'!S21</f>
        <v>1</v>
      </c>
      <c r="J1688" s="1022">
        <f>'P-SST-2026'!G21+'P-SST-2026'!H21+'P-SST-2026'!I21+'P-SST-2026'!J21+'P-SST-2026'!K21+'P-SST-2026'!L21+'P-SST-2026'!M21+'P-SST-2026'!N21+'P-SST-2026'!O21+'P-SST-2026'!P21+'P-SST-2026'!Q21+'P-SST-2026'!R21</f>
        <v>1</v>
      </c>
      <c r="K1688" s="1022">
        <f>'P-SST-2026'!X21+'P-SST-2026'!Y21+'P-SST-2026'!Z21+'P-SST-2026'!AA21+'P-SST-2026'!AB21+'P-SST-2026'!AC21+'P-SST-2026'!AD21+'P-SST-2026'!AE21+'P-SST-2026'!AF21+'P-SST-2026'!AG21+'P-SST-2026'!AH21+'P-SST-2026'!AI21</f>
        <v>0</v>
      </c>
      <c r="L1688" s="1031">
        <f t="shared" si="194"/>
        <v>1</v>
      </c>
      <c r="M1688" s="1031">
        <f t="shared" si="195"/>
        <v>0</v>
      </c>
      <c r="N1688" s="1022">
        <f>'P-SST-2026'!R21</f>
        <v>1</v>
      </c>
      <c r="O1688" s="1022">
        <f>'P-SST-2026'!AI21</f>
        <v>0</v>
      </c>
      <c r="P1688" s="1029">
        <f t="shared" si="196"/>
        <v>0</v>
      </c>
      <c r="Q1688" s="1029"/>
      <c r="R1688" s="1030">
        <f t="shared" si="197"/>
        <v>-1</v>
      </c>
      <c r="S1688" s="1030">
        <f t="shared" si="198"/>
        <v>-1</v>
      </c>
    </row>
    <row r="1689" spans="1:19">
      <c r="A1689" s="1022">
        <v>15</v>
      </c>
      <c r="B1689" s="1023" t="str">
        <f>'P-SST-2026'!D22</f>
        <v>SST15</v>
      </c>
      <c r="C1689" s="1053" t="s">
        <v>146</v>
      </c>
      <c r="D1689" s="1053" t="s">
        <v>111</v>
      </c>
      <c r="E1689" s="1023" t="str">
        <f>'P-SST-2026'!V22</f>
        <v>Secretaría General</v>
      </c>
      <c r="F1689" s="1022" t="str">
        <f>'P-SST-2026'!E22</f>
        <v>Actualizar la matriz de riesgos</v>
      </c>
      <c r="G1689" s="1022">
        <v>12</v>
      </c>
      <c r="H1689" s="1022" t="s">
        <v>145</v>
      </c>
      <c r="I1689" s="1022">
        <f>'P-SST-2026'!S22</f>
        <v>1</v>
      </c>
      <c r="J1689" s="1022">
        <f>'P-SST-2026'!G22+'P-SST-2026'!H22+'P-SST-2026'!I22+'P-SST-2026'!J22+'P-SST-2026'!K22+'P-SST-2026'!L22+'P-SST-2026'!M22+'P-SST-2026'!N22+'P-SST-2026'!O22+'P-SST-2026'!P22+'P-SST-2026'!Q22+'P-SST-2026'!R22</f>
        <v>1</v>
      </c>
      <c r="K1689" s="1022">
        <f>'P-SST-2026'!X22+'P-SST-2026'!Y22+'P-SST-2026'!Z22+'P-SST-2026'!AA22+'P-SST-2026'!AB22+'P-SST-2026'!AC22+'P-SST-2026'!AD22+'P-SST-2026'!AE22+'P-SST-2026'!AF22+'P-SST-2026'!AG22+'P-SST-2026'!AH22+'P-SST-2026'!AI22</f>
        <v>0</v>
      </c>
      <c r="L1689" s="1031">
        <f t="shared" si="194"/>
        <v>1</v>
      </c>
      <c r="M1689" s="1031">
        <f t="shared" si="195"/>
        <v>0</v>
      </c>
      <c r="N1689" s="1022">
        <f>'P-SST-2026'!R22</f>
        <v>0</v>
      </c>
      <c r="O1689" s="1022">
        <f>'P-SST-2026'!AI22</f>
        <v>0</v>
      </c>
      <c r="P1689" s="1029" t="e">
        <f t="shared" si="196"/>
        <v>#DIV/0!</v>
      </c>
      <c r="Q1689" s="1029"/>
      <c r="R1689" s="1030">
        <f t="shared" si="197"/>
        <v>-1</v>
      </c>
      <c r="S1689" s="1030">
        <f t="shared" si="198"/>
        <v>0</v>
      </c>
    </row>
    <row r="1690" spans="1:19">
      <c r="A1690" s="1022">
        <v>16</v>
      </c>
      <c r="B1690" s="1023" t="str">
        <f>'P-SST-2026'!D23</f>
        <v>SST16</v>
      </c>
      <c r="C1690" s="1053" t="s">
        <v>146</v>
      </c>
      <c r="D1690" s="1053" t="s">
        <v>111</v>
      </c>
      <c r="E1690" s="1023" t="str">
        <f>'P-SST-2026'!V23</f>
        <v>Secretaría General</v>
      </c>
      <c r="F1690" s="1022" t="str">
        <f>'P-SST-2026'!E23</f>
        <v>Reportar  los riesgos de gestión</v>
      </c>
      <c r="G1690" s="1022">
        <v>12</v>
      </c>
      <c r="H1690" s="1022" t="s">
        <v>145</v>
      </c>
      <c r="I1690" s="1022">
        <f>'P-SST-2026'!S23</f>
        <v>4</v>
      </c>
      <c r="J1690" s="1022">
        <f>'P-SST-2026'!G23+'P-SST-2026'!H23+'P-SST-2026'!I23+'P-SST-2026'!J23+'P-SST-2026'!K23+'P-SST-2026'!L23+'P-SST-2026'!M23+'P-SST-2026'!N23+'P-SST-2026'!O23+'P-SST-2026'!P23+'P-SST-2026'!Q23+'P-SST-2026'!R23</f>
        <v>4</v>
      </c>
      <c r="K1690" s="1022">
        <f>'P-SST-2026'!X23+'P-SST-2026'!Y23+'P-SST-2026'!Z23+'P-SST-2026'!AA23+'P-SST-2026'!AB23+'P-SST-2026'!AC23+'P-SST-2026'!AD23+'P-SST-2026'!AE23+'P-SST-2026'!AF23+'P-SST-2026'!AG23+'P-SST-2026'!AH23+'P-SST-2026'!AI23</f>
        <v>1</v>
      </c>
      <c r="L1690" s="1031">
        <f t="shared" ref="L1690:L1704" si="199">J1690/I1690</f>
        <v>1</v>
      </c>
      <c r="M1690" s="1031">
        <f t="shared" ref="M1690:M1704" si="200">K1690/I1690</f>
        <v>0.25</v>
      </c>
      <c r="N1690" s="1022">
        <f>'P-SST-2026'!R23</f>
        <v>0</v>
      </c>
      <c r="O1690" s="1022">
        <f>'P-SST-2026'!AI23</f>
        <v>0</v>
      </c>
      <c r="P1690" s="1029" t="e">
        <f t="shared" ref="P1690:P1704" si="201">O1690/N1690</f>
        <v>#DIV/0!</v>
      </c>
      <c r="Q1690" s="1029"/>
      <c r="R1690" s="1030">
        <f t="shared" ref="R1690:R1704" si="202">K1690-J1690</f>
        <v>-3</v>
      </c>
      <c r="S1690" s="1030">
        <f t="shared" ref="S1690:S1704" si="203">O1690-N1690</f>
        <v>0</v>
      </c>
    </row>
    <row r="1691" spans="1:19">
      <c r="A1691" s="1022">
        <v>17</v>
      </c>
      <c r="B1691" s="1023" t="str">
        <f>'P-SST-2026'!D24</f>
        <v>SST17</v>
      </c>
      <c r="C1691" s="1053" t="s">
        <v>146</v>
      </c>
      <c r="D1691" s="1053" t="s">
        <v>111</v>
      </c>
      <c r="E1691" s="1023" t="str">
        <f>'P-SST-2026'!V24</f>
        <v>Secretaría General</v>
      </c>
      <c r="F1691" s="1022" t="str">
        <f>'P-SST-2026'!E24</f>
        <v xml:space="preserve"> Realizar seguimiento a las condiciones de salud reportadas por semestre. </v>
      </c>
      <c r="G1691" s="1022">
        <v>12</v>
      </c>
      <c r="H1691" s="1022" t="s">
        <v>145</v>
      </c>
      <c r="I1691" s="1022">
        <f>'P-SST-2026'!S24</f>
        <v>2</v>
      </c>
      <c r="J1691" s="1022">
        <f>'P-SST-2026'!G24+'P-SST-2026'!H24+'P-SST-2026'!I24+'P-SST-2026'!J24+'P-SST-2026'!K24+'P-SST-2026'!L24+'P-SST-2026'!M24+'P-SST-2026'!N24+'P-SST-2026'!O24+'P-SST-2026'!P24+'P-SST-2026'!Q24+'P-SST-2026'!R24</f>
        <v>2</v>
      </c>
      <c r="K1691" s="1022">
        <f>'P-SST-2026'!X24+'P-SST-2026'!Y24+'P-SST-2026'!Z24+'P-SST-2026'!AA24+'P-SST-2026'!AB24+'P-SST-2026'!AC24+'P-SST-2026'!AD24+'P-SST-2026'!AE24+'P-SST-2026'!AF24+'P-SST-2026'!AG24+'P-SST-2026'!AH24+'P-SST-2026'!AI24</f>
        <v>1</v>
      </c>
      <c r="L1691" s="1031">
        <f t="shared" si="199"/>
        <v>1</v>
      </c>
      <c r="M1691" s="1031">
        <f t="shared" si="200"/>
        <v>0.5</v>
      </c>
      <c r="N1691" s="1022">
        <f>'P-SST-2026'!R24</f>
        <v>0</v>
      </c>
      <c r="O1691" s="1022">
        <f>'P-SST-2026'!AI24</f>
        <v>0</v>
      </c>
      <c r="P1691" s="1029" t="e">
        <f t="shared" si="201"/>
        <v>#DIV/0!</v>
      </c>
      <c r="Q1691" s="1029"/>
      <c r="R1691" s="1030">
        <f t="shared" si="202"/>
        <v>-1</v>
      </c>
      <c r="S1691" s="1030">
        <f t="shared" si="203"/>
        <v>0</v>
      </c>
    </row>
    <row r="1692" spans="1:19">
      <c r="A1692" s="1022">
        <v>18</v>
      </c>
      <c r="B1692" s="1023" t="str">
        <f>'P-SST-2026'!D25</f>
        <v>SST18</v>
      </c>
      <c r="C1692" s="1053" t="s">
        <v>146</v>
      </c>
      <c r="D1692" s="1053" t="s">
        <v>111</v>
      </c>
      <c r="E1692" s="1023" t="str">
        <f>'P-SST-2026'!V25</f>
        <v>Secretaría General</v>
      </c>
      <c r="F1692" s="1022" t="str">
        <f>'P-SST-2026'!E25</f>
        <v>Realizar exámenes médicos ocupacionales de ingreso, periódicos y de retiro.</v>
      </c>
      <c r="G1692" s="1022">
        <v>12</v>
      </c>
      <c r="H1692" s="1022" t="s">
        <v>145</v>
      </c>
      <c r="I1692" s="1022">
        <f>'P-SST-2026'!S25</f>
        <v>12</v>
      </c>
      <c r="J1692" s="1022">
        <f>'P-SST-2026'!G25+'P-SST-2026'!H25+'P-SST-2026'!I25+'P-SST-2026'!J25+'P-SST-2026'!K25+'P-SST-2026'!L25+'P-SST-2026'!M25+'P-SST-2026'!N25+'P-SST-2026'!O25+'P-SST-2026'!P25+'P-SST-2026'!Q25+'P-SST-2026'!R25</f>
        <v>12</v>
      </c>
      <c r="K1692" s="1022">
        <f>'P-SST-2026'!X25+'P-SST-2026'!Y25+'P-SST-2026'!Z25+'P-SST-2026'!AA25+'P-SST-2026'!AB25+'P-SST-2026'!AC25+'P-SST-2026'!AD25+'P-SST-2026'!AE25+'P-SST-2026'!AF25+'P-SST-2026'!AG25+'P-SST-2026'!AH25+'P-SST-2026'!AI25</f>
        <v>3</v>
      </c>
      <c r="L1692" s="1031">
        <f t="shared" si="199"/>
        <v>1</v>
      </c>
      <c r="M1692" s="1031">
        <f t="shared" si="200"/>
        <v>0.25</v>
      </c>
      <c r="N1692" s="1022">
        <f>'P-SST-2026'!R25</f>
        <v>1</v>
      </c>
      <c r="O1692" s="1022">
        <f>'P-SST-2026'!AI25</f>
        <v>0</v>
      </c>
      <c r="P1692" s="1029">
        <f t="shared" si="201"/>
        <v>0</v>
      </c>
      <c r="Q1692" s="1029"/>
      <c r="R1692" s="1030">
        <f t="shared" si="202"/>
        <v>-9</v>
      </c>
      <c r="S1692" s="1030">
        <f t="shared" si="203"/>
        <v>-1</v>
      </c>
    </row>
    <row r="1693" spans="1:19">
      <c r="A1693" s="1022">
        <v>19</v>
      </c>
      <c r="B1693" s="1023" t="str">
        <f>'P-SST-2026'!D26</f>
        <v>SST19</v>
      </c>
      <c r="C1693" s="1053" t="s">
        <v>146</v>
      </c>
      <c r="D1693" s="1053" t="s">
        <v>111</v>
      </c>
      <c r="E1693" s="1023" t="str">
        <f>'P-SST-2026'!V26</f>
        <v>Secretaría General</v>
      </c>
      <c r="F1693" s="1022" t="str">
        <f>'P-SST-2026'!E26</f>
        <v xml:space="preserve">Realizar el Guion del simulacro </v>
      </c>
      <c r="G1693" s="1022">
        <v>12</v>
      </c>
      <c r="H1693" s="1022" t="s">
        <v>145</v>
      </c>
      <c r="I1693" s="1022">
        <f>'P-SST-2026'!S26</f>
        <v>2</v>
      </c>
      <c r="J1693" s="1022">
        <f>'P-SST-2026'!G26+'P-SST-2026'!H26+'P-SST-2026'!I26+'P-SST-2026'!J26+'P-SST-2026'!K26+'P-SST-2026'!L26+'P-SST-2026'!M26+'P-SST-2026'!N26+'P-SST-2026'!O26+'P-SST-2026'!P26+'P-SST-2026'!Q26+'P-SST-2026'!R26</f>
        <v>2</v>
      </c>
      <c r="K1693" s="1022">
        <f>'P-SST-2026'!X26+'P-SST-2026'!Y26+'P-SST-2026'!Z26+'P-SST-2026'!AA26+'P-SST-2026'!AB26+'P-SST-2026'!AC26+'P-SST-2026'!AD26+'P-SST-2026'!AE26+'P-SST-2026'!AF26+'P-SST-2026'!AG26+'P-SST-2026'!AH26+'P-SST-2026'!AI26</f>
        <v>0</v>
      </c>
      <c r="L1693" s="1031">
        <f t="shared" si="199"/>
        <v>1</v>
      </c>
      <c r="M1693" s="1031">
        <f t="shared" si="200"/>
        <v>0</v>
      </c>
      <c r="N1693" s="1022">
        <f>'P-SST-2026'!R26</f>
        <v>0</v>
      </c>
      <c r="O1693" s="1022">
        <f>'P-SST-2026'!AI26</f>
        <v>0</v>
      </c>
      <c r="P1693" s="1029" t="e">
        <f t="shared" si="201"/>
        <v>#DIV/0!</v>
      </c>
      <c r="Q1693" s="1029"/>
      <c r="R1693" s="1030">
        <f t="shared" si="202"/>
        <v>-2</v>
      </c>
      <c r="S1693" s="1030">
        <f t="shared" si="203"/>
        <v>0</v>
      </c>
    </row>
    <row r="1694" spans="1:19">
      <c r="A1694" s="1022">
        <v>20</v>
      </c>
      <c r="B1694" s="1023" t="str">
        <f>'P-SST-2026'!D27</f>
        <v>SST20</v>
      </c>
      <c r="C1694" s="1053" t="s">
        <v>146</v>
      </c>
      <c r="D1694" s="1053" t="s">
        <v>111</v>
      </c>
      <c r="E1694" s="1023" t="str">
        <f>'P-SST-2026'!V27</f>
        <v>Secretaría General</v>
      </c>
      <c r="F1694" s="1022" t="str">
        <f>'P-SST-2026'!E27</f>
        <v>Gestionar el desarrollo de simulacro en atención de emergencias.</v>
      </c>
      <c r="G1694" s="1022">
        <v>12</v>
      </c>
      <c r="H1694" s="1022" t="s">
        <v>145</v>
      </c>
      <c r="I1694" s="1022">
        <f>'P-SST-2026'!S27</f>
        <v>2</v>
      </c>
      <c r="J1694" s="1022">
        <f>'P-SST-2026'!G27+'P-SST-2026'!H27+'P-SST-2026'!I27+'P-SST-2026'!J27+'P-SST-2026'!K27+'P-SST-2026'!L27+'P-SST-2026'!M27+'P-SST-2026'!N27+'P-SST-2026'!O27+'P-SST-2026'!P27+'P-SST-2026'!Q27+'P-SST-2026'!R27</f>
        <v>2</v>
      </c>
      <c r="K1694" s="1022">
        <f>'P-SST-2026'!X27+'P-SST-2026'!Y27+'P-SST-2026'!Z27+'P-SST-2026'!AA27+'P-SST-2026'!AB27+'P-SST-2026'!AC27+'P-SST-2026'!AD27+'P-SST-2026'!AE27+'P-SST-2026'!AF27+'P-SST-2026'!AG27+'P-SST-2026'!AH27+'P-SST-2026'!AI27</f>
        <v>0</v>
      </c>
      <c r="L1694" s="1031">
        <f t="shared" si="199"/>
        <v>1</v>
      </c>
      <c r="M1694" s="1031">
        <f t="shared" si="200"/>
        <v>0</v>
      </c>
      <c r="N1694" s="1022">
        <f>'P-SST-2026'!R27</f>
        <v>0</v>
      </c>
      <c r="O1694" s="1022">
        <f>'P-SST-2026'!AI27</f>
        <v>0</v>
      </c>
      <c r="P1694" s="1029" t="e">
        <f t="shared" si="201"/>
        <v>#DIV/0!</v>
      </c>
      <c r="Q1694" s="1029"/>
      <c r="R1694" s="1030">
        <f t="shared" si="202"/>
        <v>-2</v>
      </c>
      <c r="S1694" s="1030">
        <f t="shared" si="203"/>
        <v>0</v>
      </c>
    </row>
    <row r="1695" spans="1:19">
      <c r="A1695" s="1022">
        <v>21</v>
      </c>
      <c r="B1695" s="1023" t="str">
        <f>'P-SST-2026'!D28</f>
        <v>SST21</v>
      </c>
      <c r="C1695" s="1053" t="s">
        <v>146</v>
      </c>
      <c r="D1695" s="1053" t="s">
        <v>111</v>
      </c>
      <c r="E1695" s="1023" t="str">
        <f>'P-SST-2026'!V28</f>
        <v>Secretaría General</v>
      </c>
      <c r="F1695" s="1022" t="str">
        <f>'P-SST-2026'!E28</f>
        <v xml:space="preserve">Realizar afiliaciones ARL </v>
      </c>
      <c r="G1695" s="1022">
        <v>12</v>
      </c>
      <c r="H1695" s="1022" t="s">
        <v>145</v>
      </c>
      <c r="I1695" s="1022">
        <f>'P-SST-2026'!S28</f>
        <v>12</v>
      </c>
      <c r="J1695" s="1022">
        <f>'P-SST-2026'!G28+'P-SST-2026'!H28+'P-SST-2026'!I28+'P-SST-2026'!J28+'P-SST-2026'!K28+'P-SST-2026'!L28+'P-SST-2026'!M28+'P-SST-2026'!N28+'P-SST-2026'!O28+'P-SST-2026'!P28+'P-SST-2026'!Q28+'P-SST-2026'!R28</f>
        <v>12</v>
      </c>
      <c r="K1695" s="1022">
        <f>'P-SST-2026'!X28+'P-SST-2026'!Y28+'P-SST-2026'!Z28+'P-SST-2026'!AA28+'P-SST-2026'!AB28+'P-SST-2026'!AC28+'P-SST-2026'!AD28+'P-SST-2026'!AE28+'P-SST-2026'!AF28+'P-SST-2026'!AG28+'P-SST-2026'!AH28+'P-SST-2026'!AI28</f>
        <v>3</v>
      </c>
      <c r="L1695" s="1031">
        <f t="shared" si="199"/>
        <v>1</v>
      </c>
      <c r="M1695" s="1031">
        <f t="shared" si="200"/>
        <v>0.25</v>
      </c>
      <c r="N1695" s="1022">
        <f>'P-SST-2026'!R28</f>
        <v>1</v>
      </c>
      <c r="O1695" s="1022">
        <f>'P-SST-2026'!AI28</f>
        <v>0</v>
      </c>
      <c r="P1695" s="1029">
        <f t="shared" si="201"/>
        <v>0</v>
      </c>
      <c r="Q1695" s="1029"/>
      <c r="R1695" s="1030">
        <f t="shared" si="202"/>
        <v>-9</v>
      </c>
      <c r="S1695" s="1030">
        <f t="shared" si="203"/>
        <v>-1</v>
      </c>
    </row>
    <row r="1696" spans="1:19">
      <c r="A1696" s="1022">
        <v>22</v>
      </c>
      <c r="B1696" s="1023" t="str">
        <f>'P-SST-2026'!D29</f>
        <v>SST22</v>
      </c>
      <c r="C1696" s="1053" t="s">
        <v>146</v>
      </c>
      <c r="D1696" s="1053" t="s">
        <v>111</v>
      </c>
      <c r="E1696" s="1023" t="str">
        <f>'P-SST-2026'!V29</f>
        <v>Secretaría General</v>
      </c>
      <c r="F1696" s="1022" t="str">
        <f>'P-SST-2026'!E29</f>
        <v>Entregar un informe trimestral de la ejecución del cronograma del programa de vigilancia epidemiológico Psicosocial</v>
      </c>
      <c r="G1696" s="1022">
        <v>12</v>
      </c>
      <c r="H1696" s="1022" t="s">
        <v>145</v>
      </c>
      <c r="I1696" s="1022">
        <f>'P-SST-2026'!S29</f>
        <v>3</v>
      </c>
      <c r="J1696" s="1022">
        <f>'P-SST-2026'!G29+'P-SST-2026'!H29+'P-SST-2026'!I29+'P-SST-2026'!J29+'P-SST-2026'!K29+'P-SST-2026'!L29+'P-SST-2026'!M29+'P-SST-2026'!N29+'P-SST-2026'!O29+'P-SST-2026'!P29+'P-SST-2026'!Q29+'P-SST-2026'!R29</f>
        <v>3</v>
      </c>
      <c r="K1696" s="1022">
        <f>'P-SST-2026'!X29+'P-SST-2026'!Y29+'P-SST-2026'!Z29+'P-SST-2026'!AA29+'P-SST-2026'!AB29+'P-SST-2026'!AC29+'P-SST-2026'!AD29+'P-SST-2026'!AE29+'P-SST-2026'!AF29+'P-SST-2026'!AG29+'P-SST-2026'!AH29+'P-SST-2026'!AI29</f>
        <v>1</v>
      </c>
      <c r="L1696" s="1031">
        <f t="shared" si="199"/>
        <v>1</v>
      </c>
      <c r="M1696" s="1031">
        <f t="shared" si="200"/>
        <v>0.33333333333333331</v>
      </c>
      <c r="N1696" s="1022">
        <f>'P-SST-2026'!R29</f>
        <v>0</v>
      </c>
      <c r="O1696" s="1022">
        <f>'P-SST-2026'!AI29</f>
        <v>0</v>
      </c>
      <c r="P1696" s="1029" t="e">
        <f t="shared" si="201"/>
        <v>#DIV/0!</v>
      </c>
      <c r="Q1696" s="1029"/>
      <c r="R1696" s="1030">
        <f t="shared" si="202"/>
        <v>-2</v>
      </c>
      <c r="S1696" s="1030">
        <f t="shared" si="203"/>
        <v>0</v>
      </c>
    </row>
    <row r="1697" spans="1:19">
      <c r="A1697" s="1022">
        <v>23</v>
      </c>
      <c r="B1697" s="1023" t="str">
        <f>'P-SST-2026'!D30</f>
        <v>SST23</v>
      </c>
      <c r="C1697" s="1053" t="s">
        <v>146</v>
      </c>
      <c r="D1697" s="1053" t="s">
        <v>111</v>
      </c>
      <c r="E1697" s="1023" t="str">
        <f>'P-SST-2026'!V30</f>
        <v>Secretaría General</v>
      </c>
      <c r="F1697" s="1022" t="str">
        <f>'P-SST-2026'!E30</f>
        <v>Realizar seguimiento al teletrabajo del INM</v>
      </c>
      <c r="G1697" s="1022">
        <v>12</v>
      </c>
      <c r="H1697" s="1022" t="s">
        <v>145</v>
      </c>
      <c r="I1697" s="1022">
        <f>'P-SST-2026'!S30</f>
        <v>3</v>
      </c>
      <c r="J1697" s="1022">
        <f>'P-SST-2026'!G30+'P-SST-2026'!H30+'P-SST-2026'!I30+'P-SST-2026'!J30+'P-SST-2026'!K30+'P-SST-2026'!L30+'P-SST-2026'!M30+'P-SST-2026'!N30+'P-SST-2026'!O30+'P-SST-2026'!P30+'P-SST-2026'!Q30+'P-SST-2026'!R30</f>
        <v>3</v>
      </c>
      <c r="K1697" s="1022">
        <f>'P-SST-2026'!X30+'P-SST-2026'!Y30+'P-SST-2026'!Z30+'P-SST-2026'!AA30+'P-SST-2026'!AB30+'P-SST-2026'!AC30+'P-SST-2026'!AD30+'P-SST-2026'!AE30+'P-SST-2026'!AF30+'P-SST-2026'!AG30+'P-SST-2026'!AH30+'P-SST-2026'!AI30</f>
        <v>1</v>
      </c>
      <c r="L1697" s="1031">
        <f t="shared" si="199"/>
        <v>1</v>
      </c>
      <c r="M1697" s="1031">
        <f t="shared" si="200"/>
        <v>0.33333333333333331</v>
      </c>
      <c r="N1697" s="1022">
        <f>'P-SST-2026'!R30</f>
        <v>0</v>
      </c>
      <c r="O1697" s="1022">
        <f>'P-SST-2026'!AI30</f>
        <v>0</v>
      </c>
      <c r="P1697" s="1029" t="e">
        <f t="shared" si="201"/>
        <v>#DIV/0!</v>
      </c>
      <c r="Q1697" s="1029"/>
      <c r="R1697" s="1030">
        <f t="shared" si="202"/>
        <v>-2</v>
      </c>
      <c r="S1697" s="1030">
        <f t="shared" si="203"/>
        <v>0</v>
      </c>
    </row>
    <row r="1698" spans="1:19">
      <c r="A1698" s="1022">
        <v>24</v>
      </c>
      <c r="B1698" s="1023" t="str">
        <f>'P-SST-2026'!D31</f>
        <v>SST24</v>
      </c>
      <c r="C1698" s="1053" t="s">
        <v>146</v>
      </c>
      <c r="D1698" s="1053" t="s">
        <v>111</v>
      </c>
      <c r="E1698" s="1023" t="str">
        <f>'P-SST-2026'!V31</f>
        <v>Secretaría General</v>
      </c>
      <c r="F1698" s="1022" t="str">
        <f>'P-SST-2026'!E31</f>
        <v>Elaborar Informe de seguimiento al plan de trabajo anual del SG-SST</v>
      </c>
      <c r="G1698" s="1022">
        <v>12</v>
      </c>
      <c r="H1698" s="1022" t="s">
        <v>145</v>
      </c>
      <c r="I1698" s="1022">
        <f>'P-SST-2026'!S31</f>
        <v>4</v>
      </c>
      <c r="J1698" s="1022">
        <f>'P-SST-2026'!G31+'P-SST-2026'!H31+'P-SST-2026'!I31+'P-SST-2026'!J31+'P-SST-2026'!K31+'P-SST-2026'!L31+'P-SST-2026'!M31+'P-SST-2026'!N31+'P-SST-2026'!O31+'P-SST-2026'!P31+'P-SST-2026'!Q31+'P-SST-2026'!R31</f>
        <v>4</v>
      </c>
      <c r="K1698" s="1022">
        <f>'P-SST-2026'!X31+'P-SST-2026'!Y31+'P-SST-2026'!Z31+'P-SST-2026'!AA31+'P-SST-2026'!AB31+'P-SST-2026'!AC31+'P-SST-2026'!AD31+'P-SST-2026'!AE31+'P-SST-2026'!AF31+'P-SST-2026'!AG31+'P-SST-2026'!AH31+'P-SST-2026'!AI31</f>
        <v>2</v>
      </c>
      <c r="L1698" s="1031">
        <f t="shared" si="199"/>
        <v>1</v>
      </c>
      <c r="M1698" s="1031">
        <f t="shared" si="200"/>
        <v>0.5</v>
      </c>
      <c r="N1698" s="1022">
        <f>'P-SST-2026'!R31</f>
        <v>0</v>
      </c>
      <c r="O1698" s="1022">
        <f>'P-SST-2026'!AI31</f>
        <v>0</v>
      </c>
      <c r="P1698" s="1029" t="e">
        <f t="shared" si="201"/>
        <v>#DIV/0!</v>
      </c>
      <c r="Q1698" s="1029"/>
      <c r="R1698" s="1030">
        <f t="shared" si="202"/>
        <v>-2</v>
      </c>
      <c r="S1698" s="1030">
        <f t="shared" si="203"/>
        <v>0</v>
      </c>
    </row>
    <row r="1699" spans="1:19">
      <c r="A1699" s="1022">
        <v>25</v>
      </c>
      <c r="B1699" s="1023" t="str">
        <f>'P-SST-2026'!D32</f>
        <v>SST25</v>
      </c>
      <c r="C1699" s="1053" t="s">
        <v>146</v>
      </c>
      <c r="D1699" s="1053" t="s">
        <v>111</v>
      </c>
      <c r="E1699" s="1023" t="str">
        <f>'P-SST-2026'!V32</f>
        <v>Secretaría General</v>
      </c>
      <c r="F1699" s="1022" t="str">
        <f>'P-SST-2026'!E32</f>
        <v>Crear propuesta para señalización en el INM de acuerdo con la matriz de riesgos</v>
      </c>
      <c r="G1699" s="1022">
        <v>12</v>
      </c>
      <c r="H1699" s="1022" t="s">
        <v>145</v>
      </c>
      <c r="I1699" s="1022">
        <f>'P-SST-2026'!S32</f>
        <v>1</v>
      </c>
      <c r="J1699" s="1022">
        <f>'P-SST-2026'!G32+'P-SST-2026'!H32+'P-SST-2026'!I32+'P-SST-2026'!J32+'P-SST-2026'!K32+'P-SST-2026'!L32+'P-SST-2026'!M32+'P-SST-2026'!N32+'P-SST-2026'!O32+'P-SST-2026'!P32+'P-SST-2026'!Q32+'P-SST-2026'!R32</f>
        <v>1</v>
      </c>
      <c r="K1699" s="1022">
        <f>'P-SST-2026'!X32+'P-SST-2026'!Y32+'P-SST-2026'!Z32+'P-SST-2026'!AA32+'P-SST-2026'!AB32+'P-SST-2026'!AC32+'P-SST-2026'!AD32+'P-SST-2026'!AE32+'P-SST-2026'!AF32+'P-SST-2026'!AG32+'P-SST-2026'!AH32+'P-SST-2026'!AI32</f>
        <v>0</v>
      </c>
      <c r="L1699" s="1031">
        <f t="shared" si="199"/>
        <v>1</v>
      </c>
      <c r="M1699" s="1031">
        <f t="shared" si="200"/>
        <v>0</v>
      </c>
      <c r="N1699" s="1022">
        <f>'P-SST-2026'!R32</f>
        <v>0</v>
      </c>
      <c r="O1699" s="1022">
        <f>'P-SST-2026'!AI32</f>
        <v>0</v>
      </c>
      <c r="P1699" s="1029" t="e">
        <f t="shared" si="201"/>
        <v>#DIV/0!</v>
      </c>
      <c r="Q1699" s="1029"/>
      <c r="R1699" s="1030">
        <f t="shared" si="202"/>
        <v>-1</v>
      </c>
      <c r="S1699" s="1030">
        <f t="shared" si="203"/>
        <v>0</v>
      </c>
    </row>
    <row r="1700" spans="1:19">
      <c r="A1700" s="1022">
        <v>26</v>
      </c>
      <c r="B1700" s="1023" t="str">
        <f>'P-SST-2026'!D33</f>
        <v>SST26</v>
      </c>
      <c r="C1700" s="1053" t="s">
        <v>146</v>
      </c>
      <c r="D1700" s="1053" t="s">
        <v>111</v>
      </c>
      <c r="E1700" s="1023" t="str">
        <f>'P-SST-2026'!V33</f>
        <v>Secretaría General</v>
      </c>
      <c r="F1700" s="1022" t="str">
        <f>'P-SST-2026'!E33</f>
        <v>Apoyo en el diseño y desarrollo del plan de discapacidad con relación al SG-SST</v>
      </c>
      <c r="G1700" s="1022">
        <v>12</v>
      </c>
      <c r="H1700" s="1022" t="s">
        <v>145</v>
      </c>
      <c r="I1700" s="1022">
        <f>'P-SST-2026'!S33</f>
        <v>3</v>
      </c>
      <c r="J1700" s="1022">
        <f>'P-SST-2026'!G33+'P-SST-2026'!H33+'P-SST-2026'!I33+'P-SST-2026'!J33+'P-SST-2026'!K33+'P-SST-2026'!L33+'P-SST-2026'!M33+'P-SST-2026'!N33+'P-SST-2026'!O33+'P-SST-2026'!P33+'P-SST-2026'!Q33+'P-SST-2026'!R33</f>
        <v>3</v>
      </c>
      <c r="K1700" s="1022">
        <f>'P-SST-2026'!X33+'P-SST-2026'!Y33+'P-SST-2026'!Z33+'P-SST-2026'!AA33+'P-SST-2026'!AB33+'P-SST-2026'!AC33+'P-SST-2026'!AD33+'P-SST-2026'!AE33+'P-SST-2026'!AF33+'P-SST-2026'!AG33+'P-SST-2026'!AH33+'P-SST-2026'!AI33</f>
        <v>1</v>
      </c>
      <c r="L1700" s="1031">
        <f t="shared" si="199"/>
        <v>1</v>
      </c>
      <c r="M1700" s="1031">
        <f t="shared" si="200"/>
        <v>0.33333333333333331</v>
      </c>
      <c r="N1700" s="1022">
        <f>'P-SST-2026'!R33</f>
        <v>0</v>
      </c>
      <c r="O1700" s="1022">
        <f>'P-SST-2026'!AI33</f>
        <v>0</v>
      </c>
      <c r="P1700" s="1029" t="e">
        <f t="shared" si="201"/>
        <v>#DIV/0!</v>
      </c>
      <c r="Q1700" s="1029"/>
      <c r="R1700" s="1030">
        <f t="shared" si="202"/>
        <v>-2</v>
      </c>
      <c r="S1700" s="1030">
        <f t="shared" si="203"/>
        <v>0</v>
      </c>
    </row>
    <row r="1701" spans="1:19">
      <c r="A1701" s="1022">
        <v>27</v>
      </c>
      <c r="B1701" s="1023" t="str">
        <f>'P-SST-2026'!D34</f>
        <v>SST27</v>
      </c>
      <c r="C1701" s="1053" t="s">
        <v>146</v>
      </c>
      <c r="D1701" s="1053" t="s">
        <v>111</v>
      </c>
      <c r="E1701" s="1023" t="str">
        <f>'P-SST-2026'!V34</f>
        <v>Secretaría General</v>
      </c>
      <c r="F1701" s="1022" t="str">
        <f>'P-SST-2026'!E34</f>
        <v>Realizar Focus Group al personal del INM cuando se presenten situaciones de cambio, aumento de carga laboral y/o rotación de personal</v>
      </c>
      <c r="G1701" s="1022">
        <v>12</v>
      </c>
      <c r="H1701" s="1022" t="s">
        <v>145</v>
      </c>
      <c r="I1701" s="1022">
        <f>'P-SST-2026'!S34</f>
        <v>2</v>
      </c>
      <c r="J1701" s="1022">
        <f>'P-SST-2026'!G34+'P-SST-2026'!H34+'P-SST-2026'!I34+'P-SST-2026'!J34+'P-SST-2026'!K34+'P-SST-2026'!L34+'P-SST-2026'!M34+'P-SST-2026'!N34+'P-SST-2026'!O34+'P-SST-2026'!P34+'P-SST-2026'!Q34+'P-SST-2026'!R34</f>
        <v>2</v>
      </c>
      <c r="K1701" s="1022">
        <f>'P-SST-2026'!X34+'P-SST-2026'!Y34+'P-SST-2026'!Z34+'P-SST-2026'!AA34+'P-SST-2026'!AB34+'P-SST-2026'!AC34+'P-SST-2026'!AD34+'P-SST-2026'!AE34+'P-SST-2026'!AF34+'P-SST-2026'!AG34+'P-SST-2026'!AH34+'P-SST-2026'!AI34</f>
        <v>0</v>
      </c>
      <c r="L1701" s="1031">
        <f t="shared" si="199"/>
        <v>1</v>
      </c>
      <c r="M1701" s="1031">
        <f t="shared" si="200"/>
        <v>0</v>
      </c>
      <c r="N1701" s="1022">
        <f>'P-SST-2026'!R34</f>
        <v>0</v>
      </c>
      <c r="O1701" s="1022">
        <f>'P-SST-2026'!AI34</f>
        <v>0</v>
      </c>
      <c r="P1701" s="1029" t="e">
        <f t="shared" si="201"/>
        <v>#DIV/0!</v>
      </c>
      <c r="Q1701" s="1029"/>
      <c r="R1701" s="1030">
        <f t="shared" si="202"/>
        <v>-2</v>
      </c>
      <c r="S1701" s="1030">
        <f t="shared" si="203"/>
        <v>0</v>
      </c>
    </row>
    <row r="1702" spans="1:19">
      <c r="A1702" s="1022">
        <v>28</v>
      </c>
      <c r="B1702" s="1023" t="str">
        <f>'P-SST-2026'!D35</f>
        <v>SST28</v>
      </c>
      <c r="C1702" s="1053" t="s">
        <v>146</v>
      </c>
      <c r="D1702" s="1053" t="s">
        <v>111</v>
      </c>
      <c r="E1702" s="1023" t="str">
        <f>'P-SST-2026'!V35</f>
        <v>Secretaría General</v>
      </c>
      <c r="F1702" s="1022" t="str">
        <f>'P-SST-2026'!E35</f>
        <v>Revisar y actualizar la normatividad legal vigente aplicable a riesgos laborales con el SGI.</v>
      </c>
      <c r="G1702" s="1022">
        <v>12</v>
      </c>
      <c r="H1702" s="1022" t="s">
        <v>145</v>
      </c>
      <c r="I1702" s="1022">
        <f>'P-SST-2026'!S35</f>
        <v>2</v>
      </c>
      <c r="J1702" s="1022">
        <f>'P-SST-2026'!G35+'P-SST-2026'!H35+'P-SST-2026'!I35+'P-SST-2026'!J35+'P-SST-2026'!K35+'P-SST-2026'!L35+'P-SST-2026'!M35+'P-SST-2026'!N35+'P-SST-2026'!O35+'P-SST-2026'!P35+'P-SST-2026'!Q35+'P-SST-2026'!R35</f>
        <v>2</v>
      </c>
      <c r="K1702" s="1022">
        <f>'P-SST-2026'!X35+'P-SST-2026'!Y35+'P-SST-2026'!Z35+'P-SST-2026'!AA35+'P-SST-2026'!AB35+'P-SST-2026'!AC35+'P-SST-2026'!AD35+'P-SST-2026'!AE35+'P-SST-2026'!AF35+'P-SST-2026'!AG35+'P-SST-2026'!AH35+'P-SST-2026'!AI35</f>
        <v>1</v>
      </c>
      <c r="L1702" s="1031">
        <f t="shared" si="199"/>
        <v>1</v>
      </c>
      <c r="M1702" s="1031">
        <f t="shared" si="200"/>
        <v>0.5</v>
      </c>
      <c r="N1702" s="1022">
        <f>'P-SST-2026'!R35</f>
        <v>0</v>
      </c>
      <c r="O1702" s="1022">
        <f>'P-SST-2026'!AI35</f>
        <v>0</v>
      </c>
      <c r="P1702" s="1029" t="e">
        <f t="shared" si="201"/>
        <v>#DIV/0!</v>
      </c>
      <c r="Q1702" s="1029"/>
      <c r="R1702" s="1030">
        <f t="shared" si="202"/>
        <v>-1</v>
      </c>
      <c r="S1702" s="1030">
        <f t="shared" si="203"/>
        <v>0</v>
      </c>
    </row>
    <row r="1703" spans="1:19">
      <c r="A1703" s="1022">
        <v>29</v>
      </c>
      <c r="B1703" s="1023" t="str">
        <f>'P-SST-2026'!D36</f>
        <v>SST29</v>
      </c>
      <c r="C1703" s="1053" t="s">
        <v>146</v>
      </c>
      <c r="D1703" s="1053" t="s">
        <v>111</v>
      </c>
      <c r="E1703" s="1023" t="str">
        <f>'P-SST-2026'!V36</f>
        <v>Secretaría General</v>
      </c>
      <c r="F1703" s="1022" t="str">
        <f>'P-SST-2026'!E36</f>
        <v>Gestionar Autoevaluación de la Vigencia 2025 con relación a los criterios mínimos definidos por la Resolución 0312 de 2019 ante el ministerio de trabajo.</v>
      </c>
      <c r="G1703" s="1022">
        <v>12</v>
      </c>
      <c r="H1703" s="1022" t="s">
        <v>145</v>
      </c>
      <c r="I1703" s="1022">
        <f>'P-SST-2026'!S36</f>
        <v>1</v>
      </c>
      <c r="J1703" s="1022">
        <f>'P-SST-2026'!G36+'P-SST-2026'!H36+'P-SST-2026'!I36+'P-SST-2026'!J36+'P-SST-2026'!K36+'P-SST-2026'!L36+'P-SST-2026'!M36+'P-SST-2026'!N36+'P-SST-2026'!O36+'P-SST-2026'!P36+'P-SST-2026'!Q36+'P-SST-2026'!R36</f>
        <v>1</v>
      </c>
      <c r="K1703" s="1022">
        <f>'P-SST-2026'!X36+'P-SST-2026'!Y36+'P-SST-2026'!Z36+'P-SST-2026'!AA36+'P-SST-2026'!AB36+'P-SST-2026'!AC36+'P-SST-2026'!AD36+'P-SST-2026'!AE36+'P-SST-2026'!AF36+'P-SST-2026'!AG36+'P-SST-2026'!AH36+'P-SST-2026'!AI36</f>
        <v>1</v>
      </c>
      <c r="L1703" s="1031">
        <f t="shared" si="199"/>
        <v>1</v>
      </c>
      <c r="M1703" s="1031">
        <f t="shared" si="200"/>
        <v>1</v>
      </c>
      <c r="N1703" s="1022">
        <f>'P-SST-2026'!R36</f>
        <v>0</v>
      </c>
      <c r="O1703" s="1022">
        <f>'P-SST-2026'!AI36</f>
        <v>0</v>
      </c>
      <c r="P1703" s="1029" t="e">
        <f t="shared" si="201"/>
        <v>#DIV/0!</v>
      </c>
      <c r="Q1703" s="1029"/>
      <c r="R1703" s="1030">
        <f t="shared" si="202"/>
        <v>0</v>
      </c>
      <c r="S1703" s="1030">
        <f t="shared" si="203"/>
        <v>0</v>
      </c>
    </row>
    <row r="1704" spans="1:19">
      <c r="A1704" s="1022">
        <v>30</v>
      </c>
      <c r="B1704" s="1023" t="str">
        <f>'P-SST-2026'!D37</f>
        <v>SST30</v>
      </c>
      <c r="C1704" s="1053" t="s">
        <v>146</v>
      </c>
      <c r="D1704" s="1053" t="s">
        <v>111</v>
      </c>
      <c r="E1704" s="1023" t="str">
        <f>'P-SST-2026'!V37</f>
        <v>Secretaría General</v>
      </c>
      <c r="F1704" s="1022" t="str">
        <f>'P-SST-2026'!E37</f>
        <v>Realizar seguimiento y control al plan estratégico de seguridad vial</v>
      </c>
      <c r="G1704" s="1022">
        <v>12</v>
      </c>
      <c r="H1704" s="1022" t="s">
        <v>145</v>
      </c>
      <c r="I1704" s="1022">
        <f>'P-SST-2026'!S37</f>
        <v>12</v>
      </c>
      <c r="J1704" s="1022">
        <f>'P-SST-2026'!G37+'P-SST-2026'!H37+'P-SST-2026'!I37+'P-SST-2026'!J37+'P-SST-2026'!K37+'P-SST-2026'!L37+'P-SST-2026'!M37+'P-SST-2026'!N37+'P-SST-2026'!O37+'P-SST-2026'!P37+'P-SST-2026'!Q37+'P-SST-2026'!R37</f>
        <v>12</v>
      </c>
      <c r="K1704" s="1022">
        <f>'P-SST-2026'!X37+'P-SST-2026'!Y37+'P-SST-2026'!Z37+'P-SST-2026'!AA37+'P-SST-2026'!AB37+'P-SST-2026'!AC37+'P-SST-2026'!AD37+'P-SST-2026'!AE37+'P-SST-2026'!AF37+'P-SST-2026'!AG37+'P-SST-2026'!AH37+'P-SST-2026'!AI37</f>
        <v>3</v>
      </c>
      <c r="L1704" s="1031">
        <f t="shared" si="199"/>
        <v>1</v>
      </c>
      <c r="M1704" s="1031">
        <f t="shared" si="200"/>
        <v>0.25</v>
      </c>
      <c r="N1704" s="1022">
        <f>'P-SST-2026'!R37</f>
        <v>1</v>
      </c>
      <c r="O1704" s="1022">
        <f>'P-SST-2026'!AI37</f>
        <v>0</v>
      </c>
      <c r="P1704" s="1029">
        <f t="shared" si="201"/>
        <v>0</v>
      </c>
      <c r="Q1704" s="1029"/>
      <c r="R1704" s="1030">
        <f t="shared" si="202"/>
        <v>-9</v>
      </c>
      <c r="S1704" s="1030">
        <f t="shared" si="203"/>
        <v>-1</v>
      </c>
    </row>
    <row r="1705" spans="1:19">
      <c r="A1705" s="1022">
        <v>31</v>
      </c>
      <c r="B1705" s="1023" t="str">
        <f>'P-SST-2026'!D38</f>
        <v>SST31</v>
      </c>
      <c r="C1705" s="1053" t="s">
        <v>146</v>
      </c>
      <c r="D1705" s="1053" t="s">
        <v>111</v>
      </c>
      <c r="E1705" s="1023" t="str">
        <f>'P-SST-2026'!V38</f>
        <v>Secretaría General</v>
      </c>
      <c r="F1705" s="1022" t="str">
        <f>'P-SST-2026'!E38</f>
        <v xml:space="preserve">Realizar apoyo en los procesos contractuales recibidos por el grupo de gestión jurídica y contractual </v>
      </c>
      <c r="G1705" s="1022">
        <v>12</v>
      </c>
      <c r="H1705" s="1022" t="s">
        <v>145</v>
      </c>
      <c r="I1705" s="1022">
        <f>'P-SST-2026'!S38</f>
        <v>12</v>
      </c>
      <c r="J1705" s="1022">
        <f>'P-SST-2026'!G38+'P-SST-2026'!H38+'P-SST-2026'!I38+'P-SST-2026'!J38+'P-SST-2026'!K38+'P-SST-2026'!L38+'P-SST-2026'!M38+'P-SST-2026'!N38+'P-SST-2026'!O38+'P-SST-2026'!P38+'P-SST-2026'!Q38+'P-SST-2026'!R38</f>
        <v>12</v>
      </c>
      <c r="K1705" s="1022">
        <f>'P-SST-2026'!X38+'P-SST-2026'!Y38+'P-SST-2026'!Z38+'P-SST-2026'!AA38+'P-SST-2026'!AB38+'P-SST-2026'!AC38+'P-SST-2026'!AD38+'P-SST-2026'!AE38+'P-SST-2026'!AF38+'P-SST-2026'!AG38+'P-SST-2026'!AH38+'P-SST-2026'!AI38</f>
        <v>3</v>
      </c>
      <c r="L1705" s="1031">
        <f t="shared" ref="L1705:L1717" si="204">J1705/I1705</f>
        <v>1</v>
      </c>
      <c r="M1705" s="1031">
        <f t="shared" ref="M1705:M1717" si="205">K1705/I1705</f>
        <v>0.25</v>
      </c>
      <c r="N1705" s="1022">
        <f>'P-SST-2026'!R38</f>
        <v>1</v>
      </c>
      <c r="O1705" s="1022">
        <f>'P-SST-2026'!AI38</f>
        <v>0</v>
      </c>
      <c r="P1705" s="1029">
        <f t="shared" ref="P1705:P1717" si="206">O1705/N1705</f>
        <v>0</v>
      </c>
      <c r="Q1705" s="1029"/>
      <c r="R1705" s="1030">
        <f t="shared" ref="R1705:R1717" si="207">K1705-J1705</f>
        <v>-9</v>
      </c>
      <c r="S1705" s="1030">
        <f t="shared" ref="S1705:S1717" si="208">O1705-N1705</f>
        <v>-1</v>
      </c>
    </row>
    <row r="1706" spans="1:19">
      <c r="A1706" s="1022">
        <v>32</v>
      </c>
      <c r="B1706" s="1023" t="str">
        <f>'P-SST-2026'!D39</f>
        <v>SST32</v>
      </c>
      <c r="C1706" s="1053" t="s">
        <v>146</v>
      </c>
      <c r="D1706" s="1053" t="s">
        <v>111</v>
      </c>
      <c r="E1706" s="1023" t="str">
        <f>'P-SST-2026'!V39</f>
        <v>Secretaría General</v>
      </c>
      <c r="F1706" s="1022" t="str">
        <f>'P-SST-2026'!E39</f>
        <v>Socializar los resultados y análisis de los indicadores del SG-SST debidamente actualizados.</v>
      </c>
      <c r="G1706" s="1022">
        <v>12</v>
      </c>
      <c r="H1706" s="1022" t="s">
        <v>145</v>
      </c>
      <c r="I1706" s="1022">
        <f>'P-SST-2026'!S39</f>
        <v>3</v>
      </c>
      <c r="J1706" s="1022">
        <f>'P-SST-2026'!G39+'P-SST-2026'!H39+'P-SST-2026'!I39+'P-SST-2026'!J39+'P-SST-2026'!K39+'P-SST-2026'!L39+'P-SST-2026'!M39+'P-SST-2026'!N39+'P-SST-2026'!O39+'P-SST-2026'!P39+'P-SST-2026'!Q39+'P-SST-2026'!R39</f>
        <v>3</v>
      </c>
      <c r="K1706" s="1022">
        <f>'P-SST-2026'!X39+'P-SST-2026'!Y39+'P-SST-2026'!Z39+'P-SST-2026'!AA39+'P-SST-2026'!AB39+'P-SST-2026'!AC39+'P-SST-2026'!AD39+'P-SST-2026'!AE39+'P-SST-2026'!AF39+'P-SST-2026'!AG39+'P-SST-2026'!AH39+'P-SST-2026'!AI39</f>
        <v>0</v>
      </c>
      <c r="L1706" s="1031">
        <f t="shared" si="204"/>
        <v>1</v>
      </c>
      <c r="M1706" s="1031">
        <f t="shared" si="205"/>
        <v>0</v>
      </c>
      <c r="N1706" s="1022">
        <f>'P-SST-2026'!R39</f>
        <v>0</v>
      </c>
      <c r="O1706" s="1022">
        <f>'P-SST-2026'!AI39</f>
        <v>0</v>
      </c>
      <c r="P1706" s="1029" t="e">
        <f t="shared" si="206"/>
        <v>#DIV/0!</v>
      </c>
      <c r="Q1706" s="1029"/>
      <c r="R1706" s="1030">
        <f t="shared" si="207"/>
        <v>-3</v>
      </c>
      <c r="S1706" s="1030">
        <f t="shared" si="208"/>
        <v>0</v>
      </c>
    </row>
    <row r="1707" spans="1:19">
      <c r="A1707" s="1022">
        <v>33</v>
      </c>
      <c r="B1707" s="1023" t="str">
        <f>'P-SST-2026'!D40</f>
        <v>SST33</v>
      </c>
      <c r="C1707" s="1053" t="s">
        <v>146</v>
      </c>
      <c r="D1707" s="1053" t="s">
        <v>111</v>
      </c>
      <c r="E1707" s="1023" t="str">
        <f>'P-SST-2026'!V40</f>
        <v>Secretaría General</v>
      </c>
      <c r="F1707" s="1022" t="str">
        <f>'P-SST-2026'!E40</f>
        <v>Gestionar Autoevaluación de la Vigencia 2025 con la ARL POSITIVA.</v>
      </c>
      <c r="G1707" s="1022">
        <v>12</v>
      </c>
      <c r="H1707" s="1022" t="s">
        <v>145</v>
      </c>
      <c r="I1707" s="1022">
        <f>'P-SST-2026'!S40</f>
        <v>1</v>
      </c>
      <c r="J1707" s="1022">
        <f>'P-SST-2026'!G40+'P-SST-2026'!H40+'P-SST-2026'!I40+'P-SST-2026'!J40+'P-SST-2026'!K40+'P-SST-2026'!L40+'P-SST-2026'!M40+'P-SST-2026'!N40+'P-SST-2026'!O40+'P-SST-2026'!P40+'P-SST-2026'!Q40+'P-SST-2026'!R40</f>
        <v>1</v>
      </c>
      <c r="K1707" s="1022">
        <f>'P-SST-2026'!X40+'P-SST-2026'!Y40+'P-SST-2026'!Z40+'P-SST-2026'!AA40+'P-SST-2026'!AB40+'P-SST-2026'!AC40+'P-SST-2026'!AD40+'P-SST-2026'!AE40+'P-SST-2026'!AF40+'P-SST-2026'!AG40+'P-SST-2026'!AH40+'P-SST-2026'!AI40</f>
        <v>1</v>
      </c>
      <c r="L1707" s="1031">
        <f t="shared" si="204"/>
        <v>1</v>
      </c>
      <c r="M1707" s="1031">
        <f t="shared" si="205"/>
        <v>1</v>
      </c>
      <c r="N1707" s="1022">
        <f>'P-SST-2026'!R40</f>
        <v>0</v>
      </c>
      <c r="O1707" s="1022">
        <f>'P-SST-2026'!AI40</f>
        <v>0</v>
      </c>
      <c r="P1707" s="1029" t="e">
        <f t="shared" si="206"/>
        <v>#DIV/0!</v>
      </c>
      <c r="Q1707" s="1029"/>
      <c r="R1707" s="1030">
        <f t="shared" si="207"/>
        <v>0</v>
      </c>
      <c r="S1707" s="1030">
        <f t="shared" si="208"/>
        <v>0</v>
      </c>
    </row>
    <row r="1708" spans="1:19">
      <c r="A1708" s="1022">
        <v>34</v>
      </c>
      <c r="B1708" s="1023" t="str">
        <f>'P-SST-2026'!D41</f>
        <v>SST34</v>
      </c>
      <c r="C1708" s="1053" t="s">
        <v>146</v>
      </c>
      <c r="D1708" s="1053" t="s">
        <v>111</v>
      </c>
      <c r="E1708" s="1023" t="str">
        <f>'P-SST-2026'!V41</f>
        <v>Secretaría General</v>
      </c>
      <c r="F1708" s="1022" t="str">
        <f>'P-SST-2026'!E41</f>
        <v>Realizar seguimiento al levantamiento del inventario de sustancias químicas en la SMF y Servicios Administrativos</v>
      </c>
      <c r="G1708" s="1022">
        <v>12</v>
      </c>
      <c r="H1708" s="1022" t="s">
        <v>145</v>
      </c>
      <c r="I1708" s="1022">
        <f>'P-SST-2026'!S41</f>
        <v>2</v>
      </c>
      <c r="J1708" s="1022">
        <f>'P-SST-2026'!G41+'P-SST-2026'!H41+'P-SST-2026'!I41+'P-SST-2026'!J41+'P-SST-2026'!K41+'P-SST-2026'!L41+'P-SST-2026'!M41+'P-SST-2026'!N41+'P-SST-2026'!O41+'P-SST-2026'!P41+'P-SST-2026'!Q41+'P-SST-2026'!R41</f>
        <v>2</v>
      </c>
      <c r="K1708" s="1022">
        <f>'P-SST-2026'!X41+'P-SST-2026'!Y41+'P-SST-2026'!Z41+'P-SST-2026'!AA41+'P-SST-2026'!AB41+'P-SST-2026'!AC41+'P-SST-2026'!AD41+'P-SST-2026'!AE41+'P-SST-2026'!AF41+'P-SST-2026'!AG41+'P-SST-2026'!AH41+'P-SST-2026'!AI41</f>
        <v>0</v>
      </c>
      <c r="L1708" s="1031">
        <f t="shared" si="204"/>
        <v>1</v>
      </c>
      <c r="M1708" s="1031">
        <f t="shared" si="205"/>
        <v>0</v>
      </c>
      <c r="N1708" s="1022">
        <f>'P-SST-2026'!R41</f>
        <v>0</v>
      </c>
      <c r="O1708" s="1022">
        <f>'P-SST-2026'!AI41</f>
        <v>0</v>
      </c>
      <c r="P1708" s="1029" t="e">
        <f t="shared" si="206"/>
        <v>#DIV/0!</v>
      </c>
      <c r="Q1708" s="1029"/>
      <c r="R1708" s="1030">
        <f t="shared" si="207"/>
        <v>-2</v>
      </c>
      <c r="S1708" s="1030">
        <f t="shared" si="208"/>
        <v>0</v>
      </c>
    </row>
    <row r="1709" spans="1:19">
      <c r="A1709" s="1022">
        <v>35</v>
      </c>
      <c r="B1709" s="1023" t="str">
        <f>'P-SST-2026'!D42</f>
        <v>SST35</v>
      </c>
      <c r="C1709" s="1053" t="s">
        <v>146</v>
      </c>
      <c r="D1709" s="1053" t="s">
        <v>111</v>
      </c>
      <c r="E1709" s="1023" t="str">
        <f>'P-SST-2026'!V42</f>
        <v>Secretaría General</v>
      </c>
      <c r="F1709" s="1022" t="str">
        <f>'P-SST-2026'!E42</f>
        <v>Realizar mediciones ambientales y de seguridad y salud en el trabajo de acuerdo con la necesidad.</v>
      </c>
      <c r="G1709" s="1022">
        <v>12</v>
      </c>
      <c r="H1709" s="1022" t="s">
        <v>145</v>
      </c>
      <c r="I1709" s="1022">
        <f>'P-SST-2026'!S42</f>
        <v>1</v>
      </c>
      <c r="J1709" s="1022">
        <f>'P-SST-2026'!G42+'P-SST-2026'!H42+'P-SST-2026'!I42+'P-SST-2026'!J42+'P-SST-2026'!K42+'P-SST-2026'!L42+'P-SST-2026'!M42+'P-SST-2026'!N42+'P-SST-2026'!O42+'P-SST-2026'!P42+'P-SST-2026'!Q42+'P-SST-2026'!R42</f>
        <v>1</v>
      </c>
      <c r="K1709" s="1022">
        <f>'P-SST-2026'!X42+'P-SST-2026'!Y42+'P-SST-2026'!Z42+'P-SST-2026'!AA42+'P-SST-2026'!AB42+'P-SST-2026'!AC42+'P-SST-2026'!AD42+'P-SST-2026'!AE42+'P-SST-2026'!AF42+'P-SST-2026'!AG42+'P-SST-2026'!AH42+'P-SST-2026'!AI42</f>
        <v>0</v>
      </c>
      <c r="L1709" s="1031">
        <f t="shared" si="204"/>
        <v>1</v>
      </c>
      <c r="M1709" s="1031">
        <f t="shared" si="205"/>
        <v>0</v>
      </c>
      <c r="N1709" s="1022">
        <f>'P-SST-2026'!R42</f>
        <v>0</v>
      </c>
      <c r="O1709" s="1022">
        <f>'P-SST-2026'!AI42</f>
        <v>0</v>
      </c>
      <c r="P1709" s="1029" t="e">
        <f t="shared" si="206"/>
        <v>#DIV/0!</v>
      </c>
      <c r="Q1709" s="1029"/>
      <c r="R1709" s="1030">
        <f t="shared" si="207"/>
        <v>-1</v>
      </c>
      <c r="S1709" s="1030">
        <f t="shared" si="208"/>
        <v>0</v>
      </c>
    </row>
    <row r="1710" spans="1:19">
      <c r="A1710" s="1022">
        <v>36</v>
      </c>
      <c r="B1710" s="1023" t="str">
        <f>'P-SST-2026'!D43</f>
        <v>SST36</v>
      </c>
      <c r="C1710" s="1053" t="s">
        <v>146</v>
      </c>
      <c r="D1710" s="1053" t="s">
        <v>111</v>
      </c>
      <c r="E1710" s="1023" t="str">
        <f>'P-SST-2026'!V43</f>
        <v>Secretaría General</v>
      </c>
      <c r="F1710" s="1022" t="str">
        <f>'P-SST-2026'!E43</f>
        <v>Gestionar los Hallazgos y las oportunidades de mejora relacionadas con SST definidas por cada uno de los Roles del INM</v>
      </c>
      <c r="G1710" s="1022">
        <v>12</v>
      </c>
      <c r="H1710" s="1022" t="s">
        <v>145</v>
      </c>
      <c r="I1710" s="1022">
        <f>'P-SST-2026'!S43</f>
        <v>2</v>
      </c>
      <c r="J1710" s="1022">
        <f>'P-SST-2026'!G43+'P-SST-2026'!H43+'P-SST-2026'!I43+'P-SST-2026'!J43+'P-SST-2026'!K43+'P-SST-2026'!L43+'P-SST-2026'!M43+'P-SST-2026'!N43+'P-SST-2026'!O43+'P-SST-2026'!P43+'P-SST-2026'!Q43+'P-SST-2026'!R43</f>
        <v>2</v>
      </c>
      <c r="K1710" s="1022">
        <f>'P-SST-2026'!X43+'P-SST-2026'!Y43+'P-SST-2026'!Z43+'P-SST-2026'!AA43+'P-SST-2026'!AB43+'P-SST-2026'!AC43+'P-SST-2026'!AD43+'P-SST-2026'!AE43+'P-SST-2026'!AF43+'P-SST-2026'!AG43+'P-SST-2026'!AH43+'P-SST-2026'!AI43</f>
        <v>0</v>
      </c>
      <c r="L1710" s="1031">
        <f t="shared" si="204"/>
        <v>1</v>
      </c>
      <c r="M1710" s="1031">
        <f t="shared" si="205"/>
        <v>0</v>
      </c>
      <c r="N1710" s="1022">
        <f>'P-SST-2026'!R43</f>
        <v>0</v>
      </c>
      <c r="O1710" s="1022">
        <f>'P-SST-2026'!AI43</f>
        <v>0</v>
      </c>
      <c r="P1710" s="1029" t="e">
        <f t="shared" si="206"/>
        <v>#DIV/0!</v>
      </c>
      <c r="Q1710" s="1029"/>
      <c r="R1710" s="1030">
        <f t="shared" si="207"/>
        <v>-2</v>
      </c>
      <c r="S1710" s="1030">
        <f t="shared" si="208"/>
        <v>0</v>
      </c>
    </row>
    <row r="1711" spans="1:19">
      <c r="A1711" s="1022">
        <v>37</v>
      </c>
      <c r="B1711" s="1023" t="str">
        <f>'P-SST-2026'!D44</f>
        <v>SST37</v>
      </c>
      <c r="C1711" s="1053" t="s">
        <v>146</v>
      </c>
      <c r="D1711" s="1053" t="s">
        <v>111</v>
      </c>
      <c r="E1711" s="1023" t="str">
        <f>'P-SST-2026'!V44</f>
        <v>Secretaría General</v>
      </c>
      <c r="F1711" s="1022" t="str">
        <f>'P-SST-2026'!E44</f>
        <v>Realizar inducción de seguridad y salud en el trabajo a servidores públicos, contratistas, practicantes o proveedores.</v>
      </c>
      <c r="G1711" s="1022">
        <v>12</v>
      </c>
      <c r="H1711" s="1022" t="s">
        <v>145</v>
      </c>
      <c r="I1711" s="1022">
        <f>'P-SST-2026'!S44</f>
        <v>2</v>
      </c>
      <c r="J1711" s="1022">
        <f>'P-SST-2026'!G44+'P-SST-2026'!H44+'P-SST-2026'!I44+'P-SST-2026'!J44+'P-SST-2026'!K44+'P-SST-2026'!L44+'P-SST-2026'!M44+'P-SST-2026'!N44+'P-SST-2026'!O44+'P-SST-2026'!P44+'P-SST-2026'!Q44+'P-SST-2026'!R44</f>
        <v>2</v>
      </c>
      <c r="K1711" s="1022">
        <f>'P-SST-2026'!X44+'P-SST-2026'!Y44+'P-SST-2026'!Z44+'P-SST-2026'!AA44+'P-SST-2026'!AB44+'P-SST-2026'!AC44+'P-SST-2026'!AD44+'P-SST-2026'!AE44+'P-SST-2026'!AF44+'P-SST-2026'!AG44+'P-SST-2026'!AH44+'P-SST-2026'!AI44</f>
        <v>1</v>
      </c>
      <c r="L1711" s="1031">
        <f t="shared" si="204"/>
        <v>1</v>
      </c>
      <c r="M1711" s="1031">
        <f t="shared" si="205"/>
        <v>0.5</v>
      </c>
      <c r="N1711" s="1022">
        <f>'P-SST-2026'!R44</f>
        <v>0</v>
      </c>
      <c r="O1711" s="1022">
        <f>'P-SST-2026'!AI44</f>
        <v>0</v>
      </c>
      <c r="P1711" s="1029" t="e">
        <f t="shared" si="206"/>
        <v>#DIV/0!</v>
      </c>
      <c r="Q1711" s="1029"/>
      <c r="R1711" s="1030">
        <f t="shared" si="207"/>
        <v>-1</v>
      </c>
      <c r="S1711" s="1030">
        <f t="shared" si="208"/>
        <v>0</v>
      </c>
    </row>
    <row r="1712" spans="1:19">
      <c r="A1712" s="1022">
        <v>38</v>
      </c>
      <c r="B1712" s="1023" t="str">
        <f>'P-SST-2026'!D45</f>
        <v>SST38</v>
      </c>
      <c r="C1712" s="1053" t="s">
        <v>146</v>
      </c>
      <c r="D1712" s="1053" t="s">
        <v>111</v>
      </c>
      <c r="E1712" s="1023" t="str">
        <f>'P-SST-2026'!V45</f>
        <v>Secretaría General</v>
      </c>
      <c r="F1712" s="1022" t="str">
        <f>'P-SST-2026'!E45</f>
        <v>Realizar actividades tendientes a Promocionar la Salud (Semana de la Salud y ambiental)</v>
      </c>
      <c r="G1712" s="1022">
        <v>12</v>
      </c>
      <c r="H1712" s="1022" t="s">
        <v>145</v>
      </c>
      <c r="I1712" s="1022">
        <f>'P-SST-2026'!S45</f>
        <v>1</v>
      </c>
      <c r="J1712" s="1022">
        <f>'P-SST-2026'!G45+'P-SST-2026'!H45+'P-SST-2026'!I45+'P-SST-2026'!J45+'P-SST-2026'!K45+'P-SST-2026'!L45+'P-SST-2026'!M45+'P-SST-2026'!N45+'P-SST-2026'!O45+'P-SST-2026'!P45+'P-SST-2026'!Q45+'P-SST-2026'!R45</f>
        <v>1</v>
      </c>
      <c r="K1712" s="1022">
        <f>'P-SST-2026'!X45+'P-SST-2026'!Y45+'P-SST-2026'!Z45+'P-SST-2026'!AA45+'P-SST-2026'!AB45+'P-SST-2026'!AC45+'P-SST-2026'!AD45+'P-SST-2026'!AE45+'P-SST-2026'!AF45+'P-SST-2026'!AG45+'P-SST-2026'!AH45+'P-SST-2026'!AI45</f>
        <v>0</v>
      </c>
      <c r="L1712" s="1031">
        <f t="shared" si="204"/>
        <v>1</v>
      </c>
      <c r="M1712" s="1031">
        <f t="shared" si="205"/>
        <v>0</v>
      </c>
      <c r="N1712" s="1022">
        <f>'P-SST-2026'!R45</f>
        <v>0</v>
      </c>
      <c r="O1712" s="1022">
        <f>'P-SST-2026'!AI45</f>
        <v>0</v>
      </c>
      <c r="P1712" s="1029" t="e">
        <f t="shared" si="206"/>
        <v>#DIV/0!</v>
      </c>
      <c r="Q1712" s="1029"/>
      <c r="R1712" s="1030">
        <f t="shared" si="207"/>
        <v>-1</v>
      </c>
      <c r="S1712" s="1030">
        <f t="shared" si="208"/>
        <v>0</v>
      </c>
    </row>
    <row r="1713" spans="1:19">
      <c r="A1713" s="1022">
        <v>39</v>
      </c>
      <c r="B1713" s="1023" t="str">
        <f>'P-SST-2026'!D46</f>
        <v>SST39</v>
      </c>
      <c r="C1713" s="1053" t="s">
        <v>146</v>
      </c>
      <c r="D1713" s="1053" t="s">
        <v>111</v>
      </c>
      <c r="E1713" s="1023" t="str">
        <f>'P-SST-2026'!V46</f>
        <v>Secretaría General</v>
      </c>
      <c r="F1713" s="1022" t="str">
        <f>'P-SST-2026'!E46</f>
        <v xml:space="preserve">Realizar capacitación y acompañamiento del COPASST </v>
      </c>
      <c r="G1713" s="1022">
        <v>12</v>
      </c>
      <c r="H1713" s="1022" t="s">
        <v>145</v>
      </c>
      <c r="I1713" s="1022">
        <f>'P-SST-2026'!S46</f>
        <v>12</v>
      </c>
      <c r="J1713" s="1022">
        <f>'P-SST-2026'!G46+'P-SST-2026'!H46+'P-SST-2026'!I46+'P-SST-2026'!J46+'P-SST-2026'!K46+'P-SST-2026'!L46+'P-SST-2026'!M46+'P-SST-2026'!N46+'P-SST-2026'!O46+'P-SST-2026'!P46+'P-SST-2026'!Q46+'P-SST-2026'!R46</f>
        <v>12</v>
      </c>
      <c r="K1713" s="1022">
        <f>'P-SST-2026'!X46+'P-SST-2026'!Y46+'P-SST-2026'!Z46+'P-SST-2026'!AA46+'P-SST-2026'!AB46+'P-SST-2026'!AC46+'P-SST-2026'!AD46+'P-SST-2026'!AE46+'P-SST-2026'!AF46+'P-SST-2026'!AG46+'P-SST-2026'!AH46+'P-SST-2026'!AI46</f>
        <v>3</v>
      </c>
      <c r="L1713" s="1031">
        <f t="shared" si="204"/>
        <v>1</v>
      </c>
      <c r="M1713" s="1031">
        <f t="shared" si="205"/>
        <v>0.25</v>
      </c>
      <c r="N1713" s="1022">
        <f>'P-SST-2026'!R46</f>
        <v>1</v>
      </c>
      <c r="O1713" s="1022">
        <f>'P-SST-2026'!AI46</f>
        <v>0</v>
      </c>
      <c r="P1713" s="1029">
        <f t="shared" si="206"/>
        <v>0</v>
      </c>
      <c r="Q1713" s="1029"/>
      <c r="R1713" s="1030">
        <f t="shared" si="207"/>
        <v>-9</v>
      </c>
      <c r="S1713" s="1030">
        <f t="shared" si="208"/>
        <v>-1</v>
      </c>
    </row>
    <row r="1714" spans="1:19">
      <c r="A1714" s="1022">
        <v>40</v>
      </c>
      <c r="B1714" s="1023" t="str">
        <f>'P-SST-2026'!D47</f>
        <v>SST40</v>
      </c>
      <c r="C1714" s="1053" t="s">
        <v>146</v>
      </c>
      <c r="D1714" s="1053" t="s">
        <v>111</v>
      </c>
      <c r="E1714" s="1023" t="str">
        <f>'P-SST-2026'!V47</f>
        <v>Secretaría General</v>
      </c>
      <c r="F1714" s="1022" t="str">
        <f>'P-SST-2026'!E47</f>
        <v>Realizar seguimiento al comité de convivencia laboral y su capacitación (recibir informes)</v>
      </c>
      <c r="G1714" s="1022">
        <v>12</v>
      </c>
      <c r="H1714" s="1022" t="s">
        <v>145</v>
      </c>
      <c r="I1714" s="1022">
        <f>'P-SST-2026'!S47</f>
        <v>12</v>
      </c>
      <c r="J1714" s="1022">
        <f>'P-SST-2026'!G47+'P-SST-2026'!H47+'P-SST-2026'!I47+'P-SST-2026'!J47+'P-SST-2026'!K47+'P-SST-2026'!L47+'P-SST-2026'!M47+'P-SST-2026'!N47+'P-SST-2026'!O47+'P-SST-2026'!P47+'P-SST-2026'!Q47+'P-SST-2026'!R47</f>
        <v>12</v>
      </c>
      <c r="K1714" s="1022">
        <f>'P-SST-2026'!X47+'P-SST-2026'!Y47+'P-SST-2026'!Z47+'P-SST-2026'!AA47+'P-SST-2026'!AB47+'P-SST-2026'!AC47+'P-SST-2026'!AD47+'P-SST-2026'!AE47+'P-SST-2026'!AF47+'P-SST-2026'!AG47+'P-SST-2026'!AH47+'P-SST-2026'!AI47</f>
        <v>3</v>
      </c>
      <c r="L1714" s="1031">
        <f t="shared" si="204"/>
        <v>1</v>
      </c>
      <c r="M1714" s="1031">
        <f t="shared" si="205"/>
        <v>0.25</v>
      </c>
      <c r="N1714" s="1022">
        <f>'P-SST-2026'!R47</f>
        <v>1</v>
      </c>
      <c r="O1714" s="1022">
        <f>'P-SST-2026'!AI47</f>
        <v>0</v>
      </c>
      <c r="P1714" s="1029">
        <f t="shared" si="206"/>
        <v>0</v>
      </c>
      <c r="Q1714" s="1029"/>
      <c r="R1714" s="1030">
        <f t="shared" si="207"/>
        <v>-9</v>
      </c>
      <c r="S1714" s="1030">
        <f t="shared" si="208"/>
        <v>-1</v>
      </c>
    </row>
    <row r="1715" spans="1:19">
      <c r="A1715" s="1022">
        <v>41</v>
      </c>
      <c r="B1715" s="1023" t="str">
        <f>'P-SST-2026'!D48</f>
        <v>SST41</v>
      </c>
      <c r="C1715" s="1053" t="s">
        <v>146</v>
      </c>
      <c r="D1715" s="1053" t="s">
        <v>111</v>
      </c>
      <c r="E1715" s="1023" t="str">
        <f>'P-SST-2026'!V48</f>
        <v>Secretaría General</v>
      </c>
      <c r="F1715" s="1022" t="str">
        <f>'P-SST-2026'!E48</f>
        <v>Actualizar y Acompañar el seguimiento al programa de Inspecciones COPASST .</v>
      </c>
      <c r="G1715" s="1022">
        <v>12</v>
      </c>
      <c r="H1715" s="1022" t="s">
        <v>145</v>
      </c>
      <c r="I1715" s="1022">
        <f>'P-SST-2026'!S48</f>
        <v>3</v>
      </c>
      <c r="J1715" s="1022">
        <f>'P-SST-2026'!G48+'P-SST-2026'!H48+'P-SST-2026'!I48+'P-SST-2026'!J48+'P-SST-2026'!K48+'P-SST-2026'!L48+'P-SST-2026'!M48+'P-SST-2026'!N48+'P-SST-2026'!O48+'P-SST-2026'!P48+'P-SST-2026'!Q48+'P-SST-2026'!R48</f>
        <v>3</v>
      </c>
      <c r="K1715" s="1022">
        <f>'P-SST-2026'!X48+'P-SST-2026'!Y48+'P-SST-2026'!Z48+'P-SST-2026'!AA48+'P-SST-2026'!AB48+'P-SST-2026'!AC48+'P-SST-2026'!AD48+'P-SST-2026'!AE48+'P-SST-2026'!AF48+'P-SST-2026'!AG48+'P-SST-2026'!AH48+'P-SST-2026'!AI48</f>
        <v>0</v>
      </c>
      <c r="L1715" s="1031">
        <f t="shared" si="204"/>
        <v>1</v>
      </c>
      <c r="M1715" s="1031">
        <f t="shared" si="205"/>
        <v>0</v>
      </c>
      <c r="N1715" s="1022">
        <f>'P-SST-2026'!R48</f>
        <v>0</v>
      </c>
      <c r="O1715" s="1022">
        <f>'P-SST-2026'!AI48</f>
        <v>0</v>
      </c>
      <c r="P1715" s="1029" t="e">
        <f t="shared" si="206"/>
        <v>#DIV/0!</v>
      </c>
      <c r="Q1715" s="1029"/>
      <c r="R1715" s="1030">
        <f t="shared" si="207"/>
        <v>-3</v>
      </c>
      <c r="S1715" s="1030">
        <f t="shared" si="208"/>
        <v>0</v>
      </c>
    </row>
    <row r="1716" spans="1:19">
      <c r="A1716" s="1022">
        <v>42</v>
      </c>
      <c r="B1716" s="1023" t="str">
        <f>'P-SST-2026'!D49</f>
        <v>SST42</v>
      </c>
      <c r="C1716" s="1053" t="s">
        <v>146</v>
      </c>
      <c r="D1716" s="1053" t="s">
        <v>111</v>
      </c>
      <c r="E1716" s="1023" t="str">
        <f>'P-SST-2026'!V49</f>
        <v>Secretaría General</v>
      </c>
      <c r="F1716" s="1022" t="str">
        <f>'P-SST-2026'!E49</f>
        <v xml:space="preserve">Gestionar la ejecución del Cronograma de capacitaciones y actividades del SG-SST  </v>
      </c>
      <c r="G1716" s="1022">
        <v>12</v>
      </c>
      <c r="H1716" s="1022" t="s">
        <v>145</v>
      </c>
      <c r="I1716" s="1022">
        <f>'P-SST-2026'!S49</f>
        <v>9</v>
      </c>
      <c r="J1716" s="1022">
        <f>'P-SST-2026'!G49+'P-SST-2026'!H49+'P-SST-2026'!I49+'P-SST-2026'!J49+'P-SST-2026'!K49+'P-SST-2026'!L49+'P-SST-2026'!M49+'P-SST-2026'!N49+'P-SST-2026'!O49+'P-SST-2026'!P49+'P-SST-2026'!Q49+'P-SST-2026'!R49</f>
        <v>9</v>
      </c>
      <c r="K1716" s="1022">
        <f>'P-SST-2026'!X49+'P-SST-2026'!Y49+'P-SST-2026'!Z49+'P-SST-2026'!AA49+'P-SST-2026'!AB49+'P-SST-2026'!AC49+'P-SST-2026'!AD49+'P-SST-2026'!AE49+'P-SST-2026'!AF49+'P-SST-2026'!AG49+'P-SST-2026'!AH49+'P-SST-2026'!AI49</f>
        <v>2</v>
      </c>
      <c r="L1716" s="1031">
        <f t="shared" si="204"/>
        <v>1</v>
      </c>
      <c r="M1716" s="1031">
        <f t="shared" si="205"/>
        <v>0.22222222222222221</v>
      </c>
      <c r="N1716" s="1022">
        <f>'P-SST-2026'!R49</f>
        <v>0</v>
      </c>
      <c r="O1716" s="1022">
        <f>'P-SST-2026'!AI49</f>
        <v>0</v>
      </c>
      <c r="P1716" s="1029" t="e">
        <f t="shared" si="206"/>
        <v>#DIV/0!</v>
      </c>
      <c r="Q1716" s="1029"/>
      <c r="R1716" s="1030">
        <f t="shared" si="207"/>
        <v>-7</v>
      </c>
      <c r="S1716" s="1030">
        <f t="shared" si="208"/>
        <v>0</v>
      </c>
    </row>
    <row r="1717" spans="1:19" ht="13.5" customHeight="1">
      <c r="A1717" s="1022">
        <v>43</v>
      </c>
      <c r="B1717" s="1023" t="str">
        <f>'P-SST-2026'!D50</f>
        <v>SST43</v>
      </c>
      <c r="C1717" s="1053" t="s">
        <v>146</v>
      </c>
      <c r="D1717" s="1053" t="s">
        <v>111</v>
      </c>
      <c r="E1717" s="1023" t="str">
        <f>'P-SST-2026'!V50</f>
        <v>Secretaría General</v>
      </c>
      <c r="F1717" s="1022" t="str">
        <f>'P-SST-2026'!E50</f>
        <v>Gestionar la publicación de piezas y campañas sobre seguridad y salud en el trabajo con comunicaciones.</v>
      </c>
      <c r="G1717" s="1022">
        <v>12</v>
      </c>
      <c r="H1717" s="1022" t="s">
        <v>145</v>
      </c>
      <c r="I1717" s="1022">
        <f>'P-SST-2026'!S50</f>
        <v>9</v>
      </c>
      <c r="J1717" s="1022">
        <f>'P-SST-2026'!G50+'P-SST-2026'!H50+'P-SST-2026'!I50+'P-SST-2026'!J50+'P-SST-2026'!K50+'P-SST-2026'!L50+'P-SST-2026'!M50+'P-SST-2026'!N50+'P-SST-2026'!O50+'P-SST-2026'!P50+'P-SST-2026'!Q50+'P-SST-2026'!R50</f>
        <v>9</v>
      </c>
      <c r="K1717" s="1022">
        <f>'P-SST-2026'!X50+'P-SST-2026'!Y50+'P-SST-2026'!Z50+'P-SST-2026'!AA50+'P-SST-2026'!AB50+'P-SST-2026'!AC50+'P-SST-2026'!AD50+'P-SST-2026'!AE50+'P-SST-2026'!AF50+'P-SST-2026'!AG50+'P-SST-2026'!AH50+'P-SST-2026'!AI50</f>
        <v>2</v>
      </c>
      <c r="L1717" s="1031">
        <f t="shared" si="204"/>
        <v>1</v>
      </c>
      <c r="M1717" s="1031">
        <f t="shared" si="205"/>
        <v>0.22222222222222221</v>
      </c>
      <c r="N1717" s="1022">
        <f>'P-SST-2026'!R50</f>
        <v>0</v>
      </c>
      <c r="O1717" s="1022">
        <f>'P-SST-2026'!AI50</f>
        <v>0</v>
      </c>
      <c r="P1717" s="1029" t="e">
        <f t="shared" si="206"/>
        <v>#DIV/0!</v>
      </c>
      <c r="Q1717" s="1029"/>
      <c r="R1717" s="1030">
        <f t="shared" si="207"/>
        <v>-7</v>
      </c>
      <c r="S1717" s="1030">
        <f t="shared" si="208"/>
        <v>0</v>
      </c>
    </row>
    <row r="1718" spans="1:19" ht="15">
      <c r="A1718" s="1054">
        <v>1</v>
      </c>
      <c r="B1718" s="1023" t="str">
        <f>PINAR2026!B5</f>
        <v>PINAR1</v>
      </c>
      <c r="C1718" s="1053" t="s">
        <v>147</v>
      </c>
      <c r="D1718" s="1053" t="s">
        <v>114</v>
      </c>
      <c r="E1718" s="1055" t="str">
        <f>PINAR2026!W5</f>
        <v>Secretaría General</v>
      </c>
      <c r="F1718" s="1053" t="str">
        <f>PINAR2026!C5</f>
        <v>Digitalizar la documentación del archivo central en su totalidad (474)</v>
      </c>
      <c r="G1718" s="1022">
        <v>1</v>
      </c>
      <c r="H1718" s="1022" t="s">
        <v>134</v>
      </c>
      <c r="I1718" s="1022">
        <f>PINAR2026!T5</f>
        <v>474</v>
      </c>
      <c r="J1718" s="1022">
        <f>PINAR2026!H5</f>
        <v>28</v>
      </c>
      <c r="K1718" s="1022">
        <f>PINAR2026!Y5</f>
        <v>28</v>
      </c>
      <c r="L1718" s="1031">
        <f t="shared" si="161"/>
        <v>5.9071729957805907E-2</v>
      </c>
      <c r="M1718" s="1031">
        <f t="shared" si="158"/>
        <v>5.9071729957805907E-2</v>
      </c>
      <c r="N1718" s="1022">
        <f>PINAR2026!H5</f>
        <v>28</v>
      </c>
      <c r="O1718" s="1022">
        <f>PINAR2026!Y5</f>
        <v>28</v>
      </c>
      <c r="P1718" s="1029">
        <f t="shared" si="162"/>
        <v>1</v>
      </c>
      <c r="Q1718" s="1029"/>
      <c r="R1718" s="1022">
        <f t="shared" ref="R1718:R1773" si="209">K1718-J1718</f>
        <v>0</v>
      </c>
      <c r="S1718" s="1022">
        <f t="shared" ref="S1718:S1773" si="210">O1718-N1718</f>
        <v>0</v>
      </c>
    </row>
    <row r="1719" spans="1:19" ht="15">
      <c r="A1719" s="1054">
        <v>2</v>
      </c>
      <c r="B1719" s="1023" t="str">
        <f>PINAR2026!B6</f>
        <v>PINAR2</v>
      </c>
      <c r="C1719" s="1053" t="s">
        <v>147</v>
      </c>
      <c r="D1719" s="1053" t="s">
        <v>114</v>
      </c>
      <c r="E1719" s="1055" t="str">
        <f>PINAR2026!W6</f>
        <v>Secretaría General</v>
      </c>
      <c r="F1719" s="1053" t="str">
        <f>PINAR2026!C6</f>
        <v>Organizar los documentos electrónicos en carpetas compartidas</v>
      </c>
      <c r="G1719" s="1022">
        <v>1</v>
      </c>
      <c r="H1719" s="1022" t="s">
        <v>134</v>
      </c>
      <c r="I1719" s="1022">
        <f>PINAR2026!T6</f>
        <v>4</v>
      </c>
      <c r="J1719" s="1022">
        <f>PINAR2026!H6</f>
        <v>0</v>
      </c>
      <c r="K1719" s="1022">
        <f>PINAR2026!Y6</f>
        <v>0</v>
      </c>
      <c r="L1719" s="1031">
        <f t="shared" si="161"/>
        <v>0</v>
      </c>
      <c r="M1719" s="1031">
        <f t="shared" si="158"/>
        <v>0</v>
      </c>
      <c r="N1719" s="1022">
        <f>PINAR2026!H6</f>
        <v>0</v>
      </c>
      <c r="O1719" s="1022">
        <f>PINAR2026!Y6</f>
        <v>0</v>
      </c>
      <c r="P1719" s="1029" t="e">
        <f t="shared" si="162"/>
        <v>#DIV/0!</v>
      </c>
      <c r="Q1719" s="1029"/>
      <c r="R1719" s="1022">
        <f t="shared" ref="R1719:R1724" si="211">K1719-J1719</f>
        <v>0</v>
      </c>
      <c r="S1719" s="1022">
        <f t="shared" ref="S1719:S1724" si="212">O1719-N1719</f>
        <v>0</v>
      </c>
    </row>
    <row r="1720" spans="1:19" ht="15">
      <c r="A1720" s="1054">
        <v>3</v>
      </c>
      <c r="B1720" s="1023" t="str">
        <f>PINAR2026!B7</f>
        <v>PINAR3</v>
      </c>
      <c r="C1720" s="1053" t="s">
        <v>147</v>
      </c>
      <c r="D1720" s="1053" t="s">
        <v>114</v>
      </c>
      <c r="E1720" s="1055" t="str">
        <f>PINAR2026!W7</f>
        <v>Secretaría General</v>
      </c>
      <c r="F1720" s="1053" t="str">
        <f>PINAR2026!C7</f>
        <v>Seguimiento a la implementación del Plan de Preservación Digital del INM</v>
      </c>
      <c r="G1720" s="1022">
        <v>1</v>
      </c>
      <c r="H1720" s="1022" t="s">
        <v>134</v>
      </c>
      <c r="I1720" s="1022">
        <f>PINAR2026!T7</f>
        <v>2</v>
      </c>
      <c r="J1720" s="1022">
        <f>PINAR2026!H7</f>
        <v>0</v>
      </c>
      <c r="K1720" s="1022">
        <f>PINAR2026!Y7</f>
        <v>0</v>
      </c>
      <c r="L1720" s="1031">
        <f t="shared" si="161"/>
        <v>0</v>
      </c>
      <c r="M1720" s="1031">
        <f t="shared" si="158"/>
        <v>0</v>
      </c>
      <c r="N1720" s="1022">
        <f>PINAR2026!H7</f>
        <v>0</v>
      </c>
      <c r="O1720" s="1022">
        <f>PINAR2026!Y7</f>
        <v>0</v>
      </c>
      <c r="P1720" s="1029" t="e">
        <f t="shared" si="162"/>
        <v>#DIV/0!</v>
      </c>
      <c r="Q1720" s="1029"/>
      <c r="R1720" s="1022">
        <f t="shared" si="211"/>
        <v>0</v>
      </c>
      <c r="S1720" s="1022">
        <f t="shared" si="212"/>
        <v>0</v>
      </c>
    </row>
    <row r="1721" spans="1:19" ht="15">
      <c r="A1721" s="1054">
        <v>4</v>
      </c>
      <c r="B1721" s="1023" t="str">
        <f>PINAR2026!B8</f>
        <v>PINAR4</v>
      </c>
      <c r="C1721" s="1053" t="s">
        <v>147</v>
      </c>
      <c r="D1721" s="1053" t="s">
        <v>114</v>
      </c>
      <c r="E1721" s="1055" t="str">
        <f>PINAR2026!W8</f>
        <v>Secretaría General</v>
      </c>
      <c r="F1721" s="1053" t="str">
        <f>PINAR2026!C8</f>
        <v>Actualizar las Tablas de Control de Acceso de acuerdo con la matriz de activos de información</v>
      </c>
      <c r="G1721" s="1022">
        <v>1</v>
      </c>
      <c r="H1721" s="1022" t="s">
        <v>134</v>
      </c>
      <c r="I1721" s="1022">
        <f>PINAR2026!T8</f>
        <v>1</v>
      </c>
      <c r="J1721" s="1022">
        <f>PINAR2026!H8</f>
        <v>0</v>
      </c>
      <c r="K1721" s="1022">
        <f>PINAR2026!Y8</f>
        <v>0</v>
      </c>
      <c r="L1721" s="1031">
        <f t="shared" si="161"/>
        <v>0</v>
      </c>
      <c r="M1721" s="1031">
        <f t="shared" si="158"/>
        <v>0</v>
      </c>
      <c r="N1721" s="1022">
        <f>PINAR2026!H8</f>
        <v>0</v>
      </c>
      <c r="O1721" s="1022">
        <f>PINAR2026!Y8</f>
        <v>0</v>
      </c>
      <c r="P1721" s="1029" t="e">
        <f t="shared" si="162"/>
        <v>#DIV/0!</v>
      </c>
      <c r="Q1721" s="1029"/>
      <c r="R1721" s="1022">
        <f t="shared" si="211"/>
        <v>0</v>
      </c>
      <c r="S1721" s="1022">
        <f t="shared" si="212"/>
        <v>0</v>
      </c>
    </row>
    <row r="1722" spans="1:19" ht="15">
      <c r="A1722" s="1054">
        <v>5</v>
      </c>
      <c r="B1722" s="1023" t="str">
        <f>PINAR2026!B9</f>
        <v>PINAR5</v>
      </c>
      <c r="C1722" s="1053" t="s">
        <v>147</v>
      </c>
      <c r="D1722" s="1053" t="s">
        <v>114</v>
      </c>
      <c r="E1722" s="1055" t="str">
        <f>PINAR2026!W9</f>
        <v>Secretaría General</v>
      </c>
      <c r="F1722" s="1053" t="str">
        <f>PINAR2026!C9</f>
        <v>Aplicar disposición final - Eliminación de los documentos encontrados en el archivo central</v>
      </c>
      <c r="G1722" s="1022">
        <v>1</v>
      </c>
      <c r="H1722" s="1022" t="s">
        <v>134</v>
      </c>
      <c r="I1722" s="1022">
        <f>PINAR2026!T9</f>
        <v>1</v>
      </c>
      <c r="J1722" s="1022">
        <f>PINAR2026!H9</f>
        <v>0</v>
      </c>
      <c r="K1722" s="1022">
        <f>PINAR2026!Y9</f>
        <v>0</v>
      </c>
      <c r="L1722" s="1031">
        <f t="shared" si="161"/>
        <v>0</v>
      </c>
      <c r="M1722" s="1031">
        <f t="shared" si="158"/>
        <v>0</v>
      </c>
      <c r="N1722" s="1022">
        <f>PINAR2026!H9</f>
        <v>0</v>
      </c>
      <c r="O1722" s="1022">
        <f>PINAR2026!Y9</f>
        <v>0</v>
      </c>
      <c r="P1722" s="1029" t="e">
        <f t="shared" si="162"/>
        <v>#DIV/0!</v>
      </c>
      <c r="Q1722" s="1029"/>
      <c r="R1722" s="1022">
        <f t="shared" si="211"/>
        <v>0</v>
      </c>
      <c r="S1722" s="1022">
        <f t="shared" si="212"/>
        <v>0</v>
      </c>
    </row>
    <row r="1723" spans="1:19" ht="15">
      <c r="A1723" s="1054">
        <v>6</v>
      </c>
      <c r="B1723" s="1023" t="str">
        <f>PINAR2026!B10</f>
        <v>PINAR6</v>
      </c>
      <c r="C1723" s="1053" t="s">
        <v>147</v>
      </c>
      <c r="D1723" s="1053" t="s">
        <v>114</v>
      </c>
      <c r="E1723" s="1055" t="str">
        <f>PINAR2026!W10</f>
        <v>Secretaría General</v>
      </c>
      <c r="F1723" s="1053" t="str">
        <f>PINAR2026!C10</f>
        <v xml:space="preserve">Actualizar la politica de Gestión documental </v>
      </c>
      <c r="G1723" s="1022">
        <v>1</v>
      </c>
      <c r="H1723" s="1022" t="s">
        <v>134</v>
      </c>
      <c r="I1723" s="1022">
        <f>PINAR2026!T10</f>
        <v>1</v>
      </c>
      <c r="J1723" s="1022">
        <f>PINAR2026!H10</f>
        <v>0</v>
      </c>
      <c r="K1723" s="1022">
        <f>PINAR2026!Y10</f>
        <v>0</v>
      </c>
      <c r="L1723" s="1031">
        <f t="shared" si="161"/>
        <v>0</v>
      </c>
      <c r="M1723" s="1031">
        <f t="shared" si="158"/>
        <v>0</v>
      </c>
      <c r="N1723" s="1022">
        <f>PINAR2026!H10</f>
        <v>0</v>
      </c>
      <c r="O1723" s="1022">
        <f>PINAR2026!Y10</f>
        <v>0</v>
      </c>
      <c r="P1723" s="1029" t="e">
        <f t="shared" si="162"/>
        <v>#DIV/0!</v>
      </c>
      <c r="Q1723" s="1029"/>
      <c r="R1723" s="1022">
        <f t="shared" si="211"/>
        <v>0</v>
      </c>
      <c r="S1723" s="1022">
        <f t="shared" si="212"/>
        <v>0</v>
      </c>
    </row>
    <row r="1724" spans="1:19" ht="15">
      <c r="A1724" s="1054">
        <v>7</v>
      </c>
      <c r="B1724" s="1023" t="str">
        <f>PINAR2026!B11</f>
        <v>PINAR7</v>
      </c>
      <c r="C1724" s="1053" t="s">
        <v>147</v>
      </c>
      <c r="D1724" s="1053" t="s">
        <v>114</v>
      </c>
      <c r="E1724" s="1055" t="str">
        <f>PINAR2026!W11</f>
        <v>Secretaría General</v>
      </c>
      <c r="F1724" s="1053" t="str">
        <f>PINAR2026!C11</f>
        <v>Establecer lineamientos para la gestión de documentos de apoyo</v>
      </c>
      <c r="G1724" s="1022">
        <v>1</v>
      </c>
      <c r="H1724" s="1022" t="s">
        <v>134</v>
      </c>
      <c r="I1724" s="1022">
        <f>PINAR2026!T11</f>
        <v>1</v>
      </c>
      <c r="J1724" s="1022">
        <f>PINAR2026!H11</f>
        <v>0</v>
      </c>
      <c r="K1724" s="1022">
        <f>PINAR2026!Y11</f>
        <v>0</v>
      </c>
      <c r="L1724" s="1031">
        <f t="shared" si="161"/>
        <v>0</v>
      </c>
      <c r="M1724" s="1031">
        <f t="shared" si="158"/>
        <v>0</v>
      </c>
      <c r="N1724" s="1022">
        <f>PINAR2026!H11</f>
        <v>0</v>
      </c>
      <c r="O1724" s="1022">
        <f>PINAR2026!Y11</f>
        <v>0</v>
      </c>
      <c r="P1724" s="1029" t="e">
        <f t="shared" si="162"/>
        <v>#DIV/0!</v>
      </c>
      <c r="Q1724" s="1029"/>
      <c r="R1724" s="1022">
        <f t="shared" si="211"/>
        <v>0</v>
      </c>
      <c r="S1724" s="1022">
        <f t="shared" si="212"/>
        <v>0</v>
      </c>
    </row>
    <row r="1725" spans="1:19" ht="20.25" customHeight="1">
      <c r="A1725" s="1056">
        <v>1</v>
      </c>
      <c r="B1725" s="1023" t="str">
        <f>PINAR2026!B5</f>
        <v>PINAR1</v>
      </c>
      <c r="C1725" s="1022" t="s">
        <v>147</v>
      </c>
      <c r="D1725" s="1022" t="s">
        <v>114</v>
      </c>
      <c r="E1725" s="1023" t="str">
        <f>PINAR2026!W5</f>
        <v>Secretaría General</v>
      </c>
      <c r="F1725" s="1053" t="str">
        <f>PINAR2026!C5</f>
        <v>Digitalizar la documentación del archivo central en su totalidad (474)</v>
      </c>
      <c r="G1725" s="1022">
        <v>2</v>
      </c>
      <c r="H1725" s="1022" t="s">
        <v>135</v>
      </c>
      <c r="I1725" s="1022">
        <f>PINAR2026!T5</f>
        <v>474</v>
      </c>
      <c r="J1725" s="1022">
        <f>PINAR2026!H5+PINAR2026!I5</f>
        <v>68</v>
      </c>
      <c r="K1725" s="1022">
        <f>PINAR2026!Y5+PINAR2026!Z5</f>
        <v>68</v>
      </c>
      <c r="L1725" s="1031">
        <f t="shared" si="161"/>
        <v>0.14345991561181434</v>
      </c>
      <c r="M1725" s="1031">
        <f t="shared" si="158"/>
        <v>0.14345991561181434</v>
      </c>
      <c r="N1725" s="1022">
        <f>PINAR2026!I5</f>
        <v>40</v>
      </c>
      <c r="O1725" s="1022">
        <f>PINAR2026!Z5</f>
        <v>40</v>
      </c>
      <c r="P1725" s="1029">
        <f t="shared" si="162"/>
        <v>1</v>
      </c>
      <c r="Q1725" s="1029"/>
      <c r="R1725" s="1022">
        <f t="shared" si="209"/>
        <v>0</v>
      </c>
      <c r="S1725" s="1022">
        <f t="shared" si="210"/>
        <v>0</v>
      </c>
    </row>
    <row r="1726" spans="1:19" ht="15">
      <c r="A1726" s="1054">
        <v>2</v>
      </c>
      <c r="B1726" s="1023" t="str">
        <f>PINAR2026!B6</f>
        <v>PINAR2</v>
      </c>
      <c r="C1726" s="1053" t="s">
        <v>147</v>
      </c>
      <c r="D1726" s="1053" t="s">
        <v>114</v>
      </c>
      <c r="E1726" s="1023" t="str">
        <f>PINAR2026!W6</f>
        <v>Secretaría General</v>
      </c>
      <c r="F1726" s="1053" t="str">
        <f>PINAR2026!C6</f>
        <v>Organizar los documentos electrónicos en carpetas compartidas</v>
      </c>
      <c r="G1726" s="1022">
        <v>2</v>
      </c>
      <c r="H1726" s="1022" t="s">
        <v>135</v>
      </c>
      <c r="I1726" s="1022">
        <f>PINAR2026!T6</f>
        <v>4</v>
      </c>
      <c r="J1726" s="1022">
        <f>PINAR2026!H6+PINAR2026!I6</f>
        <v>0</v>
      </c>
      <c r="K1726" s="1022">
        <f>PINAR2026!Y6+PINAR2026!Z6</f>
        <v>0</v>
      </c>
      <c r="L1726" s="1031">
        <f t="shared" si="161"/>
        <v>0</v>
      </c>
      <c r="M1726" s="1031">
        <f t="shared" si="158"/>
        <v>0</v>
      </c>
      <c r="N1726" s="1022">
        <f>PINAR2026!I6</f>
        <v>0</v>
      </c>
      <c r="O1726" s="1022">
        <f>PINAR2026!Z6</f>
        <v>0</v>
      </c>
      <c r="P1726" s="1029" t="e">
        <f t="shared" si="162"/>
        <v>#DIV/0!</v>
      </c>
      <c r="Q1726" s="1029"/>
      <c r="R1726" s="1022">
        <f t="shared" si="209"/>
        <v>0</v>
      </c>
      <c r="S1726" s="1022">
        <f t="shared" si="210"/>
        <v>0</v>
      </c>
    </row>
    <row r="1727" spans="1:19" ht="15">
      <c r="A1727" s="1054">
        <v>3</v>
      </c>
      <c r="B1727" s="1023" t="str">
        <f>PINAR2026!B7</f>
        <v>PINAR3</v>
      </c>
      <c r="C1727" s="1053" t="s">
        <v>147</v>
      </c>
      <c r="D1727" s="1053" t="s">
        <v>114</v>
      </c>
      <c r="E1727" s="1023" t="str">
        <f>PINAR2026!W7</f>
        <v>Secretaría General</v>
      </c>
      <c r="F1727" s="1053" t="str">
        <f>PINAR2026!C7</f>
        <v>Seguimiento a la implementación del Plan de Preservación Digital del INM</v>
      </c>
      <c r="G1727" s="1022">
        <v>2</v>
      </c>
      <c r="H1727" s="1022" t="s">
        <v>135</v>
      </c>
      <c r="I1727" s="1022">
        <f>PINAR2026!T7</f>
        <v>2</v>
      </c>
      <c r="J1727" s="1022">
        <f>PINAR2026!H7+PINAR2026!I7</f>
        <v>0</v>
      </c>
      <c r="K1727" s="1022">
        <f>PINAR2026!Y7+PINAR2026!Z7</f>
        <v>0</v>
      </c>
      <c r="L1727" s="1031">
        <f t="shared" si="161"/>
        <v>0</v>
      </c>
      <c r="M1727" s="1031">
        <f t="shared" si="158"/>
        <v>0</v>
      </c>
      <c r="N1727" s="1022">
        <f>PINAR2026!I7</f>
        <v>0</v>
      </c>
      <c r="O1727" s="1022">
        <f>PINAR2026!Z7</f>
        <v>0</v>
      </c>
      <c r="P1727" s="1029" t="e">
        <f t="shared" si="162"/>
        <v>#DIV/0!</v>
      </c>
      <c r="Q1727" s="1029"/>
      <c r="R1727" s="1022">
        <f t="shared" si="209"/>
        <v>0</v>
      </c>
      <c r="S1727" s="1022">
        <f t="shared" si="210"/>
        <v>0</v>
      </c>
    </row>
    <row r="1728" spans="1:19" ht="15">
      <c r="A1728" s="1054">
        <v>4</v>
      </c>
      <c r="B1728" s="1023" t="str">
        <f>PINAR2026!B8</f>
        <v>PINAR4</v>
      </c>
      <c r="C1728" s="1053" t="s">
        <v>147</v>
      </c>
      <c r="D1728" s="1053" t="s">
        <v>114</v>
      </c>
      <c r="E1728" s="1023" t="str">
        <f>PINAR2026!W8</f>
        <v>Secretaría General</v>
      </c>
      <c r="F1728" s="1053" t="str">
        <f>PINAR2026!C8</f>
        <v>Actualizar las Tablas de Control de Acceso de acuerdo con la matriz de activos de información</v>
      </c>
      <c r="G1728" s="1022">
        <v>2</v>
      </c>
      <c r="H1728" s="1022" t="s">
        <v>135</v>
      </c>
      <c r="I1728" s="1022">
        <f>PINAR2026!T8</f>
        <v>1</v>
      </c>
      <c r="J1728" s="1022">
        <f>PINAR2026!H8+PINAR2026!I8</f>
        <v>0</v>
      </c>
      <c r="K1728" s="1022">
        <f>PINAR2026!Y8+PINAR2026!Z8</f>
        <v>0</v>
      </c>
      <c r="L1728" s="1031">
        <f t="shared" si="161"/>
        <v>0</v>
      </c>
      <c r="M1728" s="1031">
        <f t="shared" si="158"/>
        <v>0</v>
      </c>
      <c r="N1728" s="1022">
        <f>PINAR2026!I8</f>
        <v>0</v>
      </c>
      <c r="O1728" s="1022">
        <f>PINAR2026!Z8</f>
        <v>0</v>
      </c>
      <c r="P1728" s="1029" t="e">
        <f t="shared" si="162"/>
        <v>#DIV/0!</v>
      </c>
      <c r="Q1728" s="1029"/>
      <c r="R1728" s="1022">
        <f t="shared" si="209"/>
        <v>0</v>
      </c>
      <c r="S1728" s="1022">
        <f t="shared" si="210"/>
        <v>0</v>
      </c>
    </row>
    <row r="1729" spans="1:19" ht="15">
      <c r="A1729" s="1054">
        <v>5</v>
      </c>
      <c r="B1729" s="1023" t="str">
        <f>PINAR2026!B9</f>
        <v>PINAR5</v>
      </c>
      <c r="C1729" s="1053" t="s">
        <v>147</v>
      </c>
      <c r="D1729" s="1053" t="s">
        <v>114</v>
      </c>
      <c r="E1729" s="1023" t="str">
        <f>PINAR2026!W9</f>
        <v>Secretaría General</v>
      </c>
      <c r="F1729" s="1053" t="str">
        <f>PINAR2026!C9</f>
        <v>Aplicar disposición final - Eliminación de los documentos encontrados en el archivo central</v>
      </c>
      <c r="G1729" s="1022">
        <v>2</v>
      </c>
      <c r="H1729" s="1022" t="s">
        <v>135</v>
      </c>
      <c r="I1729" s="1022">
        <f>PINAR2026!T9</f>
        <v>1</v>
      </c>
      <c r="J1729" s="1022">
        <f>PINAR2026!H9+PINAR2026!I9</f>
        <v>0</v>
      </c>
      <c r="K1729" s="1022">
        <f>PINAR2026!Y9+PINAR2026!Z9</f>
        <v>0</v>
      </c>
      <c r="L1729" s="1031">
        <f t="shared" si="161"/>
        <v>0</v>
      </c>
      <c r="M1729" s="1031">
        <f t="shared" si="158"/>
        <v>0</v>
      </c>
      <c r="N1729" s="1022">
        <f>PINAR2026!I9</f>
        <v>0</v>
      </c>
      <c r="O1729" s="1022">
        <f>PINAR2026!Z9</f>
        <v>0</v>
      </c>
      <c r="P1729" s="1029" t="e">
        <f t="shared" si="162"/>
        <v>#DIV/0!</v>
      </c>
      <c r="Q1729" s="1029"/>
      <c r="R1729" s="1022">
        <f t="shared" si="209"/>
        <v>0</v>
      </c>
      <c r="S1729" s="1022">
        <f t="shared" si="210"/>
        <v>0</v>
      </c>
    </row>
    <row r="1730" spans="1:19" ht="15">
      <c r="A1730" s="1054">
        <v>6</v>
      </c>
      <c r="B1730" s="1023" t="str">
        <f>PINAR2026!B10</f>
        <v>PINAR6</v>
      </c>
      <c r="C1730" s="1053" t="s">
        <v>147</v>
      </c>
      <c r="D1730" s="1053" t="s">
        <v>114</v>
      </c>
      <c r="E1730" s="1023" t="str">
        <f>PINAR2026!W10</f>
        <v>Secretaría General</v>
      </c>
      <c r="F1730" s="1053" t="str">
        <f>PINAR2026!C10</f>
        <v xml:space="preserve">Actualizar la politica de Gestión documental </v>
      </c>
      <c r="G1730" s="1022">
        <v>2</v>
      </c>
      <c r="H1730" s="1022" t="s">
        <v>135</v>
      </c>
      <c r="I1730" s="1022">
        <f>PINAR2026!T10</f>
        <v>1</v>
      </c>
      <c r="J1730" s="1022">
        <f>PINAR2026!H10+PINAR2026!I10</f>
        <v>0</v>
      </c>
      <c r="K1730" s="1022">
        <f>PINAR2026!Y10+PINAR2026!Z10</f>
        <v>0</v>
      </c>
      <c r="L1730" s="1031">
        <f t="shared" si="161"/>
        <v>0</v>
      </c>
      <c r="M1730" s="1031">
        <f t="shared" si="158"/>
        <v>0</v>
      </c>
      <c r="N1730" s="1022">
        <f>PINAR2026!I10</f>
        <v>0</v>
      </c>
      <c r="O1730" s="1022">
        <f>PINAR2026!Z10</f>
        <v>0</v>
      </c>
      <c r="P1730" s="1029" t="e">
        <f t="shared" si="162"/>
        <v>#DIV/0!</v>
      </c>
      <c r="Q1730" s="1029"/>
      <c r="R1730" s="1022">
        <f t="shared" si="209"/>
        <v>0</v>
      </c>
      <c r="S1730" s="1022">
        <f t="shared" si="210"/>
        <v>0</v>
      </c>
    </row>
    <row r="1731" spans="1:19" ht="15">
      <c r="A1731" s="1054">
        <v>7</v>
      </c>
      <c r="B1731" s="1023" t="str">
        <f>PINAR2026!B11</f>
        <v>PINAR7</v>
      </c>
      <c r="C1731" s="1053" t="s">
        <v>147</v>
      </c>
      <c r="D1731" s="1053" t="s">
        <v>114</v>
      </c>
      <c r="E1731" s="1023" t="str">
        <f>PINAR2026!W11</f>
        <v>Secretaría General</v>
      </c>
      <c r="F1731" s="1053" t="str">
        <f>PINAR2026!C11</f>
        <v>Establecer lineamientos para la gestión de documentos de apoyo</v>
      </c>
      <c r="G1731" s="1022">
        <v>2</v>
      </c>
      <c r="H1731" s="1022" t="s">
        <v>135</v>
      </c>
      <c r="I1731" s="1022">
        <f>PINAR2026!T11</f>
        <v>1</v>
      </c>
      <c r="J1731" s="1022">
        <f>PINAR2026!H11+PINAR2026!I11</f>
        <v>0</v>
      </c>
      <c r="K1731" s="1022">
        <f>PINAR2026!Y11+PINAR2026!Z11</f>
        <v>0</v>
      </c>
      <c r="L1731" s="1031">
        <f t="shared" si="161"/>
        <v>0</v>
      </c>
      <c r="M1731" s="1031">
        <f t="shared" si="158"/>
        <v>0</v>
      </c>
      <c r="N1731" s="1022">
        <f>PINAR2026!I11</f>
        <v>0</v>
      </c>
      <c r="O1731" s="1022">
        <f>PINAR2026!Z11</f>
        <v>0</v>
      </c>
      <c r="P1731" s="1029" t="e">
        <f t="shared" si="162"/>
        <v>#DIV/0!</v>
      </c>
      <c r="Q1731" s="1029"/>
      <c r="R1731" s="1022">
        <f t="shared" si="209"/>
        <v>0</v>
      </c>
      <c r="S1731" s="1022">
        <f t="shared" si="210"/>
        <v>0</v>
      </c>
    </row>
    <row r="1732" spans="1:19" s="1022" customFormat="1" ht="15" customHeight="1">
      <c r="A1732" s="1056">
        <v>1</v>
      </c>
      <c r="B1732" s="1023" t="str">
        <f>PINAR2026!B5</f>
        <v>PINAR1</v>
      </c>
      <c r="C1732" s="1022" t="s">
        <v>147</v>
      </c>
      <c r="D1732" s="1022" t="s">
        <v>114</v>
      </c>
      <c r="E1732" s="1023" t="str">
        <f>PINAR2026!W5</f>
        <v>Secretaría General</v>
      </c>
      <c r="F1732" s="1022" t="str">
        <f>PINAR2026!C5</f>
        <v>Digitalizar la documentación del archivo central en su totalidad (474)</v>
      </c>
      <c r="G1732" s="1022">
        <v>3</v>
      </c>
      <c r="H1732" s="1022" t="s">
        <v>136</v>
      </c>
      <c r="I1732" s="1022">
        <f>PINAR2026!T5</f>
        <v>474</v>
      </c>
      <c r="J1732" s="1022">
        <f>PINAR2026!H5+PINAR2026!I5+PINAR2026!J5</f>
        <v>106</v>
      </c>
      <c r="K1732" s="1022">
        <f>PINAR2026!Y5+PINAR2026!Z5+PINAR2026!AA5</f>
        <v>106</v>
      </c>
      <c r="L1732" s="1031">
        <f t="shared" si="161"/>
        <v>0.22362869198312235</v>
      </c>
      <c r="M1732" s="1031">
        <f t="shared" si="158"/>
        <v>0.22362869198312235</v>
      </c>
      <c r="N1732" s="1022">
        <f>PINAR2026!J5</f>
        <v>38</v>
      </c>
      <c r="O1732" s="1022">
        <f>PINAR2026!AA5</f>
        <v>38</v>
      </c>
      <c r="P1732" s="1029">
        <f t="shared" si="162"/>
        <v>1</v>
      </c>
      <c r="Q1732" s="1029"/>
      <c r="R1732" s="1022">
        <f t="shared" si="209"/>
        <v>0</v>
      </c>
      <c r="S1732" s="1022">
        <f t="shared" si="210"/>
        <v>0</v>
      </c>
    </row>
    <row r="1733" spans="1:19" s="1022" customFormat="1" ht="15">
      <c r="A1733" s="1054">
        <v>2</v>
      </c>
      <c r="B1733" s="1023" t="str">
        <f>PINAR2026!B6</f>
        <v>PINAR2</v>
      </c>
      <c r="C1733" s="1053" t="s">
        <v>147</v>
      </c>
      <c r="D1733" s="1053" t="s">
        <v>114</v>
      </c>
      <c r="E1733" s="1023" t="str">
        <f>PINAR2026!W6</f>
        <v>Secretaría General</v>
      </c>
      <c r="F1733" s="1022" t="str">
        <f>PINAR2026!C6</f>
        <v>Organizar los documentos electrónicos en carpetas compartidas</v>
      </c>
      <c r="G1733" s="1022">
        <v>3</v>
      </c>
      <c r="H1733" s="1022" t="s">
        <v>136</v>
      </c>
      <c r="I1733" s="1022">
        <f>PINAR2026!T6</f>
        <v>4</v>
      </c>
      <c r="J1733" s="1022">
        <f>PINAR2026!H6+PINAR2026!I6+PINAR2026!J6</f>
        <v>1</v>
      </c>
      <c r="K1733" s="1022">
        <f>PINAR2026!Y6+PINAR2026!Z6+PINAR2026!AA6</f>
        <v>1</v>
      </c>
      <c r="L1733" s="1031">
        <f t="shared" si="161"/>
        <v>0.25</v>
      </c>
      <c r="M1733" s="1031">
        <f t="shared" si="158"/>
        <v>0.25</v>
      </c>
      <c r="N1733" s="1022">
        <f>PINAR2026!J6</f>
        <v>1</v>
      </c>
      <c r="O1733" s="1022">
        <f>PINAR2026!AA6</f>
        <v>1</v>
      </c>
      <c r="P1733" s="1029">
        <f t="shared" si="162"/>
        <v>1</v>
      </c>
      <c r="Q1733" s="1029"/>
      <c r="R1733" s="1022">
        <f t="shared" si="209"/>
        <v>0</v>
      </c>
      <c r="S1733" s="1022">
        <f t="shared" si="210"/>
        <v>0</v>
      </c>
    </row>
    <row r="1734" spans="1:19" s="1022" customFormat="1" ht="15">
      <c r="A1734" s="1054">
        <v>3</v>
      </c>
      <c r="B1734" s="1023" t="str">
        <f>PINAR2026!B7</f>
        <v>PINAR3</v>
      </c>
      <c r="C1734" s="1053" t="s">
        <v>147</v>
      </c>
      <c r="D1734" s="1053" t="s">
        <v>114</v>
      </c>
      <c r="E1734" s="1023" t="str">
        <f>PINAR2026!W7</f>
        <v>Secretaría General</v>
      </c>
      <c r="F1734" s="1022" t="str">
        <f>PINAR2026!C7</f>
        <v>Seguimiento a la implementación del Plan de Preservación Digital del INM</v>
      </c>
      <c r="G1734" s="1022">
        <v>3</v>
      </c>
      <c r="H1734" s="1022" t="s">
        <v>136</v>
      </c>
      <c r="I1734" s="1022">
        <f>PINAR2026!T7</f>
        <v>2</v>
      </c>
      <c r="J1734" s="1022">
        <f>PINAR2026!H7+PINAR2026!I7+PINAR2026!J7</f>
        <v>0</v>
      </c>
      <c r="K1734" s="1022">
        <f>PINAR2026!Y7+PINAR2026!Z7+PINAR2026!AA7</f>
        <v>0</v>
      </c>
      <c r="L1734" s="1031">
        <f t="shared" si="161"/>
        <v>0</v>
      </c>
      <c r="M1734" s="1031">
        <f t="shared" si="158"/>
        <v>0</v>
      </c>
      <c r="N1734" s="1022">
        <f>PINAR2026!J7</f>
        <v>0</v>
      </c>
      <c r="O1734" s="1022">
        <f>PINAR2026!AA7</f>
        <v>0</v>
      </c>
      <c r="P1734" s="1029" t="e">
        <f t="shared" si="162"/>
        <v>#DIV/0!</v>
      </c>
      <c r="Q1734" s="1029"/>
      <c r="R1734" s="1022">
        <f t="shared" si="209"/>
        <v>0</v>
      </c>
      <c r="S1734" s="1022">
        <f t="shared" si="210"/>
        <v>0</v>
      </c>
    </row>
    <row r="1735" spans="1:19" s="1022" customFormat="1" ht="15">
      <c r="A1735" s="1054">
        <v>4</v>
      </c>
      <c r="B1735" s="1023" t="str">
        <f>PINAR2026!B8</f>
        <v>PINAR4</v>
      </c>
      <c r="C1735" s="1053" t="s">
        <v>147</v>
      </c>
      <c r="D1735" s="1053" t="s">
        <v>114</v>
      </c>
      <c r="E1735" s="1023" t="str">
        <f>PINAR2026!W8</f>
        <v>Secretaría General</v>
      </c>
      <c r="F1735" s="1022" t="str">
        <f>PINAR2026!C8</f>
        <v>Actualizar las Tablas de Control de Acceso de acuerdo con la matriz de activos de información</v>
      </c>
      <c r="G1735" s="1022">
        <v>3</v>
      </c>
      <c r="H1735" s="1022" t="s">
        <v>136</v>
      </c>
      <c r="I1735" s="1022">
        <f>PINAR2026!T8</f>
        <v>1</v>
      </c>
      <c r="J1735" s="1022">
        <f>PINAR2026!H8+PINAR2026!I8+PINAR2026!J8</f>
        <v>0</v>
      </c>
      <c r="K1735" s="1022">
        <f>PINAR2026!Y8+PINAR2026!Z8+PINAR2026!AA8</f>
        <v>0</v>
      </c>
      <c r="L1735" s="1031">
        <f t="shared" si="161"/>
        <v>0</v>
      </c>
      <c r="M1735" s="1031">
        <f t="shared" si="158"/>
        <v>0</v>
      </c>
      <c r="N1735" s="1022">
        <f>PINAR2026!J8</f>
        <v>0</v>
      </c>
      <c r="O1735" s="1022">
        <f>PINAR2026!AA8</f>
        <v>0</v>
      </c>
      <c r="P1735" s="1029" t="e">
        <f t="shared" si="162"/>
        <v>#DIV/0!</v>
      </c>
      <c r="Q1735" s="1029"/>
      <c r="R1735" s="1022">
        <f t="shared" si="209"/>
        <v>0</v>
      </c>
      <c r="S1735" s="1022">
        <f t="shared" si="210"/>
        <v>0</v>
      </c>
    </row>
    <row r="1736" spans="1:19" s="1022" customFormat="1" ht="15">
      <c r="A1736" s="1054">
        <v>5</v>
      </c>
      <c r="B1736" s="1023" t="str">
        <f>PINAR2026!B9</f>
        <v>PINAR5</v>
      </c>
      <c r="C1736" s="1053" t="s">
        <v>147</v>
      </c>
      <c r="D1736" s="1053" t="s">
        <v>114</v>
      </c>
      <c r="E1736" s="1023" t="str">
        <f>PINAR2026!W9</f>
        <v>Secretaría General</v>
      </c>
      <c r="F1736" s="1022" t="str">
        <f>PINAR2026!C9</f>
        <v>Aplicar disposición final - Eliminación de los documentos encontrados en el archivo central</v>
      </c>
      <c r="G1736" s="1022">
        <v>3</v>
      </c>
      <c r="H1736" s="1022" t="s">
        <v>136</v>
      </c>
      <c r="I1736" s="1022">
        <f>PINAR2026!T9</f>
        <v>1</v>
      </c>
      <c r="J1736" s="1022">
        <f>PINAR2026!H9+PINAR2026!I9+PINAR2026!J9</f>
        <v>0</v>
      </c>
      <c r="K1736" s="1022">
        <f>PINAR2026!Y9+PINAR2026!Z9+PINAR2026!AA9</f>
        <v>0</v>
      </c>
      <c r="L1736" s="1031">
        <f t="shared" si="161"/>
        <v>0</v>
      </c>
      <c r="M1736" s="1031">
        <f t="shared" si="158"/>
        <v>0</v>
      </c>
      <c r="N1736" s="1022">
        <f>PINAR2026!J9</f>
        <v>0</v>
      </c>
      <c r="O1736" s="1022">
        <f>PINAR2026!AA9</f>
        <v>0</v>
      </c>
      <c r="P1736" s="1029" t="e">
        <f t="shared" si="162"/>
        <v>#DIV/0!</v>
      </c>
      <c r="Q1736" s="1029"/>
      <c r="R1736" s="1022">
        <f t="shared" si="209"/>
        <v>0</v>
      </c>
      <c r="S1736" s="1022">
        <f t="shared" si="210"/>
        <v>0</v>
      </c>
    </row>
    <row r="1737" spans="1:19" s="1022" customFormat="1" ht="15">
      <c r="A1737" s="1054">
        <v>6</v>
      </c>
      <c r="B1737" s="1023" t="str">
        <f>PINAR2026!B10</f>
        <v>PINAR6</v>
      </c>
      <c r="C1737" s="1053" t="s">
        <v>147</v>
      </c>
      <c r="D1737" s="1053" t="s">
        <v>114</v>
      </c>
      <c r="E1737" s="1023" t="str">
        <f>PINAR2026!W10</f>
        <v>Secretaría General</v>
      </c>
      <c r="F1737" s="1022" t="str">
        <f>PINAR2026!C10</f>
        <v xml:space="preserve">Actualizar la politica de Gestión documental </v>
      </c>
      <c r="G1737" s="1022">
        <v>3</v>
      </c>
      <c r="H1737" s="1022" t="s">
        <v>136</v>
      </c>
      <c r="I1737" s="1022">
        <f>PINAR2026!T10</f>
        <v>1</v>
      </c>
      <c r="J1737" s="1022">
        <f>PINAR2026!H10+PINAR2026!I10+PINAR2026!J10</f>
        <v>0</v>
      </c>
      <c r="K1737" s="1022">
        <f>PINAR2026!Y10+PINAR2026!Z10+PINAR2026!AA10</f>
        <v>0</v>
      </c>
      <c r="L1737" s="1031">
        <f t="shared" si="161"/>
        <v>0</v>
      </c>
      <c r="M1737" s="1031">
        <f t="shared" si="158"/>
        <v>0</v>
      </c>
      <c r="N1737" s="1022">
        <f>PINAR2026!J10</f>
        <v>0</v>
      </c>
      <c r="O1737" s="1022">
        <f>PINAR2026!AA10</f>
        <v>0</v>
      </c>
      <c r="P1737" s="1029" t="e">
        <f t="shared" si="162"/>
        <v>#DIV/0!</v>
      </c>
      <c r="Q1737" s="1029"/>
      <c r="R1737" s="1022">
        <f t="shared" si="209"/>
        <v>0</v>
      </c>
      <c r="S1737" s="1022">
        <f t="shared" si="210"/>
        <v>0</v>
      </c>
    </row>
    <row r="1738" spans="1:19" s="1022" customFormat="1" ht="15">
      <c r="A1738" s="1054">
        <v>7</v>
      </c>
      <c r="B1738" s="1023" t="str">
        <f>PINAR2026!B11</f>
        <v>PINAR7</v>
      </c>
      <c r="C1738" s="1053" t="s">
        <v>147</v>
      </c>
      <c r="D1738" s="1053" t="s">
        <v>114</v>
      </c>
      <c r="E1738" s="1023" t="str">
        <f>PINAR2026!W11</f>
        <v>Secretaría General</v>
      </c>
      <c r="F1738" s="1022" t="str">
        <f>PINAR2026!C11</f>
        <v>Establecer lineamientos para la gestión de documentos de apoyo</v>
      </c>
      <c r="G1738" s="1022">
        <v>3</v>
      </c>
      <c r="H1738" s="1022" t="s">
        <v>136</v>
      </c>
      <c r="I1738" s="1022">
        <f>PINAR2026!T11</f>
        <v>1</v>
      </c>
      <c r="J1738" s="1022">
        <f>PINAR2026!H11+PINAR2026!I11+PINAR2026!J11</f>
        <v>0</v>
      </c>
      <c r="K1738" s="1022">
        <f>PINAR2026!Y11+PINAR2026!Z11+PINAR2026!AA11</f>
        <v>0</v>
      </c>
      <c r="L1738" s="1031">
        <f t="shared" si="161"/>
        <v>0</v>
      </c>
      <c r="M1738" s="1031">
        <f t="shared" si="158"/>
        <v>0</v>
      </c>
      <c r="N1738" s="1022">
        <f>PINAR2026!J11</f>
        <v>0</v>
      </c>
      <c r="O1738" s="1022">
        <f>PINAR2026!AA11</f>
        <v>0</v>
      </c>
      <c r="P1738" s="1029" t="e">
        <f t="shared" si="162"/>
        <v>#DIV/0!</v>
      </c>
      <c r="Q1738" s="1029"/>
      <c r="R1738" s="1022">
        <f t="shared" si="209"/>
        <v>0</v>
      </c>
      <c r="S1738" s="1022">
        <f t="shared" si="210"/>
        <v>0</v>
      </c>
    </row>
    <row r="1739" spans="1:19" s="1022" customFormat="1" ht="14.25" customHeight="1">
      <c r="A1739" s="1056">
        <v>1</v>
      </c>
      <c r="B1739" s="1023" t="str">
        <f>PINAR2026!B5</f>
        <v>PINAR1</v>
      </c>
      <c r="C1739" s="1022" t="s">
        <v>147</v>
      </c>
      <c r="D1739" s="1022" t="s">
        <v>114</v>
      </c>
      <c r="E1739" s="1023" t="str">
        <f>PINAR2026!W5</f>
        <v>Secretaría General</v>
      </c>
      <c r="F1739" s="1022" t="str">
        <f>PINAR2026!C5</f>
        <v>Digitalizar la documentación del archivo central en su totalidad (474)</v>
      </c>
      <c r="G1739" s="1022">
        <v>4</v>
      </c>
      <c r="H1739" s="1022" t="s">
        <v>137</v>
      </c>
      <c r="I1739" s="1022">
        <f>PINAR2026!T5</f>
        <v>474</v>
      </c>
      <c r="J1739" s="1022">
        <f>PINAR2026!H5+PINAR2026!I5+PINAR2026!J5+PINAR2026!K5</f>
        <v>142</v>
      </c>
      <c r="K1739" s="1022">
        <f>PINAR2026!Y5+PINAR2026!Z5+PINAR2026!AA5+PINAR2026!AB5</f>
        <v>142</v>
      </c>
      <c r="L1739" s="1031">
        <f t="shared" si="161"/>
        <v>0.29957805907172996</v>
      </c>
      <c r="M1739" s="1031">
        <f t="shared" si="158"/>
        <v>0.29957805907172996</v>
      </c>
      <c r="N1739" s="1022">
        <f>PINAR2026!K5</f>
        <v>36</v>
      </c>
      <c r="O1739" s="1022">
        <f>PINAR2026!AB5</f>
        <v>36</v>
      </c>
      <c r="P1739" s="1029">
        <f t="shared" si="162"/>
        <v>1</v>
      </c>
      <c r="Q1739" s="1029"/>
      <c r="R1739" s="1022">
        <f t="shared" si="209"/>
        <v>0</v>
      </c>
      <c r="S1739" s="1022">
        <f t="shared" si="210"/>
        <v>0</v>
      </c>
    </row>
    <row r="1740" spans="1:19" s="1022" customFormat="1" ht="15">
      <c r="A1740" s="1054">
        <v>2</v>
      </c>
      <c r="B1740" s="1023" t="str">
        <f>PINAR2026!B6</f>
        <v>PINAR2</v>
      </c>
      <c r="C1740" s="1053" t="s">
        <v>147</v>
      </c>
      <c r="D1740" s="1053" t="s">
        <v>114</v>
      </c>
      <c r="E1740" s="1023" t="str">
        <f>PINAR2026!W6</f>
        <v>Secretaría General</v>
      </c>
      <c r="F1740" s="1022" t="str">
        <f>PINAR2026!C6</f>
        <v>Organizar los documentos electrónicos en carpetas compartidas</v>
      </c>
      <c r="G1740" s="1022">
        <v>4</v>
      </c>
      <c r="H1740" s="1022" t="s">
        <v>137</v>
      </c>
      <c r="I1740" s="1022">
        <f>PINAR2026!T6</f>
        <v>4</v>
      </c>
      <c r="J1740" s="1022">
        <f>PINAR2026!H6+PINAR2026!I6+PINAR2026!J6+PINAR2026!K6</f>
        <v>1</v>
      </c>
      <c r="K1740" s="1022">
        <f>PINAR2026!Y6+PINAR2026!Z6+PINAR2026!AA6+PINAR2026!AB6</f>
        <v>1</v>
      </c>
      <c r="L1740" s="1031">
        <f t="shared" si="161"/>
        <v>0.25</v>
      </c>
      <c r="M1740" s="1031">
        <f t="shared" si="158"/>
        <v>0.25</v>
      </c>
      <c r="N1740" s="1022">
        <f>PINAR2026!K6</f>
        <v>0</v>
      </c>
      <c r="O1740" s="1022">
        <f>PINAR2026!AB6</f>
        <v>0</v>
      </c>
      <c r="P1740" s="1029" t="e">
        <f t="shared" si="162"/>
        <v>#DIV/0!</v>
      </c>
      <c r="Q1740" s="1029"/>
      <c r="R1740" s="1022">
        <f t="shared" si="209"/>
        <v>0</v>
      </c>
      <c r="S1740" s="1022">
        <f t="shared" si="210"/>
        <v>0</v>
      </c>
    </row>
    <row r="1741" spans="1:19" s="1022" customFormat="1" ht="15">
      <c r="A1741" s="1054">
        <v>3</v>
      </c>
      <c r="B1741" s="1023" t="str">
        <f>PINAR2026!B7</f>
        <v>PINAR3</v>
      </c>
      <c r="C1741" s="1053" t="s">
        <v>147</v>
      </c>
      <c r="D1741" s="1053" t="s">
        <v>114</v>
      </c>
      <c r="E1741" s="1023" t="str">
        <f>PINAR2026!W7</f>
        <v>Secretaría General</v>
      </c>
      <c r="F1741" s="1022" t="str">
        <f>PINAR2026!C7</f>
        <v>Seguimiento a la implementación del Plan de Preservación Digital del INM</v>
      </c>
      <c r="G1741" s="1022">
        <v>4</v>
      </c>
      <c r="H1741" s="1022" t="s">
        <v>137</v>
      </c>
      <c r="I1741" s="1022">
        <f>PINAR2026!T7</f>
        <v>2</v>
      </c>
      <c r="J1741" s="1022">
        <f>PINAR2026!H7+PINAR2026!I7+PINAR2026!J7+PINAR2026!K7</f>
        <v>0</v>
      </c>
      <c r="K1741" s="1022">
        <f>PINAR2026!Y7+PINAR2026!Z7+PINAR2026!AA7+PINAR2026!AB7</f>
        <v>0</v>
      </c>
      <c r="L1741" s="1031">
        <f t="shared" si="161"/>
        <v>0</v>
      </c>
      <c r="M1741" s="1031">
        <f t="shared" si="158"/>
        <v>0</v>
      </c>
      <c r="N1741" s="1022">
        <f>PINAR2026!K7</f>
        <v>0</v>
      </c>
      <c r="O1741" s="1022">
        <f>PINAR2026!AB7</f>
        <v>0</v>
      </c>
      <c r="P1741" s="1029" t="e">
        <f t="shared" si="162"/>
        <v>#DIV/0!</v>
      </c>
      <c r="Q1741" s="1029"/>
      <c r="R1741" s="1022">
        <f t="shared" si="209"/>
        <v>0</v>
      </c>
      <c r="S1741" s="1022">
        <f t="shared" si="210"/>
        <v>0</v>
      </c>
    </row>
    <row r="1742" spans="1:19" s="1022" customFormat="1" ht="15">
      <c r="A1742" s="1054">
        <v>4</v>
      </c>
      <c r="B1742" s="1023" t="str">
        <f>PINAR2026!B8</f>
        <v>PINAR4</v>
      </c>
      <c r="C1742" s="1053" t="s">
        <v>147</v>
      </c>
      <c r="D1742" s="1053" t="s">
        <v>114</v>
      </c>
      <c r="E1742" s="1023" t="str">
        <f>PINAR2026!W8</f>
        <v>Secretaría General</v>
      </c>
      <c r="F1742" s="1022" t="str">
        <f>PINAR2026!C8</f>
        <v>Actualizar las Tablas de Control de Acceso de acuerdo con la matriz de activos de información</v>
      </c>
      <c r="G1742" s="1022">
        <v>4</v>
      </c>
      <c r="H1742" s="1022" t="s">
        <v>137</v>
      </c>
      <c r="I1742" s="1022">
        <f>PINAR2026!T8</f>
        <v>1</v>
      </c>
      <c r="J1742" s="1022">
        <f>PINAR2026!H8+PINAR2026!I8+PINAR2026!J8+PINAR2026!K8</f>
        <v>0</v>
      </c>
      <c r="K1742" s="1022">
        <f>PINAR2026!Y8+PINAR2026!Z8+PINAR2026!AA8+PINAR2026!AB8</f>
        <v>0</v>
      </c>
      <c r="L1742" s="1031">
        <f t="shared" si="161"/>
        <v>0</v>
      </c>
      <c r="M1742" s="1031">
        <f t="shared" si="158"/>
        <v>0</v>
      </c>
      <c r="N1742" s="1022">
        <f>PINAR2026!K8</f>
        <v>0</v>
      </c>
      <c r="O1742" s="1022">
        <f>PINAR2026!AB8</f>
        <v>0</v>
      </c>
      <c r="P1742" s="1029" t="e">
        <f t="shared" si="162"/>
        <v>#DIV/0!</v>
      </c>
      <c r="Q1742" s="1029"/>
      <c r="R1742" s="1022">
        <f t="shared" si="209"/>
        <v>0</v>
      </c>
      <c r="S1742" s="1022">
        <f t="shared" si="210"/>
        <v>0</v>
      </c>
    </row>
    <row r="1743" spans="1:19" s="1022" customFormat="1" ht="15">
      <c r="A1743" s="1054">
        <v>5</v>
      </c>
      <c r="B1743" s="1023" t="str">
        <f>PINAR2026!B9</f>
        <v>PINAR5</v>
      </c>
      <c r="C1743" s="1053" t="s">
        <v>147</v>
      </c>
      <c r="D1743" s="1053" t="s">
        <v>114</v>
      </c>
      <c r="E1743" s="1023" t="str">
        <f>PINAR2026!W9</f>
        <v>Secretaría General</v>
      </c>
      <c r="F1743" s="1022" t="str">
        <f>PINAR2026!C9</f>
        <v>Aplicar disposición final - Eliminación de los documentos encontrados en el archivo central</v>
      </c>
      <c r="G1743" s="1022">
        <v>4</v>
      </c>
      <c r="H1743" s="1022" t="s">
        <v>137</v>
      </c>
      <c r="I1743" s="1022">
        <f>PINAR2026!T9</f>
        <v>1</v>
      </c>
      <c r="J1743" s="1022">
        <f>PINAR2026!H9+PINAR2026!I9+PINAR2026!J9+PINAR2026!K9</f>
        <v>0</v>
      </c>
      <c r="K1743" s="1022">
        <f>PINAR2026!Y9+PINAR2026!Z9+PINAR2026!AA9+PINAR2026!AB9</f>
        <v>0</v>
      </c>
      <c r="L1743" s="1031">
        <f t="shared" si="161"/>
        <v>0</v>
      </c>
      <c r="M1743" s="1031">
        <f t="shared" si="158"/>
        <v>0</v>
      </c>
      <c r="N1743" s="1022">
        <f>PINAR2026!K9</f>
        <v>0</v>
      </c>
      <c r="O1743" s="1022">
        <f>PINAR2026!AB9</f>
        <v>0</v>
      </c>
      <c r="P1743" s="1029" t="e">
        <f t="shared" si="162"/>
        <v>#DIV/0!</v>
      </c>
      <c r="Q1743" s="1029"/>
      <c r="R1743" s="1022">
        <f t="shared" si="209"/>
        <v>0</v>
      </c>
      <c r="S1743" s="1022">
        <f t="shared" si="210"/>
        <v>0</v>
      </c>
    </row>
    <row r="1744" spans="1:19" s="1022" customFormat="1" ht="15">
      <c r="A1744" s="1054">
        <v>6</v>
      </c>
      <c r="B1744" s="1023" t="str">
        <f>PINAR2026!B10</f>
        <v>PINAR6</v>
      </c>
      <c r="C1744" s="1053" t="s">
        <v>147</v>
      </c>
      <c r="D1744" s="1053" t="s">
        <v>114</v>
      </c>
      <c r="E1744" s="1023" t="str">
        <f>PINAR2026!W10</f>
        <v>Secretaría General</v>
      </c>
      <c r="F1744" s="1022" t="str">
        <f>PINAR2026!C10</f>
        <v xml:space="preserve">Actualizar la politica de Gestión documental </v>
      </c>
      <c r="G1744" s="1022">
        <v>4</v>
      </c>
      <c r="H1744" s="1022" t="s">
        <v>137</v>
      </c>
      <c r="I1744" s="1022">
        <f>PINAR2026!T10</f>
        <v>1</v>
      </c>
      <c r="J1744" s="1022">
        <f>PINAR2026!H10+PINAR2026!I10+PINAR2026!J10+PINAR2026!K10</f>
        <v>0</v>
      </c>
      <c r="K1744" s="1022">
        <f>PINAR2026!Y10+PINAR2026!Z10+PINAR2026!AA10+PINAR2026!AB10</f>
        <v>0</v>
      </c>
      <c r="L1744" s="1031">
        <f t="shared" si="161"/>
        <v>0</v>
      </c>
      <c r="M1744" s="1031">
        <f t="shared" si="158"/>
        <v>0</v>
      </c>
      <c r="N1744" s="1022">
        <f>PINAR2026!K10</f>
        <v>0</v>
      </c>
      <c r="O1744" s="1022">
        <f>PINAR2026!AB10</f>
        <v>0</v>
      </c>
      <c r="P1744" s="1029" t="e">
        <f t="shared" si="162"/>
        <v>#DIV/0!</v>
      </c>
      <c r="Q1744" s="1029"/>
      <c r="R1744" s="1022">
        <f t="shared" si="209"/>
        <v>0</v>
      </c>
      <c r="S1744" s="1022">
        <f t="shared" si="210"/>
        <v>0</v>
      </c>
    </row>
    <row r="1745" spans="1:19" s="1022" customFormat="1" ht="15">
      <c r="A1745" s="1054">
        <v>7</v>
      </c>
      <c r="B1745" s="1023" t="str">
        <f>PINAR2026!B11</f>
        <v>PINAR7</v>
      </c>
      <c r="C1745" s="1053" t="s">
        <v>147</v>
      </c>
      <c r="D1745" s="1053" t="s">
        <v>114</v>
      </c>
      <c r="E1745" s="1023" t="str">
        <f>PINAR2026!W11</f>
        <v>Secretaría General</v>
      </c>
      <c r="F1745" s="1022" t="str">
        <f>PINAR2026!C11</f>
        <v>Establecer lineamientos para la gestión de documentos de apoyo</v>
      </c>
      <c r="G1745" s="1022">
        <v>4</v>
      </c>
      <c r="H1745" s="1022" t="s">
        <v>137</v>
      </c>
      <c r="I1745" s="1022">
        <f>PINAR2026!T11</f>
        <v>1</v>
      </c>
      <c r="J1745" s="1022">
        <f>PINAR2026!H11+PINAR2026!I11+PINAR2026!J11+PINAR2026!K11</f>
        <v>0</v>
      </c>
      <c r="K1745" s="1022">
        <f>PINAR2026!Y11+PINAR2026!Z11+PINAR2026!AA11+PINAR2026!AB11</f>
        <v>0</v>
      </c>
      <c r="L1745" s="1031">
        <f t="shared" si="161"/>
        <v>0</v>
      </c>
      <c r="M1745" s="1031">
        <f t="shared" si="158"/>
        <v>0</v>
      </c>
      <c r="N1745" s="1022">
        <f>PINAR2026!K11</f>
        <v>0</v>
      </c>
      <c r="O1745" s="1022">
        <f>PINAR2026!AB11</f>
        <v>0</v>
      </c>
      <c r="P1745" s="1029" t="e">
        <f t="shared" si="162"/>
        <v>#DIV/0!</v>
      </c>
      <c r="Q1745" s="1029"/>
      <c r="R1745" s="1022">
        <f t="shared" si="209"/>
        <v>0</v>
      </c>
      <c r="S1745" s="1022">
        <f t="shared" si="210"/>
        <v>0</v>
      </c>
    </row>
    <row r="1746" spans="1:19" s="1022" customFormat="1" ht="15.75" customHeight="1">
      <c r="A1746" s="1056">
        <v>1</v>
      </c>
      <c r="B1746" s="1023" t="str">
        <f>PINAR2026!B5</f>
        <v>PINAR1</v>
      </c>
      <c r="C1746" s="1022" t="s">
        <v>147</v>
      </c>
      <c r="D1746" s="1022" t="s">
        <v>114</v>
      </c>
      <c r="E1746" s="1023" t="str">
        <f>PINAR2026!W5</f>
        <v>Secretaría General</v>
      </c>
      <c r="F1746" s="1022" t="str">
        <f>PINAR2026!C5</f>
        <v>Digitalizar la documentación del archivo central en su totalidad (474)</v>
      </c>
      <c r="G1746" s="1022">
        <v>5</v>
      </c>
      <c r="H1746" s="1022" t="s">
        <v>138</v>
      </c>
      <c r="I1746" s="1022">
        <f>PINAR2026!T5</f>
        <v>474</v>
      </c>
      <c r="J1746" s="1022">
        <f>PINAR2026!H5+PINAR2026!I5+PINAR2026!J5+PINAR2026!K5+PINAR2026!L5</f>
        <v>188</v>
      </c>
      <c r="K1746" s="1022">
        <f>PINAR2026!Y5+PINAR2026!Z5+PINAR2026!AA5+PINAR2026!AB5+PINAR2026!AC5</f>
        <v>142</v>
      </c>
      <c r="L1746" s="1031">
        <f t="shared" si="161"/>
        <v>0.39662447257383965</v>
      </c>
      <c r="M1746" s="1031">
        <f t="shared" si="158"/>
        <v>0.29957805907172996</v>
      </c>
      <c r="N1746" s="1022">
        <f>PINAR2026!L5</f>
        <v>46</v>
      </c>
      <c r="O1746" s="1022">
        <f>PINAR2026!AC5</f>
        <v>0</v>
      </c>
      <c r="P1746" s="1029">
        <f t="shared" si="162"/>
        <v>0</v>
      </c>
      <c r="Q1746" s="1029"/>
      <c r="R1746" s="1022">
        <f t="shared" si="209"/>
        <v>-46</v>
      </c>
      <c r="S1746" s="1022">
        <f t="shared" si="210"/>
        <v>-46</v>
      </c>
    </row>
    <row r="1747" spans="1:19" s="1022" customFormat="1" ht="15">
      <c r="A1747" s="1054">
        <v>2</v>
      </c>
      <c r="B1747" s="1023" t="str">
        <f>PINAR2026!B6</f>
        <v>PINAR2</v>
      </c>
      <c r="C1747" s="1053" t="s">
        <v>147</v>
      </c>
      <c r="D1747" s="1053" t="s">
        <v>114</v>
      </c>
      <c r="E1747" s="1023" t="str">
        <f>PINAR2026!W6</f>
        <v>Secretaría General</v>
      </c>
      <c r="F1747" s="1022" t="str">
        <f>PINAR2026!C6</f>
        <v>Organizar los documentos electrónicos en carpetas compartidas</v>
      </c>
      <c r="G1747" s="1022">
        <v>5</v>
      </c>
      <c r="H1747" s="1022" t="s">
        <v>138</v>
      </c>
      <c r="I1747" s="1022">
        <f>PINAR2026!T6</f>
        <v>4</v>
      </c>
      <c r="J1747" s="1022">
        <f>PINAR2026!H6+PINAR2026!I6+PINAR2026!J6+PINAR2026!K6+PINAR2026!L6</f>
        <v>1</v>
      </c>
      <c r="K1747" s="1022">
        <f>PINAR2026!Y6+PINAR2026!Z6+PINAR2026!AA6+PINAR2026!AB6+PINAR2026!AC6</f>
        <v>1</v>
      </c>
      <c r="L1747" s="1031">
        <f t="shared" si="161"/>
        <v>0.25</v>
      </c>
      <c r="M1747" s="1031">
        <f t="shared" si="158"/>
        <v>0.25</v>
      </c>
      <c r="N1747" s="1022">
        <f>PINAR2026!L6</f>
        <v>0</v>
      </c>
      <c r="O1747" s="1022">
        <f>PINAR2026!AC6</f>
        <v>0</v>
      </c>
      <c r="P1747" s="1029" t="e">
        <f t="shared" si="162"/>
        <v>#DIV/0!</v>
      </c>
      <c r="Q1747" s="1029"/>
      <c r="R1747" s="1022">
        <f t="shared" si="209"/>
        <v>0</v>
      </c>
      <c r="S1747" s="1022">
        <f t="shared" si="210"/>
        <v>0</v>
      </c>
    </row>
    <row r="1748" spans="1:19" s="1022" customFormat="1" ht="15">
      <c r="A1748" s="1054">
        <v>3</v>
      </c>
      <c r="B1748" s="1023" t="str">
        <f>PINAR2026!B7</f>
        <v>PINAR3</v>
      </c>
      <c r="C1748" s="1053" t="s">
        <v>147</v>
      </c>
      <c r="D1748" s="1053" t="s">
        <v>114</v>
      </c>
      <c r="E1748" s="1023" t="str">
        <f>PINAR2026!W7</f>
        <v>Secretaría General</v>
      </c>
      <c r="F1748" s="1022" t="str">
        <f>PINAR2026!C7</f>
        <v>Seguimiento a la implementación del Plan de Preservación Digital del INM</v>
      </c>
      <c r="G1748" s="1022">
        <v>5</v>
      </c>
      <c r="H1748" s="1022" t="s">
        <v>138</v>
      </c>
      <c r="I1748" s="1022">
        <f>PINAR2026!T7</f>
        <v>2</v>
      </c>
      <c r="J1748" s="1022">
        <f>PINAR2026!H7+PINAR2026!I7+PINAR2026!J7+PINAR2026!K7+PINAR2026!L7</f>
        <v>0</v>
      </c>
      <c r="K1748" s="1022">
        <f>PINAR2026!Y7+PINAR2026!Z7+PINAR2026!AA7+PINAR2026!AB7+PINAR2026!AC7</f>
        <v>0</v>
      </c>
      <c r="L1748" s="1031">
        <f t="shared" si="161"/>
        <v>0</v>
      </c>
      <c r="M1748" s="1031">
        <f t="shared" ref="M1748:M1811" si="213">K1748/I1748</f>
        <v>0</v>
      </c>
      <c r="N1748" s="1022">
        <f>PINAR2026!L7</f>
        <v>0</v>
      </c>
      <c r="O1748" s="1022">
        <f>PINAR2026!AC7</f>
        <v>0</v>
      </c>
      <c r="P1748" s="1029" t="e">
        <f t="shared" si="162"/>
        <v>#DIV/0!</v>
      </c>
      <c r="Q1748" s="1029"/>
      <c r="R1748" s="1022">
        <f t="shared" si="209"/>
        <v>0</v>
      </c>
      <c r="S1748" s="1022">
        <f t="shared" si="210"/>
        <v>0</v>
      </c>
    </row>
    <row r="1749" spans="1:19" s="1022" customFormat="1" ht="15">
      <c r="A1749" s="1054">
        <v>4</v>
      </c>
      <c r="B1749" s="1023" t="str">
        <f>PINAR2026!B8</f>
        <v>PINAR4</v>
      </c>
      <c r="C1749" s="1053" t="s">
        <v>147</v>
      </c>
      <c r="D1749" s="1053" t="s">
        <v>114</v>
      </c>
      <c r="E1749" s="1023" t="str">
        <f>PINAR2026!W8</f>
        <v>Secretaría General</v>
      </c>
      <c r="F1749" s="1022" t="str">
        <f>PINAR2026!C8</f>
        <v>Actualizar las Tablas de Control de Acceso de acuerdo con la matriz de activos de información</v>
      </c>
      <c r="G1749" s="1022">
        <v>5</v>
      </c>
      <c r="H1749" s="1022" t="s">
        <v>138</v>
      </c>
      <c r="I1749" s="1022">
        <f>PINAR2026!T8</f>
        <v>1</v>
      </c>
      <c r="J1749" s="1022">
        <f>PINAR2026!H8+PINAR2026!I8+PINAR2026!J8+PINAR2026!K8+PINAR2026!L8</f>
        <v>1</v>
      </c>
      <c r="K1749" s="1022">
        <f>PINAR2026!Y8+PINAR2026!Z8+PINAR2026!AA8+PINAR2026!AB8+PINAR2026!AC8</f>
        <v>0</v>
      </c>
      <c r="L1749" s="1031">
        <f t="shared" si="161"/>
        <v>1</v>
      </c>
      <c r="M1749" s="1031">
        <f t="shared" si="213"/>
        <v>0</v>
      </c>
      <c r="N1749" s="1022">
        <f>PINAR2026!L8</f>
        <v>1</v>
      </c>
      <c r="O1749" s="1022">
        <f>PINAR2026!AC8</f>
        <v>0</v>
      </c>
      <c r="P1749" s="1029">
        <f t="shared" si="162"/>
        <v>0</v>
      </c>
      <c r="Q1749" s="1029"/>
      <c r="R1749" s="1022">
        <f t="shared" si="209"/>
        <v>-1</v>
      </c>
      <c r="S1749" s="1022">
        <f t="shared" si="210"/>
        <v>-1</v>
      </c>
    </row>
    <row r="1750" spans="1:19" s="1022" customFormat="1" ht="15">
      <c r="A1750" s="1054">
        <v>5</v>
      </c>
      <c r="B1750" s="1023" t="str">
        <f>PINAR2026!B9</f>
        <v>PINAR5</v>
      </c>
      <c r="C1750" s="1053" t="s">
        <v>147</v>
      </c>
      <c r="D1750" s="1053" t="s">
        <v>114</v>
      </c>
      <c r="E1750" s="1023" t="str">
        <f>PINAR2026!W9</f>
        <v>Secretaría General</v>
      </c>
      <c r="F1750" s="1022" t="str">
        <f>PINAR2026!C9</f>
        <v>Aplicar disposición final - Eliminación de los documentos encontrados en el archivo central</v>
      </c>
      <c r="G1750" s="1022">
        <v>5</v>
      </c>
      <c r="H1750" s="1022" t="s">
        <v>138</v>
      </c>
      <c r="I1750" s="1022">
        <f>PINAR2026!T9</f>
        <v>1</v>
      </c>
      <c r="J1750" s="1022">
        <f>PINAR2026!H9+PINAR2026!I9+PINAR2026!J9+PINAR2026!K9+PINAR2026!L9</f>
        <v>0</v>
      </c>
      <c r="K1750" s="1022">
        <f>PINAR2026!Y9+PINAR2026!Z9+PINAR2026!AA9+PINAR2026!AB9+PINAR2026!AC9</f>
        <v>0</v>
      </c>
      <c r="L1750" s="1031">
        <f t="shared" si="161"/>
        <v>0</v>
      </c>
      <c r="M1750" s="1031">
        <f t="shared" si="213"/>
        <v>0</v>
      </c>
      <c r="N1750" s="1022">
        <f>PINAR2026!L9</f>
        <v>0</v>
      </c>
      <c r="O1750" s="1022">
        <f>PINAR2026!AC9</f>
        <v>0</v>
      </c>
      <c r="P1750" s="1029" t="e">
        <f t="shared" si="162"/>
        <v>#DIV/0!</v>
      </c>
      <c r="Q1750" s="1029"/>
      <c r="R1750" s="1022">
        <f t="shared" si="209"/>
        <v>0</v>
      </c>
      <c r="S1750" s="1022">
        <f t="shared" si="210"/>
        <v>0</v>
      </c>
    </row>
    <row r="1751" spans="1:19" s="1022" customFormat="1" ht="15">
      <c r="A1751" s="1054">
        <v>6</v>
      </c>
      <c r="B1751" s="1023" t="str">
        <f>PINAR2026!B10</f>
        <v>PINAR6</v>
      </c>
      <c r="C1751" s="1053" t="s">
        <v>147</v>
      </c>
      <c r="D1751" s="1053" t="s">
        <v>114</v>
      </c>
      <c r="E1751" s="1023" t="str">
        <f>PINAR2026!W10</f>
        <v>Secretaría General</v>
      </c>
      <c r="F1751" s="1022" t="str">
        <f>PINAR2026!C10</f>
        <v xml:space="preserve">Actualizar la politica de Gestión documental </v>
      </c>
      <c r="G1751" s="1022">
        <v>5</v>
      </c>
      <c r="H1751" s="1022" t="s">
        <v>138</v>
      </c>
      <c r="I1751" s="1022">
        <f>PINAR2026!T10</f>
        <v>1</v>
      </c>
      <c r="J1751" s="1022">
        <f>PINAR2026!H10+PINAR2026!I10+PINAR2026!J10+PINAR2026!K10+PINAR2026!L10</f>
        <v>0</v>
      </c>
      <c r="K1751" s="1022">
        <f>PINAR2026!Y10+PINAR2026!Z10+PINAR2026!AA10+PINAR2026!AB10+PINAR2026!AC10</f>
        <v>0</v>
      </c>
      <c r="L1751" s="1031">
        <f t="shared" si="161"/>
        <v>0</v>
      </c>
      <c r="M1751" s="1031">
        <f t="shared" si="213"/>
        <v>0</v>
      </c>
      <c r="N1751" s="1022">
        <f>PINAR2026!L10</f>
        <v>0</v>
      </c>
      <c r="O1751" s="1022">
        <f>PINAR2026!AC10</f>
        <v>0</v>
      </c>
      <c r="P1751" s="1029" t="e">
        <f t="shared" si="162"/>
        <v>#DIV/0!</v>
      </c>
      <c r="Q1751" s="1029"/>
      <c r="R1751" s="1022">
        <f t="shared" si="209"/>
        <v>0</v>
      </c>
      <c r="S1751" s="1022">
        <f t="shared" si="210"/>
        <v>0</v>
      </c>
    </row>
    <row r="1752" spans="1:19" s="1022" customFormat="1" ht="15">
      <c r="A1752" s="1054">
        <v>7</v>
      </c>
      <c r="B1752" s="1023" t="str">
        <f>PINAR2026!B11</f>
        <v>PINAR7</v>
      </c>
      <c r="C1752" s="1053" t="s">
        <v>147</v>
      </c>
      <c r="D1752" s="1053" t="s">
        <v>114</v>
      </c>
      <c r="E1752" s="1023" t="str">
        <f>PINAR2026!W11</f>
        <v>Secretaría General</v>
      </c>
      <c r="F1752" s="1022" t="str">
        <f>PINAR2026!C11</f>
        <v>Establecer lineamientos para la gestión de documentos de apoyo</v>
      </c>
      <c r="G1752" s="1022">
        <v>5</v>
      </c>
      <c r="H1752" s="1022" t="s">
        <v>138</v>
      </c>
      <c r="I1752" s="1022">
        <f>PINAR2026!T11</f>
        <v>1</v>
      </c>
      <c r="J1752" s="1022">
        <f>PINAR2026!H11+PINAR2026!I11+PINAR2026!J11+PINAR2026!K11+PINAR2026!L11</f>
        <v>0</v>
      </c>
      <c r="K1752" s="1022">
        <f>PINAR2026!Y11+PINAR2026!Z11+PINAR2026!AA11+PINAR2026!AB11+PINAR2026!AC11</f>
        <v>0</v>
      </c>
      <c r="L1752" s="1031">
        <f t="shared" si="161"/>
        <v>0</v>
      </c>
      <c r="M1752" s="1031">
        <f t="shared" si="213"/>
        <v>0</v>
      </c>
      <c r="N1752" s="1022">
        <f>PINAR2026!L11</f>
        <v>0</v>
      </c>
      <c r="O1752" s="1022">
        <f>PINAR2026!AC11</f>
        <v>0</v>
      </c>
      <c r="P1752" s="1029" t="e">
        <f t="shared" si="162"/>
        <v>#DIV/0!</v>
      </c>
      <c r="Q1752" s="1029"/>
      <c r="R1752" s="1022">
        <f t="shared" si="209"/>
        <v>0</v>
      </c>
      <c r="S1752" s="1022">
        <f t="shared" si="210"/>
        <v>0</v>
      </c>
    </row>
    <row r="1753" spans="1:19" s="1022" customFormat="1" ht="14.25" customHeight="1">
      <c r="A1753" s="1056">
        <v>1</v>
      </c>
      <c r="B1753" s="1023" t="str">
        <f>PINAR2026!B5</f>
        <v>PINAR1</v>
      </c>
      <c r="C1753" s="1022" t="s">
        <v>147</v>
      </c>
      <c r="D1753" s="1022" t="s">
        <v>114</v>
      </c>
      <c r="E1753" s="1023" t="str">
        <f>PINAR2026!W5</f>
        <v>Secretaría General</v>
      </c>
      <c r="F1753" s="1022" t="str">
        <f>PINAR2026!C5</f>
        <v>Digitalizar la documentación del archivo central en su totalidad (474)</v>
      </c>
      <c r="G1753" s="1022">
        <v>6</v>
      </c>
      <c r="H1753" s="1022" t="s">
        <v>139</v>
      </c>
      <c r="I1753" s="1022">
        <f>PINAR2026!T5</f>
        <v>474</v>
      </c>
      <c r="J1753" s="1022">
        <f>PINAR2026!H5+PINAR2026!I5+PINAR2026!J5+PINAR2026!K5+PINAR2026!L5+PINAR2026!M5</f>
        <v>224</v>
      </c>
      <c r="K1753" s="1022">
        <f>PINAR2026!Y5+PINAR2026!Z5+PINAR2026!AA5+PINAR2026!AB5+PINAR2026!AC5+PINAR2026!AD5</f>
        <v>142</v>
      </c>
      <c r="L1753" s="1031">
        <f t="shared" si="161"/>
        <v>0.47257383966244726</v>
      </c>
      <c r="M1753" s="1031">
        <f t="shared" si="213"/>
        <v>0.29957805907172996</v>
      </c>
      <c r="N1753" s="1022">
        <f>PINAR2026!M5</f>
        <v>36</v>
      </c>
      <c r="O1753" s="1022">
        <f>PINAR2026!AD5</f>
        <v>0</v>
      </c>
      <c r="P1753" s="1029">
        <f t="shared" si="162"/>
        <v>0</v>
      </c>
      <c r="Q1753" s="1029"/>
      <c r="R1753" s="1022">
        <f t="shared" si="209"/>
        <v>-82</v>
      </c>
      <c r="S1753" s="1022">
        <f t="shared" si="210"/>
        <v>-36</v>
      </c>
    </row>
    <row r="1754" spans="1:19" s="1022" customFormat="1" ht="15">
      <c r="A1754" s="1054">
        <v>2</v>
      </c>
      <c r="B1754" s="1023" t="str">
        <f>PINAR2026!B6</f>
        <v>PINAR2</v>
      </c>
      <c r="C1754" s="1053" t="s">
        <v>147</v>
      </c>
      <c r="D1754" s="1053" t="s">
        <v>114</v>
      </c>
      <c r="E1754" s="1023" t="str">
        <f>PINAR2026!W6</f>
        <v>Secretaría General</v>
      </c>
      <c r="F1754" s="1022" t="str">
        <f>PINAR2026!C6</f>
        <v>Organizar los documentos electrónicos en carpetas compartidas</v>
      </c>
      <c r="G1754" s="1022">
        <v>6</v>
      </c>
      <c r="H1754" s="1022" t="s">
        <v>139</v>
      </c>
      <c r="I1754" s="1022">
        <f>PINAR2026!T6</f>
        <v>4</v>
      </c>
      <c r="J1754" s="1022">
        <f>PINAR2026!H6+PINAR2026!I6+PINAR2026!J6+PINAR2026!K6+PINAR2026!L6+PINAR2026!M6</f>
        <v>2</v>
      </c>
      <c r="K1754" s="1022">
        <f>PINAR2026!Y6+PINAR2026!Z6+PINAR2026!AA6+PINAR2026!AB6+PINAR2026!AC6+PINAR2026!AD6</f>
        <v>1</v>
      </c>
      <c r="L1754" s="1031">
        <f t="shared" si="161"/>
        <v>0.5</v>
      </c>
      <c r="M1754" s="1031">
        <f t="shared" si="213"/>
        <v>0.25</v>
      </c>
      <c r="N1754" s="1022">
        <f>PINAR2026!M6</f>
        <v>1</v>
      </c>
      <c r="O1754" s="1022">
        <f>PINAR2026!AD6</f>
        <v>0</v>
      </c>
      <c r="P1754" s="1029">
        <f t="shared" si="162"/>
        <v>0</v>
      </c>
      <c r="Q1754" s="1029"/>
      <c r="R1754" s="1022">
        <f t="shared" si="209"/>
        <v>-1</v>
      </c>
      <c r="S1754" s="1022">
        <f t="shared" si="210"/>
        <v>-1</v>
      </c>
    </row>
    <row r="1755" spans="1:19" s="1022" customFormat="1" ht="15">
      <c r="A1755" s="1054">
        <v>3</v>
      </c>
      <c r="B1755" s="1023" t="str">
        <f>PINAR2026!B7</f>
        <v>PINAR3</v>
      </c>
      <c r="C1755" s="1053" t="s">
        <v>147</v>
      </c>
      <c r="D1755" s="1053" t="s">
        <v>114</v>
      </c>
      <c r="E1755" s="1023" t="str">
        <f>PINAR2026!W7</f>
        <v>Secretaría General</v>
      </c>
      <c r="F1755" s="1022" t="str">
        <f>PINAR2026!C7</f>
        <v>Seguimiento a la implementación del Plan de Preservación Digital del INM</v>
      </c>
      <c r="G1755" s="1022">
        <v>6</v>
      </c>
      <c r="H1755" s="1022" t="s">
        <v>139</v>
      </c>
      <c r="I1755" s="1022">
        <f>PINAR2026!T7</f>
        <v>2</v>
      </c>
      <c r="J1755" s="1022">
        <f>PINAR2026!H7+PINAR2026!I7+PINAR2026!J7+PINAR2026!K7+PINAR2026!L7+PINAR2026!M7</f>
        <v>1</v>
      </c>
      <c r="K1755" s="1022">
        <f>PINAR2026!Y7+PINAR2026!Z7+PINAR2026!AA7+PINAR2026!AB7+PINAR2026!AC7+PINAR2026!AD7</f>
        <v>0</v>
      </c>
      <c r="L1755" s="1031">
        <f t="shared" si="161"/>
        <v>0.5</v>
      </c>
      <c r="M1755" s="1031">
        <f t="shared" si="213"/>
        <v>0</v>
      </c>
      <c r="N1755" s="1022">
        <f>PINAR2026!M7</f>
        <v>1</v>
      </c>
      <c r="O1755" s="1022">
        <f>PINAR2026!AD7</f>
        <v>0</v>
      </c>
      <c r="P1755" s="1029">
        <f t="shared" si="162"/>
        <v>0</v>
      </c>
      <c r="Q1755" s="1029"/>
      <c r="R1755" s="1022">
        <f t="shared" si="209"/>
        <v>-1</v>
      </c>
      <c r="S1755" s="1022">
        <f t="shared" si="210"/>
        <v>-1</v>
      </c>
    </row>
    <row r="1756" spans="1:19" s="1022" customFormat="1" ht="15">
      <c r="A1756" s="1054">
        <v>4</v>
      </c>
      <c r="B1756" s="1023" t="str">
        <f>PINAR2026!B8</f>
        <v>PINAR4</v>
      </c>
      <c r="C1756" s="1053" t="s">
        <v>147</v>
      </c>
      <c r="D1756" s="1053" t="s">
        <v>114</v>
      </c>
      <c r="E1756" s="1023" t="str">
        <f>PINAR2026!W8</f>
        <v>Secretaría General</v>
      </c>
      <c r="F1756" s="1022" t="str">
        <f>PINAR2026!C8</f>
        <v>Actualizar las Tablas de Control de Acceso de acuerdo con la matriz de activos de información</v>
      </c>
      <c r="G1756" s="1022">
        <v>6</v>
      </c>
      <c r="H1756" s="1022" t="s">
        <v>139</v>
      </c>
      <c r="I1756" s="1022">
        <f>PINAR2026!T8</f>
        <v>1</v>
      </c>
      <c r="J1756" s="1022">
        <f>PINAR2026!H8+PINAR2026!I8+PINAR2026!J8+PINAR2026!K8+PINAR2026!L8+PINAR2026!M8</f>
        <v>1</v>
      </c>
      <c r="K1756" s="1022">
        <f>PINAR2026!Y8+PINAR2026!Z8+PINAR2026!AA8+PINAR2026!AB8+PINAR2026!AC8+PINAR2026!AD8</f>
        <v>0</v>
      </c>
      <c r="L1756" s="1031">
        <f t="shared" si="161"/>
        <v>1</v>
      </c>
      <c r="M1756" s="1031">
        <f t="shared" si="213"/>
        <v>0</v>
      </c>
      <c r="N1756" s="1022">
        <f>PINAR2026!M8</f>
        <v>0</v>
      </c>
      <c r="O1756" s="1022">
        <f>PINAR2026!AD8</f>
        <v>0</v>
      </c>
      <c r="P1756" s="1029" t="e">
        <f t="shared" si="162"/>
        <v>#DIV/0!</v>
      </c>
      <c r="Q1756" s="1029"/>
      <c r="R1756" s="1022">
        <f t="shared" si="209"/>
        <v>-1</v>
      </c>
      <c r="S1756" s="1022">
        <f t="shared" si="210"/>
        <v>0</v>
      </c>
    </row>
    <row r="1757" spans="1:19" s="1022" customFormat="1" ht="15">
      <c r="A1757" s="1054">
        <v>5</v>
      </c>
      <c r="B1757" s="1023" t="str">
        <f>PINAR2026!B9</f>
        <v>PINAR5</v>
      </c>
      <c r="C1757" s="1053" t="s">
        <v>147</v>
      </c>
      <c r="D1757" s="1053" t="s">
        <v>114</v>
      </c>
      <c r="E1757" s="1023" t="str">
        <f>PINAR2026!W9</f>
        <v>Secretaría General</v>
      </c>
      <c r="F1757" s="1022" t="str">
        <f>PINAR2026!C9</f>
        <v>Aplicar disposición final - Eliminación de los documentos encontrados en el archivo central</v>
      </c>
      <c r="G1757" s="1022">
        <v>6</v>
      </c>
      <c r="H1757" s="1022" t="s">
        <v>139</v>
      </c>
      <c r="I1757" s="1022">
        <f>PINAR2026!T9</f>
        <v>1</v>
      </c>
      <c r="J1757" s="1022">
        <f>PINAR2026!H9+PINAR2026!I9+PINAR2026!J9+PINAR2026!K9+PINAR2026!L9+PINAR2026!M9</f>
        <v>0</v>
      </c>
      <c r="K1757" s="1022">
        <f>PINAR2026!Y9+PINAR2026!Z9+PINAR2026!AA9+PINAR2026!AB9+PINAR2026!AC9+PINAR2026!AD9</f>
        <v>0</v>
      </c>
      <c r="L1757" s="1031">
        <f t="shared" si="161"/>
        <v>0</v>
      </c>
      <c r="M1757" s="1031">
        <f t="shared" si="213"/>
        <v>0</v>
      </c>
      <c r="N1757" s="1022">
        <f>PINAR2026!M9</f>
        <v>0</v>
      </c>
      <c r="O1757" s="1022">
        <f>PINAR2026!AD9</f>
        <v>0</v>
      </c>
      <c r="P1757" s="1029" t="e">
        <f t="shared" si="162"/>
        <v>#DIV/0!</v>
      </c>
      <c r="Q1757" s="1029"/>
      <c r="R1757" s="1022">
        <f t="shared" si="209"/>
        <v>0</v>
      </c>
      <c r="S1757" s="1022">
        <f t="shared" si="210"/>
        <v>0</v>
      </c>
    </row>
    <row r="1758" spans="1:19" s="1022" customFormat="1" ht="15">
      <c r="A1758" s="1054">
        <v>6</v>
      </c>
      <c r="B1758" s="1023" t="str">
        <f>PINAR2026!B10</f>
        <v>PINAR6</v>
      </c>
      <c r="C1758" s="1053" t="s">
        <v>147</v>
      </c>
      <c r="D1758" s="1053" t="s">
        <v>114</v>
      </c>
      <c r="E1758" s="1023" t="str">
        <f>PINAR2026!W10</f>
        <v>Secretaría General</v>
      </c>
      <c r="F1758" s="1022" t="str">
        <f>PINAR2026!C10</f>
        <v xml:space="preserve">Actualizar la politica de Gestión documental </v>
      </c>
      <c r="G1758" s="1022">
        <v>6</v>
      </c>
      <c r="H1758" s="1022" t="s">
        <v>139</v>
      </c>
      <c r="I1758" s="1022">
        <f>PINAR2026!T10</f>
        <v>1</v>
      </c>
      <c r="J1758" s="1022">
        <f>PINAR2026!H10+PINAR2026!I10+PINAR2026!J10+PINAR2026!K10+PINAR2026!L10+PINAR2026!M10</f>
        <v>0</v>
      </c>
      <c r="K1758" s="1022">
        <f>PINAR2026!Y10+PINAR2026!Z10+PINAR2026!AA10+PINAR2026!AB10+PINAR2026!AC10+PINAR2026!AD10</f>
        <v>0</v>
      </c>
      <c r="L1758" s="1031">
        <f t="shared" si="161"/>
        <v>0</v>
      </c>
      <c r="M1758" s="1031">
        <f t="shared" si="213"/>
        <v>0</v>
      </c>
      <c r="N1758" s="1022">
        <f>PINAR2026!M10</f>
        <v>0</v>
      </c>
      <c r="O1758" s="1022">
        <f>PINAR2026!AD10</f>
        <v>0</v>
      </c>
      <c r="P1758" s="1029" t="e">
        <f t="shared" si="162"/>
        <v>#DIV/0!</v>
      </c>
      <c r="Q1758" s="1029"/>
      <c r="R1758" s="1022">
        <f t="shared" si="209"/>
        <v>0</v>
      </c>
      <c r="S1758" s="1022">
        <f t="shared" si="210"/>
        <v>0</v>
      </c>
    </row>
    <row r="1759" spans="1:19" s="1022" customFormat="1" ht="15">
      <c r="A1759" s="1054">
        <v>7</v>
      </c>
      <c r="B1759" s="1023" t="str">
        <f>PINAR2026!B11</f>
        <v>PINAR7</v>
      </c>
      <c r="C1759" s="1053" t="s">
        <v>147</v>
      </c>
      <c r="D1759" s="1053" t="s">
        <v>114</v>
      </c>
      <c r="E1759" s="1023" t="str">
        <f>PINAR2026!W11</f>
        <v>Secretaría General</v>
      </c>
      <c r="F1759" s="1022" t="str">
        <f>'[1]PINAR 2025'!C13</f>
        <v>Documentar actividades de prevención de emergencias y atención de desastres en archivos</v>
      </c>
      <c r="G1759" s="1022">
        <v>6</v>
      </c>
      <c r="H1759" s="1022" t="s">
        <v>139</v>
      </c>
      <c r="I1759" s="1022">
        <f>PINAR2026!T11</f>
        <v>1</v>
      </c>
      <c r="J1759" s="1022">
        <f>PINAR2026!H11+PINAR2026!I11+PINAR2026!J11+PINAR2026!K11+PINAR2026!L11+PINAR2026!M11</f>
        <v>0</v>
      </c>
      <c r="K1759" s="1022">
        <f>PINAR2026!Y11+PINAR2026!Z11+PINAR2026!AA11+PINAR2026!AB11+PINAR2026!AC11+PINAR2026!AD11</f>
        <v>0</v>
      </c>
      <c r="L1759" s="1031">
        <f t="shared" si="161"/>
        <v>0</v>
      </c>
      <c r="M1759" s="1031">
        <f t="shared" si="213"/>
        <v>0</v>
      </c>
      <c r="N1759" s="1022">
        <f>PINAR2026!M11</f>
        <v>0</v>
      </c>
      <c r="O1759" s="1022">
        <f>PINAR2026!AD11</f>
        <v>0</v>
      </c>
      <c r="P1759" s="1029" t="e">
        <f t="shared" si="162"/>
        <v>#DIV/0!</v>
      </c>
      <c r="Q1759" s="1029"/>
      <c r="R1759" s="1022">
        <f t="shared" si="209"/>
        <v>0</v>
      </c>
      <c r="S1759" s="1022">
        <f t="shared" si="210"/>
        <v>0</v>
      </c>
    </row>
    <row r="1760" spans="1:19" s="1022" customFormat="1" ht="13.5" customHeight="1">
      <c r="A1760" s="1056">
        <v>1</v>
      </c>
      <c r="B1760" s="1023" t="str">
        <f>PINAR2026!B5</f>
        <v>PINAR1</v>
      </c>
      <c r="C1760" s="1022" t="s">
        <v>147</v>
      </c>
      <c r="D1760" s="1022" t="s">
        <v>114</v>
      </c>
      <c r="E1760" s="1023" t="str">
        <f>'[1]PINAR 2025'!V7</f>
        <v>Secretaría General</v>
      </c>
      <c r="F1760" s="1022" t="str">
        <f>PINAR2026!C5</f>
        <v>Digitalizar la documentación del archivo central en su totalidad (474)</v>
      </c>
      <c r="G1760" s="1022">
        <v>7</v>
      </c>
      <c r="H1760" s="1022" t="s">
        <v>140</v>
      </c>
      <c r="I1760" s="1022">
        <f>PINAR2026!T5</f>
        <v>474</v>
      </c>
      <c r="J1760" s="1022">
        <f>PINAR2026!H5+PINAR2026!I5+PINAR2026!J5+PINAR2026!K5+PINAR2026!L5+PINAR2026!M5+PINAR2026!N5</f>
        <v>260</v>
      </c>
      <c r="K1760" s="1022">
        <f>PINAR2026!Y5+PINAR2026!Z5+PINAR2026!AA5+PINAR2026!AB5+PINAR2026!AC5+PINAR2026!AD5+PINAR2026!AE5</f>
        <v>142</v>
      </c>
      <c r="L1760" s="1031">
        <f t="shared" si="161"/>
        <v>0.54852320675105481</v>
      </c>
      <c r="M1760" s="1031">
        <f t="shared" si="213"/>
        <v>0.29957805907172996</v>
      </c>
      <c r="N1760" s="1022">
        <f>PINAR2026!N5</f>
        <v>36</v>
      </c>
      <c r="O1760" s="1022">
        <f>PINAR2026!AE5</f>
        <v>0</v>
      </c>
      <c r="P1760" s="1029">
        <f t="shared" si="162"/>
        <v>0</v>
      </c>
      <c r="Q1760" s="1029"/>
      <c r="R1760" s="1022">
        <f t="shared" si="209"/>
        <v>-118</v>
      </c>
      <c r="S1760" s="1022">
        <f t="shared" si="210"/>
        <v>-36</v>
      </c>
    </row>
    <row r="1761" spans="1:19" s="1022" customFormat="1" ht="15">
      <c r="A1761" s="1054">
        <v>2</v>
      </c>
      <c r="B1761" s="1023" t="str">
        <f>PINAR2026!B6</f>
        <v>PINAR2</v>
      </c>
      <c r="C1761" s="1053" t="s">
        <v>147</v>
      </c>
      <c r="D1761" s="1053" t="s">
        <v>114</v>
      </c>
      <c r="E1761" s="1023" t="str">
        <f>'[1]PINAR 2025'!V8</f>
        <v>Secretaría General</v>
      </c>
      <c r="F1761" s="1022" t="str">
        <f>PINAR2026!C6</f>
        <v>Organizar los documentos electrónicos en carpetas compartidas</v>
      </c>
      <c r="G1761" s="1022">
        <v>7</v>
      </c>
      <c r="H1761" s="1022" t="s">
        <v>140</v>
      </c>
      <c r="I1761" s="1022">
        <f>PINAR2026!T6</f>
        <v>4</v>
      </c>
      <c r="J1761" s="1022">
        <f>PINAR2026!H6+PINAR2026!I6+PINAR2026!J6+PINAR2026!K6+PINAR2026!L6+PINAR2026!M6+PINAR2026!N6</f>
        <v>2</v>
      </c>
      <c r="K1761" s="1022">
        <f>PINAR2026!Y6+PINAR2026!Z6+PINAR2026!AA6+PINAR2026!AB6+PINAR2026!AC6+PINAR2026!AD6+PINAR2026!AE6</f>
        <v>1</v>
      </c>
      <c r="L1761" s="1031">
        <f t="shared" si="161"/>
        <v>0.5</v>
      </c>
      <c r="M1761" s="1031">
        <f t="shared" si="213"/>
        <v>0.25</v>
      </c>
      <c r="N1761" s="1022">
        <f>PINAR2026!N6</f>
        <v>0</v>
      </c>
      <c r="O1761" s="1022">
        <f>PINAR2026!AE6</f>
        <v>0</v>
      </c>
      <c r="P1761" s="1029" t="e">
        <f t="shared" si="162"/>
        <v>#DIV/0!</v>
      </c>
      <c r="Q1761" s="1029"/>
      <c r="R1761" s="1022">
        <f t="shared" si="209"/>
        <v>-1</v>
      </c>
      <c r="S1761" s="1022">
        <f t="shared" si="210"/>
        <v>0</v>
      </c>
    </row>
    <row r="1762" spans="1:19" s="1022" customFormat="1" ht="15">
      <c r="A1762" s="1054">
        <v>3</v>
      </c>
      <c r="B1762" s="1023" t="str">
        <f>PINAR2026!B7</f>
        <v>PINAR3</v>
      </c>
      <c r="C1762" s="1053" t="s">
        <v>147</v>
      </c>
      <c r="D1762" s="1053" t="s">
        <v>114</v>
      </c>
      <c r="E1762" s="1023" t="str">
        <f>'[1]PINAR 2025'!V9</f>
        <v>Secretaría General</v>
      </c>
      <c r="F1762" s="1022" t="str">
        <f>PINAR2026!C7</f>
        <v>Seguimiento a la implementación del Plan de Preservación Digital del INM</v>
      </c>
      <c r="G1762" s="1022">
        <v>7</v>
      </c>
      <c r="H1762" s="1022" t="s">
        <v>140</v>
      </c>
      <c r="I1762" s="1022">
        <f>PINAR2026!T7</f>
        <v>2</v>
      </c>
      <c r="J1762" s="1022">
        <f>PINAR2026!H7+PINAR2026!I7+PINAR2026!J7+PINAR2026!K7+PINAR2026!L7+PINAR2026!M7+PINAR2026!N7</f>
        <v>1</v>
      </c>
      <c r="K1762" s="1022">
        <f>PINAR2026!Y7+PINAR2026!Z7+PINAR2026!AA7+PINAR2026!AB7+PINAR2026!AC7+PINAR2026!AD7+PINAR2026!AE7</f>
        <v>0</v>
      </c>
      <c r="L1762" s="1031">
        <f t="shared" si="161"/>
        <v>0.5</v>
      </c>
      <c r="M1762" s="1031">
        <f t="shared" si="213"/>
        <v>0</v>
      </c>
      <c r="N1762" s="1022">
        <f>PINAR2026!N7</f>
        <v>0</v>
      </c>
      <c r="O1762" s="1022">
        <f>PINAR2026!AE7</f>
        <v>0</v>
      </c>
      <c r="P1762" s="1029" t="e">
        <f t="shared" si="162"/>
        <v>#DIV/0!</v>
      </c>
      <c r="Q1762" s="1029"/>
      <c r="R1762" s="1022">
        <f t="shared" si="209"/>
        <v>-1</v>
      </c>
      <c r="S1762" s="1022">
        <f t="shared" si="210"/>
        <v>0</v>
      </c>
    </row>
    <row r="1763" spans="1:19" s="1022" customFormat="1" ht="15">
      <c r="A1763" s="1054">
        <v>4</v>
      </c>
      <c r="B1763" s="1023" t="str">
        <f>PINAR2026!B8</f>
        <v>PINAR4</v>
      </c>
      <c r="C1763" s="1053" t="s">
        <v>147</v>
      </c>
      <c r="D1763" s="1053" t="s">
        <v>114</v>
      </c>
      <c r="E1763" s="1023" t="str">
        <f>'[1]PINAR 2025'!V10</f>
        <v>Secretaría General</v>
      </c>
      <c r="F1763" s="1022" t="str">
        <f>PINAR2026!C8</f>
        <v>Actualizar las Tablas de Control de Acceso de acuerdo con la matriz de activos de información</v>
      </c>
      <c r="G1763" s="1022">
        <v>7</v>
      </c>
      <c r="H1763" s="1022" t="s">
        <v>140</v>
      </c>
      <c r="I1763" s="1022">
        <f>PINAR2026!T8</f>
        <v>1</v>
      </c>
      <c r="J1763" s="1022">
        <f>PINAR2026!H8+PINAR2026!I8+PINAR2026!J8+PINAR2026!K8+PINAR2026!L8+PINAR2026!M8+PINAR2026!N8</f>
        <v>1</v>
      </c>
      <c r="K1763" s="1022">
        <f>PINAR2026!Y8+PINAR2026!Z8+PINAR2026!AA8+PINAR2026!AB8+PINAR2026!AC8+PINAR2026!AD8+PINAR2026!AE8</f>
        <v>0</v>
      </c>
      <c r="L1763" s="1031">
        <f t="shared" si="161"/>
        <v>1</v>
      </c>
      <c r="M1763" s="1031">
        <f t="shared" si="213"/>
        <v>0</v>
      </c>
      <c r="N1763" s="1022">
        <f>PINAR2026!N8</f>
        <v>0</v>
      </c>
      <c r="O1763" s="1022">
        <f>PINAR2026!AE8</f>
        <v>0</v>
      </c>
      <c r="P1763" s="1029" t="e">
        <f t="shared" si="162"/>
        <v>#DIV/0!</v>
      </c>
      <c r="Q1763" s="1029"/>
      <c r="R1763" s="1022">
        <f t="shared" si="209"/>
        <v>-1</v>
      </c>
      <c r="S1763" s="1022">
        <f t="shared" si="210"/>
        <v>0</v>
      </c>
    </row>
    <row r="1764" spans="1:19" s="1022" customFormat="1" ht="15">
      <c r="A1764" s="1054">
        <v>5</v>
      </c>
      <c r="B1764" s="1023" t="str">
        <f>PINAR2026!B9</f>
        <v>PINAR5</v>
      </c>
      <c r="C1764" s="1053" t="s">
        <v>147</v>
      </c>
      <c r="D1764" s="1053" t="s">
        <v>114</v>
      </c>
      <c r="E1764" s="1023" t="str">
        <f>'[1]PINAR 2025'!V11</f>
        <v>Secretaría General</v>
      </c>
      <c r="F1764" s="1022" t="str">
        <f>PINAR2026!C9</f>
        <v>Aplicar disposición final - Eliminación de los documentos encontrados en el archivo central</v>
      </c>
      <c r="G1764" s="1022">
        <v>7</v>
      </c>
      <c r="H1764" s="1022" t="s">
        <v>140</v>
      </c>
      <c r="I1764" s="1022">
        <f>PINAR2026!T9</f>
        <v>1</v>
      </c>
      <c r="J1764" s="1022">
        <f>PINAR2026!H9+PINAR2026!I9+PINAR2026!J9+PINAR2026!K9+PINAR2026!L9+PINAR2026!M9+PINAR2026!N9</f>
        <v>0</v>
      </c>
      <c r="K1764" s="1022">
        <f>PINAR2026!Y9+PINAR2026!Z9+PINAR2026!AA9+PINAR2026!AB9+PINAR2026!AC9+PINAR2026!AD9+PINAR2026!AE9</f>
        <v>0</v>
      </c>
      <c r="L1764" s="1031">
        <f t="shared" si="161"/>
        <v>0</v>
      </c>
      <c r="M1764" s="1031">
        <f t="shared" si="213"/>
        <v>0</v>
      </c>
      <c r="N1764" s="1022">
        <f>PINAR2026!N9</f>
        <v>0</v>
      </c>
      <c r="O1764" s="1022">
        <f>PINAR2026!AE9</f>
        <v>0</v>
      </c>
      <c r="P1764" s="1029" t="e">
        <f t="shared" si="162"/>
        <v>#DIV/0!</v>
      </c>
      <c r="Q1764" s="1029"/>
      <c r="R1764" s="1022">
        <f t="shared" si="209"/>
        <v>0</v>
      </c>
      <c r="S1764" s="1022">
        <f t="shared" si="210"/>
        <v>0</v>
      </c>
    </row>
    <row r="1765" spans="1:19" s="1022" customFormat="1" ht="15">
      <c r="A1765" s="1054">
        <v>6</v>
      </c>
      <c r="B1765" s="1023" t="str">
        <f>PINAR2026!B10</f>
        <v>PINAR6</v>
      </c>
      <c r="C1765" s="1053" t="s">
        <v>147</v>
      </c>
      <c r="D1765" s="1053" t="s">
        <v>114</v>
      </c>
      <c r="E1765" s="1023" t="str">
        <f>'[1]PINAR 2025'!V12</f>
        <v>Secretaría General</v>
      </c>
      <c r="F1765" s="1022" t="str">
        <f>PINAR2026!C10</f>
        <v xml:space="preserve">Actualizar la politica de Gestión documental </v>
      </c>
      <c r="G1765" s="1022">
        <v>7</v>
      </c>
      <c r="H1765" s="1022" t="s">
        <v>140</v>
      </c>
      <c r="I1765" s="1022">
        <f>PINAR2026!T10</f>
        <v>1</v>
      </c>
      <c r="J1765" s="1022">
        <f>PINAR2026!H10+PINAR2026!I10+PINAR2026!J10+PINAR2026!K10+PINAR2026!L10+PINAR2026!M10+PINAR2026!N10</f>
        <v>1</v>
      </c>
      <c r="K1765" s="1022">
        <f>PINAR2026!Y10+PINAR2026!Z10+PINAR2026!AA10+PINAR2026!AB10+PINAR2026!AC10+PINAR2026!AD10+PINAR2026!AE10</f>
        <v>0</v>
      </c>
      <c r="L1765" s="1031">
        <f t="shared" si="161"/>
        <v>1</v>
      </c>
      <c r="M1765" s="1031">
        <f t="shared" si="213"/>
        <v>0</v>
      </c>
      <c r="N1765" s="1022">
        <f>PINAR2026!N10</f>
        <v>1</v>
      </c>
      <c r="O1765" s="1022">
        <f>PINAR2026!AE10</f>
        <v>0</v>
      </c>
      <c r="P1765" s="1029">
        <f t="shared" si="162"/>
        <v>0</v>
      </c>
      <c r="Q1765" s="1029"/>
      <c r="R1765" s="1022">
        <f t="shared" si="209"/>
        <v>-1</v>
      </c>
      <c r="S1765" s="1022">
        <f t="shared" si="210"/>
        <v>-1</v>
      </c>
    </row>
    <row r="1766" spans="1:19" s="1022" customFormat="1" ht="15">
      <c r="A1766" s="1054">
        <v>7</v>
      </c>
      <c r="B1766" s="1023" t="str">
        <f>PINAR2026!B11</f>
        <v>PINAR7</v>
      </c>
      <c r="C1766" s="1053" t="s">
        <v>147</v>
      </c>
      <c r="D1766" s="1053" t="s">
        <v>114</v>
      </c>
      <c r="E1766" s="1023" t="str">
        <f>'[1]PINAR 2025'!V13</f>
        <v>Secretaría General</v>
      </c>
      <c r="F1766" s="1022" t="str">
        <f>PINAR2026!C11</f>
        <v>Establecer lineamientos para la gestión de documentos de apoyo</v>
      </c>
      <c r="G1766" s="1022">
        <v>7</v>
      </c>
      <c r="H1766" s="1022" t="s">
        <v>140</v>
      </c>
      <c r="I1766" s="1022">
        <f>PINAR2026!T11</f>
        <v>1</v>
      </c>
      <c r="J1766" s="1022">
        <f>PINAR2026!H11+PINAR2026!I11+PINAR2026!J11+PINAR2026!K11+PINAR2026!L11+PINAR2026!M11+PINAR2026!N11</f>
        <v>0</v>
      </c>
      <c r="K1766" s="1022">
        <f>PINAR2026!Y11+PINAR2026!Z11+PINAR2026!AA11+PINAR2026!AB11+PINAR2026!AC11+PINAR2026!AD11+PINAR2026!AE11</f>
        <v>0</v>
      </c>
      <c r="L1766" s="1031">
        <f t="shared" si="161"/>
        <v>0</v>
      </c>
      <c r="M1766" s="1031">
        <f t="shared" si="213"/>
        <v>0</v>
      </c>
      <c r="N1766" s="1022">
        <f>PINAR2026!N11</f>
        <v>0</v>
      </c>
      <c r="O1766" s="1022">
        <f>PINAR2026!AE11</f>
        <v>0</v>
      </c>
      <c r="P1766" s="1029" t="e">
        <f t="shared" si="162"/>
        <v>#DIV/0!</v>
      </c>
      <c r="Q1766" s="1029"/>
      <c r="R1766" s="1022">
        <f t="shared" si="209"/>
        <v>0</v>
      </c>
      <c r="S1766" s="1022">
        <f t="shared" si="210"/>
        <v>0</v>
      </c>
    </row>
    <row r="1767" spans="1:19" s="1022" customFormat="1" ht="18" customHeight="1">
      <c r="A1767" s="1056">
        <v>1</v>
      </c>
      <c r="B1767" s="1023" t="str">
        <f>PINAR2026!B5</f>
        <v>PINAR1</v>
      </c>
      <c r="C1767" s="1022" t="s">
        <v>147</v>
      </c>
      <c r="D1767" s="1022" t="s">
        <v>114</v>
      </c>
      <c r="E1767" s="1023" t="str">
        <f>PINAR2026!W5</f>
        <v>Secretaría General</v>
      </c>
      <c r="F1767" s="1022" t="str">
        <f>PINAR2026!C5</f>
        <v>Digitalizar la documentación del archivo central en su totalidad (474)</v>
      </c>
      <c r="G1767" s="1022">
        <v>8</v>
      </c>
      <c r="H1767" s="1022" t="s">
        <v>141</v>
      </c>
      <c r="I1767" s="1022">
        <f>PINAR2026!T5</f>
        <v>474</v>
      </c>
      <c r="J1767" s="1022">
        <f>PINAR2026!H5+PINAR2026!I5+PINAR2026!J5+PINAR2026!K5+PINAR2026!L5+PINAR2026!M5+PINAR2026!N5+PINAR2026!O5</f>
        <v>306</v>
      </c>
      <c r="K1767" s="1022">
        <f>PINAR2026!Y5+PINAR2026!Z5+PINAR2026!AA5+PINAR2026!AB5+PINAR2026!AC5+PINAR2026!AD5+PINAR2026!AE5+PINAR2026!AF5</f>
        <v>142</v>
      </c>
      <c r="L1767" s="1031">
        <f t="shared" si="161"/>
        <v>0.64556962025316456</v>
      </c>
      <c r="M1767" s="1031">
        <f t="shared" si="213"/>
        <v>0.29957805907172996</v>
      </c>
      <c r="N1767" s="1022">
        <f>PINAR2026!O5</f>
        <v>46</v>
      </c>
      <c r="O1767" s="1022">
        <f>PINAR2026!AF5</f>
        <v>0</v>
      </c>
      <c r="P1767" s="1029">
        <f t="shared" si="162"/>
        <v>0</v>
      </c>
      <c r="Q1767" s="1029"/>
      <c r="R1767" s="1022">
        <f t="shared" si="209"/>
        <v>-164</v>
      </c>
      <c r="S1767" s="1022">
        <f t="shared" si="210"/>
        <v>-46</v>
      </c>
    </row>
    <row r="1768" spans="1:19" s="1022" customFormat="1" ht="15">
      <c r="A1768" s="1054">
        <v>2</v>
      </c>
      <c r="B1768" s="1023" t="str">
        <f>PINAR2026!B6</f>
        <v>PINAR2</v>
      </c>
      <c r="C1768" s="1053" t="s">
        <v>147</v>
      </c>
      <c r="D1768" s="1053" t="s">
        <v>114</v>
      </c>
      <c r="E1768" s="1023" t="str">
        <f>PINAR2026!W6</f>
        <v>Secretaría General</v>
      </c>
      <c r="F1768" s="1022" t="str">
        <f>PINAR2026!C6</f>
        <v>Organizar los documentos electrónicos en carpetas compartidas</v>
      </c>
      <c r="G1768" s="1022">
        <v>8</v>
      </c>
      <c r="H1768" s="1022" t="s">
        <v>141</v>
      </c>
      <c r="I1768" s="1022">
        <f>PINAR2026!T6</f>
        <v>4</v>
      </c>
      <c r="J1768" s="1022">
        <f>PINAR2026!H6+PINAR2026!I6+PINAR2026!J6+PINAR2026!K6+PINAR2026!L6+PINAR2026!M6+PINAR2026!N6+PINAR2026!O6</f>
        <v>2</v>
      </c>
      <c r="K1768" s="1022">
        <f>PINAR2026!Y6+PINAR2026!Z6+PINAR2026!AA6+PINAR2026!AB6+PINAR2026!AC6+PINAR2026!AD6+PINAR2026!AE6+PINAR2026!AF6</f>
        <v>1</v>
      </c>
      <c r="L1768" s="1031">
        <f t="shared" si="161"/>
        <v>0.5</v>
      </c>
      <c r="M1768" s="1031">
        <f t="shared" si="213"/>
        <v>0.25</v>
      </c>
      <c r="N1768" s="1022">
        <f>PINAR2026!O6</f>
        <v>0</v>
      </c>
      <c r="O1768" s="1022">
        <f>PINAR2026!AF6</f>
        <v>0</v>
      </c>
      <c r="P1768" s="1029" t="e">
        <f t="shared" si="162"/>
        <v>#DIV/0!</v>
      </c>
      <c r="Q1768" s="1029"/>
      <c r="R1768" s="1022">
        <f t="shared" si="209"/>
        <v>-1</v>
      </c>
      <c r="S1768" s="1022">
        <f t="shared" si="210"/>
        <v>0</v>
      </c>
    </row>
    <row r="1769" spans="1:19" s="1022" customFormat="1" ht="15">
      <c r="A1769" s="1054">
        <v>3</v>
      </c>
      <c r="B1769" s="1023" t="str">
        <f>PINAR2026!B7</f>
        <v>PINAR3</v>
      </c>
      <c r="C1769" s="1053" t="s">
        <v>147</v>
      </c>
      <c r="D1769" s="1053" t="s">
        <v>114</v>
      </c>
      <c r="E1769" s="1023" t="str">
        <f>PINAR2026!W7</f>
        <v>Secretaría General</v>
      </c>
      <c r="F1769" s="1022" t="str">
        <f>PINAR2026!C7</f>
        <v>Seguimiento a la implementación del Plan de Preservación Digital del INM</v>
      </c>
      <c r="G1769" s="1022">
        <v>8</v>
      </c>
      <c r="H1769" s="1022" t="s">
        <v>141</v>
      </c>
      <c r="I1769" s="1022">
        <f>PINAR2026!T7</f>
        <v>2</v>
      </c>
      <c r="J1769" s="1022">
        <f>PINAR2026!H7+PINAR2026!I7+PINAR2026!J7+PINAR2026!K7+PINAR2026!L7+PINAR2026!M7+PINAR2026!N7+PINAR2026!O7</f>
        <v>1</v>
      </c>
      <c r="K1769" s="1022">
        <f>PINAR2026!Y7+PINAR2026!Z7+PINAR2026!AA7+PINAR2026!AB7+PINAR2026!AC7+PINAR2026!AD7+PINAR2026!AE7+PINAR2026!AF7</f>
        <v>0</v>
      </c>
      <c r="L1769" s="1031">
        <f t="shared" si="161"/>
        <v>0.5</v>
      </c>
      <c r="M1769" s="1031">
        <f t="shared" si="213"/>
        <v>0</v>
      </c>
      <c r="N1769" s="1022">
        <f>PINAR2026!O7</f>
        <v>0</v>
      </c>
      <c r="O1769" s="1022">
        <f>PINAR2026!AF7</f>
        <v>0</v>
      </c>
      <c r="P1769" s="1029" t="e">
        <f t="shared" si="162"/>
        <v>#DIV/0!</v>
      </c>
      <c r="Q1769" s="1029"/>
      <c r="R1769" s="1022">
        <f t="shared" si="209"/>
        <v>-1</v>
      </c>
      <c r="S1769" s="1022">
        <f t="shared" si="210"/>
        <v>0</v>
      </c>
    </row>
    <row r="1770" spans="1:19" s="1022" customFormat="1" ht="15">
      <c r="A1770" s="1054">
        <v>4</v>
      </c>
      <c r="B1770" s="1023" t="str">
        <f>PINAR2026!B8</f>
        <v>PINAR4</v>
      </c>
      <c r="C1770" s="1053" t="s">
        <v>147</v>
      </c>
      <c r="D1770" s="1053" t="s">
        <v>114</v>
      </c>
      <c r="E1770" s="1023" t="str">
        <f>PINAR2026!W8</f>
        <v>Secretaría General</v>
      </c>
      <c r="F1770" s="1022" t="str">
        <f>PINAR2026!C8</f>
        <v>Actualizar las Tablas de Control de Acceso de acuerdo con la matriz de activos de información</v>
      </c>
      <c r="G1770" s="1022">
        <v>8</v>
      </c>
      <c r="H1770" s="1022" t="s">
        <v>141</v>
      </c>
      <c r="I1770" s="1022">
        <f>PINAR2026!T8</f>
        <v>1</v>
      </c>
      <c r="J1770" s="1022">
        <f>PINAR2026!H8+PINAR2026!I8+PINAR2026!J8+PINAR2026!K8+PINAR2026!L8+PINAR2026!M8+PINAR2026!N8+PINAR2026!O8</f>
        <v>1</v>
      </c>
      <c r="K1770" s="1022">
        <f>PINAR2026!Y8+PINAR2026!Z8+PINAR2026!AA8+PINAR2026!AB8+PINAR2026!AC8+PINAR2026!AD8+PINAR2026!AE8+PINAR2026!AF8</f>
        <v>0</v>
      </c>
      <c r="L1770" s="1031">
        <f t="shared" si="161"/>
        <v>1</v>
      </c>
      <c r="M1770" s="1031">
        <f t="shared" si="213"/>
        <v>0</v>
      </c>
      <c r="N1770" s="1022">
        <f>PINAR2026!O8</f>
        <v>0</v>
      </c>
      <c r="O1770" s="1022">
        <f>PINAR2026!AF8</f>
        <v>0</v>
      </c>
      <c r="P1770" s="1029" t="e">
        <f t="shared" si="162"/>
        <v>#DIV/0!</v>
      </c>
      <c r="Q1770" s="1029"/>
      <c r="R1770" s="1022">
        <f t="shared" si="209"/>
        <v>-1</v>
      </c>
      <c r="S1770" s="1022">
        <f t="shared" si="210"/>
        <v>0</v>
      </c>
    </row>
    <row r="1771" spans="1:19" s="1022" customFormat="1" ht="15">
      <c r="A1771" s="1054">
        <v>5</v>
      </c>
      <c r="B1771" s="1023" t="str">
        <f>PINAR2026!B9</f>
        <v>PINAR5</v>
      </c>
      <c r="C1771" s="1053" t="s">
        <v>147</v>
      </c>
      <c r="D1771" s="1053" t="s">
        <v>114</v>
      </c>
      <c r="E1771" s="1023" t="str">
        <f>PINAR2026!W9</f>
        <v>Secretaría General</v>
      </c>
      <c r="F1771" s="1022" t="str">
        <f>PINAR2026!C9</f>
        <v>Aplicar disposición final - Eliminación de los documentos encontrados en el archivo central</v>
      </c>
      <c r="G1771" s="1022">
        <v>8</v>
      </c>
      <c r="H1771" s="1022" t="s">
        <v>141</v>
      </c>
      <c r="I1771" s="1022">
        <f>PINAR2026!T9</f>
        <v>1</v>
      </c>
      <c r="J1771" s="1022">
        <f>PINAR2026!H9+PINAR2026!I9+PINAR2026!J9+PINAR2026!K9+PINAR2026!L9+PINAR2026!M9+PINAR2026!N9+PINAR2026!O9</f>
        <v>0</v>
      </c>
      <c r="K1771" s="1022">
        <f>PINAR2026!Y9+PINAR2026!Z9+PINAR2026!AA9+PINAR2026!AB9+PINAR2026!AC9+PINAR2026!AD9+PINAR2026!AE9+PINAR2026!AF9</f>
        <v>0</v>
      </c>
      <c r="L1771" s="1031">
        <f t="shared" si="161"/>
        <v>0</v>
      </c>
      <c r="M1771" s="1031">
        <f t="shared" si="213"/>
        <v>0</v>
      </c>
      <c r="N1771" s="1022">
        <f>PINAR2026!O9</f>
        <v>0</v>
      </c>
      <c r="O1771" s="1022">
        <f>PINAR2026!AF9</f>
        <v>0</v>
      </c>
      <c r="P1771" s="1029" t="e">
        <f t="shared" si="162"/>
        <v>#DIV/0!</v>
      </c>
      <c r="Q1771" s="1029"/>
      <c r="R1771" s="1022">
        <f t="shared" si="209"/>
        <v>0</v>
      </c>
      <c r="S1771" s="1022">
        <f t="shared" si="210"/>
        <v>0</v>
      </c>
    </row>
    <row r="1772" spans="1:19" s="1022" customFormat="1" ht="15">
      <c r="A1772" s="1054">
        <v>6</v>
      </c>
      <c r="B1772" s="1023" t="str">
        <f>PINAR2026!B10</f>
        <v>PINAR6</v>
      </c>
      <c r="C1772" s="1053" t="s">
        <v>147</v>
      </c>
      <c r="D1772" s="1053" t="s">
        <v>114</v>
      </c>
      <c r="E1772" s="1023" t="str">
        <f>PINAR2026!W10</f>
        <v>Secretaría General</v>
      </c>
      <c r="F1772" s="1022" t="str">
        <f>PINAR2026!C10</f>
        <v xml:space="preserve">Actualizar la politica de Gestión documental </v>
      </c>
      <c r="G1772" s="1022">
        <v>8</v>
      </c>
      <c r="H1772" s="1022" t="s">
        <v>141</v>
      </c>
      <c r="I1772" s="1022">
        <f>PINAR2026!T10</f>
        <v>1</v>
      </c>
      <c r="J1772" s="1022">
        <f>PINAR2026!H10+PINAR2026!I10+PINAR2026!J10+PINAR2026!K10+PINAR2026!L10+PINAR2026!M10+PINAR2026!N10+PINAR2026!O10</f>
        <v>1</v>
      </c>
      <c r="K1772" s="1022">
        <f>PINAR2026!Y10+PINAR2026!Z10+PINAR2026!AA10+PINAR2026!AB10+PINAR2026!AC10+PINAR2026!AD10+PINAR2026!AE10+PINAR2026!AF10</f>
        <v>0</v>
      </c>
      <c r="L1772" s="1031">
        <f t="shared" si="161"/>
        <v>1</v>
      </c>
      <c r="M1772" s="1031">
        <f t="shared" si="213"/>
        <v>0</v>
      </c>
      <c r="N1772" s="1022">
        <f>PINAR2026!O10</f>
        <v>0</v>
      </c>
      <c r="O1772" s="1022">
        <f>PINAR2026!AF10</f>
        <v>0</v>
      </c>
      <c r="P1772" s="1029" t="e">
        <f t="shared" ref="P1772:P1777" si="214">O163/N1772</f>
        <v>#DIV/0!</v>
      </c>
      <c r="Q1772" s="1029"/>
      <c r="R1772" s="1022">
        <f t="shared" si="209"/>
        <v>-1</v>
      </c>
      <c r="S1772" s="1022">
        <f t="shared" si="210"/>
        <v>0</v>
      </c>
    </row>
    <row r="1773" spans="1:19" s="1022" customFormat="1" ht="15">
      <c r="A1773" s="1054">
        <v>7</v>
      </c>
      <c r="B1773" s="1023" t="str">
        <f>PINAR2026!B11</f>
        <v>PINAR7</v>
      </c>
      <c r="C1773" s="1053" t="s">
        <v>147</v>
      </c>
      <c r="D1773" s="1053" t="s">
        <v>114</v>
      </c>
      <c r="E1773" s="1023" t="str">
        <f>PINAR2026!W11</f>
        <v>Secretaría General</v>
      </c>
      <c r="F1773" s="1022" t="str">
        <f>PINAR2026!C11</f>
        <v>Establecer lineamientos para la gestión de documentos de apoyo</v>
      </c>
      <c r="G1773" s="1022">
        <v>8</v>
      </c>
      <c r="H1773" s="1022" t="s">
        <v>141</v>
      </c>
      <c r="I1773" s="1022">
        <f>PINAR2026!T11</f>
        <v>1</v>
      </c>
      <c r="J1773" s="1022">
        <f>PINAR2026!H11+PINAR2026!I11+PINAR2026!J11+PINAR2026!K11+PINAR2026!L11+PINAR2026!M11+PINAR2026!N11+PINAR2026!O11</f>
        <v>0</v>
      </c>
      <c r="K1773" s="1022">
        <f>PINAR2026!Y11+PINAR2026!Z11+PINAR2026!AA11+PINAR2026!AB11+PINAR2026!AC11+PINAR2026!AD11+PINAR2026!AE11+PINAR2026!AF11</f>
        <v>0</v>
      </c>
      <c r="L1773" s="1031">
        <f t="shared" si="161"/>
        <v>0</v>
      </c>
      <c r="M1773" s="1031">
        <f t="shared" si="213"/>
        <v>0</v>
      </c>
      <c r="N1773" s="1022">
        <f>PINAR2026!O11</f>
        <v>0</v>
      </c>
      <c r="O1773" s="1022">
        <f>PINAR2026!AF11</f>
        <v>0</v>
      </c>
      <c r="P1773" s="1029" t="e">
        <f t="shared" si="214"/>
        <v>#DIV/0!</v>
      </c>
      <c r="Q1773" s="1029"/>
      <c r="R1773" s="1022">
        <f t="shared" si="209"/>
        <v>0</v>
      </c>
      <c r="S1773" s="1022">
        <f t="shared" si="210"/>
        <v>0</v>
      </c>
    </row>
    <row r="1774" spans="1:19" s="1022" customFormat="1" ht="17.25" customHeight="1">
      <c r="A1774" s="1056">
        <v>1</v>
      </c>
      <c r="B1774" s="1023" t="str">
        <f>PINAR2026!B5</f>
        <v>PINAR1</v>
      </c>
      <c r="C1774" s="1022" t="s">
        <v>147</v>
      </c>
      <c r="D1774" s="1022" t="s">
        <v>114</v>
      </c>
      <c r="E1774" s="1023" t="str">
        <f>PINAR2026!W5</f>
        <v>Secretaría General</v>
      </c>
      <c r="F1774" s="1022" t="str">
        <f>PINAR2026!C5</f>
        <v>Digitalizar la documentación del archivo central en su totalidad (474)</v>
      </c>
      <c r="G1774" s="1022">
        <v>9</v>
      </c>
      <c r="H1774" s="1022" t="s">
        <v>142</v>
      </c>
      <c r="I1774" s="1022">
        <f>PINAR2026!T5</f>
        <v>474</v>
      </c>
      <c r="J1774" s="1022">
        <f>PINAR2026!H5+PINAR2026!I5+PINAR2026!J5+PINAR2026!K5+PINAR2026!L5+PINAR2026!M5+PINAR2026!N5+PINAR2026!O5+PINAR2026!P5</f>
        <v>346</v>
      </c>
      <c r="K1774" s="1022">
        <f>PINAR2026!Y5+PINAR2026!Z5+PINAR2026!AA5+PINAR2026!AB5+PINAR2026!AC5+PINAR2026!AD5+PINAR2026!AE5+PINAR2026!AF5+PINAR2026!AG5</f>
        <v>142</v>
      </c>
      <c r="L1774" s="1031">
        <f t="shared" ref="L1774:L1849" si="215">J1774/I1774</f>
        <v>0.72995780590717296</v>
      </c>
      <c r="M1774" s="1031">
        <f t="shared" si="213"/>
        <v>0.29957805907172996</v>
      </c>
      <c r="N1774" s="1022">
        <f>PINAR2026!P5</f>
        <v>40</v>
      </c>
      <c r="O1774" s="1022">
        <f>PINAR2026!AG5</f>
        <v>0</v>
      </c>
      <c r="P1774" s="1029">
        <f t="shared" si="214"/>
        <v>0</v>
      </c>
      <c r="Q1774" s="1029"/>
      <c r="R1774" s="1022">
        <f t="shared" ref="R1774:R1849" si="216">K1774-J1774</f>
        <v>-204</v>
      </c>
      <c r="S1774" s="1022">
        <f t="shared" ref="S1774:S1849" si="217">O1774-N1774</f>
        <v>-40</v>
      </c>
    </row>
    <row r="1775" spans="1:19" s="1022" customFormat="1" ht="15">
      <c r="A1775" s="1054">
        <v>2</v>
      </c>
      <c r="B1775" s="1023" t="str">
        <f>PINAR2026!B6</f>
        <v>PINAR2</v>
      </c>
      <c r="C1775" s="1053" t="s">
        <v>147</v>
      </c>
      <c r="D1775" s="1053" t="s">
        <v>114</v>
      </c>
      <c r="E1775" s="1023" t="str">
        <f>PINAR2026!W6</f>
        <v>Secretaría General</v>
      </c>
      <c r="F1775" s="1022" t="str">
        <f>PINAR2026!C6</f>
        <v>Organizar los documentos electrónicos en carpetas compartidas</v>
      </c>
      <c r="G1775" s="1022">
        <v>9</v>
      </c>
      <c r="H1775" s="1022" t="s">
        <v>142</v>
      </c>
      <c r="I1775" s="1022">
        <f>PINAR2026!T6</f>
        <v>4</v>
      </c>
      <c r="J1775" s="1022">
        <f>PINAR2026!H6+PINAR2026!I6+PINAR2026!J6+PINAR2026!K6+PINAR2026!L6+PINAR2026!M6+PINAR2026!N6+PINAR2026!O6+PINAR2026!P6</f>
        <v>3</v>
      </c>
      <c r="K1775" s="1022">
        <f>PINAR2026!Y6+PINAR2026!Z6+PINAR2026!AA6+PINAR2026!AB6+PINAR2026!AC6+PINAR2026!AD6+PINAR2026!AE6+PINAR2026!AF6+PINAR2026!AG6</f>
        <v>1</v>
      </c>
      <c r="L1775" s="1031">
        <f t="shared" si="215"/>
        <v>0.75</v>
      </c>
      <c r="M1775" s="1031">
        <f t="shared" si="213"/>
        <v>0.25</v>
      </c>
      <c r="N1775" s="1022">
        <f>PINAR2026!P6</f>
        <v>1</v>
      </c>
      <c r="O1775" s="1022">
        <f>PINAR2026!AG6</f>
        <v>0</v>
      </c>
      <c r="P1775" s="1029">
        <f t="shared" si="214"/>
        <v>0</v>
      </c>
      <c r="Q1775" s="1029"/>
      <c r="R1775" s="1022">
        <f t="shared" si="216"/>
        <v>-2</v>
      </c>
      <c r="S1775" s="1022">
        <f t="shared" si="217"/>
        <v>-1</v>
      </c>
    </row>
    <row r="1776" spans="1:19" s="1022" customFormat="1" ht="15">
      <c r="A1776" s="1054">
        <v>3</v>
      </c>
      <c r="B1776" s="1023" t="str">
        <f>PINAR2026!B7</f>
        <v>PINAR3</v>
      </c>
      <c r="C1776" s="1053" t="s">
        <v>147</v>
      </c>
      <c r="D1776" s="1053" t="s">
        <v>114</v>
      </c>
      <c r="E1776" s="1023" t="str">
        <f>PINAR2026!W7</f>
        <v>Secretaría General</v>
      </c>
      <c r="F1776" s="1022" t="str">
        <f>PINAR2026!C7</f>
        <v>Seguimiento a la implementación del Plan de Preservación Digital del INM</v>
      </c>
      <c r="G1776" s="1022">
        <v>9</v>
      </c>
      <c r="H1776" s="1022" t="s">
        <v>142</v>
      </c>
      <c r="I1776" s="1022">
        <f>PINAR2026!T7</f>
        <v>2</v>
      </c>
      <c r="J1776" s="1022">
        <f>PINAR2026!H7+PINAR2026!I7+PINAR2026!J7+PINAR2026!K7+PINAR2026!L7+PINAR2026!M7+PINAR2026!N7+PINAR2026!O7+PINAR2026!P7</f>
        <v>1</v>
      </c>
      <c r="K1776" s="1022">
        <f>PINAR2026!Y7+PINAR2026!Z7+PINAR2026!AA7+PINAR2026!AB7+PINAR2026!AC7+PINAR2026!AD7+PINAR2026!AE7+PINAR2026!AF7+PINAR2026!AG7</f>
        <v>0</v>
      </c>
      <c r="L1776" s="1031">
        <f t="shared" si="215"/>
        <v>0.5</v>
      </c>
      <c r="M1776" s="1031">
        <f t="shared" si="213"/>
        <v>0</v>
      </c>
      <c r="N1776" s="1022">
        <f>PINAR2026!P7</f>
        <v>0</v>
      </c>
      <c r="O1776" s="1022">
        <f>PINAR2026!AG7</f>
        <v>0</v>
      </c>
      <c r="P1776" s="1029" t="e">
        <f t="shared" si="214"/>
        <v>#DIV/0!</v>
      </c>
      <c r="Q1776" s="1029"/>
      <c r="R1776" s="1022">
        <f t="shared" si="216"/>
        <v>-1</v>
      </c>
      <c r="S1776" s="1022">
        <f t="shared" si="217"/>
        <v>0</v>
      </c>
    </row>
    <row r="1777" spans="1:19" s="1022" customFormat="1" ht="15">
      <c r="A1777" s="1054">
        <v>4</v>
      </c>
      <c r="B1777" s="1023" t="str">
        <f>PINAR2026!B8</f>
        <v>PINAR4</v>
      </c>
      <c r="C1777" s="1053" t="s">
        <v>147</v>
      </c>
      <c r="D1777" s="1053" t="s">
        <v>114</v>
      </c>
      <c r="E1777" s="1023" t="str">
        <f>PINAR2026!W8</f>
        <v>Secretaría General</v>
      </c>
      <c r="F1777" s="1022" t="str">
        <f>PINAR2026!C8</f>
        <v>Actualizar las Tablas de Control de Acceso de acuerdo con la matriz de activos de información</v>
      </c>
      <c r="G1777" s="1022">
        <v>9</v>
      </c>
      <c r="H1777" s="1022" t="s">
        <v>142</v>
      </c>
      <c r="I1777" s="1022">
        <f>PINAR2026!T8</f>
        <v>1</v>
      </c>
      <c r="J1777" s="1022">
        <f>PINAR2026!H8+PINAR2026!I8+PINAR2026!J8+PINAR2026!K8+PINAR2026!L8+PINAR2026!M8+PINAR2026!N8+PINAR2026!O8+PINAR2026!P8</f>
        <v>1</v>
      </c>
      <c r="K1777" s="1022">
        <f>PINAR2026!Y8+PINAR2026!Z8+PINAR2026!AA8+PINAR2026!AB8+PINAR2026!AC8+PINAR2026!AD8+PINAR2026!AE8+PINAR2026!AF8+PINAR2026!AG8</f>
        <v>0</v>
      </c>
      <c r="L1777" s="1031">
        <f t="shared" si="215"/>
        <v>1</v>
      </c>
      <c r="M1777" s="1031">
        <f t="shared" si="213"/>
        <v>0</v>
      </c>
      <c r="N1777" s="1022">
        <f>PINAR2026!P8</f>
        <v>0</v>
      </c>
      <c r="O1777" s="1022">
        <f>PINAR2026!AG8</f>
        <v>0</v>
      </c>
      <c r="P1777" s="1029" t="e">
        <f t="shared" si="214"/>
        <v>#DIV/0!</v>
      </c>
      <c r="Q1777" s="1029"/>
      <c r="R1777" s="1022">
        <f t="shared" si="216"/>
        <v>-1</v>
      </c>
      <c r="S1777" s="1022">
        <f t="shared" si="217"/>
        <v>0</v>
      </c>
    </row>
    <row r="1778" spans="1:19" s="1022" customFormat="1" ht="15">
      <c r="A1778" s="1054">
        <v>5</v>
      </c>
      <c r="B1778" s="1023" t="str">
        <f>PINAR2026!B9</f>
        <v>PINAR5</v>
      </c>
      <c r="C1778" s="1053" t="s">
        <v>147</v>
      </c>
      <c r="D1778" s="1053" t="s">
        <v>114</v>
      </c>
      <c r="E1778" s="1023" t="str">
        <f>PINAR2026!W9</f>
        <v>Secretaría General</v>
      </c>
      <c r="F1778" s="1022" t="str">
        <f>PINAR2026!C9</f>
        <v>Aplicar disposición final - Eliminación de los documentos encontrados en el archivo central</v>
      </c>
      <c r="G1778" s="1022">
        <v>9</v>
      </c>
      <c r="H1778" s="1022" t="s">
        <v>142</v>
      </c>
      <c r="I1778" s="1022">
        <f>PINAR2026!T9</f>
        <v>1</v>
      </c>
      <c r="J1778" s="1022">
        <f>PINAR2026!H9+PINAR2026!I9+PINAR2026!J9+PINAR2026!K9+PINAR2026!L9+PINAR2026!M9+PINAR2026!N9+PINAR2026!O9+PINAR2026!P9</f>
        <v>0</v>
      </c>
      <c r="K1778" s="1022">
        <f>PINAR2026!Y9+PINAR2026!Z9+PINAR2026!AA9+PINAR2026!AB9+PINAR2026!AC9+PINAR2026!AD9+PINAR2026!AE9+PINAR2026!AF9+PINAR2026!AG9</f>
        <v>0</v>
      </c>
      <c r="L1778" s="1031">
        <f t="shared" si="215"/>
        <v>0</v>
      </c>
      <c r="M1778" s="1031">
        <f t="shared" si="213"/>
        <v>0</v>
      </c>
      <c r="N1778" s="1022">
        <f>PINAR2026!P9</f>
        <v>0</v>
      </c>
      <c r="O1778" s="1022">
        <f>PINAR2026!AG9</f>
        <v>0</v>
      </c>
      <c r="P1778" s="1029" t="e">
        <f t="shared" ref="P1778:P1853" si="218">O1778/N1778</f>
        <v>#DIV/0!</v>
      </c>
      <c r="Q1778" s="1029"/>
      <c r="R1778" s="1022">
        <f t="shared" si="216"/>
        <v>0</v>
      </c>
      <c r="S1778" s="1022">
        <f t="shared" si="217"/>
        <v>0</v>
      </c>
    </row>
    <row r="1779" spans="1:19" s="1022" customFormat="1" ht="15">
      <c r="A1779" s="1054">
        <v>6</v>
      </c>
      <c r="B1779" s="1023" t="str">
        <f>PINAR2026!B10</f>
        <v>PINAR6</v>
      </c>
      <c r="C1779" s="1053" t="s">
        <v>147</v>
      </c>
      <c r="D1779" s="1053" t="s">
        <v>114</v>
      </c>
      <c r="E1779" s="1023" t="str">
        <f>PINAR2026!W10</f>
        <v>Secretaría General</v>
      </c>
      <c r="F1779" s="1022" t="str">
        <f>PINAR2026!C10</f>
        <v xml:space="preserve">Actualizar la politica de Gestión documental </v>
      </c>
      <c r="G1779" s="1022">
        <v>9</v>
      </c>
      <c r="H1779" s="1022" t="s">
        <v>142</v>
      </c>
      <c r="I1779" s="1022">
        <f>PINAR2026!T10</f>
        <v>1</v>
      </c>
      <c r="J1779" s="1022">
        <f>PINAR2026!H10+PINAR2026!I10+PINAR2026!J10+PINAR2026!K10+PINAR2026!L10+PINAR2026!M10+PINAR2026!N10+PINAR2026!O10+PINAR2026!P10</f>
        <v>1</v>
      </c>
      <c r="K1779" s="1022">
        <f>PINAR2026!Y10+PINAR2026!Z10+PINAR2026!AA10+PINAR2026!AB10+PINAR2026!AC10+PINAR2026!AD10+PINAR2026!AE10+PINAR2026!AF10+PINAR2026!AG10</f>
        <v>0</v>
      </c>
      <c r="L1779" s="1031">
        <f t="shared" si="215"/>
        <v>1</v>
      </c>
      <c r="M1779" s="1031">
        <f t="shared" si="213"/>
        <v>0</v>
      </c>
      <c r="N1779" s="1022">
        <f>PINAR2026!P10</f>
        <v>0</v>
      </c>
      <c r="O1779" s="1022">
        <f>PINAR2026!AG10</f>
        <v>0</v>
      </c>
      <c r="P1779" s="1029" t="e">
        <f t="shared" si="218"/>
        <v>#DIV/0!</v>
      </c>
      <c r="Q1779" s="1029"/>
      <c r="R1779" s="1022">
        <f t="shared" si="216"/>
        <v>-1</v>
      </c>
      <c r="S1779" s="1022">
        <f t="shared" si="217"/>
        <v>0</v>
      </c>
    </row>
    <row r="1780" spans="1:19" s="1022" customFormat="1" ht="15">
      <c r="A1780" s="1054">
        <v>7</v>
      </c>
      <c r="B1780" s="1023" t="str">
        <f>PINAR2026!B11</f>
        <v>PINAR7</v>
      </c>
      <c r="C1780" s="1053" t="s">
        <v>147</v>
      </c>
      <c r="D1780" s="1053" t="s">
        <v>114</v>
      </c>
      <c r="E1780" s="1023" t="str">
        <f>PINAR2026!W11</f>
        <v>Secretaría General</v>
      </c>
      <c r="F1780" s="1022" t="str">
        <f>PINAR2026!C11</f>
        <v>Establecer lineamientos para la gestión de documentos de apoyo</v>
      </c>
      <c r="G1780" s="1022">
        <v>9</v>
      </c>
      <c r="H1780" s="1022" t="s">
        <v>142</v>
      </c>
      <c r="I1780" s="1022">
        <f>PINAR2026!T11</f>
        <v>1</v>
      </c>
      <c r="J1780" s="1022">
        <f>PINAR2026!H11+PINAR2026!I11+PINAR2026!J11+PINAR2026!K11+PINAR2026!L11+PINAR2026!M11+PINAR2026!N11+PINAR2026!O11+PINAR2026!P11</f>
        <v>0</v>
      </c>
      <c r="K1780" s="1022">
        <f>PINAR2026!Y11+PINAR2026!Z11+PINAR2026!AA11+PINAR2026!AB11+PINAR2026!AC11+PINAR2026!AD11+PINAR2026!AE11+PINAR2026!AF11+PINAR2026!AG11</f>
        <v>0</v>
      </c>
      <c r="L1780" s="1031">
        <f t="shared" si="215"/>
        <v>0</v>
      </c>
      <c r="M1780" s="1031">
        <f t="shared" si="213"/>
        <v>0</v>
      </c>
      <c r="N1780" s="1022">
        <f>PINAR2026!P11</f>
        <v>0</v>
      </c>
      <c r="O1780" s="1022">
        <f>PINAR2026!AG11</f>
        <v>0</v>
      </c>
      <c r="P1780" s="1029" t="e">
        <f t="shared" si="218"/>
        <v>#DIV/0!</v>
      </c>
      <c r="Q1780" s="1029"/>
      <c r="R1780" s="1022">
        <f t="shared" si="216"/>
        <v>0</v>
      </c>
      <c r="S1780" s="1022">
        <f t="shared" si="217"/>
        <v>0</v>
      </c>
    </row>
    <row r="1781" spans="1:19" s="1022" customFormat="1" ht="14.25" customHeight="1">
      <c r="A1781" s="1056">
        <v>1</v>
      </c>
      <c r="B1781" s="1023" t="str">
        <f>PINAR2026!B5</f>
        <v>PINAR1</v>
      </c>
      <c r="C1781" s="1022" t="s">
        <v>147</v>
      </c>
      <c r="D1781" s="1022" t="s">
        <v>114</v>
      </c>
      <c r="E1781" s="1023" t="str">
        <f>PINAR2026!W5</f>
        <v>Secretaría General</v>
      </c>
      <c r="F1781" s="1022" t="str">
        <f>PINAR2026!C5</f>
        <v>Digitalizar la documentación del archivo central en su totalidad (474)</v>
      </c>
      <c r="G1781" s="1022">
        <v>10</v>
      </c>
      <c r="H1781" s="1022" t="s">
        <v>143</v>
      </c>
      <c r="I1781" s="1022">
        <f>PINAR2026!T5</f>
        <v>474</v>
      </c>
      <c r="J1781" s="1022">
        <f>PINAR2026!H5+PINAR2026!I5+PINAR2026!J5+PINAR2026!K5+PINAR2026!L5+PINAR2026!M5+PINAR2026!N5+PINAR2026!O5+PINAR2026!P5+PINAR2026!Q5</f>
        <v>394</v>
      </c>
      <c r="K1781" s="1022">
        <f>PINAR2026!Y5+PINAR2026!Z5+PINAR2026!AA5+PINAR2026!AB5+PINAR2026!AC5+PINAR2026!AD5+PINAR2026!AE5+PINAR2026!AF5+PINAR2026!AG5+PINAR2026!AH5</f>
        <v>142</v>
      </c>
      <c r="L1781" s="1031">
        <f t="shared" si="215"/>
        <v>0.83122362869198307</v>
      </c>
      <c r="M1781" s="1031">
        <f t="shared" si="213"/>
        <v>0.29957805907172996</v>
      </c>
      <c r="N1781" s="1022">
        <f>PINAR2026!Q5</f>
        <v>48</v>
      </c>
      <c r="O1781" s="1022">
        <f>PINAR2026!AH5</f>
        <v>0</v>
      </c>
      <c r="P1781" s="1029">
        <f t="shared" si="218"/>
        <v>0</v>
      </c>
      <c r="Q1781" s="1029"/>
      <c r="R1781" s="1022">
        <f t="shared" si="216"/>
        <v>-252</v>
      </c>
      <c r="S1781" s="1022">
        <f t="shared" si="217"/>
        <v>-48</v>
      </c>
    </row>
    <row r="1782" spans="1:19" s="1022" customFormat="1" ht="15">
      <c r="A1782" s="1054">
        <v>2</v>
      </c>
      <c r="B1782" s="1023" t="str">
        <f>PINAR2026!B6</f>
        <v>PINAR2</v>
      </c>
      <c r="C1782" s="1053" t="s">
        <v>147</v>
      </c>
      <c r="D1782" s="1053" t="s">
        <v>114</v>
      </c>
      <c r="E1782" s="1023" t="str">
        <f>PINAR2026!W6</f>
        <v>Secretaría General</v>
      </c>
      <c r="F1782" s="1022" t="str">
        <f>PINAR2026!C6</f>
        <v>Organizar los documentos electrónicos en carpetas compartidas</v>
      </c>
      <c r="G1782" s="1022">
        <v>10</v>
      </c>
      <c r="H1782" s="1022" t="s">
        <v>143</v>
      </c>
      <c r="I1782" s="1022">
        <f>PINAR2026!T6</f>
        <v>4</v>
      </c>
      <c r="J1782" s="1022">
        <f>PINAR2026!H6+PINAR2026!I6+PINAR2026!J6+PINAR2026!K6+PINAR2026!L6+PINAR2026!M6+PINAR2026!N6+PINAR2026!O6+PINAR2026!P6+PINAR2026!Q6</f>
        <v>3</v>
      </c>
      <c r="K1782" s="1022">
        <f>PINAR2026!Y6+PINAR2026!Z6+PINAR2026!AA6+PINAR2026!AB6+PINAR2026!AC6+PINAR2026!AD6+PINAR2026!AE6+PINAR2026!AF6+PINAR2026!AG6+PINAR2026!AH6</f>
        <v>1</v>
      </c>
      <c r="L1782" s="1031">
        <f t="shared" si="215"/>
        <v>0.75</v>
      </c>
      <c r="M1782" s="1031">
        <f t="shared" si="213"/>
        <v>0.25</v>
      </c>
      <c r="N1782" s="1022">
        <f>PINAR2026!Q6</f>
        <v>0</v>
      </c>
      <c r="O1782" s="1022">
        <f>PINAR2026!AH6</f>
        <v>0</v>
      </c>
      <c r="P1782" s="1029" t="e">
        <f t="shared" si="218"/>
        <v>#DIV/0!</v>
      </c>
      <c r="Q1782" s="1029"/>
      <c r="R1782" s="1022">
        <f t="shared" si="216"/>
        <v>-2</v>
      </c>
      <c r="S1782" s="1022">
        <f t="shared" si="217"/>
        <v>0</v>
      </c>
    </row>
    <row r="1783" spans="1:19" s="1022" customFormat="1" ht="15">
      <c r="A1783" s="1054">
        <v>3</v>
      </c>
      <c r="B1783" s="1023" t="str">
        <f>PINAR2026!B7</f>
        <v>PINAR3</v>
      </c>
      <c r="C1783" s="1053" t="s">
        <v>147</v>
      </c>
      <c r="D1783" s="1053" t="s">
        <v>114</v>
      </c>
      <c r="E1783" s="1023" t="str">
        <f>PINAR2026!W7</f>
        <v>Secretaría General</v>
      </c>
      <c r="F1783" s="1022" t="str">
        <f>PINAR2026!C7</f>
        <v>Seguimiento a la implementación del Plan de Preservación Digital del INM</v>
      </c>
      <c r="G1783" s="1022">
        <v>10</v>
      </c>
      <c r="H1783" s="1022" t="s">
        <v>143</v>
      </c>
      <c r="I1783" s="1022">
        <f>PINAR2026!T7</f>
        <v>2</v>
      </c>
      <c r="J1783" s="1022">
        <f>PINAR2026!H7+PINAR2026!I7+PINAR2026!J7+PINAR2026!K7+PINAR2026!L7+PINAR2026!M7+PINAR2026!N7+PINAR2026!O7+PINAR2026!P7+PINAR2026!Q7</f>
        <v>1</v>
      </c>
      <c r="K1783" s="1022">
        <f>PINAR2026!Y7+PINAR2026!Z7+PINAR2026!AA7+PINAR2026!AB7+PINAR2026!AC7+PINAR2026!AD7+PINAR2026!AE7+PINAR2026!AF7+PINAR2026!AG7+PINAR2026!AH7</f>
        <v>0</v>
      </c>
      <c r="L1783" s="1031">
        <f t="shared" si="215"/>
        <v>0.5</v>
      </c>
      <c r="M1783" s="1031">
        <f t="shared" si="213"/>
        <v>0</v>
      </c>
      <c r="N1783" s="1022">
        <f>PINAR2026!Q7</f>
        <v>0</v>
      </c>
      <c r="O1783" s="1022">
        <f>PINAR2026!AH7</f>
        <v>0</v>
      </c>
      <c r="P1783" s="1029" t="e">
        <f t="shared" si="218"/>
        <v>#DIV/0!</v>
      </c>
      <c r="Q1783" s="1029"/>
      <c r="R1783" s="1022">
        <f t="shared" si="216"/>
        <v>-1</v>
      </c>
      <c r="S1783" s="1022">
        <f t="shared" si="217"/>
        <v>0</v>
      </c>
    </row>
    <row r="1784" spans="1:19" s="1022" customFormat="1" ht="15">
      <c r="A1784" s="1054">
        <v>4</v>
      </c>
      <c r="B1784" s="1023" t="str">
        <f>PINAR2026!B8</f>
        <v>PINAR4</v>
      </c>
      <c r="C1784" s="1053" t="s">
        <v>147</v>
      </c>
      <c r="D1784" s="1053" t="s">
        <v>114</v>
      </c>
      <c r="E1784" s="1023" t="str">
        <f>PINAR2026!W8</f>
        <v>Secretaría General</v>
      </c>
      <c r="F1784" s="1022" t="str">
        <f>PINAR2026!C8</f>
        <v>Actualizar las Tablas de Control de Acceso de acuerdo con la matriz de activos de información</v>
      </c>
      <c r="G1784" s="1022">
        <v>10</v>
      </c>
      <c r="H1784" s="1022" t="s">
        <v>143</v>
      </c>
      <c r="I1784" s="1022">
        <f>PINAR2026!T8</f>
        <v>1</v>
      </c>
      <c r="J1784" s="1022">
        <f>PINAR2026!H8+PINAR2026!I8+PINAR2026!J8+PINAR2026!K8+PINAR2026!L8+PINAR2026!M8+PINAR2026!N8+PINAR2026!O8+PINAR2026!P8+PINAR2026!Q8</f>
        <v>1</v>
      </c>
      <c r="K1784" s="1022">
        <f>PINAR2026!Y8+PINAR2026!Z8+PINAR2026!AA8+PINAR2026!AB8+PINAR2026!AC8+PINAR2026!AD8+PINAR2026!AE8+PINAR2026!AF8+PINAR2026!AG8+PINAR2026!AH8</f>
        <v>0</v>
      </c>
      <c r="L1784" s="1031">
        <f t="shared" si="215"/>
        <v>1</v>
      </c>
      <c r="M1784" s="1031">
        <f t="shared" si="213"/>
        <v>0</v>
      </c>
      <c r="N1784" s="1022">
        <f>PINAR2026!Q8</f>
        <v>0</v>
      </c>
      <c r="O1784" s="1022">
        <f>PINAR2026!AH8</f>
        <v>0</v>
      </c>
      <c r="P1784" s="1029" t="e">
        <f t="shared" si="218"/>
        <v>#DIV/0!</v>
      </c>
      <c r="Q1784" s="1029"/>
      <c r="R1784" s="1022">
        <f t="shared" si="216"/>
        <v>-1</v>
      </c>
      <c r="S1784" s="1022">
        <f t="shared" si="217"/>
        <v>0</v>
      </c>
    </row>
    <row r="1785" spans="1:19" s="1022" customFormat="1" ht="15">
      <c r="A1785" s="1054">
        <v>5</v>
      </c>
      <c r="B1785" s="1023" t="str">
        <f>PINAR2026!B9</f>
        <v>PINAR5</v>
      </c>
      <c r="C1785" s="1053" t="s">
        <v>147</v>
      </c>
      <c r="D1785" s="1053" t="s">
        <v>114</v>
      </c>
      <c r="E1785" s="1023" t="str">
        <f>PINAR2026!W9</f>
        <v>Secretaría General</v>
      </c>
      <c r="F1785" s="1022" t="str">
        <f>PINAR2026!C9</f>
        <v>Aplicar disposición final - Eliminación de los documentos encontrados en el archivo central</v>
      </c>
      <c r="G1785" s="1022">
        <v>10</v>
      </c>
      <c r="H1785" s="1022" t="s">
        <v>143</v>
      </c>
      <c r="I1785" s="1022">
        <f>PINAR2026!T9</f>
        <v>1</v>
      </c>
      <c r="J1785" s="1022">
        <f>PINAR2026!H9+PINAR2026!I9+PINAR2026!J9+PINAR2026!K9+PINAR2026!L9+PINAR2026!M9+PINAR2026!N9+PINAR2026!O9+PINAR2026!P9+PINAR2026!Q9</f>
        <v>1</v>
      </c>
      <c r="K1785" s="1022">
        <f>PINAR2026!Y9+PINAR2026!Z9+PINAR2026!AA9+PINAR2026!AB9+PINAR2026!AC9+PINAR2026!AD9+PINAR2026!AE9+PINAR2026!AF9+PINAR2026!AG9+PINAR2026!AH9</f>
        <v>0</v>
      </c>
      <c r="L1785" s="1031">
        <f t="shared" si="215"/>
        <v>1</v>
      </c>
      <c r="M1785" s="1031">
        <f t="shared" si="213"/>
        <v>0</v>
      </c>
      <c r="N1785" s="1022">
        <f>PINAR2026!Q9</f>
        <v>1</v>
      </c>
      <c r="O1785" s="1022">
        <f>PINAR2026!AH9</f>
        <v>0</v>
      </c>
      <c r="P1785" s="1029">
        <f t="shared" si="218"/>
        <v>0</v>
      </c>
      <c r="Q1785" s="1029"/>
      <c r="R1785" s="1022">
        <f t="shared" si="216"/>
        <v>-1</v>
      </c>
      <c r="S1785" s="1022">
        <f t="shared" si="217"/>
        <v>-1</v>
      </c>
    </row>
    <row r="1786" spans="1:19" s="1022" customFormat="1" ht="15">
      <c r="A1786" s="1054">
        <v>6</v>
      </c>
      <c r="B1786" s="1023" t="str">
        <f>PINAR2026!B10</f>
        <v>PINAR6</v>
      </c>
      <c r="C1786" s="1053" t="s">
        <v>147</v>
      </c>
      <c r="D1786" s="1053" t="s">
        <v>114</v>
      </c>
      <c r="E1786" s="1023" t="str">
        <f>PINAR2026!W10</f>
        <v>Secretaría General</v>
      </c>
      <c r="F1786" s="1022" t="str">
        <f>PINAR2026!C10</f>
        <v xml:space="preserve">Actualizar la politica de Gestión documental </v>
      </c>
      <c r="G1786" s="1022">
        <v>10</v>
      </c>
      <c r="H1786" s="1022" t="s">
        <v>143</v>
      </c>
      <c r="I1786" s="1022">
        <f>PINAR2026!T10</f>
        <v>1</v>
      </c>
      <c r="J1786" s="1022">
        <f>PINAR2026!H10+PINAR2026!I10+PINAR2026!J10+PINAR2026!K10+PINAR2026!L10+PINAR2026!M10+PINAR2026!N10+PINAR2026!O10+PINAR2026!P10+PINAR2026!Q10</f>
        <v>1</v>
      </c>
      <c r="K1786" s="1022">
        <f>PINAR2026!Y10+PINAR2026!Z10+PINAR2026!AA10+PINAR2026!AB10+PINAR2026!AC10+PINAR2026!AD10+PINAR2026!AE10+PINAR2026!AF10+PINAR2026!AG10+PINAR2026!AH10</f>
        <v>0</v>
      </c>
      <c r="L1786" s="1031">
        <f t="shared" si="215"/>
        <v>1</v>
      </c>
      <c r="M1786" s="1031">
        <f t="shared" si="213"/>
        <v>0</v>
      </c>
      <c r="N1786" s="1022">
        <f>PINAR2026!Q10</f>
        <v>0</v>
      </c>
      <c r="O1786" s="1022">
        <f>PINAR2026!AH10</f>
        <v>0</v>
      </c>
      <c r="P1786" s="1029" t="e">
        <f t="shared" si="218"/>
        <v>#DIV/0!</v>
      </c>
      <c r="Q1786" s="1029"/>
      <c r="R1786" s="1022">
        <f t="shared" si="216"/>
        <v>-1</v>
      </c>
      <c r="S1786" s="1022">
        <f t="shared" si="217"/>
        <v>0</v>
      </c>
    </row>
    <row r="1787" spans="1:19" s="1022" customFormat="1" ht="15">
      <c r="A1787" s="1054">
        <v>7</v>
      </c>
      <c r="B1787" s="1023" t="str">
        <f>PINAR2026!B11</f>
        <v>PINAR7</v>
      </c>
      <c r="C1787" s="1053" t="s">
        <v>147</v>
      </c>
      <c r="D1787" s="1053" t="s">
        <v>114</v>
      </c>
      <c r="E1787" s="1023" t="str">
        <f>PINAR2026!W11</f>
        <v>Secretaría General</v>
      </c>
      <c r="F1787" s="1022" t="str">
        <f>PINAR2026!C11</f>
        <v>Establecer lineamientos para la gestión de documentos de apoyo</v>
      </c>
      <c r="G1787" s="1022">
        <v>10</v>
      </c>
      <c r="H1787" s="1022" t="s">
        <v>143</v>
      </c>
      <c r="I1787" s="1022">
        <f>PINAR2026!T11</f>
        <v>1</v>
      </c>
      <c r="J1787" s="1022">
        <f>PINAR2026!H11+PINAR2026!I11+PINAR2026!J11+PINAR2026!K11+PINAR2026!L11+PINAR2026!M11+PINAR2026!N11+PINAR2026!O11+PINAR2026!P11+PINAR2026!Q11</f>
        <v>0</v>
      </c>
      <c r="K1787" s="1022">
        <f>PINAR2026!Y11+PINAR2026!Z11+PINAR2026!AA11+PINAR2026!AB11+PINAR2026!AC11+PINAR2026!AD11+PINAR2026!AE11+PINAR2026!AF11+PINAR2026!AG11+PINAR2026!AH11</f>
        <v>0</v>
      </c>
      <c r="L1787" s="1031">
        <f t="shared" si="215"/>
        <v>0</v>
      </c>
      <c r="M1787" s="1031">
        <f t="shared" si="213"/>
        <v>0</v>
      </c>
      <c r="N1787" s="1022">
        <f>PINAR2026!Q11</f>
        <v>0</v>
      </c>
      <c r="O1787" s="1022">
        <f>PINAR2026!AH11</f>
        <v>0</v>
      </c>
      <c r="P1787" s="1029" t="e">
        <f t="shared" si="218"/>
        <v>#DIV/0!</v>
      </c>
      <c r="Q1787" s="1029"/>
      <c r="R1787" s="1022">
        <f t="shared" si="216"/>
        <v>0</v>
      </c>
      <c r="S1787" s="1022">
        <f t="shared" si="217"/>
        <v>0</v>
      </c>
    </row>
    <row r="1788" spans="1:19" s="1022" customFormat="1" ht="15.75" customHeight="1">
      <c r="A1788" s="1056">
        <v>1</v>
      </c>
      <c r="B1788" s="1023" t="str">
        <f>PINAR2026!B5</f>
        <v>PINAR1</v>
      </c>
      <c r="C1788" s="1022" t="s">
        <v>147</v>
      </c>
      <c r="D1788" s="1022" t="s">
        <v>114</v>
      </c>
      <c r="E1788" s="1023" t="str">
        <f>PINAR2026!W5</f>
        <v>Secretaría General</v>
      </c>
      <c r="F1788" s="1022" t="str">
        <f>PINAR2026!C5</f>
        <v>Digitalizar la documentación del archivo central en su totalidad (474)</v>
      </c>
      <c r="G1788" s="1022">
        <v>11</v>
      </c>
      <c r="H1788" s="1022" t="s">
        <v>144</v>
      </c>
      <c r="I1788" s="1022">
        <f>PINAR2026!T5</f>
        <v>474</v>
      </c>
      <c r="J1788" s="1022">
        <f>PINAR2026!H5+PINAR2026!I5+PINAR2026!J5+PINAR2026!K5+PINAR2026!L5+PINAR2026!M5+PINAR2026!N5+PINAR2026!O5+PINAR2026!P5+PINAR2026!Q5+PINAR2026!R5</f>
        <v>430</v>
      </c>
      <c r="K1788" s="1022">
        <f>PINAR2026!Y5+PINAR2026!Z5+PINAR2026!AA5+PINAR2026!AB5+PINAR2026!AC5+PINAR2026!AD5+PINAR2026!AE5+PINAR2026!AF5+PINAR2026!AG5+PINAR2026!AH5+PINAR2026!AI5</f>
        <v>142</v>
      </c>
      <c r="L1788" s="1031">
        <f t="shared" si="215"/>
        <v>0.90717299578059074</v>
      </c>
      <c r="M1788" s="1031">
        <f t="shared" si="213"/>
        <v>0.29957805907172996</v>
      </c>
      <c r="N1788" s="1022">
        <f>PINAR2026!R5</f>
        <v>36</v>
      </c>
      <c r="O1788" s="1022">
        <f>PINAR2026!AI5</f>
        <v>0</v>
      </c>
      <c r="P1788" s="1029">
        <f t="shared" si="218"/>
        <v>0</v>
      </c>
      <c r="Q1788" s="1029"/>
      <c r="R1788" s="1022">
        <f t="shared" si="216"/>
        <v>-288</v>
      </c>
      <c r="S1788" s="1022">
        <f t="shared" si="217"/>
        <v>-36</v>
      </c>
    </row>
    <row r="1789" spans="1:19" s="1022" customFormat="1" ht="15">
      <c r="A1789" s="1054">
        <v>2</v>
      </c>
      <c r="B1789" s="1023" t="str">
        <f>PINAR2026!B6</f>
        <v>PINAR2</v>
      </c>
      <c r="C1789" s="1022" t="s">
        <v>147</v>
      </c>
      <c r="D1789" s="1022" t="s">
        <v>114</v>
      </c>
      <c r="E1789" s="1023" t="str">
        <f>PINAR2026!W6</f>
        <v>Secretaría General</v>
      </c>
      <c r="F1789" s="1022" t="str">
        <f>PINAR2026!C6</f>
        <v>Organizar los documentos electrónicos en carpetas compartidas</v>
      </c>
      <c r="G1789" s="1022">
        <v>11</v>
      </c>
      <c r="H1789" s="1022" t="s">
        <v>144</v>
      </c>
      <c r="I1789" s="1022">
        <f>PINAR2026!T6</f>
        <v>4</v>
      </c>
      <c r="J1789" s="1022">
        <f>PINAR2026!H6+PINAR2026!I6+PINAR2026!J6+PINAR2026!K6+PINAR2026!L6+PINAR2026!M6+PINAR2026!N6+PINAR2026!O6+PINAR2026!P6+PINAR2026!Q6+PINAR2026!R6</f>
        <v>3</v>
      </c>
      <c r="K1789" s="1022">
        <f>PINAR2026!Y6+PINAR2026!Z6+PINAR2026!AA6+PINAR2026!AB6+PINAR2026!AC6+PINAR2026!AD6+PINAR2026!AE6+PINAR2026!AF6+PINAR2026!AG6+PINAR2026!AH6+PINAR2026!AI6</f>
        <v>1</v>
      </c>
      <c r="L1789" s="1031">
        <f t="shared" si="215"/>
        <v>0.75</v>
      </c>
      <c r="M1789" s="1031">
        <f t="shared" si="213"/>
        <v>0.25</v>
      </c>
      <c r="N1789" s="1022">
        <f>PINAR2026!R6</f>
        <v>0</v>
      </c>
      <c r="O1789" s="1022">
        <f>PINAR2026!AI6</f>
        <v>0</v>
      </c>
      <c r="P1789" s="1029" t="e">
        <f t="shared" si="218"/>
        <v>#DIV/0!</v>
      </c>
      <c r="Q1789" s="1029"/>
      <c r="R1789" s="1022">
        <f t="shared" si="216"/>
        <v>-2</v>
      </c>
      <c r="S1789" s="1022">
        <f t="shared" si="217"/>
        <v>0</v>
      </c>
    </row>
    <row r="1790" spans="1:19" s="1022" customFormat="1" ht="15">
      <c r="A1790" s="1054">
        <v>3</v>
      </c>
      <c r="B1790" s="1023" t="str">
        <f>PINAR2026!B7</f>
        <v>PINAR3</v>
      </c>
      <c r="C1790" s="1022" t="s">
        <v>147</v>
      </c>
      <c r="D1790" s="1022" t="s">
        <v>114</v>
      </c>
      <c r="E1790" s="1023" t="str">
        <f>PINAR2026!W7</f>
        <v>Secretaría General</v>
      </c>
      <c r="F1790" s="1022" t="str">
        <f>PINAR2026!C7</f>
        <v>Seguimiento a la implementación del Plan de Preservación Digital del INM</v>
      </c>
      <c r="G1790" s="1022">
        <v>11</v>
      </c>
      <c r="H1790" s="1022" t="s">
        <v>144</v>
      </c>
      <c r="I1790" s="1022">
        <f>PINAR2026!T7</f>
        <v>2</v>
      </c>
      <c r="J1790" s="1022">
        <f>PINAR2026!H7+PINAR2026!I7+PINAR2026!J7+PINAR2026!K7+PINAR2026!L7+PINAR2026!M7+PINAR2026!N7+PINAR2026!O7+PINAR2026!P7+PINAR2026!Q7+PINAR2026!R7</f>
        <v>1</v>
      </c>
      <c r="K1790" s="1022">
        <f>PINAR2026!Y7+PINAR2026!Z7+PINAR2026!AA7+PINAR2026!AB7+PINAR2026!AC7+PINAR2026!AD7+PINAR2026!AE7+PINAR2026!AF7+PINAR2026!AG7+PINAR2026!AH7+PINAR2026!AI7</f>
        <v>0</v>
      </c>
      <c r="L1790" s="1031">
        <f t="shared" si="215"/>
        <v>0.5</v>
      </c>
      <c r="M1790" s="1031">
        <f t="shared" si="213"/>
        <v>0</v>
      </c>
      <c r="N1790" s="1022">
        <f>PINAR2026!R7</f>
        <v>0</v>
      </c>
      <c r="O1790" s="1022">
        <f>PINAR2026!AI7</f>
        <v>0</v>
      </c>
      <c r="P1790" s="1029" t="e">
        <f t="shared" si="218"/>
        <v>#DIV/0!</v>
      </c>
      <c r="Q1790" s="1029"/>
      <c r="R1790" s="1022">
        <f t="shared" si="216"/>
        <v>-1</v>
      </c>
      <c r="S1790" s="1022">
        <f t="shared" si="217"/>
        <v>0</v>
      </c>
    </row>
    <row r="1791" spans="1:19" s="1022" customFormat="1" ht="15">
      <c r="A1791" s="1054">
        <v>4</v>
      </c>
      <c r="B1791" s="1023" t="str">
        <f>PINAR2026!B8</f>
        <v>PINAR4</v>
      </c>
      <c r="C1791" s="1022" t="s">
        <v>147</v>
      </c>
      <c r="D1791" s="1022" t="s">
        <v>114</v>
      </c>
      <c r="E1791" s="1023" t="str">
        <f>PINAR2026!W8</f>
        <v>Secretaría General</v>
      </c>
      <c r="F1791" s="1022" t="str">
        <f>PINAR2026!C8</f>
        <v>Actualizar las Tablas de Control de Acceso de acuerdo con la matriz de activos de información</v>
      </c>
      <c r="G1791" s="1022">
        <v>11</v>
      </c>
      <c r="H1791" s="1022" t="s">
        <v>144</v>
      </c>
      <c r="I1791" s="1022">
        <f>PINAR2026!T8</f>
        <v>1</v>
      </c>
      <c r="J1791" s="1022">
        <f>PINAR2026!H8+PINAR2026!I8+PINAR2026!J8+PINAR2026!K8+PINAR2026!L8+PINAR2026!M8+PINAR2026!N8+PINAR2026!O8+PINAR2026!P8+PINAR2026!Q8+PINAR2026!R8</f>
        <v>1</v>
      </c>
      <c r="K1791" s="1022">
        <f>PINAR2026!Y8+PINAR2026!Z8+PINAR2026!AA8+PINAR2026!AB8+PINAR2026!AC8+PINAR2026!AD8+PINAR2026!AE8+PINAR2026!AF8+PINAR2026!AG8+PINAR2026!AH8+PINAR2026!AI8</f>
        <v>0</v>
      </c>
      <c r="L1791" s="1031">
        <f t="shared" si="215"/>
        <v>1</v>
      </c>
      <c r="M1791" s="1031">
        <f t="shared" si="213"/>
        <v>0</v>
      </c>
      <c r="N1791" s="1022">
        <f>PINAR2026!R8</f>
        <v>0</v>
      </c>
      <c r="O1791" s="1022">
        <f>PINAR2026!AI8</f>
        <v>0</v>
      </c>
      <c r="P1791" s="1029" t="e">
        <f t="shared" si="218"/>
        <v>#DIV/0!</v>
      </c>
      <c r="Q1791" s="1029"/>
      <c r="R1791" s="1022">
        <f t="shared" si="216"/>
        <v>-1</v>
      </c>
      <c r="S1791" s="1022">
        <f t="shared" si="217"/>
        <v>0</v>
      </c>
    </row>
    <row r="1792" spans="1:19" s="1022" customFormat="1" ht="15">
      <c r="A1792" s="1054">
        <v>5</v>
      </c>
      <c r="B1792" s="1023" t="str">
        <f>PINAR2026!B9</f>
        <v>PINAR5</v>
      </c>
      <c r="C1792" s="1022" t="s">
        <v>147</v>
      </c>
      <c r="D1792" s="1022" t="s">
        <v>114</v>
      </c>
      <c r="E1792" s="1023" t="str">
        <f>PINAR2026!W9</f>
        <v>Secretaría General</v>
      </c>
      <c r="F1792" s="1022" t="str">
        <f>PINAR2026!C9</f>
        <v>Aplicar disposición final - Eliminación de los documentos encontrados en el archivo central</v>
      </c>
      <c r="G1792" s="1022">
        <v>11</v>
      </c>
      <c r="H1792" s="1022" t="s">
        <v>144</v>
      </c>
      <c r="I1792" s="1022">
        <f>PINAR2026!T9</f>
        <v>1</v>
      </c>
      <c r="J1792" s="1022">
        <f>PINAR2026!H9+PINAR2026!I9+PINAR2026!J9+PINAR2026!K9+PINAR2026!L9+PINAR2026!M9+PINAR2026!N9+PINAR2026!O9+PINAR2026!P9+PINAR2026!Q9+PINAR2026!R9</f>
        <v>1</v>
      </c>
      <c r="K1792" s="1022">
        <f>PINAR2026!Y9+PINAR2026!Z9+PINAR2026!AA9+PINAR2026!AB9+PINAR2026!AC9+PINAR2026!AD9+PINAR2026!AE9+PINAR2026!AF9+PINAR2026!AG9+PINAR2026!AH9+PINAR2026!AI9</f>
        <v>0</v>
      </c>
      <c r="L1792" s="1031">
        <f t="shared" si="215"/>
        <v>1</v>
      </c>
      <c r="M1792" s="1031">
        <f t="shared" si="213"/>
        <v>0</v>
      </c>
      <c r="N1792" s="1022">
        <f>PINAR2026!R9</f>
        <v>0</v>
      </c>
      <c r="O1792" s="1022">
        <f>PINAR2026!AI9</f>
        <v>0</v>
      </c>
      <c r="P1792" s="1029" t="e">
        <f t="shared" si="218"/>
        <v>#DIV/0!</v>
      </c>
      <c r="Q1792" s="1029"/>
      <c r="R1792" s="1022">
        <f t="shared" si="216"/>
        <v>-1</v>
      </c>
      <c r="S1792" s="1022">
        <f t="shared" si="217"/>
        <v>0</v>
      </c>
    </row>
    <row r="1793" spans="1:19" s="1022" customFormat="1" ht="15">
      <c r="A1793" s="1054">
        <v>6</v>
      </c>
      <c r="B1793" s="1023" t="str">
        <f>PINAR2026!B10</f>
        <v>PINAR6</v>
      </c>
      <c r="C1793" s="1022" t="s">
        <v>147</v>
      </c>
      <c r="D1793" s="1022" t="s">
        <v>114</v>
      </c>
      <c r="E1793" s="1023" t="str">
        <f>PINAR2026!W10</f>
        <v>Secretaría General</v>
      </c>
      <c r="F1793" s="1022" t="str">
        <f>PINAR2026!C10</f>
        <v xml:space="preserve">Actualizar la politica de Gestión documental </v>
      </c>
      <c r="G1793" s="1022">
        <v>11</v>
      </c>
      <c r="H1793" s="1022" t="s">
        <v>144</v>
      </c>
      <c r="I1793" s="1022">
        <f>PINAR2026!T10</f>
        <v>1</v>
      </c>
      <c r="J1793" s="1022">
        <f>PINAR2026!H10+PINAR2026!I10+PINAR2026!J10+PINAR2026!K10+PINAR2026!L10+PINAR2026!M10+PINAR2026!N10+PINAR2026!O10+PINAR2026!P10+PINAR2026!Q10+PINAR2026!R10</f>
        <v>1</v>
      </c>
      <c r="K1793" s="1022">
        <f>PINAR2026!Y10+PINAR2026!Z10+PINAR2026!AA10+PINAR2026!AB10+PINAR2026!AC10+PINAR2026!AD10+PINAR2026!AE10+PINAR2026!AF10+PINAR2026!AG10+PINAR2026!AH10+PINAR2026!AI10</f>
        <v>0</v>
      </c>
      <c r="L1793" s="1031">
        <f t="shared" si="215"/>
        <v>1</v>
      </c>
      <c r="M1793" s="1031">
        <f t="shared" si="213"/>
        <v>0</v>
      </c>
      <c r="N1793" s="1022">
        <f>PINAR2026!R10</f>
        <v>0</v>
      </c>
      <c r="O1793" s="1022">
        <f>PINAR2026!AI10</f>
        <v>0</v>
      </c>
      <c r="P1793" s="1029" t="e">
        <f t="shared" si="218"/>
        <v>#DIV/0!</v>
      </c>
      <c r="Q1793" s="1029"/>
      <c r="R1793" s="1022">
        <f t="shared" si="216"/>
        <v>-1</v>
      </c>
      <c r="S1793" s="1022">
        <f t="shared" si="217"/>
        <v>0</v>
      </c>
    </row>
    <row r="1794" spans="1:19" s="1022" customFormat="1" ht="15">
      <c r="A1794" s="1054">
        <v>7</v>
      </c>
      <c r="B1794" s="1023" t="str">
        <f>PINAR2026!B11</f>
        <v>PINAR7</v>
      </c>
      <c r="C1794" s="1022" t="s">
        <v>147</v>
      </c>
      <c r="D1794" s="1022" t="s">
        <v>114</v>
      </c>
      <c r="E1794" s="1023" t="str">
        <f>PINAR2026!W11</f>
        <v>Secretaría General</v>
      </c>
      <c r="F1794" s="1022" t="str">
        <f>PINAR2026!C11</f>
        <v>Establecer lineamientos para la gestión de documentos de apoyo</v>
      </c>
      <c r="G1794" s="1022">
        <v>11</v>
      </c>
      <c r="H1794" s="1022" t="s">
        <v>144</v>
      </c>
      <c r="I1794" s="1022">
        <f>PINAR2026!T11</f>
        <v>1</v>
      </c>
      <c r="J1794" s="1022">
        <f>PINAR2026!H11+PINAR2026!I11+PINAR2026!J11+PINAR2026!K11+PINAR2026!L11+PINAR2026!M11+PINAR2026!N11+PINAR2026!O11+PINAR2026!P11+PINAR2026!Q11+PINAR2026!R11</f>
        <v>0</v>
      </c>
      <c r="K1794" s="1022">
        <f>PINAR2026!Y11+PINAR2026!Z11+PINAR2026!AA11+PINAR2026!AB11+PINAR2026!AC11+PINAR2026!AD11+PINAR2026!AE11+PINAR2026!AF11+PINAR2026!AG11+PINAR2026!AH11+PINAR2026!AI11</f>
        <v>0</v>
      </c>
      <c r="L1794" s="1031">
        <f t="shared" si="215"/>
        <v>0</v>
      </c>
      <c r="M1794" s="1031">
        <f t="shared" si="213"/>
        <v>0</v>
      </c>
      <c r="N1794" s="1022">
        <f>PINAR2026!R11</f>
        <v>0</v>
      </c>
      <c r="O1794" s="1022">
        <f>PINAR2026!AI11</f>
        <v>0</v>
      </c>
      <c r="P1794" s="1029" t="e">
        <f t="shared" si="218"/>
        <v>#DIV/0!</v>
      </c>
      <c r="Q1794" s="1029"/>
      <c r="R1794" s="1022">
        <f t="shared" si="216"/>
        <v>0</v>
      </c>
      <c r="S1794" s="1022">
        <f t="shared" si="217"/>
        <v>0</v>
      </c>
    </row>
    <row r="1795" spans="1:19" s="1022" customFormat="1" ht="15">
      <c r="A1795" s="1056">
        <v>1</v>
      </c>
      <c r="B1795" s="1023" t="str">
        <f>PINAR2026!B5</f>
        <v>PINAR1</v>
      </c>
      <c r="C1795" s="1022" t="s">
        <v>147</v>
      </c>
      <c r="D1795" s="1022" t="s">
        <v>114</v>
      </c>
      <c r="E1795" s="1055" t="str">
        <f>PINAR2026!W5</f>
        <v>Secretaría General</v>
      </c>
      <c r="F1795" s="1053" t="str">
        <f>PINAR2026!C5</f>
        <v>Digitalizar la documentación del archivo central en su totalidad (474)</v>
      </c>
      <c r="G1795" s="1022">
        <v>12</v>
      </c>
      <c r="H1795" s="1022" t="s">
        <v>145</v>
      </c>
      <c r="I1795" s="1022">
        <f>PINAR2026!T5</f>
        <v>474</v>
      </c>
      <c r="J1795" s="1022">
        <f>PINAR2026!H5+PINAR2026!I5+PINAR2026!J5+PINAR2026!K5+PINAR2026!L5+PINAR2026!M5+PINAR2026!N5+PINAR2026!O5+PINAR2026!P5+PINAR2026!Q5+PINAR2026!R5+PINAR2026!S5</f>
        <v>474</v>
      </c>
      <c r="K1795" s="1022">
        <f>PINAR2026!Y5+PINAR2026!Z5+PINAR2026!AA5+PINAR2026!AB5+PINAR2026!AC5+PINAR2026!AD5+PINAR2026!AE5+PINAR2026!AF5+PINAR2026!AG5+PINAR2026!AH5+PINAR2026!AI5+PINAR2026!AJ5</f>
        <v>142</v>
      </c>
      <c r="L1795" s="1031">
        <f t="shared" si="215"/>
        <v>1</v>
      </c>
      <c r="M1795" s="1031">
        <f t="shared" si="213"/>
        <v>0.29957805907172996</v>
      </c>
      <c r="N1795" s="1022">
        <f>PINAR2026!S5</f>
        <v>44</v>
      </c>
      <c r="O1795" s="1022">
        <f>PINAR2026!AJ5</f>
        <v>0</v>
      </c>
      <c r="P1795" s="1029">
        <f>O1795/N1795</f>
        <v>0</v>
      </c>
      <c r="Q1795" s="1029"/>
      <c r="R1795" s="1022">
        <f t="shared" si="216"/>
        <v>-332</v>
      </c>
      <c r="S1795" s="1022">
        <f t="shared" si="217"/>
        <v>-44</v>
      </c>
    </row>
    <row r="1796" spans="1:19" s="1022" customFormat="1" ht="15">
      <c r="A1796" s="1054">
        <v>2</v>
      </c>
      <c r="B1796" s="1023" t="str">
        <f>PINAR2026!B6</f>
        <v>PINAR2</v>
      </c>
      <c r="C1796" s="1022" t="s">
        <v>147</v>
      </c>
      <c r="D1796" s="1022" t="s">
        <v>114</v>
      </c>
      <c r="E1796" s="1055" t="str">
        <f>PINAR2026!W6</f>
        <v>Secretaría General</v>
      </c>
      <c r="F1796" s="1053" t="str">
        <f>PINAR2026!C6</f>
        <v>Organizar los documentos electrónicos en carpetas compartidas</v>
      </c>
      <c r="G1796" s="1022">
        <v>12</v>
      </c>
      <c r="H1796" s="1022" t="s">
        <v>145</v>
      </c>
      <c r="I1796" s="1022">
        <f>PINAR2026!T6</f>
        <v>4</v>
      </c>
      <c r="J1796" s="1022">
        <f>PINAR2026!H6+PINAR2026!I6+PINAR2026!J6+PINAR2026!K6+PINAR2026!L6+PINAR2026!M6+PINAR2026!N6+PINAR2026!O6+PINAR2026!P6+PINAR2026!Q6+PINAR2026!R6+PINAR2026!S6</f>
        <v>4</v>
      </c>
      <c r="K1796" s="1022">
        <f>PINAR2026!Y6+PINAR2026!Z6+PINAR2026!AA6+PINAR2026!AB6+PINAR2026!AC6+PINAR2026!AD6+PINAR2026!AE6+PINAR2026!AF6+PINAR2026!AG6+PINAR2026!AH6+PINAR2026!AI6+PINAR2026!AJ6</f>
        <v>1</v>
      </c>
      <c r="L1796" s="1031">
        <f t="shared" si="215"/>
        <v>1</v>
      </c>
      <c r="M1796" s="1031">
        <f t="shared" si="213"/>
        <v>0.25</v>
      </c>
      <c r="N1796" s="1022">
        <f>PINAR2026!S6</f>
        <v>1</v>
      </c>
      <c r="O1796" s="1022">
        <f>PINAR2026!AJ6</f>
        <v>0</v>
      </c>
      <c r="P1796" s="1029">
        <f t="shared" si="218"/>
        <v>0</v>
      </c>
      <c r="Q1796" s="1029"/>
      <c r="R1796" s="1022">
        <f t="shared" si="216"/>
        <v>-3</v>
      </c>
      <c r="S1796" s="1022">
        <f t="shared" si="217"/>
        <v>-1</v>
      </c>
    </row>
    <row r="1797" spans="1:19" s="1022" customFormat="1" ht="15">
      <c r="A1797" s="1054">
        <v>3</v>
      </c>
      <c r="B1797" s="1023" t="str">
        <f>PINAR2026!B7</f>
        <v>PINAR3</v>
      </c>
      <c r="C1797" s="1022" t="s">
        <v>147</v>
      </c>
      <c r="D1797" s="1022" t="s">
        <v>114</v>
      </c>
      <c r="E1797" s="1055" t="str">
        <f>PINAR2026!W7</f>
        <v>Secretaría General</v>
      </c>
      <c r="F1797" s="1053" t="str">
        <f>PINAR2026!C7</f>
        <v>Seguimiento a la implementación del Plan de Preservación Digital del INM</v>
      </c>
      <c r="G1797" s="1022">
        <v>12</v>
      </c>
      <c r="H1797" s="1022" t="s">
        <v>145</v>
      </c>
      <c r="I1797" s="1022">
        <f>PINAR2026!T7</f>
        <v>2</v>
      </c>
      <c r="J1797" s="1022">
        <f>PINAR2026!H7+PINAR2026!I7+PINAR2026!J7+PINAR2026!K7+PINAR2026!L7+PINAR2026!M7+PINAR2026!N7+PINAR2026!O7+PINAR2026!P7+PINAR2026!Q7+PINAR2026!R7+PINAR2026!S7</f>
        <v>2</v>
      </c>
      <c r="K1797" s="1022">
        <f>PINAR2026!Y7+PINAR2026!Z7+PINAR2026!AA7+PINAR2026!AB7+PINAR2026!AC7+PINAR2026!AD7+PINAR2026!AE7+PINAR2026!AF7+PINAR2026!AG7+PINAR2026!AH7+PINAR2026!AI7+PINAR2026!AJ7</f>
        <v>0</v>
      </c>
      <c r="L1797" s="1031">
        <f t="shared" si="215"/>
        <v>1</v>
      </c>
      <c r="M1797" s="1031">
        <f t="shared" si="213"/>
        <v>0</v>
      </c>
      <c r="N1797" s="1022">
        <f>PINAR2026!S7</f>
        <v>1</v>
      </c>
      <c r="O1797" s="1022">
        <f>PINAR2026!AJ7</f>
        <v>0</v>
      </c>
      <c r="P1797" s="1029">
        <f t="shared" si="218"/>
        <v>0</v>
      </c>
      <c r="Q1797" s="1029"/>
      <c r="R1797" s="1022">
        <f t="shared" si="216"/>
        <v>-2</v>
      </c>
      <c r="S1797" s="1022">
        <f t="shared" si="217"/>
        <v>-1</v>
      </c>
    </row>
    <row r="1798" spans="1:19" s="1022" customFormat="1" ht="15">
      <c r="A1798" s="1054">
        <v>4</v>
      </c>
      <c r="B1798" s="1023" t="str">
        <f>PINAR2026!B8</f>
        <v>PINAR4</v>
      </c>
      <c r="C1798" s="1022" t="s">
        <v>147</v>
      </c>
      <c r="D1798" s="1022" t="s">
        <v>114</v>
      </c>
      <c r="E1798" s="1055" t="str">
        <f>PINAR2026!W8</f>
        <v>Secretaría General</v>
      </c>
      <c r="F1798" s="1053" t="str">
        <f>PINAR2026!C8</f>
        <v>Actualizar las Tablas de Control de Acceso de acuerdo con la matriz de activos de información</v>
      </c>
      <c r="G1798" s="1022">
        <v>12</v>
      </c>
      <c r="H1798" s="1022" t="s">
        <v>145</v>
      </c>
      <c r="I1798" s="1022">
        <f>PINAR2026!T8</f>
        <v>1</v>
      </c>
      <c r="J1798" s="1022">
        <f>PINAR2026!H8+PINAR2026!I8+PINAR2026!J8+PINAR2026!K8+PINAR2026!L8+PINAR2026!M8+PINAR2026!N8+PINAR2026!O8+PINAR2026!P8+PINAR2026!Q8+PINAR2026!R8+PINAR2026!S8</f>
        <v>1</v>
      </c>
      <c r="K1798" s="1022">
        <f>PINAR2026!Y8+PINAR2026!Z8+PINAR2026!AA8+PINAR2026!AB8+PINAR2026!AC8+PINAR2026!AD8+PINAR2026!AE8+PINAR2026!AF8+PINAR2026!AG8+PINAR2026!AH8+PINAR2026!AI8+PINAR2026!AJ8</f>
        <v>0</v>
      </c>
      <c r="L1798" s="1031">
        <f t="shared" si="215"/>
        <v>1</v>
      </c>
      <c r="M1798" s="1031">
        <f t="shared" si="213"/>
        <v>0</v>
      </c>
      <c r="N1798" s="1022">
        <f>PINAR2026!S8</f>
        <v>0</v>
      </c>
      <c r="O1798" s="1022">
        <f>PINAR2026!AJ8</f>
        <v>0</v>
      </c>
      <c r="P1798" s="1029" t="e">
        <f t="shared" si="218"/>
        <v>#DIV/0!</v>
      </c>
      <c r="Q1798" s="1029"/>
      <c r="R1798" s="1022">
        <f t="shared" si="216"/>
        <v>-1</v>
      </c>
      <c r="S1798" s="1022">
        <f t="shared" si="217"/>
        <v>0</v>
      </c>
    </row>
    <row r="1799" spans="1:19" s="1022" customFormat="1" ht="15">
      <c r="A1799" s="1054">
        <v>5</v>
      </c>
      <c r="B1799" s="1023" t="str">
        <f>PINAR2026!B9</f>
        <v>PINAR5</v>
      </c>
      <c r="C1799" s="1022" t="s">
        <v>147</v>
      </c>
      <c r="D1799" s="1022" t="s">
        <v>114</v>
      </c>
      <c r="E1799" s="1055" t="str">
        <f>PINAR2026!W9</f>
        <v>Secretaría General</v>
      </c>
      <c r="F1799" s="1053" t="str">
        <f>PINAR2026!C9</f>
        <v>Aplicar disposición final - Eliminación de los documentos encontrados en el archivo central</v>
      </c>
      <c r="G1799" s="1022">
        <v>12</v>
      </c>
      <c r="H1799" s="1022" t="s">
        <v>145</v>
      </c>
      <c r="I1799" s="1022">
        <f>PINAR2026!T9</f>
        <v>1</v>
      </c>
      <c r="J1799" s="1022">
        <f>PINAR2026!H9+PINAR2026!I9+PINAR2026!J9+PINAR2026!K9+PINAR2026!L9+PINAR2026!M9+PINAR2026!N9+PINAR2026!O9+PINAR2026!P9+PINAR2026!Q9+PINAR2026!R9+PINAR2026!S9</f>
        <v>1</v>
      </c>
      <c r="K1799" s="1022">
        <f>PINAR2026!Y9+PINAR2026!Z9+PINAR2026!AA9+PINAR2026!AB9+PINAR2026!AC9+PINAR2026!AD9+PINAR2026!AE9+PINAR2026!AF9+PINAR2026!AG9+PINAR2026!AH9+PINAR2026!AI9+PINAR2026!AJ9</f>
        <v>0</v>
      </c>
      <c r="L1799" s="1031">
        <f t="shared" si="215"/>
        <v>1</v>
      </c>
      <c r="M1799" s="1031">
        <f t="shared" si="213"/>
        <v>0</v>
      </c>
      <c r="N1799" s="1022">
        <f>PINAR2026!S9</f>
        <v>0</v>
      </c>
      <c r="O1799" s="1022">
        <f>PINAR2026!AJ9</f>
        <v>0</v>
      </c>
      <c r="P1799" s="1029" t="e">
        <f t="shared" si="218"/>
        <v>#DIV/0!</v>
      </c>
      <c r="Q1799" s="1029"/>
      <c r="R1799" s="1022">
        <f t="shared" si="216"/>
        <v>-1</v>
      </c>
      <c r="S1799" s="1022">
        <f t="shared" si="217"/>
        <v>0</v>
      </c>
    </row>
    <row r="1800" spans="1:19" s="1022" customFormat="1" ht="15">
      <c r="A1800" s="1054">
        <v>6</v>
      </c>
      <c r="B1800" s="1023" t="str">
        <f>PINAR2026!B10</f>
        <v>PINAR6</v>
      </c>
      <c r="C1800" s="1022" t="s">
        <v>147</v>
      </c>
      <c r="D1800" s="1022" t="s">
        <v>114</v>
      </c>
      <c r="E1800" s="1055" t="str">
        <f>PINAR2026!W10</f>
        <v>Secretaría General</v>
      </c>
      <c r="F1800" s="1053" t="str">
        <f>PINAR2026!C10</f>
        <v xml:space="preserve">Actualizar la politica de Gestión documental </v>
      </c>
      <c r="G1800" s="1022">
        <v>12</v>
      </c>
      <c r="H1800" s="1022" t="s">
        <v>145</v>
      </c>
      <c r="I1800" s="1022">
        <f>PINAR2026!T10</f>
        <v>1</v>
      </c>
      <c r="J1800" s="1022">
        <f>PINAR2026!H10+PINAR2026!I10+PINAR2026!J10+PINAR2026!K10+PINAR2026!L10+PINAR2026!M10+PINAR2026!N10+PINAR2026!O10+PINAR2026!P10+PINAR2026!Q10+PINAR2026!R10+PINAR2026!S10</f>
        <v>1</v>
      </c>
      <c r="K1800" s="1022">
        <f>PINAR2026!Y10+PINAR2026!Z10+PINAR2026!AA10+PINAR2026!AB10+PINAR2026!AC10+PINAR2026!AD10+PINAR2026!AE10+PINAR2026!AF10+PINAR2026!AG10+PINAR2026!AH10+PINAR2026!AI10+PINAR2026!AJ10</f>
        <v>0</v>
      </c>
      <c r="L1800" s="1031">
        <f t="shared" si="215"/>
        <v>1</v>
      </c>
      <c r="M1800" s="1031">
        <f t="shared" si="213"/>
        <v>0</v>
      </c>
      <c r="N1800" s="1022">
        <f>PINAR2026!S10</f>
        <v>0</v>
      </c>
      <c r="O1800" s="1022">
        <f>PINAR2026!AJ10</f>
        <v>0</v>
      </c>
      <c r="P1800" s="1029" t="e">
        <f t="shared" si="218"/>
        <v>#DIV/0!</v>
      </c>
      <c r="Q1800" s="1029"/>
      <c r="R1800" s="1022">
        <f t="shared" si="216"/>
        <v>-1</v>
      </c>
      <c r="S1800" s="1022">
        <f t="shared" si="217"/>
        <v>0</v>
      </c>
    </row>
    <row r="1801" spans="1:19" s="1022" customFormat="1" ht="15">
      <c r="A1801" s="1054">
        <v>7</v>
      </c>
      <c r="B1801" s="1023" t="str">
        <f>PINAR2026!B11</f>
        <v>PINAR7</v>
      </c>
      <c r="C1801" s="1022" t="s">
        <v>147</v>
      </c>
      <c r="D1801" s="1022" t="s">
        <v>114</v>
      </c>
      <c r="E1801" s="1055" t="str">
        <f>PINAR2026!W11</f>
        <v>Secretaría General</v>
      </c>
      <c r="F1801" s="1053" t="str">
        <f>PINAR2026!C11</f>
        <v>Establecer lineamientos para la gestión de documentos de apoyo</v>
      </c>
      <c r="G1801" s="1022">
        <v>12</v>
      </c>
      <c r="H1801" s="1022" t="s">
        <v>145</v>
      </c>
      <c r="I1801" s="1022">
        <f>PINAR2026!T11</f>
        <v>1</v>
      </c>
      <c r="J1801" s="1022">
        <f>PINAR2026!H11+PINAR2026!I11+PINAR2026!J11+PINAR2026!K11+PINAR2026!L11+PINAR2026!M11+PINAR2026!N11+PINAR2026!O11+PINAR2026!P11+PINAR2026!Q11+PINAR2026!R11+PINAR2026!S11</f>
        <v>1</v>
      </c>
      <c r="K1801" s="1022">
        <f>PINAR2026!Y11+PINAR2026!Z11+PINAR2026!AA11+PINAR2026!AB11+PINAR2026!AC11+PINAR2026!AD11+PINAR2026!AE11+PINAR2026!AF11+PINAR2026!AG11+PINAR2026!AH11+PINAR2026!AI11+PINAR2026!AJ11</f>
        <v>0</v>
      </c>
      <c r="L1801" s="1031">
        <f t="shared" si="215"/>
        <v>1</v>
      </c>
      <c r="M1801" s="1031">
        <f t="shared" si="213"/>
        <v>0</v>
      </c>
      <c r="N1801" s="1022">
        <f>PINAR2026!S11</f>
        <v>1</v>
      </c>
      <c r="O1801" s="1022">
        <f>PINAR2026!AJ11</f>
        <v>0</v>
      </c>
      <c r="P1801" s="1029">
        <f t="shared" si="218"/>
        <v>0</v>
      </c>
      <c r="Q1801" s="1029"/>
      <c r="R1801" s="1022">
        <f t="shared" si="216"/>
        <v>-1</v>
      </c>
      <c r="S1801" s="1022">
        <f t="shared" si="217"/>
        <v>-1</v>
      </c>
    </row>
    <row r="1802" spans="1:19">
      <c r="A1802" s="1138">
        <v>1</v>
      </c>
      <c r="B1802" s="1139" t="str">
        <f>'[1]PBLI - 2025'!B6</f>
        <v>PBIL1</v>
      </c>
      <c r="C1802" s="1140" t="s">
        <v>148</v>
      </c>
      <c r="D1802" s="1140" t="s">
        <v>112</v>
      </c>
      <c r="E1802" s="1141" t="str">
        <f>'[1]PBLI - 2025'!S6</f>
        <v>Secretaría General</v>
      </c>
      <c r="F1802" s="1140" t="str">
        <f>'PBLI - 2026'!C6</f>
        <v>Actividad relacionada con la implementación del Salario Emocional</v>
      </c>
      <c r="G1802" s="1138">
        <v>1</v>
      </c>
      <c r="H1802" s="1138" t="s">
        <v>134</v>
      </c>
      <c r="I1802" s="1138">
        <f>'PBLI - 2026'!Q6</f>
        <v>13</v>
      </c>
      <c r="J1802" s="1138">
        <f>'PBLI - 2026'!E6</f>
        <v>1</v>
      </c>
      <c r="K1802" s="1142">
        <f>'PBLI - 2026'!V6</f>
        <v>0</v>
      </c>
      <c r="L1802" s="1143">
        <f t="shared" si="215"/>
        <v>7.6923076923076927E-2</v>
      </c>
      <c r="M1802" s="1143">
        <f t="shared" si="213"/>
        <v>0</v>
      </c>
      <c r="N1802" s="1138">
        <f>'[1]PBLI - 2025'!E6</f>
        <v>0</v>
      </c>
      <c r="O1802" s="1138">
        <f>'[1]PBLI - 2025'!U6</f>
        <v>0</v>
      </c>
      <c r="P1802" s="1144" t="e">
        <f t="shared" si="218"/>
        <v>#DIV/0!</v>
      </c>
      <c r="Q1802" s="1144"/>
      <c r="R1802" s="1138">
        <f t="shared" si="216"/>
        <v>-1</v>
      </c>
      <c r="S1802" s="1138">
        <f t="shared" si="217"/>
        <v>0</v>
      </c>
    </row>
    <row r="1803" spans="1:19">
      <c r="A1803" s="1138">
        <v>2</v>
      </c>
      <c r="B1803" s="1139" t="str">
        <f>'[1]PBLI - 2025'!B7</f>
        <v>PBLI2</v>
      </c>
      <c r="C1803" s="1140" t="s">
        <v>148</v>
      </c>
      <c r="D1803" s="1140" t="s">
        <v>112</v>
      </c>
      <c r="E1803" s="1141" t="str">
        <f>'[1]PBLI - 2025'!S7</f>
        <v>Secretaría General</v>
      </c>
      <c r="F1803" s="1140" t="str">
        <f>'PBLI - 2026'!C7</f>
        <v>Actividades encaminadas a incentivar la actvidad fisica (individual y de grupos) y realización de eventos deportivos</v>
      </c>
      <c r="G1803" s="1138">
        <v>1</v>
      </c>
      <c r="H1803" s="1138" t="s">
        <v>134</v>
      </c>
      <c r="I1803" s="1138">
        <f>'PBLI - 2026'!Q7</f>
        <v>3</v>
      </c>
      <c r="J1803" s="1138">
        <f>'PBLI - 2026'!E7</f>
        <v>0</v>
      </c>
      <c r="K1803" s="1142">
        <f>'PBLI - 2026'!V7</f>
        <v>0</v>
      </c>
      <c r="L1803" s="1143">
        <f t="shared" si="215"/>
        <v>0</v>
      </c>
      <c r="M1803" s="1143">
        <f t="shared" si="213"/>
        <v>0</v>
      </c>
      <c r="N1803" s="1138">
        <f>'[1]PBLI - 2025'!E7</f>
        <v>0</v>
      </c>
      <c r="O1803" s="1138">
        <f>'[1]PBLI - 2025'!U7</f>
        <v>0</v>
      </c>
      <c r="P1803" s="1144" t="e">
        <f t="shared" si="218"/>
        <v>#DIV/0!</v>
      </c>
      <c r="Q1803" s="1144"/>
      <c r="R1803" s="1138">
        <f t="shared" si="216"/>
        <v>0</v>
      </c>
      <c r="S1803" s="1138">
        <f t="shared" si="217"/>
        <v>0</v>
      </c>
    </row>
    <row r="1804" spans="1:19">
      <c r="A1804" s="1138">
        <v>3</v>
      </c>
      <c r="B1804" s="1139" t="str">
        <f>'[1]PBLI - 2025'!B8</f>
        <v>PBIL3</v>
      </c>
      <c r="C1804" s="1140" t="s">
        <v>148</v>
      </c>
      <c r="D1804" s="1140" t="s">
        <v>112</v>
      </c>
      <c r="E1804" s="1141" t="str">
        <f>'[1]PBLI - 2025'!S8</f>
        <v>Secretaría General</v>
      </c>
      <c r="F1804" s="1140" t="str">
        <f>'PBLI - 2026'!C8</f>
        <v>Eventos artisticos, culturales y celebraciones especiales</v>
      </c>
      <c r="G1804" s="1138">
        <v>1</v>
      </c>
      <c r="H1804" s="1138" t="s">
        <v>134</v>
      </c>
      <c r="I1804" s="1138">
        <f>'PBLI - 2026'!Q8</f>
        <v>10</v>
      </c>
      <c r="J1804" s="1138">
        <f>'PBLI - 2026'!E8</f>
        <v>0</v>
      </c>
      <c r="K1804" s="1142">
        <f>'PBLI - 2026'!V8</f>
        <v>0</v>
      </c>
      <c r="L1804" s="1143">
        <f t="shared" si="215"/>
        <v>0</v>
      </c>
      <c r="M1804" s="1143">
        <f t="shared" si="213"/>
        <v>0</v>
      </c>
      <c r="N1804" s="1138">
        <f>'[1]PBLI - 2025'!E8</f>
        <v>0</v>
      </c>
      <c r="O1804" s="1138">
        <f>'[1]PBLI - 2025'!U8</f>
        <v>0</v>
      </c>
      <c r="P1804" s="1144" t="e">
        <f t="shared" si="218"/>
        <v>#DIV/0!</v>
      </c>
      <c r="Q1804" s="1144"/>
      <c r="R1804" s="1138">
        <f t="shared" si="216"/>
        <v>0</v>
      </c>
      <c r="S1804" s="1138">
        <f t="shared" si="217"/>
        <v>0</v>
      </c>
    </row>
    <row r="1805" spans="1:19">
      <c r="A1805" s="1138">
        <v>4</v>
      </c>
      <c r="B1805" s="1139" t="str">
        <f>'[1]PBLI - 2025'!B9</f>
        <v>PBIL4</v>
      </c>
      <c r="C1805" s="1140" t="s">
        <v>148</v>
      </c>
      <c r="D1805" s="1140" t="s">
        <v>112</v>
      </c>
      <c r="E1805" s="1141" t="str">
        <f>'[1]PBLI - 2025'!S9</f>
        <v>Secretaría General</v>
      </c>
      <c r="F1805" s="1140" t="str">
        <f>'PBLI - 2026'!C9</f>
        <v>Espacios de capacitación para la creatividad, artes, oficios, promoción del emprendimiento y realización de ferias de servicios</v>
      </c>
      <c r="G1805" s="1138">
        <v>1</v>
      </c>
      <c r="H1805" s="1138" t="s">
        <v>134</v>
      </c>
      <c r="I1805" s="1138">
        <f>'PBLI - 2026'!Q9</f>
        <v>3</v>
      </c>
      <c r="J1805" s="1138">
        <f>'PBLI - 2026'!E9</f>
        <v>0</v>
      </c>
      <c r="K1805" s="1142">
        <f>'PBLI - 2026'!V9</f>
        <v>0</v>
      </c>
      <c r="L1805" s="1143">
        <f t="shared" si="215"/>
        <v>0</v>
      </c>
      <c r="M1805" s="1143">
        <f t="shared" si="213"/>
        <v>0</v>
      </c>
      <c r="N1805" s="1138">
        <f>'[1]PBLI - 2025'!E9</f>
        <v>0</v>
      </c>
      <c r="O1805" s="1138">
        <f>'[1]PBLI - 2025'!U9</f>
        <v>0</v>
      </c>
      <c r="P1805" s="1144" t="e">
        <f t="shared" si="218"/>
        <v>#DIV/0!</v>
      </c>
      <c r="Q1805" s="1144"/>
      <c r="R1805" s="1138">
        <f t="shared" si="216"/>
        <v>0</v>
      </c>
      <c r="S1805" s="1138">
        <f t="shared" si="217"/>
        <v>0</v>
      </c>
    </row>
    <row r="1806" spans="1:19">
      <c r="A1806" s="1138">
        <v>5</v>
      </c>
      <c r="B1806" s="1139" t="str">
        <f>'[1]PBLI - 2025'!B10</f>
        <v>PBIL5</v>
      </c>
      <c r="C1806" s="1140" t="s">
        <v>148</v>
      </c>
      <c r="D1806" s="1140" t="s">
        <v>112</v>
      </c>
      <c r="E1806" s="1141" t="str">
        <f>'[1]PBLI - 2025'!S10</f>
        <v>Secretaría General</v>
      </c>
      <c r="F1806" s="1140" t="str">
        <f>'PBLI - 2026'!C10</f>
        <v>Actividades para la implementación de la Politica Interna de Teletrabajo y Trabajo en casa</v>
      </c>
      <c r="G1806" s="1138">
        <v>1</v>
      </c>
      <c r="H1806" s="1138" t="s">
        <v>134</v>
      </c>
      <c r="I1806" s="1138">
        <f>'PBLI - 2026'!Q10</f>
        <v>2</v>
      </c>
      <c r="J1806" s="1138">
        <f>'PBLI - 2026'!E10</f>
        <v>0</v>
      </c>
      <c r="K1806" s="1142">
        <f>'PBLI - 2026'!V10</f>
        <v>0</v>
      </c>
      <c r="L1806" s="1143">
        <f t="shared" si="215"/>
        <v>0</v>
      </c>
      <c r="M1806" s="1143">
        <f t="shared" si="213"/>
        <v>0</v>
      </c>
      <c r="N1806" s="1138">
        <f>'[1]PBLI - 2025'!E10</f>
        <v>0</v>
      </c>
      <c r="O1806" s="1138">
        <f>'[1]PBLI - 2025'!U10</f>
        <v>0</v>
      </c>
      <c r="P1806" s="1144" t="e">
        <f t="shared" si="218"/>
        <v>#DIV/0!</v>
      </c>
      <c r="Q1806" s="1144"/>
      <c r="R1806" s="1138">
        <f t="shared" si="216"/>
        <v>0</v>
      </c>
      <c r="S1806" s="1138">
        <f t="shared" si="217"/>
        <v>0</v>
      </c>
    </row>
    <row r="1807" spans="1:19">
      <c r="A1807" s="1138">
        <v>6</v>
      </c>
      <c r="B1807" s="1139" t="str">
        <f>'[1]PBLI - 2025'!B11</f>
        <v>PBIL6</v>
      </c>
      <c r="C1807" s="1140" t="s">
        <v>148</v>
      </c>
      <c r="D1807" s="1140" t="s">
        <v>112</v>
      </c>
      <c r="E1807" s="1141" t="str">
        <f>'[1]PBLI - 2025'!S11</f>
        <v>Secretaría General</v>
      </c>
      <c r="F1807" s="1140" t="str">
        <f>'PBLI - 2026'!C11</f>
        <v>Actividades dirigidas a la niñez y al disfrute en familia</v>
      </c>
      <c r="G1807" s="1138">
        <v>1</v>
      </c>
      <c r="H1807" s="1138" t="s">
        <v>134</v>
      </c>
      <c r="I1807" s="1138">
        <f>'PBLI - 2026'!Q11</f>
        <v>3</v>
      </c>
      <c r="J1807" s="1138">
        <f>'PBLI - 2026'!E11</f>
        <v>0</v>
      </c>
      <c r="K1807" s="1142">
        <f>'PBLI - 2026'!V11</f>
        <v>0</v>
      </c>
      <c r="L1807" s="1143">
        <f t="shared" si="215"/>
        <v>0</v>
      </c>
      <c r="M1807" s="1143">
        <f t="shared" si="213"/>
        <v>0</v>
      </c>
      <c r="N1807" s="1138">
        <f>'[1]PBLI - 2025'!E11</f>
        <v>0</v>
      </c>
      <c r="O1807" s="1138">
        <f>'[1]PBLI - 2025'!U11</f>
        <v>0</v>
      </c>
      <c r="P1807" s="1144" t="e">
        <f t="shared" si="218"/>
        <v>#DIV/0!</v>
      </c>
      <c r="Q1807" s="1144"/>
      <c r="R1807" s="1138">
        <f t="shared" si="216"/>
        <v>0</v>
      </c>
      <c r="S1807" s="1138">
        <f t="shared" si="217"/>
        <v>0</v>
      </c>
    </row>
    <row r="1808" spans="1:19">
      <c r="A1808" s="1138">
        <v>7</v>
      </c>
      <c r="B1808" s="1139" t="str">
        <f>'[1]PBLI - 2025'!B12</f>
        <v>PBIL7</v>
      </c>
      <c r="C1808" s="1140" t="s">
        <v>148</v>
      </c>
      <c r="D1808" s="1140" t="s">
        <v>112</v>
      </c>
      <c r="E1808" s="1141" t="str">
        <f>'[1]PBLI - 2025'!S12</f>
        <v>Secretaría General</v>
      </c>
      <c r="F1808" s="1140" t="str">
        <f>'PBLI - 2026'!C12</f>
        <v>Celebración Día de la Metrología y Día del INM</v>
      </c>
      <c r="G1808" s="1138">
        <v>1</v>
      </c>
      <c r="H1808" s="1138" t="s">
        <v>134</v>
      </c>
      <c r="I1808" s="1138">
        <f>'PBLI - 2026'!Q12</f>
        <v>2</v>
      </c>
      <c r="J1808" s="1138">
        <f>'PBLI - 2026'!E12</f>
        <v>0</v>
      </c>
      <c r="K1808" s="1142">
        <f>'PBLI - 2026'!V12</f>
        <v>0</v>
      </c>
      <c r="L1808" s="1143">
        <f t="shared" si="215"/>
        <v>0</v>
      </c>
      <c r="M1808" s="1143">
        <f t="shared" si="213"/>
        <v>0</v>
      </c>
      <c r="N1808" s="1138">
        <f>'[1]PBLI - 2025'!E12</f>
        <v>0</v>
      </c>
      <c r="O1808" s="1138">
        <f>'[1]PBLI - 2025'!U12</f>
        <v>0</v>
      </c>
      <c r="P1808" s="1144" t="e">
        <f t="shared" si="218"/>
        <v>#DIV/0!</v>
      </c>
      <c r="Q1808" s="1144"/>
      <c r="R1808" s="1138">
        <f t="shared" si="216"/>
        <v>0</v>
      </c>
      <c r="S1808" s="1138">
        <f t="shared" si="217"/>
        <v>0</v>
      </c>
    </row>
    <row r="1809" spans="1:19">
      <c r="A1809" s="1138">
        <v>8</v>
      </c>
      <c r="B1809" s="1139" t="str">
        <f>'[1]PBLI - 2025'!B13</f>
        <v>PBIL8</v>
      </c>
      <c r="C1809" s="1140" t="s">
        <v>148</v>
      </c>
      <c r="D1809" s="1140" t="s">
        <v>112</v>
      </c>
      <c r="E1809" s="1141" t="str">
        <f>'[1]PBLI - 2025'!S13</f>
        <v>Secretaría General</v>
      </c>
      <c r="F1809" s="1140" t="str">
        <f>'PBLI - 2026'!C13</f>
        <v>Celebración Día Nacional del Servidor Público</v>
      </c>
      <c r="G1809" s="1138">
        <v>1</v>
      </c>
      <c r="H1809" s="1138" t="s">
        <v>134</v>
      </c>
      <c r="I1809" s="1138">
        <f>'PBLI - 2026'!Q13</f>
        <v>1</v>
      </c>
      <c r="J1809" s="1138">
        <f>'PBLI - 2026'!E13</f>
        <v>0</v>
      </c>
      <c r="K1809" s="1142">
        <f>'PBLI - 2026'!V13</f>
        <v>0</v>
      </c>
      <c r="L1809" s="1143">
        <f t="shared" si="215"/>
        <v>0</v>
      </c>
      <c r="M1809" s="1143">
        <f t="shared" si="213"/>
        <v>0</v>
      </c>
      <c r="N1809" s="1138">
        <f>'[1]PBLI - 2025'!E13</f>
        <v>0</v>
      </c>
      <c r="O1809" s="1138">
        <f>'[1]PBLI - 2025'!U13</f>
        <v>0</v>
      </c>
      <c r="P1809" s="1144" t="e">
        <f t="shared" si="218"/>
        <v>#DIV/0!</v>
      </c>
      <c r="Q1809" s="1144"/>
      <c r="R1809" s="1138">
        <f t="shared" si="216"/>
        <v>0</v>
      </c>
      <c r="S1809" s="1138">
        <f t="shared" si="217"/>
        <v>0</v>
      </c>
    </row>
    <row r="1810" spans="1:19">
      <c r="A1810" s="1138">
        <v>9</v>
      </c>
      <c r="B1810" s="1139" t="str">
        <f>'[1]PBLI - 2025'!B14</f>
        <v>PBIL9</v>
      </c>
      <c r="C1810" s="1140" t="s">
        <v>148</v>
      </c>
      <c r="D1810" s="1140" t="s">
        <v>112</v>
      </c>
      <c r="E1810" s="1141" t="str">
        <f>'[1]PBLI - 2025'!S14</f>
        <v>Secretaría General</v>
      </c>
      <c r="F1810" s="1140" t="str">
        <f>'PBLI - 2026'!C14</f>
        <v>Actividades de promoción de la lectura  y espacios de esparcimiento en familia</v>
      </c>
      <c r="G1810" s="1138">
        <v>1</v>
      </c>
      <c r="H1810" s="1138" t="s">
        <v>134</v>
      </c>
      <c r="I1810" s="1138">
        <f>'PBLI - 2026'!Q14</f>
        <v>1</v>
      </c>
      <c r="J1810" s="1138">
        <f>'PBLI - 2026'!E14</f>
        <v>0</v>
      </c>
      <c r="K1810" s="1142">
        <f>'PBLI - 2026'!V14</f>
        <v>0</v>
      </c>
      <c r="L1810" s="1143">
        <f t="shared" si="215"/>
        <v>0</v>
      </c>
      <c r="M1810" s="1143">
        <f t="shared" si="213"/>
        <v>0</v>
      </c>
      <c r="N1810" s="1138">
        <f>'[1]PBLI - 2025'!E14</f>
        <v>0</v>
      </c>
      <c r="O1810" s="1138">
        <f>'[1]PBLI - 2025'!U14</f>
        <v>0</v>
      </c>
      <c r="P1810" s="1144" t="e">
        <f t="shared" si="218"/>
        <v>#DIV/0!</v>
      </c>
      <c r="Q1810" s="1144"/>
      <c r="R1810" s="1138">
        <f t="shared" si="216"/>
        <v>0</v>
      </c>
      <c r="S1810" s="1138">
        <f t="shared" si="217"/>
        <v>0</v>
      </c>
    </row>
    <row r="1811" spans="1:19">
      <c r="A1811" s="1138">
        <v>10</v>
      </c>
      <c r="B1811" s="1139" t="str">
        <f>'[1]PBLI - 2025'!B15</f>
        <v>PBIL10</v>
      </c>
      <c r="C1811" s="1140" t="s">
        <v>148</v>
      </c>
      <c r="D1811" s="1140" t="s">
        <v>112</v>
      </c>
      <c r="E1811" s="1141" t="str">
        <f>'[1]PBLI - 2025'!S15</f>
        <v>Secretaría General</v>
      </c>
      <c r="F1811" s="1140" t="str">
        <f>'PBLI - 2026'!C15</f>
        <v>Caminatas ecologicas y contacto con el medio ambiente</v>
      </c>
      <c r="G1811" s="1138">
        <v>1</v>
      </c>
      <c r="H1811" s="1138" t="s">
        <v>134</v>
      </c>
      <c r="I1811" s="1138">
        <f>'PBLI - 2026'!Q15</f>
        <v>2</v>
      </c>
      <c r="J1811" s="1138">
        <f>'PBLI - 2026'!E15</f>
        <v>0</v>
      </c>
      <c r="K1811" s="1142">
        <f>'PBLI - 2026'!V15</f>
        <v>0</v>
      </c>
      <c r="L1811" s="1143">
        <f t="shared" si="215"/>
        <v>0</v>
      </c>
      <c r="M1811" s="1143">
        <f t="shared" si="213"/>
        <v>0</v>
      </c>
      <c r="N1811" s="1138">
        <f>'[1]PBLI - 2025'!E15</f>
        <v>0</v>
      </c>
      <c r="O1811" s="1138">
        <f>'[1]PBLI - 2025'!U15</f>
        <v>0</v>
      </c>
      <c r="P1811" s="1144" t="e">
        <f t="shared" si="218"/>
        <v>#DIV/0!</v>
      </c>
      <c r="Q1811" s="1144"/>
      <c r="R1811" s="1138">
        <f t="shared" si="216"/>
        <v>0</v>
      </c>
      <c r="S1811" s="1138">
        <f t="shared" si="217"/>
        <v>0</v>
      </c>
    </row>
    <row r="1812" spans="1:19">
      <c r="A1812" s="1138">
        <v>11</v>
      </c>
      <c r="B1812" s="1139" t="str">
        <f>'[1]PBLI - 2025'!B16</f>
        <v>PBIL11</v>
      </c>
      <c r="C1812" s="1140" t="s">
        <v>148</v>
      </c>
      <c r="D1812" s="1140" t="s">
        <v>112</v>
      </c>
      <c r="E1812" s="1141" t="str">
        <f>'[1]PBLI - 2025'!S16</f>
        <v>Secretaría General</v>
      </c>
      <c r="F1812" s="1140" t="str">
        <f>'PBLI - 2026'!C16</f>
        <v>Actvidades de medición y mejoramiento del clima organizacional</v>
      </c>
      <c r="G1812" s="1138">
        <v>1</v>
      </c>
      <c r="H1812" s="1138" t="s">
        <v>134</v>
      </c>
      <c r="I1812" s="1138">
        <f>'PBLI - 2026'!Q16</f>
        <v>2</v>
      </c>
      <c r="J1812" s="1138">
        <f>'PBLI - 2026'!E16</f>
        <v>0</v>
      </c>
      <c r="K1812" s="1142">
        <f>'PBLI - 2026'!V16</f>
        <v>0</v>
      </c>
      <c r="L1812" s="1143">
        <f t="shared" si="215"/>
        <v>0</v>
      </c>
      <c r="M1812" s="1143">
        <f t="shared" ref="M1812:M1887" si="219">K1812/I1812</f>
        <v>0</v>
      </c>
      <c r="N1812" s="1138">
        <f>'[1]PBLI - 2025'!E16</f>
        <v>0</v>
      </c>
      <c r="O1812" s="1138">
        <f>'[1]PBLI - 2025'!U16</f>
        <v>0</v>
      </c>
      <c r="P1812" s="1144" t="e">
        <f t="shared" si="218"/>
        <v>#DIV/0!</v>
      </c>
      <c r="Q1812" s="1144"/>
      <c r="R1812" s="1138">
        <f t="shared" si="216"/>
        <v>0</v>
      </c>
      <c r="S1812" s="1138">
        <f t="shared" si="217"/>
        <v>0</v>
      </c>
    </row>
    <row r="1813" spans="1:19">
      <c r="A1813" s="1138">
        <v>12</v>
      </c>
      <c r="B1813" s="1139" t="str">
        <f>'[1]PBLI - 2025'!B17</f>
        <v>PBIL12</v>
      </c>
      <c r="C1813" s="1140" t="s">
        <v>148</v>
      </c>
      <c r="D1813" s="1140" t="s">
        <v>112</v>
      </c>
      <c r="E1813" s="1141" t="str">
        <f>'[1]PBLI - 2025'!S17</f>
        <v>Secretaría General</v>
      </c>
      <c r="F1813" s="1140" t="str">
        <f>'PBLI - 2026'!C17</f>
        <v>Actividades orientadas a prevenir el sedentarismo, la ansiedad y la depresión</v>
      </c>
      <c r="G1813" s="1138">
        <v>1</v>
      </c>
      <c r="H1813" s="1138" t="s">
        <v>134</v>
      </c>
      <c r="I1813" s="1138">
        <f>'PBLI - 2026'!Q17</f>
        <v>4</v>
      </c>
      <c r="J1813" s="1138">
        <f>'PBLI - 2026'!E17</f>
        <v>0</v>
      </c>
      <c r="K1813" s="1142">
        <f>'PBLI - 2026'!V17</f>
        <v>0</v>
      </c>
      <c r="L1813" s="1143">
        <f t="shared" si="215"/>
        <v>0</v>
      </c>
      <c r="M1813" s="1143">
        <f t="shared" si="219"/>
        <v>0</v>
      </c>
      <c r="N1813" s="1138">
        <f>'[1]PBLI - 2025'!E17</f>
        <v>0</v>
      </c>
      <c r="O1813" s="1138">
        <f>'[1]PBLI - 2025'!U17</f>
        <v>0</v>
      </c>
      <c r="P1813" s="1144" t="e">
        <f t="shared" si="218"/>
        <v>#DIV/0!</v>
      </c>
      <c r="Q1813" s="1144"/>
      <c r="R1813" s="1138">
        <f t="shared" si="216"/>
        <v>0</v>
      </c>
      <c r="S1813" s="1138">
        <f t="shared" si="217"/>
        <v>0</v>
      </c>
    </row>
    <row r="1814" spans="1:19">
      <c r="A1814" s="1138">
        <v>13</v>
      </c>
      <c r="B1814" s="1139" t="str">
        <f>'[1]PBLI - 2025'!B18</f>
        <v>PBIL13</v>
      </c>
      <c r="C1814" s="1140" t="s">
        <v>148</v>
      </c>
      <c r="D1814" s="1140" t="s">
        <v>112</v>
      </c>
      <c r="E1814" s="1141" t="str">
        <f>'[1]PBLI - 2025'!S18</f>
        <v>Secretaría General</v>
      </c>
      <c r="F1814" s="1140" t="str">
        <f>'PBLI - 2026'!C18</f>
        <v>Actividades relacionadas con la inclusión de diferentes formas de discapacidad en ambiente laboral</v>
      </c>
      <c r="G1814" s="1138">
        <v>1</v>
      </c>
      <c r="H1814" s="1138" t="s">
        <v>134</v>
      </c>
      <c r="I1814" s="1138">
        <f>'PBLI - 2026'!Q18</f>
        <v>1</v>
      </c>
      <c r="J1814" s="1138">
        <f>'PBLI - 2026'!E18</f>
        <v>0</v>
      </c>
      <c r="K1814" s="1142">
        <f>'PBLI - 2026'!V18</f>
        <v>0</v>
      </c>
      <c r="L1814" s="1143">
        <f t="shared" si="215"/>
        <v>0</v>
      </c>
      <c r="M1814" s="1143">
        <f t="shared" si="219"/>
        <v>0</v>
      </c>
      <c r="N1814" s="1138">
        <f>'[1]PBLI - 2025'!E18</f>
        <v>0</v>
      </c>
      <c r="O1814" s="1138">
        <f>'[1]PBLI - 2025'!U18</f>
        <v>0</v>
      </c>
      <c r="P1814" s="1144" t="e">
        <f t="shared" si="218"/>
        <v>#DIV/0!</v>
      </c>
      <c r="Q1814" s="1144"/>
      <c r="R1814" s="1138">
        <f t="shared" si="216"/>
        <v>0</v>
      </c>
      <c r="S1814" s="1138">
        <f t="shared" si="217"/>
        <v>0</v>
      </c>
    </row>
    <row r="1815" spans="1:19">
      <c r="A1815" s="1138">
        <v>14</v>
      </c>
      <c r="B1815" s="1139" t="str">
        <f>'[1]PBLI - 2025'!B19</f>
        <v>PBIL14</v>
      </c>
      <c r="C1815" s="1140" t="s">
        <v>148</v>
      </c>
      <c r="D1815" s="1140" t="s">
        <v>112</v>
      </c>
      <c r="E1815" s="1141" t="str">
        <f>'[1]PBLI - 2025'!S19</f>
        <v>Secretaría General</v>
      </c>
      <c r="F1815" s="1140" t="str">
        <f>'PBLI - 2026'!C19</f>
        <v>Actividades para prevenir, denunciar y proteger al servidor público en actuaciones discriminatorias o de trato desigual</v>
      </c>
      <c r="G1815" s="1138">
        <v>1</v>
      </c>
      <c r="H1815" s="1138" t="s">
        <v>134</v>
      </c>
      <c r="I1815" s="1138">
        <f>'PBLI - 2026'!Q19</f>
        <v>3</v>
      </c>
      <c r="J1815" s="1138">
        <f>'PBLI - 2026'!E19</f>
        <v>0</v>
      </c>
      <c r="K1815" s="1142">
        <f>'PBLI - 2026'!V19</f>
        <v>0</v>
      </c>
      <c r="L1815" s="1143">
        <f t="shared" si="215"/>
        <v>0</v>
      </c>
      <c r="M1815" s="1143">
        <f t="shared" si="219"/>
        <v>0</v>
      </c>
      <c r="N1815" s="1138">
        <f>'[1]PBLI - 2025'!E19</f>
        <v>0</v>
      </c>
      <c r="O1815" s="1138">
        <f>'[1]PBLI - 2025'!U19</f>
        <v>0</v>
      </c>
      <c r="P1815" s="1144" t="e">
        <f t="shared" si="218"/>
        <v>#DIV/0!</v>
      </c>
      <c r="Q1815" s="1144"/>
      <c r="R1815" s="1138">
        <f t="shared" si="216"/>
        <v>0</v>
      </c>
      <c r="S1815" s="1138">
        <f t="shared" si="217"/>
        <v>0</v>
      </c>
    </row>
    <row r="1816" spans="1:19">
      <c r="A1816" s="1138">
        <v>15</v>
      </c>
      <c r="B1816" s="1139" t="str">
        <f>'[1]PBLI - 2025'!B20</f>
        <v>PBIL15</v>
      </c>
      <c r="C1816" s="1140" t="s">
        <v>148</v>
      </c>
      <c r="D1816" s="1140" t="s">
        <v>112</v>
      </c>
      <c r="E1816" s="1141" t="str">
        <f>'[1]PBLI - 2025'!S20</f>
        <v>Secretaría General</v>
      </c>
      <c r="F1816" s="1140" t="str">
        <f>'PBLI - 2026'!C20</f>
        <v>Actividades relacionadas con la promoción y difusión de protocolos sobre las no violencias basadas en genero</v>
      </c>
      <c r="G1816" s="1138">
        <v>1</v>
      </c>
      <c r="H1816" s="1138" t="s">
        <v>134</v>
      </c>
      <c r="I1816" s="1138">
        <f>'PBLI - 2026'!Q20</f>
        <v>3</v>
      </c>
      <c r="J1816" s="1138">
        <f>'PBLI - 2026'!E20</f>
        <v>0</v>
      </c>
      <c r="K1816" s="1142">
        <f>'PBLI - 2026'!V20</f>
        <v>0</v>
      </c>
      <c r="L1816" s="1143">
        <f t="shared" si="215"/>
        <v>0</v>
      </c>
      <c r="M1816" s="1143">
        <f t="shared" si="219"/>
        <v>0</v>
      </c>
      <c r="N1816" s="1138">
        <f>'[1]PBLI - 2025'!E20</f>
        <v>0</v>
      </c>
      <c r="O1816" s="1138">
        <f>'[1]PBLI - 2025'!U20</f>
        <v>0</v>
      </c>
      <c r="P1816" s="1144" t="e">
        <f t="shared" si="218"/>
        <v>#DIV/0!</v>
      </c>
      <c r="Q1816" s="1144"/>
      <c r="R1816" s="1138">
        <f t="shared" si="216"/>
        <v>0</v>
      </c>
      <c r="S1816" s="1138">
        <f t="shared" si="217"/>
        <v>0</v>
      </c>
    </row>
    <row r="1817" spans="1:19">
      <c r="A1817" s="1138">
        <v>16</v>
      </c>
      <c r="B1817" s="1139" t="str">
        <f>'[1]PBLI - 2025'!B21</f>
        <v>PBIL16</v>
      </c>
      <c r="C1817" s="1140" t="s">
        <v>148</v>
      </c>
      <c r="D1817" s="1140" t="s">
        <v>112</v>
      </c>
      <c r="E1817" s="1141" t="str">
        <f>'[1]PBLI - 2025'!S21</f>
        <v>Secretaría General</v>
      </c>
      <c r="F1817" s="1140" t="str">
        <f>'PBLI - 2026'!C21</f>
        <v>Revisión y socialización de procedimiento de atención y medidas de protección en situaciones relacionadas con el acoso laboral</v>
      </c>
      <c r="G1817" s="1138">
        <v>1</v>
      </c>
      <c r="H1817" s="1138" t="s">
        <v>134</v>
      </c>
      <c r="I1817" s="1138">
        <f>'PBLI - 2026'!Q21</f>
        <v>1</v>
      </c>
      <c r="J1817" s="1138">
        <f>'PBLI - 2026'!E21</f>
        <v>0</v>
      </c>
      <c r="K1817" s="1142">
        <f>'PBLI - 2026'!V21</f>
        <v>0</v>
      </c>
      <c r="L1817" s="1143">
        <f t="shared" si="215"/>
        <v>0</v>
      </c>
      <c r="M1817" s="1143">
        <f t="shared" si="219"/>
        <v>0</v>
      </c>
      <c r="N1817" s="1138">
        <f>'[1]PBLI - 2025'!E21</f>
        <v>0</v>
      </c>
      <c r="O1817" s="1138">
        <f>'[1]PBLI - 2025'!U21</f>
        <v>0</v>
      </c>
      <c r="P1817" s="1144" t="e">
        <f t="shared" si="218"/>
        <v>#DIV/0!</v>
      </c>
      <c r="Q1817" s="1144"/>
      <c r="R1817" s="1138">
        <f t="shared" si="216"/>
        <v>0</v>
      </c>
      <c r="S1817" s="1138">
        <f t="shared" si="217"/>
        <v>0</v>
      </c>
    </row>
    <row r="1818" spans="1:19">
      <c r="A1818" s="1138">
        <v>17</v>
      </c>
      <c r="B1818" s="1139" t="str">
        <f>'[1]PBLI - 2025'!B22</f>
        <v>PBIL17</v>
      </c>
      <c r="C1818" s="1140" t="s">
        <v>148</v>
      </c>
      <c r="D1818" s="1140" t="s">
        <v>112</v>
      </c>
      <c r="E1818" s="1141" t="str">
        <f>'[1]PBLI - 2025'!S22</f>
        <v>Secretaría General</v>
      </c>
      <c r="F1818" s="1140" t="str">
        <f>'PBLI - 2026'!C22</f>
        <v>Implementación buzon de sugerencias, repositorios de información e iniciativas para el bienestar integral del servidor público</v>
      </c>
      <c r="G1818" s="1138">
        <v>1</v>
      </c>
      <c r="H1818" s="1138" t="s">
        <v>134</v>
      </c>
      <c r="I1818" s="1138">
        <f>'PBLI - 2026'!Q22</f>
        <v>1</v>
      </c>
      <c r="J1818" s="1138">
        <f>'PBLI - 2026'!E22</f>
        <v>0</v>
      </c>
      <c r="K1818" s="1142">
        <f>'PBLI - 2026'!V22</f>
        <v>0</v>
      </c>
      <c r="L1818" s="1143">
        <f t="shared" si="215"/>
        <v>0</v>
      </c>
      <c r="M1818" s="1143">
        <f t="shared" si="219"/>
        <v>0</v>
      </c>
      <c r="N1818" s="1138">
        <f>'[1]PBLI - 2025'!E22</f>
        <v>0</v>
      </c>
      <c r="O1818" s="1138">
        <f>'[1]PBLI - 2025'!U22</f>
        <v>0</v>
      </c>
      <c r="P1818" s="1144" t="e">
        <f t="shared" si="218"/>
        <v>#DIV/0!</v>
      </c>
      <c r="Q1818" s="1144"/>
      <c r="R1818" s="1138">
        <f t="shared" si="216"/>
        <v>0</v>
      </c>
      <c r="S1818" s="1138">
        <f t="shared" si="217"/>
        <v>0</v>
      </c>
    </row>
    <row r="1819" spans="1:19">
      <c r="A1819" s="1138">
        <v>18</v>
      </c>
      <c r="B1819" s="1139" t="str">
        <f>'[1]PBLI - 2025'!B23</f>
        <v>PBIL18</v>
      </c>
      <c r="C1819" s="1140" t="s">
        <v>148</v>
      </c>
      <c r="D1819" s="1140" t="s">
        <v>112</v>
      </c>
      <c r="E1819" s="1141" t="str">
        <f>'[1]PBLI - 2025'!S23</f>
        <v>Secretaría General</v>
      </c>
      <c r="F1819" s="1140" t="str">
        <f>'PBLI - 2026'!C23</f>
        <v>Implementación del Modulo de Bienestar en el aplicativo Kactus</v>
      </c>
      <c r="G1819" s="1138">
        <v>1</v>
      </c>
      <c r="H1819" s="1138" t="s">
        <v>134</v>
      </c>
      <c r="I1819" s="1138">
        <f>'PBLI - 2026'!Q23</f>
        <v>5</v>
      </c>
      <c r="J1819" s="1138">
        <f>'PBLI - 2026'!E23</f>
        <v>0</v>
      </c>
      <c r="K1819" s="1142">
        <f>'PBLI - 2026'!V23</f>
        <v>0</v>
      </c>
      <c r="L1819" s="1143">
        <f t="shared" si="215"/>
        <v>0</v>
      </c>
      <c r="M1819" s="1143">
        <f t="shared" si="219"/>
        <v>0</v>
      </c>
      <c r="N1819" s="1138">
        <f>'[1]PBLI - 2025'!E23</f>
        <v>0</v>
      </c>
      <c r="O1819" s="1138">
        <f>'[1]PBLI - 2025'!U23</f>
        <v>0</v>
      </c>
      <c r="P1819" s="1144" t="e">
        <f t="shared" si="218"/>
        <v>#DIV/0!</v>
      </c>
      <c r="Q1819" s="1144"/>
      <c r="R1819" s="1138">
        <f t="shared" si="216"/>
        <v>0</v>
      </c>
      <c r="S1819" s="1138">
        <f t="shared" si="217"/>
        <v>0</v>
      </c>
    </row>
    <row r="1820" spans="1:19" ht="15.75" customHeight="1">
      <c r="A1820" s="1138">
        <v>19</v>
      </c>
      <c r="B1820" s="1139" t="str">
        <f>'[1]PBLI - 2025'!B24</f>
        <v>PBIL19</v>
      </c>
      <c r="C1820" s="1140" t="s">
        <v>148</v>
      </c>
      <c r="D1820" s="1140" t="s">
        <v>112</v>
      </c>
      <c r="E1820" s="1141" t="str">
        <f>'[1]PBLI - 2025'!S24</f>
        <v>Secretaría General</v>
      </c>
      <c r="F1820" s="1140" t="str">
        <f>'PBLI - 2026'!C24</f>
        <v>Modificación de procedimientos asociados al bienestar de los servidores públicos</v>
      </c>
      <c r="G1820" s="1138">
        <v>1</v>
      </c>
      <c r="H1820" s="1138" t="s">
        <v>134</v>
      </c>
      <c r="I1820" s="1138">
        <f>'PBLI - 2026'!Q24</f>
        <v>3</v>
      </c>
      <c r="J1820" s="1138">
        <f>'PBLI - 2026'!E24</f>
        <v>0</v>
      </c>
      <c r="K1820" s="1142">
        <f>'PBLI - 2026'!V24</f>
        <v>0</v>
      </c>
      <c r="L1820" s="1143">
        <f t="shared" si="215"/>
        <v>0</v>
      </c>
      <c r="M1820" s="1143">
        <f t="shared" si="219"/>
        <v>0</v>
      </c>
      <c r="N1820" s="1138">
        <f>'[1]PBLI - 2025'!E24</f>
        <v>0</v>
      </c>
      <c r="O1820" s="1138">
        <f>'[1]PBLI - 2025'!U24</f>
        <v>0</v>
      </c>
      <c r="P1820" s="1144" t="e">
        <f t="shared" si="218"/>
        <v>#DIV/0!</v>
      </c>
      <c r="Q1820" s="1144"/>
      <c r="R1820" s="1138">
        <f t="shared" si="216"/>
        <v>0</v>
      </c>
      <c r="S1820" s="1138">
        <f t="shared" si="217"/>
        <v>0</v>
      </c>
    </row>
    <row r="1821" spans="1:19" ht="19.5" customHeight="1">
      <c r="A1821" s="1138">
        <v>20</v>
      </c>
      <c r="B1821" s="1139" t="str">
        <f>'[1]PBLI - 2025'!B25</f>
        <v>PBIL20</v>
      </c>
      <c r="C1821" s="1140" t="s">
        <v>148</v>
      </c>
      <c r="D1821" s="1140" t="s">
        <v>112</v>
      </c>
      <c r="E1821" s="1141" t="str">
        <f>'[1]PBLI - 2025'!S25</f>
        <v>Secretaría General</v>
      </c>
      <c r="F1821" s="1140" t="str">
        <f>'PBLI - 2026'!C25</f>
        <v>Adopción y promocion de la Politia de Integridad, valores institucionales y objetivos estratégicos</v>
      </c>
      <c r="G1821" s="1138">
        <v>1</v>
      </c>
      <c r="H1821" s="1138" t="s">
        <v>134</v>
      </c>
      <c r="I1821" s="1138">
        <f>'PBLI - 2026'!Q25</f>
        <v>4</v>
      </c>
      <c r="J1821" s="1138">
        <f>'PBLI - 2026'!E25</f>
        <v>0</v>
      </c>
      <c r="K1821" s="1142">
        <f>'PBLI - 2026'!V25</f>
        <v>0</v>
      </c>
      <c r="L1821" s="1143">
        <f t="shared" si="215"/>
        <v>0</v>
      </c>
      <c r="M1821" s="1143">
        <f t="shared" si="219"/>
        <v>0</v>
      </c>
      <c r="N1821" s="1138">
        <f>'[1]PBLI - 2025'!E25</f>
        <v>0</v>
      </c>
      <c r="O1821" s="1138">
        <f>'[1]PBLI - 2025'!U25</f>
        <v>0</v>
      </c>
      <c r="P1821" s="1144" t="e">
        <f t="shared" si="218"/>
        <v>#DIV/0!</v>
      </c>
      <c r="Q1821" s="1144"/>
      <c r="R1821" s="1138">
        <f t="shared" si="216"/>
        <v>0</v>
      </c>
      <c r="S1821" s="1138">
        <f t="shared" si="217"/>
        <v>0</v>
      </c>
    </row>
    <row r="1822" spans="1:19">
      <c r="A1822" s="1138">
        <v>21</v>
      </c>
      <c r="B1822" s="1139" t="str">
        <f>'[1]PBLI - 2025'!B26</f>
        <v>PBIL21</v>
      </c>
      <c r="C1822" s="1140" t="s">
        <v>148</v>
      </c>
      <c r="D1822" s="1140" t="s">
        <v>112</v>
      </c>
      <c r="E1822" s="1141" t="str">
        <f>'[1]PBLI - 2025'!S26</f>
        <v>Secretaría General</v>
      </c>
      <c r="F1822" s="1140" t="str">
        <f>'PBLI - 2026'!C26</f>
        <v>Actividades de voluntariado y solidaridad entre servidores, sus familias y la sociedad en general</v>
      </c>
      <c r="G1822" s="1138">
        <v>1</v>
      </c>
      <c r="H1822" s="1138" t="s">
        <v>134</v>
      </c>
      <c r="I1822" s="1138">
        <f>'PBLI - 2026'!Q26</f>
        <v>1</v>
      </c>
      <c r="J1822" s="1138">
        <f>'PBLI - 2026'!E26</f>
        <v>0</v>
      </c>
      <c r="K1822" s="1142">
        <f>'PBLI - 2026'!V26</f>
        <v>0</v>
      </c>
      <c r="L1822" s="1143">
        <f t="shared" si="215"/>
        <v>0</v>
      </c>
      <c r="M1822" s="1143">
        <f t="shared" si="219"/>
        <v>0</v>
      </c>
      <c r="N1822" s="1138">
        <f>'[1]PBLI - 2025'!E26</f>
        <v>0</v>
      </c>
      <c r="O1822" s="1138">
        <f>'[1]PBLI - 2025'!U26</f>
        <v>0</v>
      </c>
      <c r="P1822" s="1144" t="e">
        <f t="shared" si="218"/>
        <v>#DIV/0!</v>
      </c>
      <c r="Q1822" s="1144"/>
      <c r="R1822" s="1138">
        <f t="shared" si="216"/>
        <v>0</v>
      </c>
      <c r="S1822" s="1138">
        <f t="shared" si="217"/>
        <v>0</v>
      </c>
    </row>
    <row r="1823" spans="1:19" ht="14.25" customHeight="1">
      <c r="A1823" s="1138">
        <v>1</v>
      </c>
      <c r="B1823" s="1139" t="str">
        <f>'[1]PBLI - 2025'!B6</f>
        <v>PBIL1</v>
      </c>
      <c r="C1823" s="1138" t="s">
        <v>148</v>
      </c>
      <c r="D1823" s="1138" t="s">
        <v>112</v>
      </c>
      <c r="E1823" s="1139" t="str">
        <f>'[1]PBLI - 2025'!S6</f>
        <v>Secretaría General</v>
      </c>
      <c r="F1823" s="1138" t="str">
        <f>'PBLI - 2026'!C6</f>
        <v>Actividad relacionada con la implementación del Salario Emocional</v>
      </c>
      <c r="G1823" s="1138">
        <v>2</v>
      </c>
      <c r="H1823" s="1138" t="s">
        <v>135</v>
      </c>
      <c r="I1823" s="1138">
        <f>'PBLI - 2026'!Q6</f>
        <v>13</v>
      </c>
      <c r="J1823" s="1138">
        <f>'PBLI - 2026'!E6+'PBLI - 2026'!F6</f>
        <v>2</v>
      </c>
      <c r="K1823" s="1142">
        <f>'PBLI - 2026'!V6+'PBLI - 2026'!W6</f>
        <v>0</v>
      </c>
      <c r="L1823" s="1143">
        <f t="shared" si="215"/>
        <v>0.15384615384615385</v>
      </c>
      <c r="M1823" s="1143">
        <f t="shared" si="219"/>
        <v>0</v>
      </c>
      <c r="N1823" s="1138">
        <f>'PBLI - 2026'!F6</f>
        <v>1</v>
      </c>
      <c r="O1823" s="1142">
        <f>'PBLI - 2026'!W6</f>
        <v>0</v>
      </c>
      <c r="P1823" s="1144">
        <f t="shared" si="218"/>
        <v>0</v>
      </c>
      <c r="Q1823" s="1144"/>
      <c r="R1823" s="1138">
        <f t="shared" si="216"/>
        <v>-2</v>
      </c>
      <c r="S1823" s="1138">
        <f t="shared" si="217"/>
        <v>-1</v>
      </c>
    </row>
    <row r="1824" spans="1:19">
      <c r="A1824" s="1138">
        <v>2</v>
      </c>
      <c r="B1824" s="1139" t="str">
        <f>'[1]PBLI - 2025'!B7</f>
        <v>PBLI2</v>
      </c>
      <c r="C1824" s="1140" t="s">
        <v>148</v>
      </c>
      <c r="D1824" s="1140" t="s">
        <v>112</v>
      </c>
      <c r="E1824" s="1139" t="str">
        <f>'[1]PBLI - 2025'!S7</f>
        <v>Secretaría General</v>
      </c>
      <c r="F1824" s="1138" t="str">
        <f>'PBLI - 2026'!C7</f>
        <v>Actividades encaminadas a incentivar la actvidad fisica (individual y de grupos) y realización de eventos deportivos</v>
      </c>
      <c r="G1824" s="1138">
        <v>2</v>
      </c>
      <c r="H1824" s="1138" t="s">
        <v>135</v>
      </c>
      <c r="I1824" s="1138">
        <f>'PBLI - 2026'!Q7</f>
        <v>3</v>
      </c>
      <c r="J1824" s="1138">
        <f>'PBLI - 2026'!E7+'PBLI - 2026'!F7</f>
        <v>0</v>
      </c>
      <c r="K1824" s="1142">
        <f>'PBLI - 2026'!V7+'PBLI - 2026'!W7</f>
        <v>0</v>
      </c>
      <c r="L1824" s="1143">
        <f t="shared" si="215"/>
        <v>0</v>
      </c>
      <c r="M1824" s="1143">
        <f t="shared" si="219"/>
        <v>0</v>
      </c>
      <c r="N1824" s="1138">
        <f>'PBLI - 2026'!F7</f>
        <v>0</v>
      </c>
      <c r="O1824" s="1142">
        <f>'PBLI - 2026'!W7</f>
        <v>0</v>
      </c>
      <c r="P1824" s="1144" t="e">
        <f t="shared" si="218"/>
        <v>#DIV/0!</v>
      </c>
      <c r="Q1824" s="1144"/>
      <c r="R1824" s="1138">
        <f t="shared" si="216"/>
        <v>0</v>
      </c>
      <c r="S1824" s="1138">
        <f t="shared" si="217"/>
        <v>0</v>
      </c>
    </row>
    <row r="1825" spans="1:19">
      <c r="A1825" s="1138">
        <v>3</v>
      </c>
      <c r="B1825" s="1139" t="str">
        <f>'[1]PBLI - 2025'!B8</f>
        <v>PBIL3</v>
      </c>
      <c r="C1825" s="1140" t="s">
        <v>148</v>
      </c>
      <c r="D1825" s="1140" t="s">
        <v>112</v>
      </c>
      <c r="E1825" s="1139" t="str">
        <f>'[1]PBLI - 2025'!S8</f>
        <v>Secretaría General</v>
      </c>
      <c r="F1825" s="1138" t="str">
        <f>'PBLI - 2026'!C8</f>
        <v>Eventos artisticos, culturales y celebraciones especiales</v>
      </c>
      <c r="G1825" s="1138">
        <v>2</v>
      </c>
      <c r="H1825" s="1138" t="s">
        <v>135</v>
      </c>
      <c r="I1825" s="1138">
        <f>'PBLI - 2026'!Q8</f>
        <v>10</v>
      </c>
      <c r="J1825" s="1138">
        <f>'PBLI - 2026'!E8+'PBLI - 2026'!F8</f>
        <v>0</v>
      </c>
      <c r="K1825" s="1142">
        <f>'PBLI - 2026'!V8+'PBLI - 2026'!W8</f>
        <v>0</v>
      </c>
      <c r="L1825" s="1143">
        <f t="shared" si="215"/>
        <v>0</v>
      </c>
      <c r="M1825" s="1143">
        <f t="shared" si="219"/>
        <v>0</v>
      </c>
      <c r="N1825" s="1138">
        <f>'PBLI - 2026'!F8</f>
        <v>0</v>
      </c>
      <c r="O1825" s="1142">
        <f>'PBLI - 2026'!W8</f>
        <v>0</v>
      </c>
      <c r="P1825" s="1144" t="e">
        <f t="shared" si="218"/>
        <v>#DIV/0!</v>
      </c>
      <c r="Q1825" s="1144"/>
      <c r="R1825" s="1138">
        <f t="shared" si="216"/>
        <v>0</v>
      </c>
      <c r="S1825" s="1138">
        <f t="shared" si="217"/>
        <v>0</v>
      </c>
    </row>
    <row r="1826" spans="1:19">
      <c r="A1826" s="1138">
        <v>4</v>
      </c>
      <c r="B1826" s="1139" t="str">
        <f>'[1]PBLI - 2025'!B9</f>
        <v>PBIL4</v>
      </c>
      <c r="C1826" s="1140" t="s">
        <v>148</v>
      </c>
      <c r="D1826" s="1140" t="s">
        <v>112</v>
      </c>
      <c r="E1826" s="1139" t="str">
        <f>'[1]PBLI - 2025'!S9</f>
        <v>Secretaría General</v>
      </c>
      <c r="F1826" s="1138" t="str">
        <f>'PBLI - 2026'!C9</f>
        <v>Espacios de capacitación para la creatividad, artes, oficios, promoción del emprendimiento y realización de ferias de servicios</v>
      </c>
      <c r="G1826" s="1138">
        <v>2</v>
      </c>
      <c r="H1826" s="1138" t="s">
        <v>135</v>
      </c>
      <c r="I1826" s="1138">
        <f>'PBLI - 2026'!Q9</f>
        <v>3</v>
      </c>
      <c r="J1826" s="1138">
        <f>'PBLI - 2026'!E9+'PBLI - 2026'!F9</f>
        <v>0</v>
      </c>
      <c r="K1826" s="1142">
        <f>'PBLI - 2026'!V9+'PBLI - 2026'!W9</f>
        <v>0</v>
      </c>
      <c r="L1826" s="1143">
        <f t="shared" si="215"/>
        <v>0</v>
      </c>
      <c r="M1826" s="1143">
        <f t="shared" si="219"/>
        <v>0</v>
      </c>
      <c r="N1826" s="1138">
        <f>'PBLI - 2026'!F9</f>
        <v>0</v>
      </c>
      <c r="O1826" s="1142">
        <f>'PBLI - 2026'!W9</f>
        <v>0</v>
      </c>
      <c r="P1826" s="1144" t="e">
        <f t="shared" si="218"/>
        <v>#DIV/0!</v>
      </c>
      <c r="Q1826" s="1144"/>
      <c r="R1826" s="1138">
        <f t="shared" si="216"/>
        <v>0</v>
      </c>
      <c r="S1826" s="1138">
        <f t="shared" si="217"/>
        <v>0</v>
      </c>
    </row>
    <row r="1827" spans="1:19">
      <c r="A1827" s="1138">
        <v>5</v>
      </c>
      <c r="B1827" s="1139" t="str">
        <f>'[1]PBLI - 2025'!B10</f>
        <v>PBIL5</v>
      </c>
      <c r="C1827" s="1140" t="s">
        <v>148</v>
      </c>
      <c r="D1827" s="1140" t="s">
        <v>112</v>
      </c>
      <c r="E1827" s="1139" t="str">
        <f>'[1]PBLI - 2025'!S10</f>
        <v>Secretaría General</v>
      </c>
      <c r="F1827" s="1138" t="str">
        <f>'PBLI - 2026'!C10</f>
        <v>Actividades para la implementación de la Politica Interna de Teletrabajo y Trabajo en casa</v>
      </c>
      <c r="G1827" s="1138">
        <v>2</v>
      </c>
      <c r="H1827" s="1138" t="s">
        <v>135</v>
      </c>
      <c r="I1827" s="1138">
        <f>'PBLI - 2026'!Q10</f>
        <v>2</v>
      </c>
      <c r="J1827" s="1138">
        <f>'PBLI - 2026'!E10+'PBLI - 2026'!F10</f>
        <v>0</v>
      </c>
      <c r="K1827" s="1142">
        <f>'PBLI - 2026'!V10+'PBLI - 2026'!W10</f>
        <v>0</v>
      </c>
      <c r="L1827" s="1143">
        <f t="shared" si="215"/>
        <v>0</v>
      </c>
      <c r="M1827" s="1143">
        <f t="shared" si="219"/>
        <v>0</v>
      </c>
      <c r="N1827" s="1138">
        <f>'PBLI - 2026'!F10</f>
        <v>0</v>
      </c>
      <c r="O1827" s="1142">
        <f>'PBLI - 2026'!W10</f>
        <v>0</v>
      </c>
      <c r="P1827" s="1144" t="e">
        <f t="shared" si="218"/>
        <v>#DIV/0!</v>
      </c>
      <c r="Q1827" s="1144"/>
      <c r="R1827" s="1138">
        <f t="shared" si="216"/>
        <v>0</v>
      </c>
      <c r="S1827" s="1138">
        <f t="shared" si="217"/>
        <v>0</v>
      </c>
    </row>
    <row r="1828" spans="1:19">
      <c r="A1828" s="1138">
        <v>6</v>
      </c>
      <c r="B1828" s="1139" t="str">
        <f>'[1]PBLI - 2025'!B11</f>
        <v>PBIL6</v>
      </c>
      <c r="C1828" s="1140" t="s">
        <v>148</v>
      </c>
      <c r="D1828" s="1140" t="s">
        <v>112</v>
      </c>
      <c r="E1828" s="1139" t="str">
        <f>'[1]PBLI - 2025'!S11</f>
        <v>Secretaría General</v>
      </c>
      <c r="F1828" s="1138" t="str">
        <f>'PBLI - 2026'!C11</f>
        <v>Actividades dirigidas a la niñez y al disfrute en familia</v>
      </c>
      <c r="G1828" s="1138">
        <v>2</v>
      </c>
      <c r="H1828" s="1138" t="s">
        <v>135</v>
      </c>
      <c r="I1828" s="1138">
        <f>'PBLI - 2026'!Q11</f>
        <v>3</v>
      </c>
      <c r="J1828" s="1138">
        <f>'PBLI - 2026'!E11+'PBLI - 2026'!F11</f>
        <v>0</v>
      </c>
      <c r="K1828" s="1142">
        <f>'PBLI - 2026'!V11+'PBLI - 2026'!W11</f>
        <v>0</v>
      </c>
      <c r="L1828" s="1143">
        <f t="shared" si="215"/>
        <v>0</v>
      </c>
      <c r="M1828" s="1143">
        <f t="shared" si="219"/>
        <v>0</v>
      </c>
      <c r="N1828" s="1138">
        <f>'PBLI - 2026'!F11</f>
        <v>0</v>
      </c>
      <c r="O1828" s="1142">
        <f>'PBLI - 2026'!W11</f>
        <v>0</v>
      </c>
      <c r="P1828" s="1144" t="e">
        <f t="shared" si="218"/>
        <v>#DIV/0!</v>
      </c>
      <c r="Q1828" s="1144"/>
      <c r="R1828" s="1138">
        <f t="shared" si="216"/>
        <v>0</v>
      </c>
      <c r="S1828" s="1138">
        <f t="shared" si="217"/>
        <v>0</v>
      </c>
    </row>
    <row r="1829" spans="1:19">
      <c r="A1829" s="1138">
        <v>7</v>
      </c>
      <c r="B1829" s="1139" t="str">
        <f>'[1]PBLI - 2025'!B12</f>
        <v>PBIL7</v>
      </c>
      <c r="C1829" s="1140" t="s">
        <v>148</v>
      </c>
      <c r="D1829" s="1140" t="s">
        <v>112</v>
      </c>
      <c r="E1829" s="1139" t="str">
        <f>'[1]PBLI - 2025'!S12</f>
        <v>Secretaría General</v>
      </c>
      <c r="F1829" s="1138" t="str">
        <f>'PBLI - 2026'!C12</f>
        <v>Celebración Día de la Metrología y Día del INM</v>
      </c>
      <c r="G1829" s="1138">
        <v>2</v>
      </c>
      <c r="H1829" s="1138" t="s">
        <v>135</v>
      </c>
      <c r="I1829" s="1138">
        <f>'PBLI - 2026'!Q12</f>
        <v>2</v>
      </c>
      <c r="J1829" s="1138">
        <f>'PBLI - 2026'!E12+'PBLI - 2026'!F12</f>
        <v>0</v>
      </c>
      <c r="K1829" s="1142">
        <f>'PBLI - 2026'!V12+'PBLI - 2026'!W12</f>
        <v>0</v>
      </c>
      <c r="L1829" s="1143">
        <f t="shared" si="215"/>
        <v>0</v>
      </c>
      <c r="M1829" s="1143">
        <f t="shared" si="219"/>
        <v>0</v>
      </c>
      <c r="N1829" s="1138">
        <f>'PBLI - 2026'!F12</f>
        <v>0</v>
      </c>
      <c r="O1829" s="1142">
        <f>'PBLI - 2026'!W12</f>
        <v>0</v>
      </c>
      <c r="P1829" s="1144" t="e">
        <f t="shared" si="218"/>
        <v>#DIV/0!</v>
      </c>
      <c r="Q1829" s="1144"/>
      <c r="R1829" s="1138">
        <f t="shared" si="216"/>
        <v>0</v>
      </c>
      <c r="S1829" s="1138">
        <f t="shared" si="217"/>
        <v>0</v>
      </c>
    </row>
    <row r="1830" spans="1:19">
      <c r="A1830" s="1138">
        <v>8</v>
      </c>
      <c r="B1830" s="1139" t="str">
        <f>'[1]PBLI - 2025'!B13</f>
        <v>PBIL8</v>
      </c>
      <c r="C1830" s="1140" t="s">
        <v>148</v>
      </c>
      <c r="D1830" s="1140" t="s">
        <v>112</v>
      </c>
      <c r="E1830" s="1139" t="str">
        <f>'[1]PBLI - 2025'!S13</f>
        <v>Secretaría General</v>
      </c>
      <c r="F1830" s="1138" t="str">
        <f>'PBLI - 2026'!C13</f>
        <v>Celebración Día Nacional del Servidor Público</v>
      </c>
      <c r="G1830" s="1138">
        <v>2</v>
      </c>
      <c r="H1830" s="1138" t="s">
        <v>135</v>
      </c>
      <c r="I1830" s="1138">
        <f>'PBLI - 2026'!Q13</f>
        <v>1</v>
      </c>
      <c r="J1830" s="1138">
        <f>'PBLI - 2026'!E13+'PBLI - 2026'!F13</f>
        <v>0</v>
      </c>
      <c r="K1830" s="1142">
        <f>'PBLI - 2026'!V13+'PBLI - 2026'!W13</f>
        <v>0</v>
      </c>
      <c r="L1830" s="1143">
        <f t="shared" si="215"/>
        <v>0</v>
      </c>
      <c r="M1830" s="1143">
        <f t="shared" si="219"/>
        <v>0</v>
      </c>
      <c r="N1830" s="1138">
        <f>'PBLI - 2026'!F13</f>
        <v>0</v>
      </c>
      <c r="O1830" s="1142">
        <f>'PBLI - 2026'!W13</f>
        <v>0</v>
      </c>
      <c r="P1830" s="1144" t="e">
        <f t="shared" si="218"/>
        <v>#DIV/0!</v>
      </c>
      <c r="Q1830" s="1144"/>
      <c r="R1830" s="1138">
        <f t="shared" si="216"/>
        <v>0</v>
      </c>
      <c r="S1830" s="1138">
        <f t="shared" si="217"/>
        <v>0</v>
      </c>
    </row>
    <row r="1831" spans="1:19">
      <c r="A1831" s="1138">
        <v>9</v>
      </c>
      <c r="B1831" s="1139" t="str">
        <f>'[1]PBLI - 2025'!B14</f>
        <v>PBIL9</v>
      </c>
      <c r="C1831" s="1140" t="s">
        <v>148</v>
      </c>
      <c r="D1831" s="1140" t="s">
        <v>112</v>
      </c>
      <c r="E1831" s="1139" t="str">
        <f>'[1]PBLI - 2025'!S14</f>
        <v>Secretaría General</v>
      </c>
      <c r="F1831" s="1138" t="str">
        <f>'PBLI - 2026'!C14</f>
        <v>Actividades de promoción de la lectura  y espacios de esparcimiento en familia</v>
      </c>
      <c r="G1831" s="1138">
        <v>2</v>
      </c>
      <c r="H1831" s="1138" t="s">
        <v>135</v>
      </c>
      <c r="I1831" s="1138">
        <f>'PBLI - 2026'!Q14</f>
        <v>1</v>
      </c>
      <c r="J1831" s="1138">
        <f>'PBLI - 2026'!E14+'PBLI - 2026'!F14</f>
        <v>0</v>
      </c>
      <c r="K1831" s="1142">
        <f>'PBLI - 2026'!V14+'PBLI - 2026'!W14</f>
        <v>0</v>
      </c>
      <c r="L1831" s="1143">
        <f t="shared" si="215"/>
        <v>0</v>
      </c>
      <c r="M1831" s="1143">
        <f t="shared" si="219"/>
        <v>0</v>
      </c>
      <c r="N1831" s="1138">
        <f>'PBLI - 2026'!F14</f>
        <v>0</v>
      </c>
      <c r="O1831" s="1142">
        <f>'PBLI - 2026'!W14</f>
        <v>0</v>
      </c>
      <c r="P1831" s="1144" t="e">
        <f t="shared" si="218"/>
        <v>#DIV/0!</v>
      </c>
      <c r="Q1831" s="1144"/>
      <c r="R1831" s="1138">
        <f t="shared" si="216"/>
        <v>0</v>
      </c>
      <c r="S1831" s="1138">
        <f t="shared" si="217"/>
        <v>0</v>
      </c>
    </row>
    <row r="1832" spans="1:19">
      <c r="A1832" s="1138">
        <v>10</v>
      </c>
      <c r="B1832" s="1139" t="str">
        <f>'[1]PBLI - 2025'!B15</f>
        <v>PBIL10</v>
      </c>
      <c r="C1832" s="1140" t="s">
        <v>148</v>
      </c>
      <c r="D1832" s="1140" t="s">
        <v>112</v>
      </c>
      <c r="E1832" s="1139" t="str">
        <f>'[1]PBLI - 2025'!S15</f>
        <v>Secretaría General</v>
      </c>
      <c r="F1832" s="1138" t="str">
        <f>'PBLI - 2026'!C15</f>
        <v>Caminatas ecologicas y contacto con el medio ambiente</v>
      </c>
      <c r="G1832" s="1138">
        <v>2</v>
      </c>
      <c r="H1832" s="1138" t="s">
        <v>135</v>
      </c>
      <c r="I1832" s="1138">
        <f>'PBLI - 2026'!Q15</f>
        <v>2</v>
      </c>
      <c r="J1832" s="1138">
        <f>'PBLI - 2026'!E15+'PBLI - 2026'!F15</f>
        <v>0</v>
      </c>
      <c r="K1832" s="1142">
        <f>'PBLI - 2026'!V15+'PBLI - 2026'!W15</f>
        <v>0</v>
      </c>
      <c r="L1832" s="1143">
        <f t="shared" si="215"/>
        <v>0</v>
      </c>
      <c r="M1832" s="1143">
        <f t="shared" si="219"/>
        <v>0</v>
      </c>
      <c r="N1832" s="1138">
        <f>'PBLI - 2026'!F15</f>
        <v>0</v>
      </c>
      <c r="O1832" s="1142">
        <f>'PBLI - 2026'!W15</f>
        <v>0</v>
      </c>
      <c r="P1832" s="1144" t="e">
        <f t="shared" si="218"/>
        <v>#DIV/0!</v>
      </c>
      <c r="Q1832" s="1144"/>
      <c r="R1832" s="1138">
        <f t="shared" si="216"/>
        <v>0</v>
      </c>
      <c r="S1832" s="1138">
        <f t="shared" si="217"/>
        <v>0</v>
      </c>
    </row>
    <row r="1833" spans="1:19">
      <c r="A1833" s="1138">
        <v>11</v>
      </c>
      <c r="B1833" s="1139" t="str">
        <f>'[1]PBLI - 2025'!B16</f>
        <v>PBIL11</v>
      </c>
      <c r="C1833" s="1140" t="s">
        <v>148</v>
      </c>
      <c r="D1833" s="1140" t="s">
        <v>112</v>
      </c>
      <c r="E1833" s="1139" t="str">
        <f>'[1]PBLI - 2025'!S16</f>
        <v>Secretaría General</v>
      </c>
      <c r="F1833" s="1138" t="str">
        <f>'PBLI - 2026'!C16</f>
        <v>Actvidades de medición y mejoramiento del clima organizacional</v>
      </c>
      <c r="G1833" s="1138">
        <v>2</v>
      </c>
      <c r="H1833" s="1138" t="s">
        <v>135</v>
      </c>
      <c r="I1833" s="1138">
        <f>'PBLI - 2026'!Q16</f>
        <v>2</v>
      </c>
      <c r="J1833" s="1138">
        <f>'PBLI - 2026'!E16+'PBLI - 2026'!F16</f>
        <v>0</v>
      </c>
      <c r="K1833" s="1142">
        <f>'PBLI - 2026'!V16+'PBLI - 2026'!W16</f>
        <v>0</v>
      </c>
      <c r="L1833" s="1143">
        <f t="shared" si="215"/>
        <v>0</v>
      </c>
      <c r="M1833" s="1143">
        <f t="shared" si="219"/>
        <v>0</v>
      </c>
      <c r="N1833" s="1138">
        <f>'PBLI - 2026'!F16</f>
        <v>0</v>
      </c>
      <c r="O1833" s="1142">
        <f>'PBLI - 2026'!W16</f>
        <v>0</v>
      </c>
      <c r="P1833" s="1144" t="e">
        <f t="shared" si="218"/>
        <v>#DIV/0!</v>
      </c>
      <c r="Q1833" s="1144"/>
      <c r="R1833" s="1138">
        <f t="shared" si="216"/>
        <v>0</v>
      </c>
      <c r="S1833" s="1138">
        <f t="shared" si="217"/>
        <v>0</v>
      </c>
    </row>
    <row r="1834" spans="1:19">
      <c r="A1834" s="1138">
        <v>12</v>
      </c>
      <c r="B1834" s="1139" t="str">
        <f>'[1]PBLI - 2025'!B17</f>
        <v>PBIL12</v>
      </c>
      <c r="C1834" s="1140" t="s">
        <v>148</v>
      </c>
      <c r="D1834" s="1140" t="s">
        <v>112</v>
      </c>
      <c r="E1834" s="1139" t="str">
        <f>'[1]PBLI - 2025'!S17</f>
        <v>Secretaría General</v>
      </c>
      <c r="F1834" s="1138" t="str">
        <f>'PBLI - 2026'!C17</f>
        <v>Actividades orientadas a prevenir el sedentarismo, la ansiedad y la depresión</v>
      </c>
      <c r="G1834" s="1138">
        <v>2</v>
      </c>
      <c r="H1834" s="1138" t="s">
        <v>135</v>
      </c>
      <c r="I1834" s="1138">
        <f>'PBLI - 2026'!Q17</f>
        <v>4</v>
      </c>
      <c r="J1834" s="1138">
        <f>'PBLI - 2026'!E17+'PBLI - 2026'!F17</f>
        <v>0</v>
      </c>
      <c r="K1834" s="1142">
        <f>'PBLI - 2026'!V17+'PBLI - 2026'!W17</f>
        <v>0</v>
      </c>
      <c r="L1834" s="1143">
        <f t="shared" si="215"/>
        <v>0</v>
      </c>
      <c r="M1834" s="1143">
        <f t="shared" si="219"/>
        <v>0</v>
      </c>
      <c r="N1834" s="1138">
        <f>'PBLI - 2026'!F17</f>
        <v>0</v>
      </c>
      <c r="O1834" s="1142">
        <f>'PBLI - 2026'!W17</f>
        <v>0</v>
      </c>
      <c r="P1834" s="1144" t="e">
        <f t="shared" si="218"/>
        <v>#DIV/0!</v>
      </c>
      <c r="Q1834" s="1144"/>
      <c r="R1834" s="1138">
        <f t="shared" si="216"/>
        <v>0</v>
      </c>
      <c r="S1834" s="1138">
        <f t="shared" si="217"/>
        <v>0</v>
      </c>
    </row>
    <row r="1835" spans="1:19">
      <c r="A1835" s="1138">
        <v>13</v>
      </c>
      <c r="B1835" s="1139" t="str">
        <f>'[1]PBLI - 2025'!B18</f>
        <v>PBIL13</v>
      </c>
      <c r="C1835" s="1140" t="s">
        <v>148</v>
      </c>
      <c r="D1835" s="1140" t="s">
        <v>112</v>
      </c>
      <c r="E1835" s="1139" t="str">
        <f>'[1]PBLI - 2025'!S18</f>
        <v>Secretaría General</v>
      </c>
      <c r="F1835" s="1138" t="str">
        <f>'PBLI - 2026'!C18</f>
        <v>Actividades relacionadas con la inclusión de diferentes formas de discapacidad en ambiente laboral</v>
      </c>
      <c r="G1835" s="1138">
        <v>2</v>
      </c>
      <c r="H1835" s="1138" t="s">
        <v>135</v>
      </c>
      <c r="I1835" s="1138">
        <f>'PBLI - 2026'!Q18</f>
        <v>1</v>
      </c>
      <c r="J1835" s="1138">
        <f>'PBLI - 2026'!E18+'PBLI - 2026'!F18</f>
        <v>0</v>
      </c>
      <c r="K1835" s="1142">
        <f>'PBLI - 2026'!V18+'PBLI - 2026'!W18</f>
        <v>0</v>
      </c>
      <c r="L1835" s="1143">
        <f t="shared" si="215"/>
        <v>0</v>
      </c>
      <c r="M1835" s="1143">
        <f t="shared" si="219"/>
        <v>0</v>
      </c>
      <c r="N1835" s="1138">
        <f>'PBLI - 2026'!F18</f>
        <v>0</v>
      </c>
      <c r="O1835" s="1142">
        <f>'PBLI - 2026'!W18</f>
        <v>0</v>
      </c>
      <c r="P1835" s="1144" t="e">
        <f t="shared" si="218"/>
        <v>#DIV/0!</v>
      </c>
      <c r="Q1835" s="1144"/>
      <c r="R1835" s="1138">
        <f t="shared" si="216"/>
        <v>0</v>
      </c>
      <c r="S1835" s="1138">
        <f t="shared" si="217"/>
        <v>0</v>
      </c>
    </row>
    <row r="1836" spans="1:19">
      <c r="A1836" s="1138">
        <v>14</v>
      </c>
      <c r="B1836" s="1139" t="str">
        <f>'[1]PBLI - 2025'!B19</f>
        <v>PBIL14</v>
      </c>
      <c r="C1836" s="1140" t="s">
        <v>148</v>
      </c>
      <c r="D1836" s="1140" t="s">
        <v>112</v>
      </c>
      <c r="E1836" s="1139" t="str">
        <f>'[1]PBLI - 2025'!S19</f>
        <v>Secretaría General</v>
      </c>
      <c r="F1836" s="1138" t="str">
        <f>'PBLI - 2026'!C19</f>
        <v>Actividades para prevenir, denunciar y proteger al servidor público en actuaciones discriminatorias o de trato desigual</v>
      </c>
      <c r="G1836" s="1138">
        <v>2</v>
      </c>
      <c r="H1836" s="1138" t="s">
        <v>135</v>
      </c>
      <c r="I1836" s="1138">
        <f>'PBLI - 2026'!Q19</f>
        <v>3</v>
      </c>
      <c r="J1836" s="1138">
        <f>'PBLI - 2026'!E19+'PBLI - 2026'!F19</f>
        <v>0</v>
      </c>
      <c r="K1836" s="1142">
        <f>'PBLI - 2026'!V19+'PBLI - 2026'!W19</f>
        <v>0</v>
      </c>
      <c r="L1836" s="1143">
        <f t="shared" si="215"/>
        <v>0</v>
      </c>
      <c r="M1836" s="1143">
        <f t="shared" si="219"/>
        <v>0</v>
      </c>
      <c r="N1836" s="1138">
        <f>'PBLI - 2026'!F19</f>
        <v>0</v>
      </c>
      <c r="O1836" s="1142">
        <f>'PBLI - 2026'!W19</f>
        <v>0</v>
      </c>
      <c r="P1836" s="1144" t="e">
        <f t="shared" si="218"/>
        <v>#DIV/0!</v>
      </c>
      <c r="Q1836" s="1144"/>
      <c r="R1836" s="1138">
        <f t="shared" si="216"/>
        <v>0</v>
      </c>
      <c r="S1836" s="1138">
        <f t="shared" si="217"/>
        <v>0</v>
      </c>
    </row>
    <row r="1837" spans="1:19">
      <c r="A1837" s="1138">
        <v>15</v>
      </c>
      <c r="B1837" s="1139" t="str">
        <f>'[1]PBLI - 2025'!B20</f>
        <v>PBIL15</v>
      </c>
      <c r="C1837" s="1140" t="s">
        <v>148</v>
      </c>
      <c r="D1837" s="1140" t="s">
        <v>112</v>
      </c>
      <c r="E1837" s="1139" t="str">
        <f>'[1]PBLI - 2025'!S20</f>
        <v>Secretaría General</v>
      </c>
      <c r="F1837" s="1138" t="str">
        <f>'PBLI - 2026'!C20</f>
        <v>Actividades relacionadas con la promoción y difusión de protocolos sobre las no violencias basadas en genero</v>
      </c>
      <c r="G1837" s="1138">
        <v>2</v>
      </c>
      <c r="H1837" s="1138" t="s">
        <v>135</v>
      </c>
      <c r="I1837" s="1138">
        <f>'PBLI - 2026'!Q20</f>
        <v>3</v>
      </c>
      <c r="J1837" s="1138">
        <f>'PBLI - 2026'!E20+'PBLI - 2026'!F20</f>
        <v>0</v>
      </c>
      <c r="K1837" s="1142">
        <f>'PBLI - 2026'!V20+'PBLI - 2026'!W20</f>
        <v>0</v>
      </c>
      <c r="L1837" s="1143">
        <f t="shared" si="215"/>
        <v>0</v>
      </c>
      <c r="M1837" s="1143">
        <f t="shared" si="219"/>
        <v>0</v>
      </c>
      <c r="N1837" s="1138">
        <f>'PBLI - 2026'!F20</f>
        <v>0</v>
      </c>
      <c r="O1837" s="1142">
        <f>'PBLI - 2026'!W20</f>
        <v>0</v>
      </c>
      <c r="P1837" s="1144" t="e">
        <f t="shared" si="218"/>
        <v>#DIV/0!</v>
      </c>
      <c r="Q1837" s="1144"/>
      <c r="R1837" s="1138">
        <f t="shared" si="216"/>
        <v>0</v>
      </c>
      <c r="S1837" s="1138">
        <f t="shared" si="217"/>
        <v>0</v>
      </c>
    </row>
    <row r="1838" spans="1:19">
      <c r="A1838" s="1138">
        <v>16</v>
      </c>
      <c r="B1838" s="1139" t="str">
        <f>'[1]PBLI - 2025'!B21</f>
        <v>PBIL16</v>
      </c>
      <c r="C1838" s="1140" t="s">
        <v>148</v>
      </c>
      <c r="D1838" s="1140" t="s">
        <v>112</v>
      </c>
      <c r="E1838" s="1139" t="str">
        <f>'[1]PBLI - 2025'!S21</f>
        <v>Secretaría General</v>
      </c>
      <c r="F1838" s="1138" t="str">
        <f>'PBLI - 2026'!C21</f>
        <v>Revisión y socialización de procedimiento de atención y medidas de protección en situaciones relacionadas con el acoso laboral</v>
      </c>
      <c r="G1838" s="1138">
        <v>2</v>
      </c>
      <c r="H1838" s="1138" t="s">
        <v>135</v>
      </c>
      <c r="I1838" s="1138">
        <f>'PBLI - 2026'!Q21</f>
        <v>1</v>
      </c>
      <c r="J1838" s="1138">
        <f>'PBLI - 2026'!E21+'PBLI - 2026'!F21</f>
        <v>0</v>
      </c>
      <c r="K1838" s="1142">
        <f>'PBLI - 2026'!V21+'PBLI - 2026'!W21</f>
        <v>0</v>
      </c>
      <c r="L1838" s="1143">
        <f t="shared" si="215"/>
        <v>0</v>
      </c>
      <c r="M1838" s="1143">
        <f t="shared" si="219"/>
        <v>0</v>
      </c>
      <c r="N1838" s="1138">
        <f>'PBLI - 2026'!F21</f>
        <v>0</v>
      </c>
      <c r="O1838" s="1142">
        <f>'PBLI - 2026'!W21</f>
        <v>0</v>
      </c>
      <c r="P1838" s="1144" t="e">
        <f t="shared" si="218"/>
        <v>#DIV/0!</v>
      </c>
      <c r="Q1838" s="1144"/>
      <c r="R1838" s="1138">
        <f t="shared" si="216"/>
        <v>0</v>
      </c>
      <c r="S1838" s="1138">
        <f t="shared" si="217"/>
        <v>0</v>
      </c>
    </row>
    <row r="1839" spans="1:19">
      <c r="A1839" s="1138">
        <v>17</v>
      </c>
      <c r="B1839" s="1139" t="str">
        <f>'[1]PBLI - 2025'!B22</f>
        <v>PBIL17</v>
      </c>
      <c r="C1839" s="1140" t="s">
        <v>148</v>
      </c>
      <c r="D1839" s="1140" t="s">
        <v>112</v>
      </c>
      <c r="E1839" s="1139" t="str">
        <f>'[1]PBLI - 2025'!S22</f>
        <v>Secretaría General</v>
      </c>
      <c r="F1839" s="1138" t="str">
        <f>'PBLI - 2026'!C22</f>
        <v>Implementación buzon de sugerencias, repositorios de información e iniciativas para el bienestar integral del servidor público</v>
      </c>
      <c r="G1839" s="1138">
        <v>2</v>
      </c>
      <c r="H1839" s="1138" t="s">
        <v>135</v>
      </c>
      <c r="I1839" s="1138">
        <f>'PBLI - 2026'!Q22</f>
        <v>1</v>
      </c>
      <c r="J1839" s="1138">
        <f>'PBLI - 2026'!E22+'PBLI - 2026'!F22</f>
        <v>0</v>
      </c>
      <c r="K1839" s="1142">
        <f>'PBLI - 2026'!V22+'PBLI - 2026'!W22</f>
        <v>0</v>
      </c>
      <c r="L1839" s="1143">
        <f t="shared" si="215"/>
        <v>0</v>
      </c>
      <c r="M1839" s="1143">
        <f t="shared" si="219"/>
        <v>0</v>
      </c>
      <c r="N1839" s="1138">
        <f>'PBLI - 2026'!F22</f>
        <v>0</v>
      </c>
      <c r="O1839" s="1142">
        <f>'PBLI - 2026'!W22</f>
        <v>0</v>
      </c>
      <c r="P1839" s="1144" t="e">
        <f t="shared" si="218"/>
        <v>#DIV/0!</v>
      </c>
      <c r="Q1839" s="1144"/>
      <c r="R1839" s="1138">
        <f t="shared" si="216"/>
        <v>0</v>
      </c>
      <c r="S1839" s="1138">
        <f t="shared" si="217"/>
        <v>0</v>
      </c>
    </row>
    <row r="1840" spans="1:19">
      <c r="A1840" s="1138">
        <v>18</v>
      </c>
      <c r="B1840" s="1139" t="str">
        <f>'[1]PBLI - 2025'!B23</f>
        <v>PBIL18</v>
      </c>
      <c r="C1840" s="1140" t="s">
        <v>148</v>
      </c>
      <c r="D1840" s="1140" t="s">
        <v>112</v>
      </c>
      <c r="E1840" s="1139" t="str">
        <f>'[1]PBLI - 2025'!S23</f>
        <v>Secretaría General</v>
      </c>
      <c r="F1840" s="1138" t="str">
        <f>'PBLI - 2026'!C23</f>
        <v>Implementación del Modulo de Bienestar en el aplicativo Kactus</v>
      </c>
      <c r="G1840" s="1138">
        <v>2</v>
      </c>
      <c r="H1840" s="1138" t="s">
        <v>135</v>
      </c>
      <c r="I1840" s="1138">
        <f>'PBLI - 2026'!Q23</f>
        <v>5</v>
      </c>
      <c r="J1840" s="1138">
        <f>'PBLI - 2026'!E23+'PBLI - 2026'!F23</f>
        <v>0</v>
      </c>
      <c r="K1840" s="1142">
        <f>'PBLI - 2026'!V23+'PBLI - 2026'!W23</f>
        <v>0</v>
      </c>
      <c r="L1840" s="1143">
        <f t="shared" si="215"/>
        <v>0</v>
      </c>
      <c r="M1840" s="1143">
        <f t="shared" si="219"/>
        <v>0</v>
      </c>
      <c r="N1840" s="1138">
        <f>'PBLI - 2026'!F23</f>
        <v>0</v>
      </c>
      <c r="O1840" s="1142">
        <f>'PBLI - 2026'!W23</f>
        <v>0</v>
      </c>
      <c r="P1840" s="1144" t="e">
        <f t="shared" si="218"/>
        <v>#DIV/0!</v>
      </c>
      <c r="Q1840" s="1144"/>
      <c r="R1840" s="1138">
        <f t="shared" si="216"/>
        <v>0</v>
      </c>
      <c r="S1840" s="1138">
        <f t="shared" si="217"/>
        <v>0</v>
      </c>
    </row>
    <row r="1841" spans="1:19">
      <c r="A1841" s="1138">
        <v>19</v>
      </c>
      <c r="B1841" s="1139" t="str">
        <f>'[1]PBLI - 2025'!B24</f>
        <v>PBIL19</v>
      </c>
      <c r="C1841" s="1140" t="s">
        <v>148</v>
      </c>
      <c r="D1841" s="1140" t="s">
        <v>112</v>
      </c>
      <c r="E1841" s="1139" t="str">
        <f>'[1]PBLI - 2025'!S24</f>
        <v>Secretaría General</v>
      </c>
      <c r="F1841" s="1138" t="str">
        <f>'PBLI - 2026'!C24</f>
        <v>Modificación de procedimientos asociados al bienestar de los servidores públicos</v>
      </c>
      <c r="G1841" s="1138">
        <v>2</v>
      </c>
      <c r="H1841" s="1138" t="s">
        <v>135</v>
      </c>
      <c r="I1841" s="1138">
        <f>'PBLI - 2026'!Q24</f>
        <v>3</v>
      </c>
      <c r="J1841" s="1138">
        <f>'PBLI - 2026'!E24+'PBLI - 2026'!F24</f>
        <v>0</v>
      </c>
      <c r="K1841" s="1142">
        <f>'PBLI - 2026'!V24+'PBLI - 2026'!W24</f>
        <v>0</v>
      </c>
      <c r="L1841" s="1143">
        <f t="shared" si="215"/>
        <v>0</v>
      </c>
      <c r="M1841" s="1143">
        <f t="shared" si="219"/>
        <v>0</v>
      </c>
      <c r="N1841" s="1138">
        <f>'PBLI - 2026'!F24</f>
        <v>0</v>
      </c>
      <c r="O1841" s="1142">
        <f>'PBLI - 2026'!W24</f>
        <v>0</v>
      </c>
      <c r="P1841" s="1144" t="e">
        <f t="shared" si="218"/>
        <v>#DIV/0!</v>
      </c>
      <c r="Q1841" s="1144"/>
      <c r="R1841" s="1138">
        <f t="shared" si="216"/>
        <v>0</v>
      </c>
      <c r="S1841" s="1138">
        <f t="shared" si="217"/>
        <v>0</v>
      </c>
    </row>
    <row r="1842" spans="1:19">
      <c r="A1842" s="1138">
        <v>20</v>
      </c>
      <c r="B1842" s="1139" t="str">
        <f>'[1]PBLI - 2025'!B25</f>
        <v>PBIL20</v>
      </c>
      <c r="C1842" s="1140" t="s">
        <v>148</v>
      </c>
      <c r="D1842" s="1140" t="s">
        <v>112</v>
      </c>
      <c r="E1842" s="1139" t="str">
        <f>'[1]PBLI - 2025'!S25</f>
        <v>Secretaría General</v>
      </c>
      <c r="F1842" s="1138" t="str">
        <f>'PBLI - 2026'!C25</f>
        <v>Adopción y promocion de la Politia de Integridad, valores institucionales y objetivos estratégicos</v>
      </c>
      <c r="G1842" s="1138">
        <v>2</v>
      </c>
      <c r="H1842" s="1138" t="s">
        <v>135</v>
      </c>
      <c r="I1842" s="1138">
        <f>'PBLI - 2026'!Q25</f>
        <v>4</v>
      </c>
      <c r="J1842" s="1138">
        <f>'PBLI - 2026'!E25+'PBLI - 2026'!F25</f>
        <v>0</v>
      </c>
      <c r="K1842" s="1142">
        <f>'PBLI - 2026'!V25+'PBLI - 2026'!W25</f>
        <v>0</v>
      </c>
      <c r="L1842" s="1143">
        <f t="shared" si="215"/>
        <v>0</v>
      </c>
      <c r="M1842" s="1143">
        <f t="shared" si="219"/>
        <v>0</v>
      </c>
      <c r="N1842" s="1138">
        <f>'PBLI - 2026'!F25</f>
        <v>0</v>
      </c>
      <c r="O1842" s="1142">
        <f>'PBLI - 2026'!W25</f>
        <v>0</v>
      </c>
      <c r="P1842" s="1144" t="e">
        <f t="shared" si="218"/>
        <v>#DIV/0!</v>
      </c>
      <c r="Q1842" s="1144"/>
      <c r="R1842" s="1138">
        <f t="shared" si="216"/>
        <v>0</v>
      </c>
      <c r="S1842" s="1138">
        <f t="shared" si="217"/>
        <v>0</v>
      </c>
    </row>
    <row r="1843" spans="1:19">
      <c r="A1843" s="1138">
        <v>21</v>
      </c>
      <c r="B1843" s="1139" t="str">
        <f>'[1]PBLI - 2025'!B26</f>
        <v>PBIL21</v>
      </c>
      <c r="C1843" s="1140" t="s">
        <v>148</v>
      </c>
      <c r="D1843" s="1140" t="s">
        <v>112</v>
      </c>
      <c r="E1843" s="1139" t="str">
        <f>'[1]PBLI - 2025'!S26</f>
        <v>Secretaría General</v>
      </c>
      <c r="F1843" s="1138" t="str">
        <f>'PBLI - 2026'!C26</f>
        <v>Actividades de voluntariado y solidaridad entre servidores, sus familias y la sociedad en general</v>
      </c>
      <c r="G1843" s="1138">
        <v>2</v>
      </c>
      <c r="H1843" s="1138" t="s">
        <v>135</v>
      </c>
      <c r="I1843" s="1138">
        <f>'PBLI - 2026'!Q26</f>
        <v>1</v>
      </c>
      <c r="J1843" s="1138">
        <f>'PBLI - 2026'!E26+'PBLI - 2026'!F26</f>
        <v>0</v>
      </c>
      <c r="K1843" s="1142">
        <f>'PBLI - 2026'!V26+'PBLI - 2026'!W26</f>
        <v>0</v>
      </c>
      <c r="L1843" s="1143">
        <f t="shared" si="215"/>
        <v>0</v>
      </c>
      <c r="M1843" s="1143">
        <f t="shared" si="219"/>
        <v>0</v>
      </c>
      <c r="N1843" s="1138">
        <f>'PBLI - 2026'!F26</f>
        <v>0</v>
      </c>
      <c r="O1843" s="1142">
        <f>'PBLI - 2026'!W26</f>
        <v>0</v>
      </c>
      <c r="P1843" s="1144" t="e">
        <f t="shared" si="218"/>
        <v>#DIV/0!</v>
      </c>
      <c r="Q1843" s="1144"/>
      <c r="R1843" s="1138">
        <f t="shared" si="216"/>
        <v>0</v>
      </c>
      <c r="S1843" s="1138">
        <f t="shared" si="217"/>
        <v>0</v>
      </c>
    </row>
    <row r="1844" spans="1:19" ht="14.25" customHeight="1">
      <c r="A1844" s="1138">
        <v>1</v>
      </c>
      <c r="B1844" s="1139" t="str">
        <f>'[1]PBLI - 2025'!B6</f>
        <v>PBIL1</v>
      </c>
      <c r="C1844" s="1138" t="s">
        <v>148</v>
      </c>
      <c r="D1844" s="1138" t="s">
        <v>112</v>
      </c>
      <c r="E1844" s="1139" t="str">
        <f>'[1]PBLI - 2025'!S6</f>
        <v>Secretaría General</v>
      </c>
      <c r="F1844" s="1138" t="str">
        <f>'PBLI - 2026'!C6</f>
        <v>Actividad relacionada con la implementación del Salario Emocional</v>
      </c>
      <c r="G1844" s="1138">
        <v>3</v>
      </c>
      <c r="H1844" s="1138" t="s">
        <v>136</v>
      </c>
      <c r="I1844" s="1138">
        <f>'PBLI - 2026'!Q6</f>
        <v>13</v>
      </c>
      <c r="J1844" s="1142">
        <f>'PBLI - 2026'!E6+'PBLI - 2026'!F6+'PBLI - 2026'!G6</f>
        <v>3</v>
      </c>
      <c r="K1844" s="1142">
        <f>'PBLI - 2026'!V6+'PBLI - 2026'!W6+'PBLI - 2026'!X6</f>
        <v>0</v>
      </c>
      <c r="L1844" s="1143">
        <f t="shared" si="215"/>
        <v>0.23076923076923078</v>
      </c>
      <c r="M1844" s="1143">
        <f t="shared" si="219"/>
        <v>0</v>
      </c>
      <c r="N1844" s="1138">
        <f>'PBLI - 2026'!G6</f>
        <v>1</v>
      </c>
      <c r="O1844" s="1142">
        <f>'PBLI - 2026'!X6</f>
        <v>0</v>
      </c>
      <c r="P1844" s="1144">
        <f t="shared" si="218"/>
        <v>0</v>
      </c>
      <c r="Q1844" s="1144"/>
      <c r="R1844" s="1138">
        <f t="shared" si="216"/>
        <v>-3</v>
      </c>
      <c r="S1844" s="1138">
        <f t="shared" si="217"/>
        <v>-1</v>
      </c>
    </row>
    <row r="1845" spans="1:19">
      <c r="A1845" s="1138">
        <v>2</v>
      </c>
      <c r="B1845" s="1139" t="str">
        <f>'[1]PBLI - 2025'!B7</f>
        <v>PBLI2</v>
      </c>
      <c r="C1845" s="1140" t="s">
        <v>148</v>
      </c>
      <c r="D1845" s="1140" t="s">
        <v>112</v>
      </c>
      <c r="E1845" s="1139" t="str">
        <f>'[1]PBLI - 2025'!S7</f>
        <v>Secretaría General</v>
      </c>
      <c r="F1845" s="1138" t="str">
        <f>'PBLI - 2026'!C7</f>
        <v>Actividades encaminadas a incentivar la actvidad fisica (individual y de grupos) y realización de eventos deportivos</v>
      </c>
      <c r="G1845" s="1138">
        <v>3</v>
      </c>
      <c r="H1845" s="1138" t="s">
        <v>136</v>
      </c>
      <c r="I1845" s="1138">
        <f>'PBLI - 2026'!Q7</f>
        <v>3</v>
      </c>
      <c r="J1845" s="1142">
        <f>'PBLI - 2026'!E7+'PBLI - 2026'!F7+'PBLI - 2026'!G7</f>
        <v>0</v>
      </c>
      <c r="K1845" s="1142">
        <f>'PBLI - 2026'!V7+'PBLI - 2026'!W7+'PBLI - 2026'!X7</f>
        <v>0</v>
      </c>
      <c r="L1845" s="1143">
        <f t="shared" si="215"/>
        <v>0</v>
      </c>
      <c r="M1845" s="1143">
        <f t="shared" si="219"/>
        <v>0</v>
      </c>
      <c r="N1845" s="1138">
        <f>'PBLI - 2026'!G7</f>
        <v>0</v>
      </c>
      <c r="O1845" s="1142">
        <f>'PBLI - 2026'!X7</f>
        <v>0</v>
      </c>
      <c r="P1845" s="1144" t="e">
        <f t="shared" si="218"/>
        <v>#DIV/0!</v>
      </c>
      <c r="Q1845" s="1144"/>
      <c r="R1845" s="1138">
        <f t="shared" si="216"/>
        <v>0</v>
      </c>
      <c r="S1845" s="1138">
        <f t="shared" si="217"/>
        <v>0</v>
      </c>
    </row>
    <row r="1846" spans="1:19">
      <c r="A1846" s="1138">
        <v>3</v>
      </c>
      <c r="B1846" s="1139" t="str">
        <f>'[1]PBLI - 2025'!B8</f>
        <v>PBIL3</v>
      </c>
      <c r="C1846" s="1140" t="s">
        <v>148</v>
      </c>
      <c r="D1846" s="1140" t="s">
        <v>112</v>
      </c>
      <c r="E1846" s="1139" t="str">
        <f>'[1]PBLI - 2025'!S8</f>
        <v>Secretaría General</v>
      </c>
      <c r="F1846" s="1138" t="str">
        <f>'PBLI - 2026'!C8</f>
        <v>Eventos artisticos, culturales y celebraciones especiales</v>
      </c>
      <c r="G1846" s="1138">
        <v>3</v>
      </c>
      <c r="H1846" s="1138" t="s">
        <v>136</v>
      </c>
      <c r="I1846" s="1138">
        <f>'PBLI - 2026'!Q8</f>
        <v>10</v>
      </c>
      <c r="J1846" s="1142">
        <f>'PBLI - 2026'!E8+'PBLI - 2026'!F8+'PBLI - 2026'!G8</f>
        <v>2</v>
      </c>
      <c r="K1846" s="1142">
        <f>'PBLI - 2026'!V8+'PBLI - 2026'!W8+'PBLI - 2026'!X8</f>
        <v>0</v>
      </c>
      <c r="L1846" s="1143">
        <f t="shared" si="215"/>
        <v>0.2</v>
      </c>
      <c r="M1846" s="1143">
        <f t="shared" si="219"/>
        <v>0</v>
      </c>
      <c r="N1846" s="1138">
        <f>'PBLI - 2026'!G8</f>
        <v>2</v>
      </c>
      <c r="O1846" s="1142">
        <f>'PBLI - 2026'!X8</f>
        <v>0</v>
      </c>
      <c r="P1846" s="1144">
        <f t="shared" si="218"/>
        <v>0</v>
      </c>
      <c r="Q1846" s="1144"/>
      <c r="R1846" s="1138">
        <f t="shared" si="216"/>
        <v>-2</v>
      </c>
      <c r="S1846" s="1138">
        <f t="shared" si="217"/>
        <v>-2</v>
      </c>
    </row>
    <row r="1847" spans="1:19">
      <c r="A1847" s="1138">
        <v>4</v>
      </c>
      <c r="B1847" s="1139" t="str">
        <f>'[1]PBLI - 2025'!B9</f>
        <v>PBIL4</v>
      </c>
      <c r="C1847" s="1140" t="s">
        <v>148</v>
      </c>
      <c r="D1847" s="1140" t="s">
        <v>112</v>
      </c>
      <c r="E1847" s="1139" t="str">
        <f>'[1]PBLI - 2025'!S9</f>
        <v>Secretaría General</v>
      </c>
      <c r="F1847" s="1138" t="str">
        <f>'PBLI - 2026'!C9</f>
        <v>Espacios de capacitación para la creatividad, artes, oficios, promoción del emprendimiento y realización de ferias de servicios</v>
      </c>
      <c r="G1847" s="1138">
        <v>3</v>
      </c>
      <c r="H1847" s="1138" t="s">
        <v>136</v>
      </c>
      <c r="I1847" s="1138">
        <f>'PBLI - 2026'!Q9</f>
        <v>3</v>
      </c>
      <c r="J1847" s="1142">
        <f>'PBLI - 2026'!E9+'PBLI - 2026'!F9+'PBLI - 2026'!G9</f>
        <v>0</v>
      </c>
      <c r="K1847" s="1142">
        <f>'PBLI - 2026'!V9+'PBLI - 2026'!W9+'PBLI - 2026'!X9</f>
        <v>0</v>
      </c>
      <c r="L1847" s="1143">
        <f t="shared" si="215"/>
        <v>0</v>
      </c>
      <c r="M1847" s="1143">
        <f t="shared" si="219"/>
        <v>0</v>
      </c>
      <c r="N1847" s="1138">
        <f>'PBLI - 2026'!G9</f>
        <v>0</v>
      </c>
      <c r="O1847" s="1142">
        <f>'PBLI - 2026'!X9</f>
        <v>0</v>
      </c>
      <c r="P1847" s="1144" t="e">
        <f t="shared" si="218"/>
        <v>#DIV/0!</v>
      </c>
      <c r="Q1847" s="1144"/>
      <c r="R1847" s="1138">
        <f t="shared" si="216"/>
        <v>0</v>
      </c>
      <c r="S1847" s="1138">
        <f t="shared" si="217"/>
        <v>0</v>
      </c>
    </row>
    <row r="1848" spans="1:19">
      <c r="A1848" s="1138">
        <v>5</v>
      </c>
      <c r="B1848" s="1139" t="str">
        <f>'[1]PBLI - 2025'!B10</f>
        <v>PBIL5</v>
      </c>
      <c r="C1848" s="1140" t="s">
        <v>148</v>
      </c>
      <c r="D1848" s="1140" t="s">
        <v>112</v>
      </c>
      <c r="E1848" s="1139" t="str">
        <f>'[1]PBLI - 2025'!S10</f>
        <v>Secretaría General</v>
      </c>
      <c r="F1848" s="1138" t="str">
        <f>'PBLI - 2026'!C10</f>
        <v>Actividades para la implementación de la Politica Interna de Teletrabajo y Trabajo en casa</v>
      </c>
      <c r="G1848" s="1138">
        <v>3</v>
      </c>
      <c r="H1848" s="1138" t="s">
        <v>136</v>
      </c>
      <c r="I1848" s="1138">
        <f>'PBLI - 2026'!Q10</f>
        <v>2</v>
      </c>
      <c r="J1848" s="1142">
        <f>'PBLI - 2026'!E10+'PBLI - 2026'!F10+'PBLI - 2026'!G10</f>
        <v>0</v>
      </c>
      <c r="K1848" s="1142">
        <f>'PBLI - 2026'!V10+'PBLI - 2026'!W10+'PBLI - 2026'!X10</f>
        <v>0</v>
      </c>
      <c r="L1848" s="1143">
        <f t="shared" si="215"/>
        <v>0</v>
      </c>
      <c r="M1848" s="1143">
        <f t="shared" si="219"/>
        <v>0</v>
      </c>
      <c r="N1848" s="1138">
        <f>'PBLI - 2026'!G10</f>
        <v>0</v>
      </c>
      <c r="O1848" s="1142">
        <f>'PBLI - 2026'!X10</f>
        <v>0</v>
      </c>
      <c r="P1848" s="1144" t="e">
        <f t="shared" si="218"/>
        <v>#DIV/0!</v>
      </c>
      <c r="Q1848" s="1144"/>
      <c r="R1848" s="1138">
        <f t="shared" si="216"/>
        <v>0</v>
      </c>
      <c r="S1848" s="1138">
        <f t="shared" si="217"/>
        <v>0</v>
      </c>
    </row>
    <row r="1849" spans="1:19">
      <c r="A1849" s="1138">
        <v>6</v>
      </c>
      <c r="B1849" s="1139" t="str">
        <f>'[1]PBLI - 2025'!B11</f>
        <v>PBIL6</v>
      </c>
      <c r="C1849" s="1140" t="s">
        <v>148</v>
      </c>
      <c r="D1849" s="1140" t="s">
        <v>112</v>
      </c>
      <c r="E1849" s="1139" t="str">
        <f>'[1]PBLI - 2025'!S11</f>
        <v>Secretaría General</v>
      </c>
      <c r="F1849" s="1138" t="str">
        <f>'PBLI - 2026'!C11</f>
        <v>Actividades dirigidas a la niñez y al disfrute en familia</v>
      </c>
      <c r="G1849" s="1138">
        <v>3</v>
      </c>
      <c r="H1849" s="1138" t="s">
        <v>136</v>
      </c>
      <c r="I1849" s="1138">
        <f>'PBLI - 2026'!Q11</f>
        <v>3</v>
      </c>
      <c r="J1849" s="1142">
        <f>'PBLI - 2026'!E11+'PBLI - 2026'!F11+'PBLI - 2026'!G11</f>
        <v>0</v>
      </c>
      <c r="K1849" s="1142">
        <f>'PBLI - 2026'!V11+'PBLI - 2026'!W11+'PBLI - 2026'!X11</f>
        <v>0</v>
      </c>
      <c r="L1849" s="1143">
        <f t="shared" si="215"/>
        <v>0</v>
      </c>
      <c r="M1849" s="1143">
        <f t="shared" si="219"/>
        <v>0</v>
      </c>
      <c r="N1849" s="1138">
        <f>'PBLI - 2026'!G11</f>
        <v>0</v>
      </c>
      <c r="O1849" s="1142">
        <f>'PBLI - 2026'!X11</f>
        <v>0</v>
      </c>
      <c r="P1849" s="1144" t="e">
        <f t="shared" si="218"/>
        <v>#DIV/0!</v>
      </c>
      <c r="Q1849" s="1144"/>
      <c r="R1849" s="1138">
        <f t="shared" si="216"/>
        <v>0</v>
      </c>
      <c r="S1849" s="1138">
        <f t="shared" si="217"/>
        <v>0</v>
      </c>
    </row>
    <row r="1850" spans="1:19">
      <c r="A1850" s="1138">
        <v>7</v>
      </c>
      <c r="B1850" s="1139" t="str">
        <f>'[1]PBLI - 2025'!B12</f>
        <v>PBIL7</v>
      </c>
      <c r="C1850" s="1140" t="s">
        <v>148</v>
      </c>
      <c r="D1850" s="1140" t="s">
        <v>112</v>
      </c>
      <c r="E1850" s="1139" t="str">
        <f>'[1]PBLI - 2025'!S12</f>
        <v>Secretaría General</v>
      </c>
      <c r="F1850" s="1138" t="str">
        <f>'PBLI - 2026'!C12</f>
        <v>Celebración Día de la Metrología y Día del INM</v>
      </c>
      <c r="G1850" s="1138">
        <v>3</v>
      </c>
      <c r="H1850" s="1138" t="s">
        <v>136</v>
      </c>
      <c r="I1850" s="1138">
        <f>'PBLI - 2026'!Q12</f>
        <v>2</v>
      </c>
      <c r="J1850" s="1142">
        <f>'PBLI - 2026'!E12+'PBLI - 2026'!F12+'PBLI - 2026'!G12</f>
        <v>0</v>
      </c>
      <c r="K1850" s="1142">
        <f>'PBLI - 2026'!V12+'PBLI - 2026'!W12+'PBLI - 2026'!X12</f>
        <v>0</v>
      </c>
      <c r="L1850" s="1143">
        <f t="shared" ref="L1850:L1913" si="220">J1850/I1850</f>
        <v>0</v>
      </c>
      <c r="M1850" s="1143">
        <f t="shared" si="219"/>
        <v>0</v>
      </c>
      <c r="N1850" s="1138">
        <f>'PBLI - 2026'!G12</f>
        <v>0</v>
      </c>
      <c r="O1850" s="1142">
        <f>'PBLI - 2026'!X12</f>
        <v>0</v>
      </c>
      <c r="P1850" s="1144" t="e">
        <f t="shared" si="218"/>
        <v>#DIV/0!</v>
      </c>
      <c r="Q1850" s="1144"/>
      <c r="R1850" s="1138">
        <f t="shared" ref="R1850:R1913" si="221">K1850-J1850</f>
        <v>0</v>
      </c>
      <c r="S1850" s="1138">
        <f t="shared" ref="S1850:S1913" si="222">O1850-N1850</f>
        <v>0</v>
      </c>
    </row>
    <row r="1851" spans="1:19">
      <c r="A1851" s="1138">
        <v>8</v>
      </c>
      <c r="B1851" s="1139" t="str">
        <f>'[1]PBLI - 2025'!B13</f>
        <v>PBIL8</v>
      </c>
      <c r="C1851" s="1140" t="s">
        <v>148</v>
      </c>
      <c r="D1851" s="1140" t="s">
        <v>112</v>
      </c>
      <c r="E1851" s="1139" t="str">
        <f>'[1]PBLI - 2025'!S13</f>
        <v>Secretaría General</v>
      </c>
      <c r="F1851" s="1138" t="str">
        <f>'PBLI - 2026'!C13</f>
        <v>Celebración Día Nacional del Servidor Público</v>
      </c>
      <c r="G1851" s="1138">
        <v>3</v>
      </c>
      <c r="H1851" s="1138" t="s">
        <v>136</v>
      </c>
      <c r="I1851" s="1138">
        <f>'PBLI - 2026'!Q13</f>
        <v>1</v>
      </c>
      <c r="J1851" s="1142">
        <f>'PBLI - 2026'!E13+'PBLI - 2026'!F13+'PBLI - 2026'!G13</f>
        <v>0</v>
      </c>
      <c r="K1851" s="1142">
        <f>'PBLI - 2026'!V13+'PBLI - 2026'!W13+'PBLI - 2026'!X13</f>
        <v>0</v>
      </c>
      <c r="L1851" s="1143">
        <f t="shared" si="220"/>
        <v>0</v>
      </c>
      <c r="M1851" s="1143">
        <f t="shared" si="219"/>
        <v>0</v>
      </c>
      <c r="N1851" s="1138">
        <f>'PBLI - 2026'!G13</f>
        <v>0</v>
      </c>
      <c r="O1851" s="1142">
        <f>'PBLI - 2026'!X13</f>
        <v>0</v>
      </c>
      <c r="P1851" s="1144" t="e">
        <f t="shared" si="218"/>
        <v>#DIV/0!</v>
      </c>
      <c r="Q1851" s="1144"/>
      <c r="R1851" s="1138">
        <f t="shared" si="221"/>
        <v>0</v>
      </c>
      <c r="S1851" s="1138">
        <f t="shared" si="222"/>
        <v>0</v>
      </c>
    </row>
    <row r="1852" spans="1:19">
      <c r="A1852" s="1138">
        <v>9</v>
      </c>
      <c r="B1852" s="1139" t="str">
        <f>'[1]PBLI - 2025'!B14</f>
        <v>PBIL9</v>
      </c>
      <c r="C1852" s="1140" t="s">
        <v>148</v>
      </c>
      <c r="D1852" s="1140" t="s">
        <v>112</v>
      </c>
      <c r="E1852" s="1139" t="str">
        <f>'[1]PBLI - 2025'!S14</f>
        <v>Secretaría General</v>
      </c>
      <c r="F1852" s="1138" t="str">
        <f>'PBLI - 2026'!C14</f>
        <v>Actividades de promoción de la lectura  y espacios de esparcimiento en familia</v>
      </c>
      <c r="G1852" s="1138">
        <v>3</v>
      </c>
      <c r="H1852" s="1138" t="s">
        <v>136</v>
      </c>
      <c r="I1852" s="1138">
        <f>'PBLI - 2026'!Q14</f>
        <v>1</v>
      </c>
      <c r="J1852" s="1142">
        <f>'PBLI - 2026'!E14+'PBLI - 2026'!F14+'PBLI - 2026'!G14</f>
        <v>0</v>
      </c>
      <c r="K1852" s="1142">
        <f>'PBLI - 2026'!V14+'PBLI - 2026'!W14+'PBLI - 2026'!X14</f>
        <v>0</v>
      </c>
      <c r="L1852" s="1143">
        <f t="shared" si="220"/>
        <v>0</v>
      </c>
      <c r="M1852" s="1143">
        <f t="shared" si="219"/>
        <v>0</v>
      </c>
      <c r="N1852" s="1138">
        <f>'PBLI - 2026'!G14</f>
        <v>0</v>
      </c>
      <c r="O1852" s="1142">
        <f>'PBLI - 2026'!X14</f>
        <v>0</v>
      </c>
      <c r="P1852" s="1144" t="e">
        <f t="shared" si="218"/>
        <v>#DIV/0!</v>
      </c>
      <c r="Q1852" s="1144"/>
      <c r="R1852" s="1138">
        <f t="shared" si="221"/>
        <v>0</v>
      </c>
      <c r="S1852" s="1138">
        <f t="shared" si="222"/>
        <v>0</v>
      </c>
    </row>
    <row r="1853" spans="1:19">
      <c r="A1853" s="1138">
        <v>10</v>
      </c>
      <c r="B1853" s="1139" t="str">
        <f>'[1]PBLI - 2025'!B15</f>
        <v>PBIL10</v>
      </c>
      <c r="C1853" s="1140" t="s">
        <v>148</v>
      </c>
      <c r="D1853" s="1140" t="s">
        <v>112</v>
      </c>
      <c r="E1853" s="1139" t="str">
        <f>'[1]PBLI - 2025'!S15</f>
        <v>Secretaría General</v>
      </c>
      <c r="F1853" s="1138" t="str">
        <f>'PBLI - 2026'!C15</f>
        <v>Caminatas ecologicas y contacto con el medio ambiente</v>
      </c>
      <c r="G1853" s="1138">
        <v>3</v>
      </c>
      <c r="H1853" s="1138" t="s">
        <v>136</v>
      </c>
      <c r="I1853" s="1138">
        <f>'PBLI - 2026'!Q15</f>
        <v>2</v>
      </c>
      <c r="J1853" s="1142">
        <f>'PBLI - 2026'!E15+'PBLI - 2026'!F15+'PBLI - 2026'!G15</f>
        <v>0</v>
      </c>
      <c r="K1853" s="1142">
        <f>'PBLI - 2026'!V15+'PBLI - 2026'!W15+'PBLI - 2026'!X15</f>
        <v>0</v>
      </c>
      <c r="L1853" s="1143">
        <f t="shared" si="220"/>
        <v>0</v>
      </c>
      <c r="M1853" s="1143">
        <f t="shared" si="219"/>
        <v>0</v>
      </c>
      <c r="N1853" s="1138">
        <f>'PBLI - 2026'!G15</f>
        <v>0</v>
      </c>
      <c r="O1853" s="1142">
        <f>'PBLI - 2026'!X15</f>
        <v>0</v>
      </c>
      <c r="P1853" s="1144" t="e">
        <f t="shared" si="218"/>
        <v>#DIV/0!</v>
      </c>
      <c r="Q1853" s="1144"/>
      <c r="R1853" s="1138">
        <f t="shared" si="221"/>
        <v>0</v>
      </c>
      <c r="S1853" s="1138">
        <f t="shared" si="222"/>
        <v>0</v>
      </c>
    </row>
    <row r="1854" spans="1:19">
      <c r="A1854" s="1138">
        <v>11</v>
      </c>
      <c r="B1854" s="1139" t="str">
        <f>'[1]PBLI - 2025'!B16</f>
        <v>PBIL11</v>
      </c>
      <c r="C1854" s="1140" t="s">
        <v>148</v>
      </c>
      <c r="D1854" s="1140" t="s">
        <v>112</v>
      </c>
      <c r="E1854" s="1139" t="str">
        <f>'[1]PBLI - 2025'!S16</f>
        <v>Secretaría General</v>
      </c>
      <c r="F1854" s="1138" t="str">
        <f>'PBLI - 2026'!C16</f>
        <v>Actvidades de medición y mejoramiento del clima organizacional</v>
      </c>
      <c r="G1854" s="1138">
        <v>3</v>
      </c>
      <c r="H1854" s="1138" t="s">
        <v>136</v>
      </c>
      <c r="I1854" s="1138">
        <f>'PBLI - 2026'!Q16</f>
        <v>2</v>
      </c>
      <c r="J1854" s="1142">
        <f>'PBLI - 2026'!E16+'PBLI - 2026'!F16+'PBLI - 2026'!G16</f>
        <v>0</v>
      </c>
      <c r="K1854" s="1142">
        <f>'PBLI - 2026'!V16+'PBLI - 2026'!W16+'PBLI - 2026'!X16</f>
        <v>0</v>
      </c>
      <c r="L1854" s="1143">
        <f t="shared" si="220"/>
        <v>0</v>
      </c>
      <c r="M1854" s="1143">
        <f t="shared" si="219"/>
        <v>0</v>
      </c>
      <c r="N1854" s="1138">
        <f>'PBLI - 2026'!G16</f>
        <v>0</v>
      </c>
      <c r="O1854" s="1142">
        <f>'PBLI - 2026'!X16</f>
        <v>0</v>
      </c>
      <c r="P1854" s="1144" t="e">
        <f t="shared" ref="P1854:P1917" si="223">O1854/N1854</f>
        <v>#DIV/0!</v>
      </c>
      <c r="Q1854" s="1144"/>
      <c r="R1854" s="1138">
        <f t="shared" si="221"/>
        <v>0</v>
      </c>
      <c r="S1854" s="1138">
        <f t="shared" si="222"/>
        <v>0</v>
      </c>
    </row>
    <row r="1855" spans="1:19">
      <c r="A1855" s="1138">
        <v>12</v>
      </c>
      <c r="B1855" s="1139" t="str">
        <f>'[1]PBLI - 2025'!B17</f>
        <v>PBIL12</v>
      </c>
      <c r="C1855" s="1140" t="s">
        <v>148</v>
      </c>
      <c r="D1855" s="1140" t="s">
        <v>112</v>
      </c>
      <c r="E1855" s="1139" t="str">
        <f>'[1]PBLI - 2025'!S17</f>
        <v>Secretaría General</v>
      </c>
      <c r="F1855" s="1138" t="str">
        <f>'PBLI - 2026'!C17</f>
        <v>Actividades orientadas a prevenir el sedentarismo, la ansiedad y la depresión</v>
      </c>
      <c r="G1855" s="1138">
        <v>3</v>
      </c>
      <c r="H1855" s="1138" t="s">
        <v>136</v>
      </c>
      <c r="I1855" s="1138">
        <f>'PBLI - 2026'!Q17</f>
        <v>4</v>
      </c>
      <c r="J1855" s="1142">
        <f>'PBLI - 2026'!E17+'PBLI - 2026'!F17+'PBLI - 2026'!G17</f>
        <v>0</v>
      </c>
      <c r="K1855" s="1142">
        <f>'PBLI - 2026'!V17+'PBLI - 2026'!W17+'PBLI - 2026'!X17</f>
        <v>0</v>
      </c>
      <c r="L1855" s="1143">
        <f t="shared" si="220"/>
        <v>0</v>
      </c>
      <c r="M1855" s="1143">
        <f t="shared" si="219"/>
        <v>0</v>
      </c>
      <c r="N1855" s="1138">
        <f>'PBLI - 2026'!G17</f>
        <v>0</v>
      </c>
      <c r="O1855" s="1142">
        <f>'PBLI - 2026'!X17</f>
        <v>0</v>
      </c>
      <c r="P1855" s="1144" t="e">
        <f t="shared" si="223"/>
        <v>#DIV/0!</v>
      </c>
      <c r="Q1855" s="1144"/>
      <c r="R1855" s="1138">
        <f t="shared" si="221"/>
        <v>0</v>
      </c>
      <c r="S1855" s="1138">
        <f t="shared" si="222"/>
        <v>0</v>
      </c>
    </row>
    <row r="1856" spans="1:19">
      <c r="A1856" s="1138">
        <v>13</v>
      </c>
      <c r="B1856" s="1139" t="str">
        <f>'[1]PBLI - 2025'!B18</f>
        <v>PBIL13</v>
      </c>
      <c r="C1856" s="1140" t="s">
        <v>148</v>
      </c>
      <c r="D1856" s="1140" t="s">
        <v>112</v>
      </c>
      <c r="E1856" s="1139" t="str">
        <f>'[1]PBLI - 2025'!S18</f>
        <v>Secretaría General</v>
      </c>
      <c r="F1856" s="1138" t="str">
        <f>'PBLI - 2026'!C18</f>
        <v>Actividades relacionadas con la inclusión de diferentes formas de discapacidad en ambiente laboral</v>
      </c>
      <c r="G1856" s="1138">
        <v>3</v>
      </c>
      <c r="H1856" s="1138" t="s">
        <v>136</v>
      </c>
      <c r="I1856" s="1138">
        <f>'PBLI - 2026'!Q18</f>
        <v>1</v>
      </c>
      <c r="J1856" s="1142">
        <f>'PBLI - 2026'!E18+'PBLI - 2026'!F18+'PBLI - 2026'!G18</f>
        <v>0</v>
      </c>
      <c r="K1856" s="1142">
        <f>'PBLI - 2026'!V18+'PBLI - 2026'!W18+'PBLI - 2026'!X18</f>
        <v>0</v>
      </c>
      <c r="L1856" s="1143">
        <f t="shared" si="220"/>
        <v>0</v>
      </c>
      <c r="M1856" s="1143">
        <f t="shared" si="219"/>
        <v>0</v>
      </c>
      <c r="N1856" s="1138">
        <f>'PBLI - 2026'!G18</f>
        <v>0</v>
      </c>
      <c r="O1856" s="1142">
        <f>'PBLI - 2026'!X18</f>
        <v>0</v>
      </c>
      <c r="P1856" s="1144" t="e">
        <f t="shared" si="223"/>
        <v>#DIV/0!</v>
      </c>
      <c r="Q1856" s="1144"/>
      <c r="R1856" s="1138">
        <f t="shared" si="221"/>
        <v>0</v>
      </c>
      <c r="S1856" s="1138">
        <f t="shared" si="222"/>
        <v>0</v>
      </c>
    </row>
    <row r="1857" spans="1:19">
      <c r="A1857" s="1138">
        <v>14</v>
      </c>
      <c r="B1857" s="1139" t="str">
        <f>'[1]PBLI - 2025'!B19</f>
        <v>PBIL14</v>
      </c>
      <c r="C1857" s="1140" t="s">
        <v>148</v>
      </c>
      <c r="D1857" s="1140" t="s">
        <v>112</v>
      </c>
      <c r="E1857" s="1139" t="str">
        <f>'[1]PBLI - 2025'!S19</f>
        <v>Secretaría General</v>
      </c>
      <c r="F1857" s="1138" t="str">
        <f>'PBLI - 2026'!C19</f>
        <v>Actividades para prevenir, denunciar y proteger al servidor público en actuaciones discriminatorias o de trato desigual</v>
      </c>
      <c r="G1857" s="1138">
        <v>3</v>
      </c>
      <c r="H1857" s="1138" t="s">
        <v>136</v>
      </c>
      <c r="I1857" s="1138">
        <f>'PBLI - 2026'!Q19</f>
        <v>3</v>
      </c>
      <c r="J1857" s="1142">
        <f>'PBLI - 2026'!E19+'PBLI - 2026'!F19+'PBLI - 2026'!G19</f>
        <v>0</v>
      </c>
      <c r="K1857" s="1142">
        <f>'PBLI - 2026'!V19+'PBLI - 2026'!W19+'PBLI - 2026'!X19</f>
        <v>0</v>
      </c>
      <c r="L1857" s="1143">
        <f t="shared" si="220"/>
        <v>0</v>
      </c>
      <c r="M1857" s="1143">
        <f t="shared" si="219"/>
        <v>0</v>
      </c>
      <c r="N1857" s="1138">
        <f>'PBLI - 2026'!G19</f>
        <v>0</v>
      </c>
      <c r="O1857" s="1142">
        <f>'PBLI - 2026'!X19</f>
        <v>0</v>
      </c>
      <c r="P1857" s="1144" t="e">
        <f t="shared" si="223"/>
        <v>#DIV/0!</v>
      </c>
      <c r="Q1857" s="1144"/>
      <c r="R1857" s="1138">
        <f t="shared" si="221"/>
        <v>0</v>
      </c>
      <c r="S1857" s="1138">
        <f t="shared" si="222"/>
        <v>0</v>
      </c>
    </row>
    <row r="1858" spans="1:19">
      <c r="A1858" s="1138">
        <v>15</v>
      </c>
      <c r="B1858" s="1139" t="str">
        <f>'[1]PBLI - 2025'!B20</f>
        <v>PBIL15</v>
      </c>
      <c r="C1858" s="1140" t="s">
        <v>148</v>
      </c>
      <c r="D1858" s="1140" t="s">
        <v>112</v>
      </c>
      <c r="E1858" s="1139" t="str">
        <f>'[1]PBLI - 2025'!S20</f>
        <v>Secretaría General</v>
      </c>
      <c r="F1858" s="1138" t="str">
        <f>'PBLI - 2026'!C20</f>
        <v>Actividades relacionadas con la promoción y difusión de protocolos sobre las no violencias basadas en genero</v>
      </c>
      <c r="G1858" s="1138">
        <v>3</v>
      </c>
      <c r="H1858" s="1138" t="s">
        <v>136</v>
      </c>
      <c r="I1858" s="1138">
        <f>'PBLI - 2026'!Q20</f>
        <v>3</v>
      </c>
      <c r="J1858" s="1142">
        <f>'PBLI - 2026'!E20+'PBLI - 2026'!F20+'PBLI - 2026'!G20</f>
        <v>0</v>
      </c>
      <c r="K1858" s="1142">
        <f>'PBLI - 2026'!V20+'PBLI - 2026'!W20+'PBLI - 2026'!X20</f>
        <v>0</v>
      </c>
      <c r="L1858" s="1143">
        <f t="shared" si="220"/>
        <v>0</v>
      </c>
      <c r="M1858" s="1143">
        <f t="shared" si="219"/>
        <v>0</v>
      </c>
      <c r="N1858" s="1138">
        <f>'PBLI - 2026'!G20</f>
        <v>0</v>
      </c>
      <c r="O1858" s="1142">
        <f>'PBLI - 2026'!X20</f>
        <v>0</v>
      </c>
      <c r="P1858" s="1144" t="e">
        <f t="shared" si="223"/>
        <v>#DIV/0!</v>
      </c>
      <c r="Q1858" s="1144"/>
      <c r="R1858" s="1138">
        <f t="shared" si="221"/>
        <v>0</v>
      </c>
      <c r="S1858" s="1138">
        <f t="shared" si="222"/>
        <v>0</v>
      </c>
    </row>
    <row r="1859" spans="1:19">
      <c r="A1859" s="1138">
        <v>16</v>
      </c>
      <c r="B1859" s="1139" t="str">
        <f>'[1]PBLI - 2025'!B21</f>
        <v>PBIL16</v>
      </c>
      <c r="C1859" s="1140" t="s">
        <v>148</v>
      </c>
      <c r="D1859" s="1140" t="s">
        <v>112</v>
      </c>
      <c r="E1859" s="1139" t="str">
        <f>'[1]PBLI - 2025'!S21</f>
        <v>Secretaría General</v>
      </c>
      <c r="F1859" s="1138" t="str">
        <f>'PBLI - 2026'!C21</f>
        <v>Revisión y socialización de procedimiento de atención y medidas de protección en situaciones relacionadas con el acoso laboral</v>
      </c>
      <c r="G1859" s="1138">
        <v>3</v>
      </c>
      <c r="H1859" s="1138" t="s">
        <v>136</v>
      </c>
      <c r="I1859" s="1138">
        <f>'PBLI - 2026'!Q21</f>
        <v>1</v>
      </c>
      <c r="J1859" s="1142">
        <f>'PBLI - 2026'!E21+'PBLI - 2026'!F21+'PBLI - 2026'!G21</f>
        <v>0</v>
      </c>
      <c r="K1859" s="1142">
        <f>'PBLI - 2026'!V21+'PBLI - 2026'!W21+'PBLI - 2026'!X21</f>
        <v>0</v>
      </c>
      <c r="L1859" s="1143">
        <f t="shared" si="220"/>
        <v>0</v>
      </c>
      <c r="M1859" s="1143">
        <f t="shared" si="219"/>
        <v>0</v>
      </c>
      <c r="N1859" s="1138">
        <f>'PBLI - 2026'!G21</f>
        <v>0</v>
      </c>
      <c r="O1859" s="1142">
        <f>'PBLI - 2026'!X21</f>
        <v>0</v>
      </c>
      <c r="P1859" s="1144" t="e">
        <f t="shared" si="223"/>
        <v>#DIV/0!</v>
      </c>
      <c r="Q1859" s="1144"/>
      <c r="R1859" s="1138">
        <f t="shared" si="221"/>
        <v>0</v>
      </c>
      <c r="S1859" s="1138">
        <f t="shared" si="222"/>
        <v>0</v>
      </c>
    </row>
    <row r="1860" spans="1:19">
      <c r="A1860" s="1138">
        <v>17</v>
      </c>
      <c r="B1860" s="1139" t="str">
        <f>'[1]PBLI - 2025'!B22</f>
        <v>PBIL17</v>
      </c>
      <c r="C1860" s="1140" t="s">
        <v>148</v>
      </c>
      <c r="D1860" s="1140" t="s">
        <v>112</v>
      </c>
      <c r="E1860" s="1139" t="str">
        <f>'[1]PBLI - 2025'!S22</f>
        <v>Secretaría General</v>
      </c>
      <c r="F1860" s="1138" t="str">
        <f>'PBLI - 2026'!C22</f>
        <v>Implementación buzon de sugerencias, repositorios de información e iniciativas para el bienestar integral del servidor público</v>
      </c>
      <c r="G1860" s="1138">
        <v>3</v>
      </c>
      <c r="H1860" s="1138" t="s">
        <v>136</v>
      </c>
      <c r="I1860" s="1138">
        <f>'PBLI - 2026'!Q22</f>
        <v>1</v>
      </c>
      <c r="J1860" s="1142">
        <f>'PBLI - 2026'!E22+'PBLI - 2026'!F22+'PBLI - 2026'!G22</f>
        <v>0</v>
      </c>
      <c r="K1860" s="1142">
        <f>'PBLI - 2026'!V22+'PBLI - 2026'!W22+'PBLI - 2026'!X22</f>
        <v>0</v>
      </c>
      <c r="L1860" s="1143">
        <f t="shared" si="220"/>
        <v>0</v>
      </c>
      <c r="M1860" s="1143">
        <f t="shared" si="219"/>
        <v>0</v>
      </c>
      <c r="N1860" s="1138">
        <f>'PBLI - 2026'!G22</f>
        <v>0</v>
      </c>
      <c r="O1860" s="1142">
        <f>'PBLI - 2026'!X22</f>
        <v>0</v>
      </c>
      <c r="P1860" s="1144" t="e">
        <f t="shared" si="223"/>
        <v>#DIV/0!</v>
      </c>
      <c r="Q1860" s="1144"/>
      <c r="R1860" s="1138">
        <f t="shared" si="221"/>
        <v>0</v>
      </c>
      <c r="S1860" s="1138">
        <f t="shared" si="222"/>
        <v>0</v>
      </c>
    </row>
    <row r="1861" spans="1:19">
      <c r="A1861" s="1138">
        <v>18</v>
      </c>
      <c r="B1861" s="1139" t="str">
        <f>'[1]PBLI - 2025'!B23</f>
        <v>PBIL18</v>
      </c>
      <c r="C1861" s="1140" t="s">
        <v>148</v>
      </c>
      <c r="D1861" s="1140" t="s">
        <v>112</v>
      </c>
      <c r="E1861" s="1139" t="str">
        <f>'[1]PBLI - 2025'!S23</f>
        <v>Secretaría General</v>
      </c>
      <c r="F1861" s="1138" t="str">
        <f>'PBLI - 2026'!C23</f>
        <v>Implementación del Modulo de Bienestar en el aplicativo Kactus</v>
      </c>
      <c r="G1861" s="1138">
        <v>3</v>
      </c>
      <c r="H1861" s="1138" t="s">
        <v>136</v>
      </c>
      <c r="I1861" s="1138">
        <f>'PBLI - 2026'!Q23</f>
        <v>5</v>
      </c>
      <c r="J1861" s="1142">
        <f>'PBLI - 2026'!E23+'PBLI - 2026'!F23+'PBLI - 2026'!G23</f>
        <v>0</v>
      </c>
      <c r="K1861" s="1142">
        <f>'PBLI - 2026'!V23+'PBLI - 2026'!W23+'PBLI - 2026'!X23</f>
        <v>0</v>
      </c>
      <c r="L1861" s="1143">
        <f t="shared" si="220"/>
        <v>0</v>
      </c>
      <c r="M1861" s="1143">
        <f t="shared" si="219"/>
        <v>0</v>
      </c>
      <c r="N1861" s="1138">
        <f>'PBLI - 2026'!G23</f>
        <v>0</v>
      </c>
      <c r="O1861" s="1142">
        <f>'PBLI - 2026'!X23</f>
        <v>0</v>
      </c>
      <c r="P1861" s="1144" t="e">
        <f t="shared" si="223"/>
        <v>#DIV/0!</v>
      </c>
      <c r="Q1861" s="1144"/>
      <c r="R1861" s="1138">
        <f t="shared" si="221"/>
        <v>0</v>
      </c>
      <c r="S1861" s="1138">
        <f t="shared" si="222"/>
        <v>0</v>
      </c>
    </row>
    <row r="1862" spans="1:19">
      <c r="A1862" s="1138">
        <v>19</v>
      </c>
      <c r="B1862" s="1139" t="str">
        <f>'[1]PBLI - 2025'!B24</f>
        <v>PBIL19</v>
      </c>
      <c r="C1862" s="1140" t="s">
        <v>148</v>
      </c>
      <c r="D1862" s="1140" t="s">
        <v>112</v>
      </c>
      <c r="E1862" s="1139" t="str">
        <f>'[1]PBLI - 2025'!S24</f>
        <v>Secretaría General</v>
      </c>
      <c r="F1862" s="1138" t="str">
        <f>'PBLI - 2026'!C24</f>
        <v>Modificación de procedimientos asociados al bienestar de los servidores públicos</v>
      </c>
      <c r="G1862" s="1138">
        <v>3</v>
      </c>
      <c r="H1862" s="1138" t="s">
        <v>136</v>
      </c>
      <c r="I1862" s="1138">
        <f>'PBLI - 2026'!Q24</f>
        <v>3</v>
      </c>
      <c r="J1862" s="1142">
        <f>'PBLI - 2026'!E24+'PBLI - 2026'!F24+'PBLI - 2026'!G24</f>
        <v>0</v>
      </c>
      <c r="K1862" s="1142">
        <f>'PBLI - 2026'!V24+'PBLI - 2026'!W24+'PBLI - 2026'!X24</f>
        <v>0</v>
      </c>
      <c r="L1862" s="1143">
        <f t="shared" si="220"/>
        <v>0</v>
      </c>
      <c r="M1862" s="1143">
        <f t="shared" si="219"/>
        <v>0</v>
      </c>
      <c r="N1862" s="1138">
        <f>'PBLI - 2026'!G24</f>
        <v>0</v>
      </c>
      <c r="O1862" s="1142">
        <f>'PBLI - 2026'!X24</f>
        <v>0</v>
      </c>
      <c r="P1862" s="1144" t="e">
        <f t="shared" si="223"/>
        <v>#DIV/0!</v>
      </c>
      <c r="Q1862" s="1144"/>
      <c r="R1862" s="1138">
        <f t="shared" si="221"/>
        <v>0</v>
      </c>
      <c r="S1862" s="1138">
        <f t="shared" si="222"/>
        <v>0</v>
      </c>
    </row>
    <row r="1863" spans="1:19">
      <c r="A1863" s="1138">
        <v>20</v>
      </c>
      <c r="B1863" s="1139" t="str">
        <f>'[1]PBLI - 2025'!B25</f>
        <v>PBIL20</v>
      </c>
      <c r="C1863" s="1140" t="s">
        <v>148</v>
      </c>
      <c r="D1863" s="1140" t="s">
        <v>112</v>
      </c>
      <c r="E1863" s="1139" t="str">
        <f>'[1]PBLI - 2025'!S25</f>
        <v>Secretaría General</v>
      </c>
      <c r="F1863" s="1138" t="str">
        <f>'PBLI - 2026'!C25</f>
        <v>Adopción y promocion de la Politia de Integridad, valores institucionales y objetivos estratégicos</v>
      </c>
      <c r="G1863" s="1138">
        <v>3</v>
      </c>
      <c r="H1863" s="1138" t="s">
        <v>136</v>
      </c>
      <c r="I1863" s="1138">
        <f>'PBLI - 2026'!Q25</f>
        <v>4</v>
      </c>
      <c r="J1863" s="1142">
        <f>'PBLI - 2026'!E25+'PBLI - 2026'!F25+'PBLI - 2026'!G25</f>
        <v>0</v>
      </c>
      <c r="K1863" s="1142">
        <f>'PBLI - 2026'!V25+'PBLI - 2026'!W25+'PBLI - 2026'!X25</f>
        <v>0</v>
      </c>
      <c r="L1863" s="1143">
        <f t="shared" si="220"/>
        <v>0</v>
      </c>
      <c r="M1863" s="1143">
        <f t="shared" si="219"/>
        <v>0</v>
      </c>
      <c r="N1863" s="1138">
        <f>'PBLI - 2026'!G25</f>
        <v>0</v>
      </c>
      <c r="O1863" s="1142">
        <f>'PBLI - 2026'!X25</f>
        <v>0</v>
      </c>
      <c r="P1863" s="1144" t="e">
        <f t="shared" si="223"/>
        <v>#DIV/0!</v>
      </c>
      <c r="Q1863" s="1144"/>
      <c r="R1863" s="1138">
        <f t="shared" si="221"/>
        <v>0</v>
      </c>
      <c r="S1863" s="1138">
        <f t="shared" si="222"/>
        <v>0</v>
      </c>
    </row>
    <row r="1864" spans="1:19">
      <c r="A1864" s="1138">
        <v>21</v>
      </c>
      <c r="B1864" s="1139" t="str">
        <f>'[1]PBLI - 2025'!B26</f>
        <v>PBIL21</v>
      </c>
      <c r="C1864" s="1140" t="s">
        <v>148</v>
      </c>
      <c r="D1864" s="1140" t="s">
        <v>112</v>
      </c>
      <c r="E1864" s="1139" t="str">
        <f>'[1]PBLI - 2025'!S26</f>
        <v>Secretaría General</v>
      </c>
      <c r="F1864" s="1138" t="str">
        <f>'PBLI - 2026'!C26</f>
        <v>Actividades de voluntariado y solidaridad entre servidores, sus familias y la sociedad en general</v>
      </c>
      <c r="G1864" s="1138">
        <v>3</v>
      </c>
      <c r="H1864" s="1138" t="s">
        <v>136</v>
      </c>
      <c r="I1864" s="1138">
        <f>'PBLI - 2026'!Q26</f>
        <v>1</v>
      </c>
      <c r="J1864" s="1142">
        <f>'PBLI - 2026'!E26+'PBLI - 2026'!F26+'PBLI - 2026'!G26</f>
        <v>0</v>
      </c>
      <c r="K1864" s="1142">
        <f>'PBLI - 2026'!V26+'PBLI - 2026'!W26+'PBLI - 2026'!X26</f>
        <v>0</v>
      </c>
      <c r="L1864" s="1143">
        <f t="shared" si="220"/>
        <v>0</v>
      </c>
      <c r="M1864" s="1143">
        <f t="shared" si="219"/>
        <v>0</v>
      </c>
      <c r="N1864" s="1138">
        <f>'PBLI - 2026'!G26</f>
        <v>0</v>
      </c>
      <c r="O1864" s="1142">
        <f>'PBLI - 2026'!X26</f>
        <v>0</v>
      </c>
      <c r="P1864" s="1144" t="e">
        <f t="shared" si="223"/>
        <v>#DIV/0!</v>
      </c>
      <c r="Q1864" s="1144"/>
      <c r="R1864" s="1138">
        <f t="shared" si="221"/>
        <v>0</v>
      </c>
      <c r="S1864" s="1138">
        <f t="shared" si="222"/>
        <v>0</v>
      </c>
    </row>
    <row r="1865" spans="1:19" s="1025" customFormat="1" ht="18.75" customHeight="1">
      <c r="A1865" s="1138">
        <v>1</v>
      </c>
      <c r="B1865" s="1139" t="str">
        <f>'[1]PBLI - 2025'!B6</f>
        <v>PBIL1</v>
      </c>
      <c r="C1865" s="1139" t="s">
        <v>148</v>
      </c>
      <c r="D1865" s="1139" t="s">
        <v>112</v>
      </c>
      <c r="E1865" s="1139" t="str">
        <f>'[1]PBLI - 2025'!S6</f>
        <v>Secretaría General</v>
      </c>
      <c r="F1865" s="1145" t="str">
        <f>'PBLI - 2026'!C6</f>
        <v>Actividad relacionada con la implementación del Salario Emocional</v>
      </c>
      <c r="G1865" s="1138">
        <v>4</v>
      </c>
      <c r="H1865" s="1138" t="s">
        <v>137</v>
      </c>
      <c r="I1865" s="1145">
        <f>'PBLI - 2026'!Q6</f>
        <v>13</v>
      </c>
      <c r="J1865" s="1145">
        <f>'PBLI - 2026'!E6+'PBLI - 2026'!F6+'PBLI - 2026'!G6+'PBLI - 2026'!H6</f>
        <v>4</v>
      </c>
      <c r="K1865" s="1146">
        <f>'PBLI - 2026'!V6+'PBLI - 2026'!W6+'PBLI - 2026'!X6+'PBLI - 2026'!Y6</f>
        <v>0</v>
      </c>
      <c r="L1865" s="1147">
        <f>J1865/I1865</f>
        <v>0.30769230769230771</v>
      </c>
      <c r="M1865" s="1147">
        <f>K1865/I1865</f>
        <v>0</v>
      </c>
      <c r="N1865" s="1145">
        <f>'PBLI - 2026'!H6</f>
        <v>1</v>
      </c>
      <c r="O1865" s="1146">
        <f>'PBLI - 2026'!Y6</f>
        <v>0</v>
      </c>
      <c r="P1865" s="1148">
        <f t="shared" si="223"/>
        <v>0</v>
      </c>
      <c r="Q1865" s="1149"/>
      <c r="R1865" s="1145">
        <f t="shared" si="221"/>
        <v>-4</v>
      </c>
      <c r="S1865" s="1145">
        <f t="shared" si="222"/>
        <v>-1</v>
      </c>
    </row>
    <row r="1866" spans="1:19">
      <c r="A1866" s="1138">
        <v>2</v>
      </c>
      <c r="B1866" s="1139" t="str">
        <f>'[1]PBLI - 2025'!B7</f>
        <v>PBLI2</v>
      </c>
      <c r="C1866" s="1140" t="s">
        <v>148</v>
      </c>
      <c r="D1866" s="1140" t="s">
        <v>112</v>
      </c>
      <c r="E1866" s="1139" t="str">
        <f>'[1]PBLI - 2025'!S7</f>
        <v>Secretaría General</v>
      </c>
      <c r="F1866" s="1145" t="str">
        <f>'PBLI - 2026'!C7</f>
        <v>Actividades encaminadas a incentivar la actvidad fisica (individual y de grupos) y realización de eventos deportivos</v>
      </c>
      <c r="G1866" s="1138">
        <v>4</v>
      </c>
      <c r="H1866" s="1138" t="s">
        <v>137</v>
      </c>
      <c r="I1866" s="1145">
        <f>'PBLI - 2026'!Q7</f>
        <v>3</v>
      </c>
      <c r="J1866" s="1145">
        <f>'PBLI - 2026'!E7+'PBLI - 2026'!F7+'PBLI - 2026'!G7+'PBLI - 2026'!H7</f>
        <v>1</v>
      </c>
      <c r="K1866" s="1146">
        <f>'PBLI - 2026'!V7+'PBLI - 2026'!W7+'PBLI - 2026'!X7+'PBLI - 2026'!Y7</f>
        <v>0</v>
      </c>
      <c r="L1866" s="1143">
        <f t="shared" si="220"/>
        <v>0.33333333333333331</v>
      </c>
      <c r="M1866" s="1143">
        <f t="shared" si="219"/>
        <v>0</v>
      </c>
      <c r="N1866" s="1145">
        <f>'PBLI - 2026'!H7</f>
        <v>1</v>
      </c>
      <c r="O1866" s="1146">
        <f>'PBLI - 2026'!Y7</f>
        <v>0</v>
      </c>
      <c r="P1866" s="1144">
        <f t="shared" si="223"/>
        <v>0</v>
      </c>
      <c r="Q1866" s="1144"/>
      <c r="R1866" s="1138">
        <f t="shared" si="221"/>
        <v>-1</v>
      </c>
      <c r="S1866" s="1138">
        <f t="shared" si="222"/>
        <v>-1</v>
      </c>
    </row>
    <row r="1867" spans="1:19">
      <c r="A1867" s="1138">
        <v>3</v>
      </c>
      <c r="B1867" s="1139" t="str">
        <f>'[1]PBLI - 2025'!B8</f>
        <v>PBIL3</v>
      </c>
      <c r="C1867" s="1140" t="s">
        <v>148</v>
      </c>
      <c r="D1867" s="1140" t="s">
        <v>112</v>
      </c>
      <c r="E1867" s="1139" t="str">
        <f>'[1]PBLI - 2025'!S8</f>
        <v>Secretaría General</v>
      </c>
      <c r="F1867" s="1145" t="str">
        <f>'PBLI - 2026'!C8</f>
        <v>Eventos artisticos, culturales y celebraciones especiales</v>
      </c>
      <c r="G1867" s="1138">
        <v>4</v>
      </c>
      <c r="H1867" s="1138" t="s">
        <v>137</v>
      </c>
      <c r="I1867" s="1145">
        <f>'PBLI - 2026'!Q8</f>
        <v>10</v>
      </c>
      <c r="J1867" s="1145">
        <f>'PBLI - 2026'!E8+'PBLI - 2026'!F8+'PBLI - 2026'!G8+'PBLI - 2026'!H8</f>
        <v>5</v>
      </c>
      <c r="K1867" s="1146">
        <f>'PBLI - 2026'!V8+'PBLI - 2026'!W8+'PBLI - 2026'!X8+'PBLI - 2026'!Y8</f>
        <v>0</v>
      </c>
      <c r="L1867" s="1143">
        <f t="shared" si="220"/>
        <v>0.5</v>
      </c>
      <c r="M1867" s="1143">
        <f t="shared" si="219"/>
        <v>0</v>
      </c>
      <c r="N1867" s="1145">
        <f>'PBLI - 2026'!H8</f>
        <v>3</v>
      </c>
      <c r="O1867" s="1146">
        <f>'PBLI - 2026'!Y8</f>
        <v>0</v>
      </c>
      <c r="P1867" s="1144">
        <f t="shared" si="223"/>
        <v>0</v>
      </c>
      <c r="Q1867" s="1144"/>
      <c r="R1867" s="1138">
        <f t="shared" si="221"/>
        <v>-5</v>
      </c>
      <c r="S1867" s="1138">
        <f t="shared" si="222"/>
        <v>-3</v>
      </c>
    </row>
    <row r="1868" spans="1:19">
      <c r="A1868" s="1138">
        <v>4</v>
      </c>
      <c r="B1868" s="1139" t="str">
        <f>'[1]PBLI - 2025'!B9</f>
        <v>PBIL4</v>
      </c>
      <c r="C1868" s="1140" t="s">
        <v>148</v>
      </c>
      <c r="D1868" s="1140" t="s">
        <v>112</v>
      </c>
      <c r="E1868" s="1139" t="str">
        <f>'[1]PBLI - 2025'!S9</f>
        <v>Secretaría General</v>
      </c>
      <c r="F1868" s="1145" t="str">
        <f>'PBLI - 2026'!C9</f>
        <v>Espacios de capacitación para la creatividad, artes, oficios, promoción del emprendimiento y realización de ferias de servicios</v>
      </c>
      <c r="G1868" s="1138">
        <v>4</v>
      </c>
      <c r="H1868" s="1138" t="s">
        <v>137</v>
      </c>
      <c r="I1868" s="1145">
        <f>'PBLI - 2026'!Q9</f>
        <v>3</v>
      </c>
      <c r="J1868" s="1145">
        <f>'PBLI - 2026'!E9+'PBLI - 2026'!F9+'PBLI - 2026'!G9+'PBLI - 2026'!H9</f>
        <v>0</v>
      </c>
      <c r="K1868" s="1146">
        <f>'PBLI - 2026'!V9+'PBLI - 2026'!W9+'PBLI - 2026'!X9+'PBLI - 2026'!Y9</f>
        <v>0</v>
      </c>
      <c r="L1868" s="1143">
        <f t="shared" si="220"/>
        <v>0</v>
      </c>
      <c r="M1868" s="1143">
        <f t="shared" si="219"/>
        <v>0</v>
      </c>
      <c r="N1868" s="1145">
        <f>'PBLI - 2026'!H9</f>
        <v>0</v>
      </c>
      <c r="O1868" s="1146">
        <f>'PBLI - 2026'!Y9</f>
        <v>0</v>
      </c>
      <c r="P1868" s="1144" t="e">
        <f t="shared" si="223"/>
        <v>#DIV/0!</v>
      </c>
      <c r="Q1868" s="1144"/>
      <c r="R1868" s="1138">
        <f t="shared" si="221"/>
        <v>0</v>
      </c>
      <c r="S1868" s="1138">
        <f t="shared" si="222"/>
        <v>0</v>
      </c>
    </row>
    <row r="1869" spans="1:19">
      <c r="A1869" s="1138">
        <v>5</v>
      </c>
      <c r="B1869" s="1139" t="str">
        <f>'[1]PBLI - 2025'!B10</f>
        <v>PBIL5</v>
      </c>
      <c r="C1869" s="1140" t="s">
        <v>148</v>
      </c>
      <c r="D1869" s="1140" t="s">
        <v>112</v>
      </c>
      <c r="E1869" s="1139" t="str">
        <f>'[1]PBLI - 2025'!S10</f>
        <v>Secretaría General</v>
      </c>
      <c r="F1869" s="1145" t="str">
        <f>'PBLI - 2026'!C10</f>
        <v>Actividades para la implementación de la Politica Interna de Teletrabajo y Trabajo en casa</v>
      </c>
      <c r="G1869" s="1138">
        <v>4</v>
      </c>
      <c r="H1869" s="1138" t="s">
        <v>137</v>
      </c>
      <c r="I1869" s="1145">
        <f>'PBLI - 2026'!Q10</f>
        <v>2</v>
      </c>
      <c r="J1869" s="1145">
        <f>'PBLI - 2026'!E10+'PBLI - 2026'!F10+'PBLI - 2026'!G10+'PBLI - 2026'!H10</f>
        <v>1</v>
      </c>
      <c r="K1869" s="1146">
        <f>'PBLI - 2026'!V10+'PBLI - 2026'!W10+'PBLI - 2026'!X10+'PBLI - 2026'!Y10</f>
        <v>0</v>
      </c>
      <c r="L1869" s="1143">
        <f t="shared" si="220"/>
        <v>0.5</v>
      </c>
      <c r="M1869" s="1143">
        <f t="shared" si="219"/>
        <v>0</v>
      </c>
      <c r="N1869" s="1145">
        <f>'PBLI - 2026'!H10</f>
        <v>1</v>
      </c>
      <c r="O1869" s="1146">
        <f>'PBLI - 2026'!Y10</f>
        <v>0</v>
      </c>
      <c r="P1869" s="1144">
        <f t="shared" si="223"/>
        <v>0</v>
      </c>
      <c r="Q1869" s="1144"/>
      <c r="R1869" s="1138">
        <f t="shared" si="221"/>
        <v>-1</v>
      </c>
      <c r="S1869" s="1138">
        <f t="shared" si="222"/>
        <v>-1</v>
      </c>
    </row>
    <row r="1870" spans="1:19">
      <c r="A1870" s="1138">
        <v>6</v>
      </c>
      <c r="B1870" s="1139" t="str">
        <f>'[1]PBLI - 2025'!B11</f>
        <v>PBIL6</v>
      </c>
      <c r="C1870" s="1140" t="s">
        <v>148</v>
      </c>
      <c r="D1870" s="1140" t="s">
        <v>112</v>
      </c>
      <c r="E1870" s="1139" t="str">
        <f>'[1]PBLI - 2025'!S11</f>
        <v>Secretaría General</v>
      </c>
      <c r="F1870" s="1145" t="str">
        <f>'PBLI - 2026'!C11</f>
        <v>Actividades dirigidas a la niñez y al disfrute en familia</v>
      </c>
      <c r="G1870" s="1138">
        <v>4</v>
      </c>
      <c r="H1870" s="1138" t="s">
        <v>137</v>
      </c>
      <c r="I1870" s="1145">
        <f>'PBLI - 2026'!Q11</f>
        <v>3</v>
      </c>
      <c r="J1870" s="1145">
        <f>'PBLI - 2026'!E11+'PBLI - 2026'!F11+'PBLI - 2026'!G11+'PBLI - 2026'!H11</f>
        <v>0</v>
      </c>
      <c r="K1870" s="1146">
        <f>'PBLI - 2026'!V11+'PBLI - 2026'!W11+'PBLI - 2026'!X11+'PBLI - 2026'!Y11</f>
        <v>0</v>
      </c>
      <c r="L1870" s="1143">
        <f t="shared" si="220"/>
        <v>0</v>
      </c>
      <c r="M1870" s="1143">
        <f t="shared" si="219"/>
        <v>0</v>
      </c>
      <c r="N1870" s="1145">
        <f>'PBLI - 2026'!H11</f>
        <v>0</v>
      </c>
      <c r="O1870" s="1146">
        <f>'PBLI - 2026'!Y11</f>
        <v>0</v>
      </c>
      <c r="P1870" s="1144" t="e">
        <f t="shared" si="223"/>
        <v>#DIV/0!</v>
      </c>
      <c r="Q1870" s="1144"/>
      <c r="R1870" s="1138">
        <f t="shared" si="221"/>
        <v>0</v>
      </c>
      <c r="S1870" s="1138">
        <f t="shared" si="222"/>
        <v>0</v>
      </c>
    </row>
    <row r="1871" spans="1:19">
      <c r="A1871" s="1138">
        <v>7</v>
      </c>
      <c r="B1871" s="1139" t="str">
        <f>'[1]PBLI - 2025'!B12</f>
        <v>PBIL7</v>
      </c>
      <c r="C1871" s="1140" t="s">
        <v>148</v>
      </c>
      <c r="D1871" s="1140" t="s">
        <v>112</v>
      </c>
      <c r="E1871" s="1139" t="str">
        <f>'[1]PBLI - 2025'!S12</f>
        <v>Secretaría General</v>
      </c>
      <c r="F1871" s="1145" t="str">
        <f>'PBLI - 2026'!C12</f>
        <v>Celebración Día de la Metrología y Día del INM</v>
      </c>
      <c r="G1871" s="1138">
        <v>4</v>
      </c>
      <c r="H1871" s="1138" t="s">
        <v>137</v>
      </c>
      <c r="I1871" s="1145">
        <f>'PBLI - 2026'!Q12</f>
        <v>2</v>
      </c>
      <c r="J1871" s="1145">
        <f>'PBLI - 2026'!E12+'PBLI - 2026'!F12+'PBLI - 2026'!G12+'PBLI - 2026'!H12</f>
        <v>0</v>
      </c>
      <c r="K1871" s="1146">
        <f>'PBLI - 2026'!V12+'PBLI - 2026'!W12+'PBLI - 2026'!X12+'PBLI - 2026'!Y12</f>
        <v>0</v>
      </c>
      <c r="L1871" s="1143">
        <f t="shared" si="220"/>
        <v>0</v>
      </c>
      <c r="M1871" s="1143">
        <f t="shared" si="219"/>
        <v>0</v>
      </c>
      <c r="N1871" s="1145">
        <f>'PBLI - 2026'!H12</f>
        <v>0</v>
      </c>
      <c r="O1871" s="1146">
        <f>'PBLI - 2026'!Y12</f>
        <v>0</v>
      </c>
      <c r="P1871" s="1144" t="e">
        <f t="shared" si="223"/>
        <v>#DIV/0!</v>
      </c>
      <c r="Q1871" s="1144"/>
      <c r="R1871" s="1138">
        <f t="shared" si="221"/>
        <v>0</v>
      </c>
      <c r="S1871" s="1138">
        <f t="shared" si="222"/>
        <v>0</v>
      </c>
    </row>
    <row r="1872" spans="1:19">
      <c r="A1872" s="1138">
        <v>8</v>
      </c>
      <c r="B1872" s="1139" t="str">
        <f>'[1]PBLI - 2025'!B13</f>
        <v>PBIL8</v>
      </c>
      <c r="C1872" s="1140" t="s">
        <v>148</v>
      </c>
      <c r="D1872" s="1140" t="s">
        <v>112</v>
      </c>
      <c r="E1872" s="1139" t="str">
        <f>'[1]PBLI - 2025'!S13</f>
        <v>Secretaría General</v>
      </c>
      <c r="F1872" s="1145" t="str">
        <f>'PBLI - 2026'!C13</f>
        <v>Celebración Día Nacional del Servidor Público</v>
      </c>
      <c r="G1872" s="1138">
        <v>4</v>
      </c>
      <c r="H1872" s="1138" t="s">
        <v>137</v>
      </c>
      <c r="I1872" s="1145">
        <f>'PBLI - 2026'!Q13</f>
        <v>1</v>
      </c>
      <c r="J1872" s="1145">
        <f>'PBLI - 2026'!E13+'PBLI - 2026'!F13+'PBLI - 2026'!G13+'PBLI - 2026'!H13</f>
        <v>0</v>
      </c>
      <c r="K1872" s="1146">
        <f>'PBLI - 2026'!V13+'PBLI - 2026'!W13+'PBLI - 2026'!X13+'PBLI - 2026'!Y13</f>
        <v>0</v>
      </c>
      <c r="L1872" s="1143">
        <f t="shared" si="220"/>
        <v>0</v>
      </c>
      <c r="M1872" s="1143">
        <f t="shared" si="219"/>
        <v>0</v>
      </c>
      <c r="N1872" s="1145">
        <f>'PBLI - 2026'!H13</f>
        <v>0</v>
      </c>
      <c r="O1872" s="1146">
        <f>'PBLI - 2026'!Y13</f>
        <v>0</v>
      </c>
      <c r="P1872" s="1144" t="e">
        <f t="shared" si="223"/>
        <v>#DIV/0!</v>
      </c>
      <c r="Q1872" s="1144"/>
      <c r="R1872" s="1138">
        <f t="shared" si="221"/>
        <v>0</v>
      </c>
      <c r="S1872" s="1138">
        <f t="shared" si="222"/>
        <v>0</v>
      </c>
    </row>
    <row r="1873" spans="1:19">
      <c r="A1873" s="1138">
        <v>9</v>
      </c>
      <c r="B1873" s="1139" t="str">
        <f>'[1]PBLI - 2025'!B14</f>
        <v>PBIL9</v>
      </c>
      <c r="C1873" s="1140" t="s">
        <v>148</v>
      </c>
      <c r="D1873" s="1140" t="s">
        <v>112</v>
      </c>
      <c r="E1873" s="1139" t="str">
        <f>'[1]PBLI - 2025'!S14</f>
        <v>Secretaría General</v>
      </c>
      <c r="F1873" s="1145" t="str">
        <f>'PBLI - 2026'!C14</f>
        <v>Actividades de promoción de la lectura  y espacios de esparcimiento en familia</v>
      </c>
      <c r="G1873" s="1138">
        <v>4</v>
      </c>
      <c r="H1873" s="1138" t="s">
        <v>137</v>
      </c>
      <c r="I1873" s="1145">
        <f>'PBLI - 2026'!Q14</f>
        <v>1</v>
      </c>
      <c r="J1873" s="1145">
        <f>'PBLI - 2026'!E14+'PBLI - 2026'!F14+'PBLI - 2026'!G14+'PBLI - 2026'!H14</f>
        <v>0</v>
      </c>
      <c r="K1873" s="1146">
        <f>'PBLI - 2026'!V14+'PBLI - 2026'!W14+'PBLI - 2026'!X14+'PBLI - 2026'!Y14</f>
        <v>0</v>
      </c>
      <c r="L1873" s="1143">
        <f t="shared" si="220"/>
        <v>0</v>
      </c>
      <c r="M1873" s="1143">
        <f t="shared" si="219"/>
        <v>0</v>
      </c>
      <c r="N1873" s="1145">
        <f>'PBLI - 2026'!H14</f>
        <v>0</v>
      </c>
      <c r="O1873" s="1146">
        <f>'PBLI - 2026'!Y14</f>
        <v>0</v>
      </c>
      <c r="P1873" s="1144" t="e">
        <f t="shared" si="223"/>
        <v>#DIV/0!</v>
      </c>
      <c r="Q1873" s="1144"/>
      <c r="R1873" s="1138">
        <f t="shared" si="221"/>
        <v>0</v>
      </c>
      <c r="S1873" s="1138">
        <f t="shared" si="222"/>
        <v>0</v>
      </c>
    </row>
    <row r="1874" spans="1:19">
      <c r="A1874" s="1138">
        <v>10</v>
      </c>
      <c r="B1874" s="1139" t="str">
        <f>'[1]PBLI - 2025'!B15</f>
        <v>PBIL10</v>
      </c>
      <c r="C1874" s="1140" t="s">
        <v>148</v>
      </c>
      <c r="D1874" s="1140" t="s">
        <v>112</v>
      </c>
      <c r="E1874" s="1139" t="str">
        <f>'[1]PBLI - 2025'!S15</f>
        <v>Secretaría General</v>
      </c>
      <c r="F1874" s="1145" t="str">
        <f>'PBLI - 2026'!C15</f>
        <v>Caminatas ecologicas y contacto con el medio ambiente</v>
      </c>
      <c r="G1874" s="1138">
        <v>4</v>
      </c>
      <c r="H1874" s="1138" t="s">
        <v>137</v>
      </c>
      <c r="I1874" s="1145">
        <f>'PBLI - 2026'!Q15</f>
        <v>2</v>
      </c>
      <c r="J1874" s="1145">
        <f>'PBLI - 2026'!E15+'PBLI - 2026'!F15+'PBLI - 2026'!G15+'PBLI - 2026'!H15</f>
        <v>0</v>
      </c>
      <c r="K1874" s="1146">
        <f>'PBLI - 2026'!V15+'PBLI - 2026'!W15+'PBLI - 2026'!X15+'PBLI - 2026'!Y15</f>
        <v>0</v>
      </c>
      <c r="L1874" s="1143">
        <f t="shared" si="220"/>
        <v>0</v>
      </c>
      <c r="M1874" s="1143">
        <f t="shared" si="219"/>
        <v>0</v>
      </c>
      <c r="N1874" s="1145">
        <f>'PBLI - 2026'!H15</f>
        <v>0</v>
      </c>
      <c r="O1874" s="1146">
        <f>'PBLI - 2026'!Y15</f>
        <v>0</v>
      </c>
      <c r="P1874" s="1144" t="e">
        <f t="shared" si="223"/>
        <v>#DIV/0!</v>
      </c>
      <c r="Q1874" s="1144"/>
      <c r="R1874" s="1138">
        <f t="shared" si="221"/>
        <v>0</v>
      </c>
      <c r="S1874" s="1138">
        <f t="shared" si="222"/>
        <v>0</v>
      </c>
    </row>
    <row r="1875" spans="1:19">
      <c r="A1875" s="1138">
        <v>11</v>
      </c>
      <c r="B1875" s="1139" t="str">
        <f>'[1]PBLI - 2025'!B16</f>
        <v>PBIL11</v>
      </c>
      <c r="C1875" s="1140" t="s">
        <v>148</v>
      </c>
      <c r="D1875" s="1140" t="s">
        <v>112</v>
      </c>
      <c r="E1875" s="1139" t="str">
        <f>'[1]PBLI - 2025'!S16</f>
        <v>Secretaría General</v>
      </c>
      <c r="F1875" s="1145" t="str">
        <f>'PBLI - 2026'!C16</f>
        <v>Actvidades de medición y mejoramiento del clima organizacional</v>
      </c>
      <c r="G1875" s="1138">
        <v>4</v>
      </c>
      <c r="H1875" s="1138" t="s">
        <v>137</v>
      </c>
      <c r="I1875" s="1145">
        <f>'PBLI - 2026'!Q16</f>
        <v>2</v>
      </c>
      <c r="J1875" s="1145">
        <f>'PBLI - 2026'!E16+'PBLI - 2026'!F16+'PBLI - 2026'!G16+'PBLI - 2026'!H16</f>
        <v>0</v>
      </c>
      <c r="K1875" s="1146">
        <f>'PBLI - 2026'!V16+'PBLI - 2026'!W16+'PBLI - 2026'!X16+'PBLI - 2026'!Y16</f>
        <v>0</v>
      </c>
      <c r="L1875" s="1143">
        <f t="shared" si="220"/>
        <v>0</v>
      </c>
      <c r="M1875" s="1143">
        <f t="shared" si="219"/>
        <v>0</v>
      </c>
      <c r="N1875" s="1145">
        <f>'PBLI - 2026'!H16</f>
        <v>0</v>
      </c>
      <c r="O1875" s="1146">
        <f>'PBLI - 2026'!Y16</f>
        <v>0</v>
      </c>
      <c r="P1875" s="1144" t="e">
        <f t="shared" si="223"/>
        <v>#DIV/0!</v>
      </c>
      <c r="Q1875" s="1144"/>
      <c r="R1875" s="1138">
        <f t="shared" si="221"/>
        <v>0</v>
      </c>
      <c r="S1875" s="1138">
        <f t="shared" si="222"/>
        <v>0</v>
      </c>
    </row>
    <row r="1876" spans="1:19">
      <c r="A1876" s="1138">
        <v>12</v>
      </c>
      <c r="B1876" s="1139" t="str">
        <f>'[1]PBLI - 2025'!B17</f>
        <v>PBIL12</v>
      </c>
      <c r="C1876" s="1140" t="s">
        <v>148</v>
      </c>
      <c r="D1876" s="1140" t="s">
        <v>112</v>
      </c>
      <c r="E1876" s="1139" t="str">
        <f>'[1]PBLI - 2025'!S17</f>
        <v>Secretaría General</v>
      </c>
      <c r="F1876" s="1145" t="str">
        <f>'PBLI - 2026'!C17</f>
        <v>Actividades orientadas a prevenir el sedentarismo, la ansiedad y la depresión</v>
      </c>
      <c r="G1876" s="1138">
        <v>4</v>
      </c>
      <c r="H1876" s="1138" t="s">
        <v>137</v>
      </c>
      <c r="I1876" s="1145">
        <f>'PBLI - 2026'!Q17</f>
        <v>4</v>
      </c>
      <c r="J1876" s="1145">
        <f>'PBLI - 2026'!E17+'PBLI - 2026'!F17+'PBLI - 2026'!G17+'PBLI - 2026'!H17</f>
        <v>0</v>
      </c>
      <c r="K1876" s="1146">
        <f>'PBLI - 2026'!V17+'PBLI - 2026'!W17+'PBLI - 2026'!X17+'PBLI - 2026'!Y17</f>
        <v>0</v>
      </c>
      <c r="L1876" s="1143">
        <f t="shared" si="220"/>
        <v>0</v>
      </c>
      <c r="M1876" s="1143">
        <f t="shared" si="219"/>
        <v>0</v>
      </c>
      <c r="N1876" s="1145">
        <f>'PBLI - 2026'!H17</f>
        <v>0</v>
      </c>
      <c r="O1876" s="1146">
        <f>'PBLI - 2026'!Y17</f>
        <v>0</v>
      </c>
      <c r="P1876" s="1144" t="e">
        <f t="shared" si="223"/>
        <v>#DIV/0!</v>
      </c>
      <c r="Q1876" s="1144"/>
      <c r="R1876" s="1138">
        <f t="shared" si="221"/>
        <v>0</v>
      </c>
      <c r="S1876" s="1138">
        <f t="shared" si="222"/>
        <v>0</v>
      </c>
    </row>
    <row r="1877" spans="1:19">
      <c r="A1877" s="1138">
        <v>13</v>
      </c>
      <c r="B1877" s="1139" t="str">
        <f>'[1]PBLI - 2025'!B18</f>
        <v>PBIL13</v>
      </c>
      <c r="C1877" s="1140" t="s">
        <v>148</v>
      </c>
      <c r="D1877" s="1140" t="s">
        <v>112</v>
      </c>
      <c r="E1877" s="1139" t="str">
        <f>'[1]PBLI - 2025'!S18</f>
        <v>Secretaría General</v>
      </c>
      <c r="F1877" s="1145" t="str">
        <f>'PBLI - 2026'!C18</f>
        <v>Actividades relacionadas con la inclusión de diferentes formas de discapacidad en ambiente laboral</v>
      </c>
      <c r="G1877" s="1138">
        <v>4</v>
      </c>
      <c r="H1877" s="1138" t="s">
        <v>137</v>
      </c>
      <c r="I1877" s="1145">
        <f>'PBLI - 2026'!Q18</f>
        <v>1</v>
      </c>
      <c r="J1877" s="1145">
        <f>'PBLI - 2026'!E18+'PBLI - 2026'!F18+'PBLI - 2026'!G18+'PBLI - 2026'!H18</f>
        <v>0</v>
      </c>
      <c r="K1877" s="1146">
        <f>'PBLI - 2026'!V18+'PBLI - 2026'!W18+'PBLI - 2026'!X18+'PBLI - 2026'!Y18</f>
        <v>0</v>
      </c>
      <c r="L1877" s="1143">
        <f t="shared" si="220"/>
        <v>0</v>
      </c>
      <c r="M1877" s="1143">
        <f t="shared" si="219"/>
        <v>0</v>
      </c>
      <c r="N1877" s="1145">
        <f>'PBLI - 2026'!H18</f>
        <v>0</v>
      </c>
      <c r="O1877" s="1146">
        <f>'PBLI - 2026'!Y18</f>
        <v>0</v>
      </c>
      <c r="P1877" s="1144" t="e">
        <f t="shared" si="223"/>
        <v>#DIV/0!</v>
      </c>
      <c r="Q1877" s="1144"/>
      <c r="R1877" s="1138">
        <f t="shared" si="221"/>
        <v>0</v>
      </c>
      <c r="S1877" s="1138">
        <f t="shared" si="222"/>
        <v>0</v>
      </c>
    </row>
    <row r="1878" spans="1:19">
      <c r="A1878" s="1138">
        <v>14</v>
      </c>
      <c r="B1878" s="1139" t="str">
        <f>'[1]PBLI - 2025'!B19</f>
        <v>PBIL14</v>
      </c>
      <c r="C1878" s="1140" t="s">
        <v>148</v>
      </c>
      <c r="D1878" s="1140" t="s">
        <v>112</v>
      </c>
      <c r="E1878" s="1139" t="str">
        <f>'[1]PBLI - 2025'!S19</f>
        <v>Secretaría General</v>
      </c>
      <c r="F1878" s="1145" t="str">
        <f>'PBLI - 2026'!C19</f>
        <v>Actividades para prevenir, denunciar y proteger al servidor público en actuaciones discriminatorias o de trato desigual</v>
      </c>
      <c r="G1878" s="1138">
        <v>4</v>
      </c>
      <c r="H1878" s="1138" t="s">
        <v>137</v>
      </c>
      <c r="I1878" s="1145">
        <f>'PBLI - 2026'!Q19</f>
        <v>3</v>
      </c>
      <c r="J1878" s="1145">
        <f>'PBLI - 2026'!E19+'PBLI - 2026'!F19+'PBLI - 2026'!G19+'PBLI - 2026'!H19</f>
        <v>0</v>
      </c>
      <c r="K1878" s="1146">
        <f>'PBLI - 2026'!V19+'PBLI - 2026'!W19+'PBLI - 2026'!X19+'PBLI - 2026'!Y19</f>
        <v>0</v>
      </c>
      <c r="L1878" s="1143">
        <f t="shared" si="220"/>
        <v>0</v>
      </c>
      <c r="M1878" s="1143">
        <f t="shared" si="219"/>
        <v>0</v>
      </c>
      <c r="N1878" s="1145">
        <f>'PBLI - 2026'!H19</f>
        <v>0</v>
      </c>
      <c r="O1878" s="1146">
        <f>'PBLI - 2026'!Y19</f>
        <v>0</v>
      </c>
      <c r="P1878" s="1144" t="e">
        <f t="shared" si="223"/>
        <v>#DIV/0!</v>
      </c>
      <c r="Q1878" s="1144"/>
      <c r="R1878" s="1138">
        <f t="shared" si="221"/>
        <v>0</v>
      </c>
      <c r="S1878" s="1138">
        <f t="shared" si="222"/>
        <v>0</v>
      </c>
    </row>
    <row r="1879" spans="1:19">
      <c r="A1879" s="1138">
        <v>15</v>
      </c>
      <c r="B1879" s="1139" t="str">
        <f>'[1]PBLI - 2025'!B20</f>
        <v>PBIL15</v>
      </c>
      <c r="C1879" s="1140" t="s">
        <v>148</v>
      </c>
      <c r="D1879" s="1140" t="s">
        <v>112</v>
      </c>
      <c r="E1879" s="1139" t="str">
        <f>'[1]PBLI - 2025'!S20</f>
        <v>Secretaría General</v>
      </c>
      <c r="F1879" s="1145" t="str">
        <f>'PBLI - 2026'!C20</f>
        <v>Actividades relacionadas con la promoción y difusión de protocolos sobre las no violencias basadas en genero</v>
      </c>
      <c r="G1879" s="1138">
        <v>4</v>
      </c>
      <c r="H1879" s="1138" t="s">
        <v>137</v>
      </c>
      <c r="I1879" s="1145">
        <f>'PBLI - 2026'!Q20</f>
        <v>3</v>
      </c>
      <c r="J1879" s="1145">
        <f>'PBLI - 2026'!E20+'PBLI - 2026'!F20+'PBLI - 2026'!G20+'PBLI - 2026'!H20</f>
        <v>0</v>
      </c>
      <c r="K1879" s="1146">
        <f>'PBLI - 2026'!V20+'PBLI - 2026'!W20+'PBLI - 2026'!X20+'PBLI - 2026'!Y20</f>
        <v>0</v>
      </c>
      <c r="L1879" s="1143">
        <f t="shared" si="220"/>
        <v>0</v>
      </c>
      <c r="M1879" s="1143">
        <f t="shared" si="219"/>
        <v>0</v>
      </c>
      <c r="N1879" s="1145">
        <f>'PBLI - 2026'!H20</f>
        <v>0</v>
      </c>
      <c r="O1879" s="1146">
        <f>'PBLI - 2026'!Y20</f>
        <v>0</v>
      </c>
      <c r="P1879" s="1144" t="e">
        <f t="shared" si="223"/>
        <v>#DIV/0!</v>
      </c>
      <c r="Q1879" s="1144"/>
      <c r="R1879" s="1138">
        <f t="shared" si="221"/>
        <v>0</v>
      </c>
      <c r="S1879" s="1138">
        <f t="shared" si="222"/>
        <v>0</v>
      </c>
    </row>
    <row r="1880" spans="1:19">
      <c r="A1880" s="1138">
        <v>16</v>
      </c>
      <c r="B1880" s="1139" t="str">
        <f>'[1]PBLI - 2025'!B21</f>
        <v>PBIL16</v>
      </c>
      <c r="C1880" s="1140" t="s">
        <v>148</v>
      </c>
      <c r="D1880" s="1140" t="s">
        <v>112</v>
      </c>
      <c r="E1880" s="1139" t="str">
        <f>'[1]PBLI - 2025'!S21</f>
        <v>Secretaría General</v>
      </c>
      <c r="F1880" s="1145" t="str">
        <f>'PBLI - 2026'!C21</f>
        <v>Revisión y socialización de procedimiento de atención y medidas de protección en situaciones relacionadas con el acoso laboral</v>
      </c>
      <c r="G1880" s="1138">
        <v>4</v>
      </c>
      <c r="H1880" s="1138" t="s">
        <v>137</v>
      </c>
      <c r="I1880" s="1145">
        <f>'PBLI - 2026'!Q21</f>
        <v>1</v>
      </c>
      <c r="J1880" s="1145">
        <f>'PBLI - 2026'!E21+'PBLI - 2026'!F21+'PBLI - 2026'!G21+'PBLI - 2026'!H21</f>
        <v>0</v>
      </c>
      <c r="K1880" s="1146">
        <f>'PBLI - 2026'!V21+'PBLI - 2026'!W21+'PBLI - 2026'!X21+'PBLI - 2026'!Y21</f>
        <v>0</v>
      </c>
      <c r="L1880" s="1143">
        <f t="shared" si="220"/>
        <v>0</v>
      </c>
      <c r="M1880" s="1143">
        <f t="shared" si="219"/>
        <v>0</v>
      </c>
      <c r="N1880" s="1145">
        <f>'PBLI - 2026'!H21</f>
        <v>0</v>
      </c>
      <c r="O1880" s="1146">
        <f>'PBLI - 2026'!Y21</f>
        <v>0</v>
      </c>
      <c r="P1880" s="1144" t="e">
        <f t="shared" si="223"/>
        <v>#DIV/0!</v>
      </c>
      <c r="Q1880" s="1144"/>
      <c r="R1880" s="1138">
        <f t="shared" si="221"/>
        <v>0</v>
      </c>
      <c r="S1880" s="1138">
        <f t="shared" si="222"/>
        <v>0</v>
      </c>
    </row>
    <row r="1881" spans="1:19">
      <c r="A1881" s="1138">
        <v>17</v>
      </c>
      <c r="B1881" s="1139" t="str">
        <f>'[1]PBLI - 2025'!B22</f>
        <v>PBIL17</v>
      </c>
      <c r="C1881" s="1140" t="s">
        <v>148</v>
      </c>
      <c r="D1881" s="1140" t="s">
        <v>112</v>
      </c>
      <c r="E1881" s="1139" t="str">
        <f>'[1]PBLI - 2025'!S22</f>
        <v>Secretaría General</v>
      </c>
      <c r="F1881" s="1145" t="str">
        <f>'PBLI - 2026'!C22</f>
        <v>Implementación buzon de sugerencias, repositorios de información e iniciativas para el bienestar integral del servidor público</v>
      </c>
      <c r="G1881" s="1138">
        <v>4</v>
      </c>
      <c r="H1881" s="1138" t="s">
        <v>137</v>
      </c>
      <c r="I1881" s="1145">
        <f>'PBLI - 2026'!Q22</f>
        <v>1</v>
      </c>
      <c r="J1881" s="1145">
        <f>'PBLI - 2026'!E22+'PBLI - 2026'!F22+'PBLI - 2026'!G22+'PBLI - 2026'!H22</f>
        <v>0</v>
      </c>
      <c r="K1881" s="1146">
        <f>'PBLI - 2026'!V22+'PBLI - 2026'!W22+'PBLI - 2026'!X22+'PBLI - 2026'!Y22</f>
        <v>0</v>
      </c>
      <c r="L1881" s="1143">
        <f t="shared" si="220"/>
        <v>0</v>
      </c>
      <c r="M1881" s="1143">
        <f t="shared" si="219"/>
        <v>0</v>
      </c>
      <c r="N1881" s="1145">
        <f>'PBLI - 2026'!H22</f>
        <v>0</v>
      </c>
      <c r="O1881" s="1146">
        <f>'PBLI - 2026'!Y22</f>
        <v>0</v>
      </c>
      <c r="P1881" s="1144" t="e">
        <f t="shared" si="223"/>
        <v>#DIV/0!</v>
      </c>
      <c r="Q1881" s="1144"/>
      <c r="R1881" s="1138">
        <f t="shared" si="221"/>
        <v>0</v>
      </c>
      <c r="S1881" s="1138">
        <f t="shared" si="222"/>
        <v>0</v>
      </c>
    </row>
    <row r="1882" spans="1:19">
      <c r="A1882" s="1138">
        <v>18</v>
      </c>
      <c r="B1882" s="1139" t="str">
        <f>'[1]PBLI - 2025'!B23</f>
        <v>PBIL18</v>
      </c>
      <c r="C1882" s="1140" t="s">
        <v>148</v>
      </c>
      <c r="D1882" s="1140" t="s">
        <v>112</v>
      </c>
      <c r="E1882" s="1139" t="str">
        <f>'[1]PBLI - 2025'!S23</f>
        <v>Secretaría General</v>
      </c>
      <c r="F1882" s="1145" t="str">
        <f>'PBLI - 2026'!C23</f>
        <v>Implementación del Modulo de Bienestar en el aplicativo Kactus</v>
      </c>
      <c r="G1882" s="1138">
        <v>4</v>
      </c>
      <c r="H1882" s="1138" t="s">
        <v>137</v>
      </c>
      <c r="I1882" s="1145">
        <f>'PBLI - 2026'!Q23</f>
        <v>5</v>
      </c>
      <c r="J1882" s="1145">
        <f>'PBLI - 2026'!E23+'PBLI - 2026'!F23+'PBLI - 2026'!G23+'PBLI - 2026'!H23</f>
        <v>1</v>
      </c>
      <c r="K1882" s="1146">
        <f>'PBLI - 2026'!V23+'PBLI - 2026'!W23+'PBLI - 2026'!X23+'PBLI - 2026'!Y23</f>
        <v>0</v>
      </c>
      <c r="L1882" s="1143">
        <f t="shared" si="220"/>
        <v>0.2</v>
      </c>
      <c r="M1882" s="1143">
        <f t="shared" si="219"/>
        <v>0</v>
      </c>
      <c r="N1882" s="1145">
        <f>'PBLI - 2026'!H23</f>
        <v>1</v>
      </c>
      <c r="O1882" s="1146">
        <f>'PBLI - 2026'!Y23</f>
        <v>0</v>
      </c>
      <c r="P1882" s="1144">
        <f t="shared" si="223"/>
        <v>0</v>
      </c>
      <c r="Q1882" s="1144"/>
      <c r="R1882" s="1138">
        <f t="shared" si="221"/>
        <v>-1</v>
      </c>
      <c r="S1882" s="1138">
        <f t="shared" si="222"/>
        <v>-1</v>
      </c>
    </row>
    <row r="1883" spans="1:19">
      <c r="A1883" s="1138">
        <v>19</v>
      </c>
      <c r="B1883" s="1139" t="str">
        <f>'[1]PBLI - 2025'!B24</f>
        <v>PBIL19</v>
      </c>
      <c r="C1883" s="1140" t="s">
        <v>148</v>
      </c>
      <c r="D1883" s="1140" t="s">
        <v>112</v>
      </c>
      <c r="E1883" s="1139" t="str">
        <f>'[1]PBLI - 2025'!S24</f>
        <v>Secretaría General</v>
      </c>
      <c r="F1883" s="1145" t="str">
        <f>'PBLI - 2026'!C24</f>
        <v>Modificación de procedimientos asociados al bienestar de los servidores públicos</v>
      </c>
      <c r="G1883" s="1138">
        <v>4</v>
      </c>
      <c r="H1883" s="1138" t="s">
        <v>137</v>
      </c>
      <c r="I1883" s="1145">
        <f>'PBLI - 2026'!Q24</f>
        <v>3</v>
      </c>
      <c r="J1883" s="1145">
        <f>'PBLI - 2026'!E24+'PBLI - 2026'!F24+'PBLI - 2026'!G24+'PBLI - 2026'!H24</f>
        <v>0</v>
      </c>
      <c r="K1883" s="1146">
        <f>'PBLI - 2026'!V24+'PBLI - 2026'!W24+'PBLI - 2026'!X24+'PBLI - 2026'!Y24</f>
        <v>0</v>
      </c>
      <c r="L1883" s="1143">
        <f t="shared" si="220"/>
        <v>0</v>
      </c>
      <c r="M1883" s="1143">
        <f t="shared" si="219"/>
        <v>0</v>
      </c>
      <c r="N1883" s="1145">
        <f>'PBLI - 2026'!H24</f>
        <v>0</v>
      </c>
      <c r="O1883" s="1146">
        <f>'PBLI - 2026'!Y24</f>
        <v>0</v>
      </c>
      <c r="P1883" s="1144" t="e">
        <f t="shared" si="223"/>
        <v>#DIV/0!</v>
      </c>
      <c r="Q1883" s="1144"/>
      <c r="R1883" s="1138">
        <f t="shared" si="221"/>
        <v>0</v>
      </c>
      <c r="S1883" s="1138">
        <f t="shared" si="222"/>
        <v>0</v>
      </c>
    </row>
    <row r="1884" spans="1:19">
      <c r="A1884" s="1138">
        <v>20</v>
      </c>
      <c r="B1884" s="1139" t="str">
        <f>'[1]PBLI - 2025'!B25</f>
        <v>PBIL20</v>
      </c>
      <c r="C1884" s="1140" t="s">
        <v>148</v>
      </c>
      <c r="D1884" s="1140" t="s">
        <v>112</v>
      </c>
      <c r="E1884" s="1139" t="str">
        <f>'[1]PBLI - 2025'!S25</f>
        <v>Secretaría General</v>
      </c>
      <c r="F1884" s="1145" t="str">
        <f>'PBLI - 2026'!C25</f>
        <v>Adopción y promocion de la Politia de Integridad, valores institucionales y objetivos estratégicos</v>
      </c>
      <c r="G1884" s="1138">
        <v>4</v>
      </c>
      <c r="H1884" s="1138" t="s">
        <v>137</v>
      </c>
      <c r="I1884" s="1145">
        <f>'PBLI - 2026'!Q25</f>
        <v>4</v>
      </c>
      <c r="J1884" s="1145">
        <f>'PBLI - 2026'!E25+'PBLI - 2026'!F25+'PBLI - 2026'!G25+'PBLI - 2026'!H25</f>
        <v>0</v>
      </c>
      <c r="K1884" s="1146">
        <f>'PBLI - 2026'!V25+'PBLI - 2026'!W25+'PBLI - 2026'!X25+'PBLI - 2026'!Y25</f>
        <v>0</v>
      </c>
      <c r="L1884" s="1143">
        <f t="shared" si="220"/>
        <v>0</v>
      </c>
      <c r="M1884" s="1143">
        <f t="shared" si="219"/>
        <v>0</v>
      </c>
      <c r="N1884" s="1145">
        <f>'PBLI - 2026'!H25</f>
        <v>0</v>
      </c>
      <c r="O1884" s="1146">
        <f>'PBLI - 2026'!Y25</f>
        <v>0</v>
      </c>
      <c r="P1884" s="1144" t="e">
        <f t="shared" si="223"/>
        <v>#DIV/0!</v>
      </c>
      <c r="Q1884" s="1144"/>
      <c r="R1884" s="1138">
        <f t="shared" si="221"/>
        <v>0</v>
      </c>
      <c r="S1884" s="1138">
        <f t="shared" si="222"/>
        <v>0</v>
      </c>
    </row>
    <row r="1885" spans="1:19">
      <c r="A1885" s="1138">
        <v>21</v>
      </c>
      <c r="B1885" s="1139" t="str">
        <f>'[1]PBLI - 2025'!B26</f>
        <v>PBIL21</v>
      </c>
      <c r="C1885" s="1140" t="s">
        <v>148</v>
      </c>
      <c r="D1885" s="1140" t="s">
        <v>112</v>
      </c>
      <c r="E1885" s="1139" t="str">
        <f>'[1]PBLI - 2025'!S26</f>
        <v>Secretaría General</v>
      </c>
      <c r="F1885" s="1145" t="str">
        <f>'PBLI - 2026'!C26</f>
        <v>Actividades de voluntariado y solidaridad entre servidores, sus familias y la sociedad en general</v>
      </c>
      <c r="G1885" s="1138">
        <v>4</v>
      </c>
      <c r="H1885" s="1138" t="s">
        <v>137</v>
      </c>
      <c r="I1885" s="1145">
        <f>'PBLI - 2026'!Q26</f>
        <v>1</v>
      </c>
      <c r="J1885" s="1145">
        <f>'PBLI - 2026'!E26+'PBLI - 2026'!F26+'PBLI - 2026'!G26+'PBLI - 2026'!H26</f>
        <v>0</v>
      </c>
      <c r="K1885" s="1146">
        <f>'PBLI - 2026'!V26+'PBLI - 2026'!W26+'PBLI - 2026'!X26+'PBLI - 2026'!Y26</f>
        <v>0</v>
      </c>
      <c r="L1885" s="1143">
        <f t="shared" si="220"/>
        <v>0</v>
      </c>
      <c r="M1885" s="1143">
        <f t="shared" si="219"/>
        <v>0</v>
      </c>
      <c r="N1885" s="1145">
        <f>'PBLI - 2026'!H26</f>
        <v>0</v>
      </c>
      <c r="O1885" s="1146">
        <f>'PBLI - 2026'!Y26</f>
        <v>0</v>
      </c>
      <c r="P1885" s="1144" t="e">
        <f t="shared" si="223"/>
        <v>#DIV/0!</v>
      </c>
      <c r="Q1885" s="1144"/>
      <c r="R1885" s="1138">
        <f t="shared" si="221"/>
        <v>0</v>
      </c>
      <c r="S1885" s="1138">
        <f t="shared" si="222"/>
        <v>0</v>
      </c>
    </row>
    <row r="1886" spans="1:19" ht="18.75" customHeight="1">
      <c r="A1886" s="1138">
        <v>1</v>
      </c>
      <c r="B1886" s="1139" t="str">
        <f>'[1]PBLI - 2025'!B6</f>
        <v>PBIL1</v>
      </c>
      <c r="C1886" s="1138" t="s">
        <v>148</v>
      </c>
      <c r="D1886" s="1138" t="s">
        <v>112</v>
      </c>
      <c r="E1886" s="1139" t="str">
        <f>'[1]PBLI - 2025'!S6</f>
        <v>Secretaría General</v>
      </c>
      <c r="F1886" s="1138" t="str">
        <f>'PBLI - 2026'!C6</f>
        <v>Actividad relacionada con la implementación del Salario Emocional</v>
      </c>
      <c r="G1886" s="1138">
        <v>5</v>
      </c>
      <c r="H1886" s="1138" t="s">
        <v>138</v>
      </c>
      <c r="I1886" s="1138">
        <f>'PBLI - 2026'!Q6</f>
        <v>13</v>
      </c>
      <c r="J1886" s="1138">
        <f>'PBLI - 2026'!E6+'PBLI - 2026'!F6+'PBLI - 2026'!G6+'PBLI - 2026'!H6+'PBLI - 2026'!I6</f>
        <v>5</v>
      </c>
      <c r="K1886" s="1142">
        <f>'PBLI - 2026'!V6+'PBLI - 2026'!W6+'PBLI - 2026'!X6+'PBLI - 2026'!Y6+'PBLI - 2026'!Z6</f>
        <v>0</v>
      </c>
      <c r="L1886" s="1143">
        <f t="shared" si="220"/>
        <v>0.38461538461538464</v>
      </c>
      <c r="M1886" s="1143">
        <f t="shared" si="219"/>
        <v>0</v>
      </c>
      <c r="N1886" s="1138">
        <f>'PBLI - 2026'!I6</f>
        <v>1</v>
      </c>
      <c r="O1886" s="1142">
        <f>'PBLI - 2026'!Z6</f>
        <v>0</v>
      </c>
      <c r="P1886" s="1144">
        <f t="shared" si="223"/>
        <v>0</v>
      </c>
      <c r="Q1886" s="1144"/>
      <c r="R1886" s="1138">
        <f t="shared" si="221"/>
        <v>-5</v>
      </c>
      <c r="S1886" s="1138">
        <f t="shared" si="222"/>
        <v>-1</v>
      </c>
    </row>
    <row r="1887" spans="1:19">
      <c r="A1887" s="1138">
        <v>2</v>
      </c>
      <c r="B1887" s="1139" t="str">
        <f>'[1]PBLI - 2025'!B7</f>
        <v>PBLI2</v>
      </c>
      <c r="C1887" s="1140" t="s">
        <v>148</v>
      </c>
      <c r="D1887" s="1140" t="s">
        <v>112</v>
      </c>
      <c r="E1887" s="1139" t="str">
        <f>'[1]PBLI - 2025'!S7</f>
        <v>Secretaría General</v>
      </c>
      <c r="F1887" s="1138" t="str">
        <f>'PBLI - 2026'!C7</f>
        <v>Actividades encaminadas a incentivar la actvidad fisica (individual y de grupos) y realización de eventos deportivos</v>
      </c>
      <c r="G1887" s="1138">
        <v>5</v>
      </c>
      <c r="H1887" s="1138" t="s">
        <v>138</v>
      </c>
      <c r="I1887" s="1138">
        <f>'PBLI - 2026'!Q7</f>
        <v>3</v>
      </c>
      <c r="J1887" s="1138">
        <f>'PBLI - 2026'!E7+'PBLI - 2026'!F7+'PBLI - 2026'!G7+'PBLI - 2026'!H7+'PBLI - 2026'!I7</f>
        <v>2</v>
      </c>
      <c r="K1887" s="1142">
        <f>'PBLI - 2026'!V7+'PBLI - 2026'!W7+'PBLI - 2026'!X7+'PBLI - 2026'!Y7+'PBLI - 2026'!Z7</f>
        <v>0</v>
      </c>
      <c r="L1887" s="1143">
        <f t="shared" si="220"/>
        <v>0.66666666666666663</v>
      </c>
      <c r="M1887" s="1143">
        <f t="shared" si="219"/>
        <v>0</v>
      </c>
      <c r="N1887" s="1138">
        <f>'PBLI - 2026'!I7</f>
        <v>1</v>
      </c>
      <c r="O1887" s="1142">
        <f>'PBLI - 2026'!Z7</f>
        <v>0</v>
      </c>
      <c r="P1887" s="1144">
        <f t="shared" si="223"/>
        <v>0</v>
      </c>
      <c r="Q1887" s="1144"/>
      <c r="R1887" s="1138">
        <f t="shared" si="221"/>
        <v>-2</v>
      </c>
      <c r="S1887" s="1138">
        <f t="shared" si="222"/>
        <v>-1</v>
      </c>
    </row>
    <row r="1888" spans="1:19">
      <c r="A1888" s="1138">
        <v>3</v>
      </c>
      <c r="B1888" s="1139" t="str">
        <f>'[1]PBLI - 2025'!B8</f>
        <v>PBIL3</v>
      </c>
      <c r="C1888" s="1140" t="s">
        <v>148</v>
      </c>
      <c r="D1888" s="1140" t="s">
        <v>112</v>
      </c>
      <c r="E1888" s="1139" t="str">
        <f>'[1]PBLI - 2025'!S8</f>
        <v>Secretaría General</v>
      </c>
      <c r="F1888" s="1138" t="str">
        <f>'PBLI - 2026'!C8</f>
        <v>Eventos artisticos, culturales y celebraciones especiales</v>
      </c>
      <c r="G1888" s="1138">
        <v>5</v>
      </c>
      <c r="H1888" s="1138" t="s">
        <v>138</v>
      </c>
      <c r="I1888" s="1138">
        <f>'PBLI - 2026'!Q8</f>
        <v>10</v>
      </c>
      <c r="J1888" s="1138">
        <f>'PBLI - 2026'!E8+'PBLI - 2026'!F8+'PBLI - 2026'!G8+'PBLI - 2026'!H8+'PBLI - 2026'!I8</f>
        <v>6</v>
      </c>
      <c r="K1888" s="1142">
        <f>'PBLI - 2026'!V8+'PBLI - 2026'!W8+'PBLI - 2026'!X8+'PBLI - 2026'!Y8+'PBLI - 2026'!Z8</f>
        <v>0</v>
      </c>
      <c r="L1888" s="1143">
        <f t="shared" si="220"/>
        <v>0.6</v>
      </c>
      <c r="M1888" s="1143">
        <f t="shared" ref="M1888:M1951" si="224">K1888/I1888</f>
        <v>0</v>
      </c>
      <c r="N1888" s="1138">
        <f>'PBLI - 2026'!I8</f>
        <v>1</v>
      </c>
      <c r="O1888" s="1142">
        <f>'PBLI - 2026'!Z8</f>
        <v>0</v>
      </c>
      <c r="P1888" s="1144">
        <f t="shared" si="223"/>
        <v>0</v>
      </c>
      <c r="Q1888" s="1144"/>
      <c r="R1888" s="1138">
        <f t="shared" si="221"/>
        <v>-6</v>
      </c>
      <c r="S1888" s="1138">
        <f t="shared" si="222"/>
        <v>-1</v>
      </c>
    </row>
    <row r="1889" spans="1:19">
      <c r="A1889" s="1138">
        <v>4</v>
      </c>
      <c r="B1889" s="1139" t="str">
        <f>'[1]PBLI - 2025'!B9</f>
        <v>PBIL4</v>
      </c>
      <c r="C1889" s="1140" t="s">
        <v>148</v>
      </c>
      <c r="D1889" s="1140" t="s">
        <v>112</v>
      </c>
      <c r="E1889" s="1139" t="str">
        <f>'[1]PBLI - 2025'!S9</f>
        <v>Secretaría General</v>
      </c>
      <c r="F1889" s="1138" t="str">
        <f>'PBLI - 2026'!C9</f>
        <v>Espacios de capacitación para la creatividad, artes, oficios, promoción del emprendimiento y realización de ferias de servicios</v>
      </c>
      <c r="G1889" s="1138">
        <v>5</v>
      </c>
      <c r="H1889" s="1138" t="s">
        <v>138</v>
      </c>
      <c r="I1889" s="1138">
        <f>'PBLI - 2026'!Q9</f>
        <v>3</v>
      </c>
      <c r="J1889" s="1138">
        <f>'PBLI - 2026'!E9+'PBLI - 2026'!F9+'PBLI - 2026'!G9+'PBLI - 2026'!H9+'PBLI - 2026'!I9</f>
        <v>1</v>
      </c>
      <c r="K1889" s="1142">
        <f>'PBLI - 2026'!V9+'PBLI - 2026'!W9+'PBLI - 2026'!X9+'PBLI - 2026'!Y9+'PBLI - 2026'!Z9</f>
        <v>0</v>
      </c>
      <c r="L1889" s="1143">
        <f t="shared" si="220"/>
        <v>0.33333333333333331</v>
      </c>
      <c r="M1889" s="1143">
        <f t="shared" si="224"/>
        <v>0</v>
      </c>
      <c r="N1889" s="1138">
        <f>'PBLI - 2026'!I9</f>
        <v>1</v>
      </c>
      <c r="O1889" s="1142">
        <f>'PBLI - 2026'!Z9</f>
        <v>0</v>
      </c>
      <c r="P1889" s="1144">
        <f t="shared" si="223"/>
        <v>0</v>
      </c>
      <c r="Q1889" s="1144"/>
      <c r="R1889" s="1138">
        <f t="shared" si="221"/>
        <v>-1</v>
      </c>
      <c r="S1889" s="1138">
        <f t="shared" si="222"/>
        <v>-1</v>
      </c>
    </row>
    <row r="1890" spans="1:19">
      <c r="A1890" s="1138">
        <v>5</v>
      </c>
      <c r="B1890" s="1139" t="str">
        <f>'[1]PBLI - 2025'!B10</f>
        <v>PBIL5</v>
      </c>
      <c r="C1890" s="1140" t="s">
        <v>148</v>
      </c>
      <c r="D1890" s="1140" t="s">
        <v>112</v>
      </c>
      <c r="E1890" s="1139" t="str">
        <f>'[1]PBLI - 2025'!S10</f>
        <v>Secretaría General</v>
      </c>
      <c r="F1890" s="1138" t="str">
        <f>'PBLI - 2026'!C10</f>
        <v>Actividades para la implementación de la Politica Interna de Teletrabajo y Trabajo en casa</v>
      </c>
      <c r="G1890" s="1138">
        <v>5</v>
      </c>
      <c r="H1890" s="1138" t="s">
        <v>138</v>
      </c>
      <c r="I1890" s="1138">
        <f>'PBLI - 2026'!Q10</f>
        <v>2</v>
      </c>
      <c r="J1890" s="1138">
        <f>'PBLI - 2026'!E10+'PBLI - 2026'!F10+'PBLI - 2026'!G10+'PBLI - 2026'!H10+'PBLI - 2026'!I10</f>
        <v>1</v>
      </c>
      <c r="K1890" s="1142">
        <f>'PBLI - 2026'!V10+'PBLI - 2026'!W10+'PBLI - 2026'!X10+'PBLI - 2026'!Y10+'PBLI - 2026'!Z10</f>
        <v>0</v>
      </c>
      <c r="L1890" s="1143">
        <f t="shared" si="220"/>
        <v>0.5</v>
      </c>
      <c r="M1890" s="1143">
        <f t="shared" si="224"/>
        <v>0</v>
      </c>
      <c r="N1890" s="1138">
        <f>'PBLI - 2026'!I10</f>
        <v>0</v>
      </c>
      <c r="O1890" s="1142">
        <f>'PBLI - 2026'!Z10</f>
        <v>0</v>
      </c>
      <c r="P1890" s="1144" t="e">
        <f t="shared" si="223"/>
        <v>#DIV/0!</v>
      </c>
      <c r="Q1890" s="1144"/>
      <c r="R1890" s="1138">
        <f t="shared" si="221"/>
        <v>-1</v>
      </c>
      <c r="S1890" s="1138">
        <f t="shared" si="222"/>
        <v>0</v>
      </c>
    </row>
    <row r="1891" spans="1:19">
      <c r="A1891" s="1138">
        <v>6</v>
      </c>
      <c r="B1891" s="1139" t="str">
        <f>'[1]PBLI - 2025'!B11</f>
        <v>PBIL6</v>
      </c>
      <c r="C1891" s="1140" t="s">
        <v>148</v>
      </c>
      <c r="D1891" s="1140" t="s">
        <v>112</v>
      </c>
      <c r="E1891" s="1139" t="str">
        <f>'[1]PBLI - 2025'!S11</f>
        <v>Secretaría General</v>
      </c>
      <c r="F1891" s="1138" t="str">
        <f>'PBLI - 2026'!C11</f>
        <v>Actividades dirigidas a la niñez y al disfrute en familia</v>
      </c>
      <c r="G1891" s="1138">
        <v>5</v>
      </c>
      <c r="H1891" s="1138" t="s">
        <v>138</v>
      </c>
      <c r="I1891" s="1138">
        <f>'PBLI - 2026'!Q11</f>
        <v>3</v>
      </c>
      <c r="J1891" s="1138">
        <f>'PBLI - 2026'!E11+'PBLI - 2026'!F11+'PBLI - 2026'!G11+'PBLI - 2026'!H11+'PBLI - 2026'!I11</f>
        <v>0</v>
      </c>
      <c r="K1891" s="1142">
        <f>'PBLI - 2026'!V11+'PBLI - 2026'!W11+'PBLI - 2026'!X11+'PBLI - 2026'!Y11+'PBLI - 2026'!Z11</f>
        <v>0</v>
      </c>
      <c r="L1891" s="1143">
        <f t="shared" si="220"/>
        <v>0</v>
      </c>
      <c r="M1891" s="1143">
        <f t="shared" si="224"/>
        <v>0</v>
      </c>
      <c r="N1891" s="1138">
        <f>'PBLI - 2026'!I11</f>
        <v>0</v>
      </c>
      <c r="O1891" s="1142">
        <f>'PBLI - 2026'!Z11</f>
        <v>0</v>
      </c>
      <c r="P1891" s="1144" t="e">
        <f t="shared" si="223"/>
        <v>#DIV/0!</v>
      </c>
      <c r="Q1891" s="1144"/>
      <c r="R1891" s="1138">
        <f t="shared" si="221"/>
        <v>0</v>
      </c>
      <c r="S1891" s="1138">
        <f t="shared" si="222"/>
        <v>0</v>
      </c>
    </row>
    <row r="1892" spans="1:19">
      <c r="A1892" s="1138">
        <v>7</v>
      </c>
      <c r="B1892" s="1139" t="str">
        <f>'[1]PBLI - 2025'!B12</f>
        <v>PBIL7</v>
      </c>
      <c r="C1892" s="1140" t="s">
        <v>148</v>
      </c>
      <c r="D1892" s="1140" t="s">
        <v>112</v>
      </c>
      <c r="E1892" s="1139" t="str">
        <f>'[1]PBLI - 2025'!S12</f>
        <v>Secretaría General</v>
      </c>
      <c r="F1892" s="1138" t="str">
        <f>'PBLI - 2026'!C12</f>
        <v>Celebración Día de la Metrología y Día del INM</v>
      </c>
      <c r="G1892" s="1138">
        <v>5</v>
      </c>
      <c r="H1892" s="1138" t="s">
        <v>138</v>
      </c>
      <c r="I1892" s="1138">
        <f>'PBLI - 2026'!Q12</f>
        <v>2</v>
      </c>
      <c r="J1892" s="1138">
        <f>'PBLI - 2026'!E12+'PBLI - 2026'!F12+'PBLI - 2026'!G12+'PBLI - 2026'!H12+'PBLI - 2026'!I12</f>
        <v>1</v>
      </c>
      <c r="K1892" s="1142">
        <f>'PBLI - 2026'!V12+'PBLI - 2026'!W12+'PBLI - 2026'!X12+'PBLI - 2026'!Y12+'PBLI - 2026'!Z12</f>
        <v>0</v>
      </c>
      <c r="L1892" s="1143">
        <f t="shared" si="220"/>
        <v>0.5</v>
      </c>
      <c r="M1892" s="1143">
        <f t="shared" si="224"/>
        <v>0</v>
      </c>
      <c r="N1892" s="1138">
        <f>'PBLI - 2026'!I12</f>
        <v>1</v>
      </c>
      <c r="O1892" s="1142">
        <f>'PBLI - 2026'!Z12</f>
        <v>0</v>
      </c>
      <c r="P1892" s="1144">
        <f t="shared" si="223"/>
        <v>0</v>
      </c>
      <c r="Q1892" s="1144"/>
      <c r="R1892" s="1138">
        <f t="shared" si="221"/>
        <v>-1</v>
      </c>
      <c r="S1892" s="1138">
        <f t="shared" si="222"/>
        <v>-1</v>
      </c>
    </row>
    <row r="1893" spans="1:19">
      <c r="A1893" s="1138">
        <v>8</v>
      </c>
      <c r="B1893" s="1139" t="str">
        <f>'[1]PBLI - 2025'!B13</f>
        <v>PBIL8</v>
      </c>
      <c r="C1893" s="1140" t="s">
        <v>148</v>
      </c>
      <c r="D1893" s="1140" t="s">
        <v>112</v>
      </c>
      <c r="E1893" s="1139" t="str">
        <f>'[1]PBLI - 2025'!S13</f>
        <v>Secretaría General</v>
      </c>
      <c r="F1893" s="1138" t="str">
        <f>'PBLI - 2026'!C13</f>
        <v>Celebración Día Nacional del Servidor Público</v>
      </c>
      <c r="G1893" s="1138">
        <v>5</v>
      </c>
      <c r="H1893" s="1138" t="s">
        <v>138</v>
      </c>
      <c r="I1893" s="1138">
        <f>'PBLI - 2026'!Q13</f>
        <v>1</v>
      </c>
      <c r="J1893" s="1138">
        <f>'PBLI - 2026'!E13+'PBLI - 2026'!F13+'PBLI - 2026'!G13+'PBLI - 2026'!H13+'PBLI - 2026'!I13</f>
        <v>0</v>
      </c>
      <c r="K1893" s="1142">
        <f>'PBLI - 2026'!V13+'PBLI - 2026'!W13+'PBLI - 2026'!X13+'PBLI - 2026'!Y13+'PBLI - 2026'!Z13</f>
        <v>0</v>
      </c>
      <c r="L1893" s="1143">
        <f t="shared" si="220"/>
        <v>0</v>
      </c>
      <c r="M1893" s="1143">
        <f t="shared" si="224"/>
        <v>0</v>
      </c>
      <c r="N1893" s="1138">
        <f>'PBLI - 2026'!I13</f>
        <v>0</v>
      </c>
      <c r="O1893" s="1142">
        <f>'PBLI - 2026'!Z13</f>
        <v>0</v>
      </c>
      <c r="P1893" s="1144" t="e">
        <f t="shared" si="223"/>
        <v>#DIV/0!</v>
      </c>
      <c r="Q1893" s="1144"/>
      <c r="R1893" s="1138">
        <f t="shared" si="221"/>
        <v>0</v>
      </c>
      <c r="S1893" s="1138">
        <f t="shared" si="222"/>
        <v>0</v>
      </c>
    </row>
    <row r="1894" spans="1:19">
      <c r="A1894" s="1138">
        <v>9</v>
      </c>
      <c r="B1894" s="1139" t="str">
        <f>'[1]PBLI - 2025'!B14</f>
        <v>PBIL9</v>
      </c>
      <c r="C1894" s="1140" t="s">
        <v>148</v>
      </c>
      <c r="D1894" s="1140" t="s">
        <v>112</v>
      </c>
      <c r="E1894" s="1139" t="str">
        <f>'[1]PBLI - 2025'!S14</f>
        <v>Secretaría General</v>
      </c>
      <c r="F1894" s="1138" t="str">
        <f>'PBLI - 2026'!C14</f>
        <v>Actividades de promoción de la lectura  y espacios de esparcimiento en familia</v>
      </c>
      <c r="G1894" s="1138">
        <v>5</v>
      </c>
      <c r="H1894" s="1138" t="s">
        <v>138</v>
      </c>
      <c r="I1894" s="1138">
        <f>'PBLI - 2026'!Q14</f>
        <v>1</v>
      </c>
      <c r="J1894" s="1138">
        <f>'PBLI - 2026'!E14+'PBLI - 2026'!F14+'PBLI - 2026'!G14+'PBLI - 2026'!H14+'PBLI - 2026'!I14</f>
        <v>1</v>
      </c>
      <c r="K1894" s="1142">
        <f>'PBLI - 2026'!V14+'PBLI - 2026'!W14+'PBLI - 2026'!X14+'PBLI - 2026'!Y14+'PBLI - 2026'!Z14</f>
        <v>0</v>
      </c>
      <c r="L1894" s="1143">
        <f t="shared" si="220"/>
        <v>1</v>
      </c>
      <c r="M1894" s="1143">
        <f t="shared" si="224"/>
        <v>0</v>
      </c>
      <c r="N1894" s="1138">
        <f>'PBLI - 2026'!I14</f>
        <v>1</v>
      </c>
      <c r="O1894" s="1142">
        <f>'PBLI - 2026'!Z14</f>
        <v>0</v>
      </c>
      <c r="P1894" s="1144">
        <f t="shared" si="223"/>
        <v>0</v>
      </c>
      <c r="Q1894" s="1144"/>
      <c r="R1894" s="1138">
        <f t="shared" si="221"/>
        <v>-1</v>
      </c>
      <c r="S1894" s="1138">
        <f t="shared" si="222"/>
        <v>-1</v>
      </c>
    </row>
    <row r="1895" spans="1:19">
      <c r="A1895" s="1138">
        <v>10</v>
      </c>
      <c r="B1895" s="1139" t="str">
        <f>'[1]PBLI - 2025'!B15</f>
        <v>PBIL10</v>
      </c>
      <c r="C1895" s="1140" t="s">
        <v>148</v>
      </c>
      <c r="D1895" s="1140" t="s">
        <v>112</v>
      </c>
      <c r="E1895" s="1139" t="str">
        <f>'[1]PBLI - 2025'!S15</f>
        <v>Secretaría General</v>
      </c>
      <c r="F1895" s="1138" t="str">
        <f>'PBLI - 2026'!C15</f>
        <v>Caminatas ecologicas y contacto con el medio ambiente</v>
      </c>
      <c r="G1895" s="1138">
        <v>5</v>
      </c>
      <c r="H1895" s="1138" t="s">
        <v>138</v>
      </c>
      <c r="I1895" s="1138">
        <f>'PBLI - 2026'!Q15</f>
        <v>2</v>
      </c>
      <c r="J1895" s="1138">
        <f>'PBLI - 2026'!E15+'PBLI - 2026'!F15+'PBLI - 2026'!G15+'PBLI - 2026'!H15+'PBLI - 2026'!I15</f>
        <v>0</v>
      </c>
      <c r="K1895" s="1142">
        <f>'PBLI - 2026'!V15+'PBLI - 2026'!W15+'PBLI - 2026'!X15+'PBLI - 2026'!Y15+'PBLI - 2026'!Z15</f>
        <v>0</v>
      </c>
      <c r="L1895" s="1143">
        <f t="shared" si="220"/>
        <v>0</v>
      </c>
      <c r="M1895" s="1143">
        <f t="shared" si="224"/>
        <v>0</v>
      </c>
      <c r="N1895" s="1138">
        <f>'PBLI - 2026'!I15</f>
        <v>0</v>
      </c>
      <c r="O1895" s="1142">
        <f>'PBLI - 2026'!Z15</f>
        <v>0</v>
      </c>
      <c r="P1895" s="1144" t="e">
        <f t="shared" si="223"/>
        <v>#DIV/0!</v>
      </c>
      <c r="Q1895" s="1144"/>
      <c r="R1895" s="1138">
        <f t="shared" si="221"/>
        <v>0</v>
      </c>
      <c r="S1895" s="1138">
        <f t="shared" si="222"/>
        <v>0</v>
      </c>
    </row>
    <row r="1896" spans="1:19">
      <c r="A1896" s="1138">
        <v>11</v>
      </c>
      <c r="B1896" s="1139" t="str">
        <f>'[1]PBLI - 2025'!B16</f>
        <v>PBIL11</v>
      </c>
      <c r="C1896" s="1140" t="s">
        <v>148</v>
      </c>
      <c r="D1896" s="1140" t="s">
        <v>112</v>
      </c>
      <c r="E1896" s="1139" t="str">
        <f>'[1]PBLI - 2025'!S16</f>
        <v>Secretaría General</v>
      </c>
      <c r="F1896" s="1138" t="str">
        <f>'PBLI - 2026'!C16</f>
        <v>Actvidades de medición y mejoramiento del clima organizacional</v>
      </c>
      <c r="G1896" s="1138">
        <v>5</v>
      </c>
      <c r="H1896" s="1138" t="s">
        <v>138</v>
      </c>
      <c r="I1896" s="1138">
        <f>'PBLI - 2026'!Q16</f>
        <v>2</v>
      </c>
      <c r="J1896" s="1138">
        <f>'PBLI - 2026'!E16+'PBLI - 2026'!F16+'PBLI - 2026'!G16+'PBLI - 2026'!H16+'PBLI - 2026'!I16</f>
        <v>1</v>
      </c>
      <c r="K1896" s="1142">
        <f>'PBLI - 2026'!V16+'PBLI - 2026'!W16+'PBLI - 2026'!X16+'PBLI - 2026'!Y16+'PBLI - 2026'!Z16</f>
        <v>0</v>
      </c>
      <c r="L1896" s="1143">
        <f t="shared" si="220"/>
        <v>0.5</v>
      </c>
      <c r="M1896" s="1143">
        <f t="shared" si="224"/>
        <v>0</v>
      </c>
      <c r="N1896" s="1138">
        <f>'PBLI - 2026'!I16</f>
        <v>1</v>
      </c>
      <c r="O1896" s="1142">
        <f>'PBLI - 2026'!Z16</f>
        <v>0</v>
      </c>
      <c r="P1896" s="1144">
        <f t="shared" si="223"/>
        <v>0</v>
      </c>
      <c r="Q1896" s="1144"/>
      <c r="R1896" s="1138">
        <f t="shared" si="221"/>
        <v>-1</v>
      </c>
      <c r="S1896" s="1138">
        <f t="shared" si="222"/>
        <v>-1</v>
      </c>
    </row>
    <row r="1897" spans="1:19">
      <c r="A1897" s="1138">
        <v>12</v>
      </c>
      <c r="B1897" s="1139" t="str">
        <f>'[1]PBLI - 2025'!B17</f>
        <v>PBIL12</v>
      </c>
      <c r="C1897" s="1140" t="s">
        <v>148</v>
      </c>
      <c r="D1897" s="1140" t="s">
        <v>112</v>
      </c>
      <c r="E1897" s="1139" t="str">
        <f>'[1]PBLI - 2025'!S17</f>
        <v>Secretaría General</v>
      </c>
      <c r="F1897" s="1138" t="str">
        <f>'PBLI - 2026'!C17</f>
        <v>Actividades orientadas a prevenir el sedentarismo, la ansiedad y la depresión</v>
      </c>
      <c r="G1897" s="1138">
        <v>5</v>
      </c>
      <c r="H1897" s="1138" t="s">
        <v>138</v>
      </c>
      <c r="I1897" s="1138">
        <f>'PBLI - 2026'!Q17</f>
        <v>4</v>
      </c>
      <c r="J1897" s="1138">
        <f>'PBLI - 2026'!E17+'PBLI - 2026'!F17+'PBLI - 2026'!G17+'PBLI - 2026'!H17+'PBLI - 2026'!I17</f>
        <v>1</v>
      </c>
      <c r="K1897" s="1142">
        <f>'PBLI - 2026'!V17+'PBLI - 2026'!W17+'PBLI - 2026'!X17+'PBLI - 2026'!Y17+'PBLI - 2026'!Z17</f>
        <v>0</v>
      </c>
      <c r="L1897" s="1143">
        <f t="shared" si="220"/>
        <v>0.25</v>
      </c>
      <c r="M1897" s="1143">
        <f t="shared" si="224"/>
        <v>0</v>
      </c>
      <c r="N1897" s="1138">
        <f>'PBLI - 2026'!I17</f>
        <v>1</v>
      </c>
      <c r="O1897" s="1142">
        <f>'PBLI - 2026'!Z17</f>
        <v>0</v>
      </c>
      <c r="P1897" s="1144">
        <f t="shared" si="223"/>
        <v>0</v>
      </c>
      <c r="Q1897" s="1144"/>
      <c r="R1897" s="1138">
        <f t="shared" si="221"/>
        <v>-1</v>
      </c>
      <c r="S1897" s="1138">
        <f t="shared" si="222"/>
        <v>-1</v>
      </c>
    </row>
    <row r="1898" spans="1:19">
      <c r="A1898" s="1138">
        <v>13</v>
      </c>
      <c r="B1898" s="1139" t="str">
        <f>'[1]PBLI - 2025'!B18</f>
        <v>PBIL13</v>
      </c>
      <c r="C1898" s="1140" t="s">
        <v>148</v>
      </c>
      <c r="D1898" s="1140" t="s">
        <v>112</v>
      </c>
      <c r="E1898" s="1139" t="str">
        <f>'[1]PBLI - 2025'!S18</f>
        <v>Secretaría General</v>
      </c>
      <c r="F1898" s="1138" t="str">
        <f>'PBLI - 2026'!C18</f>
        <v>Actividades relacionadas con la inclusión de diferentes formas de discapacidad en ambiente laboral</v>
      </c>
      <c r="G1898" s="1138">
        <v>5</v>
      </c>
      <c r="H1898" s="1138" t="s">
        <v>138</v>
      </c>
      <c r="I1898" s="1138">
        <f>'PBLI - 2026'!Q18</f>
        <v>1</v>
      </c>
      <c r="J1898" s="1138">
        <f>'PBLI - 2026'!E18+'PBLI - 2026'!F18+'PBLI - 2026'!G18+'PBLI - 2026'!H18+'PBLI - 2026'!I18</f>
        <v>0</v>
      </c>
      <c r="K1898" s="1142">
        <f>'PBLI - 2026'!V18+'PBLI - 2026'!W18+'PBLI - 2026'!X18+'PBLI - 2026'!Y18+'PBLI - 2026'!Z18</f>
        <v>0</v>
      </c>
      <c r="L1898" s="1143">
        <f t="shared" si="220"/>
        <v>0</v>
      </c>
      <c r="M1898" s="1143">
        <f t="shared" si="224"/>
        <v>0</v>
      </c>
      <c r="N1898" s="1138">
        <f>'PBLI - 2026'!I18</f>
        <v>0</v>
      </c>
      <c r="O1898" s="1142">
        <f>'PBLI - 2026'!Z18</f>
        <v>0</v>
      </c>
      <c r="P1898" s="1144" t="e">
        <f t="shared" si="223"/>
        <v>#DIV/0!</v>
      </c>
      <c r="Q1898" s="1144"/>
      <c r="R1898" s="1138">
        <f t="shared" si="221"/>
        <v>0</v>
      </c>
      <c r="S1898" s="1138">
        <f t="shared" si="222"/>
        <v>0</v>
      </c>
    </row>
    <row r="1899" spans="1:19">
      <c r="A1899" s="1138">
        <v>14</v>
      </c>
      <c r="B1899" s="1139" t="str">
        <f>'[1]PBLI - 2025'!B19</f>
        <v>PBIL14</v>
      </c>
      <c r="C1899" s="1140" t="s">
        <v>148</v>
      </c>
      <c r="D1899" s="1140" t="s">
        <v>112</v>
      </c>
      <c r="E1899" s="1139" t="str">
        <f>'[1]PBLI - 2025'!S19</f>
        <v>Secretaría General</v>
      </c>
      <c r="F1899" s="1138" t="str">
        <f>'PBLI - 2026'!C19</f>
        <v>Actividades para prevenir, denunciar y proteger al servidor público en actuaciones discriminatorias o de trato desigual</v>
      </c>
      <c r="G1899" s="1138">
        <v>5</v>
      </c>
      <c r="H1899" s="1138" t="s">
        <v>138</v>
      </c>
      <c r="I1899" s="1138">
        <f>'PBLI - 2026'!Q19</f>
        <v>3</v>
      </c>
      <c r="J1899" s="1138">
        <f>'PBLI - 2026'!E19+'PBLI - 2026'!F19+'PBLI - 2026'!G19+'PBLI - 2026'!H19+'PBLI - 2026'!I19</f>
        <v>0</v>
      </c>
      <c r="K1899" s="1142">
        <f>'PBLI - 2026'!V19+'PBLI - 2026'!W19+'PBLI - 2026'!X19+'PBLI - 2026'!Y19+'PBLI - 2026'!Z19</f>
        <v>0</v>
      </c>
      <c r="L1899" s="1143">
        <f t="shared" si="220"/>
        <v>0</v>
      </c>
      <c r="M1899" s="1143">
        <f t="shared" si="224"/>
        <v>0</v>
      </c>
      <c r="N1899" s="1138">
        <f>'PBLI - 2026'!I19</f>
        <v>0</v>
      </c>
      <c r="O1899" s="1142">
        <f>'PBLI - 2026'!Z19</f>
        <v>0</v>
      </c>
      <c r="P1899" s="1144" t="e">
        <f t="shared" si="223"/>
        <v>#DIV/0!</v>
      </c>
      <c r="Q1899" s="1144"/>
      <c r="R1899" s="1138">
        <f t="shared" si="221"/>
        <v>0</v>
      </c>
      <c r="S1899" s="1138">
        <f t="shared" si="222"/>
        <v>0</v>
      </c>
    </row>
    <row r="1900" spans="1:19">
      <c r="A1900" s="1138">
        <v>15</v>
      </c>
      <c r="B1900" s="1139" t="str">
        <f>'[1]PBLI - 2025'!B20</f>
        <v>PBIL15</v>
      </c>
      <c r="C1900" s="1140" t="s">
        <v>148</v>
      </c>
      <c r="D1900" s="1140" t="s">
        <v>112</v>
      </c>
      <c r="E1900" s="1139" t="str">
        <f>'[1]PBLI - 2025'!S20</f>
        <v>Secretaría General</v>
      </c>
      <c r="F1900" s="1138" t="str">
        <f>'PBLI - 2026'!C20</f>
        <v>Actividades relacionadas con la promoción y difusión de protocolos sobre las no violencias basadas en genero</v>
      </c>
      <c r="G1900" s="1138">
        <v>5</v>
      </c>
      <c r="H1900" s="1138" t="s">
        <v>138</v>
      </c>
      <c r="I1900" s="1138">
        <f>'PBLI - 2026'!Q20</f>
        <v>3</v>
      </c>
      <c r="J1900" s="1138">
        <f>'PBLI - 2026'!E20+'PBLI - 2026'!F20+'PBLI - 2026'!G20+'PBLI - 2026'!H20+'PBLI - 2026'!I20</f>
        <v>0</v>
      </c>
      <c r="K1900" s="1142">
        <f>'PBLI - 2026'!V20+'PBLI - 2026'!W20+'PBLI - 2026'!X20+'PBLI - 2026'!Y20+'PBLI - 2026'!Z20</f>
        <v>0</v>
      </c>
      <c r="L1900" s="1143">
        <f t="shared" si="220"/>
        <v>0</v>
      </c>
      <c r="M1900" s="1143">
        <f t="shared" si="224"/>
        <v>0</v>
      </c>
      <c r="N1900" s="1138">
        <f>'PBLI - 2026'!I20</f>
        <v>0</v>
      </c>
      <c r="O1900" s="1142">
        <f>'PBLI - 2026'!Z20</f>
        <v>0</v>
      </c>
      <c r="P1900" s="1144" t="e">
        <f t="shared" si="223"/>
        <v>#DIV/0!</v>
      </c>
      <c r="Q1900" s="1144"/>
      <c r="R1900" s="1138">
        <f t="shared" si="221"/>
        <v>0</v>
      </c>
      <c r="S1900" s="1138">
        <f t="shared" si="222"/>
        <v>0</v>
      </c>
    </row>
    <row r="1901" spans="1:19">
      <c r="A1901" s="1138">
        <v>16</v>
      </c>
      <c r="B1901" s="1139" t="str">
        <f>'[1]PBLI - 2025'!B21</f>
        <v>PBIL16</v>
      </c>
      <c r="C1901" s="1140" t="s">
        <v>148</v>
      </c>
      <c r="D1901" s="1140" t="s">
        <v>112</v>
      </c>
      <c r="E1901" s="1139" t="str">
        <f>'[1]PBLI - 2025'!S21</f>
        <v>Secretaría General</v>
      </c>
      <c r="F1901" s="1138" t="str">
        <f>'PBLI - 2026'!C21</f>
        <v>Revisión y socialización de procedimiento de atención y medidas de protección en situaciones relacionadas con el acoso laboral</v>
      </c>
      <c r="G1901" s="1138">
        <v>5</v>
      </c>
      <c r="H1901" s="1138" t="s">
        <v>138</v>
      </c>
      <c r="I1901" s="1138">
        <f>'PBLI - 2026'!Q21</f>
        <v>1</v>
      </c>
      <c r="J1901" s="1138">
        <f>'PBLI - 2026'!E21+'PBLI - 2026'!F21+'PBLI - 2026'!G21+'PBLI - 2026'!H21+'PBLI - 2026'!I21</f>
        <v>1</v>
      </c>
      <c r="K1901" s="1142">
        <f>'PBLI - 2026'!V21+'PBLI - 2026'!W21+'PBLI - 2026'!X21+'PBLI - 2026'!Y21+'PBLI - 2026'!Z21</f>
        <v>0</v>
      </c>
      <c r="L1901" s="1143">
        <f t="shared" si="220"/>
        <v>1</v>
      </c>
      <c r="M1901" s="1143">
        <f t="shared" si="224"/>
        <v>0</v>
      </c>
      <c r="N1901" s="1138">
        <f>'PBLI - 2026'!I21</f>
        <v>1</v>
      </c>
      <c r="O1901" s="1142">
        <f>'PBLI - 2026'!Z21</f>
        <v>0</v>
      </c>
      <c r="P1901" s="1144">
        <f t="shared" si="223"/>
        <v>0</v>
      </c>
      <c r="Q1901" s="1144"/>
      <c r="R1901" s="1138">
        <f t="shared" si="221"/>
        <v>-1</v>
      </c>
      <c r="S1901" s="1138">
        <f t="shared" si="222"/>
        <v>-1</v>
      </c>
    </row>
    <row r="1902" spans="1:19">
      <c r="A1902" s="1138">
        <v>17</v>
      </c>
      <c r="B1902" s="1139" t="str">
        <f>'[1]PBLI - 2025'!B22</f>
        <v>PBIL17</v>
      </c>
      <c r="C1902" s="1140" t="s">
        <v>148</v>
      </c>
      <c r="D1902" s="1140" t="s">
        <v>112</v>
      </c>
      <c r="E1902" s="1139" t="str">
        <f>'[1]PBLI - 2025'!S22</f>
        <v>Secretaría General</v>
      </c>
      <c r="F1902" s="1138" t="str">
        <f>'PBLI - 2026'!C22</f>
        <v>Implementación buzon de sugerencias, repositorios de información e iniciativas para el bienestar integral del servidor público</v>
      </c>
      <c r="G1902" s="1138">
        <v>5</v>
      </c>
      <c r="H1902" s="1138" t="s">
        <v>138</v>
      </c>
      <c r="I1902" s="1138">
        <f>'PBLI - 2026'!Q22</f>
        <v>1</v>
      </c>
      <c r="J1902" s="1138">
        <f>'PBLI - 2026'!E22+'PBLI - 2026'!F22+'PBLI - 2026'!G22+'PBLI - 2026'!H22+'PBLI - 2026'!I22</f>
        <v>0</v>
      </c>
      <c r="K1902" s="1142">
        <f>'PBLI - 2026'!V22+'PBLI - 2026'!W22+'PBLI - 2026'!X22+'PBLI - 2026'!Y22+'PBLI - 2026'!Z22</f>
        <v>0</v>
      </c>
      <c r="L1902" s="1143">
        <f t="shared" si="220"/>
        <v>0</v>
      </c>
      <c r="M1902" s="1143">
        <f t="shared" si="224"/>
        <v>0</v>
      </c>
      <c r="N1902" s="1138">
        <f>'PBLI - 2026'!I22</f>
        <v>0</v>
      </c>
      <c r="O1902" s="1142">
        <f>'PBLI - 2026'!Z22</f>
        <v>0</v>
      </c>
      <c r="P1902" s="1144" t="e">
        <f t="shared" si="223"/>
        <v>#DIV/0!</v>
      </c>
      <c r="Q1902" s="1144"/>
      <c r="R1902" s="1138">
        <f t="shared" si="221"/>
        <v>0</v>
      </c>
      <c r="S1902" s="1138">
        <f t="shared" si="222"/>
        <v>0</v>
      </c>
    </row>
    <row r="1903" spans="1:19">
      <c r="A1903" s="1138">
        <v>18</v>
      </c>
      <c r="B1903" s="1139" t="str">
        <f>'[1]PBLI - 2025'!B23</f>
        <v>PBIL18</v>
      </c>
      <c r="C1903" s="1140" t="s">
        <v>148</v>
      </c>
      <c r="D1903" s="1140" t="s">
        <v>112</v>
      </c>
      <c r="E1903" s="1139" t="str">
        <f>'[1]PBLI - 2025'!S23</f>
        <v>Secretaría General</v>
      </c>
      <c r="F1903" s="1138" t="str">
        <f>'PBLI - 2026'!C23</f>
        <v>Implementación del Modulo de Bienestar en el aplicativo Kactus</v>
      </c>
      <c r="G1903" s="1138">
        <v>5</v>
      </c>
      <c r="H1903" s="1138" t="s">
        <v>138</v>
      </c>
      <c r="I1903" s="1138">
        <f>'PBLI - 2026'!Q23</f>
        <v>5</v>
      </c>
      <c r="J1903" s="1138">
        <f>'PBLI - 2026'!E23+'PBLI - 2026'!F23+'PBLI - 2026'!G23+'PBLI - 2026'!H23+'PBLI - 2026'!I23</f>
        <v>2</v>
      </c>
      <c r="K1903" s="1142">
        <f>'PBLI - 2026'!V23+'PBLI - 2026'!W23+'PBLI - 2026'!X23+'PBLI - 2026'!Y23+'PBLI - 2026'!Z23</f>
        <v>0</v>
      </c>
      <c r="L1903" s="1143">
        <f t="shared" si="220"/>
        <v>0.4</v>
      </c>
      <c r="M1903" s="1143">
        <f t="shared" si="224"/>
        <v>0</v>
      </c>
      <c r="N1903" s="1138">
        <f>'PBLI - 2026'!I23</f>
        <v>1</v>
      </c>
      <c r="O1903" s="1142">
        <f>'PBLI - 2026'!Z23</f>
        <v>0</v>
      </c>
      <c r="P1903" s="1144">
        <f t="shared" si="223"/>
        <v>0</v>
      </c>
      <c r="Q1903" s="1144"/>
      <c r="R1903" s="1138">
        <f t="shared" si="221"/>
        <v>-2</v>
      </c>
      <c r="S1903" s="1138">
        <f t="shared" si="222"/>
        <v>-1</v>
      </c>
    </row>
    <row r="1904" spans="1:19">
      <c r="A1904" s="1138">
        <v>19</v>
      </c>
      <c r="B1904" s="1139" t="str">
        <f>'[1]PBLI - 2025'!B24</f>
        <v>PBIL19</v>
      </c>
      <c r="C1904" s="1140" t="s">
        <v>148</v>
      </c>
      <c r="D1904" s="1140" t="s">
        <v>112</v>
      </c>
      <c r="E1904" s="1139" t="str">
        <f>'[1]PBLI - 2025'!S24</f>
        <v>Secretaría General</v>
      </c>
      <c r="F1904" s="1138" t="str">
        <f>'PBLI - 2026'!C24</f>
        <v>Modificación de procedimientos asociados al bienestar de los servidores públicos</v>
      </c>
      <c r="G1904" s="1138">
        <v>5</v>
      </c>
      <c r="H1904" s="1138" t="s">
        <v>138</v>
      </c>
      <c r="I1904" s="1138">
        <f>'PBLI - 2026'!Q24</f>
        <v>3</v>
      </c>
      <c r="J1904" s="1138">
        <f>'PBLI - 2026'!E24+'PBLI - 2026'!F24+'PBLI - 2026'!G24+'PBLI - 2026'!H24+'PBLI - 2026'!I24</f>
        <v>0</v>
      </c>
      <c r="K1904" s="1142">
        <f>'PBLI - 2026'!V24+'PBLI - 2026'!W24+'PBLI - 2026'!X24+'PBLI - 2026'!Y24+'PBLI - 2026'!Z24</f>
        <v>0</v>
      </c>
      <c r="L1904" s="1143">
        <f t="shared" si="220"/>
        <v>0</v>
      </c>
      <c r="M1904" s="1143">
        <f t="shared" si="224"/>
        <v>0</v>
      </c>
      <c r="N1904" s="1138">
        <f>'PBLI - 2026'!I24</f>
        <v>0</v>
      </c>
      <c r="O1904" s="1142">
        <f>'PBLI - 2026'!Z24</f>
        <v>0</v>
      </c>
      <c r="P1904" s="1144" t="e">
        <f t="shared" si="223"/>
        <v>#DIV/0!</v>
      </c>
      <c r="Q1904" s="1144"/>
      <c r="R1904" s="1138">
        <f t="shared" si="221"/>
        <v>0</v>
      </c>
      <c r="S1904" s="1138">
        <f t="shared" si="222"/>
        <v>0</v>
      </c>
    </row>
    <row r="1905" spans="1:19">
      <c r="A1905" s="1138">
        <v>20</v>
      </c>
      <c r="B1905" s="1139" t="str">
        <f>'[1]PBLI - 2025'!B25</f>
        <v>PBIL20</v>
      </c>
      <c r="C1905" s="1140" t="s">
        <v>148</v>
      </c>
      <c r="D1905" s="1140" t="s">
        <v>112</v>
      </c>
      <c r="E1905" s="1139" t="str">
        <f>'[1]PBLI - 2025'!S25</f>
        <v>Secretaría General</v>
      </c>
      <c r="F1905" s="1138" t="str">
        <f>'PBLI - 2026'!C25</f>
        <v>Adopción y promocion de la Politia de Integridad, valores institucionales y objetivos estratégicos</v>
      </c>
      <c r="G1905" s="1138">
        <v>5</v>
      </c>
      <c r="H1905" s="1138" t="s">
        <v>138</v>
      </c>
      <c r="I1905" s="1138">
        <f>'PBLI - 2026'!Q25</f>
        <v>4</v>
      </c>
      <c r="J1905" s="1138">
        <f>'PBLI - 2026'!E25+'PBLI - 2026'!F25+'PBLI - 2026'!G25+'PBLI - 2026'!H25+'PBLI - 2026'!I25</f>
        <v>0</v>
      </c>
      <c r="K1905" s="1142">
        <f>'PBLI - 2026'!V25+'PBLI - 2026'!W25+'PBLI - 2026'!X25+'PBLI - 2026'!Y25+'PBLI - 2026'!Z25</f>
        <v>0</v>
      </c>
      <c r="L1905" s="1143">
        <f t="shared" si="220"/>
        <v>0</v>
      </c>
      <c r="M1905" s="1143">
        <f t="shared" si="224"/>
        <v>0</v>
      </c>
      <c r="N1905" s="1138">
        <f>'PBLI - 2026'!I25</f>
        <v>0</v>
      </c>
      <c r="O1905" s="1142">
        <f>'PBLI - 2026'!Z25</f>
        <v>0</v>
      </c>
      <c r="P1905" s="1144" t="e">
        <f t="shared" si="223"/>
        <v>#DIV/0!</v>
      </c>
      <c r="Q1905" s="1144"/>
      <c r="R1905" s="1138">
        <f t="shared" si="221"/>
        <v>0</v>
      </c>
      <c r="S1905" s="1138">
        <f t="shared" si="222"/>
        <v>0</v>
      </c>
    </row>
    <row r="1906" spans="1:19">
      <c r="A1906" s="1138">
        <v>21</v>
      </c>
      <c r="B1906" s="1139" t="str">
        <f>'[1]PBLI - 2025'!B26</f>
        <v>PBIL21</v>
      </c>
      <c r="C1906" s="1140" t="s">
        <v>148</v>
      </c>
      <c r="D1906" s="1140" t="s">
        <v>112</v>
      </c>
      <c r="E1906" s="1139" t="str">
        <f>'[1]PBLI - 2025'!S26</f>
        <v>Secretaría General</v>
      </c>
      <c r="F1906" s="1138" t="str">
        <f>'PBLI - 2026'!C26</f>
        <v>Actividades de voluntariado y solidaridad entre servidores, sus familias y la sociedad en general</v>
      </c>
      <c r="G1906" s="1138">
        <v>5</v>
      </c>
      <c r="H1906" s="1138" t="s">
        <v>138</v>
      </c>
      <c r="I1906" s="1138">
        <f>'PBLI - 2026'!Q26</f>
        <v>1</v>
      </c>
      <c r="J1906" s="1138">
        <f>'PBLI - 2026'!E26+'PBLI - 2026'!F26+'PBLI - 2026'!G26+'PBLI - 2026'!H26+'PBLI - 2026'!I26</f>
        <v>0</v>
      </c>
      <c r="K1906" s="1142">
        <f>'PBLI - 2026'!V26+'PBLI - 2026'!W26+'PBLI - 2026'!X26+'PBLI - 2026'!Y26+'PBLI - 2026'!Z26</f>
        <v>0</v>
      </c>
      <c r="L1906" s="1143">
        <f t="shared" si="220"/>
        <v>0</v>
      </c>
      <c r="M1906" s="1143">
        <f t="shared" si="224"/>
        <v>0</v>
      </c>
      <c r="N1906" s="1138">
        <f>'PBLI - 2026'!I26</f>
        <v>0</v>
      </c>
      <c r="O1906" s="1142">
        <f>'PBLI - 2026'!Z26</f>
        <v>0</v>
      </c>
      <c r="P1906" s="1144" t="e">
        <f t="shared" si="223"/>
        <v>#DIV/0!</v>
      </c>
      <c r="Q1906" s="1144"/>
      <c r="R1906" s="1138">
        <f t="shared" si="221"/>
        <v>0</v>
      </c>
      <c r="S1906" s="1138">
        <f t="shared" si="222"/>
        <v>0</v>
      </c>
    </row>
    <row r="1907" spans="1:19" ht="14.25" customHeight="1">
      <c r="A1907" s="1138">
        <v>1</v>
      </c>
      <c r="B1907" s="1139" t="str">
        <f>'[1]PBLI - 2025'!B6</f>
        <v>PBIL1</v>
      </c>
      <c r="C1907" s="1138" t="s">
        <v>148</v>
      </c>
      <c r="D1907" s="1138" t="s">
        <v>112</v>
      </c>
      <c r="E1907" s="1139" t="str">
        <f>'[1]PBLI - 2025'!S6</f>
        <v>Secretaría General</v>
      </c>
      <c r="F1907" s="1138" t="str">
        <f>'PBLI - 2026'!C6</f>
        <v>Actividad relacionada con la implementación del Salario Emocional</v>
      </c>
      <c r="G1907" s="1138">
        <v>6</v>
      </c>
      <c r="H1907" s="1138" t="s">
        <v>139</v>
      </c>
      <c r="I1907" s="1138">
        <f>'PBLI - 2026'!Q6</f>
        <v>13</v>
      </c>
      <c r="J1907" s="1138">
        <f>'PBLI - 2026'!E6+'PBLI - 2026'!F6+'PBLI - 2026'!G6+'PBLI - 2026'!H6+'PBLI - 2026'!I6+'PBLI - 2026'!J6</f>
        <v>6</v>
      </c>
      <c r="K1907" s="1142">
        <f>'PBLI - 2026'!V6+'PBLI - 2026'!W6+'PBLI - 2026'!X6+'PBLI - 2026'!Y6+'PBLI - 2026'!Z6+'PBLI - 2026'!AA6</f>
        <v>0</v>
      </c>
      <c r="L1907" s="1143">
        <f t="shared" si="220"/>
        <v>0.46153846153846156</v>
      </c>
      <c r="M1907" s="1143">
        <f t="shared" si="224"/>
        <v>0</v>
      </c>
      <c r="N1907" s="1138">
        <f>'PBLI - 2026'!J6</f>
        <v>1</v>
      </c>
      <c r="O1907" s="1142">
        <f>'PBLI - 2026'!AA6</f>
        <v>0</v>
      </c>
      <c r="P1907" s="1144">
        <f t="shared" si="223"/>
        <v>0</v>
      </c>
      <c r="Q1907" s="1144"/>
      <c r="R1907" s="1138">
        <f t="shared" si="221"/>
        <v>-6</v>
      </c>
      <c r="S1907" s="1138">
        <f t="shared" si="222"/>
        <v>-1</v>
      </c>
    </row>
    <row r="1908" spans="1:19">
      <c r="A1908" s="1138">
        <v>2</v>
      </c>
      <c r="B1908" s="1139" t="str">
        <f>'[1]PBLI - 2025'!B7</f>
        <v>PBLI2</v>
      </c>
      <c r="C1908" s="1140" t="s">
        <v>148</v>
      </c>
      <c r="D1908" s="1140" t="s">
        <v>112</v>
      </c>
      <c r="E1908" s="1139" t="str">
        <f>'[1]PBLI - 2025'!S7</f>
        <v>Secretaría General</v>
      </c>
      <c r="F1908" s="1138" t="str">
        <f>'PBLI - 2026'!C7</f>
        <v>Actividades encaminadas a incentivar la actvidad fisica (individual y de grupos) y realización de eventos deportivos</v>
      </c>
      <c r="G1908" s="1138">
        <v>6</v>
      </c>
      <c r="H1908" s="1138" t="s">
        <v>139</v>
      </c>
      <c r="I1908" s="1138">
        <f>'PBLI - 2026'!Q7</f>
        <v>3</v>
      </c>
      <c r="J1908" s="1138">
        <f>'PBLI - 2026'!E7+'PBLI - 2026'!F7+'PBLI - 2026'!G7+'PBLI - 2026'!H7+'PBLI - 2026'!I7+'PBLI - 2026'!J7</f>
        <v>3</v>
      </c>
      <c r="K1908" s="1142">
        <f>'PBLI - 2026'!V7+'PBLI - 2026'!W7+'PBLI - 2026'!X7+'PBLI - 2026'!Y7+'PBLI - 2026'!Z7+'PBLI - 2026'!AA7</f>
        <v>0</v>
      </c>
      <c r="L1908" s="1143">
        <f t="shared" si="220"/>
        <v>1</v>
      </c>
      <c r="M1908" s="1143">
        <f t="shared" si="224"/>
        <v>0</v>
      </c>
      <c r="N1908" s="1138">
        <f>'PBLI - 2026'!J7</f>
        <v>1</v>
      </c>
      <c r="O1908" s="1142">
        <f>'PBLI - 2026'!AA7</f>
        <v>0</v>
      </c>
      <c r="P1908" s="1144">
        <f t="shared" si="223"/>
        <v>0</v>
      </c>
      <c r="Q1908" s="1144"/>
      <c r="R1908" s="1138">
        <f t="shared" si="221"/>
        <v>-3</v>
      </c>
      <c r="S1908" s="1138">
        <f t="shared" si="222"/>
        <v>-1</v>
      </c>
    </row>
    <row r="1909" spans="1:19">
      <c r="A1909" s="1138">
        <v>3</v>
      </c>
      <c r="B1909" s="1139" t="str">
        <f>'[1]PBLI - 2025'!B8</f>
        <v>PBIL3</v>
      </c>
      <c r="C1909" s="1140" t="s">
        <v>148</v>
      </c>
      <c r="D1909" s="1140" t="s">
        <v>112</v>
      </c>
      <c r="E1909" s="1139" t="str">
        <f>'[1]PBLI - 2025'!S8</f>
        <v>Secretaría General</v>
      </c>
      <c r="F1909" s="1138" t="str">
        <f>'PBLI - 2026'!C8</f>
        <v>Eventos artisticos, culturales y celebraciones especiales</v>
      </c>
      <c r="G1909" s="1138">
        <v>6</v>
      </c>
      <c r="H1909" s="1138" t="s">
        <v>139</v>
      </c>
      <c r="I1909" s="1138">
        <f>'PBLI - 2026'!Q8</f>
        <v>10</v>
      </c>
      <c r="J1909" s="1138">
        <f>'PBLI - 2026'!E8+'PBLI - 2026'!F8+'PBLI - 2026'!G8+'PBLI - 2026'!H8+'PBLI - 2026'!I8+'PBLI - 2026'!J8</f>
        <v>7</v>
      </c>
      <c r="K1909" s="1142">
        <f>'PBLI - 2026'!V8+'PBLI - 2026'!W8+'PBLI - 2026'!X8+'PBLI - 2026'!Y8+'PBLI - 2026'!Z8+'PBLI - 2026'!AA8</f>
        <v>0</v>
      </c>
      <c r="L1909" s="1143">
        <f t="shared" si="220"/>
        <v>0.7</v>
      </c>
      <c r="M1909" s="1143">
        <f t="shared" si="224"/>
        <v>0</v>
      </c>
      <c r="N1909" s="1138">
        <f>'PBLI - 2026'!J8</f>
        <v>1</v>
      </c>
      <c r="O1909" s="1142">
        <f>'PBLI - 2026'!AA8</f>
        <v>0</v>
      </c>
      <c r="P1909" s="1144">
        <f t="shared" si="223"/>
        <v>0</v>
      </c>
      <c r="Q1909" s="1144"/>
      <c r="R1909" s="1138">
        <f t="shared" si="221"/>
        <v>-7</v>
      </c>
      <c r="S1909" s="1138">
        <f t="shared" si="222"/>
        <v>-1</v>
      </c>
    </row>
    <row r="1910" spans="1:19">
      <c r="A1910" s="1138">
        <v>4</v>
      </c>
      <c r="B1910" s="1139" t="str">
        <f>'[1]PBLI - 2025'!B9</f>
        <v>PBIL4</v>
      </c>
      <c r="C1910" s="1140" t="s">
        <v>148</v>
      </c>
      <c r="D1910" s="1140" t="s">
        <v>112</v>
      </c>
      <c r="E1910" s="1139" t="str">
        <f>'[1]PBLI - 2025'!S9</f>
        <v>Secretaría General</v>
      </c>
      <c r="F1910" s="1138" t="str">
        <f>'PBLI - 2026'!C9</f>
        <v>Espacios de capacitación para la creatividad, artes, oficios, promoción del emprendimiento y realización de ferias de servicios</v>
      </c>
      <c r="G1910" s="1138">
        <v>6</v>
      </c>
      <c r="H1910" s="1138" t="s">
        <v>139</v>
      </c>
      <c r="I1910" s="1138">
        <f>'PBLI - 2026'!Q9</f>
        <v>3</v>
      </c>
      <c r="J1910" s="1138">
        <f>'PBLI - 2026'!E9+'PBLI - 2026'!F9+'PBLI - 2026'!G9+'PBLI - 2026'!H9+'PBLI - 2026'!I9+'PBLI - 2026'!J9</f>
        <v>1</v>
      </c>
      <c r="K1910" s="1142">
        <f>'PBLI - 2026'!V9+'PBLI - 2026'!W9+'PBLI - 2026'!X9+'PBLI - 2026'!Y9+'PBLI - 2026'!Z9+'PBLI - 2026'!AA9</f>
        <v>0</v>
      </c>
      <c r="L1910" s="1143">
        <f t="shared" si="220"/>
        <v>0.33333333333333331</v>
      </c>
      <c r="M1910" s="1143">
        <f t="shared" si="224"/>
        <v>0</v>
      </c>
      <c r="N1910" s="1138">
        <f>'PBLI - 2026'!J9</f>
        <v>0</v>
      </c>
      <c r="O1910" s="1142">
        <f>'PBLI - 2026'!AA9</f>
        <v>0</v>
      </c>
      <c r="P1910" s="1144" t="e">
        <f t="shared" si="223"/>
        <v>#DIV/0!</v>
      </c>
      <c r="Q1910" s="1144"/>
      <c r="R1910" s="1138">
        <f t="shared" si="221"/>
        <v>-1</v>
      </c>
      <c r="S1910" s="1138">
        <f t="shared" si="222"/>
        <v>0</v>
      </c>
    </row>
    <row r="1911" spans="1:19">
      <c r="A1911" s="1138">
        <v>5</v>
      </c>
      <c r="B1911" s="1139" t="str">
        <f>'[1]PBLI - 2025'!B10</f>
        <v>PBIL5</v>
      </c>
      <c r="C1911" s="1140" t="s">
        <v>148</v>
      </c>
      <c r="D1911" s="1140" t="s">
        <v>112</v>
      </c>
      <c r="E1911" s="1139" t="str">
        <f>'[1]PBLI - 2025'!S10</f>
        <v>Secretaría General</v>
      </c>
      <c r="F1911" s="1138" t="str">
        <f>'PBLI - 2026'!C10</f>
        <v>Actividades para la implementación de la Politica Interna de Teletrabajo y Trabajo en casa</v>
      </c>
      <c r="G1911" s="1138">
        <v>6</v>
      </c>
      <c r="H1911" s="1138" t="s">
        <v>139</v>
      </c>
      <c r="I1911" s="1138">
        <f>'PBLI - 2026'!Q10</f>
        <v>2</v>
      </c>
      <c r="J1911" s="1138">
        <f>'PBLI - 2026'!E10+'PBLI - 2026'!F10+'PBLI - 2026'!G10+'PBLI - 2026'!H10+'PBLI - 2026'!I10+'PBLI - 2026'!J10</f>
        <v>1</v>
      </c>
      <c r="K1911" s="1142">
        <f>'PBLI - 2026'!V10+'PBLI - 2026'!W10+'PBLI - 2026'!X10+'PBLI - 2026'!Y10+'PBLI - 2026'!Z10+'PBLI - 2026'!AA10</f>
        <v>0</v>
      </c>
      <c r="L1911" s="1143">
        <f t="shared" si="220"/>
        <v>0.5</v>
      </c>
      <c r="M1911" s="1143">
        <f t="shared" si="224"/>
        <v>0</v>
      </c>
      <c r="N1911" s="1138">
        <f>'PBLI - 2026'!J10</f>
        <v>0</v>
      </c>
      <c r="O1911" s="1142">
        <f>'PBLI - 2026'!AA10</f>
        <v>0</v>
      </c>
      <c r="P1911" s="1144" t="e">
        <f t="shared" si="223"/>
        <v>#DIV/0!</v>
      </c>
      <c r="Q1911" s="1144"/>
      <c r="R1911" s="1138">
        <f t="shared" si="221"/>
        <v>-1</v>
      </c>
      <c r="S1911" s="1138">
        <f t="shared" si="222"/>
        <v>0</v>
      </c>
    </row>
    <row r="1912" spans="1:19">
      <c r="A1912" s="1138">
        <v>6</v>
      </c>
      <c r="B1912" s="1139" t="str">
        <f>'[1]PBLI - 2025'!B11</f>
        <v>PBIL6</v>
      </c>
      <c r="C1912" s="1140" t="s">
        <v>148</v>
      </c>
      <c r="D1912" s="1140" t="s">
        <v>112</v>
      </c>
      <c r="E1912" s="1139" t="str">
        <f>'[1]PBLI - 2025'!S11</f>
        <v>Secretaría General</v>
      </c>
      <c r="F1912" s="1138" t="str">
        <f>'PBLI - 2026'!C11</f>
        <v>Actividades dirigidas a la niñez y al disfrute en familia</v>
      </c>
      <c r="G1912" s="1138">
        <v>6</v>
      </c>
      <c r="H1912" s="1138" t="s">
        <v>139</v>
      </c>
      <c r="I1912" s="1138">
        <f>'PBLI - 2026'!Q11</f>
        <v>3</v>
      </c>
      <c r="J1912" s="1138">
        <f>'PBLI - 2026'!E11+'PBLI - 2026'!F11+'PBLI - 2026'!G11+'PBLI - 2026'!H11+'PBLI - 2026'!I11+'PBLI - 2026'!J11</f>
        <v>1</v>
      </c>
      <c r="K1912" s="1142">
        <f>'PBLI - 2026'!V11+'PBLI - 2026'!W11+'PBLI - 2026'!X11+'PBLI - 2026'!Y11+'PBLI - 2026'!Z11+'PBLI - 2026'!AA11</f>
        <v>0</v>
      </c>
      <c r="L1912" s="1143">
        <f t="shared" si="220"/>
        <v>0.33333333333333331</v>
      </c>
      <c r="M1912" s="1143">
        <f t="shared" si="224"/>
        <v>0</v>
      </c>
      <c r="N1912" s="1138">
        <f>'PBLI - 2026'!J11</f>
        <v>1</v>
      </c>
      <c r="O1912" s="1142">
        <f>'PBLI - 2026'!AA11</f>
        <v>0</v>
      </c>
      <c r="P1912" s="1144">
        <f t="shared" si="223"/>
        <v>0</v>
      </c>
      <c r="Q1912" s="1144"/>
      <c r="R1912" s="1138">
        <f t="shared" si="221"/>
        <v>-1</v>
      </c>
      <c r="S1912" s="1138">
        <f t="shared" si="222"/>
        <v>-1</v>
      </c>
    </row>
    <row r="1913" spans="1:19">
      <c r="A1913" s="1138">
        <v>7</v>
      </c>
      <c r="B1913" s="1139" t="str">
        <f>'[1]PBLI - 2025'!B12</f>
        <v>PBIL7</v>
      </c>
      <c r="C1913" s="1140" t="s">
        <v>148</v>
      </c>
      <c r="D1913" s="1140" t="s">
        <v>112</v>
      </c>
      <c r="E1913" s="1139" t="str">
        <f>'[1]PBLI - 2025'!S12</f>
        <v>Secretaría General</v>
      </c>
      <c r="F1913" s="1138" t="str">
        <f>'PBLI - 2026'!C12</f>
        <v>Celebración Día de la Metrología y Día del INM</v>
      </c>
      <c r="G1913" s="1138">
        <v>6</v>
      </c>
      <c r="H1913" s="1138" t="s">
        <v>139</v>
      </c>
      <c r="I1913" s="1138">
        <f>'PBLI - 2026'!Q12</f>
        <v>2</v>
      </c>
      <c r="J1913" s="1138">
        <f>'PBLI - 2026'!E12+'PBLI - 2026'!F12+'PBLI - 2026'!G12+'PBLI - 2026'!H12+'PBLI - 2026'!I12+'PBLI - 2026'!J12</f>
        <v>1</v>
      </c>
      <c r="K1913" s="1142">
        <f>'PBLI - 2026'!V12+'PBLI - 2026'!W12+'PBLI - 2026'!X12+'PBLI - 2026'!Y12+'PBLI - 2026'!Z12+'PBLI - 2026'!AA12</f>
        <v>0</v>
      </c>
      <c r="L1913" s="1143">
        <f t="shared" si="220"/>
        <v>0.5</v>
      </c>
      <c r="M1913" s="1143">
        <f t="shared" si="224"/>
        <v>0</v>
      </c>
      <c r="N1913" s="1138">
        <f>'PBLI - 2026'!J12</f>
        <v>0</v>
      </c>
      <c r="O1913" s="1142">
        <f>'PBLI - 2026'!AA12</f>
        <v>0</v>
      </c>
      <c r="P1913" s="1144" t="e">
        <f t="shared" si="223"/>
        <v>#DIV/0!</v>
      </c>
      <c r="Q1913" s="1144"/>
      <c r="R1913" s="1138">
        <f t="shared" si="221"/>
        <v>-1</v>
      </c>
      <c r="S1913" s="1138">
        <f t="shared" si="222"/>
        <v>0</v>
      </c>
    </row>
    <row r="1914" spans="1:19">
      <c r="A1914" s="1138">
        <v>8</v>
      </c>
      <c r="B1914" s="1139" t="str">
        <f>'[1]PBLI - 2025'!B13</f>
        <v>PBIL8</v>
      </c>
      <c r="C1914" s="1140" t="s">
        <v>148</v>
      </c>
      <c r="D1914" s="1140" t="s">
        <v>112</v>
      </c>
      <c r="E1914" s="1139" t="str">
        <f>'[1]PBLI - 2025'!S13</f>
        <v>Secretaría General</v>
      </c>
      <c r="F1914" s="1138" t="str">
        <f>'PBLI - 2026'!C13</f>
        <v>Celebración Día Nacional del Servidor Público</v>
      </c>
      <c r="G1914" s="1138">
        <v>6</v>
      </c>
      <c r="H1914" s="1138" t="s">
        <v>139</v>
      </c>
      <c r="I1914" s="1138">
        <f>'PBLI - 2026'!Q13</f>
        <v>1</v>
      </c>
      <c r="J1914" s="1138">
        <f>'PBLI - 2026'!E13+'PBLI - 2026'!F13+'PBLI - 2026'!G13+'PBLI - 2026'!H13+'PBLI - 2026'!I13+'PBLI - 2026'!J13</f>
        <v>1</v>
      </c>
      <c r="K1914" s="1142">
        <f>'PBLI - 2026'!V13+'PBLI - 2026'!W13+'PBLI - 2026'!X13+'PBLI - 2026'!Y13+'PBLI - 2026'!Z13+'PBLI - 2026'!AA13</f>
        <v>0</v>
      </c>
      <c r="L1914" s="1143">
        <f t="shared" ref="L1914:L1977" si="225">J1914/I1914</f>
        <v>1</v>
      </c>
      <c r="M1914" s="1143">
        <f t="shared" si="224"/>
        <v>0</v>
      </c>
      <c r="N1914" s="1138">
        <f>'PBLI - 2026'!J13</f>
        <v>1</v>
      </c>
      <c r="O1914" s="1142">
        <f>'PBLI - 2026'!AA13</f>
        <v>0</v>
      </c>
      <c r="P1914" s="1144">
        <f t="shared" si="223"/>
        <v>0</v>
      </c>
      <c r="Q1914" s="1144"/>
      <c r="R1914" s="1138">
        <f t="shared" ref="R1914:R1977" si="226">K1914-J1914</f>
        <v>-1</v>
      </c>
      <c r="S1914" s="1138">
        <f t="shared" ref="S1914:S1977" si="227">O1914-N1914</f>
        <v>-1</v>
      </c>
    </row>
    <row r="1915" spans="1:19">
      <c r="A1915" s="1138">
        <v>9</v>
      </c>
      <c r="B1915" s="1139" t="str">
        <f>'[1]PBLI - 2025'!B14</f>
        <v>PBIL9</v>
      </c>
      <c r="C1915" s="1140" t="s">
        <v>148</v>
      </c>
      <c r="D1915" s="1140" t="s">
        <v>112</v>
      </c>
      <c r="E1915" s="1139" t="str">
        <f>'[1]PBLI - 2025'!S14</f>
        <v>Secretaría General</v>
      </c>
      <c r="F1915" s="1138" t="str">
        <f>'PBLI - 2026'!C14</f>
        <v>Actividades de promoción de la lectura  y espacios de esparcimiento en familia</v>
      </c>
      <c r="G1915" s="1138">
        <v>6</v>
      </c>
      <c r="H1915" s="1138" t="s">
        <v>139</v>
      </c>
      <c r="I1915" s="1138">
        <f>'PBLI - 2026'!Q14</f>
        <v>1</v>
      </c>
      <c r="J1915" s="1138">
        <f>'PBLI - 2026'!E14+'PBLI - 2026'!F14+'PBLI - 2026'!G14+'PBLI - 2026'!H14+'PBLI - 2026'!I14+'PBLI - 2026'!J14</f>
        <v>1</v>
      </c>
      <c r="K1915" s="1142">
        <f>'PBLI - 2026'!V14+'PBLI - 2026'!W14+'PBLI - 2026'!X14+'PBLI - 2026'!Y14+'PBLI - 2026'!Z14+'PBLI - 2026'!AA14</f>
        <v>0</v>
      </c>
      <c r="L1915" s="1143">
        <f t="shared" si="225"/>
        <v>1</v>
      </c>
      <c r="M1915" s="1143">
        <f t="shared" si="224"/>
        <v>0</v>
      </c>
      <c r="N1915" s="1138">
        <f>'PBLI - 2026'!J14</f>
        <v>0</v>
      </c>
      <c r="O1915" s="1142">
        <f>'PBLI - 2026'!AA14</f>
        <v>0</v>
      </c>
      <c r="P1915" s="1144" t="e">
        <f t="shared" si="223"/>
        <v>#DIV/0!</v>
      </c>
      <c r="Q1915" s="1144"/>
      <c r="R1915" s="1138">
        <f t="shared" si="226"/>
        <v>-1</v>
      </c>
      <c r="S1915" s="1138">
        <f t="shared" si="227"/>
        <v>0</v>
      </c>
    </row>
    <row r="1916" spans="1:19">
      <c r="A1916" s="1138">
        <v>10</v>
      </c>
      <c r="B1916" s="1139" t="str">
        <f>'[1]PBLI - 2025'!B15</f>
        <v>PBIL10</v>
      </c>
      <c r="C1916" s="1140" t="s">
        <v>148</v>
      </c>
      <c r="D1916" s="1140" t="s">
        <v>112</v>
      </c>
      <c r="E1916" s="1139" t="str">
        <f>'[1]PBLI - 2025'!S15</f>
        <v>Secretaría General</v>
      </c>
      <c r="F1916" s="1138" t="str">
        <f>'PBLI - 2026'!C15</f>
        <v>Caminatas ecologicas y contacto con el medio ambiente</v>
      </c>
      <c r="G1916" s="1138">
        <v>6</v>
      </c>
      <c r="H1916" s="1138" t="s">
        <v>139</v>
      </c>
      <c r="I1916" s="1138">
        <f>'PBLI - 2026'!Q15</f>
        <v>2</v>
      </c>
      <c r="J1916" s="1138">
        <f>'PBLI - 2026'!E15+'PBLI - 2026'!F15+'PBLI - 2026'!G15+'PBLI - 2026'!H15+'PBLI - 2026'!I15+'PBLI - 2026'!J15</f>
        <v>1</v>
      </c>
      <c r="K1916" s="1142">
        <f>'PBLI - 2026'!V15+'PBLI - 2026'!W15+'PBLI - 2026'!X15+'PBLI - 2026'!Y15+'PBLI - 2026'!Z15+'PBLI - 2026'!AA15</f>
        <v>0</v>
      </c>
      <c r="L1916" s="1143">
        <f t="shared" si="225"/>
        <v>0.5</v>
      </c>
      <c r="M1916" s="1143">
        <f t="shared" si="224"/>
        <v>0</v>
      </c>
      <c r="N1916" s="1138">
        <f>'PBLI - 2026'!J15</f>
        <v>1</v>
      </c>
      <c r="O1916" s="1142">
        <f>'PBLI - 2026'!AA15</f>
        <v>0</v>
      </c>
      <c r="P1916" s="1144">
        <f t="shared" si="223"/>
        <v>0</v>
      </c>
      <c r="Q1916" s="1144"/>
      <c r="R1916" s="1138">
        <f t="shared" si="226"/>
        <v>-1</v>
      </c>
      <c r="S1916" s="1138">
        <f t="shared" si="227"/>
        <v>-1</v>
      </c>
    </row>
    <row r="1917" spans="1:19">
      <c r="A1917" s="1138">
        <v>11</v>
      </c>
      <c r="B1917" s="1139" t="str">
        <f>'[1]PBLI - 2025'!B16</f>
        <v>PBIL11</v>
      </c>
      <c r="C1917" s="1140" t="s">
        <v>148</v>
      </c>
      <c r="D1917" s="1140" t="s">
        <v>112</v>
      </c>
      <c r="E1917" s="1139" t="str">
        <f>'[1]PBLI - 2025'!S16</f>
        <v>Secretaría General</v>
      </c>
      <c r="F1917" s="1138" t="str">
        <f>'PBLI - 2026'!C16</f>
        <v>Actvidades de medición y mejoramiento del clima organizacional</v>
      </c>
      <c r="G1917" s="1138">
        <v>6</v>
      </c>
      <c r="H1917" s="1138" t="s">
        <v>139</v>
      </c>
      <c r="I1917" s="1138">
        <f>'PBLI - 2026'!Q16</f>
        <v>2</v>
      </c>
      <c r="J1917" s="1138">
        <f>'PBLI - 2026'!E16+'PBLI - 2026'!F16+'PBLI - 2026'!G16+'PBLI - 2026'!H16+'PBLI - 2026'!I16+'PBLI - 2026'!J16</f>
        <v>2</v>
      </c>
      <c r="K1917" s="1142">
        <f>'PBLI - 2026'!V16+'PBLI - 2026'!W16+'PBLI - 2026'!X16+'PBLI - 2026'!Y16+'PBLI - 2026'!Z16+'PBLI - 2026'!AA16</f>
        <v>0</v>
      </c>
      <c r="L1917" s="1143">
        <f t="shared" si="225"/>
        <v>1</v>
      </c>
      <c r="M1917" s="1143">
        <f t="shared" si="224"/>
        <v>0</v>
      </c>
      <c r="N1917" s="1138">
        <f>'PBLI - 2026'!J16</f>
        <v>1</v>
      </c>
      <c r="O1917" s="1142">
        <f>'PBLI - 2026'!AA16</f>
        <v>0</v>
      </c>
      <c r="P1917" s="1144">
        <f t="shared" si="223"/>
        <v>0</v>
      </c>
      <c r="Q1917" s="1144"/>
      <c r="R1917" s="1138">
        <f t="shared" si="226"/>
        <v>-2</v>
      </c>
      <c r="S1917" s="1138">
        <f t="shared" si="227"/>
        <v>-1</v>
      </c>
    </row>
    <row r="1918" spans="1:19">
      <c r="A1918" s="1138">
        <v>12</v>
      </c>
      <c r="B1918" s="1139" t="str">
        <f>'[1]PBLI - 2025'!B17</f>
        <v>PBIL12</v>
      </c>
      <c r="C1918" s="1140" t="s">
        <v>148</v>
      </c>
      <c r="D1918" s="1140" t="s">
        <v>112</v>
      </c>
      <c r="E1918" s="1139" t="str">
        <f>'[1]PBLI - 2025'!S17</f>
        <v>Secretaría General</v>
      </c>
      <c r="F1918" s="1138" t="str">
        <f>'PBLI - 2026'!C17</f>
        <v>Actividades orientadas a prevenir el sedentarismo, la ansiedad y la depresión</v>
      </c>
      <c r="G1918" s="1138">
        <v>6</v>
      </c>
      <c r="H1918" s="1138" t="s">
        <v>139</v>
      </c>
      <c r="I1918" s="1138">
        <f>'PBLI - 2026'!Q17</f>
        <v>4</v>
      </c>
      <c r="J1918" s="1138">
        <f>'PBLI - 2026'!E17+'PBLI - 2026'!F17+'PBLI - 2026'!G17+'PBLI - 2026'!H17+'PBLI - 2026'!I17+'PBLI - 2026'!J17</f>
        <v>2</v>
      </c>
      <c r="K1918" s="1142">
        <f>'PBLI - 2026'!V17+'PBLI - 2026'!W17+'PBLI - 2026'!X17+'PBLI - 2026'!Y17+'PBLI - 2026'!Z17+'PBLI - 2026'!AA17</f>
        <v>0</v>
      </c>
      <c r="L1918" s="1143">
        <f t="shared" si="225"/>
        <v>0.5</v>
      </c>
      <c r="M1918" s="1143">
        <f t="shared" si="224"/>
        <v>0</v>
      </c>
      <c r="N1918" s="1138">
        <f>'PBLI - 2026'!J17</f>
        <v>1</v>
      </c>
      <c r="O1918" s="1142">
        <f>'PBLI - 2026'!AA17</f>
        <v>0</v>
      </c>
      <c r="P1918" s="1144">
        <f t="shared" ref="P1918:P1981" si="228">O1918/N1918</f>
        <v>0</v>
      </c>
      <c r="Q1918" s="1144"/>
      <c r="R1918" s="1138">
        <f t="shared" si="226"/>
        <v>-2</v>
      </c>
      <c r="S1918" s="1138">
        <f t="shared" si="227"/>
        <v>-1</v>
      </c>
    </row>
    <row r="1919" spans="1:19">
      <c r="A1919" s="1138">
        <v>13</v>
      </c>
      <c r="B1919" s="1139" t="str">
        <f>'[1]PBLI - 2025'!B18</f>
        <v>PBIL13</v>
      </c>
      <c r="C1919" s="1140" t="s">
        <v>148</v>
      </c>
      <c r="D1919" s="1140" t="s">
        <v>112</v>
      </c>
      <c r="E1919" s="1139" t="str">
        <f>'[1]PBLI - 2025'!S18</f>
        <v>Secretaría General</v>
      </c>
      <c r="F1919" s="1138" t="str">
        <f>'PBLI - 2026'!C18</f>
        <v>Actividades relacionadas con la inclusión de diferentes formas de discapacidad en ambiente laboral</v>
      </c>
      <c r="G1919" s="1138">
        <v>6</v>
      </c>
      <c r="H1919" s="1138" t="s">
        <v>139</v>
      </c>
      <c r="I1919" s="1138">
        <f>'PBLI - 2026'!Q18</f>
        <v>1</v>
      </c>
      <c r="J1919" s="1138">
        <f>'PBLI - 2026'!E18+'PBLI - 2026'!F18+'PBLI - 2026'!G18+'PBLI - 2026'!H18+'PBLI - 2026'!I18+'PBLI - 2026'!J18</f>
        <v>0</v>
      </c>
      <c r="K1919" s="1142">
        <f>'PBLI - 2026'!V18+'PBLI - 2026'!W18+'PBLI - 2026'!X18+'PBLI - 2026'!Y18+'PBLI - 2026'!Z18+'PBLI - 2026'!AA18</f>
        <v>0</v>
      </c>
      <c r="L1919" s="1143">
        <f t="shared" si="225"/>
        <v>0</v>
      </c>
      <c r="M1919" s="1143">
        <f t="shared" si="224"/>
        <v>0</v>
      </c>
      <c r="N1919" s="1138">
        <f>'PBLI - 2026'!J18</f>
        <v>0</v>
      </c>
      <c r="O1919" s="1142">
        <f>'PBLI - 2026'!AA18</f>
        <v>0</v>
      </c>
      <c r="P1919" s="1144" t="e">
        <f t="shared" si="228"/>
        <v>#DIV/0!</v>
      </c>
      <c r="Q1919" s="1144"/>
      <c r="R1919" s="1138">
        <f t="shared" si="226"/>
        <v>0</v>
      </c>
      <c r="S1919" s="1138">
        <f t="shared" si="227"/>
        <v>0</v>
      </c>
    </row>
    <row r="1920" spans="1:19">
      <c r="A1920" s="1138">
        <v>14</v>
      </c>
      <c r="B1920" s="1139" t="str">
        <f>'[1]PBLI - 2025'!B19</f>
        <v>PBIL14</v>
      </c>
      <c r="C1920" s="1140" t="s">
        <v>148</v>
      </c>
      <c r="D1920" s="1140" t="s">
        <v>112</v>
      </c>
      <c r="E1920" s="1139" t="str">
        <f>'[1]PBLI - 2025'!S19</f>
        <v>Secretaría General</v>
      </c>
      <c r="F1920" s="1138" t="str">
        <f>'PBLI - 2026'!C19</f>
        <v>Actividades para prevenir, denunciar y proteger al servidor público en actuaciones discriminatorias o de trato desigual</v>
      </c>
      <c r="G1920" s="1138">
        <v>6</v>
      </c>
      <c r="H1920" s="1138" t="s">
        <v>139</v>
      </c>
      <c r="I1920" s="1138">
        <f>'PBLI - 2026'!Q19</f>
        <v>3</v>
      </c>
      <c r="J1920" s="1138">
        <f>'PBLI - 2026'!E19+'PBLI - 2026'!F19+'PBLI - 2026'!G19+'PBLI - 2026'!H19+'PBLI - 2026'!I19+'PBLI - 2026'!J19</f>
        <v>1</v>
      </c>
      <c r="K1920" s="1142">
        <f>'PBLI - 2026'!V19+'PBLI - 2026'!W19+'PBLI - 2026'!X19+'PBLI - 2026'!Y19+'PBLI - 2026'!Z19+'PBLI - 2026'!AA19</f>
        <v>0</v>
      </c>
      <c r="L1920" s="1143">
        <f t="shared" si="225"/>
        <v>0.33333333333333331</v>
      </c>
      <c r="M1920" s="1143">
        <f t="shared" si="224"/>
        <v>0</v>
      </c>
      <c r="N1920" s="1138">
        <f>'PBLI - 2026'!J19</f>
        <v>1</v>
      </c>
      <c r="O1920" s="1142">
        <f>'PBLI - 2026'!AA19</f>
        <v>0</v>
      </c>
      <c r="P1920" s="1144">
        <f t="shared" si="228"/>
        <v>0</v>
      </c>
      <c r="Q1920" s="1144"/>
      <c r="R1920" s="1138">
        <f t="shared" si="226"/>
        <v>-1</v>
      </c>
      <c r="S1920" s="1138">
        <f t="shared" si="227"/>
        <v>-1</v>
      </c>
    </row>
    <row r="1921" spans="1:19">
      <c r="A1921" s="1138">
        <v>15</v>
      </c>
      <c r="B1921" s="1139" t="str">
        <f>'[1]PBLI - 2025'!B20</f>
        <v>PBIL15</v>
      </c>
      <c r="C1921" s="1140" t="s">
        <v>148</v>
      </c>
      <c r="D1921" s="1140" t="s">
        <v>112</v>
      </c>
      <c r="E1921" s="1139" t="str">
        <f>'[1]PBLI - 2025'!S20</f>
        <v>Secretaría General</v>
      </c>
      <c r="F1921" s="1138" t="str">
        <f>'PBLI - 2026'!C20</f>
        <v>Actividades relacionadas con la promoción y difusión de protocolos sobre las no violencias basadas en genero</v>
      </c>
      <c r="G1921" s="1138">
        <v>6</v>
      </c>
      <c r="H1921" s="1138" t="s">
        <v>139</v>
      </c>
      <c r="I1921" s="1138">
        <f>'PBLI - 2026'!Q20</f>
        <v>3</v>
      </c>
      <c r="J1921" s="1138">
        <f>'PBLI - 2026'!E20+'PBLI - 2026'!F20+'PBLI - 2026'!G20+'PBLI - 2026'!H20+'PBLI - 2026'!I20+'PBLI - 2026'!J20</f>
        <v>0</v>
      </c>
      <c r="K1921" s="1142">
        <f>'PBLI - 2026'!V20+'PBLI - 2026'!W20+'PBLI - 2026'!X20+'PBLI - 2026'!Y20+'PBLI - 2026'!Z20+'PBLI - 2026'!AA20</f>
        <v>0</v>
      </c>
      <c r="L1921" s="1143">
        <f t="shared" si="225"/>
        <v>0</v>
      </c>
      <c r="M1921" s="1143">
        <f t="shared" si="224"/>
        <v>0</v>
      </c>
      <c r="N1921" s="1138">
        <f>'PBLI - 2026'!J20</f>
        <v>0</v>
      </c>
      <c r="O1921" s="1142">
        <f>'PBLI - 2026'!AA20</f>
        <v>0</v>
      </c>
      <c r="P1921" s="1144" t="e">
        <f t="shared" si="228"/>
        <v>#DIV/0!</v>
      </c>
      <c r="Q1921" s="1144"/>
      <c r="R1921" s="1138">
        <f t="shared" si="226"/>
        <v>0</v>
      </c>
      <c r="S1921" s="1138">
        <f t="shared" si="227"/>
        <v>0</v>
      </c>
    </row>
    <row r="1922" spans="1:19">
      <c r="A1922" s="1138">
        <v>16</v>
      </c>
      <c r="B1922" s="1139" t="str">
        <f>'[1]PBLI - 2025'!B21</f>
        <v>PBIL16</v>
      </c>
      <c r="C1922" s="1140" t="s">
        <v>148</v>
      </c>
      <c r="D1922" s="1140" t="s">
        <v>112</v>
      </c>
      <c r="E1922" s="1139" t="str">
        <f>'[1]PBLI - 2025'!S21</f>
        <v>Secretaría General</v>
      </c>
      <c r="F1922" s="1138" t="str">
        <f>'PBLI - 2026'!C21</f>
        <v>Revisión y socialización de procedimiento de atención y medidas de protección en situaciones relacionadas con el acoso laboral</v>
      </c>
      <c r="G1922" s="1138">
        <v>6</v>
      </c>
      <c r="H1922" s="1138" t="s">
        <v>139</v>
      </c>
      <c r="I1922" s="1138">
        <f>'PBLI - 2026'!Q21</f>
        <v>1</v>
      </c>
      <c r="J1922" s="1138">
        <f>'PBLI - 2026'!E21+'PBLI - 2026'!F21+'PBLI - 2026'!G21+'PBLI - 2026'!H21+'PBLI - 2026'!I21+'PBLI - 2026'!J21</f>
        <v>1</v>
      </c>
      <c r="K1922" s="1142">
        <f>'PBLI - 2026'!V21+'PBLI - 2026'!W21+'PBLI - 2026'!X21+'PBLI - 2026'!Y21+'PBLI - 2026'!Z21+'PBLI - 2026'!AA21</f>
        <v>0</v>
      </c>
      <c r="L1922" s="1143">
        <f t="shared" si="225"/>
        <v>1</v>
      </c>
      <c r="M1922" s="1143">
        <f t="shared" si="224"/>
        <v>0</v>
      </c>
      <c r="N1922" s="1138">
        <f>'PBLI - 2026'!J21</f>
        <v>0</v>
      </c>
      <c r="O1922" s="1142">
        <f>'PBLI - 2026'!AA21</f>
        <v>0</v>
      </c>
      <c r="P1922" s="1144" t="e">
        <f t="shared" si="228"/>
        <v>#DIV/0!</v>
      </c>
      <c r="Q1922" s="1144"/>
      <c r="R1922" s="1138">
        <f t="shared" si="226"/>
        <v>-1</v>
      </c>
      <c r="S1922" s="1138">
        <f t="shared" si="227"/>
        <v>0</v>
      </c>
    </row>
    <row r="1923" spans="1:19">
      <c r="A1923" s="1138">
        <v>17</v>
      </c>
      <c r="B1923" s="1139" t="str">
        <f>'[1]PBLI - 2025'!B22</f>
        <v>PBIL17</v>
      </c>
      <c r="C1923" s="1140" t="s">
        <v>148</v>
      </c>
      <c r="D1923" s="1140" t="s">
        <v>112</v>
      </c>
      <c r="E1923" s="1139" t="str">
        <f>'[1]PBLI - 2025'!S22</f>
        <v>Secretaría General</v>
      </c>
      <c r="F1923" s="1138" t="str">
        <f>'PBLI - 2026'!C22</f>
        <v>Implementación buzon de sugerencias, repositorios de información e iniciativas para el bienestar integral del servidor público</v>
      </c>
      <c r="G1923" s="1138">
        <v>6</v>
      </c>
      <c r="H1923" s="1138" t="s">
        <v>139</v>
      </c>
      <c r="I1923" s="1138">
        <f>'PBLI - 2026'!Q22</f>
        <v>1</v>
      </c>
      <c r="J1923" s="1138">
        <f>'PBLI - 2026'!E22+'PBLI - 2026'!F22+'PBLI - 2026'!G22+'PBLI - 2026'!H22+'PBLI - 2026'!I22+'PBLI - 2026'!J22</f>
        <v>0</v>
      </c>
      <c r="K1923" s="1142">
        <f>'PBLI - 2026'!V22+'PBLI - 2026'!W22+'PBLI - 2026'!X22+'PBLI - 2026'!Y22+'PBLI - 2026'!Z22+'PBLI - 2026'!AA22</f>
        <v>0</v>
      </c>
      <c r="L1923" s="1143">
        <f t="shared" si="225"/>
        <v>0</v>
      </c>
      <c r="M1923" s="1143">
        <f t="shared" si="224"/>
        <v>0</v>
      </c>
      <c r="N1923" s="1138">
        <f>'PBLI - 2026'!J22</f>
        <v>0</v>
      </c>
      <c r="O1923" s="1142">
        <f>'PBLI - 2026'!AA22</f>
        <v>0</v>
      </c>
      <c r="P1923" s="1144" t="e">
        <f t="shared" si="228"/>
        <v>#DIV/0!</v>
      </c>
      <c r="Q1923" s="1144"/>
      <c r="R1923" s="1138">
        <f t="shared" si="226"/>
        <v>0</v>
      </c>
      <c r="S1923" s="1138">
        <f t="shared" si="227"/>
        <v>0</v>
      </c>
    </row>
    <row r="1924" spans="1:19">
      <c r="A1924" s="1138">
        <v>18</v>
      </c>
      <c r="B1924" s="1139" t="str">
        <f>'[1]PBLI - 2025'!B23</f>
        <v>PBIL18</v>
      </c>
      <c r="C1924" s="1140" t="s">
        <v>148</v>
      </c>
      <c r="D1924" s="1140" t="s">
        <v>112</v>
      </c>
      <c r="E1924" s="1139" t="str">
        <f>'[1]PBLI - 2025'!S23</f>
        <v>Secretaría General</v>
      </c>
      <c r="F1924" s="1138" t="str">
        <f>'PBLI - 2026'!C23</f>
        <v>Implementación del Modulo de Bienestar en el aplicativo Kactus</v>
      </c>
      <c r="G1924" s="1138">
        <v>6</v>
      </c>
      <c r="H1924" s="1138" t="s">
        <v>139</v>
      </c>
      <c r="I1924" s="1138">
        <f>'PBLI - 2026'!Q23</f>
        <v>5</v>
      </c>
      <c r="J1924" s="1138">
        <f>'PBLI - 2026'!E23+'PBLI - 2026'!F23+'PBLI - 2026'!G23+'PBLI - 2026'!H23+'PBLI - 2026'!I23+'PBLI - 2026'!J23</f>
        <v>2</v>
      </c>
      <c r="K1924" s="1142">
        <f>'PBLI - 2026'!V23+'PBLI - 2026'!W23+'PBLI - 2026'!X23+'PBLI - 2026'!Y23+'PBLI - 2026'!Z23+'PBLI - 2026'!AA23</f>
        <v>0</v>
      </c>
      <c r="L1924" s="1143">
        <f t="shared" si="225"/>
        <v>0.4</v>
      </c>
      <c r="M1924" s="1143">
        <f t="shared" si="224"/>
        <v>0</v>
      </c>
      <c r="N1924" s="1138">
        <f>'PBLI - 2026'!J23</f>
        <v>0</v>
      </c>
      <c r="O1924" s="1142">
        <f>'PBLI - 2026'!AA23</f>
        <v>0</v>
      </c>
      <c r="P1924" s="1144" t="e">
        <f t="shared" si="228"/>
        <v>#DIV/0!</v>
      </c>
      <c r="Q1924" s="1144"/>
      <c r="R1924" s="1138">
        <f t="shared" si="226"/>
        <v>-2</v>
      </c>
      <c r="S1924" s="1138">
        <f t="shared" si="227"/>
        <v>0</v>
      </c>
    </row>
    <row r="1925" spans="1:19">
      <c r="A1925" s="1138">
        <v>19</v>
      </c>
      <c r="B1925" s="1139" t="str">
        <f>'[1]PBLI - 2025'!B24</f>
        <v>PBIL19</v>
      </c>
      <c r="C1925" s="1140" t="s">
        <v>148</v>
      </c>
      <c r="D1925" s="1140" t="s">
        <v>112</v>
      </c>
      <c r="E1925" s="1139" t="str">
        <f>'[1]PBLI - 2025'!S24</f>
        <v>Secretaría General</v>
      </c>
      <c r="F1925" s="1138" t="str">
        <f>'PBLI - 2026'!C24</f>
        <v>Modificación de procedimientos asociados al bienestar de los servidores públicos</v>
      </c>
      <c r="G1925" s="1138">
        <v>6</v>
      </c>
      <c r="H1925" s="1138" t="s">
        <v>139</v>
      </c>
      <c r="I1925" s="1138">
        <f>'PBLI - 2026'!Q24</f>
        <v>3</v>
      </c>
      <c r="J1925" s="1138">
        <f>'PBLI - 2026'!E24+'PBLI - 2026'!F24+'PBLI - 2026'!G24+'PBLI - 2026'!H24+'PBLI - 2026'!I24+'PBLI - 2026'!J24</f>
        <v>0</v>
      </c>
      <c r="K1925" s="1142">
        <f>'PBLI - 2026'!V24+'PBLI - 2026'!W24+'PBLI - 2026'!X24+'PBLI - 2026'!Y24+'PBLI - 2026'!Z24+'PBLI - 2026'!AA24</f>
        <v>0</v>
      </c>
      <c r="L1925" s="1143">
        <f t="shared" si="225"/>
        <v>0</v>
      </c>
      <c r="M1925" s="1143">
        <f t="shared" si="224"/>
        <v>0</v>
      </c>
      <c r="N1925" s="1138">
        <f>'PBLI - 2026'!J24</f>
        <v>0</v>
      </c>
      <c r="O1925" s="1142">
        <f>'PBLI - 2026'!AA24</f>
        <v>0</v>
      </c>
      <c r="P1925" s="1144" t="e">
        <f t="shared" si="228"/>
        <v>#DIV/0!</v>
      </c>
      <c r="Q1925" s="1144"/>
      <c r="R1925" s="1138">
        <f t="shared" si="226"/>
        <v>0</v>
      </c>
      <c r="S1925" s="1138">
        <f t="shared" si="227"/>
        <v>0</v>
      </c>
    </row>
    <row r="1926" spans="1:19">
      <c r="A1926" s="1138">
        <v>20</v>
      </c>
      <c r="B1926" s="1139" t="str">
        <f>'[1]PBLI - 2025'!B25</f>
        <v>PBIL20</v>
      </c>
      <c r="C1926" s="1140" t="s">
        <v>148</v>
      </c>
      <c r="D1926" s="1140" t="s">
        <v>112</v>
      </c>
      <c r="E1926" s="1139" t="str">
        <f>'[1]PBLI - 2025'!S25</f>
        <v>Secretaría General</v>
      </c>
      <c r="F1926" s="1138" t="str">
        <f>'PBLI - 2026'!C25</f>
        <v>Adopción y promocion de la Politia de Integridad, valores institucionales y objetivos estratégicos</v>
      </c>
      <c r="G1926" s="1138">
        <v>6</v>
      </c>
      <c r="H1926" s="1138" t="s">
        <v>139</v>
      </c>
      <c r="I1926" s="1138">
        <f>'PBLI - 2026'!Q25</f>
        <v>4</v>
      </c>
      <c r="J1926" s="1138">
        <f>'PBLI - 2026'!E25+'PBLI - 2026'!F25+'PBLI - 2026'!G25+'PBLI - 2026'!H25+'PBLI - 2026'!I25+'PBLI - 2026'!J25</f>
        <v>1</v>
      </c>
      <c r="K1926" s="1142">
        <f>'PBLI - 2026'!V25+'PBLI - 2026'!W25+'PBLI - 2026'!X25+'PBLI - 2026'!Y25+'PBLI - 2026'!Z25+'PBLI - 2026'!AA25</f>
        <v>0</v>
      </c>
      <c r="L1926" s="1143">
        <f t="shared" si="225"/>
        <v>0.25</v>
      </c>
      <c r="M1926" s="1143">
        <f t="shared" si="224"/>
        <v>0</v>
      </c>
      <c r="N1926" s="1138">
        <f>'PBLI - 2026'!J25</f>
        <v>1</v>
      </c>
      <c r="O1926" s="1142">
        <f>'PBLI - 2026'!AA25</f>
        <v>0</v>
      </c>
      <c r="P1926" s="1144">
        <f t="shared" si="228"/>
        <v>0</v>
      </c>
      <c r="Q1926" s="1144"/>
      <c r="R1926" s="1138">
        <f t="shared" si="226"/>
        <v>-1</v>
      </c>
      <c r="S1926" s="1138">
        <f t="shared" si="227"/>
        <v>-1</v>
      </c>
    </row>
    <row r="1927" spans="1:19">
      <c r="A1927" s="1138">
        <v>21</v>
      </c>
      <c r="B1927" s="1139" t="str">
        <f>'[1]PBLI - 2025'!B26</f>
        <v>PBIL21</v>
      </c>
      <c r="C1927" s="1140" t="s">
        <v>148</v>
      </c>
      <c r="D1927" s="1140" t="s">
        <v>112</v>
      </c>
      <c r="E1927" s="1139" t="str">
        <f>'[1]PBLI - 2025'!S26</f>
        <v>Secretaría General</v>
      </c>
      <c r="F1927" s="1138" t="str">
        <f>'PBLI - 2026'!C26</f>
        <v>Actividades de voluntariado y solidaridad entre servidores, sus familias y la sociedad en general</v>
      </c>
      <c r="G1927" s="1138">
        <v>6</v>
      </c>
      <c r="H1927" s="1138" t="s">
        <v>139</v>
      </c>
      <c r="I1927" s="1138">
        <f>'PBLI - 2026'!Q26</f>
        <v>1</v>
      </c>
      <c r="J1927" s="1138">
        <f>'PBLI - 2026'!E26+'PBLI - 2026'!F26+'PBLI - 2026'!G26+'PBLI - 2026'!H26+'PBLI - 2026'!I26+'PBLI - 2026'!J26</f>
        <v>0</v>
      </c>
      <c r="K1927" s="1142">
        <f>'PBLI - 2026'!V26+'PBLI - 2026'!W26+'PBLI - 2026'!X26+'PBLI - 2026'!Y26+'PBLI - 2026'!Z26+'PBLI - 2026'!AA26</f>
        <v>0</v>
      </c>
      <c r="L1927" s="1143">
        <f t="shared" si="225"/>
        <v>0</v>
      </c>
      <c r="M1927" s="1143">
        <f t="shared" si="224"/>
        <v>0</v>
      </c>
      <c r="N1927" s="1138">
        <f>'PBLI - 2026'!J26</f>
        <v>0</v>
      </c>
      <c r="O1927" s="1142">
        <f>'PBLI - 2026'!AA26</f>
        <v>0</v>
      </c>
      <c r="P1927" s="1144" t="e">
        <f t="shared" si="228"/>
        <v>#DIV/0!</v>
      </c>
      <c r="Q1927" s="1144"/>
      <c r="R1927" s="1138">
        <f t="shared" si="226"/>
        <v>0</v>
      </c>
      <c r="S1927" s="1138">
        <f t="shared" si="227"/>
        <v>0</v>
      </c>
    </row>
    <row r="1928" spans="1:19" ht="16.5" customHeight="1">
      <c r="A1928" s="1138">
        <v>1</v>
      </c>
      <c r="B1928" s="1139" t="str">
        <f>'[1]PBLI - 2025'!B6</f>
        <v>PBIL1</v>
      </c>
      <c r="C1928" s="1138" t="s">
        <v>148</v>
      </c>
      <c r="D1928" s="1138" t="s">
        <v>112</v>
      </c>
      <c r="E1928" s="1139" t="str">
        <f>'[1]PBLI - 2025'!S6</f>
        <v>Secretaría General</v>
      </c>
      <c r="F1928" s="1138" t="str">
        <f>'PBLI - 2026'!C6</f>
        <v>Actividad relacionada con la implementación del Salario Emocional</v>
      </c>
      <c r="G1928" s="1138">
        <v>7</v>
      </c>
      <c r="H1928" s="1138" t="s">
        <v>140</v>
      </c>
      <c r="I1928" s="1138">
        <f>'PBLI - 2026'!Q6</f>
        <v>13</v>
      </c>
      <c r="J1928" s="1138">
        <f>'PBLI - 2026'!E6+'PBLI - 2026'!F6+'PBLI - 2026'!G6+'PBLI - 2026'!H6+'PBLI - 2026'!I6+'PBLI - 2026'!J6+'PBLI - 2026'!K6</f>
        <v>7</v>
      </c>
      <c r="K1928" s="1142">
        <f>'PBLI - 2026'!V6+'PBLI - 2026'!W6+'PBLI - 2026'!X6+'PBLI - 2026'!Y6+'PBLI - 2026'!Z6+'PBLI - 2026'!AA6+'PBLI - 2026'!AB6</f>
        <v>0</v>
      </c>
      <c r="L1928" s="1143">
        <f t="shared" si="225"/>
        <v>0.53846153846153844</v>
      </c>
      <c r="M1928" s="1143">
        <f t="shared" si="224"/>
        <v>0</v>
      </c>
      <c r="N1928" s="1138">
        <f>'PBLI - 2026'!K6</f>
        <v>1</v>
      </c>
      <c r="O1928" s="1142">
        <f>'PBLI - 2026'!AB6</f>
        <v>0</v>
      </c>
      <c r="P1928" s="1144">
        <f t="shared" si="228"/>
        <v>0</v>
      </c>
      <c r="Q1928" s="1144"/>
      <c r="R1928" s="1138">
        <f t="shared" si="226"/>
        <v>-7</v>
      </c>
      <c r="S1928" s="1138">
        <f t="shared" si="227"/>
        <v>-1</v>
      </c>
    </row>
    <row r="1929" spans="1:19">
      <c r="A1929" s="1138">
        <v>2</v>
      </c>
      <c r="B1929" s="1139" t="str">
        <f>'[1]PBLI - 2025'!B7</f>
        <v>PBLI2</v>
      </c>
      <c r="C1929" s="1140" t="s">
        <v>148</v>
      </c>
      <c r="D1929" s="1140" t="s">
        <v>112</v>
      </c>
      <c r="E1929" s="1139" t="str">
        <f>'[1]PBLI - 2025'!S7</f>
        <v>Secretaría General</v>
      </c>
      <c r="F1929" s="1138" t="str">
        <f>'PBLI - 2026'!C7</f>
        <v>Actividades encaminadas a incentivar la actvidad fisica (individual y de grupos) y realización de eventos deportivos</v>
      </c>
      <c r="G1929" s="1138">
        <v>7</v>
      </c>
      <c r="H1929" s="1138" t="s">
        <v>140</v>
      </c>
      <c r="I1929" s="1138">
        <f>'PBLI - 2026'!Q7</f>
        <v>3</v>
      </c>
      <c r="J1929" s="1138">
        <f>'PBLI - 2026'!E7+'PBLI - 2026'!F7+'PBLI - 2026'!G7+'PBLI - 2026'!H7+'PBLI - 2026'!I7+'PBLI - 2026'!J7+'PBLI - 2026'!K7</f>
        <v>3</v>
      </c>
      <c r="K1929" s="1142">
        <f>'PBLI - 2026'!V7+'PBLI - 2026'!W7+'PBLI - 2026'!X7+'PBLI - 2026'!Y7+'PBLI - 2026'!Z7+'PBLI - 2026'!AA7+'PBLI - 2026'!AB7</f>
        <v>0</v>
      </c>
      <c r="L1929" s="1143">
        <f t="shared" si="225"/>
        <v>1</v>
      </c>
      <c r="M1929" s="1143">
        <f t="shared" si="224"/>
        <v>0</v>
      </c>
      <c r="N1929" s="1138">
        <f>'PBLI - 2026'!K7</f>
        <v>0</v>
      </c>
      <c r="O1929" s="1142">
        <f>'PBLI - 2026'!AB7</f>
        <v>0</v>
      </c>
      <c r="P1929" s="1144" t="e">
        <f t="shared" si="228"/>
        <v>#DIV/0!</v>
      </c>
      <c r="Q1929" s="1144"/>
      <c r="R1929" s="1138">
        <f t="shared" si="226"/>
        <v>-3</v>
      </c>
      <c r="S1929" s="1138">
        <f t="shared" si="227"/>
        <v>0</v>
      </c>
    </row>
    <row r="1930" spans="1:19">
      <c r="A1930" s="1138">
        <v>3</v>
      </c>
      <c r="B1930" s="1139" t="str">
        <f>'[1]PBLI - 2025'!B8</f>
        <v>PBIL3</v>
      </c>
      <c r="C1930" s="1140" t="s">
        <v>148</v>
      </c>
      <c r="D1930" s="1140" t="s">
        <v>112</v>
      </c>
      <c r="E1930" s="1139" t="str">
        <f>'[1]PBLI - 2025'!S8</f>
        <v>Secretaría General</v>
      </c>
      <c r="F1930" s="1138" t="str">
        <f>'PBLI - 2026'!C8</f>
        <v>Eventos artisticos, culturales y celebraciones especiales</v>
      </c>
      <c r="G1930" s="1138">
        <v>7</v>
      </c>
      <c r="H1930" s="1138" t="s">
        <v>140</v>
      </c>
      <c r="I1930" s="1138">
        <f>'PBLI - 2026'!Q8</f>
        <v>10</v>
      </c>
      <c r="J1930" s="1138">
        <f>'PBLI - 2026'!E8+'PBLI - 2026'!F8+'PBLI - 2026'!G8+'PBLI - 2026'!H8+'PBLI - 2026'!I8+'PBLI - 2026'!J8+'PBLI - 2026'!K8</f>
        <v>7</v>
      </c>
      <c r="K1930" s="1142">
        <f>'PBLI - 2026'!V8+'PBLI - 2026'!W8+'PBLI - 2026'!X8+'PBLI - 2026'!Y8+'PBLI - 2026'!Z8+'PBLI - 2026'!AA8+'PBLI - 2026'!AB8</f>
        <v>0</v>
      </c>
      <c r="L1930" s="1143">
        <f t="shared" si="225"/>
        <v>0.7</v>
      </c>
      <c r="M1930" s="1143">
        <f t="shared" si="224"/>
        <v>0</v>
      </c>
      <c r="N1930" s="1138">
        <f>'PBLI - 2026'!K8</f>
        <v>0</v>
      </c>
      <c r="O1930" s="1142">
        <f>'PBLI - 2026'!AB8</f>
        <v>0</v>
      </c>
      <c r="P1930" s="1144" t="e">
        <f t="shared" si="228"/>
        <v>#DIV/0!</v>
      </c>
      <c r="Q1930" s="1144"/>
      <c r="R1930" s="1138">
        <f t="shared" si="226"/>
        <v>-7</v>
      </c>
      <c r="S1930" s="1138">
        <f t="shared" si="227"/>
        <v>0</v>
      </c>
    </row>
    <row r="1931" spans="1:19">
      <c r="A1931" s="1138">
        <v>4</v>
      </c>
      <c r="B1931" s="1139" t="str">
        <f>'[1]PBLI - 2025'!B9</f>
        <v>PBIL4</v>
      </c>
      <c r="C1931" s="1140" t="s">
        <v>148</v>
      </c>
      <c r="D1931" s="1140" t="s">
        <v>112</v>
      </c>
      <c r="E1931" s="1139" t="str">
        <f>'[1]PBLI - 2025'!S9</f>
        <v>Secretaría General</v>
      </c>
      <c r="F1931" s="1138" t="str">
        <f>'PBLI - 2026'!C9</f>
        <v>Espacios de capacitación para la creatividad, artes, oficios, promoción del emprendimiento y realización de ferias de servicios</v>
      </c>
      <c r="G1931" s="1138">
        <v>7</v>
      </c>
      <c r="H1931" s="1138" t="s">
        <v>140</v>
      </c>
      <c r="I1931" s="1138">
        <f>'PBLI - 2026'!Q9</f>
        <v>3</v>
      </c>
      <c r="J1931" s="1138">
        <f>'PBLI - 2026'!E9+'PBLI - 2026'!F9+'PBLI - 2026'!G9+'PBLI - 2026'!H9+'PBLI - 2026'!I9+'PBLI - 2026'!J9+'PBLI - 2026'!K9</f>
        <v>2</v>
      </c>
      <c r="K1931" s="1142">
        <f>'PBLI - 2026'!V9+'PBLI - 2026'!W9+'PBLI - 2026'!X9+'PBLI - 2026'!Y9+'PBLI - 2026'!Z9+'PBLI - 2026'!AA9+'PBLI - 2026'!AB9</f>
        <v>0</v>
      </c>
      <c r="L1931" s="1143">
        <f t="shared" si="225"/>
        <v>0.66666666666666663</v>
      </c>
      <c r="M1931" s="1143">
        <f t="shared" si="224"/>
        <v>0</v>
      </c>
      <c r="N1931" s="1138">
        <f>'PBLI - 2026'!K9</f>
        <v>1</v>
      </c>
      <c r="O1931" s="1142">
        <f>'PBLI - 2026'!AB9</f>
        <v>0</v>
      </c>
      <c r="P1931" s="1144">
        <f t="shared" si="228"/>
        <v>0</v>
      </c>
      <c r="Q1931" s="1144"/>
      <c r="R1931" s="1138">
        <f t="shared" si="226"/>
        <v>-2</v>
      </c>
      <c r="S1931" s="1138">
        <f t="shared" si="227"/>
        <v>-1</v>
      </c>
    </row>
    <row r="1932" spans="1:19">
      <c r="A1932" s="1138">
        <v>5</v>
      </c>
      <c r="B1932" s="1139" t="str">
        <f>'[1]PBLI - 2025'!B10</f>
        <v>PBIL5</v>
      </c>
      <c r="C1932" s="1140" t="s">
        <v>148</v>
      </c>
      <c r="D1932" s="1140" t="s">
        <v>112</v>
      </c>
      <c r="E1932" s="1139" t="str">
        <f>'[1]PBLI - 2025'!S10</f>
        <v>Secretaría General</v>
      </c>
      <c r="F1932" s="1138" t="str">
        <f>'PBLI - 2026'!C10</f>
        <v>Actividades para la implementación de la Politica Interna de Teletrabajo y Trabajo en casa</v>
      </c>
      <c r="G1932" s="1138">
        <v>7</v>
      </c>
      <c r="H1932" s="1138" t="s">
        <v>140</v>
      </c>
      <c r="I1932" s="1138">
        <f>'PBLI - 2026'!Q10</f>
        <v>2</v>
      </c>
      <c r="J1932" s="1138">
        <f>'PBLI - 2026'!E10+'PBLI - 2026'!F10+'PBLI - 2026'!G10+'PBLI - 2026'!H10+'PBLI - 2026'!I10+'PBLI - 2026'!J10+'PBLI - 2026'!K10</f>
        <v>1</v>
      </c>
      <c r="K1932" s="1142">
        <f>'PBLI - 2026'!V10+'PBLI - 2026'!W10+'PBLI - 2026'!X10+'PBLI - 2026'!Y10+'PBLI - 2026'!Z10+'PBLI - 2026'!AA10+'PBLI - 2026'!AB10</f>
        <v>0</v>
      </c>
      <c r="L1932" s="1143">
        <f t="shared" si="225"/>
        <v>0.5</v>
      </c>
      <c r="M1932" s="1143">
        <f t="shared" si="224"/>
        <v>0</v>
      </c>
      <c r="N1932" s="1138">
        <f>'PBLI - 2026'!K10</f>
        <v>0</v>
      </c>
      <c r="O1932" s="1142">
        <f>'PBLI - 2026'!AB10</f>
        <v>0</v>
      </c>
      <c r="P1932" s="1144" t="e">
        <f t="shared" si="228"/>
        <v>#DIV/0!</v>
      </c>
      <c r="Q1932" s="1144"/>
      <c r="R1932" s="1138">
        <f t="shared" si="226"/>
        <v>-1</v>
      </c>
      <c r="S1932" s="1138">
        <f t="shared" si="227"/>
        <v>0</v>
      </c>
    </row>
    <row r="1933" spans="1:19">
      <c r="A1933" s="1138">
        <v>6</v>
      </c>
      <c r="B1933" s="1139" t="str">
        <f>'[1]PBLI - 2025'!B11</f>
        <v>PBIL6</v>
      </c>
      <c r="C1933" s="1140" t="s">
        <v>148</v>
      </c>
      <c r="D1933" s="1140" t="s">
        <v>112</v>
      </c>
      <c r="E1933" s="1139" t="str">
        <f>'[1]PBLI - 2025'!S11</f>
        <v>Secretaría General</v>
      </c>
      <c r="F1933" s="1138" t="str">
        <f>'PBLI - 2026'!C11</f>
        <v>Actividades dirigidas a la niñez y al disfrute en familia</v>
      </c>
      <c r="G1933" s="1138">
        <v>7</v>
      </c>
      <c r="H1933" s="1138" t="s">
        <v>140</v>
      </c>
      <c r="I1933" s="1138">
        <f>'PBLI - 2026'!Q11</f>
        <v>3</v>
      </c>
      <c r="J1933" s="1138">
        <f>'PBLI - 2026'!E11+'PBLI - 2026'!F11+'PBLI - 2026'!G11+'PBLI - 2026'!H11+'PBLI - 2026'!I11+'PBLI - 2026'!J11+'PBLI - 2026'!K11</f>
        <v>1</v>
      </c>
      <c r="K1933" s="1142">
        <f>'PBLI - 2026'!V11+'PBLI - 2026'!W11+'PBLI - 2026'!X11+'PBLI - 2026'!Y11+'PBLI - 2026'!Z11+'PBLI - 2026'!AA11+'PBLI - 2026'!AB11</f>
        <v>0</v>
      </c>
      <c r="L1933" s="1143">
        <f t="shared" si="225"/>
        <v>0.33333333333333331</v>
      </c>
      <c r="M1933" s="1143">
        <f t="shared" si="224"/>
        <v>0</v>
      </c>
      <c r="N1933" s="1138">
        <f>'PBLI - 2026'!K11</f>
        <v>0</v>
      </c>
      <c r="O1933" s="1142">
        <f>'PBLI - 2026'!AB11</f>
        <v>0</v>
      </c>
      <c r="P1933" s="1144" t="e">
        <f t="shared" si="228"/>
        <v>#DIV/0!</v>
      </c>
      <c r="Q1933" s="1144"/>
      <c r="R1933" s="1138">
        <f t="shared" si="226"/>
        <v>-1</v>
      </c>
      <c r="S1933" s="1138">
        <f t="shared" si="227"/>
        <v>0</v>
      </c>
    </row>
    <row r="1934" spans="1:19">
      <c r="A1934" s="1138">
        <v>7</v>
      </c>
      <c r="B1934" s="1139" t="str">
        <f>'[1]PBLI - 2025'!B12</f>
        <v>PBIL7</v>
      </c>
      <c r="C1934" s="1140" t="s">
        <v>148</v>
      </c>
      <c r="D1934" s="1140" t="s">
        <v>112</v>
      </c>
      <c r="E1934" s="1139" t="str">
        <f>'[1]PBLI - 2025'!S12</f>
        <v>Secretaría General</v>
      </c>
      <c r="F1934" s="1138" t="str">
        <f>'PBLI - 2026'!C12</f>
        <v>Celebración Día de la Metrología y Día del INM</v>
      </c>
      <c r="G1934" s="1138">
        <v>7</v>
      </c>
      <c r="H1934" s="1138" t="s">
        <v>140</v>
      </c>
      <c r="I1934" s="1138">
        <f>'PBLI - 2026'!Q12</f>
        <v>2</v>
      </c>
      <c r="J1934" s="1138">
        <f>'PBLI - 2026'!E12+'PBLI - 2026'!F12+'PBLI - 2026'!G12+'PBLI - 2026'!H12+'PBLI - 2026'!I12+'PBLI - 2026'!J12+'PBLI - 2026'!K12</f>
        <v>1</v>
      </c>
      <c r="K1934" s="1142">
        <f>'PBLI - 2026'!V12+'PBLI - 2026'!W12+'PBLI - 2026'!X12+'PBLI - 2026'!Y12+'PBLI - 2026'!Z12+'PBLI - 2026'!AA12+'PBLI - 2026'!AB12</f>
        <v>0</v>
      </c>
      <c r="L1934" s="1143">
        <f t="shared" si="225"/>
        <v>0.5</v>
      </c>
      <c r="M1934" s="1143">
        <f t="shared" si="224"/>
        <v>0</v>
      </c>
      <c r="N1934" s="1138">
        <f>'PBLI - 2026'!K12</f>
        <v>0</v>
      </c>
      <c r="O1934" s="1142">
        <f>'PBLI - 2026'!AB12</f>
        <v>0</v>
      </c>
      <c r="P1934" s="1144" t="e">
        <f t="shared" si="228"/>
        <v>#DIV/0!</v>
      </c>
      <c r="Q1934" s="1144"/>
      <c r="R1934" s="1138">
        <f t="shared" si="226"/>
        <v>-1</v>
      </c>
      <c r="S1934" s="1138">
        <f t="shared" si="227"/>
        <v>0</v>
      </c>
    </row>
    <row r="1935" spans="1:19">
      <c r="A1935" s="1138">
        <v>8</v>
      </c>
      <c r="B1935" s="1139" t="str">
        <f>'[1]PBLI - 2025'!B13</f>
        <v>PBIL8</v>
      </c>
      <c r="C1935" s="1140" t="s">
        <v>148</v>
      </c>
      <c r="D1935" s="1140" t="s">
        <v>112</v>
      </c>
      <c r="E1935" s="1139" t="str">
        <f>'[1]PBLI - 2025'!S13</f>
        <v>Secretaría General</v>
      </c>
      <c r="F1935" s="1138" t="str">
        <f>'PBLI - 2026'!C13</f>
        <v>Celebración Día Nacional del Servidor Público</v>
      </c>
      <c r="G1935" s="1138">
        <v>7</v>
      </c>
      <c r="H1935" s="1138" t="s">
        <v>140</v>
      </c>
      <c r="I1935" s="1138">
        <f>'PBLI - 2026'!Q13</f>
        <v>1</v>
      </c>
      <c r="J1935" s="1138">
        <f>'PBLI - 2026'!E13+'PBLI - 2026'!F13+'PBLI - 2026'!G13+'PBLI - 2026'!H13+'PBLI - 2026'!I13+'PBLI - 2026'!J13+'PBLI - 2026'!K13</f>
        <v>1</v>
      </c>
      <c r="K1935" s="1142">
        <f>'PBLI - 2026'!V13+'PBLI - 2026'!W13+'PBLI - 2026'!X13+'PBLI - 2026'!Y13+'PBLI - 2026'!Z13+'PBLI - 2026'!AA13+'PBLI - 2026'!AB13</f>
        <v>0</v>
      </c>
      <c r="L1935" s="1143">
        <f t="shared" si="225"/>
        <v>1</v>
      </c>
      <c r="M1935" s="1143">
        <f t="shared" si="224"/>
        <v>0</v>
      </c>
      <c r="N1935" s="1138">
        <f>'PBLI - 2026'!K13</f>
        <v>0</v>
      </c>
      <c r="O1935" s="1142">
        <f>'PBLI - 2026'!AB13</f>
        <v>0</v>
      </c>
      <c r="P1935" s="1144" t="e">
        <f t="shared" si="228"/>
        <v>#DIV/0!</v>
      </c>
      <c r="Q1935" s="1144"/>
      <c r="R1935" s="1138">
        <f t="shared" si="226"/>
        <v>-1</v>
      </c>
      <c r="S1935" s="1138">
        <f t="shared" si="227"/>
        <v>0</v>
      </c>
    </row>
    <row r="1936" spans="1:19">
      <c r="A1936" s="1138">
        <v>9</v>
      </c>
      <c r="B1936" s="1139" t="str">
        <f>'[1]PBLI - 2025'!B14</f>
        <v>PBIL9</v>
      </c>
      <c r="C1936" s="1140" t="s">
        <v>148</v>
      </c>
      <c r="D1936" s="1140" t="s">
        <v>112</v>
      </c>
      <c r="E1936" s="1139" t="str">
        <f>'[1]PBLI - 2025'!S14</f>
        <v>Secretaría General</v>
      </c>
      <c r="F1936" s="1138" t="str">
        <f>'PBLI - 2026'!C14</f>
        <v>Actividades de promoción de la lectura  y espacios de esparcimiento en familia</v>
      </c>
      <c r="G1936" s="1138">
        <v>7</v>
      </c>
      <c r="H1936" s="1138" t="s">
        <v>140</v>
      </c>
      <c r="I1936" s="1138">
        <f>'PBLI - 2026'!Q14</f>
        <v>1</v>
      </c>
      <c r="J1936" s="1138">
        <f>'PBLI - 2026'!E14+'PBLI - 2026'!F14+'PBLI - 2026'!G14+'PBLI - 2026'!H14+'PBLI - 2026'!I14+'PBLI - 2026'!J14+'PBLI - 2026'!K14</f>
        <v>1</v>
      </c>
      <c r="K1936" s="1142">
        <f>'PBLI - 2026'!V14+'PBLI - 2026'!W14+'PBLI - 2026'!X14+'PBLI - 2026'!Y14+'PBLI - 2026'!Z14+'PBLI - 2026'!AA14+'PBLI - 2026'!AB14</f>
        <v>0</v>
      </c>
      <c r="L1936" s="1143">
        <f t="shared" si="225"/>
        <v>1</v>
      </c>
      <c r="M1936" s="1143">
        <f t="shared" si="224"/>
        <v>0</v>
      </c>
      <c r="N1936" s="1138">
        <f>'PBLI - 2026'!K14</f>
        <v>0</v>
      </c>
      <c r="O1936" s="1142">
        <f>'PBLI - 2026'!AB14</f>
        <v>0</v>
      </c>
      <c r="P1936" s="1144" t="e">
        <f t="shared" si="228"/>
        <v>#DIV/0!</v>
      </c>
      <c r="Q1936" s="1144"/>
      <c r="R1936" s="1138">
        <f t="shared" si="226"/>
        <v>-1</v>
      </c>
      <c r="S1936" s="1138">
        <f t="shared" si="227"/>
        <v>0</v>
      </c>
    </row>
    <row r="1937" spans="1:19">
      <c r="A1937" s="1138">
        <v>10</v>
      </c>
      <c r="B1937" s="1139" t="str">
        <f>'[1]PBLI - 2025'!B15</f>
        <v>PBIL10</v>
      </c>
      <c r="C1937" s="1140" t="s">
        <v>148</v>
      </c>
      <c r="D1937" s="1140" t="s">
        <v>112</v>
      </c>
      <c r="E1937" s="1139" t="str">
        <f>'[1]PBLI - 2025'!S15</f>
        <v>Secretaría General</v>
      </c>
      <c r="F1937" s="1138" t="str">
        <f>'PBLI - 2026'!C15</f>
        <v>Caminatas ecologicas y contacto con el medio ambiente</v>
      </c>
      <c r="G1937" s="1138">
        <v>7</v>
      </c>
      <c r="H1937" s="1138" t="s">
        <v>140</v>
      </c>
      <c r="I1937" s="1138">
        <f>'PBLI - 2026'!Q15</f>
        <v>2</v>
      </c>
      <c r="J1937" s="1138">
        <f>'PBLI - 2026'!E15+'PBLI - 2026'!F15+'PBLI - 2026'!G15+'PBLI - 2026'!H15+'PBLI - 2026'!I15+'PBLI - 2026'!J15+'PBLI - 2026'!K15</f>
        <v>1</v>
      </c>
      <c r="K1937" s="1142">
        <f>'PBLI - 2026'!V15+'PBLI - 2026'!W15+'PBLI - 2026'!X15+'PBLI - 2026'!Y15+'PBLI - 2026'!Z15+'PBLI - 2026'!AA15+'PBLI - 2026'!AB15</f>
        <v>0</v>
      </c>
      <c r="L1937" s="1143">
        <f t="shared" si="225"/>
        <v>0.5</v>
      </c>
      <c r="M1937" s="1143">
        <f t="shared" si="224"/>
        <v>0</v>
      </c>
      <c r="N1937" s="1138">
        <f>'PBLI - 2026'!K15</f>
        <v>0</v>
      </c>
      <c r="O1937" s="1142">
        <f>'PBLI - 2026'!AB15</f>
        <v>0</v>
      </c>
      <c r="P1937" s="1144" t="e">
        <f t="shared" si="228"/>
        <v>#DIV/0!</v>
      </c>
      <c r="Q1937" s="1144"/>
      <c r="R1937" s="1138">
        <f t="shared" si="226"/>
        <v>-1</v>
      </c>
      <c r="S1937" s="1138">
        <f t="shared" si="227"/>
        <v>0</v>
      </c>
    </row>
    <row r="1938" spans="1:19">
      <c r="A1938" s="1138">
        <v>11</v>
      </c>
      <c r="B1938" s="1139" t="str">
        <f>'[1]PBLI - 2025'!B16</f>
        <v>PBIL11</v>
      </c>
      <c r="C1938" s="1140" t="s">
        <v>148</v>
      </c>
      <c r="D1938" s="1140" t="s">
        <v>112</v>
      </c>
      <c r="E1938" s="1139" t="str">
        <f>'[1]PBLI - 2025'!S16</f>
        <v>Secretaría General</v>
      </c>
      <c r="F1938" s="1138" t="str">
        <f>'PBLI - 2026'!C16</f>
        <v>Actvidades de medición y mejoramiento del clima organizacional</v>
      </c>
      <c r="G1938" s="1138">
        <v>7</v>
      </c>
      <c r="H1938" s="1138" t="s">
        <v>140</v>
      </c>
      <c r="I1938" s="1138">
        <f>'PBLI - 2026'!Q16</f>
        <v>2</v>
      </c>
      <c r="J1938" s="1138">
        <f>'PBLI - 2026'!E16+'PBLI - 2026'!F16+'PBLI - 2026'!G16+'PBLI - 2026'!H16+'PBLI - 2026'!I16+'PBLI - 2026'!J16+'PBLI - 2026'!K16</f>
        <v>2</v>
      </c>
      <c r="K1938" s="1142">
        <f>'PBLI - 2026'!V16+'PBLI - 2026'!W16+'PBLI - 2026'!X16+'PBLI - 2026'!Y16+'PBLI - 2026'!Z16+'PBLI - 2026'!AA16+'PBLI - 2026'!AB16</f>
        <v>0</v>
      </c>
      <c r="L1938" s="1143">
        <f t="shared" si="225"/>
        <v>1</v>
      </c>
      <c r="M1938" s="1143">
        <f t="shared" si="224"/>
        <v>0</v>
      </c>
      <c r="N1938" s="1138">
        <f>'PBLI - 2026'!K16</f>
        <v>0</v>
      </c>
      <c r="O1938" s="1142">
        <f>'PBLI - 2026'!AB16</f>
        <v>0</v>
      </c>
      <c r="P1938" s="1144" t="e">
        <f t="shared" si="228"/>
        <v>#DIV/0!</v>
      </c>
      <c r="Q1938" s="1144"/>
      <c r="R1938" s="1138">
        <f t="shared" si="226"/>
        <v>-2</v>
      </c>
      <c r="S1938" s="1138">
        <f t="shared" si="227"/>
        <v>0</v>
      </c>
    </row>
    <row r="1939" spans="1:19">
      <c r="A1939" s="1138">
        <v>12</v>
      </c>
      <c r="B1939" s="1139" t="str">
        <f>'[1]PBLI - 2025'!B17</f>
        <v>PBIL12</v>
      </c>
      <c r="C1939" s="1140" t="s">
        <v>148</v>
      </c>
      <c r="D1939" s="1140" t="s">
        <v>112</v>
      </c>
      <c r="E1939" s="1139" t="str">
        <f>'[1]PBLI - 2025'!S17</f>
        <v>Secretaría General</v>
      </c>
      <c r="F1939" s="1138" t="str">
        <f>'PBLI - 2026'!C17</f>
        <v>Actividades orientadas a prevenir el sedentarismo, la ansiedad y la depresión</v>
      </c>
      <c r="G1939" s="1138">
        <v>7</v>
      </c>
      <c r="H1939" s="1138" t="s">
        <v>140</v>
      </c>
      <c r="I1939" s="1138">
        <f>'PBLI - 2026'!Q17</f>
        <v>4</v>
      </c>
      <c r="J1939" s="1138">
        <f>'PBLI - 2026'!E17+'PBLI - 2026'!F17+'PBLI - 2026'!G17+'PBLI - 2026'!H17+'PBLI - 2026'!I17+'PBLI - 2026'!J17+'PBLI - 2026'!K17</f>
        <v>2</v>
      </c>
      <c r="K1939" s="1142">
        <f>'PBLI - 2026'!V17+'PBLI - 2026'!W17+'PBLI - 2026'!X17+'PBLI - 2026'!Y17+'PBLI - 2026'!Z17+'PBLI - 2026'!AA17+'PBLI - 2026'!AB17</f>
        <v>0</v>
      </c>
      <c r="L1939" s="1143">
        <f t="shared" si="225"/>
        <v>0.5</v>
      </c>
      <c r="M1939" s="1143">
        <f t="shared" si="224"/>
        <v>0</v>
      </c>
      <c r="N1939" s="1138">
        <f>'PBLI - 2026'!K17</f>
        <v>0</v>
      </c>
      <c r="O1939" s="1142">
        <f>'PBLI - 2026'!AB17</f>
        <v>0</v>
      </c>
      <c r="P1939" s="1144" t="e">
        <f t="shared" si="228"/>
        <v>#DIV/0!</v>
      </c>
      <c r="Q1939" s="1144"/>
      <c r="R1939" s="1138">
        <f t="shared" si="226"/>
        <v>-2</v>
      </c>
      <c r="S1939" s="1138">
        <f t="shared" si="227"/>
        <v>0</v>
      </c>
    </row>
    <row r="1940" spans="1:19">
      <c r="A1940" s="1138">
        <v>13</v>
      </c>
      <c r="B1940" s="1139" t="str">
        <f>'[1]PBLI - 2025'!B18</f>
        <v>PBIL13</v>
      </c>
      <c r="C1940" s="1140" t="s">
        <v>148</v>
      </c>
      <c r="D1940" s="1140" t="s">
        <v>112</v>
      </c>
      <c r="E1940" s="1139" t="str">
        <f>'[1]PBLI - 2025'!S18</f>
        <v>Secretaría General</v>
      </c>
      <c r="F1940" s="1138" t="str">
        <f>'PBLI - 2026'!C18</f>
        <v>Actividades relacionadas con la inclusión de diferentes formas de discapacidad en ambiente laboral</v>
      </c>
      <c r="G1940" s="1138">
        <v>7</v>
      </c>
      <c r="H1940" s="1138" t="s">
        <v>140</v>
      </c>
      <c r="I1940" s="1138">
        <f>'PBLI - 2026'!Q18</f>
        <v>1</v>
      </c>
      <c r="J1940" s="1138">
        <f>'PBLI - 2026'!E18+'PBLI - 2026'!F18+'PBLI - 2026'!G18+'PBLI - 2026'!H18+'PBLI - 2026'!I18+'PBLI - 2026'!J18+'PBLI - 2026'!K18</f>
        <v>0</v>
      </c>
      <c r="K1940" s="1142">
        <f>'PBLI - 2026'!V18+'PBLI - 2026'!W18+'PBLI - 2026'!X18+'PBLI - 2026'!Y18+'PBLI - 2026'!Z18+'PBLI - 2026'!AA18+'PBLI - 2026'!AB18</f>
        <v>0</v>
      </c>
      <c r="L1940" s="1143">
        <f t="shared" si="225"/>
        <v>0</v>
      </c>
      <c r="M1940" s="1143">
        <f t="shared" si="224"/>
        <v>0</v>
      </c>
      <c r="N1940" s="1138">
        <f>'PBLI - 2026'!K18</f>
        <v>0</v>
      </c>
      <c r="O1940" s="1142">
        <f>'PBLI - 2026'!AB18</f>
        <v>0</v>
      </c>
      <c r="P1940" s="1144" t="e">
        <f t="shared" si="228"/>
        <v>#DIV/0!</v>
      </c>
      <c r="Q1940" s="1144"/>
      <c r="R1940" s="1138">
        <f t="shared" si="226"/>
        <v>0</v>
      </c>
      <c r="S1940" s="1138">
        <f t="shared" si="227"/>
        <v>0</v>
      </c>
    </row>
    <row r="1941" spans="1:19">
      <c r="A1941" s="1138">
        <v>14</v>
      </c>
      <c r="B1941" s="1139" t="str">
        <f>'[1]PBLI - 2025'!B19</f>
        <v>PBIL14</v>
      </c>
      <c r="C1941" s="1140" t="s">
        <v>148</v>
      </c>
      <c r="D1941" s="1140" t="s">
        <v>112</v>
      </c>
      <c r="E1941" s="1139" t="str">
        <f>'[1]PBLI - 2025'!S19</f>
        <v>Secretaría General</v>
      </c>
      <c r="F1941" s="1138" t="str">
        <f>'PBLI - 2026'!C19</f>
        <v>Actividades para prevenir, denunciar y proteger al servidor público en actuaciones discriminatorias o de trato desigual</v>
      </c>
      <c r="G1941" s="1138">
        <v>7</v>
      </c>
      <c r="H1941" s="1138" t="s">
        <v>140</v>
      </c>
      <c r="I1941" s="1138">
        <f>'PBLI - 2026'!Q19</f>
        <v>3</v>
      </c>
      <c r="J1941" s="1138">
        <f>'PBLI - 2026'!E19+'PBLI - 2026'!F19+'PBLI - 2026'!G19+'PBLI - 2026'!H19+'PBLI - 2026'!I19+'PBLI - 2026'!J19+'PBLI - 2026'!K19</f>
        <v>1</v>
      </c>
      <c r="K1941" s="1142">
        <f>'PBLI - 2026'!V19+'PBLI - 2026'!W19+'PBLI - 2026'!X19+'PBLI - 2026'!Y19+'PBLI - 2026'!Z19+'PBLI - 2026'!AA19+'PBLI - 2026'!AB19</f>
        <v>0</v>
      </c>
      <c r="L1941" s="1143">
        <f t="shared" si="225"/>
        <v>0.33333333333333331</v>
      </c>
      <c r="M1941" s="1143">
        <f t="shared" si="224"/>
        <v>0</v>
      </c>
      <c r="N1941" s="1138">
        <f>'PBLI - 2026'!K19</f>
        <v>0</v>
      </c>
      <c r="O1941" s="1142">
        <f>'PBLI - 2026'!AB19</f>
        <v>0</v>
      </c>
      <c r="P1941" s="1144" t="e">
        <f t="shared" si="228"/>
        <v>#DIV/0!</v>
      </c>
      <c r="Q1941" s="1144"/>
      <c r="R1941" s="1138">
        <f t="shared" si="226"/>
        <v>-1</v>
      </c>
      <c r="S1941" s="1138">
        <f t="shared" si="227"/>
        <v>0</v>
      </c>
    </row>
    <row r="1942" spans="1:19">
      <c r="A1942" s="1138">
        <v>15</v>
      </c>
      <c r="B1942" s="1139" t="str">
        <f>'[1]PBLI - 2025'!B20</f>
        <v>PBIL15</v>
      </c>
      <c r="C1942" s="1140" t="s">
        <v>148</v>
      </c>
      <c r="D1942" s="1140" t="s">
        <v>112</v>
      </c>
      <c r="E1942" s="1139" t="str">
        <f>'[1]PBLI - 2025'!S20</f>
        <v>Secretaría General</v>
      </c>
      <c r="F1942" s="1138" t="str">
        <f>'PBLI - 2026'!C20</f>
        <v>Actividades relacionadas con la promoción y difusión de protocolos sobre las no violencias basadas en genero</v>
      </c>
      <c r="G1942" s="1138">
        <v>7</v>
      </c>
      <c r="H1942" s="1138" t="s">
        <v>140</v>
      </c>
      <c r="I1942" s="1138">
        <f>'PBLI - 2026'!Q20</f>
        <v>3</v>
      </c>
      <c r="J1942" s="1138">
        <f>'PBLI - 2026'!E20+'PBLI - 2026'!F20+'PBLI - 2026'!G20+'PBLI - 2026'!H20+'PBLI - 2026'!I20+'PBLI - 2026'!J20+'PBLI - 2026'!K20</f>
        <v>1</v>
      </c>
      <c r="K1942" s="1142">
        <f>'PBLI - 2026'!V20+'PBLI - 2026'!W20+'PBLI - 2026'!X20+'PBLI - 2026'!Y20+'PBLI - 2026'!Z20+'PBLI - 2026'!AA20+'PBLI - 2026'!AB20</f>
        <v>0</v>
      </c>
      <c r="L1942" s="1143">
        <f t="shared" si="225"/>
        <v>0.33333333333333331</v>
      </c>
      <c r="M1942" s="1143">
        <f t="shared" si="224"/>
        <v>0</v>
      </c>
      <c r="N1942" s="1138">
        <f>'PBLI - 2026'!K20</f>
        <v>1</v>
      </c>
      <c r="O1942" s="1142">
        <f>'PBLI - 2026'!AB20</f>
        <v>0</v>
      </c>
      <c r="P1942" s="1144">
        <f t="shared" si="228"/>
        <v>0</v>
      </c>
      <c r="Q1942" s="1144"/>
      <c r="R1942" s="1138">
        <f t="shared" si="226"/>
        <v>-1</v>
      </c>
      <c r="S1942" s="1138">
        <f t="shared" si="227"/>
        <v>-1</v>
      </c>
    </row>
    <row r="1943" spans="1:19">
      <c r="A1943" s="1138">
        <v>16</v>
      </c>
      <c r="B1943" s="1139" t="str">
        <f>'[1]PBLI - 2025'!B21</f>
        <v>PBIL16</v>
      </c>
      <c r="C1943" s="1140" t="s">
        <v>148</v>
      </c>
      <c r="D1943" s="1140" t="s">
        <v>112</v>
      </c>
      <c r="E1943" s="1139" t="str">
        <f>'[1]PBLI - 2025'!S21</f>
        <v>Secretaría General</v>
      </c>
      <c r="F1943" s="1138" t="str">
        <f>'PBLI - 2026'!C21</f>
        <v>Revisión y socialización de procedimiento de atención y medidas de protección en situaciones relacionadas con el acoso laboral</v>
      </c>
      <c r="G1943" s="1138">
        <v>7</v>
      </c>
      <c r="H1943" s="1138" t="s">
        <v>140</v>
      </c>
      <c r="I1943" s="1138">
        <f>'PBLI - 2026'!Q21</f>
        <v>1</v>
      </c>
      <c r="J1943" s="1138">
        <f>'PBLI - 2026'!E21+'PBLI - 2026'!F21+'PBLI - 2026'!G21+'PBLI - 2026'!H21+'PBLI - 2026'!I21+'PBLI - 2026'!J21+'PBLI - 2026'!K21</f>
        <v>1</v>
      </c>
      <c r="K1943" s="1142">
        <f>'PBLI - 2026'!V21+'PBLI - 2026'!W21+'PBLI - 2026'!X21+'PBLI - 2026'!Y21+'PBLI - 2026'!Z21+'PBLI - 2026'!AA21+'PBLI - 2026'!AB21</f>
        <v>0</v>
      </c>
      <c r="L1943" s="1143">
        <f t="shared" si="225"/>
        <v>1</v>
      </c>
      <c r="M1943" s="1143">
        <f t="shared" si="224"/>
        <v>0</v>
      </c>
      <c r="N1943" s="1138">
        <f>'PBLI - 2026'!K21</f>
        <v>0</v>
      </c>
      <c r="O1943" s="1142">
        <f>'PBLI - 2026'!AB21</f>
        <v>0</v>
      </c>
      <c r="P1943" s="1144" t="e">
        <f t="shared" si="228"/>
        <v>#DIV/0!</v>
      </c>
      <c r="Q1943" s="1144"/>
      <c r="R1943" s="1138">
        <f t="shared" si="226"/>
        <v>-1</v>
      </c>
      <c r="S1943" s="1138">
        <f t="shared" si="227"/>
        <v>0</v>
      </c>
    </row>
    <row r="1944" spans="1:19">
      <c r="A1944" s="1138">
        <v>17</v>
      </c>
      <c r="B1944" s="1139" t="str">
        <f>'[1]PBLI - 2025'!B22</f>
        <v>PBIL17</v>
      </c>
      <c r="C1944" s="1140" t="s">
        <v>148</v>
      </c>
      <c r="D1944" s="1140" t="s">
        <v>112</v>
      </c>
      <c r="E1944" s="1139" t="str">
        <f>'[1]PBLI - 2025'!S22</f>
        <v>Secretaría General</v>
      </c>
      <c r="F1944" s="1138" t="str">
        <f>'PBLI - 2026'!C22</f>
        <v>Implementación buzon de sugerencias, repositorios de información e iniciativas para el bienestar integral del servidor público</v>
      </c>
      <c r="G1944" s="1138">
        <v>7</v>
      </c>
      <c r="H1944" s="1138" t="s">
        <v>140</v>
      </c>
      <c r="I1944" s="1138">
        <f>'PBLI - 2026'!Q22</f>
        <v>1</v>
      </c>
      <c r="J1944" s="1138">
        <f>'PBLI - 2026'!E22+'PBLI - 2026'!F22+'PBLI - 2026'!G22+'PBLI - 2026'!H22+'PBLI - 2026'!I22+'PBLI - 2026'!J22+'PBLI - 2026'!K22</f>
        <v>1</v>
      </c>
      <c r="K1944" s="1142">
        <f>'PBLI - 2026'!V22+'PBLI - 2026'!W22+'PBLI - 2026'!X22+'PBLI - 2026'!Y22+'PBLI - 2026'!Z22+'PBLI - 2026'!AA22+'PBLI - 2026'!AB22</f>
        <v>0</v>
      </c>
      <c r="L1944" s="1143">
        <f t="shared" si="225"/>
        <v>1</v>
      </c>
      <c r="M1944" s="1143">
        <f t="shared" si="224"/>
        <v>0</v>
      </c>
      <c r="N1944" s="1138">
        <f>'PBLI - 2026'!K22</f>
        <v>1</v>
      </c>
      <c r="O1944" s="1142">
        <f>'PBLI - 2026'!AB22</f>
        <v>0</v>
      </c>
      <c r="P1944" s="1144">
        <f t="shared" si="228"/>
        <v>0</v>
      </c>
      <c r="Q1944" s="1144"/>
      <c r="R1944" s="1138">
        <f t="shared" si="226"/>
        <v>-1</v>
      </c>
      <c r="S1944" s="1138">
        <f t="shared" si="227"/>
        <v>-1</v>
      </c>
    </row>
    <row r="1945" spans="1:19">
      <c r="A1945" s="1138">
        <v>18</v>
      </c>
      <c r="B1945" s="1139" t="str">
        <f>'[1]PBLI - 2025'!B23</f>
        <v>PBIL18</v>
      </c>
      <c r="C1945" s="1140" t="s">
        <v>148</v>
      </c>
      <c r="D1945" s="1140" t="s">
        <v>112</v>
      </c>
      <c r="E1945" s="1139" t="str">
        <f>'[1]PBLI - 2025'!S23</f>
        <v>Secretaría General</v>
      </c>
      <c r="F1945" s="1138" t="str">
        <f>'PBLI - 2026'!C23</f>
        <v>Implementación del Modulo de Bienestar en el aplicativo Kactus</v>
      </c>
      <c r="G1945" s="1138">
        <v>7</v>
      </c>
      <c r="H1945" s="1138" t="s">
        <v>140</v>
      </c>
      <c r="I1945" s="1138">
        <f>'PBLI - 2026'!Q23</f>
        <v>5</v>
      </c>
      <c r="J1945" s="1138">
        <f>'PBLI - 2026'!E23+'PBLI - 2026'!F23+'PBLI - 2026'!G23+'PBLI - 2026'!H23+'PBLI - 2026'!I23+'PBLI - 2026'!J23+'PBLI - 2026'!K23</f>
        <v>3</v>
      </c>
      <c r="K1945" s="1142">
        <f>'PBLI - 2026'!V23+'PBLI - 2026'!W23+'PBLI - 2026'!X23+'PBLI - 2026'!Y23+'PBLI - 2026'!Z23+'PBLI - 2026'!AA23+'PBLI - 2026'!AB23</f>
        <v>0</v>
      </c>
      <c r="L1945" s="1143">
        <f t="shared" si="225"/>
        <v>0.6</v>
      </c>
      <c r="M1945" s="1143">
        <f t="shared" si="224"/>
        <v>0</v>
      </c>
      <c r="N1945" s="1138">
        <f>'PBLI - 2026'!K23</f>
        <v>1</v>
      </c>
      <c r="O1945" s="1142">
        <f>'PBLI - 2026'!AB23</f>
        <v>0</v>
      </c>
      <c r="P1945" s="1144">
        <f t="shared" si="228"/>
        <v>0</v>
      </c>
      <c r="Q1945" s="1144"/>
      <c r="R1945" s="1138">
        <f t="shared" si="226"/>
        <v>-3</v>
      </c>
      <c r="S1945" s="1138">
        <f t="shared" si="227"/>
        <v>-1</v>
      </c>
    </row>
    <row r="1946" spans="1:19">
      <c r="A1946" s="1138">
        <v>19</v>
      </c>
      <c r="B1946" s="1139" t="str">
        <f>'[1]PBLI - 2025'!B24</f>
        <v>PBIL19</v>
      </c>
      <c r="C1946" s="1140" t="s">
        <v>148</v>
      </c>
      <c r="D1946" s="1140" t="s">
        <v>112</v>
      </c>
      <c r="E1946" s="1139" t="str">
        <f>'[1]PBLI - 2025'!S24</f>
        <v>Secretaría General</v>
      </c>
      <c r="F1946" s="1138" t="str">
        <f>'PBLI - 2026'!C24</f>
        <v>Modificación de procedimientos asociados al bienestar de los servidores públicos</v>
      </c>
      <c r="G1946" s="1138">
        <v>7</v>
      </c>
      <c r="H1946" s="1138" t="s">
        <v>140</v>
      </c>
      <c r="I1946" s="1138">
        <f>'PBLI - 2026'!Q24</f>
        <v>3</v>
      </c>
      <c r="J1946" s="1138">
        <f>'PBLI - 2026'!E24+'PBLI - 2026'!F24+'PBLI - 2026'!G24+'PBLI - 2026'!H24+'PBLI - 2026'!I24+'PBLI - 2026'!J24+'PBLI - 2026'!K24</f>
        <v>0</v>
      </c>
      <c r="K1946" s="1142">
        <f>'PBLI - 2026'!V24+'PBLI - 2026'!W24+'PBLI - 2026'!X24+'PBLI - 2026'!Y24+'PBLI - 2026'!Z24+'PBLI - 2026'!AA24+'PBLI - 2026'!AB24</f>
        <v>0</v>
      </c>
      <c r="L1946" s="1143">
        <f t="shared" si="225"/>
        <v>0</v>
      </c>
      <c r="M1946" s="1143">
        <f t="shared" si="224"/>
        <v>0</v>
      </c>
      <c r="N1946" s="1138">
        <f>'PBLI - 2026'!K24</f>
        <v>0</v>
      </c>
      <c r="O1946" s="1142">
        <f>'PBLI - 2026'!AB24</f>
        <v>0</v>
      </c>
      <c r="P1946" s="1144" t="e">
        <f t="shared" si="228"/>
        <v>#DIV/0!</v>
      </c>
      <c r="Q1946" s="1144"/>
      <c r="R1946" s="1138">
        <f t="shared" si="226"/>
        <v>0</v>
      </c>
      <c r="S1946" s="1138">
        <f t="shared" si="227"/>
        <v>0</v>
      </c>
    </row>
    <row r="1947" spans="1:19">
      <c r="A1947" s="1138">
        <v>20</v>
      </c>
      <c r="B1947" s="1139" t="str">
        <f>'[1]PBLI - 2025'!B25</f>
        <v>PBIL20</v>
      </c>
      <c r="C1947" s="1140" t="s">
        <v>148</v>
      </c>
      <c r="D1947" s="1140" t="s">
        <v>112</v>
      </c>
      <c r="E1947" s="1139" t="str">
        <f>'[1]PBLI - 2025'!S25</f>
        <v>Secretaría General</v>
      </c>
      <c r="F1947" s="1138" t="str">
        <f>'PBLI - 2026'!C25</f>
        <v>Adopción y promocion de la Politia de Integridad, valores institucionales y objetivos estratégicos</v>
      </c>
      <c r="G1947" s="1138">
        <v>7</v>
      </c>
      <c r="H1947" s="1138" t="s">
        <v>140</v>
      </c>
      <c r="I1947" s="1138">
        <f>'PBLI - 2026'!Q25</f>
        <v>4</v>
      </c>
      <c r="J1947" s="1138">
        <f>'PBLI - 2026'!E25+'PBLI - 2026'!F25+'PBLI - 2026'!G25+'PBLI - 2026'!H25+'PBLI - 2026'!I25+'PBLI - 2026'!J25+'PBLI - 2026'!K25</f>
        <v>1</v>
      </c>
      <c r="K1947" s="1142">
        <f>'PBLI - 2026'!V25+'PBLI - 2026'!W25+'PBLI - 2026'!X25+'PBLI - 2026'!Y25+'PBLI - 2026'!Z25+'PBLI - 2026'!AA25+'PBLI - 2026'!AB25</f>
        <v>0</v>
      </c>
      <c r="L1947" s="1143">
        <f t="shared" si="225"/>
        <v>0.25</v>
      </c>
      <c r="M1947" s="1143">
        <f t="shared" si="224"/>
        <v>0</v>
      </c>
      <c r="N1947" s="1138">
        <f>'PBLI - 2026'!K25</f>
        <v>0</v>
      </c>
      <c r="O1947" s="1142">
        <f>'PBLI - 2026'!AB25</f>
        <v>0</v>
      </c>
      <c r="P1947" s="1144" t="e">
        <f t="shared" si="228"/>
        <v>#DIV/0!</v>
      </c>
      <c r="Q1947" s="1144"/>
      <c r="R1947" s="1138">
        <f t="shared" si="226"/>
        <v>-1</v>
      </c>
      <c r="S1947" s="1138">
        <f t="shared" si="227"/>
        <v>0</v>
      </c>
    </row>
    <row r="1948" spans="1:19">
      <c r="A1948" s="1138">
        <v>21</v>
      </c>
      <c r="B1948" s="1139" t="str">
        <f>'[1]PBLI - 2025'!B26</f>
        <v>PBIL21</v>
      </c>
      <c r="C1948" s="1140" t="s">
        <v>148</v>
      </c>
      <c r="D1948" s="1140" t="s">
        <v>112</v>
      </c>
      <c r="E1948" s="1139" t="str">
        <f>'[1]PBLI - 2025'!S26</f>
        <v>Secretaría General</v>
      </c>
      <c r="F1948" s="1138" t="str">
        <f>'PBLI - 2026'!C26</f>
        <v>Actividades de voluntariado y solidaridad entre servidores, sus familias y la sociedad en general</v>
      </c>
      <c r="G1948" s="1138">
        <v>7</v>
      </c>
      <c r="H1948" s="1138" t="s">
        <v>140</v>
      </c>
      <c r="I1948" s="1138">
        <f>'PBLI - 2026'!Q26</f>
        <v>1</v>
      </c>
      <c r="J1948" s="1138">
        <f>'PBLI - 2026'!E26+'PBLI - 2026'!F26+'PBLI - 2026'!G26+'PBLI - 2026'!H26+'PBLI - 2026'!I26+'PBLI - 2026'!J26+'PBLI - 2026'!K26</f>
        <v>0</v>
      </c>
      <c r="K1948" s="1142">
        <f>'PBLI - 2026'!V26+'PBLI - 2026'!W26+'PBLI - 2026'!X26+'PBLI - 2026'!Y26+'PBLI - 2026'!Z26+'PBLI - 2026'!AA26+'PBLI - 2026'!AB26</f>
        <v>0</v>
      </c>
      <c r="L1948" s="1143">
        <f t="shared" si="225"/>
        <v>0</v>
      </c>
      <c r="M1948" s="1143">
        <f t="shared" si="224"/>
        <v>0</v>
      </c>
      <c r="N1948" s="1138">
        <f>'PBLI - 2026'!K26</f>
        <v>0</v>
      </c>
      <c r="O1948" s="1142">
        <f>'PBLI - 2026'!AB26</f>
        <v>0</v>
      </c>
      <c r="P1948" s="1144" t="e">
        <f t="shared" si="228"/>
        <v>#DIV/0!</v>
      </c>
      <c r="Q1948" s="1144"/>
      <c r="R1948" s="1138">
        <f t="shared" si="226"/>
        <v>0</v>
      </c>
      <c r="S1948" s="1138">
        <f t="shared" si="227"/>
        <v>0</v>
      </c>
    </row>
    <row r="1949" spans="1:19" ht="15.75" customHeight="1">
      <c r="A1949" s="1138">
        <v>1</v>
      </c>
      <c r="B1949" s="1139" t="str">
        <f>'[1]PBLI - 2025'!B6</f>
        <v>PBIL1</v>
      </c>
      <c r="C1949" s="1138" t="s">
        <v>148</v>
      </c>
      <c r="D1949" s="1138" t="s">
        <v>112</v>
      </c>
      <c r="E1949" s="1139" t="str">
        <f>'[1]PBLI - 2025'!S6</f>
        <v>Secretaría General</v>
      </c>
      <c r="F1949" s="1138" t="str">
        <f>'PBLI - 2026'!C6</f>
        <v>Actividad relacionada con la implementación del Salario Emocional</v>
      </c>
      <c r="G1949" s="1138">
        <v>8</v>
      </c>
      <c r="H1949" s="1138" t="s">
        <v>141</v>
      </c>
      <c r="I1949" s="1138">
        <f>'PBLI - 2026'!Q6</f>
        <v>13</v>
      </c>
      <c r="J1949" s="1138">
        <f>'PBLI - 2026'!E6+'PBLI - 2026'!F6+'PBLI - 2026'!G6+'PBLI - 2026'!H6+'PBLI - 2026'!I6+'PBLI - 2026'!J6+'PBLI - 2026'!K6+'PBLI - 2026'!L6</f>
        <v>8</v>
      </c>
      <c r="K1949" s="1142">
        <f>'PBLI - 2026'!V6+'PBLI - 2026'!W6+'PBLI - 2026'!X6+'PBLI - 2026'!Y6+'PBLI - 2026'!Z6+'PBLI - 2026'!AA6+'PBLI - 2026'!AB6+'PBLI - 2026'!AC6</f>
        <v>0</v>
      </c>
      <c r="L1949" s="1143">
        <f t="shared" si="225"/>
        <v>0.61538461538461542</v>
      </c>
      <c r="M1949" s="1143">
        <f t="shared" si="224"/>
        <v>0</v>
      </c>
      <c r="N1949" s="1138">
        <f>'PBLI - 2026'!L6</f>
        <v>1</v>
      </c>
      <c r="O1949" s="1142">
        <f>'PBLI - 2026'!AC6</f>
        <v>0</v>
      </c>
      <c r="P1949" s="1144">
        <f t="shared" si="228"/>
        <v>0</v>
      </c>
      <c r="Q1949" s="1144"/>
      <c r="R1949" s="1138">
        <f t="shared" si="226"/>
        <v>-8</v>
      </c>
      <c r="S1949" s="1138">
        <f t="shared" si="227"/>
        <v>-1</v>
      </c>
    </row>
    <row r="1950" spans="1:19">
      <c r="A1950" s="1138">
        <v>2</v>
      </c>
      <c r="B1950" s="1139" t="str">
        <f>'[1]PBLI - 2025'!B7</f>
        <v>PBLI2</v>
      </c>
      <c r="C1950" s="1140" t="s">
        <v>148</v>
      </c>
      <c r="D1950" s="1140" t="s">
        <v>112</v>
      </c>
      <c r="E1950" s="1139" t="str">
        <f>'[1]PBLI - 2025'!S7</f>
        <v>Secretaría General</v>
      </c>
      <c r="F1950" s="1138" t="str">
        <f>'PBLI - 2026'!C7</f>
        <v>Actividades encaminadas a incentivar la actvidad fisica (individual y de grupos) y realización de eventos deportivos</v>
      </c>
      <c r="G1950" s="1138">
        <v>8</v>
      </c>
      <c r="H1950" s="1138" t="s">
        <v>141</v>
      </c>
      <c r="I1950" s="1138">
        <f>'PBLI - 2026'!Q7</f>
        <v>3</v>
      </c>
      <c r="J1950" s="1138">
        <f>'PBLI - 2026'!E7+'PBLI - 2026'!F7+'PBLI - 2026'!G7+'PBLI - 2026'!H7+'PBLI - 2026'!I7+'PBLI - 2026'!J7+'PBLI - 2026'!K7+'PBLI - 2026'!L7</f>
        <v>3</v>
      </c>
      <c r="K1950" s="1142">
        <f>'PBLI - 2026'!V7+'PBLI - 2026'!W7+'PBLI - 2026'!X7+'PBLI - 2026'!Y7+'PBLI - 2026'!Z7+'PBLI - 2026'!AA7+'PBLI - 2026'!AB7+'PBLI - 2026'!AC7</f>
        <v>0</v>
      </c>
      <c r="L1950" s="1143">
        <f t="shared" si="225"/>
        <v>1</v>
      </c>
      <c r="M1950" s="1143">
        <f t="shared" si="224"/>
        <v>0</v>
      </c>
      <c r="N1950" s="1138">
        <f>'PBLI - 2026'!L7</f>
        <v>0</v>
      </c>
      <c r="O1950" s="1142">
        <f>'PBLI - 2026'!AC7</f>
        <v>0</v>
      </c>
      <c r="P1950" s="1144" t="e">
        <f t="shared" si="228"/>
        <v>#DIV/0!</v>
      </c>
      <c r="Q1950" s="1144"/>
      <c r="R1950" s="1138">
        <f t="shared" si="226"/>
        <v>-3</v>
      </c>
      <c r="S1950" s="1138">
        <f t="shared" si="227"/>
        <v>0</v>
      </c>
    </row>
    <row r="1951" spans="1:19">
      <c r="A1951" s="1138">
        <v>3</v>
      </c>
      <c r="B1951" s="1139" t="str">
        <f>'[1]PBLI - 2025'!B8</f>
        <v>PBIL3</v>
      </c>
      <c r="C1951" s="1140" t="s">
        <v>148</v>
      </c>
      <c r="D1951" s="1140" t="s">
        <v>112</v>
      </c>
      <c r="E1951" s="1139" t="str">
        <f>'[1]PBLI - 2025'!S8</f>
        <v>Secretaría General</v>
      </c>
      <c r="F1951" s="1138" t="str">
        <f>'PBLI - 2026'!C8</f>
        <v>Eventos artisticos, culturales y celebraciones especiales</v>
      </c>
      <c r="G1951" s="1138">
        <v>8</v>
      </c>
      <c r="H1951" s="1138" t="s">
        <v>141</v>
      </c>
      <c r="I1951" s="1138">
        <f>'PBLI - 2026'!Q8</f>
        <v>10</v>
      </c>
      <c r="J1951" s="1138">
        <f>'PBLI - 2026'!E8+'PBLI - 2026'!F8+'PBLI - 2026'!G8+'PBLI - 2026'!H8+'PBLI - 2026'!I8+'PBLI - 2026'!J8+'PBLI - 2026'!K8+'PBLI - 2026'!L8</f>
        <v>7</v>
      </c>
      <c r="K1951" s="1142">
        <f>'PBLI - 2026'!V8+'PBLI - 2026'!W8+'PBLI - 2026'!X8+'PBLI - 2026'!Y8+'PBLI - 2026'!Z8+'PBLI - 2026'!AA8+'PBLI - 2026'!AB8+'PBLI - 2026'!AC8</f>
        <v>0</v>
      </c>
      <c r="L1951" s="1143">
        <f t="shared" si="225"/>
        <v>0.7</v>
      </c>
      <c r="M1951" s="1143">
        <f t="shared" si="224"/>
        <v>0</v>
      </c>
      <c r="N1951" s="1138">
        <f>'PBLI - 2026'!L8</f>
        <v>0</v>
      </c>
      <c r="O1951" s="1142">
        <f>'PBLI - 2026'!AC8</f>
        <v>0</v>
      </c>
      <c r="P1951" s="1144" t="e">
        <f t="shared" si="228"/>
        <v>#DIV/0!</v>
      </c>
      <c r="Q1951" s="1144"/>
      <c r="R1951" s="1138">
        <f t="shared" si="226"/>
        <v>-7</v>
      </c>
      <c r="S1951" s="1138">
        <f t="shared" si="227"/>
        <v>0</v>
      </c>
    </row>
    <row r="1952" spans="1:19">
      <c r="A1952" s="1138">
        <v>4</v>
      </c>
      <c r="B1952" s="1139" t="str">
        <f>'[1]PBLI - 2025'!B9</f>
        <v>PBIL4</v>
      </c>
      <c r="C1952" s="1140" t="s">
        <v>148</v>
      </c>
      <c r="D1952" s="1140" t="s">
        <v>112</v>
      </c>
      <c r="E1952" s="1139" t="str">
        <f>'[1]PBLI - 2025'!S9</f>
        <v>Secretaría General</v>
      </c>
      <c r="F1952" s="1138" t="str">
        <f>'PBLI - 2026'!C9</f>
        <v>Espacios de capacitación para la creatividad, artes, oficios, promoción del emprendimiento y realización de ferias de servicios</v>
      </c>
      <c r="G1952" s="1138">
        <v>8</v>
      </c>
      <c r="H1952" s="1138" t="s">
        <v>141</v>
      </c>
      <c r="I1952" s="1138">
        <f>'PBLI - 2026'!Q9</f>
        <v>3</v>
      </c>
      <c r="J1952" s="1138">
        <f>'PBLI - 2026'!E9+'PBLI - 2026'!F9+'PBLI - 2026'!G9+'PBLI - 2026'!H9+'PBLI - 2026'!I9+'PBLI - 2026'!J9+'PBLI - 2026'!K9+'PBLI - 2026'!L9</f>
        <v>2</v>
      </c>
      <c r="K1952" s="1142">
        <f>'PBLI - 2026'!V9+'PBLI - 2026'!W9+'PBLI - 2026'!X9+'PBLI - 2026'!Y9+'PBLI - 2026'!Z9+'PBLI - 2026'!AA9+'PBLI - 2026'!AB9+'PBLI - 2026'!AC9</f>
        <v>0</v>
      </c>
      <c r="L1952" s="1143">
        <f t="shared" si="225"/>
        <v>0.66666666666666663</v>
      </c>
      <c r="M1952" s="1143">
        <f t="shared" ref="M1952:M2015" si="229">K1952/I1952</f>
        <v>0</v>
      </c>
      <c r="N1952" s="1138">
        <f>'PBLI - 2026'!L9</f>
        <v>0</v>
      </c>
      <c r="O1952" s="1142">
        <f>'PBLI - 2026'!AC9</f>
        <v>0</v>
      </c>
      <c r="P1952" s="1144" t="e">
        <f t="shared" si="228"/>
        <v>#DIV/0!</v>
      </c>
      <c r="Q1952" s="1144"/>
      <c r="R1952" s="1138">
        <f t="shared" si="226"/>
        <v>-2</v>
      </c>
      <c r="S1952" s="1138">
        <f t="shared" si="227"/>
        <v>0</v>
      </c>
    </row>
    <row r="1953" spans="1:19">
      <c r="A1953" s="1138">
        <v>5</v>
      </c>
      <c r="B1953" s="1139" t="str">
        <f>'[1]PBLI - 2025'!B10</f>
        <v>PBIL5</v>
      </c>
      <c r="C1953" s="1140" t="s">
        <v>148</v>
      </c>
      <c r="D1953" s="1140" t="s">
        <v>112</v>
      </c>
      <c r="E1953" s="1139" t="str">
        <f>'[1]PBLI - 2025'!S10</f>
        <v>Secretaría General</v>
      </c>
      <c r="F1953" s="1138" t="str">
        <f>'PBLI - 2026'!C10</f>
        <v>Actividades para la implementación de la Politica Interna de Teletrabajo y Trabajo en casa</v>
      </c>
      <c r="G1953" s="1138">
        <v>8</v>
      </c>
      <c r="H1953" s="1138" t="s">
        <v>141</v>
      </c>
      <c r="I1953" s="1138">
        <f>'PBLI - 2026'!Q10</f>
        <v>2</v>
      </c>
      <c r="J1953" s="1138">
        <f>'PBLI - 2026'!E10+'PBLI - 2026'!F10+'PBLI - 2026'!G10+'PBLI - 2026'!H10+'PBLI - 2026'!I10+'PBLI - 2026'!J10+'PBLI - 2026'!K10+'PBLI - 2026'!L10</f>
        <v>1</v>
      </c>
      <c r="K1953" s="1142">
        <f>'PBLI - 2026'!V10+'PBLI - 2026'!W10+'PBLI - 2026'!X10+'PBLI - 2026'!Y10+'PBLI - 2026'!Z10+'PBLI - 2026'!AA10+'PBLI - 2026'!AB10+'PBLI - 2026'!AC10</f>
        <v>0</v>
      </c>
      <c r="L1953" s="1143">
        <f t="shared" si="225"/>
        <v>0.5</v>
      </c>
      <c r="M1953" s="1143">
        <f t="shared" si="229"/>
        <v>0</v>
      </c>
      <c r="N1953" s="1138">
        <f>'PBLI - 2026'!L10</f>
        <v>0</v>
      </c>
      <c r="O1953" s="1142">
        <f>'PBLI - 2026'!AC10</f>
        <v>0</v>
      </c>
      <c r="P1953" s="1144" t="e">
        <f t="shared" si="228"/>
        <v>#DIV/0!</v>
      </c>
      <c r="Q1953" s="1144"/>
      <c r="R1953" s="1138">
        <f t="shared" si="226"/>
        <v>-1</v>
      </c>
      <c r="S1953" s="1138">
        <f t="shared" si="227"/>
        <v>0</v>
      </c>
    </row>
    <row r="1954" spans="1:19">
      <c r="A1954" s="1138">
        <v>6</v>
      </c>
      <c r="B1954" s="1139" t="str">
        <f>'[1]PBLI - 2025'!B11</f>
        <v>PBIL6</v>
      </c>
      <c r="C1954" s="1140" t="s">
        <v>148</v>
      </c>
      <c r="D1954" s="1140" t="s">
        <v>112</v>
      </c>
      <c r="E1954" s="1139" t="str">
        <f>'[1]PBLI - 2025'!S11</f>
        <v>Secretaría General</v>
      </c>
      <c r="F1954" s="1138" t="str">
        <f>'PBLI - 2026'!C11</f>
        <v>Actividades dirigidas a la niñez y al disfrute en familia</v>
      </c>
      <c r="G1954" s="1138">
        <v>8</v>
      </c>
      <c r="H1954" s="1138" t="s">
        <v>141</v>
      </c>
      <c r="I1954" s="1138">
        <f>'PBLI - 2026'!Q11</f>
        <v>3</v>
      </c>
      <c r="J1954" s="1138">
        <f>'PBLI - 2026'!E11+'PBLI - 2026'!F11+'PBLI - 2026'!G11+'PBLI - 2026'!H11+'PBLI - 2026'!I11+'PBLI - 2026'!J11+'PBLI - 2026'!K11+'PBLI - 2026'!L11</f>
        <v>1</v>
      </c>
      <c r="K1954" s="1142">
        <f>'PBLI - 2026'!V11+'PBLI - 2026'!W11+'PBLI - 2026'!X11+'PBLI - 2026'!Y11+'PBLI - 2026'!Z11+'PBLI - 2026'!AA11+'PBLI - 2026'!AB11+'PBLI - 2026'!AC11</f>
        <v>0</v>
      </c>
      <c r="L1954" s="1143">
        <f t="shared" si="225"/>
        <v>0.33333333333333331</v>
      </c>
      <c r="M1954" s="1143">
        <f t="shared" si="229"/>
        <v>0</v>
      </c>
      <c r="N1954" s="1138">
        <f>'PBLI - 2026'!L11</f>
        <v>0</v>
      </c>
      <c r="O1954" s="1142">
        <f>'PBLI - 2026'!AC11</f>
        <v>0</v>
      </c>
      <c r="P1954" s="1144" t="e">
        <f t="shared" si="228"/>
        <v>#DIV/0!</v>
      </c>
      <c r="Q1954" s="1144"/>
      <c r="R1954" s="1138">
        <f t="shared" si="226"/>
        <v>-1</v>
      </c>
      <c r="S1954" s="1138">
        <f t="shared" si="227"/>
        <v>0</v>
      </c>
    </row>
    <row r="1955" spans="1:19">
      <c r="A1955" s="1138">
        <v>7</v>
      </c>
      <c r="B1955" s="1139" t="str">
        <f>'[1]PBLI - 2025'!B12</f>
        <v>PBIL7</v>
      </c>
      <c r="C1955" s="1140" t="s">
        <v>148</v>
      </c>
      <c r="D1955" s="1140" t="s">
        <v>112</v>
      </c>
      <c r="E1955" s="1139" t="str">
        <f>'[1]PBLI - 2025'!S12</f>
        <v>Secretaría General</v>
      </c>
      <c r="F1955" s="1138" t="str">
        <f>'PBLI - 2026'!C12</f>
        <v>Celebración Día de la Metrología y Día del INM</v>
      </c>
      <c r="G1955" s="1138">
        <v>8</v>
      </c>
      <c r="H1955" s="1138" t="s">
        <v>141</v>
      </c>
      <c r="I1955" s="1138">
        <f>'PBLI - 2026'!Q12</f>
        <v>2</v>
      </c>
      <c r="J1955" s="1138">
        <f>'PBLI - 2026'!E12+'PBLI - 2026'!F12+'PBLI - 2026'!G12+'PBLI - 2026'!H12+'PBLI - 2026'!I12+'PBLI - 2026'!J12+'PBLI - 2026'!K12+'PBLI - 2026'!L12</f>
        <v>1</v>
      </c>
      <c r="K1955" s="1142">
        <f>'PBLI - 2026'!V12+'PBLI - 2026'!W12+'PBLI - 2026'!X12+'PBLI - 2026'!Y12+'PBLI - 2026'!Z12+'PBLI - 2026'!AA12+'PBLI - 2026'!AB12+'PBLI - 2026'!AC12</f>
        <v>0</v>
      </c>
      <c r="L1955" s="1143">
        <f t="shared" si="225"/>
        <v>0.5</v>
      </c>
      <c r="M1955" s="1143">
        <f t="shared" si="229"/>
        <v>0</v>
      </c>
      <c r="N1955" s="1138">
        <f>'PBLI - 2026'!L12</f>
        <v>0</v>
      </c>
      <c r="O1955" s="1142">
        <f>'PBLI - 2026'!AC12</f>
        <v>0</v>
      </c>
      <c r="P1955" s="1144" t="e">
        <f t="shared" si="228"/>
        <v>#DIV/0!</v>
      </c>
      <c r="Q1955" s="1144"/>
      <c r="R1955" s="1138">
        <f t="shared" si="226"/>
        <v>-1</v>
      </c>
      <c r="S1955" s="1138">
        <f t="shared" si="227"/>
        <v>0</v>
      </c>
    </row>
    <row r="1956" spans="1:19">
      <c r="A1956" s="1138">
        <v>8</v>
      </c>
      <c r="B1956" s="1139" t="str">
        <f>'[1]PBLI - 2025'!B13</f>
        <v>PBIL8</v>
      </c>
      <c r="C1956" s="1140" t="s">
        <v>148</v>
      </c>
      <c r="D1956" s="1140" t="s">
        <v>112</v>
      </c>
      <c r="E1956" s="1139" t="str">
        <f>'[1]PBLI - 2025'!S13</f>
        <v>Secretaría General</v>
      </c>
      <c r="F1956" s="1138" t="str">
        <f>'PBLI - 2026'!C13</f>
        <v>Celebración Día Nacional del Servidor Público</v>
      </c>
      <c r="G1956" s="1138">
        <v>8</v>
      </c>
      <c r="H1956" s="1138" t="s">
        <v>141</v>
      </c>
      <c r="I1956" s="1138">
        <f>'PBLI - 2026'!Q13</f>
        <v>1</v>
      </c>
      <c r="J1956" s="1138">
        <f>'PBLI - 2026'!E13+'PBLI - 2026'!F13+'PBLI - 2026'!G13+'PBLI - 2026'!H13+'PBLI - 2026'!I13+'PBLI - 2026'!J13+'PBLI - 2026'!K13+'PBLI - 2026'!L13</f>
        <v>1</v>
      </c>
      <c r="K1956" s="1142">
        <f>'PBLI - 2026'!V13+'PBLI - 2026'!W13+'PBLI - 2026'!X13+'PBLI - 2026'!Y13+'PBLI - 2026'!Z13+'PBLI - 2026'!AA13+'PBLI - 2026'!AB13+'PBLI - 2026'!AC13</f>
        <v>0</v>
      </c>
      <c r="L1956" s="1143">
        <f t="shared" si="225"/>
        <v>1</v>
      </c>
      <c r="M1956" s="1143">
        <f t="shared" si="229"/>
        <v>0</v>
      </c>
      <c r="N1956" s="1138">
        <f>'PBLI - 2026'!L13</f>
        <v>0</v>
      </c>
      <c r="O1956" s="1142">
        <f>'PBLI - 2026'!AC13</f>
        <v>0</v>
      </c>
      <c r="P1956" s="1144" t="e">
        <f t="shared" si="228"/>
        <v>#DIV/0!</v>
      </c>
      <c r="Q1956" s="1144"/>
      <c r="R1956" s="1138">
        <f t="shared" si="226"/>
        <v>-1</v>
      </c>
      <c r="S1956" s="1138">
        <f t="shared" si="227"/>
        <v>0</v>
      </c>
    </row>
    <row r="1957" spans="1:19">
      <c r="A1957" s="1138">
        <v>9</v>
      </c>
      <c r="B1957" s="1139" t="str">
        <f>'[1]PBLI - 2025'!B14</f>
        <v>PBIL9</v>
      </c>
      <c r="C1957" s="1140" t="s">
        <v>148</v>
      </c>
      <c r="D1957" s="1140" t="s">
        <v>112</v>
      </c>
      <c r="E1957" s="1139" t="str">
        <f>'[1]PBLI - 2025'!S14</f>
        <v>Secretaría General</v>
      </c>
      <c r="F1957" s="1138" t="str">
        <f>'PBLI - 2026'!C14</f>
        <v>Actividades de promoción de la lectura  y espacios de esparcimiento en familia</v>
      </c>
      <c r="G1957" s="1138">
        <v>8</v>
      </c>
      <c r="H1957" s="1138" t="s">
        <v>141</v>
      </c>
      <c r="I1957" s="1138">
        <f>'PBLI - 2026'!Q14</f>
        <v>1</v>
      </c>
      <c r="J1957" s="1138">
        <f>'PBLI - 2026'!E14+'PBLI - 2026'!F14+'PBLI - 2026'!G14+'PBLI - 2026'!H14+'PBLI - 2026'!I14+'PBLI - 2026'!J14+'PBLI - 2026'!K14+'PBLI - 2026'!L14</f>
        <v>1</v>
      </c>
      <c r="K1957" s="1142">
        <f>'PBLI - 2026'!V14+'PBLI - 2026'!W14+'PBLI - 2026'!X14+'PBLI - 2026'!Y14+'PBLI - 2026'!Z14+'PBLI - 2026'!AA14+'PBLI - 2026'!AB14+'PBLI - 2026'!AC14</f>
        <v>0</v>
      </c>
      <c r="L1957" s="1143">
        <f t="shared" si="225"/>
        <v>1</v>
      </c>
      <c r="M1957" s="1143">
        <f t="shared" si="229"/>
        <v>0</v>
      </c>
      <c r="N1957" s="1138">
        <f>'PBLI - 2026'!L14</f>
        <v>0</v>
      </c>
      <c r="O1957" s="1142">
        <f>'PBLI - 2026'!AC14</f>
        <v>0</v>
      </c>
      <c r="P1957" s="1144" t="e">
        <f t="shared" si="228"/>
        <v>#DIV/0!</v>
      </c>
      <c r="Q1957" s="1144"/>
      <c r="R1957" s="1138">
        <f t="shared" si="226"/>
        <v>-1</v>
      </c>
      <c r="S1957" s="1138">
        <f t="shared" si="227"/>
        <v>0</v>
      </c>
    </row>
    <row r="1958" spans="1:19">
      <c r="A1958" s="1138">
        <v>10</v>
      </c>
      <c r="B1958" s="1139" t="str">
        <f>'[1]PBLI - 2025'!B15</f>
        <v>PBIL10</v>
      </c>
      <c r="C1958" s="1140" t="s">
        <v>148</v>
      </c>
      <c r="D1958" s="1140" t="s">
        <v>112</v>
      </c>
      <c r="E1958" s="1139" t="str">
        <f>'[1]PBLI - 2025'!S15</f>
        <v>Secretaría General</v>
      </c>
      <c r="F1958" s="1138" t="str">
        <f>'PBLI - 2026'!C15</f>
        <v>Caminatas ecologicas y contacto con el medio ambiente</v>
      </c>
      <c r="G1958" s="1138">
        <v>8</v>
      </c>
      <c r="H1958" s="1138" t="s">
        <v>141</v>
      </c>
      <c r="I1958" s="1138">
        <f>'PBLI - 2026'!Q15</f>
        <v>2</v>
      </c>
      <c r="J1958" s="1138">
        <f>'PBLI - 2026'!E15+'PBLI - 2026'!F15+'PBLI - 2026'!G15+'PBLI - 2026'!H15+'PBLI - 2026'!I15+'PBLI - 2026'!J15+'PBLI - 2026'!K15+'PBLI - 2026'!L15</f>
        <v>1</v>
      </c>
      <c r="K1958" s="1142">
        <f>'PBLI - 2026'!V15+'PBLI - 2026'!W15+'PBLI - 2026'!X15+'PBLI - 2026'!Y15+'PBLI - 2026'!Z15+'PBLI - 2026'!AA15+'PBLI - 2026'!AB15+'PBLI - 2026'!AC15</f>
        <v>0</v>
      </c>
      <c r="L1958" s="1143">
        <f t="shared" si="225"/>
        <v>0.5</v>
      </c>
      <c r="M1958" s="1143">
        <f t="shared" si="229"/>
        <v>0</v>
      </c>
      <c r="N1958" s="1138">
        <f>'PBLI - 2026'!L15</f>
        <v>0</v>
      </c>
      <c r="O1958" s="1142">
        <f>'PBLI - 2026'!AC15</f>
        <v>0</v>
      </c>
      <c r="P1958" s="1144" t="e">
        <f t="shared" si="228"/>
        <v>#DIV/0!</v>
      </c>
      <c r="Q1958" s="1144"/>
      <c r="R1958" s="1138">
        <f t="shared" si="226"/>
        <v>-1</v>
      </c>
      <c r="S1958" s="1138">
        <f t="shared" si="227"/>
        <v>0</v>
      </c>
    </row>
    <row r="1959" spans="1:19">
      <c r="A1959" s="1138">
        <v>11</v>
      </c>
      <c r="B1959" s="1139" t="str">
        <f>'[1]PBLI - 2025'!B16</f>
        <v>PBIL11</v>
      </c>
      <c r="C1959" s="1140" t="s">
        <v>148</v>
      </c>
      <c r="D1959" s="1140" t="s">
        <v>112</v>
      </c>
      <c r="E1959" s="1139" t="str">
        <f>'[1]PBLI - 2025'!S16</f>
        <v>Secretaría General</v>
      </c>
      <c r="F1959" s="1138" t="str">
        <f>'PBLI - 2026'!C16</f>
        <v>Actvidades de medición y mejoramiento del clima organizacional</v>
      </c>
      <c r="G1959" s="1138">
        <v>8</v>
      </c>
      <c r="H1959" s="1138" t="s">
        <v>141</v>
      </c>
      <c r="I1959" s="1138">
        <f>'PBLI - 2026'!Q16</f>
        <v>2</v>
      </c>
      <c r="J1959" s="1138">
        <f>'PBLI - 2026'!E16+'PBLI - 2026'!F16+'PBLI - 2026'!G16+'PBLI - 2026'!H16+'PBLI - 2026'!I16+'PBLI - 2026'!J16+'PBLI - 2026'!K16+'PBLI - 2026'!L16</f>
        <v>2</v>
      </c>
      <c r="K1959" s="1142">
        <f>'PBLI - 2026'!V16+'PBLI - 2026'!W16+'PBLI - 2026'!X16+'PBLI - 2026'!Y16+'PBLI - 2026'!Z16+'PBLI - 2026'!AA16+'PBLI - 2026'!AB16+'PBLI - 2026'!AC16</f>
        <v>0</v>
      </c>
      <c r="L1959" s="1143">
        <f t="shared" si="225"/>
        <v>1</v>
      </c>
      <c r="M1959" s="1143">
        <f t="shared" si="229"/>
        <v>0</v>
      </c>
      <c r="N1959" s="1138">
        <f>'PBLI - 2026'!L16</f>
        <v>0</v>
      </c>
      <c r="O1959" s="1142">
        <f>'PBLI - 2026'!AC16</f>
        <v>0</v>
      </c>
      <c r="P1959" s="1144" t="e">
        <f t="shared" si="228"/>
        <v>#DIV/0!</v>
      </c>
      <c r="Q1959" s="1144"/>
      <c r="R1959" s="1138">
        <f t="shared" si="226"/>
        <v>-2</v>
      </c>
      <c r="S1959" s="1138">
        <f t="shared" si="227"/>
        <v>0</v>
      </c>
    </row>
    <row r="1960" spans="1:19">
      <c r="A1960" s="1138">
        <v>12</v>
      </c>
      <c r="B1960" s="1139" t="str">
        <f>'[1]PBLI - 2025'!B17</f>
        <v>PBIL12</v>
      </c>
      <c r="C1960" s="1140" t="s">
        <v>148</v>
      </c>
      <c r="D1960" s="1140" t="s">
        <v>112</v>
      </c>
      <c r="E1960" s="1139" t="str">
        <f>'[1]PBLI - 2025'!S17</f>
        <v>Secretaría General</v>
      </c>
      <c r="F1960" s="1138" t="str">
        <f>'PBLI - 2026'!C17</f>
        <v>Actividades orientadas a prevenir el sedentarismo, la ansiedad y la depresión</v>
      </c>
      <c r="G1960" s="1138">
        <v>8</v>
      </c>
      <c r="H1960" s="1138" t="s">
        <v>141</v>
      </c>
      <c r="I1960" s="1138">
        <f>'PBLI - 2026'!Q17</f>
        <v>4</v>
      </c>
      <c r="J1960" s="1138">
        <f>'PBLI - 2026'!E17+'PBLI - 2026'!F17+'PBLI - 2026'!G17+'PBLI - 2026'!H17+'PBLI - 2026'!I17+'PBLI - 2026'!J17+'PBLI - 2026'!K17+'PBLI - 2026'!L17</f>
        <v>2</v>
      </c>
      <c r="K1960" s="1142">
        <f>'PBLI - 2026'!V17+'PBLI - 2026'!W17+'PBLI - 2026'!X17+'PBLI - 2026'!Y17+'PBLI - 2026'!Z17+'PBLI - 2026'!AA17+'PBLI - 2026'!AB17+'PBLI - 2026'!AC17</f>
        <v>0</v>
      </c>
      <c r="L1960" s="1143">
        <f t="shared" si="225"/>
        <v>0.5</v>
      </c>
      <c r="M1960" s="1143">
        <f t="shared" si="229"/>
        <v>0</v>
      </c>
      <c r="N1960" s="1138">
        <f>'PBLI - 2026'!L17</f>
        <v>0</v>
      </c>
      <c r="O1960" s="1142">
        <f>'PBLI - 2026'!AC17</f>
        <v>0</v>
      </c>
      <c r="P1960" s="1144" t="e">
        <f t="shared" si="228"/>
        <v>#DIV/0!</v>
      </c>
      <c r="Q1960" s="1144"/>
      <c r="R1960" s="1138">
        <f t="shared" si="226"/>
        <v>-2</v>
      </c>
      <c r="S1960" s="1138">
        <f t="shared" si="227"/>
        <v>0</v>
      </c>
    </row>
    <row r="1961" spans="1:19">
      <c r="A1961" s="1138">
        <v>13</v>
      </c>
      <c r="B1961" s="1139" t="str">
        <f>'[1]PBLI - 2025'!B18</f>
        <v>PBIL13</v>
      </c>
      <c r="C1961" s="1140" t="s">
        <v>148</v>
      </c>
      <c r="D1961" s="1140" t="s">
        <v>112</v>
      </c>
      <c r="E1961" s="1139" t="str">
        <f>'[1]PBLI - 2025'!S18</f>
        <v>Secretaría General</v>
      </c>
      <c r="F1961" s="1138" t="str">
        <f>'PBLI - 2026'!C18</f>
        <v>Actividades relacionadas con la inclusión de diferentes formas de discapacidad en ambiente laboral</v>
      </c>
      <c r="G1961" s="1138">
        <v>8</v>
      </c>
      <c r="H1961" s="1138" t="s">
        <v>141</v>
      </c>
      <c r="I1961" s="1138">
        <f>'PBLI - 2026'!Q18</f>
        <v>1</v>
      </c>
      <c r="J1961" s="1138">
        <f>'PBLI - 2026'!E18+'PBLI - 2026'!F18+'PBLI - 2026'!G18+'PBLI - 2026'!H18+'PBLI - 2026'!I18+'PBLI - 2026'!J18+'PBLI - 2026'!K18+'PBLI - 2026'!L18</f>
        <v>0</v>
      </c>
      <c r="K1961" s="1142">
        <f>'PBLI - 2026'!V18+'PBLI - 2026'!W18+'PBLI - 2026'!X18+'PBLI - 2026'!Y18+'PBLI - 2026'!Z18+'PBLI - 2026'!AA18+'PBLI - 2026'!AB18+'PBLI - 2026'!AC18</f>
        <v>0</v>
      </c>
      <c r="L1961" s="1143">
        <f t="shared" si="225"/>
        <v>0</v>
      </c>
      <c r="M1961" s="1143">
        <f t="shared" si="229"/>
        <v>0</v>
      </c>
      <c r="N1961" s="1138">
        <f>'PBLI - 2026'!L18</f>
        <v>0</v>
      </c>
      <c r="O1961" s="1142">
        <f>'PBLI - 2026'!AC18</f>
        <v>0</v>
      </c>
      <c r="P1961" s="1144" t="e">
        <f t="shared" si="228"/>
        <v>#DIV/0!</v>
      </c>
      <c r="Q1961" s="1144"/>
      <c r="R1961" s="1138">
        <f t="shared" si="226"/>
        <v>0</v>
      </c>
      <c r="S1961" s="1138">
        <f t="shared" si="227"/>
        <v>0</v>
      </c>
    </row>
    <row r="1962" spans="1:19">
      <c r="A1962" s="1138">
        <v>14</v>
      </c>
      <c r="B1962" s="1139" t="str">
        <f>'[1]PBLI - 2025'!B19</f>
        <v>PBIL14</v>
      </c>
      <c r="C1962" s="1140" t="s">
        <v>148</v>
      </c>
      <c r="D1962" s="1140" t="s">
        <v>112</v>
      </c>
      <c r="E1962" s="1139" t="str">
        <f>'[1]PBLI - 2025'!S19</f>
        <v>Secretaría General</v>
      </c>
      <c r="F1962" s="1138" t="str">
        <f>'PBLI - 2026'!C19</f>
        <v>Actividades para prevenir, denunciar y proteger al servidor público en actuaciones discriminatorias o de trato desigual</v>
      </c>
      <c r="G1962" s="1138">
        <v>8</v>
      </c>
      <c r="H1962" s="1138" t="s">
        <v>141</v>
      </c>
      <c r="I1962" s="1138">
        <f>'PBLI - 2026'!Q19</f>
        <v>3</v>
      </c>
      <c r="J1962" s="1138">
        <f>'PBLI - 2026'!E19+'PBLI - 2026'!F19+'PBLI - 2026'!G19+'PBLI - 2026'!H19+'PBLI - 2026'!I19+'PBLI - 2026'!J19+'PBLI - 2026'!K19+'PBLI - 2026'!L19</f>
        <v>2</v>
      </c>
      <c r="K1962" s="1142">
        <f>'PBLI - 2026'!V19+'PBLI - 2026'!W19+'PBLI - 2026'!X19+'PBLI - 2026'!Y19+'PBLI - 2026'!Z19+'PBLI - 2026'!AA19+'PBLI - 2026'!AB19+'PBLI - 2026'!AC19</f>
        <v>0</v>
      </c>
      <c r="L1962" s="1143">
        <f t="shared" si="225"/>
        <v>0.66666666666666663</v>
      </c>
      <c r="M1962" s="1143">
        <f t="shared" si="229"/>
        <v>0</v>
      </c>
      <c r="N1962" s="1138">
        <f>'PBLI - 2026'!L19</f>
        <v>1</v>
      </c>
      <c r="O1962" s="1142">
        <f>'PBLI - 2026'!AC19</f>
        <v>0</v>
      </c>
      <c r="P1962" s="1144">
        <f t="shared" si="228"/>
        <v>0</v>
      </c>
      <c r="Q1962" s="1144"/>
      <c r="R1962" s="1138">
        <f t="shared" si="226"/>
        <v>-2</v>
      </c>
      <c r="S1962" s="1138">
        <f t="shared" si="227"/>
        <v>-1</v>
      </c>
    </row>
    <row r="1963" spans="1:19">
      <c r="A1963" s="1138">
        <v>15</v>
      </c>
      <c r="B1963" s="1139" t="str">
        <f>'[1]PBLI - 2025'!B20</f>
        <v>PBIL15</v>
      </c>
      <c r="C1963" s="1140" t="s">
        <v>148</v>
      </c>
      <c r="D1963" s="1140" t="s">
        <v>112</v>
      </c>
      <c r="E1963" s="1139" t="str">
        <f>'[1]PBLI - 2025'!S20</f>
        <v>Secretaría General</v>
      </c>
      <c r="F1963" s="1138" t="str">
        <f>'PBLI - 2026'!C20</f>
        <v>Actividades relacionadas con la promoción y difusión de protocolos sobre las no violencias basadas en genero</v>
      </c>
      <c r="G1963" s="1138">
        <v>8</v>
      </c>
      <c r="H1963" s="1138" t="s">
        <v>141</v>
      </c>
      <c r="I1963" s="1138">
        <f>'PBLI - 2026'!Q20</f>
        <v>3</v>
      </c>
      <c r="J1963" s="1138">
        <f>'PBLI - 2026'!E20+'PBLI - 2026'!F20+'PBLI - 2026'!G20+'PBLI - 2026'!H20+'PBLI - 2026'!I20+'PBLI - 2026'!J20+'PBLI - 2026'!K20+'PBLI - 2026'!L20</f>
        <v>1</v>
      </c>
      <c r="K1963" s="1142">
        <f>'PBLI - 2026'!V20+'PBLI - 2026'!W20+'PBLI - 2026'!X20+'PBLI - 2026'!Y20+'PBLI - 2026'!Z20+'PBLI - 2026'!AA20+'PBLI - 2026'!AB20+'PBLI - 2026'!AC20</f>
        <v>0</v>
      </c>
      <c r="L1963" s="1143">
        <f t="shared" si="225"/>
        <v>0.33333333333333331</v>
      </c>
      <c r="M1963" s="1143">
        <f t="shared" si="229"/>
        <v>0</v>
      </c>
      <c r="N1963" s="1138">
        <f>'PBLI - 2026'!L20</f>
        <v>0</v>
      </c>
      <c r="O1963" s="1142">
        <f>'PBLI - 2026'!AC20</f>
        <v>0</v>
      </c>
      <c r="P1963" s="1144" t="e">
        <f t="shared" si="228"/>
        <v>#DIV/0!</v>
      </c>
      <c r="Q1963" s="1144"/>
      <c r="R1963" s="1138">
        <f t="shared" si="226"/>
        <v>-1</v>
      </c>
      <c r="S1963" s="1138">
        <f t="shared" si="227"/>
        <v>0</v>
      </c>
    </row>
    <row r="1964" spans="1:19">
      <c r="A1964" s="1138">
        <v>16</v>
      </c>
      <c r="B1964" s="1139" t="str">
        <f>'[1]PBLI - 2025'!B21</f>
        <v>PBIL16</v>
      </c>
      <c r="C1964" s="1140" t="s">
        <v>148</v>
      </c>
      <c r="D1964" s="1140" t="s">
        <v>112</v>
      </c>
      <c r="E1964" s="1139" t="str">
        <f>'[1]PBLI - 2025'!S21</f>
        <v>Secretaría General</v>
      </c>
      <c r="F1964" s="1138" t="str">
        <f>'PBLI - 2026'!C21</f>
        <v>Revisión y socialización de procedimiento de atención y medidas de protección en situaciones relacionadas con el acoso laboral</v>
      </c>
      <c r="G1964" s="1138">
        <v>8</v>
      </c>
      <c r="H1964" s="1138" t="s">
        <v>141</v>
      </c>
      <c r="I1964" s="1138">
        <f>'PBLI - 2026'!Q21</f>
        <v>1</v>
      </c>
      <c r="J1964" s="1138">
        <f>'PBLI - 2026'!E21+'PBLI - 2026'!F21+'PBLI - 2026'!G21+'PBLI - 2026'!H21+'PBLI - 2026'!I21+'PBLI - 2026'!J21+'PBLI - 2026'!K21+'PBLI - 2026'!L21</f>
        <v>1</v>
      </c>
      <c r="K1964" s="1142">
        <f>'PBLI - 2026'!V21+'PBLI - 2026'!W21+'PBLI - 2026'!X21+'PBLI - 2026'!Y21+'PBLI - 2026'!Z21+'PBLI - 2026'!AA21+'PBLI - 2026'!AB21+'PBLI - 2026'!AC21</f>
        <v>0</v>
      </c>
      <c r="L1964" s="1143">
        <f t="shared" si="225"/>
        <v>1</v>
      </c>
      <c r="M1964" s="1143">
        <f t="shared" si="229"/>
        <v>0</v>
      </c>
      <c r="N1964" s="1138">
        <f>'PBLI - 2026'!L21</f>
        <v>0</v>
      </c>
      <c r="O1964" s="1142">
        <f>'PBLI - 2026'!AC21</f>
        <v>0</v>
      </c>
      <c r="P1964" s="1144" t="e">
        <f t="shared" si="228"/>
        <v>#DIV/0!</v>
      </c>
      <c r="Q1964" s="1144"/>
      <c r="R1964" s="1138">
        <f t="shared" si="226"/>
        <v>-1</v>
      </c>
      <c r="S1964" s="1138">
        <f t="shared" si="227"/>
        <v>0</v>
      </c>
    </row>
    <row r="1965" spans="1:19">
      <c r="A1965" s="1138">
        <v>17</v>
      </c>
      <c r="B1965" s="1139" t="str">
        <f>'[1]PBLI - 2025'!B22</f>
        <v>PBIL17</v>
      </c>
      <c r="C1965" s="1140" t="s">
        <v>148</v>
      </c>
      <c r="D1965" s="1140" t="s">
        <v>112</v>
      </c>
      <c r="E1965" s="1139" t="str">
        <f>'[1]PBLI - 2025'!S22</f>
        <v>Secretaría General</v>
      </c>
      <c r="F1965" s="1138" t="str">
        <f>'PBLI - 2026'!C22</f>
        <v>Implementación buzon de sugerencias, repositorios de información e iniciativas para el bienestar integral del servidor público</v>
      </c>
      <c r="G1965" s="1138">
        <v>8</v>
      </c>
      <c r="H1965" s="1138" t="s">
        <v>141</v>
      </c>
      <c r="I1965" s="1138">
        <f>'PBLI - 2026'!Q22</f>
        <v>1</v>
      </c>
      <c r="J1965" s="1138">
        <f>'PBLI - 2026'!E22+'PBLI - 2026'!F22+'PBLI - 2026'!G22+'PBLI - 2026'!H22+'PBLI - 2026'!I22+'PBLI - 2026'!J22+'PBLI - 2026'!K22+'PBLI - 2026'!L22</f>
        <v>1</v>
      </c>
      <c r="K1965" s="1142">
        <f>'PBLI - 2026'!V22+'PBLI - 2026'!W22+'PBLI - 2026'!X22+'PBLI - 2026'!Y22+'PBLI - 2026'!Z22+'PBLI - 2026'!AA22+'PBLI - 2026'!AB22+'PBLI - 2026'!AC22</f>
        <v>0</v>
      </c>
      <c r="L1965" s="1143">
        <f t="shared" si="225"/>
        <v>1</v>
      </c>
      <c r="M1965" s="1143">
        <f t="shared" si="229"/>
        <v>0</v>
      </c>
      <c r="N1965" s="1138">
        <f>'PBLI - 2026'!L22</f>
        <v>0</v>
      </c>
      <c r="O1965" s="1142">
        <f>'PBLI - 2026'!AC22</f>
        <v>0</v>
      </c>
      <c r="P1965" s="1144" t="e">
        <f t="shared" si="228"/>
        <v>#DIV/0!</v>
      </c>
      <c r="Q1965" s="1144"/>
      <c r="R1965" s="1138">
        <f t="shared" si="226"/>
        <v>-1</v>
      </c>
      <c r="S1965" s="1138">
        <f t="shared" si="227"/>
        <v>0</v>
      </c>
    </row>
    <row r="1966" spans="1:19">
      <c r="A1966" s="1138">
        <v>18</v>
      </c>
      <c r="B1966" s="1139" t="str">
        <f>'[1]PBLI - 2025'!B23</f>
        <v>PBIL18</v>
      </c>
      <c r="C1966" s="1140" t="s">
        <v>148</v>
      </c>
      <c r="D1966" s="1140" t="s">
        <v>112</v>
      </c>
      <c r="E1966" s="1139" t="str">
        <f>'[1]PBLI - 2025'!S23</f>
        <v>Secretaría General</v>
      </c>
      <c r="F1966" s="1138" t="str">
        <f>'PBLI - 2026'!C23</f>
        <v>Implementación del Modulo de Bienestar en el aplicativo Kactus</v>
      </c>
      <c r="G1966" s="1138">
        <v>8</v>
      </c>
      <c r="H1966" s="1138" t="s">
        <v>141</v>
      </c>
      <c r="I1966" s="1138">
        <f>'PBLI - 2026'!Q23</f>
        <v>5</v>
      </c>
      <c r="J1966" s="1138">
        <f>'PBLI - 2026'!E23+'PBLI - 2026'!F23+'PBLI - 2026'!G23+'PBLI - 2026'!H23+'PBLI - 2026'!I23+'PBLI - 2026'!J23+'PBLI - 2026'!K23+'PBLI - 2026'!L23</f>
        <v>3</v>
      </c>
      <c r="K1966" s="1142">
        <f>'PBLI - 2026'!V23+'PBLI - 2026'!W23+'PBLI - 2026'!X23+'PBLI - 2026'!Y23+'PBLI - 2026'!Z23+'PBLI - 2026'!AA23+'PBLI - 2026'!AB23+'PBLI - 2026'!AC23</f>
        <v>0</v>
      </c>
      <c r="L1966" s="1143">
        <f t="shared" si="225"/>
        <v>0.6</v>
      </c>
      <c r="M1966" s="1143">
        <f t="shared" si="229"/>
        <v>0</v>
      </c>
      <c r="N1966" s="1138">
        <f>'PBLI - 2026'!L23</f>
        <v>0</v>
      </c>
      <c r="O1966" s="1142">
        <f>'PBLI - 2026'!AC23</f>
        <v>0</v>
      </c>
      <c r="P1966" s="1144" t="e">
        <f t="shared" si="228"/>
        <v>#DIV/0!</v>
      </c>
      <c r="Q1966" s="1144"/>
      <c r="R1966" s="1138">
        <f t="shared" si="226"/>
        <v>-3</v>
      </c>
      <c r="S1966" s="1138">
        <f t="shared" si="227"/>
        <v>0</v>
      </c>
    </row>
    <row r="1967" spans="1:19">
      <c r="A1967" s="1138">
        <v>19</v>
      </c>
      <c r="B1967" s="1139" t="str">
        <f>'[1]PBLI - 2025'!B24</f>
        <v>PBIL19</v>
      </c>
      <c r="C1967" s="1140" t="s">
        <v>148</v>
      </c>
      <c r="D1967" s="1140" t="s">
        <v>112</v>
      </c>
      <c r="E1967" s="1139" t="str">
        <f>'[1]PBLI - 2025'!S24</f>
        <v>Secretaría General</v>
      </c>
      <c r="F1967" s="1138" t="str">
        <f>'PBLI - 2026'!C24</f>
        <v>Modificación de procedimientos asociados al bienestar de los servidores públicos</v>
      </c>
      <c r="G1967" s="1138">
        <v>8</v>
      </c>
      <c r="H1967" s="1138" t="s">
        <v>141</v>
      </c>
      <c r="I1967" s="1138">
        <f>'PBLI - 2026'!Q24</f>
        <v>3</v>
      </c>
      <c r="J1967" s="1138">
        <f>'PBLI - 2026'!E24+'PBLI - 2026'!F24+'PBLI - 2026'!G24+'PBLI - 2026'!H24+'PBLI - 2026'!I24+'PBLI - 2026'!J24+'PBLI - 2026'!K24+'PBLI - 2026'!L24</f>
        <v>1</v>
      </c>
      <c r="K1967" s="1142">
        <f>'PBLI - 2026'!V24+'PBLI - 2026'!W24+'PBLI - 2026'!X24+'PBLI - 2026'!Y24+'PBLI - 2026'!Z24+'PBLI - 2026'!AA24+'PBLI - 2026'!AB24+'PBLI - 2026'!AC24</f>
        <v>0</v>
      </c>
      <c r="L1967" s="1143">
        <f t="shared" si="225"/>
        <v>0.33333333333333331</v>
      </c>
      <c r="M1967" s="1143">
        <f t="shared" si="229"/>
        <v>0</v>
      </c>
      <c r="N1967" s="1138">
        <f>'PBLI - 2026'!L24</f>
        <v>1</v>
      </c>
      <c r="O1967" s="1142">
        <f>'PBLI - 2026'!AC24</f>
        <v>0</v>
      </c>
      <c r="P1967" s="1144">
        <f t="shared" si="228"/>
        <v>0</v>
      </c>
      <c r="Q1967" s="1144"/>
      <c r="R1967" s="1138">
        <f t="shared" si="226"/>
        <v>-1</v>
      </c>
      <c r="S1967" s="1138">
        <f t="shared" si="227"/>
        <v>-1</v>
      </c>
    </row>
    <row r="1968" spans="1:19">
      <c r="A1968" s="1138">
        <v>20</v>
      </c>
      <c r="B1968" s="1139" t="str">
        <f>'[1]PBLI - 2025'!B25</f>
        <v>PBIL20</v>
      </c>
      <c r="C1968" s="1140" t="s">
        <v>148</v>
      </c>
      <c r="D1968" s="1140" t="s">
        <v>112</v>
      </c>
      <c r="E1968" s="1139" t="str">
        <f>'[1]PBLI - 2025'!S25</f>
        <v>Secretaría General</v>
      </c>
      <c r="F1968" s="1138" t="str">
        <f>'PBLI - 2026'!C25</f>
        <v>Adopción y promocion de la Politia de Integridad, valores institucionales y objetivos estratégicos</v>
      </c>
      <c r="G1968" s="1138">
        <v>8</v>
      </c>
      <c r="H1968" s="1138" t="s">
        <v>141</v>
      </c>
      <c r="I1968" s="1138">
        <f>'PBLI - 2026'!Q25</f>
        <v>4</v>
      </c>
      <c r="J1968" s="1138">
        <f>'PBLI - 2026'!E25+'PBLI - 2026'!F25+'PBLI - 2026'!G25+'PBLI - 2026'!H25+'PBLI - 2026'!I25+'PBLI - 2026'!J25+'PBLI - 2026'!K25+'PBLI - 2026'!L25</f>
        <v>2</v>
      </c>
      <c r="K1968" s="1142">
        <f>'PBLI - 2026'!V25+'PBLI - 2026'!W25+'PBLI - 2026'!X25+'PBLI - 2026'!Y25+'PBLI - 2026'!Z25+'PBLI - 2026'!AA25+'PBLI - 2026'!AB25+'PBLI - 2026'!AC25</f>
        <v>0</v>
      </c>
      <c r="L1968" s="1143">
        <f t="shared" si="225"/>
        <v>0.5</v>
      </c>
      <c r="M1968" s="1143">
        <f t="shared" si="229"/>
        <v>0</v>
      </c>
      <c r="N1968" s="1138">
        <f>'PBLI - 2026'!L25</f>
        <v>1</v>
      </c>
      <c r="O1968" s="1142">
        <f>'PBLI - 2026'!AC25</f>
        <v>0</v>
      </c>
      <c r="P1968" s="1144">
        <f t="shared" si="228"/>
        <v>0</v>
      </c>
      <c r="Q1968" s="1144"/>
      <c r="R1968" s="1138">
        <f t="shared" si="226"/>
        <v>-2</v>
      </c>
      <c r="S1968" s="1138">
        <f t="shared" si="227"/>
        <v>-1</v>
      </c>
    </row>
    <row r="1969" spans="1:19">
      <c r="A1969" s="1138">
        <v>21</v>
      </c>
      <c r="B1969" s="1139" t="str">
        <f>'[1]PBLI - 2025'!B26</f>
        <v>PBIL21</v>
      </c>
      <c r="C1969" s="1140" t="s">
        <v>148</v>
      </c>
      <c r="D1969" s="1140" t="s">
        <v>112</v>
      </c>
      <c r="E1969" s="1139" t="str">
        <f>'[1]PBLI - 2025'!S26</f>
        <v>Secretaría General</v>
      </c>
      <c r="F1969" s="1138" t="str">
        <f>'PBLI - 2026'!C26</f>
        <v>Actividades de voluntariado y solidaridad entre servidores, sus familias y la sociedad en general</v>
      </c>
      <c r="G1969" s="1138">
        <v>8</v>
      </c>
      <c r="H1969" s="1138" t="s">
        <v>141</v>
      </c>
      <c r="I1969" s="1138">
        <f>'PBLI - 2026'!Q26</f>
        <v>1</v>
      </c>
      <c r="J1969" s="1138">
        <f>'PBLI - 2026'!E26+'PBLI - 2026'!F26+'PBLI - 2026'!G26+'PBLI - 2026'!H26+'PBLI - 2026'!I26+'PBLI - 2026'!J26+'PBLI - 2026'!K26+'PBLI - 2026'!L26</f>
        <v>0</v>
      </c>
      <c r="K1969" s="1142">
        <f>'PBLI - 2026'!V26+'PBLI - 2026'!W26+'PBLI - 2026'!X26+'PBLI - 2026'!Y26+'PBLI - 2026'!Z26+'PBLI - 2026'!AA26+'PBLI - 2026'!AB26+'PBLI - 2026'!AC26</f>
        <v>0</v>
      </c>
      <c r="L1969" s="1143">
        <f t="shared" si="225"/>
        <v>0</v>
      </c>
      <c r="M1969" s="1143">
        <f t="shared" si="229"/>
        <v>0</v>
      </c>
      <c r="N1969" s="1138">
        <f>'PBLI - 2026'!L26</f>
        <v>0</v>
      </c>
      <c r="O1969" s="1142">
        <f>'PBLI - 2026'!AC26</f>
        <v>0</v>
      </c>
      <c r="P1969" s="1144" t="e">
        <f t="shared" si="228"/>
        <v>#DIV/0!</v>
      </c>
      <c r="Q1969" s="1144"/>
      <c r="R1969" s="1138">
        <f t="shared" si="226"/>
        <v>0</v>
      </c>
      <c r="S1969" s="1138">
        <f t="shared" si="227"/>
        <v>0</v>
      </c>
    </row>
    <row r="1970" spans="1:19" ht="16.5" customHeight="1">
      <c r="A1970" s="1138">
        <v>1</v>
      </c>
      <c r="B1970" s="1139" t="str">
        <f>'[1]PBLI - 2025'!B6</f>
        <v>PBIL1</v>
      </c>
      <c r="C1970" s="1138" t="s">
        <v>148</v>
      </c>
      <c r="D1970" s="1138" t="s">
        <v>112</v>
      </c>
      <c r="E1970" s="1139" t="str">
        <f>'[1]PBLI - 2025'!S6</f>
        <v>Secretaría General</v>
      </c>
      <c r="F1970" s="1138" t="str">
        <f>'PBLI - 2026'!C6</f>
        <v>Actividad relacionada con la implementación del Salario Emocional</v>
      </c>
      <c r="G1970" s="1138">
        <v>9</v>
      </c>
      <c r="H1970" s="1138" t="s">
        <v>142</v>
      </c>
      <c r="I1970" s="1138">
        <f>'PBLI - 2026'!Q6</f>
        <v>13</v>
      </c>
      <c r="J1970" s="1138">
        <f>'PBLI - 2026'!E6+'PBLI - 2026'!F6+'PBLI - 2026'!G6+'PBLI - 2026'!H6+'PBLI - 2026'!I6+'PBLI - 2026'!J6+'PBLI - 2026'!K6+'PBLI - 2026'!L6+'PBLI - 2026'!M6</f>
        <v>9</v>
      </c>
      <c r="K1970" s="1142">
        <f>'PBLI - 2026'!V6+'PBLI - 2026'!W6+'PBLI - 2026'!X6+'PBLI - 2026'!Y6+'PBLI - 2026'!Z6+'PBLI - 2026'!AA6+'PBLI - 2026'!AB6+'PBLI - 2026'!AC6+'PBLI - 2026'!AD6</f>
        <v>0</v>
      </c>
      <c r="L1970" s="1143">
        <f t="shared" si="225"/>
        <v>0.69230769230769229</v>
      </c>
      <c r="M1970" s="1143">
        <f t="shared" si="229"/>
        <v>0</v>
      </c>
      <c r="N1970" s="1138">
        <f>'PBLI - 2026'!M6</f>
        <v>1</v>
      </c>
      <c r="O1970" s="1142">
        <f>'PBLI - 2026'!AD6</f>
        <v>0</v>
      </c>
      <c r="P1970" s="1144">
        <f t="shared" si="228"/>
        <v>0</v>
      </c>
      <c r="Q1970" s="1144"/>
      <c r="R1970" s="1138">
        <f t="shared" si="226"/>
        <v>-9</v>
      </c>
      <c r="S1970" s="1138">
        <f t="shared" si="227"/>
        <v>-1</v>
      </c>
    </row>
    <row r="1971" spans="1:19">
      <c r="A1971" s="1138">
        <v>2</v>
      </c>
      <c r="B1971" s="1139" t="str">
        <f>'[1]PBLI - 2025'!B7</f>
        <v>PBLI2</v>
      </c>
      <c r="C1971" s="1140" t="s">
        <v>148</v>
      </c>
      <c r="D1971" s="1140" t="s">
        <v>112</v>
      </c>
      <c r="E1971" s="1139" t="str">
        <f>'[1]PBLI - 2025'!S7</f>
        <v>Secretaría General</v>
      </c>
      <c r="F1971" s="1138" t="str">
        <f>'PBLI - 2026'!C7</f>
        <v>Actividades encaminadas a incentivar la actvidad fisica (individual y de grupos) y realización de eventos deportivos</v>
      </c>
      <c r="G1971" s="1138">
        <v>9</v>
      </c>
      <c r="H1971" s="1138" t="s">
        <v>142</v>
      </c>
      <c r="I1971" s="1138">
        <f>'PBLI - 2026'!Q7</f>
        <v>3</v>
      </c>
      <c r="J1971" s="1138">
        <f>'PBLI - 2026'!E7+'PBLI - 2026'!F7+'PBLI - 2026'!G7+'PBLI - 2026'!H7+'PBLI - 2026'!I7+'PBLI - 2026'!J7+'PBLI - 2026'!K7+'PBLI - 2026'!L7+'PBLI - 2026'!M7</f>
        <v>3</v>
      </c>
      <c r="K1971" s="1142">
        <f>'PBLI - 2026'!V7+'PBLI - 2026'!W7+'PBLI - 2026'!X7+'PBLI - 2026'!Y7+'PBLI - 2026'!Z7+'PBLI - 2026'!AA7+'PBLI - 2026'!AB7+'PBLI - 2026'!AC7+'PBLI - 2026'!AD7</f>
        <v>0</v>
      </c>
      <c r="L1971" s="1143">
        <f t="shared" si="225"/>
        <v>1</v>
      </c>
      <c r="M1971" s="1143">
        <f t="shared" si="229"/>
        <v>0</v>
      </c>
      <c r="N1971" s="1138">
        <f>'PBLI - 2026'!M7</f>
        <v>0</v>
      </c>
      <c r="O1971" s="1142">
        <f>'PBLI - 2026'!AD7</f>
        <v>0</v>
      </c>
      <c r="P1971" s="1144" t="e">
        <f t="shared" si="228"/>
        <v>#DIV/0!</v>
      </c>
      <c r="Q1971" s="1144"/>
      <c r="R1971" s="1138">
        <f t="shared" si="226"/>
        <v>-3</v>
      </c>
      <c r="S1971" s="1138">
        <f t="shared" si="227"/>
        <v>0</v>
      </c>
    </row>
    <row r="1972" spans="1:19">
      <c r="A1972" s="1138">
        <v>3</v>
      </c>
      <c r="B1972" s="1139" t="str">
        <f>'[1]PBLI - 2025'!B8</f>
        <v>PBIL3</v>
      </c>
      <c r="C1972" s="1140" t="s">
        <v>148</v>
      </c>
      <c r="D1972" s="1140" t="s">
        <v>112</v>
      </c>
      <c r="E1972" s="1139" t="str">
        <f>'[1]PBLI - 2025'!S8</f>
        <v>Secretaría General</v>
      </c>
      <c r="F1972" s="1138" t="str">
        <f>'PBLI - 2026'!C8</f>
        <v>Eventos artisticos, culturales y celebraciones especiales</v>
      </c>
      <c r="G1972" s="1138">
        <v>9</v>
      </c>
      <c r="H1972" s="1138" t="s">
        <v>142</v>
      </c>
      <c r="I1972" s="1138">
        <f>'PBLI - 2026'!Q8</f>
        <v>10</v>
      </c>
      <c r="J1972" s="1138">
        <f>'PBLI - 2026'!E8+'PBLI - 2026'!F8+'PBLI - 2026'!G8+'PBLI - 2026'!H8+'PBLI - 2026'!I8+'PBLI - 2026'!J8+'PBLI - 2026'!K8+'PBLI - 2026'!L8+'PBLI - 2026'!M8</f>
        <v>8</v>
      </c>
      <c r="K1972" s="1142">
        <f>'PBLI - 2026'!V8+'PBLI - 2026'!W8+'PBLI - 2026'!X8+'PBLI - 2026'!Y8+'PBLI - 2026'!Z8+'PBLI - 2026'!AA8+'PBLI - 2026'!AB8+'PBLI - 2026'!AC8+'PBLI - 2026'!AD8</f>
        <v>0</v>
      </c>
      <c r="L1972" s="1143">
        <f t="shared" si="225"/>
        <v>0.8</v>
      </c>
      <c r="M1972" s="1143">
        <f t="shared" si="229"/>
        <v>0</v>
      </c>
      <c r="N1972" s="1138">
        <f>'PBLI - 2026'!M8</f>
        <v>1</v>
      </c>
      <c r="O1972" s="1142">
        <f>'PBLI - 2026'!AD8</f>
        <v>0</v>
      </c>
      <c r="P1972" s="1144">
        <f t="shared" si="228"/>
        <v>0</v>
      </c>
      <c r="Q1972" s="1144"/>
      <c r="R1972" s="1138">
        <f t="shared" si="226"/>
        <v>-8</v>
      </c>
      <c r="S1972" s="1138">
        <f t="shared" si="227"/>
        <v>-1</v>
      </c>
    </row>
    <row r="1973" spans="1:19">
      <c r="A1973" s="1138">
        <v>4</v>
      </c>
      <c r="B1973" s="1139" t="str">
        <f>'[1]PBLI - 2025'!B9</f>
        <v>PBIL4</v>
      </c>
      <c r="C1973" s="1140" t="s">
        <v>148</v>
      </c>
      <c r="D1973" s="1140" t="s">
        <v>112</v>
      </c>
      <c r="E1973" s="1139" t="str">
        <f>'[1]PBLI - 2025'!S9</f>
        <v>Secretaría General</v>
      </c>
      <c r="F1973" s="1138" t="str">
        <f>'PBLI - 2026'!C9</f>
        <v>Espacios de capacitación para la creatividad, artes, oficios, promoción del emprendimiento y realización de ferias de servicios</v>
      </c>
      <c r="G1973" s="1138">
        <v>9</v>
      </c>
      <c r="H1973" s="1138" t="s">
        <v>142</v>
      </c>
      <c r="I1973" s="1138">
        <f>'PBLI - 2026'!Q9</f>
        <v>3</v>
      </c>
      <c r="J1973" s="1138">
        <f>'PBLI - 2026'!E9+'PBLI - 2026'!F9+'PBLI - 2026'!G9+'PBLI - 2026'!H9+'PBLI - 2026'!I9+'PBLI - 2026'!J9+'PBLI - 2026'!K9+'PBLI - 2026'!L9+'PBLI - 2026'!M9</f>
        <v>2</v>
      </c>
      <c r="K1973" s="1142">
        <f>'PBLI - 2026'!V9+'PBLI - 2026'!W9+'PBLI - 2026'!X9+'PBLI - 2026'!Y9+'PBLI - 2026'!Z9+'PBLI - 2026'!AA9+'PBLI - 2026'!AB9+'PBLI - 2026'!AC9+'PBLI - 2026'!AD9</f>
        <v>0</v>
      </c>
      <c r="L1973" s="1143">
        <f t="shared" si="225"/>
        <v>0.66666666666666663</v>
      </c>
      <c r="M1973" s="1143">
        <f t="shared" si="229"/>
        <v>0</v>
      </c>
      <c r="N1973" s="1138">
        <f>'PBLI - 2026'!M9</f>
        <v>0</v>
      </c>
      <c r="O1973" s="1142">
        <f>'PBLI - 2026'!AD9</f>
        <v>0</v>
      </c>
      <c r="P1973" s="1144" t="e">
        <f t="shared" si="228"/>
        <v>#DIV/0!</v>
      </c>
      <c r="Q1973" s="1144"/>
      <c r="R1973" s="1138">
        <f t="shared" si="226"/>
        <v>-2</v>
      </c>
      <c r="S1973" s="1138">
        <f t="shared" si="227"/>
        <v>0</v>
      </c>
    </row>
    <row r="1974" spans="1:19">
      <c r="A1974" s="1138">
        <v>5</v>
      </c>
      <c r="B1974" s="1139" t="str">
        <f>'[1]PBLI - 2025'!B10</f>
        <v>PBIL5</v>
      </c>
      <c r="C1974" s="1140" t="s">
        <v>148</v>
      </c>
      <c r="D1974" s="1140" t="s">
        <v>112</v>
      </c>
      <c r="E1974" s="1139" t="str">
        <f>'[1]PBLI - 2025'!S10</f>
        <v>Secretaría General</v>
      </c>
      <c r="F1974" s="1138" t="str">
        <f>'PBLI - 2026'!C10</f>
        <v>Actividades para la implementación de la Politica Interna de Teletrabajo y Trabajo en casa</v>
      </c>
      <c r="G1974" s="1138">
        <v>9</v>
      </c>
      <c r="H1974" s="1138" t="s">
        <v>142</v>
      </c>
      <c r="I1974" s="1138">
        <f>'PBLI - 2026'!Q10</f>
        <v>2</v>
      </c>
      <c r="J1974" s="1138">
        <f>'PBLI - 2026'!E10+'PBLI - 2026'!F10+'PBLI - 2026'!G10+'PBLI - 2026'!H10+'PBLI - 2026'!I10+'PBLI - 2026'!J10+'PBLI - 2026'!K10+'PBLI - 2026'!L10+'PBLI - 2026'!M10</f>
        <v>1</v>
      </c>
      <c r="K1974" s="1142">
        <f>'PBLI - 2026'!V10+'PBLI - 2026'!W10+'PBLI - 2026'!X10+'PBLI - 2026'!Y10+'PBLI - 2026'!Z10+'PBLI - 2026'!AA10+'PBLI - 2026'!AB10+'PBLI - 2026'!AC10+'PBLI - 2026'!AD10</f>
        <v>0</v>
      </c>
      <c r="L1974" s="1143">
        <f t="shared" si="225"/>
        <v>0.5</v>
      </c>
      <c r="M1974" s="1143">
        <f t="shared" si="229"/>
        <v>0</v>
      </c>
      <c r="N1974" s="1138">
        <f>'PBLI - 2026'!M10</f>
        <v>0</v>
      </c>
      <c r="O1974" s="1142">
        <f>'PBLI - 2026'!AD10</f>
        <v>0</v>
      </c>
      <c r="P1974" s="1144" t="e">
        <f t="shared" si="228"/>
        <v>#DIV/0!</v>
      </c>
      <c r="Q1974" s="1144"/>
      <c r="R1974" s="1138">
        <f t="shared" si="226"/>
        <v>-1</v>
      </c>
      <c r="S1974" s="1138">
        <f t="shared" si="227"/>
        <v>0</v>
      </c>
    </row>
    <row r="1975" spans="1:19">
      <c r="A1975" s="1138">
        <v>6</v>
      </c>
      <c r="B1975" s="1139" t="str">
        <f>'[1]PBLI - 2025'!B11</f>
        <v>PBIL6</v>
      </c>
      <c r="C1975" s="1140" t="s">
        <v>148</v>
      </c>
      <c r="D1975" s="1140" t="s">
        <v>112</v>
      </c>
      <c r="E1975" s="1139" t="str">
        <f>'[1]PBLI - 2025'!S11</f>
        <v>Secretaría General</v>
      </c>
      <c r="F1975" s="1138" t="str">
        <f>'PBLI - 2026'!C11</f>
        <v>Actividades dirigidas a la niñez y al disfrute en familia</v>
      </c>
      <c r="G1975" s="1138">
        <v>9</v>
      </c>
      <c r="H1975" s="1138" t="s">
        <v>142</v>
      </c>
      <c r="I1975" s="1138">
        <f>'PBLI - 2026'!Q11</f>
        <v>3</v>
      </c>
      <c r="J1975" s="1138">
        <f>'PBLI - 2026'!E11+'PBLI - 2026'!F11+'PBLI - 2026'!G11+'PBLI - 2026'!H11+'PBLI - 2026'!I11+'PBLI - 2026'!J11+'PBLI - 2026'!K11+'PBLI - 2026'!L11+'PBLI - 2026'!M11</f>
        <v>1</v>
      </c>
      <c r="K1975" s="1142">
        <f>'PBLI - 2026'!V11+'PBLI - 2026'!W11+'PBLI - 2026'!X11+'PBLI - 2026'!Y11+'PBLI - 2026'!Z11+'PBLI - 2026'!AA11+'PBLI - 2026'!AB11+'PBLI - 2026'!AC11+'PBLI - 2026'!AD11</f>
        <v>0</v>
      </c>
      <c r="L1975" s="1143">
        <f t="shared" si="225"/>
        <v>0.33333333333333331</v>
      </c>
      <c r="M1975" s="1143">
        <f t="shared" si="229"/>
        <v>0</v>
      </c>
      <c r="N1975" s="1138">
        <f>'PBLI - 2026'!M11</f>
        <v>0</v>
      </c>
      <c r="O1975" s="1142">
        <f>'PBLI - 2026'!AD11</f>
        <v>0</v>
      </c>
      <c r="P1975" s="1144" t="e">
        <f t="shared" si="228"/>
        <v>#DIV/0!</v>
      </c>
      <c r="Q1975" s="1144"/>
      <c r="R1975" s="1138">
        <f t="shared" si="226"/>
        <v>-1</v>
      </c>
      <c r="S1975" s="1138">
        <f t="shared" si="227"/>
        <v>0</v>
      </c>
    </row>
    <row r="1976" spans="1:19">
      <c r="A1976" s="1138">
        <v>7</v>
      </c>
      <c r="B1976" s="1139" t="str">
        <f>'[1]PBLI - 2025'!B12</f>
        <v>PBIL7</v>
      </c>
      <c r="C1976" s="1140" t="s">
        <v>148</v>
      </c>
      <c r="D1976" s="1140" t="s">
        <v>112</v>
      </c>
      <c r="E1976" s="1139" t="str">
        <f>'[1]PBLI - 2025'!S12</f>
        <v>Secretaría General</v>
      </c>
      <c r="F1976" s="1138" t="str">
        <f>'PBLI - 2026'!C12</f>
        <v>Celebración Día de la Metrología y Día del INM</v>
      </c>
      <c r="G1976" s="1138">
        <v>9</v>
      </c>
      <c r="H1976" s="1138" t="s">
        <v>142</v>
      </c>
      <c r="I1976" s="1138">
        <f>'PBLI - 2026'!Q12</f>
        <v>2</v>
      </c>
      <c r="J1976" s="1138">
        <f>'PBLI - 2026'!E12+'PBLI - 2026'!F12+'PBLI - 2026'!G12+'PBLI - 2026'!H12+'PBLI - 2026'!I12+'PBLI - 2026'!J12+'PBLI - 2026'!K12+'PBLI - 2026'!L12+'PBLI - 2026'!M12</f>
        <v>1</v>
      </c>
      <c r="K1976" s="1142">
        <f>'PBLI - 2026'!V12+'PBLI - 2026'!W12+'PBLI - 2026'!X12+'PBLI - 2026'!Y12+'PBLI - 2026'!Z12+'PBLI - 2026'!AA12+'PBLI - 2026'!AB12+'PBLI - 2026'!AC12+'PBLI - 2026'!AD12</f>
        <v>0</v>
      </c>
      <c r="L1976" s="1143">
        <f t="shared" si="225"/>
        <v>0.5</v>
      </c>
      <c r="M1976" s="1143">
        <f t="shared" si="229"/>
        <v>0</v>
      </c>
      <c r="N1976" s="1138">
        <f>'PBLI - 2026'!M12</f>
        <v>0</v>
      </c>
      <c r="O1976" s="1142">
        <f>'PBLI - 2026'!AD12</f>
        <v>0</v>
      </c>
      <c r="P1976" s="1144" t="e">
        <f t="shared" si="228"/>
        <v>#DIV/0!</v>
      </c>
      <c r="Q1976" s="1144"/>
      <c r="R1976" s="1138">
        <f t="shared" si="226"/>
        <v>-1</v>
      </c>
      <c r="S1976" s="1138">
        <f t="shared" si="227"/>
        <v>0</v>
      </c>
    </row>
    <row r="1977" spans="1:19">
      <c r="A1977" s="1138">
        <v>8</v>
      </c>
      <c r="B1977" s="1139" t="str">
        <f>'[1]PBLI - 2025'!B13</f>
        <v>PBIL8</v>
      </c>
      <c r="C1977" s="1140" t="s">
        <v>148</v>
      </c>
      <c r="D1977" s="1140" t="s">
        <v>112</v>
      </c>
      <c r="E1977" s="1139" t="str">
        <f>'[1]PBLI - 2025'!S13</f>
        <v>Secretaría General</v>
      </c>
      <c r="F1977" s="1138" t="str">
        <f>'PBLI - 2026'!C13</f>
        <v>Celebración Día Nacional del Servidor Público</v>
      </c>
      <c r="G1977" s="1138">
        <v>9</v>
      </c>
      <c r="H1977" s="1138" t="s">
        <v>142</v>
      </c>
      <c r="I1977" s="1138">
        <f>'PBLI - 2026'!Q13</f>
        <v>1</v>
      </c>
      <c r="J1977" s="1138">
        <f>'PBLI - 2026'!E13+'PBLI - 2026'!F13+'PBLI - 2026'!G13+'PBLI - 2026'!H13+'PBLI - 2026'!I13+'PBLI - 2026'!J13+'PBLI - 2026'!K13+'PBLI - 2026'!L13+'PBLI - 2026'!M13</f>
        <v>1</v>
      </c>
      <c r="K1977" s="1142">
        <f>'PBLI - 2026'!V13+'PBLI - 2026'!W13+'PBLI - 2026'!X13+'PBLI - 2026'!Y13+'PBLI - 2026'!Z13+'PBLI - 2026'!AA13+'PBLI - 2026'!AB13+'PBLI - 2026'!AC13+'PBLI - 2026'!AD13</f>
        <v>0</v>
      </c>
      <c r="L1977" s="1143">
        <f t="shared" si="225"/>
        <v>1</v>
      </c>
      <c r="M1977" s="1143">
        <f t="shared" si="229"/>
        <v>0</v>
      </c>
      <c r="N1977" s="1138">
        <f>'PBLI - 2026'!M13</f>
        <v>0</v>
      </c>
      <c r="O1977" s="1142">
        <f>'PBLI - 2026'!AD13</f>
        <v>0</v>
      </c>
      <c r="P1977" s="1144" t="e">
        <f t="shared" si="228"/>
        <v>#DIV/0!</v>
      </c>
      <c r="Q1977" s="1144"/>
      <c r="R1977" s="1138">
        <f t="shared" si="226"/>
        <v>-1</v>
      </c>
      <c r="S1977" s="1138">
        <f t="shared" si="227"/>
        <v>0</v>
      </c>
    </row>
    <row r="1978" spans="1:19">
      <c r="A1978" s="1138">
        <v>9</v>
      </c>
      <c r="B1978" s="1139" t="str">
        <f>'[1]PBLI - 2025'!B14</f>
        <v>PBIL9</v>
      </c>
      <c r="C1978" s="1140" t="s">
        <v>148</v>
      </c>
      <c r="D1978" s="1140" t="s">
        <v>112</v>
      </c>
      <c r="E1978" s="1139" t="str">
        <f>'[1]PBLI - 2025'!S14</f>
        <v>Secretaría General</v>
      </c>
      <c r="F1978" s="1138" t="str">
        <f>'PBLI - 2026'!C14</f>
        <v>Actividades de promoción de la lectura  y espacios de esparcimiento en familia</v>
      </c>
      <c r="G1978" s="1138">
        <v>9</v>
      </c>
      <c r="H1978" s="1138" t="s">
        <v>142</v>
      </c>
      <c r="I1978" s="1138">
        <f>'PBLI - 2026'!Q14</f>
        <v>1</v>
      </c>
      <c r="J1978" s="1138">
        <f>'PBLI - 2026'!E14+'PBLI - 2026'!F14+'PBLI - 2026'!G14+'PBLI - 2026'!H14+'PBLI - 2026'!I14+'PBLI - 2026'!J14+'PBLI - 2026'!K14+'PBLI - 2026'!L14+'PBLI - 2026'!M14</f>
        <v>1</v>
      </c>
      <c r="K1978" s="1142">
        <f>'PBLI - 2026'!V14+'PBLI - 2026'!W14+'PBLI - 2026'!X14+'PBLI - 2026'!Y14+'PBLI - 2026'!Z14+'PBLI - 2026'!AA14+'PBLI - 2026'!AB14+'PBLI - 2026'!AC14+'PBLI - 2026'!AD14</f>
        <v>0</v>
      </c>
      <c r="L1978" s="1143">
        <f t="shared" ref="L1978:L2041" si="230">J1978/I1978</f>
        <v>1</v>
      </c>
      <c r="M1978" s="1143">
        <f t="shared" si="229"/>
        <v>0</v>
      </c>
      <c r="N1978" s="1138">
        <f>'PBLI - 2026'!M14</f>
        <v>0</v>
      </c>
      <c r="O1978" s="1142">
        <f>'PBLI - 2026'!AD14</f>
        <v>0</v>
      </c>
      <c r="P1978" s="1144" t="e">
        <f t="shared" si="228"/>
        <v>#DIV/0!</v>
      </c>
      <c r="Q1978" s="1144"/>
      <c r="R1978" s="1138">
        <f t="shared" ref="R1978:R2041" si="231">K1978-J1978</f>
        <v>-1</v>
      </c>
      <c r="S1978" s="1138">
        <f t="shared" ref="S1978:S2041" si="232">O1978-N1978</f>
        <v>0</v>
      </c>
    </row>
    <row r="1979" spans="1:19">
      <c r="A1979" s="1138">
        <v>10</v>
      </c>
      <c r="B1979" s="1139" t="str">
        <f>'[1]PBLI - 2025'!B15</f>
        <v>PBIL10</v>
      </c>
      <c r="C1979" s="1140" t="s">
        <v>148</v>
      </c>
      <c r="D1979" s="1140" t="s">
        <v>112</v>
      </c>
      <c r="E1979" s="1139" t="str">
        <f>'[1]PBLI - 2025'!S15</f>
        <v>Secretaría General</v>
      </c>
      <c r="F1979" s="1138" t="str">
        <f>'PBLI - 2026'!C15</f>
        <v>Caminatas ecologicas y contacto con el medio ambiente</v>
      </c>
      <c r="G1979" s="1138">
        <v>9</v>
      </c>
      <c r="H1979" s="1138" t="s">
        <v>142</v>
      </c>
      <c r="I1979" s="1138">
        <f>'PBLI - 2026'!Q15</f>
        <v>2</v>
      </c>
      <c r="J1979" s="1138">
        <f>'PBLI - 2026'!E15+'PBLI - 2026'!F15+'PBLI - 2026'!G15+'PBLI - 2026'!H15+'PBLI - 2026'!I15+'PBLI - 2026'!J15+'PBLI - 2026'!K15+'PBLI - 2026'!L15+'PBLI - 2026'!M15</f>
        <v>2</v>
      </c>
      <c r="K1979" s="1142">
        <f>'PBLI - 2026'!V15+'PBLI - 2026'!W15+'PBLI - 2026'!X15+'PBLI - 2026'!Y15+'PBLI - 2026'!Z15+'PBLI - 2026'!AA15+'PBLI - 2026'!AB15+'PBLI - 2026'!AC15+'PBLI - 2026'!AD15</f>
        <v>0</v>
      </c>
      <c r="L1979" s="1143">
        <f t="shared" si="230"/>
        <v>1</v>
      </c>
      <c r="M1979" s="1143">
        <f t="shared" si="229"/>
        <v>0</v>
      </c>
      <c r="N1979" s="1138">
        <f>'PBLI - 2026'!M15</f>
        <v>1</v>
      </c>
      <c r="O1979" s="1142">
        <f>'PBLI - 2026'!AD15</f>
        <v>0</v>
      </c>
      <c r="P1979" s="1144">
        <f t="shared" si="228"/>
        <v>0</v>
      </c>
      <c r="Q1979" s="1144"/>
      <c r="R1979" s="1138">
        <f t="shared" si="231"/>
        <v>-2</v>
      </c>
      <c r="S1979" s="1138">
        <f t="shared" si="232"/>
        <v>-1</v>
      </c>
    </row>
    <row r="1980" spans="1:19">
      <c r="A1980" s="1138">
        <v>11</v>
      </c>
      <c r="B1980" s="1139" t="str">
        <f>'[1]PBLI - 2025'!B16</f>
        <v>PBIL11</v>
      </c>
      <c r="C1980" s="1140" t="s">
        <v>148</v>
      </c>
      <c r="D1980" s="1140" t="s">
        <v>112</v>
      </c>
      <c r="E1980" s="1139" t="str">
        <f>'[1]PBLI - 2025'!S16</f>
        <v>Secretaría General</v>
      </c>
      <c r="F1980" s="1138" t="str">
        <f>'PBLI - 2026'!C16</f>
        <v>Actvidades de medición y mejoramiento del clima organizacional</v>
      </c>
      <c r="G1980" s="1138">
        <v>9</v>
      </c>
      <c r="H1980" s="1138" t="s">
        <v>142</v>
      </c>
      <c r="I1980" s="1138">
        <f>'PBLI - 2026'!Q16</f>
        <v>2</v>
      </c>
      <c r="J1980" s="1138">
        <f>'PBLI - 2026'!E16+'PBLI - 2026'!F16+'PBLI - 2026'!G16+'PBLI - 2026'!H16+'PBLI - 2026'!I16+'PBLI - 2026'!J16+'PBLI - 2026'!K16+'PBLI - 2026'!L16+'PBLI - 2026'!M16</f>
        <v>2</v>
      </c>
      <c r="K1980" s="1142">
        <f>'PBLI - 2026'!V16+'PBLI - 2026'!W16+'PBLI - 2026'!X16+'PBLI - 2026'!Y16+'PBLI - 2026'!Z16+'PBLI - 2026'!AA16+'PBLI - 2026'!AB16+'PBLI - 2026'!AC16+'PBLI - 2026'!AD16</f>
        <v>0</v>
      </c>
      <c r="L1980" s="1143">
        <f t="shared" si="230"/>
        <v>1</v>
      </c>
      <c r="M1980" s="1143">
        <f t="shared" si="229"/>
        <v>0</v>
      </c>
      <c r="N1980" s="1138">
        <f>'PBLI - 2026'!M16</f>
        <v>0</v>
      </c>
      <c r="O1980" s="1142">
        <f>'PBLI - 2026'!AD16</f>
        <v>0</v>
      </c>
      <c r="P1980" s="1144" t="e">
        <f t="shared" si="228"/>
        <v>#DIV/0!</v>
      </c>
      <c r="Q1980" s="1144"/>
      <c r="R1980" s="1138">
        <f t="shared" si="231"/>
        <v>-2</v>
      </c>
      <c r="S1980" s="1138">
        <f t="shared" si="232"/>
        <v>0</v>
      </c>
    </row>
    <row r="1981" spans="1:19">
      <c r="A1981" s="1138">
        <v>12</v>
      </c>
      <c r="B1981" s="1139" t="str">
        <f>'[1]PBLI - 2025'!B17</f>
        <v>PBIL12</v>
      </c>
      <c r="C1981" s="1140" t="s">
        <v>148</v>
      </c>
      <c r="D1981" s="1140" t="s">
        <v>112</v>
      </c>
      <c r="E1981" s="1139" t="str">
        <f>'[1]PBLI - 2025'!S17</f>
        <v>Secretaría General</v>
      </c>
      <c r="F1981" s="1138" t="str">
        <f>'PBLI - 2026'!C17</f>
        <v>Actividades orientadas a prevenir el sedentarismo, la ansiedad y la depresión</v>
      </c>
      <c r="G1981" s="1138">
        <v>9</v>
      </c>
      <c r="H1981" s="1138" t="s">
        <v>142</v>
      </c>
      <c r="I1981" s="1138">
        <f>'PBLI - 2026'!Q17</f>
        <v>4</v>
      </c>
      <c r="J1981" s="1138">
        <f>'PBLI - 2026'!E17+'PBLI - 2026'!F17+'PBLI - 2026'!G17+'PBLI - 2026'!H17+'PBLI - 2026'!I17+'PBLI - 2026'!J17+'PBLI - 2026'!K17+'PBLI - 2026'!L17+'PBLI - 2026'!M17</f>
        <v>3</v>
      </c>
      <c r="K1981" s="1142">
        <f>'PBLI - 2026'!V17+'PBLI - 2026'!W17+'PBLI - 2026'!X17+'PBLI - 2026'!Y17+'PBLI - 2026'!Z17+'PBLI - 2026'!AA17+'PBLI - 2026'!AB17+'PBLI - 2026'!AC17+'PBLI - 2026'!AD17</f>
        <v>0</v>
      </c>
      <c r="L1981" s="1143">
        <f t="shared" si="230"/>
        <v>0.75</v>
      </c>
      <c r="M1981" s="1143">
        <f t="shared" si="229"/>
        <v>0</v>
      </c>
      <c r="N1981" s="1138">
        <f>'PBLI - 2026'!M17</f>
        <v>1</v>
      </c>
      <c r="O1981" s="1142">
        <f>'PBLI - 2026'!AD17</f>
        <v>0</v>
      </c>
      <c r="P1981" s="1144">
        <f t="shared" si="228"/>
        <v>0</v>
      </c>
      <c r="Q1981" s="1144"/>
      <c r="R1981" s="1138">
        <f t="shared" si="231"/>
        <v>-3</v>
      </c>
      <c r="S1981" s="1138">
        <f t="shared" si="232"/>
        <v>-1</v>
      </c>
    </row>
    <row r="1982" spans="1:19">
      <c r="A1982" s="1138">
        <v>13</v>
      </c>
      <c r="B1982" s="1139" t="str">
        <f>'[1]PBLI - 2025'!B18</f>
        <v>PBIL13</v>
      </c>
      <c r="C1982" s="1140" t="s">
        <v>148</v>
      </c>
      <c r="D1982" s="1140" t="s">
        <v>112</v>
      </c>
      <c r="E1982" s="1139" t="str">
        <f>'[1]PBLI - 2025'!S18</f>
        <v>Secretaría General</v>
      </c>
      <c r="F1982" s="1138" t="str">
        <f>'PBLI - 2026'!C18</f>
        <v>Actividades relacionadas con la inclusión de diferentes formas de discapacidad en ambiente laboral</v>
      </c>
      <c r="G1982" s="1138">
        <v>9</v>
      </c>
      <c r="H1982" s="1138" t="s">
        <v>142</v>
      </c>
      <c r="I1982" s="1138">
        <f>'PBLI - 2026'!Q18</f>
        <v>1</v>
      </c>
      <c r="J1982" s="1138">
        <f>'PBLI - 2026'!E18+'PBLI - 2026'!F18+'PBLI - 2026'!G18+'PBLI - 2026'!H18+'PBLI - 2026'!I18+'PBLI - 2026'!J18+'PBLI - 2026'!K18+'PBLI - 2026'!L18+'PBLI - 2026'!M18</f>
        <v>0</v>
      </c>
      <c r="K1982" s="1142">
        <f>'PBLI - 2026'!V18+'PBLI - 2026'!W18+'PBLI - 2026'!X18+'PBLI - 2026'!Y18+'PBLI - 2026'!Z18+'PBLI - 2026'!AA18+'PBLI - 2026'!AB18+'PBLI - 2026'!AC18+'PBLI - 2026'!AD18</f>
        <v>0</v>
      </c>
      <c r="L1982" s="1143">
        <f t="shared" si="230"/>
        <v>0</v>
      </c>
      <c r="M1982" s="1143">
        <f t="shared" si="229"/>
        <v>0</v>
      </c>
      <c r="N1982" s="1138">
        <f>'PBLI - 2026'!M18</f>
        <v>0</v>
      </c>
      <c r="O1982" s="1142">
        <f>'PBLI - 2026'!AD18</f>
        <v>0</v>
      </c>
      <c r="P1982" s="1144" t="e">
        <f t="shared" ref="P1982:P2045" si="233">O1982/N1982</f>
        <v>#DIV/0!</v>
      </c>
      <c r="Q1982" s="1144"/>
      <c r="R1982" s="1138">
        <f t="shared" si="231"/>
        <v>0</v>
      </c>
      <c r="S1982" s="1138">
        <f t="shared" si="232"/>
        <v>0</v>
      </c>
    </row>
    <row r="1983" spans="1:19">
      <c r="A1983" s="1138">
        <v>14</v>
      </c>
      <c r="B1983" s="1139" t="str">
        <f>'[1]PBLI - 2025'!B19</f>
        <v>PBIL14</v>
      </c>
      <c r="C1983" s="1140" t="s">
        <v>148</v>
      </c>
      <c r="D1983" s="1140" t="s">
        <v>112</v>
      </c>
      <c r="E1983" s="1139" t="str">
        <f>'[1]PBLI - 2025'!S19</f>
        <v>Secretaría General</v>
      </c>
      <c r="F1983" s="1138" t="str">
        <f>'PBLI - 2026'!C19</f>
        <v>Actividades para prevenir, denunciar y proteger al servidor público en actuaciones discriminatorias o de trato desigual</v>
      </c>
      <c r="G1983" s="1138">
        <v>9</v>
      </c>
      <c r="H1983" s="1138" t="s">
        <v>142</v>
      </c>
      <c r="I1983" s="1138">
        <f>'PBLI - 2026'!Q19</f>
        <v>3</v>
      </c>
      <c r="J1983" s="1138">
        <f>'PBLI - 2026'!E19+'PBLI - 2026'!F19+'PBLI - 2026'!G19+'PBLI - 2026'!H19+'PBLI - 2026'!I19+'PBLI - 2026'!J19+'PBLI - 2026'!K19+'PBLI - 2026'!L19+'PBLI - 2026'!M19</f>
        <v>2</v>
      </c>
      <c r="K1983" s="1142">
        <f>'PBLI - 2026'!V19+'PBLI - 2026'!W19+'PBLI - 2026'!X19+'PBLI - 2026'!Y19+'PBLI - 2026'!Z19+'PBLI - 2026'!AA19+'PBLI - 2026'!AB19+'PBLI - 2026'!AC19+'PBLI - 2026'!AD19</f>
        <v>0</v>
      </c>
      <c r="L1983" s="1143">
        <f t="shared" si="230"/>
        <v>0.66666666666666663</v>
      </c>
      <c r="M1983" s="1143">
        <f t="shared" si="229"/>
        <v>0</v>
      </c>
      <c r="N1983" s="1138">
        <f>'PBLI - 2026'!M19</f>
        <v>0</v>
      </c>
      <c r="O1983" s="1142">
        <f>'PBLI - 2026'!AD19</f>
        <v>0</v>
      </c>
      <c r="P1983" s="1144" t="e">
        <f t="shared" si="233"/>
        <v>#DIV/0!</v>
      </c>
      <c r="Q1983" s="1144"/>
      <c r="R1983" s="1138">
        <f t="shared" si="231"/>
        <v>-2</v>
      </c>
      <c r="S1983" s="1138">
        <f t="shared" si="232"/>
        <v>0</v>
      </c>
    </row>
    <row r="1984" spans="1:19">
      <c r="A1984" s="1138">
        <v>15</v>
      </c>
      <c r="B1984" s="1139" t="str">
        <f>'[1]PBLI - 2025'!B20</f>
        <v>PBIL15</v>
      </c>
      <c r="C1984" s="1140" t="s">
        <v>148</v>
      </c>
      <c r="D1984" s="1140" t="s">
        <v>112</v>
      </c>
      <c r="E1984" s="1139" t="str">
        <f>'[1]PBLI - 2025'!S20</f>
        <v>Secretaría General</v>
      </c>
      <c r="F1984" s="1138" t="str">
        <f>'PBLI - 2026'!C20</f>
        <v>Actividades relacionadas con la promoción y difusión de protocolos sobre las no violencias basadas en genero</v>
      </c>
      <c r="G1984" s="1138">
        <v>9</v>
      </c>
      <c r="H1984" s="1138" t="s">
        <v>142</v>
      </c>
      <c r="I1984" s="1138">
        <f>'PBLI - 2026'!Q20</f>
        <v>3</v>
      </c>
      <c r="J1984" s="1138">
        <f>'PBLI - 2026'!E20+'PBLI - 2026'!F20+'PBLI - 2026'!G20+'PBLI - 2026'!H20+'PBLI - 2026'!I20+'PBLI - 2026'!J20+'PBLI - 2026'!K20+'PBLI - 2026'!L20+'PBLI - 2026'!M20</f>
        <v>2</v>
      </c>
      <c r="K1984" s="1142">
        <f>'PBLI - 2026'!V20+'PBLI - 2026'!W20+'PBLI - 2026'!X20+'PBLI - 2026'!Y20+'PBLI - 2026'!Z20+'PBLI - 2026'!AA20+'PBLI - 2026'!AB20+'PBLI - 2026'!AC20+'PBLI - 2026'!AD20</f>
        <v>0</v>
      </c>
      <c r="L1984" s="1143">
        <f t="shared" si="230"/>
        <v>0.66666666666666663</v>
      </c>
      <c r="M1984" s="1143">
        <f t="shared" si="229"/>
        <v>0</v>
      </c>
      <c r="N1984" s="1138">
        <f>'PBLI - 2026'!M20</f>
        <v>1</v>
      </c>
      <c r="O1984" s="1142">
        <f>'PBLI - 2026'!AD20</f>
        <v>0</v>
      </c>
      <c r="P1984" s="1144">
        <f t="shared" si="233"/>
        <v>0</v>
      </c>
      <c r="Q1984" s="1144"/>
      <c r="R1984" s="1138">
        <f t="shared" si="231"/>
        <v>-2</v>
      </c>
      <c r="S1984" s="1138">
        <f t="shared" si="232"/>
        <v>-1</v>
      </c>
    </row>
    <row r="1985" spans="1:19">
      <c r="A1985" s="1138">
        <v>16</v>
      </c>
      <c r="B1985" s="1139" t="str">
        <f>'[1]PBLI - 2025'!B21</f>
        <v>PBIL16</v>
      </c>
      <c r="C1985" s="1140" t="s">
        <v>148</v>
      </c>
      <c r="D1985" s="1140" t="s">
        <v>112</v>
      </c>
      <c r="E1985" s="1139" t="str">
        <f>'[1]PBLI - 2025'!S21</f>
        <v>Secretaría General</v>
      </c>
      <c r="F1985" s="1138" t="str">
        <f>'PBLI - 2026'!C21</f>
        <v>Revisión y socialización de procedimiento de atención y medidas de protección en situaciones relacionadas con el acoso laboral</v>
      </c>
      <c r="G1985" s="1138">
        <v>9</v>
      </c>
      <c r="H1985" s="1138" t="s">
        <v>142</v>
      </c>
      <c r="I1985" s="1138">
        <f>'PBLI - 2026'!Q21</f>
        <v>1</v>
      </c>
      <c r="J1985" s="1138">
        <f>'PBLI - 2026'!E21+'PBLI - 2026'!F21+'PBLI - 2026'!G21+'PBLI - 2026'!H21+'PBLI - 2026'!I21+'PBLI - 2026'!J21+'PBLI - 2026'!K21+'PBLI - 2026'!L21+'PBLI - 2026'!M21</f>
        <v>1</v>
      </c>
      <c r="K1985" s="1142">
        <f>'PBLI - 2026'!V21+'PBLI - 2026'!W21+'PBLI - 2026'!X21+'PBLI - 2026'!Y21+'PBLI - 2026'!Z21+'PBLI - 2026'!AA21+'PBLI - 2026'!AB21+'PBLI - 2026'!AC21+'PBLI - 2026'!AD21</f>
        <v>0</v>
      </c>
      <c r="L1985" s="1143">
        <f t="shared" si="230"/>
        <v>1</v>
      </c>
      <c r="M1985" s="1143">
        <f t="shared" si="229"/>
        <v>0</v>
      </c>
      <c r="N1985" s="1138">
        <f>'PBLI - 2026'!M21</f>
        <v>0</v>
      </c>
      <c r="O1985" s="1142">
        <f>'PBLI - 2026'!AD21</f>
        <v>0</v>
      </c>
      <c r="P1985" s="1144" t="e">
        <f t="shared" si="233"/>
        <v>#DIV/0!</v>
      </c>
      <c r="Q1985" s="1144"/>
      <c r="R1985" s="1138">
        <f t="shared" si="231"/>
        <v>-1</v>
      </c>
      <c r="S1985" s="1138">
        <f t="shared" si="232"/>
        <v>0</v>
      </c>
    </row>
    <row r="1986" spans="1:19">
      <c r="A1986" s="1138">
        <v>17</v>
      </c>
      <c r="B1986" s="1139" t="str">
        <f>'[1]PBLI - 2025'!B22</f>
        <v>PBIL17</v>
      </c>
      <c r="C1986" s="1140" t="s">
        <v>148</v>
      </c>
      <c r="D1986" s="1140" t="s">
        <v>112</v>
      </c>
      <c r="E1986" s="1139" t="str">
        <f>'[1]PBLI - 2025'!S22</f>
        <v>Secretaría General</v>
      </c>
      <c r="F1986" s="1138" t="str">
        <f>'PBLI - 2026'!C22</f>
        <v>Implementación buzon de sugerencias, repositorios de información e iniciativas para el bienestar integral del servidor público</v>
      </c>
      <c r="G1986" s="1138">
        <v>9</v>
      </c>
      <c r="H1986" s="1138" t="s">
        <v>142</v>
      </c>
      <c r="I1986" s="1138">
        <f>'PBLI - 2026'!Q22</f>
        <v>1</v>
      </c>
      <c r="J1986" s="1138">
        <f>'PBLI - 2026'!E22+'PBLI - 2026'!F22+'PBLI - 2026'!G22+'PBLI - 2026'!H22+'PBLI - 2026'!I22+'PBLI - 2026'!J22+'PBLI - 2026'!K22+'PBLI - 2026'!L22+'PBLI - 2026'!M22</f>
        <v>1</v>
      </c>
      <c r="K1986" s="1142">
        <f>'PBLI - 2026'!V22+'PBLI - 2026'!W22+'PBLI - 2026'!X22+'PBLI - 2026'!Y22+'PBLI - 2026'!Z22+'PBLI - 2026'!AA22+'PBLI - 2026'!AB22+'PBLI - 2026'!AC22+'PBLI - 2026'!AD22</f>
        <v>0</v>
      </c>
      <c r="L1986" s="1143">
        <f t="shared" si="230"/>
        <v>1</v>
      </c>
      <c r="M1986" s="1143">
        <f t="shared" si="229"/>
        <v>0</v>
      </c>
      <c r="N1986" s="1138">
        <f>'PBLI - 2026'!M22</f>
        <v>0</v>
      </c>
      <c r="O1986" s="1142">
        <f>'PBLI - 2026'!AD22</f>
        <v>0</v>
      </c>
      <c r="P1986" s="1144" t="e">
        <f t="shared" si="233"/>
        <v>#DIV/0!</v>
      </c>
      <c r="Q1986" s="1144"/>
      <c r="R1986" s="1138">
        <f t="shared" si="231"/>
        <v>-1</v>
      </c>
      <c r="S1986" s="1138">
        <f t="shared" si="232"/>
        <v>0</v>
      </c>
    </row>
    <row r="1987" spans="1:19">
      <c r="A1987" s="1138">
        <v>18</v>
      </c>
      <c r="B1987" s="1139" t="str">
        <f>'[1]PBLI - 2025'!B23</f>
        <v>PBIL18</v>
      </c>
      <c r="C1987" s="1140" t="s">
        <v>148</v>
      </c>
      <c r="D1987" s="1140" t="s">
        <v>112</v>
      </c>
      <c r="E1987" s="1139" t="str">
        <f>'[1]PBLI - 2025'!S23</f>
        <v>Secretaría General</v>
      </c>
      <c r="F1987" s="1138" t="str">
        <f>'PBLI - 2026'!C23</f>
        <v>Implementación del Modulo de Bienestar en el aplicativo Kactus</v>
      </c>
      <c r="G1987" s="1138">
        <v>9</v>
      </c>
      <c r="H1987" s="1138" t="s">
        <v>142</v>
      </c>
      <c r="I1987" s="1138">
        <f>'PBLI - 2026'!Q23</f>
        <v>5</v>
      </c>
      <c r="J1987" s="1138">
        <f>'PBLI - 2026'!E23+'PBLI - 2026'!F23+'PBLI - 2026'!G23+'PBLI - 2026'!H23+'PBLI - 2026'!I23+'PBLI - 2026'!J23+'PBLI - 2026'!K23+'PBLI - 2026'!L23+'PBLI - 2026'!M23</f>
        <v>4</v>
      </c>
      <c r="K1987" s="1142">
        <f>'PBLI - 2026'!V23+'PBLI - 2026'!W23+'PBLI - 2026'!X23+'PBLI - 2026'!Y23+'PBLI - 2026'!Z23+'PBLI - 2026'!AA23+'PBLI - 2026'!AB23+'PBLI - 2026'!AC23+'PBLI - 2026'!AD23</f>
        <v>0</v>
      </c>
      <c r="L1987" s="1143">
        <f t="shared" si="230"/>
        <v>0.8</v>
      </c>
      <c r="M1987" s="1143">
        <f t="shared" si="229"/>
        <v>0</v>
      </c>
      <c r="N1987" s="1138">
        <f>'PBLI - 2026'!M23</f>
        <v>1</v>
      </c>
      <c r="O1987" s="1142">
        <f>'PBLI - 2026'!AD23</f>
        <v>0</v>
      </c>
      <c r="P1987" s="1144">
        <f t="shared" si="233"/>
        <v>0</v>
      </c>
      <c r="Q1987" s="1144"/>
      <c r="R1987" s="1138">
        <f t="shared" si="231"/>
        <v>-4</v>
      </c>
      <c r="S1987" s="1138">
        <f t="shared" si="232"/>
        <v>-1</v>
      </c>
    </row>
    <row r="1988" spans="1:19">
      <c r="A1988" s="1138">
        <v>19</v>
      </c>
      <c r="B1988" s="1139" t="str">
        <f>'[1]PBLI - 2025'!B24</f>
        <v>PBIL19</v>
      </c>
      <c r="C1988" s="1140" t="s">
        <v>148</v>
      </c>
      <c r="D1988" s="1140" t="s">
        <v>112</v>
      </c>
      <c r="E1988" s="1139" t="str">
        <f>'[1]PBLI - 2025'!S24</f>
        <v>Secretaría General</v>
      </c>
      <c r="F1988" s="1138" t="str">
        <f>'PBLI - 2026'!C24</f>
        <v>Modificación de procedimientos asociados al bienestar de los servidores públicos</v>
      </c>
      <c r="G1988" s="1138">
        <v>9</v>
      </c>
      <c r="H1988" s="1138" t="s">
        <v>142</v>
      </c>
      <c r="I1988" s="1138">
        <f>'PBLI - 2026'!Q24</f>
        <v>3</v>
      </c>
      <c r="J1988" s="1138">
        <f>'PBLI - 2026'!E24+'PBLI - 2026'!F24+'PBLI - 2026'!G24+'PBLI - 2026'!H24+'PBLI - 2026'!I24+'PBLI - 2026'!J24+'PBLI - 2026'!K24+'PBLI - 2026'!L24+'PBLI - 2026'!M24</f>
        <v>1</v>
      </c>
      <c r="K1988" s="1142">
        <f>'PBLI - 2026'!V24+'PBLI - 2026'!W24+'PBLI - 2026'!X24+'PBLI - 2026'!Y24+'PBLI - 2026'!Z24+'PBLI - 2026'!AA24+'PBLI - 2026'!AB24+'PBLI - 2026'!AC24+'PBLI - 2026'!AD24</f>
        <v>0</v>
      </c>
      <c r="L1988" s="1143">
        <f t="shared" si="230"/>
        <v>0.33333333333333331</v>
      </c>
      <c r="M1988" s="1143">
        <f t="shared" si="229"/>
        <v>0</v>
      </c>
      <c r="N1988" s="1138">
        <f>'PBLI - 2026'!M24</f>
        <v>0</v>
      </c>
      <c r="O1988" s="1142">
        <f>'PBLI - 2026'!AD24</f>
        <v>0</v>
      </c>
      <c r="P1988" s="1144" t="e">
        <f t="shared" si="233"/>
        <v>#DIV/0!</v>
      </c>
      <c r="Q1988" s="1144"/>
      <c r="R1988" s="1138">
        <f t="shared" si="231"/>
        <v>-1</v>
      </c>
      <c r="S1988" s="1138">
        <f t="shared" si="232"/>
        <v>0</v>
      </c>
    </row>
    <row r="1989" spans="1:19">
      <c r="A1989" s="1138">
        <v>20</v>
      </c>
      <c r="B1989" s="1139" t="str">
        <f>'[1]PBLI - 2025'!B25</f>
        <v>PBIL20</v>
      </c>
      <c r="C1989" s="1140" t="s">
        <v>148</v>
      </c>
      <c r="D1989" s="1140" t="s">
        <v>112</v>
      </c>
      <c r="E1989" s="1139" t="str">
        <f>'[1]PBLI - 2025'!S25</f>
        <v>Secretaría General</v>
      </c>
      <c r="F1989" s="1138" t="str">
        <f>'PBLI - 2026'!C25</f>
        <v>Adopción y promocion de la Politia de Integridad, valores institucionales y objetivos estratégicos</v>
      </c>
      <c r="G1989" s="1138">
        <v>9</v>
      </c>
      <c r="H1989" s="1138" t="s">
        <v>142</v>
      </c>
      <c r="I1989" s="1138">
        <f>'PBLI - 2026'!Q25</f>
        <v>4</v>
      </c>
      <c r="J1989" s="1138">
        <f>'PBLI - 2026'!E25+'PBLI - 2026'!F25+'PBLI - 2026'!G25+'PBLI - 2026'!H25+'PBLI - 2026'!I25+'PBLI - 2026'!J25+'PBLI - 2026'!K25+'PBLI - 2026'!L25+'PBLI - 2026'!M25</f>
        <v>2</v>
      </c>
      <c r="K1989" s="1142">
        <f>'PBLI - 2026'!V25+'PBLI - 2026'!W25+'PBLI - 2026'!X25+'PBLI - 2026'!Y25+'PBLI - 2026'!Z25+'PBLI - 2026'!AA25+'PBLI - 2026'!AB25+'PBLI - 2026'!AC25+'PBLI - 2026'!AD25</f>
        <v>0</v>
      </c>
      <c r="L1989" s="1143">
        <f t="shared" si="230"/>
        <v>0.5</v>
      </c>
      <c r="M1989" s="1143">
        <f t="shared" si="229"/>
        <v>0</v>
      </c>
      <c r="N1989" s="1138">
        <f>'PBLI - 2026'!M25</f>
        <v>0</v>
      </c>
      <c r="O1989" s="1142">
        <f>'PBLI - 2026'!AD25</f>
        <v>0</v>
      </c>
      <c r="P1989" s="1144" t="e">
        <f t="shared" si="233"/>
        <v>#DIV/0!</v>
      </c>
      <c r="Q1989" s="1144"/>
      <c r="R1989" s="1138">
        <f t="shared" si="231"/>
        <v>-2</v>
      </c>
      <c r="S1989" s="1138">
        <f t="shared" si="232"/>
        <v>0</v>
      </c>
    </row>
    <row r="1990" spans="1:19">
      <c r="A1990" s="1138">
        <v>21</v>
      </c>
      <c r="B1990" s="1139" t="str">
        <f>'[1]PBLI - 2025'!B26</f>
        <v>PBIL21</v>
      </c>
      <c r="C1990" s="1140" t="s">
        <v>148</v>
      </c>
      <c r="D1990" s="1140" t="s">
        <v>112</v>
      </c>
      <c r="E1990" s="1139" t="str">
        <f>'[1]PBLI - 2025'!S26</f>
        <v>Secretaría General</v>
      </c>
      <c r="F1990" s="1138" t="str">
        <f>'PBLI - 2026'!C26</f>
        <v>Actividades de voluntariado y solidaridad entre servidores, sus familias y la sociedad en general</v>
      </c>
      <c r="G1990" s="1138">
        <v>9</v>
      </c>
      <c r="H1990" s="1138" t="s">
        <v>142</v>
      </c>
      <c r="I1990" s="1138">
        <f>'PBLI - 2026'!Q26</f>
        <v>1</v>
      </c>
      <c r="J1990" s="1138">
        <f>'PBLI - 2026'!E26+'PBLI - 2026'!F26+'PBLI - 2026'!G26+'PBLI - 2026'!H26+'PBLI - 2026'!I26+'PBLI - 2026'!J26+'PBLI - 2026'!K26+'PBLI - 2026'!L26+'PBLI - 2026'!M26</f>
        <v>0</v>
      </c>
      <c r="K1990" s="1142">
        <f>'PBLI - 2026'!V26+'PBLI - 2026'!W26+'PBLI - 2026'!X26+'PBLI - 2026'!Y26+'PBLI - 2026'!Z26+'PBLI - 2026'!AA26+'PBLI - 2026'!AB26+'PBLI - 2026'!AC26+'PBLI - 2026'!AD26</f>
        <v>0</v>
      </c>
      <c r="L1990" s="1143">
        <f t="shared" si="230"/>
        <v>0</v>
      </c>
      <c r="M1990" s="1143">
        <f t="shared" si="229"/>
        <v>0</v>
      </c>
      <c r="N1990" s="1138">
        <f>'PBLI - 2026'!M26</f>
        <v>0</v>
      </c>
      <c r="O1990" s="1142">
        <f>'PBLI - 2026'!AD26</f>
        <v>0</v>
      </c>
      <c r="P1990" s="1144" t="e">
        <f t="shared" si="233"/>
        <v>#DIV/0!</v>
      </c>
      <c r="Q1990" s="1144"/>
      <c r="R1990" s="1138">
        <f t="shared" si="231"/>
        <v>0</v>
      </c>
      <c r="S1990" s="1138">
        <f t="shared" si="232"/>
        <v>0</v>
      </c>
    </row>
    <row r="1991" spans="1:19" ht="17.25" customHeight="1">
      <c r="A1991" s="1138">
        <v>1</v>
      </c>
      <c r="B1991" s="1139" t="str">
        <f>'[1]PBLI - 2025'!B6</f>
        <v>PBIL1</v>
      </c>
      <c r="C1991" s="1138" t="s">
        <v>148</v>
      </c>
      <c r="D1991" s="1138" t="s">
        <v>112</v>
      </c>
      <c r="E1991" s="1139" t="str">
        <f>'[1]PBLI - 2025'!S6</f>
        <v>Secretaría General</v>
      </c>
      <c r="F1991" s="1138" t="str">
        <f>'PBLI - 2026'!C6</f>
        <v>Actividad relacionada con la implementación del Salario Emocional</v>
      </c>
      <c r="G1991" s="1138">
        <v>10</v>
      </c>
      <c r="H1991" s="1138" t="s">
        <v>143</v>
      </c>
      <c r="I1991" s="1138">
        <f>'PBLI - 2026'!Q6</f>
        <v>13</v>
      </c>
      <c r="J1991" s="1138">
        <f>'PBLI - 2026'!E6+'PBLI - 2026'!F6+'PBLI - 2026'!G6+'PBLI - 2026'!H6+'PBLI - 2026'!I6+'PBLI - 2026'!J6+'PBLI - 2026'!K6+'PBLI - 2026'!L6+'PBLI - 2026'!M6+'PBLI - 2026'!N6</f>
        <v>10</v>
      </c>
      <c r="K1991" s="1142">
        <f>'PBLI - 2026'!V6+'PBLI - 2026'!W6+'PBLI - 2026'!X6+'PBLI - 2026'!Y6+'PBLI - 2026'!Z6+'PBLI - 2026'!AA6+'PBLI - 2026'!AB6+'PBLI - 2026'!AC6+'PBLI - 2026'!AD6+'PBLI - 2026'!AE6</f>
        <v>0</v>
      </c>
      <c r="L1991" s="1143">
        <f t="shared" si="230"/>
        <v>0.76923076923076927</v>
      </c>
      <c r="M1991" s="1143">
        <f t="shared" si="229"/>
        <v>0</v>
      </c>
      <c r="N1991" s="1138">
        <f>'PBLI - 2026'!N6</f>
        <v>1</v>
      </c>
      <c r="O1991" s="1142">
        <f>'PBLI - 2026'!AE6</f>
        <v>0</v>
      </c>
      <c r="P1991" s="1144">
        <f t="shared" si="233"/>
        <v>0</v>
      </c>
      <c r="Q1991" s="1144"/>
      <c r="R1991" s="1138">
        <f t="shared" si="231"/>
        <v>-10</v>
      </c>
      <c r="S1991" s="1138">
        <f t="shared" si="232"/>
        <v>-1</v>
      </c>
    </row>
    <row r="1992" spans="1:19">
      <c r="A1992" s="1138">
        <v>2</v>
      </c>
      <c r="B1992" s="1139" t="str">
        <f>'[1]PBLI - 2025'!B7</f>
        <v>PBLI2</v>
      </c>
      <c r="C1992" s="1140" t="s">
        <v>148</v>
      </c>
      <c r="D1992" s="1140" t="s">
        <v>112</v>
      </c>
      <c r="E1992" s="1139" t="str">
        <f>'[1]PBLI - 2025'!S7</f>
        <v>Secretaría General</v>
      </c>
      <c r="F1992" s="1138" t="str">
        <f>'PBLI - 2026'!C7</f>
        <v>Actividades encaminadas a incentivar la actvidad fisica (individual y de grupos) y realización de eventos deportivos</v>
      </c>
      <c r="G1992" s="1138">
        <v>10</v>
      </c>
      <c r="H1992" s="1138" t="s">
        <v>143</v>
      </c>
      <c r="I1992" s="1138">
        <f>'PBLI - 2026'!Q7</f>
        <v>3</v>
      </c>
      <c r="J1992" s="1138">
        <f>'PBLI - 2026'!E7+'PBLI - 2026'!F7+'PBLI - 2026'!G7+'PBLI - 2026'!H7+'PBLI - 2026'!I7+'PBLI - 2026'!J7+'PBLI - 2026'!K7+'PBLI - 2026'!L7+'PBLI - 2026'!M7+'PBLI - 2026'!N7</f>
        <v>3</v>
      </c>
      <c r="K1992" s="1142">
        <f>'PBLI - 2026'!V7+'PBLI - 2026'!W7+'PBLI - 2026'!X7+'PBLI - 2026'!Y7+'PBLI - 2026'!Z7+'PBLI - 2026'!AA7+'PBLI - 2026'!AB7+'PBLI - 2026'!AC7+'PBLI - 2026'!AD7+'PBLI - 2026'!AE7</f>
        <v>0</v>
      </c>
      <c r="L1992" s="1143">
        <f t="shared" si="230"/>
        <v>1</v>
      </c>
      <c r="M1992" s="1143">
        <f t="shared" si="229"/>
        <v>0</v>
      </c>
      <c r="N1992" s="1138">
        <f>'PBLI - 2026'!N7</f>
        <v>0</v>
      </c>
      <c r="O1992" s="1142">
        <f>'PBLI - 2026'!AE7</f>
        <v>0</v>
      </c>
      <c r="P1992" s="1144" t="e">
        <f t="shared" si="233"/>
        <v>#DIV/0!</v>
      </c>
      <c r="Q1992" s="1144"/>
      <c r="R1992" s="1138">
        <f t="shared" si="231"/>
        <v>-3</v>
      </c>
      <c r="S1992" s="1138">
        <f t="shared" si="232"/>
        <v>0</v>
      </c>
    </row>
    <row r="1993" spans="1:19">
      <c r="A1993" s="1138">
        <v>3</v>
      </c>
      <c r="B1993" s="1139" t="str">
        <f>'[1]PBLI - 2025'!B8</f>
        <v>PBIL3</v>
      </c>
      <c r="C1993" s="1140" t="s">
        <v>148</v>
      </c>
      <c r="D1993" s="1140" t="s">
        <v>112</v>
      </c>
      <c r="E1993" s="1139" t="str">
        <f>'[1]PBLI - 2025'!S8</f>
        <v>Secretaría General</v>
      </c>
      <c r="F1993" s="1138" t="str">
        <f>'PBLI - 2026'!C8</f>
        <v>Eventos artisticos, culturales y celebraciones especiales</v>
      </c>
      <c r="G1993" s="1138">
        <v>10</v>
      </c>
      <c r="H1993" s="1138" t="s">
        <v>143</v>
      </c>
      <c r="I1993" s="1138">
        <f>'PBLI - 2026'!Q8</f>
        <v>10</v>
      </c>
      <c r="J1993" s="1138">
        <f>'PBLI - 2026'!E8+'PBLI - 2026'!F8+'PBLI - 2026'!G8+'PBLI - 2026'!H8+'PBLI - 2026'!I8+'PBLI - 2026'!J8+'PBLI - 2026'!K8+'PBLI - 2026'!L8+'PBLI - 2026'!M8+'PBLI - 2026'!N8</f>
        <v>9</v>
      </c>
      <c r="K1993" s="1142">
        <f>'PBLI - 2026'!V8+'PBLI - 2026'!W8+'PBLI - 2026'!X8+'PBLI - 2026'!Y8+'PBLI - 2026'!Z8+'PBLI - 2026'!AA8+'PBLI - 2026'!AB8+'PBLI - 2026'!AC8+'PBLI - 2026'!AD8+'PBLI - 2026'!AE8</f>
        <v>0</v>
      </c>
      <c r="L1993" s="1143">
        <f t="shared" si="230"/>
        <v>0.9</v>
      </c>
      <c r="M1993" s="1143">
        <f t="shared" si="229"/>
        <v>0</v>
      </c>
      <c r="N1993" s="1138">
        <f>'PBLI - 2026'!N8</f>
        <v>1</v>
      </c>
      <c r="O1993" s="1142">
        <f>'PBLI - 2026'!AE8</f>
        <v>0</v>
      </c>
      <c r="P1993" s="1144">
        <f t="shared" si="233"/>
        <v>0</v>
      </c>
      <c r="Q1993" s="1144"/>
      <c r="R1993" s="1138">
        <f t="shared" si="231"/>
        <v>-9</v>
      </c>
      <c r="S1993" s="1138">
        <f t="shared" si="232"/>
        <v>-1</v>
      </c>
    </row>
    <row r="1994" spans="1:19">
      <c r="A1994" s="1138">
        <v>4</v>
      </c>
      <c r="B1994" s="1139" t="str">
        <f>'[1]PBLI - 2025'!B9</f>
        <v>PBIL4</v>
      </c>
      <c r="C1994" s="1140" t="s">
        <v>148</v>
      </c>
      <c r="D1994" s="1140" t="s">
        <v>112</v>
      </c>
      <c r="E1994" s="1139" t="str">
        <f>'[1]PBLI - 2025'!S9</f>
        <v>Secretaría General</v>
      </c>
      <c r="F1994" s="1138" t="str">
        <f>'PBLI - 2026'!C9</f>
        <v>Espacios de capacitación para la creatividad, artes, oficios, promoción del emprendimiento y realización de ferias de servicios</v>
      </c>
      <c r="G1994" s="1138">
        <v>10</v>
      </c>
      <c r="H1994" s="1138" t="s">
        <v>143</v>
      </c>
      <c r="I1994" s="1138">
        <f>'PBLI - 2026'!Q9</f>
        <v>3</v>
      </c>
      <c r="J1994" s="1138">
        <f>'PBLI - 2026'!E9+'PBLI - 2026'!F9+'PBLI - 2026'!G9+'PBLI - 2026'!H9+'PBLI - 2026'!I9+'PBLI - 2026'!J9+'PBLI - 2026'!K9+'PBLI - 2026'!L9+'PBLI - 2026'!M9+'PBLI - 2026'!N9</f>
        <v>2</v>
      </c>
      <c r="K1994" s="1142">
        <f>'PBLI - 2026'!V9+'PBLI - 2026'!W9+'PBLI - 2026'!X9+'PBLI - 2026'!Y9+'PBLI - 2026'!Z9+'PBLI - 2026'!AA9+'PBLI - 2026'!AB9+'PBLI - 2026'!AC9+'PBLI - 2026'!AD9+'PBLI - 2026'!AE9</f>
        <v>0</v>
      </c>
      <c r="L1994" s="1143">
        <f t="shared" si="230"/>
        <v>0.66666666666666663</v>
      </c>
      <c r="M1994" s="1143">
        <f t="shared" si="229"/>
        <v>0</v>
      </c>
      <c r="N1994" s="1138">
        <f>'PBLI - 2026'!N9</f>
        <v>0</v>
      </c>
      <c r="O1994" s="1142">
        <f>'PBLI - 2026'!AE9</f>
        <v>0</v>
      </c>
      <c r="P1994" s="1144" t="e">
        <f t="shared" si="233"/>
        <v>#DIV/0!</v>
      </c>
      <c r="Q1994" s="1144"/>
      <c r="R1994" s="1138">
        <f t="shared" si="231"/>
        <v>-2</v>
      </c>
      <c r="S1994" s="1138">
        <f t="shared" si="232"/>
        <v>0</v>
      </c>
    </row>
    <row r="1995" spans="1:19">
      <c r="A1995" s="1138">
        <v>5</v>
      </c>
      <c r="B1995" s="1139" t="str">
        <f>'[1]PBLI - 2025'!B10</f>
        <v>PBIL5</v>
      </c>
      <c r="C1995" s="1140" t="s">
        <v>148</v>
      </c>
      <c r="D1995" s="1140" t="s">
        <v>112</v>
      </c>
      <c r="E1995" s="1139" t="str">
        <f>'[1]PBLI - 2025'!S10</f>
        <v>Secretaría General</v>
      </c>
      <c r="F1995" s="1138" t="str">
        <f>'PBLI - 2026'!C10</f>
        <v>Actividades para la implementación de la Politica Interna de Teletrabajo y Trabajo en casa</v>
      </c>
      <c r="G1995" s="1138">
        <v>10</v>
      </c>
      <c r="H1995" s="1138" t="s">
        <v>143</v>
      </c>
      <c r="I1995" s="1138">
        <f>'PBLI - 2026'!Q10</f>
        <v>2</v>
      </c>
      <c r="J1995" s="1138">
        <f>'PBLI - 2026'!E10+'PBLI - 2026'!F10+'PBLI - 2026'!G10+'PBLI - 2026'!H10+'PBLI - 2026'!I10+'PBLI - 2026'!J10+'PBLI - 2026'!K10+'PBLI - 2026'!L10+'PBLI - 2026'!M10+'PBLI - 2026'!N10</f>
        <v>1</v>
      </c>
      <c r="K1995" s="1142">
        <f>'PBLI - 2026'!V10+'PBLI - 2026'!W10+'PBLI - 2026'!X10+'PBLI - 2026'!Y10+'PBLI - 2026'!Z10+'PBLI - 2026'!AA10+'PBLI - 2026'!AB10+'PBLI - 2026'!AC10+'PBLI - 2026'!AD10+'PBLI - 2026'!AE10</f>
        <v>0</v>
      </c>
      <c r="L1995" s="1143">
        <f t="shared" si="230"/>
        <v>0.5</v>
      </c>
      <c r="M1995" s="1143">
        <f t="shared" si="229"/>
        <v>0</v>
      </c>
      <c r="N1995" s="1138">
        <f>'PBLI - 2026'!N10</f>
        <v>0</v>
      </c>
      <c r="O1995" s="1142">
        <f>'PBLI - 2026'!AE10</f>
        <v>0</v>
      </c>
      <c r="P1995" s="1144" t="e">
        <f t="shared" si="233"/>
        <v>#DIV/0!</v>
      </c>
      <c r="Q1995" s="1144"/>
      <c r="R1995" s="1138">
        <f t="shared" si="231"/>
        <v>-1</v>
      </c>
      <c r="S1995" s="1138">
        <f t="shared" si="232"/>
        <v>0</v>
      </c>
    </row>
    <row r="1996" spans="1:19">
      <c r="A1996" s="1138">
        <v>6</v>
      </c>
      <c r="B1996" s="1139" t="str">
        <f>'[1]PBLI - 2025'!B11</f>
        <v>PBIL6</v>
      </c>
      <c r="C1996" s="1140" t="s">
        <v>148</v>
      </c>
      <c r="D1996" s="1140" t="s">
        <v>112</v>
      </c>
      <c r="E1996" s="1139" t="str">
        <f>'[1]PBLI - 2025'!S11</f>
        <v>Secretaría General</v>
      </c>
      <c r="F1996" s="1138" t="str">
        <f>'PBLI - 2026'!C11</f>
        <v>Actividades dirigidas a la niñez y al disfrute en familia</v>
      </c>
      <c r="G1996" s="1138">
        <v>10</v>
      </c>
      <c r="H1996" s="1138" t="s">
        <v>143</v>
      </c>
      <c r="I1996" s="1138">
        <f>'PBLI - 2026'!Q11</f>
        <v>3</v>
      </c>
      <c r="J1996" s="1138">
        <f>'PBLI - 2026'!E11+'PBLI - 2026'!F11+'PBLI - 2026'!G11+'PBLI - 2026'!H11+'PBLI - 2026'!I11+'PBLI - 2026'!J11+'PBLI - 2026'!K11+'PBLI - 2026'!L11+'PBLI - 2026'!M11+'PBLI - 2026'!N11</f>
        <v>2</v>
      </c>
      <c r="K1996" s="1142">
        <f>'PBLI - 2026'!V11+'PBLI - 2026'!W11+'PBLI - 2026'!X11+'PBLI - 2026'!Y11+'PBLI - 2026'!Z11+'PBLI - 2026'!AA11+'PBLI - 2026'!AB11+'PBLI - 2026'!AC11+'PBLI - 2026'!AD11+'PBLI - 2026'!AE11</f>
        <v>0</v>
      </c>
      <c r="L1996" s="1143">
        <f t="shared" si="230"/>
        <v>0.66666666666666663</v>
      </c>
      <c r="M1996" s="1143">
        <f t="shared" si="229"/>
        <v>0</v>
      </c>
      <c r="N1996" s="1138">
        <f>'PBLI - 2026'!N11</f>
        <v>1</v>
      </c>
      <c r="O1996" s="1142">
        <f>'PBLI - 2026'!AE11</f>
        <v>0</v>
      </c>
      <c r="P1996" s="1144">
        <f t="shared" si="233"/>
        <v>0</v>
      </c>
      <c r="Q1996" s="1144"/>
      <c r="R1996" s="1138">
        <f t="shared" si="231"/>
        <v>-2</v>
      </c>
      <c r="S1996" s="1138">
        <f t="shared" si="232"/>
        <v>-1</v>
      </c>
    </row>
    <row r="1997" spans="1:19">
      <c r="A1997" s="1138">
        <v>7</v>
      </c>
      <c r="B1997" s="1139" t="str">
        <f>'[1]PBLI - 2025'!B12</f>
        <v>PBIL7</v>
      </c>
      <c r="C1997" s="1140" t="s">
        <v>148</v>
      </c>
      <c r="D1997" s="1140" t="s">
        <v>112</v>
      </c>
      <c r="E1997" s="1139" t="str">
        <f>'[1]PBLI - 2025'!S12</f>
        <v>Secretaría General</v>
      </c>
      <c r="F1997" s="1138" t="str">
        <f>'PBLI - 2026'!C12</f>
        <v>Celebración Día de la Metrología y Día del INM</v>
      </c>
      <c r="G1997" s="1138">
        <v>10</v>
      </c>
      <c r="H1997" s="1138" t="s">
        <v>143</v>
      </c>
      <c r="I1997" s="1138">
        <f>'PBLI - 2026'!Q12</f>
        <v>2</v>
      </c>
      <c r="J1997" s="1138">
        <f>'PBLI - 2026'!E12+'PBLI - 2026'!F12+'PBLI - 2026'!G12+'PBLI - 2026'!H12+'PBLI - 2026'!I12+'PBLI - 2026'!J12+'PBLI - 2026'!K12+'PBLI - 2026'!L12+'PBLI - 2026'!M12+'PBLI - 2026'!N12</f>
        <v>1</v>
      </c>
      <c r="K1997" s="1142">
        <f>'PBLI - 2026'!V12+'PBLI - 2026'!W12+'PBLI - 2026'!X12+'PBLI - 2026'!Y12+'PBLI - 2026'!Z12+'PBLI - 2026'!AA12+'PBLI - 2026'!AB12+'PBLI - 2026'!AC12+'PBLI - 2026'!AD12+'PBLI - 2026'!AE12</f>
        <v>0</v>
      </c>
      <c r="L1997" s="1143">
        <f t="shared" si="230"/>
        <v>0.5</v>
      </c>
      <c r="M1997" s="1143">
        <f t="shared" si="229"/>
        <v>0</v>
      </c>
      <c r="N1997" s="1138">
        <f>'PBLI - 2026'!N12</f>
        <v>0</v>
      </c>
      <c r="O1997" s="1142">
        <f>'PBLI - 2026'!AE12</f>
        <v>0</v>
      </c>
      <c r="P1997" s="1144" t="e">
        <f t="shared" si="233"/>
        <v>#DIV/0!</v>
      </c>
      <c r="Q1997" s="1144"/>
      <c r="R1997" s="1138">
        <f t="shared" si="231"/>
        <v>-1</v>
      </c>
      <c r="S1997" s="1138">
        <f t="shared" si="232"/>
        <v>0</v>
      </c>
    </row>
    <row r="1998" spans="1:19">
      <c r="A1998" s="1138">
        <v>8</v>
      </c>
      <c r="B1998" s="1139" t="str">
        <f>'[1]PBLI - 2025'!B13</f>
        <v>PBIL8</v>
      </c>
      <c r="C1998" s="1140" t="s">
        <v>148</v>
      </c>
      <c r="D1998" s="1140" t="s">
        <v>112</v>
      </c>
      <c r="E1998" s="1139" t="str">
        <f>'[1]PBLI - 2025'!S13</f>
        <v>Secretaría General</v>
      </c>
      <c r="F1998" s="1138" t="str">
        <f>'PBLI - 2026'!C13</f>
        <v>Celebración Día Nacional del Servidor Público</v>
      </c>
      <c r="G1998" s="1138">
        <v>10</v>
      </c>
      <c r="H1998" s="1138" t="s">
        <v>143</v>
      </c>
      <c r="I1998" s="1138">
        <f>'PBLI - 2026'!Q13</f>
        <v>1</v>
      </c>
      <c r="J1998" s="1138">
        <f>'PBLI - 2026'!E13+'PBLI - 2026'!F13+'PBLI - 2026'!G13+'PBLI - 2026'!H13+'PBLI - 2026'!I13+'PBLI - 2026'!J13+'PBLI - 2026'!K13+'PBLI - 2026'!L13+'PBLI - 2026'!M13+'PBLI - 2026'!N13</f>
        <v>1</v>
      </c>
      <c r="K1998" s="1142">
        <f>'PBLI - 2026'!V13+'PBLI - 2026'!W13+'PBLI - 2026'!X13+'PBLI - 2026'!Y13+'PBLI - 2026'!Z13+'PBLI - 2026'!AA13+'PBLI - 2026'!AB13+'PBLI - 2026'!AC13+'PBLI - 2026'!AD13+'PBLI - 2026'!AE13</f>
        <v>0</v>
      </c>
      <c r="L1998" s="1143">
        <f t="shared" si="230"/>
        <v>1</v>
      </c>
      <c r="M1998" s="1143">
        <f t="shared" si="229"/>
        <v>0</v>
      </c>
      <c r="N1998" s="1138">
        <f>'PBLI - 2026'!N13</f>
        <v>0</v>
      </c>
      <c r="O1998" s="1142">
        <f>'PBLI - 2026'!AE13</f>
        <v>0</v>
      </c>
      <c r="P1998" s="1144" t="e">
        <f t="shared" si="233"/>
        <v>#DIV/0!</v>
      </c>
      <c r="Q1998" s="1144"/>
      <c r="R1998" s="1138">
        <f t="shared" si="231"/>
        <v>-1</v>
      </c>
      <c r="S1998" s="1138">
        <f t="shared" si="232"/>
        <v>0</v>
      </c>
    </row>
    <row r="1999" spans="1:19">
      <c r="A1999" s="1138">
        <v>9</v>
      </c>
      <c r="B1999" s="1139" t="str">
        <f>'[1]PBLI - 2025'!B14</f>
        <v>PBIL9</v>
      </c>
      <c r="C1999" s="1140" t="s">
        <v>148</v>
      </c>
      <c r="D1999" s="1140" t="s">
        <v>112</v>
      </c>
      <c r="E1999" s="1139" t="str">
        <f>'[1]PBLI - 2025'!S14</f>
        <v>Secretaría General</v>
      </c>
      <c r="F1999" s="1138" t="str">
        <f>'PBLI - 2026'!C14</f>
        <v>Actividades de promoción de la lectura  y espacios de esparcimiento en familia</v>
      </c>
      <c r="G1999" s="1138">
        <v>10</v>
      </c>
      <c r="H1999" s="1138" t="s">
        <v>143</v>
      </c>
      <c r="I1999" s="1138">
        <f>'PBLI - 2026'!Q14</f>
        <v>1</v>
      </c>
      <c r="J1999" s="1138">
        <f>'PBLI - 2026'!E14+'PBLI - 2026'!F14+'PBLI - 2026'!G14+'PBLI - 2026'!H14+'PBLI - 2026'!I14+'PBLI - 2026'!J14+'PBLI - 2026'!K14+'PBLI - 2026'!L14+'PBLI - 2026'!M14+'PBLI - 2026'!N14</f>
        <v>1</v>
      </c>
      <c r="K1999" s="1142">
        <f>'PBLI - 2026'!V14+'PBLI - 2026'!W14+'PBLI - 2026'!X14+'PBLI - 2026'!Y14+'PBLI - 2026'!Z14+'PBLI - 2026'!AA14+'PBLI - 2026'!AB14+'PBLI - 2026'!AC14+'PBLI - 2026'!AD14+'PBLI - 2026'!AE14</f>
        <v>0</v>
      </c>
      <c r="L1999" s="1143">
        <f t="shared" si="230"/>
        <v>1</v>
      </c>
      <c r="M1999" s="1143">
        <f t="shared" si="229"/>
        <v>0</v>
      </c>
      <c r="N1999" s="1138">
        <f>'PBLI - 2026'!N14</f>
        <v>0</v>
      </c>
      <c r="O1999" s="1142">
        <f>'PBLI - 2026'!AE14</f>
        <v>0</v>
      </c>
      <c r="P1999" s="1144" t="e">
        <f t="shared" si="233"/>
        <v>#DIV/0!</v>
      </c>
      <c r="Q1999" s="1144"/>
      <c r="R1999" s="1138">
        <f t="shared" si="231"/>
        <v>-1</v>
      </c>
      <c r="S1999" s="1138">
        <f t="shared" si="232"/>
        <v>0</v>
      </c>
    </row>
    <row r="2000" spans="1:19">
      <c r="A2000" s="1138">
        <v>10</v>
      </c>
      <c r="B2000" s="1139" t="str">
        <f>'[1]PBLI - 2025'!B15</f>
        <v>PBIL10</v>
      </c>
      <c r="C2000" s="1140" t="s">
        <v>148</v>
      </c>
      <c r="D2000" s="1140" t="s">
        <v>112</v>
      </c>
      <c r="E2000" s="1139" t="str">
        <f>'[1]PBLI - 2025'!S15</f>
        <v>Secretaría General</v>
      </c>
      <c r="F2000" s="1138" t="str">
        <f>'PBLI - 2026'!C15</f>
        <v>Caminatas ecologicas y contacto con el medio ambiente</v>
      </c>
      <c r="G2000" s="1138">
        <v>10</v>
      </c>
      <c r="H2000" s="1138" t="s">
        <v>143</v>
      </c>
      <c r="I2000" s="1138">
        <f>'PBLI - 2026'!Q15</f>
        <v>2</v>
      </c>
      <c r="J2000" s="1138">
        <f>'PBLI - 2026'!E15+'PBLI - 2026'!F15+'PBLI - 2026'!G15+'PBLI - 2026'!H15+'PBLI - 2026'!I15+'PBLI - 2026'!J15+'PBLI - 2026'!K15+'PBLI - 2026'!L15+'PBLI - 2026'!M15+'PBLI - 2026'!N15</f>
        <v>2</v>
      </c>
      <c r="K2000" s="1142">
        <f>'PBLI - 2026'!V15+'PBLI - 2026'!W15+'PBLI - 2026'!X15+'PBLI - 2026'!Y15+'PBLI - 2026'!Z15+'PBLI - 2026'!AA15+'PBLI - 2026'!AB15+'PBLI - 2026'!AC15+'PBLI - 2026'!AD15+'PBLI - 2026'!AE15</f>
        <v>0</v>
      </c>
      <c r="L2000" s="1143">
        <f t="shared" si="230"/>
        <v>1</v>
      </c>
      <c r="M2000" s="1143">
        <f t="shared" si="229"/>
        <v>0</v>
      </c>
      <c r="N2000" s="1138">
        <f>'PBLI - 2026'!N15</f>
        <v>0</v>
      </c>
      <c r="O2000" s="1142">
        <f>'PBLI - 2026'!AE15</f>
        <v>0</v>
      </c>
      <c r="P2000" s="1144" t="e">
        <f t="shared" si="233"/>
        <v>#DIV/0!</v>
      </c>
      <c r="Q2000" s="1144"/>
      <c r="R2000" s="1138">
        <f t="shared" si="231"/>
        <v>-2</v>
      </c>
      <c r="S2000" s="1138">
        <f t="shared" si="232"/>
        <v>0</v>
      </c>
    </row>
    <row r="2001" spans="1:19">
      <c r="A2001" s="1138">
        <v>11</v>
      </c>
      <c r="B2001" s="1139" t="str">
        <f>'[1]PBLI - 2025'!B16</f>
        <v>PBIL11</v>
      </c>
      <c r="C2001" s="1140" t="s">
        <v>148</v>
      </c>
      <c r="D2001" s="1140" t="s">
        <v>112</v>
      </c>
      <c r="E2001" s="1139" t="str">
        <f>'[1]PBLI - 2025'!S16</f>
        <v>Secretaría General</v>
      </c>
      <c r="F2001" s="1138" t="str">
        <f>'PBLI - 2026'!C16</f>
        <v>Actvidades de medición y mejoramiento del clima organizacional</v>
      </c>
      <c r="G2001" s="1138">
        <v>10</v>
      </c>
      <c r="H2001" s="1138" t="s">
        <v>143</v>
      </c>
      <c r="I2001" s="1138">
        <f>'PBLI - 2026'!Q16</f>
        <v>2</v>
      </c>
      <c r="J2001" s="1138">
        <f>'PBLI - 2026'!E16+'PBLI - 2026'!F16+'PBLI - 2026'!G16+'PBLI - 2026'!H16+'PBLI - 2026'!I16+'PBLI - 2026'!J16+'PBLI - 2026'!K16+'PBLI - 2026'!L16+'PBLI - 2026'!M16+'PBLI - 2026'!N16</f>
        <v>2</v>
      </c>
      <c r="K2001" s="1142">
        <f>'PBLI - 2026'!V16+'PBLI - 2026'!W16+'PBLI - 2026'!X16+'PBLI - 2026'!Y16+'PBLI - 2026'!Z16+'PBLI - 2026'!AA16+'PBLI - 2026'!AB16+'PBLI - 2026'!AC16+'PBLI - 2026'!AD16+'PBLI - 2026'!AE16</f>
        <v>0</v>
      </c>
      <c r="L2001" s="1143">
        <f t="shared" si="230"/>
        <v>1</v>
      </c>
      <c r="M2001" s="1143">
        <f t="shared" si="229"/>
        <v>0</v>
      </c>
      <c r="N2001" s="1138">
        <f>'PBLI - 2026'!N16</f>
        <v>0</v>
      </c>
      <c r="O2001" s="1142">
        <f>'PBLI - 2026'!AE16</f>
        <v>0</v>
      </c>
      <c r="P2001" s="1144" t="e">
        <f t="shared" si="233"/>
        <v>#DIV/0!</v>
      </c>
      <c r="Q2001" s="1144"/>
      <c r="R2001" s="1138">
        <f t="shared" si="231"/>
        <v>-2</v>
      </c>
      <c r="S2001" s="1138">
        <f t="shared" si="232"/>
        <v>0</v>
      </c>
    </row>
    <row r="2002" spans="1:19">
      <c r="A2002" s="1138">
        <v>12</v>
      </c>
      <c r="B2002" s="1139" t="str">
        <f>'[1]PBLI - 2025'!B17</f>
        <v>PBIL12</v>
      </c>
      <c r="C2002" s="1140" t="s">
        <v>148</v>
      </c>
      <c r="D2002" s="1140" t="s">
        <v>112</v>
      </c>
      <c r="E2002" s="1139" t="str">
        <f>'[1]PBLI - 2025'!S17</f>
        <v>Secretaría General</v>
      </c>
      <c r="F2002" s="1138" t="str">
        <f>'PBLI - 2026'!C17</f>
        <v>Actividades orientadas a prevenir el sedentarismo, la ansiedad y la depresión</v>
      </c>
      <c r="G2002" s="1138">
        <v>10</v>
      </c>
      <c r="H2002" s="1138" t="s">
        <v>143</v>
      </c>
      <c r="I2002" s="1138">
        <f>'PBLI - 2026'!Q17</f>
        <v>4</v>
      </c>
      <c r="J2002" s="1138">
        <f>'PBLI - 2026'!E17+'PBLI - 2026'!F17+'PBLI - 2026'!G17+'PBLI - 2026'!H17+'PBLI - 2026'!I17+'PBLI - 2026'!J17+'PBLI - 2026'!K17+'PBLI - 2026'!L17+'PBLI - 2026'!M17+'PBLI - 2026'!N17</f>
        <v>3</v>
      </c>
      <c r="K2002" s="1142">
        <f>'PBLI - 2026'!V17+'PBLI - 2026'!W17+'PBLI - 2026'!X17+'PBLI - 2026'!Y17+'PBLI - 2026'!Z17+'PBLI - 2026'!AA17+'PBLI - 2026'!AB17+'PBLI - 2026'!AC17+'PBLI - 2026'!AD17+'PBLI - 2026'!AE17</f>
        <v>0</v>
      </c>
      <c r="L2002" s="1143">
        <f t="shared" si="230"/>
        <v>0.75</v>
      </c>
      <c r="M2002" s="1143">
        <f t="shared" si="229"/>
        <v>0</v>
      </c>
      <c r="N2002" s="1138">
        <f>'PBLI - 2026'!N17</f>
        <v>0</v>
      </c>
      <c r="O2002" s="1142">
        <f>'PBLI - 2026'!AE17</f>
        <v>0</v>
      </c>
      <c r="P2002" s="1144" t="e">
        <f t="shared" si="233"/>
        <v>#DIV/0!</v>
      </c>
      <c r="Q2002" s="1144"/>
      <c r="R2002" s="1138">
        <f t="shared" si="231"/>
        <v>-3</v>
      </c>
      <c r="S2002" s="1138">
        <f t="shared" si="232"/>
        <v>0</v>
      </c>
    </row>
    <row r="2003" spans="1:19">
      <c r="A2003" s="1138">
        <v>13</v>
      </c>
      <c r="B2003" s="1139" t="str">
        <f>'[1]PBLI - 2025'!B18</f>
        <v>PBIL13</v>
      </c>
      <c r="C2003" s="1140" t="s">
        <v>148</v>
      </c>
      <c r="D2003" s="1140" t="s">
        <v>112</v>
      </c>
      <c r="E2003" s="1139" t="str">
        <f>'[1]PBLI - 2025'!S18</f>
        <v>Secretaría General</v>
      </c>
      <c r="F2003" s="1138" t="str">
        <f>'PBLI - 2026'!C18</f>
        <v>Actividades relacionadas con la inclusión de diferentes formas de discapacidad en ambiente laboral</v>
      </c>
      <c r="G2003" s="1138">
        <v>10</v>
      </c>
      <c r="H2003" s="1138" t="s">
        <v>143</v>
      </c>
      <c r="I2003" s="1138">
        <f>'PBLI - 2026'!Q18</f>
        <v>1</v>
      </c>
      <c r="J2003" s="1138">
        <f>'PBLI - 2026'!E18+'PBLI - 2026'!F18+'PBLI - 2026'!G18+'PBLI - 2026'!H18+'PBLI - 2026'!I18+'PBLI - 2026'!J18+'PBLI - 2026'!K18+'PBLI - 2026'!L18+'PBLI - 2026'!M18+'PBLI - 2026'!N18</f>
        <v>0</v>
      </c>
      <c r="K2003" s="1142">
        <f>'PBLI - 2026'!V18+'PBLI - 2026'!W18+'PBLI - 2026'!X18+'PBLI - 2026'!Y18+'PBLI - 2026'!Z18+'PBLI - 2026'!AA18+'PBLI - 2026'!AB18+'PBLI - 2026'!AC18+'PBLI - 2026'!AD18+'PBLI - 2026'!AE18</f>
        <v>0</v>
      </c>
      <c r="L2003" s="1143">
        <f t="shared" si="230"/>
        <v>0</v>
      </c>
      <c r="M2003" s="1143">
        <f t="shared" si="229"/>
        <v>0</v>
      </c>
      <c r="N2003" s="1138">
        <f>'PBLI - 2026'!N18</f>
        <v>0</v>
      </c>
      <c r="O2003" s="1142">
        <f>'PBLI - 2026'!AE18</f>
        <v>0</v>
      </c>
      <c r="P2003" s="1144" t="e">
        <f t="shared" si="233"/>
        <v>#DIV/0!</v>
      </c>
      <c r="Q2003" s="1144"/>
      <c r="R2003" s="1138">
        <f t="shared" si="231"/>
        <v>0</v>
      </c>
      <c r="S2003" s="1138">
        <f t="shared" si="232"/>
        <v>0</v>
      </c>
    </row>
    <row r="2004" spans="1:19">
      <c r="A2004" s="1138">
        <v>14</v>
      </c>
      <c r="B2004" s="1139" t="str">
        <f>'[1]PBLI - 2025'!B19</f>
        <v>PBIL14</v>
      </c>
      <c r="C2004" s="1140" t="s">
        <v>148</v>
      </c>
      <c r="D2004" s="1140" t="s">
        <v>112</v>
      </c>
      <c r="E2004" s="1139" t="str">
        <f>'[1]PBLI - 2025'!S19</f>
        <v>Secretaría General</v>
      </c>
      <c r="F2004" s="1138" t="str">
        <f>'PBLI - 2026'!C19</f>
        <v>Actividades para prevenir, denunciar y proteger al servidor público en actuaciones discriminatorias o de trato desigual</v>
      </c>
      <c r="G2004" s="1138">
        <v>10</v>
      </c>
      <c r="H2004" s="1138" t="s">
        <v>143</v>
      </c>
      <c r="I2004" s="1138">
        <f>'PBLI - 2026'!Q19</f>
        <v>3</v>
      </c>
      <c r="J2004" s="1138">
        <f>'PBLI - 2026'!E19+'PBLI - 2026'!F19+'PBLI - 2026'!G19+'PBLI - 2026'!H19+'PBLI - 2026'!I19+'PBLI - 2026'!J19+'PBLI - 2026'!K19+'PBLI - 2026'!L19+'PBLI - 2026'!M19+'PBLI - 2026'!N19</f>
        <v>3</v>
      </c>
      <c r="K2004" s="1142">
        <f>'PBLI - 2026'!V19+'PBLI - 2026'!W19+'PBLI - 2026'!X19+'PBLI - 2026'!Y19+'PBLI - 2026'!Z19+'PBLI - 2026'!AA19+'PBLI - 2026'!AB19+'PBLI - 2026'!AC19+'PBLI - 2026'!AD19+'PBLI - 2026'!AE19</f>
        <v>0</v>
      </c>
      <c r="L2004" s="1143">
        <f t="shared" si="230"/>
        <v>1</v>
      </c>
      <c r="M2004" s="1143">
        <f t="shared" si="229"/>
        <v>0</v>
      </c>
      <c r="N2004" s="1138">
        <f>'PBLI - 2026'!N19</f>
        <v>1</v>
      </c>
      <c r="O2004" s="1142">
        <f>'PBLI - 2026'!AE19</f>
        <v>0</v>
      </c>
      <c r="P2004" s="1144">
        <f t="shared" si="233"/>
        <v>0</v>
      </c>
      <c r="Q2004" s="1144"/>
      <c r="R2004" s="1138">
        <f t="shared" si="231"/>
        <v>-3</v>
      </c>
      <c r="S2004" s="1138">
        <f t="shared" si="232"/>
        <v>-1</v>
      </c>
    </row>
    <row r="2005" spans="1:19">
      <c r="A2005" s="1138">
        <v>15</v>
      </c>
      <c r="B2005" s="1139" t="str">
        <f>'[1]PBLI - 2025'!B20</f>
        <v>PBIL15</v>
      </c>
      <c r="C2005" s="1140" t="s">
        <v>148</v>
      </c>
      <c r="D2005" s="1140" t="s">
        <v>112</v>
      </c>
      <c r="E2005" s="1139" t="str">
        <f>'[1]PBLI - 2025'!S20</f>
        <v>Secretaría General</v>
      </c>
      <c r="F2005" s="1138" t="str">
        <f>'PBLI - 2026'!C20</f>
        <v>Actividades relacionadas con la promoción y difusión de protocolos sobre las no violencias basadas en genero</v>
      </c>
      <c r="G2005" s="1138">
        <v>10</v>
      </c>
      <c r="H2005" s="1138" t="s">
        <v>143</v>
      </c>
      <c r="I2005" s="1138">
        <f>'PBLI - 2026'!Q20</f>
        <v>3</v>
      </c>
      <c r="J2005" s="1138">
        <f>'PBLI - 2026'!E20+'PBLI - 2026'!F20+'PBLI - 2026'!G20+'PBLI - 2026'!H20+'PBLI - 2026'!I20+'PBLI - 2026'!J20+'PBLI - 2026'!K20+'PBLI - 2026'!L20+'PBLI - 2026'!M20+'PBLI - 2026'!N20</f>
        <v>2</v>
      </c>
      <c r="K2005" s="1142">
        <f>'PBLI - 2026'!V20+'PBLI - 2026'!W20+'PBLI - 2026'!X20+'PBLI - 2026'!Y20+'PBLI - 2026'!Z20+'PBLI - 2026'!AA20+'PBLI - 2026'!AB20+'PBLI - 2026'!AC20+'PBLI - 2026'!AD20+'PBLI - 2026'!AE20</f>
        <v>0</v>
      </c>
      <c r="L2005" s="1143">
        <f t="shared" si="230"/>
        <v>0.66666666666666663</v>
      </c>
      <c r="M2005" s="1143">
        <f t="shared" si="229"/>
        <v>0</v>
      </c>
      <c r="N2005" s="1138">
        <f>'PBLI - 2026'!N20</f>
        <v>0</v>
      </c>
      <c r="O2005" s="1142">
        <f>'PBLI - 2026'!AE20</f>
        <v>0</v>
      </c>
      <c r="P2005" s="1144" t="e">
        <f t="shared" si="233"/>
        <v>#DIV/0!</v>
      </c>
      <c r="Q2005" s="1144"/>
      <c r="R2005" s="1138">
        <f t="shared" si="231"/>
        <v>-2</v>
      </c>
      <c r="S2005" s="1138">
        <f t="shared" si="232"/>
        <v>0</v>
      </c>
    </row>
    <row r="2006" spans="1:19">
      <c r="A2006" s="1138">
        <v>16</v>
      </c>
      <c r="B2006" s="1139" t="str">
        <f>'[1]PBLI - 2025'!B21</f>
        <v>PBIL16</v>
      </c>
      <c r="C2006" s="1140" t="s">
        <v>148</v>
      </c>
      <c r="D2006" s="1140" t="s">
        <v>112</v>
      </c>
      <c r="E2006" s="1139" t="str">
        <f>'[1]PBLI - 2025'!S21</f>
        <v>Secretaría General</v>
      </c>
      <c r="F2006" s="1138" t="str">
        <f>'PBLI - 2026'!C21</f>
        <v>Revisión y socialización de procedimiento de atención y medidas de protección en situaciones relacionadas con el acoso laboral</v>
      </c>
      <c r="G2006" s="1138">
        <v>10</v>
      </c>
      <c r="H2006" s="1138" t="s">
        <v>143</v>
      </c>
      <c r="I2006" s="1138">
        <f>'PBLI - 2026'!Q21</f>
        <v>1</v>
      </c>
      <c r="J2006" s="1138">
        <f>'PBLI - 2026'!E21+'PBLI - 2026'!F21+'PBLI - 2026'!G21+'PBLI - 2026'!H21+'PBLI - 2026'!I21+'PBLI - 2026'!J21+'PBLI - 2026'!K21+'PBLI - 2026'!L21+'PBLI - 2026'!M21+'PBLI - 2026'!N21</f>
        <v>1</v>
      </c>
      <c r="K2006" s="1142">
        <f>'PBLI - 2026'!V21+'PBLI - 2026'!W21+'PBLI - 2026'!X21+'PBLI - 2026'!Y21+'PBLI - 2026'!Z21+'PBLI - 2026'!AA21+'PBLI - 2026'!AB21+'PBLI - 2026'!AC21+'PBLI - 2026'!AD21+'PBLI - 2026'!AE21</f>
        <v>0</v>
      </c>
      <c r="L2006" s="1143">
        <f t="shared" si="230"/>
        <v>1</v>
      </c>
      <c r="M2006" s="1143">
        <f t="shared" si="229"/>
        <v>0</v>
      </c>
      <c r="N2006" s="1138">
        <f>'PBLI - 2026'!N21</f>
        <v>0</v>
      </c>
      <c r="O2006" s="1142">
        <f>'PBLI - 2026'!AE21</f>
        <v>0</v>
      </c>
      <c r="P2006" s="1144" t="e">
        <f t="shared" si="233"/>
        <v>#DIV/0!</v>
      </c>
      <c r="Q2006" s="1144"/>
      <c r="R2006" s="1138">
        <f t="shared" si="231"/>
        <v>-1</v>
      </c>
      <c r="S2006" s="1138">
        <f t="shared" si="232"/>
        <v>0</v>
      </c>
    </row>
    <row r="2007" spans="1:19">
      <c r="A2007" s="1138">
        <v>17</v>
      </c>
      <c r="B2007" s="1139" t="str">
        <f>'[1]PBLI - 2025'!B22</f>
        <v>PBIL17</v>
      </c>
      <c r="C2007" s="1140" t="s">
        <v>148</v>
      </c>
      <c r="D2007" s="1140" t="s">
        <v>112</v>
      </c>
      <c r="E2007" s="1139" t="str">
        <f>'[1]PBLI - 2025'!S22</f>
        <v>Secretaría General</v>
      </c>
      <c r="F2007" s="1138" t="str">
        <f>'PBLI - 2026'!C22</f>
        <v>Implementación buzon de sugerencias, repositorios de información e iniciativas para el bienestar integral del servidor público</v>
      </c>
      <c r="G2007" s="1138">
        <v>10</v>
      </c>
      <c r="H2007" s="1138" t="s">
        <v>143</v>
      </c>
      <c r="I2007" s="1138">
        <f>'PBLI - 2026'!Q22</f>
        <v>1</v>
      </c>
      <c r="J2007" s="1138">
        <f>'PBLI - 2026'!E22+'PBLI - 2026'!F22+'PBLI - 2026'!G22+'PBLI - 2026'!H22+'PBLI - 2026'!I22+'PBLI - 2026'!J22+'PBLI - 2026'!K22+'PBLI - 2026'!L22+'PBLI - 2026'!M22+'PBLI - 2026'!N22</f>
        <v>1</v>
      </c>
      <c r="K2007" s="1142">
        <f>'PBLI - 2026'!V22+'PBLI - 2026'!W22+'PBLI - 2026'!X22+'PBLI - 2026'!Y22+'PBLI - 2026'!Z22+'PBLI - 2026'!AA22+'PBLI - 2026'!AB22+'PBLI - 2026'!AC22+'PBLI - 2026'!AD22+'PBLI - 2026'!AE22</f>
        <v>0</v>
      </c>
      <c r="L2007" s="1143">
        <f t="shared" si="230"/>
        <v>1</v>
      </c>
      <c r="M2007" s="1143">
        <f t="shared" si="229"/>
        <v>0</v>
      </c>
      <c r="N2007" s="1138">
        <f>'PBLI - 2026'!N22</f>
        <v>0</v>
      </c>
      <c r="O2007" s="1142">
        <f>'PBLI - 2026'!AE22</f>
        <v>0</v>
      </c>
      <c r="P2007" s="1144" t="e">
        <f t="shared" si="233"/>
        <v>#DIV/0!</v>
      </c>
      <c r="Q2007" s="1144"/>
      <c r="R2007" s="1138">
        <f t="shared" si="231"/>
        <v>-1</v>
      </c>
      <c r="S2007" s="1138">
        <f t="shared" si="232"/>
        <v>0</v>
      </c>
    </row>
    <row r="2008" spans="1:19">
      <c r="A2008" s="1138">
        <v>18</v>
      </c>
      <c r="B2008" s="1139" t="str">
        <f>'[1]PBLI - 2025'!B23</f>
        <v>PBIL18</v>
      </c>
      <c r="C2008" s="1140" t="s">
        <v>148</v>
      </c>
      <c r="D2008" s="1140" t="s">
        <v>112</v>
      </c>
      <c r="E2008" s="1139" t="str">
        <f>'[1]PBLI - 2025'!S23</f>
        <v>Secretaría General</v>
      </c>
      <c r="F2008" s="1138" t="str">
        <f>'PBLI - 2026'!C23</f>
        <v>Implementación del Modulo de Bienestar en el aplicativo Kactus</v>
      </c>
      <c r="G2008" s="1138">
        <v>10</v>
      </c>
      <c r="H2008" s="1138" t="s">
        <v>143</v>
      </c>
      <c r="I2008" s="1138">
        <f>'PBLI - 2026'!Q23</f>
        <v>5</v>
      </c>
      <c r="J2008" s="1138">
        <f>'PBLI - 2026'!E23+'PBLI - 2026'!F23+'PBLI - 2026'!G23+'PBLI - 2026'!H23+'PBLI - 2026'!I23+'PBLI - 2026'!J23+'PBLI - 2026'!K23+'PBLI - 2026'!L23+'PBLI - 2026'!M23+'PBLI - 2026'!N23</f>
        <v>4</v>
      </c>
      <c r="K2008" s="1142">
        <f>'PBLI - 2026'!V23+'PBLI - 2026'!W23+'PBLI - 2026'!X23+'PBLI - 2026'!Y23+'PBLI - 2026'!Z23+'PBLI - 2026'!AA23+'PBLI - 2026'!AB23+'PBLI - 2026'!AC23+'PBLI - 2026'!AD23+'PBLI - 2026'!AE23</f>
        <v>0</v>
      </c>
      <c r="L2008" s="1143">
        <f t="shared" si="230"/>
        <v>0.8</v>
      </c>
      <c r="M2008" s="1143">
        <f t="shared" si="229"/>
        <v>0</v>
      </c>
      <c r="N2008" s="1138">
        <f>'PBLI - 2026'!N23</f>
        <v>0</v>
      </c>
      <c r="O2008" s="1142">
        <f>'PBLI - 2026'!AE23</f>
        <v>0</v>
      </c>
      <c r="P2008" s="1144" t="e">
        <f t="shared" si="233"/>
        <v>#DIV/0!</v>
      </c>
      <c r="Q2008" s="1144"/>
      <c r="R2008" s="1138">
        <f t="shared" si="231"/>
        <v>-4</v>
      </c>
      <c r="S2008" s="1138">
        <f t="shared" si="232"/>
        <v>0</v>
      </c>
    </row>
    <row r="2009" spans="1:19">
      <c r="A2009" s="1138">
        <v>19</v>
      </c>
      <c r="B2009" s="1139" t="str">
        <f>'[1]PBLI - 2025'!B24</f>
        <v>PBIL19</v>
      </c>
      <c r="C2009" s="1140" t="s">
        <v>148</v>
      </c>
      <c r="D2009" s="1140" t="s">
        <v>112</v>
      </c>
      <c r="E2009" s="1139" t="str">
        <f>'[1]PBLI - 2025'!S24</f>
        <v>Secretaría General</v>
      </c>
      <c r="F2009" s="1138" t="str">
        <f>'PBLI - 2026'!C24</f>
        <v>Modificación de procedimientos asociados al bienestar de los servidores públicos</v>
      </c>
      <c r="G2009" s="1138">
        <v>10</v>
      </c>
      <c r="H2009" s="1138" t="s">
        <v>143</v>
      </c>
      <c r="I2009" s="1138">
        <f>'PBLI - 2026'!Q24</f>
        <v>3</v>
      </c>
      <c r="J2009" s="1138">
        <f>'PBLI - 2026'!E24+'PBLI - 2026'!F24+'PBLI - 2026'!G24+'PBLI - 2026'!H24+'PBLI - 2026'!I24+'PBLI - 2026'!J24+'PBLI - 2026'!K24+'PBLI - 2026'!L24+'PBLI - 2026'!M24+'PBLI - 2026'!N24</f>
        <v>2</v>
      </c>
      <c r="K2009" s="1142">
        <f>'PBLI - 2026'!V24+'PBLI - 2026'!W24+'PBLI - 2026'!X24+'PBLI - 2026'!Y24+'PBLI - 2026'!Z24+'PBLI - 2026'!AA24+'PBLI - 2026'!AB24+'PBLI - 2026'!AC24+'PBLI - 2026'!AD24+'PBLI - 2026'!AE24</f>
        <v>0</v>
      </c>
      <c r="L2009" s="1143">
        <f t="shared" si="230"/>
        <v>0.66666666666666663</v>
      </c>
      <c r="M2009" s="1143">
        <f t="shared" si="229"/>
        <v>0</v>
      </c>
      <c r="N2009" s="1138">
        <f>'PBLI - 2026'!N24</f>
        <v>1</v>
      </c>
      <c r="O2009" s="1142">
        <f>'PBLI - 2026'!AE24</f>
        <v>0</v>
      </c>
      <c r="P2009" s="1144">
        <f t="shared" si="233"/>
        <v>0</v>
      </c>
      <c r="Q2009" s="1144"/>
      <c r="R2009" s="1138">
        <f t="shared" si="231"/>
        <v>-2</v>
      </c>
      <c r="S2009" s="1138">
        <f t="shared" si="232"/>
        <v>-1</v>
      </c>
    </row>
    <row r="2010" spans="1:19">
      <c r="A2010" s="1138">
        <v>20</v>
      </c>
      <c r="B2010" s="1139" t="str">
        <f>'[1]PBLI - 2025'!B25</f>
        <v>PBIL20</v>
      </c>
      <c r="C2010" s="1140" t="s">
        <v>148</v>
      </c>
      <c r="D2010" s="1140" t="s">
        <v>112</v>
      </c>
      <c r="E2010" s="1139" t="str">
        <f>'[1]PBLI - 2025'!S25</f>
        <v>Secretaría General</v>
      </c>
      <c r="F2010" s="1138" t="str">
        <f>'PBLI - 2026'!C25</f>
        <v>Adopción y promocion de la Politia de Integridad, valores institucionales y objetivos estratégicos</v>
      </c>
      <c r="G2010" s="1138">
        <v>10</v>
      </c>
      <c r="H2010" s="1138" t="s">
        <v>143</v>
      </c>
      <c r="I2010" s="1138">
        <f>'PBLI - 2026'!Q25</f>
        <v>4</v>
      </c>
      <c r="J2010" s="1138">
        <f>'PBLI - 2026'!E25+'PBLI - 2026'!F25+'PBLI - 2026'!G25+'PBLI - 2026'!H25+'PBLI - 2026'!I25+'PBLI - 2026'!J25+'PBLI - 2026'!K25+'PBLI - 2026'!L25+'PBLI - 2026'!M25+'PBLI - 2026'!N25</f>
        <v>3</v>
      </c>
      <c r="K2010" s="1142">
        <f>'PBLI - 2026'!V25+'PBLI - 2026'!W25+'PBLI - 2026'!X25+'PBLI - 2026'!Y25+'PBLI - 2026'!Z25+'PBLI - 2026'!AA25+'PBLI - 2026'!AB25+'PBLI - 2026'!AC25+'PBLI - 2026'!AD25+'PBLI - 2026'!AE25</f>
        <v>0</v>
      </c>
      <c r="L2010" s="1143">
        <f t="shared" si="230"/>
        <v>0.75</v>
      </c>
      <c r="M2010" s="1143">
        <f t="shared" si="229"/>
        <v>0</v>
      </c>
      <c r="N2010" s="1138">
        <f>'PBLI - 2026'!N25</f>
        <v>1</v>
      </c>
      <c r="O2010" s="1142">
        <f>'PBLI - 2026'!AE25</f>
        <v>0</v>
      </c>
      <c r="P2010" s="1144">
        <f t="shared" si="233"/>
        <v>0</v>
      </c>
      <c r="Q2010" s="1144"/>
      <c r="R2010" s="1138">
        <f t="shared" si="231"/>
        <v>-3</v>
      </c>
      <c r="S2010" s="1138">
        <f t="shared" si="232"/>
        <v>-1</v>
      </c>
    </row>
    <row r="2011" spans="1:19">
      <c r="A2011" s="1138">
        <v>21</v>
      </c>
      <c r="B2011" s="1139" t="str">
        <f>'[1]PBLI - 2025'!B26</f>
        <v>PBIL21</v>
      </c>
      <c r="C2011" s="1140" t="s">
        <v>148</v>
      </c>
      <c r="D2011" s="1140" t="s">
        <v>112</v>
      </c>
      <c r="E2011" s="1139" t="str">
        <f>'[1]PBLI - 2025'!S26</f>
        <v>Secretaría General</v>
      </c>
      <c r="F2011" s="1138" t="str">
        <f>'PBLI - 2026'!C26</f>
        <v>Actividades de voluntariado y solidaridad entre servidores, sus familias y la sociedad en general</v>
      </c>
      <c r="G2011" s="1138">
        <v>10</v>
      </c>
      <c r="H2011" s="1138" t="s">
        <v>143</v>
      </c>
      <c r="I2011" s="1138">
        <f>'PBLI - 2026'!Q26</f>
        <v>1</v>
      </c>
      <c r="J2011" s="1138">
        <f>'PBLI - 2026'!E26+'PBLI - 2026'!F26+'PBLI - 2026'!G26+'PBLI - 2026'!H26+'PBLI - 2026'!I26+'PBLI - 2026'!J26+'PBLI - 2026'!K26+'PBLI - 2026'!L26+'PBLI - 2026'!M26+'PBLI - 2026'!N26</f>
        <v>0</v>
      </c>
      <c r="K2011" s="1142">
        <f>'PBLI - 2026'!V26+'PBLI - 2026'!W26+'PBLI - 2026'!X26+'PBLI - 2026'!Y26+'PBLI - 2026'!Z26+'PBLI - 2026'!AA26+'PBLI - 2026'!AB26+'PBLI - 2026'!AC26+'PBLI - 2026'!AD26+'PBLI - 2026'!AE26</f>
        <v>0</v>
      </c>
      <c r="L2011" s="1143">
        <f t="shared" si="230"/>
        <v>0</v>
      </c>
      <c r="M2011" s="1143">
        <f t="shared" si="229"/>
        <v>0</v>
      </c>
      <c r="N2011" s="1138">
        <f>'PBLI - 2026'!N26</f>
        <v>0</v>
      </c>
      <c r="O2011" s="1142">
        <f>'PBLI - 2026'!AE26</f>
        <v>0</v>
      </c>
      <c r="P2011" s="1144" t="e">
        <f t="shared" si="233"/>
        <v>#DIV/0!</v>
      </c>
      <c r="Q2011" s="1144"/>
      <c r="R2011" s="1138">
        <f t="shared" si="231"/>
        <v>0</v>
      </c>
      <c r="S2011" s="1138">
        <f t="shared" si="232"/>
        <v>0</v>
      </c>
    </row>
    <row r="2012" spans="1:19" ht="12" customHeight="1">
      <c r="A2012" s="1138">
        <v>1</v>
      </c>
      <c r="B2012" s="1139" t="str">
        <f>'[1]PBLI - 2025'!B6</f>
        <v>PBIL1</v>
      </c>
      <c r="C2012" s="1138" t="s">
        <v>148</v>
      </c>
      <c r="D2012" s="1138" t="s">
        <v>112</v>
      </c>
      <c r="E2012" s="1139" t="str">
        <f>'[1]PBLI - 2025'!S6</f>
        <v>Secretaría General</v>
      </c>
      <c r="F2012" s="1138" t="str">
        <f>'PBLI - 2026'!C6</f>
        <v>Actividad relacionada con la implementación del Salario Emocional</v>
      </c>
      <c r="G2012" s="1138">
        <v>11</v>
      </c>
      <c r="H2012" s="1138" t="s">
        <v>144</v>
      </c>
      <c r="I2012" s="1138">
        <f>'PBLI - 2026'!Q6</f>
        <v>13</v>
      </c>
      <c r="J2012" s="1138">
        <f>'PBLI - 2026'!E6+'PBLI - 2026'!F6+'PBLI - 2026'!G6+'PBLI - 2026'!H6+'PBLI - 2026'!I6+'PBLI - 2026'!J6+'PBLI - 2026'!K6+'PBLI - 2026'!L6+'PBLI - 2026'!M6+'PBLI - 2026'!N6+'PBLI - 2026'!O6</f>
        <v>11</v>
      </c>
      <c r="K2012" s="1142">
        <f>'PBLI - 2026'!V6+'PBLI - 2026'!W6+'PBLI - 2026'!X6+'PBLI - 2026'!Y6+'PBLI - 2026'!Z6+'PBLI - 2026'!AA6+'PBLI - 2026'!AB6+'PBLI - 2026'!AC6+'PBLI - 2026'!AD6+'PBLI - 2026'!AE6+'PBLI - 2026'!AF6</f>
        <v>0</v>
      </c>
      <c r="L2012" s="1143">
        <f t="shared" si="230"/>
        <v>0.84615384615384615</v>
      </c>
      <c r="M2012" s="1143">
        <f t="shared" si="229"/>
        <v>0</v>
      </c>
      <c r="N2012" s="1138">
        <f>'PBLI - 2026'!O6</f>
        <v>1</v>
      </c>
      <c r="O2012" s="1142">
        <f>'PBLI - 2026'!AF6</f>
        <v>0</v>
      </c>
      <c r="P2012" s="1144">
        <f t="shared" si="233"/>
        <v>0</v>
      </c>
      <c r="Q2012" s="1144"/>
      <c r="R2012" s="1138">
        <f t="shared" si="231"/>
        <v>-11</v>
      </c>
      <c r="S2012" s="1138">
        <f t="shared" si="232"/>
        <v>-1</v>
      </c>
    </row>
    <row r="2013" spans="1:19">
      <c r="A2013" s="1138">
        <v>2</v>
      </c>
      <c r="B2013" s="1139" t="str">
        <f>'[1]PBLI - 2025'!B7</f>
        <v>PBLI2</v>
      </c>
      <c r="C2013" s="1140" t="s">
        <v>148</v>
      </c>
      <c r="D2013" s="1140" t="s">
        <v>112</v>
      </c>
      <c r="E2013" s="1139" t="str">
        <f>'[1]PBLI - 2025'!S7</f>
        <v>Secretaría General</v>
      </c>
      <c r="F2013" s="1138" t="str">
        <f>'PBLI - 2026'!C7</f>
        <v>Actividades encaminadas a incentivar la actvidad fisica (individual y de grupos) y realización de eventos deportivos</v>
      </c>
      <c r="G2013" s="1138">
        <v>11</v>
      </c>
      <c r="H2013" s="1138" t="s">
        <v>144</v>
      </c>
      <c r="I2013" s="1138">
        <f>'PBLI - 2026'!Q7</f>
        <v>3</v>
      </c>
      <c r="J2013" s="1138">
        <f>'PBLI - 2026'!E7+'PBLI - 2026'!F7+'PBLI - 2026'!G7+'PBLI - 2026'!H7+'PBLI - 2026'!I7+'PBLI - 2026'!J7+'PBLI - 2026'!K7+'PBLI - 2026'!L7+'PBLI - 2026'!M7+'PBLI - 2026'!N7+'PBLI - 2026'!O7</f>
        <v>3</v>
      </c>
      <c r="K2013" s="1142">
        <f>'PBLI - 2026'!V7+'PBLI - 2026'!W7+'PBLI - 2026'!X7+'PBLI - 2026'!Y7+'PBLI - 2026'!Z7+'PBLI - 2026'!AA7+'PBLI - 2026'!AB7+'PBLI - 2026'!AC7+'PBLI - 2026'!AD7+'PBLI - 2026'!AE7+'PBLI - 2026'!AF7</f>
        <v>0</v>
      </c>
      <c r="L2013" s="1143">
        <f t="shared" si="230"/>
        <v>1</v>
      </c>
      <c r="M2013" s="1143">
        <f t="shared" si="229"/>
        <v>0</v>
      </c>
      <c r="N2013" s="1138">
        <f>'PBLI - 2026'!O7</f>
        <v>0</v>
      </c>
      <c r="O2013" s="1142">
        <f>'PBLI - 2026'!AF7</f>
        <v>0</v>
      </c>
      <c r="P2013" s="1144" t="e">
        <f t="shared" si="233"/>
        <v>#DIV/0!</v>
      </c>
      <c r="Q2013" s="1144"/>
      <c r="R2013" s="1138">
        <f t="shared" si="231"/>
        <v>-3</v>
      </c>
      <c r="S2013" s="1138">
        <f t="shared" si="232"/>
        <v>0</v>
      </c>
    </row>
    <row r="2014" spans="1:19">
      <c r="A2014" s="1138">
        <v>3</v>
      </c>
      <c r="B2014" s="1139" t="str">
        <f>'[1]PBLI - 2025'!B8</f>
        <v>PBIL3</v>
      </c>
      <c r="C2014" s="1140" t="s">
        <v>148</v>
      </c>
      <c r="D2014" s="1140" t="s">
        <v>112</v>
      </c>
      <c r="E2014" s="1139" t="str">
        <f>'[1]PBLI - 2025'!S8</f>
        <v>Secretaría General</v>
      </c>
      <c r="F2014" s="1138" t="str">
        <f>'PBLI - 2026'!C8</f>
        <v>Eventos artisticos, culturales y celebraciones especiales</v>
      </c>
      <c r="G2014" s="1138">
        <v>11</v>
      </c>
      <c r="H2014" s="1138" t="s">
        <v>144</v>
      </c>
      <c r="I2014" s="1138">
        <f>'PBLI - 2026'!Q8</f>
        <v>10</v>
      </c>
      <c r="J2014" s="1138">
        <f>'PBLI - 2026'!E8+'PBLI - 2026'!F8+'PBLI - 2026'!G8+'PBLI - 2026'!H8+'PBLI - 2026'!I8+'PBLI - 2026'!J8+'PBLI - 2026'!K8+'PBLI - 2026'!L8+'PBLI - 2026'!M8+'PBLI - 2026'!N8+'PBLI - 2026'!O8</f>
        <v>9</v>
      </c>
      <c r="K2014" s="1142">
        <f>'PBLI - 2026'!V8+'PBLI - 2026'!W8+'PBLI - 2026'!X8+'PBLI - 2026'!Y8+'PBLI - 2026'!Z8+'PBLI - 2026'!AA8+'PBLI - 2026'!AB8+'PBLI - 2026'!AC8+'PBLI - 2026'!AD8+'PBLI - 2026'!AE8+'PBLI - 2026'!AF8</f>
        <v>0</v>
      </c>
      <c r="L2014" s="1143">
        <f t="shared" si="230"/>
        <v>0.9</v>
      </c>
      <c r="M2014" s="1143">
        <f t="shared" si="229"/>
        <v>0</v>
      </c>
      <c r="N2014" s="1138">
        <f>'PBLI - 2026'!O8</f>
        <v>0</v>
      </c>
      <c r="O2014" s="1142">
        <f>'PBLI - 2026'!AF8</f>
        <v>0</v>
      </c>
      <c r="P2014" s="1144" t="e">
        <f t="shared" si="233"/>
        <v>#DIV/0!</v>
      </c>
      <c r="Q2014" s="1144"/>
      <c r="R2014" s="1138">
        <f t="shared" si="231"/>
        <v>-9</v>
      </c>
      <c r="S2014" s="1138">
        <f t="shared" si="232"/>
        <v>0</v>
      </c>
    </row>
    <row r="2015" spans="1:19">
      <c r="A2015" s="1138">
        <v>4</v>
      </c>
      <c r="B2015" s="1139" t="str">
        <f>'[1]PBLI - 2025'!B9</f>
        <v>PBIL4</v>
      </c>
      <c r="C2015" s="1140" t="s">
        <v>148</v>
      </c>
      <c r="D2015" s="1140" t="s">
        <v>112</v>
      </c>
      <c r="E2015" s="1139" t="str">
        <f>'[1]PBLI - 2025'!S9</f>
        <v>Secretaría General</v>
      </c>
      <c r="F2015" s="1138" t="str">
        <f>'PBLI - 2026'!C9</f>
        <v>Espacios de capacitación para la creatividad, artes, oficios, promoción del emprendimiento y realización de ferias de servicios</v>
      </c>
      <c r="G2015" s="1138">
        <v>11</v>
      </c>
      <c r="H2015" s="1138" t="s">
        <v>144</v>
      </c>
      <c r="I2015" s="1138">
        <f>'PBLI - 2026'!Q9</f>
        <v>3</v>
      </c>
      <c r="J2015" s="1138">
        <f>'PBLI - 2026'!E9+'PBLI - 2026'!F9+'PBLI - 2026'!G9+'PBLI - 2026'!H9+'PBLI - 2026'!I9+'PBLI - 2026'!J9+'PBLI - 2026'!K9+'PBLI - 2026'!L9+'PBLI - 2026'!M9+'PBLI - 2026'!N9+'PBLI - 2026'!O9</f>
        <v>3</v>
      </c>
      <c r="K2015" s="1142">
        <f>'PBLI - 2026'!V9+'PBLI - 2026'!W9+'PBLI - 2026'!X9+'PBLI - 2026'!Y9+'PBLI - 2026'!Z9+'PBLI - 2026'!AA9+'PBLI - 2026'!AB9+'PBLI - 2026'!AC9+'PBLI - 2026'!AD9+'PBLI - 2026'!AE9+'PBLI - 2026'!AF9</f>
        <v>0</v>
      </c>
      <c r="L2015" s="1143">
        <f t="shared" si="230"/>
        <v>1</v>
      </c>
      <c r="M2015" s="1143">
        <f t="shared" si="229"/>
        <v>0</v>
      </c>
      <c r="N2015" s="1138">
        <f>'PBLI - 2026'!O9</f>
        <v>1</v>
      </c>
      <c r="O2015" s="1142">
        <f>'PBLI - 2026'!AF9</f>
        <v>0</v>
      </c>
      <c r="P2015" s="1144">
        <f t="shared" si="233"/>
        <v>0</v>
      </c>
      <c r="Q2015" s="1144"/>
      <c r="R2015" s="1138">
        <f t="shared" si="231"/>
        <v>-3</v>
      </c>
      <c r="S2015" s="1138">
        <f t="shared" si="232"/>
        <v>-1</v>
      </c>
    </row>
    <row r="2016" spans="1:19">
      <c r="A2016" s="1138">
        <v>5</v>
      </c>
      <c r="B2016" s="1139" t="str">
        <f>'[1]PBLI - 2025'!B10</f>
        <v>PBIL5</v>
      </c>
      <c r="C2016" s="1140" t="s">
        <v>148</v>
      </c>
      <c r="D2016" s="1140" t="s">
        <v>112</v>
      </c>
      <c r="E2016" s="1139" t="str">
        <f>'[1]PBLI - 2025'!S10</f>
        <v>Secretaría General</v>
      </c>
      <c r="F2016" s="1138" t="str">
        <f>'PBLI - 2026'!C10</f>
        <v>Actividades para la implementación de la Politica Interna de Teletrabajo y Trabajo en casa</v>
      </c>
      <c r="G2016" s="1138">
        <v>11</v>
      </c>
      <c r="H2016" s="1138" t="s">
        <v>144</v>
      </c>
      <c r="I2016" s="1138">
        <f>'PBLI - 2026'!Q10</f>
        <v>2</v>
      </c>
      <c r="J2016" s="1138">
        <f>'PBLI - 2026'!E10+'PBLI - 2026'!F10+'PBLI - 2026'!G10+'PBLI - 2026'!H10+'PBLI - 2026'!I10+'PBLI - 2026'!J10+'PBLI - 2026'!K10+'PBLI - 2026'!L10+'PBLI - 2026'!M10+'PBLI - 2026'!N10+'PBLI - 2026'!O10</f>
        <v>1</v>
      </c>
      <c r="K2016" s="1142">
        <f>'PBLI - 2026'!V10+'PBLI - 2026'!W10+'PBLI - 2026'!X10+'PBLI - 2026'!Y10+'PBLI - 2026'!Z10+'PBLI - 2026'!AA10+'PBLI - 2026'!AB10+'PBLI - 2026'!AC10+'PBLI - 2026'!AD10+'PBLI - 2026'!AE10+'PBLI - 2026'!AF10</f>
        <v>0</v>
      </c>
      <c r="L2016" s="1143">
        <f t="shared" si="230"/>
        <v>0.5</v>
      </c>
      <c r="M2016" s="1143">
        <f t="shared" ref="M2016:M2083" si="234">K2016/I2016</f>
        <v>0</v>
      </c>
      <c r="N2016" s="1138">
        <f>'PBLI - 2026'!O10</f>
        <v>0</v>
      </c>
      <c r="O2016" s="1142">
        <f>'PBLI - 2026'!AF10</f>
        <v>0</v>
      </c>
      <c r="P2016" s="1144" t="e">
        <f t="shared" si="233"/>
        <v>#DIV/0!</v>
      </c>
      <c r="Q2016" s="1144"/>
      <c r="R2016" s="1138">
        <f t="shared" si="231"/>
        <v>-1</v>
      </c>
      <c r="S2016" s="1138">
        <f t="shared" si="232"/>
        <v>0</v>
      </c>
    </row>
    <row r="2017" spans="1:19">
      <c r="A2017" s="1138">
        <v>6</v>
      </c>
      <c r="B2017" s="1139" t="str">
        <f>'[1]PBLI - 2025'!B11</f>
        <v>PBIL6</v>
      </c>
      <c r="C2017" s="1140" t="s">
        <v>148</v>
      </c>
      <c r="D2017" s="1140" t="s">
        <v>112</v>
      </c>
      <c r="E2017" s="1139" t="str">
        <f>'[1]PBLI - 2025'!S11</f>
        <v>Secretaría General</v>
      </c>
      <c r="F2017" s="1138" t="str">
        <f>'PBLI - 2026'!C11</f>
        <v>Actividades dirigidas a la niñez y al disfrute en familia</v>
      </c>
      <c r="G2017" s="1138">
        <v>11</v>
      </c>
      <c r="H2017" s="1138" t="s">
        <v>144</v>
      </c>
      <c r="I2017" s="1138">
        <f>'PBLI - 2026'!Q11</f>
        <v>3</v>
      </c>
      <c r="J2017" s="1138">
        <f>'PBLI - 2026'!E11+'PBLI - 2026'!F11+'PBLI - 2026'!G11+'PBLI - 2026'!H11+'PBLI - 2026'!I11+'PBLI - 2026'!J11+'PBLI - 2026'!K11+'PBLI - 2026'!L11+'PBLI - 2026'!M11+'PBLI - 2026'!N11+'PBLI - 2026'!O11</f>
        <v>2</v>
      </c>
      <c r="K2017" s="1142">
        <f>'PBLI - 2026'!V11+'PBLI - 2026'!W11+'PBLI - 2026'!X11+'PBLI - 2026'!Y11+'PBLI - 2026'!Z11+'PBLI - 2026'!AA11+'PBLI - 2026'!AB11+'PBLI - 2026'!AC11+'PBLI - 2026'!AD11+'PBLI - 2026'!AE11+'PBLI - 2026'!AF11</f>
        <v>0</v>
      </c>
      <c r="L2017" s="1143">
        <f t="shared" si="230"/>
        <v>0.66666666666666663</v>
      </c>
      <c r="M2017" s="1143">
        <f t="shared" si="234"/>
        <v>0</v>
      </c>
      <c r="N2017" s="1138">
        <f>'PBLI - 2026'!O11</f>
        <v>0</v>
      </c>
      <c r="O2017" s="1142">
        <f>'PBLI - 2026'!AF11</f>
        <v>0</v>
      </c>
      <c r="P2017" s="1144" t="e">
        <f t="shared" si="233"/>
        <v>#DIV/0!</v>
      </c>
      <c r="Q2017" s="1144"/>
      <c r="R2017" s="1138">
        <f t="shared" si="231"/>
        <v>-2</v>
      </c>
      <c r="S2017" s="1138">
        <f t="shared" si="232"/>
        <v>0</v>
      </c>
    </row>
    <row r="2018" spans="1:19">
      <c r="A2018" s="1138">
        <v>7</v>
      </c>
      <c r="B2018" s="1139" t="str">
        <f>'[1]PBLI - 2025'!B12</f>
        <v>PBIL7</v>
      </c>
      <c r="C2018" s="1140" t="s">
        <v>148</v>
      </c>
      <c r="D2018" s="1140" t="s">
        <v>112</v>
      </c>
      <c r="E2018" s="1139" t="str">
        <f>'[1]PBLI - 2025'!S12</f>
        <v>Secretaría General</v>
      </c>
      <c r="F2018" s="1138" t="str">
        <f>'PBLI - 2026'!C12</f>
        <v>Celebración Día de la Metrología y Día del INM</v>
      </c>
      <c r="G2018" s="1138">
        <v>11</v>
      </c>
      <c r="H2018" s="1138" t="s">
        <v>144</v>
      </c>
      <c r="I2018" s="1138">
        <f>'PBLI - 2026'!Q12</f>
        <v>2</v>
      </c>
      <c r="J2018" s="1138">
        <f>'PBLI - 2026'!E12+'PBLI - 2026'!F12+'PBLI - 2026'!G12+'PBLI - 2026'!H12+'PBLI - 2026'!I12+'PBLI - 2026'!J12+'PBLI - 2026'!K12+'PBLI - 2026'!L12+'PBLI - 2026'!M12+'PBLI - 2026'!N12+'PBLI - 2026'!O12</f>
        <v>2</v>
      </c>
      <c r="K2018" s="1142">
        <f>'PBLI - 2026'!V12+'PBLI - 2026'!W12+'PBLI - 2026'!X12+'PBLI - 2026'!Y12+'PBLI - 2026'!Z12+'PBLI - 2026'!AA12+'PBLI - 2026'!AB12+'PBLI - 2026'!AC12+'PBLI - 2026'!AD12+'PBLI - 2026'!AE12+'PBLI - 2026'!AF12</f>
        <v>0</v>
      </c>
      <c r="L2018" s="1143">
        <f t="shared" si="230"/>
        <v>1</v>
      </c>
      <c r="M2018" s="1143">
        <f t="shared" si="234"/>
        <v>0</v>
      </c>
      <c r="N2018" s="1138">
        <f>'PBLI - 2026'!O12</f>
        <v>1</v>
      </c>
      <c r="O2018" s="1142">
        <f>'PBLI - 2026'!AF12</f>
        <v>0</v>
      </c>
      <c r="P2018" s="1144">
        <f t="shared" si="233"/>
        <v>0</v>
      </c>
      <c r="Q2018" s="1144"/>
      <c r="R2018" s="1138">
        <f t="shared" si="231"/>
        <v>-2</v>
      </c>
      <c r="S2018" s="1138">
        <f t="shared" si="232"/>
        <v>-1</v>
      </c>
    </row>
    <row r="2019" spans="1:19">
      <c r="A2019" s="1138">
        <v>8</v>
      </c>
      <c r="B2019" s="1139" t="str">
        <f>'[1]PBLI - 2025'!B13</f>
        <v>PBIL8</v>
      </c>
      <c r="C2019" s="1140" t="s">
        <v>148</v>
      </c>
      <c r="D2019" s="1140" t="s">
        <v>112</v>
      </c>
      <c r="E2019" s="1139" t="str">
        <f>'[1]PBLI - 2025'!S13</f>
        <v>Secretaría General</v>
      </c>
      <c r="F2019" s="1138" t="str">
        <f>'PBLI - 2026'!C13</f>
        <v>Celebración Día Nacional del Servidor Público</v>
      </c>
      <c r="G2019" s="1138">
        <v>11</v>
      </c>
      <c r="H2019" s="1138" t="s">
        <v>144</v>
      </c>
      <c r="I2019" s="1138">
        <f>'PBLI - 2026'!Q13</f>
        <v>1</v>
      </c>
      <c r="J2019" s="1138">
        <f>'PBLI - 2026'!E13+'PBLI - 2026'!F13+'PBLI - 2026'!G13+'PBLI - 2026'!H13+'PBLI - 2026'!I13+'PBLI - 2026'!J13+'PBLI - 2026'!K13+'PBLI - 2026'!L13+'PBLI - 2026'!M13+'PBLI - 2026'!N13+'PBLI - 2026'!O13</f>
        <v>1</v>
      </c>
      <c r="K2019" s="1142">
        <f>'PBLI - 2026'!V13+'PBLI - 2026'!W13+'PBLI - 2026'!X13+'PBLI - 2026'!Y13+'PBLI - 2026'!Z13+'PBLI - 2026'!AA13+'PBLI - 2026'!AB13+'PBLI - 2026'!AC13+'PBLI - 2026'!AD13+'PBLI - 2026'!AE13+'PBLI - 2026'!AF13</f>
        <v>0</v>
      </c>
      <c r="L2019" s="1143">
        <f t="shared" si="230"/>
        <v>1</v>
      </c>
      <c r="M2019" s="1143">
        <f t="shared" si="234"/>
        <v>0</v>
      </c>
      <c r="N2019" s="1138">
        <f>'PBLI - 2026'!O13</f>
        <v>0</v>
      </c>
      <c r="O2019" s="1142">
        <f>'PBLI - 2026'!AF13</f>
        <v>0</v>
      </c>
      <c r="P2019" s="1144" t="e">
        <f t="shared" si="233"/>
        <v>#DIV/0!</v>
      </c>
      <c r="Q2019" s="1144"/>
      <c r="R2019" s="1138">
        <f t="shared" si="231"/>
        <v>-1</v>
      </c>
      <c r="S2019" s="1138">
        <f t="shared" si="232"/>
        <v>0</v>
      </c>
    </row>
    <row r="2020" spans="1:19">
      <c r="A2020" s="1138">
        <v>9</v>
      </c>
      <c r="B2020" s="1139" t="str">
        <f>'[1]PBLI - 2025'!B14</f>
        <v>PBIL9</v>
      </c>
      <c r="C2020" s="1140" t="s">
        <v>148</v>
      </c>
      <c r="D2020" s="1140" t="s">
        <v>112</v>
      </c>
      <c r="E2020" s="1139" t="str">
        <f>'[1]PBLI - 2025'!S14</f>
        <v>Secretaría General</v>
      </c>
      <c r="F2020" s="1138" t="str">
        <f>'PBLI - 2026'!C14</f>
        <v>Actividades de promoción de la lectura  y espacios de esparcimiento en familia</v>
      </c>
      <c r="G2020" s="1138">
        <v>11</v>
      </c>
      <c r="H2020" s="1138" t="s">
        <v>144</v>
      </c>
      <c r="I2020" s="1138">
        <f>'PBLI - 2026'!Q14</f>
        <v>1</v>
      </c>
      <c r="J2020" s="1138">
        <f>'PBLI - 2026'!E14+'PBLI - 2026'!F14+'PBLI - 2026'!G14+'PBLI - 2026'!H14+'PBLI - 2026'!I14+'PBLI - 2026'!J14+'PBLI - 2026'!K14+'PBLI - 2026'!L14+'PBLI - 2026'!M14+'PBLI - 2026'!N14+'PBLI - 2026'!O14</f>
        <v>1</v>
      </c>
      <c r="K2020" s="1142">
        <f>'PBLI - 2026'!V14+'PBLI - 2026'!W14+'PBLI - 2026'!X14+'PBLI - 2026'!Y14+'PBLI - 2026'!Z14+'PBLI - 2026'!AA14+'PBLI - 2026'!AB14+'PBLI - 2026'!AC14+'PBLI - 2026'!AD14+'PBLI - 2026'!AE14+'PBLI - 2026'!AF14</f>
        <v>0</v>
      </c>
      <c r="L2020" s="1143">
        <f t="shared" si="230"/>
        <v>1</v>
      </c>
      <c r="M2020" s="1143">
        <f t="shared" si="234"/>
        <v>0</v>
      </c>
      <c r="N2020" s="1138">
        <f>'PBLI - 2026'!O14</f>
        <v>0</v>
      </c>
      <c r="O2020" s="1142">
        <f>'PBLI - 2026'!AF14</f>
        <v>0</v>
      </c>
      <c r="P2020" s="1144" t="e">
        <f t="shared" si="233"/>
        <v>#DIV/0!</v>
      </c>
      <c r="Q2020" s="1144"/>
      <c r="R2020" s="1138">
        <f t="shared" si="231"/>
        <v>-1</v>
      </c>
      <c r="S2020" s="1138">
        <f t="shared" si="232"/>
        <v>0</v>
      </c>
    </row>
    <row r="2021" spans="1:19">
      <c r="A2021" s="1138">
        <v>10</v>
      </c>
      <c r="B2021" s="1139" t="str">
        <f>'[1]PBLI - 2025'!B15</f>
        <v>PBIL10</v>
      </c>
      <c r="C2021" s="1140" t="s">
        <v>148</v>
      </c>
      <c r="D2021" s="1140" t="s">
        <v>112</v>
      </c>
      <c r="E2021" s="1139" t="str">
        <f>'[1]PBLI - 2025'!S15</f>
        <v>Secretaría General</v>
      </c>
      <c r="F2021" s="1138" t="str">
        <f>'PBLI - 2026'!C15</f>
        <v>Caminatas ecologicas y contacto con el medio ambiente</v>
      </c>
      <c r="G2021" s="1138">
        <v>11</v>
      </c>
      <c r="H2021" s="1138" t="s">
        <v>144</v>
      </c>
      <c r="I2021" s="1138">
        <f>'PBLI - 2026'!Q15</f>
        <v>2</v>
      </c>
      <c r="J2021" s="1138">
        <f>'PBLI - 2026'!E15+'PBLI - 2026'!F15+'PBLI - 2026'!G15+'PBLI - 2026'!H15+'PBLI - 2026'!I15+'PBLI - 2026'!J15+'PBLI - 2026'!K15+'PBLI - 2026'!L15+'PBLI - 2026'!M15+'PBLI - 2026'!N15+'PBLI - 2026'!O15</f>
        <v>2</v>
      </c>
      <c r="K2021" s="1142">
        <f>'PBLI - 2026'!V15+'PBLI - 2026'!W15+'PBLI - 2026'!X15+'PBLI - 2026'!Y15+'PBLI - 2026'!Z15+'PBLI - 2026'!AA15+'PBLI - 2026'!AB15+'PBLI - 2026'!AC15+'PBLI - 2026'!AD15+'PBLI - 2026'!AE15+'PBLI - 2026'!AF15</f>
        <v>0</v>
      </c>
      <c r="L2021" s="1143">
        <f t="shared" si="230"/>
        <v>1</v>
      </c>
      <c r="M2021" s="1143">
        <f t="shared" si="234"/>
        <v>0</v>
      </c>
      <c r="N2021" s="1138">
        <f>'PBLI - 2026'!O15</f>
        <v>0</v>
      </c>
      <c r="O2021" s="1142">
        <f>'PBLI - 2026'!AF15</f>
        <v>0</v>
      </c>
      <c r="P2021" s="1144" t="e">
        <f t="shared" si="233"/>
        <v>#DIV/0!</v>
      </c>
      <c r="Q2021" s="1144"/>
      <c r="R2021" s="1138">
        <f t="shared" si="231"/>
        <v>-2</v>
      </c>
      <c r="S2021" s="1138">
        <f t="shared" si="232"/>
        <v>0</v>
      </c>
    </row>
    <row r="2022" spans="1:19">
      <c r="A2022" s="1138">
        <v>11</v>
      </c>
      <c r="B2022" s="1139" t="str">
        <f>'[1]PBLI - 2025'!B16</f>
        <v>PBIL11</v>
      </c>
      <c r="C2022" s="1140" t="s">
        <v>148</v>
      </c>
      <c r="D2022" s="1140" t="s">
        <v>112</v>
      </c>
      <c r="E2022" s="1139" t="str">
        <f>'[1]PBLI - 2025'!S16</f>
        <v>Secretaría General</v>
      </c>
      <c r="F2022" s="1138" t="str">
        <f>'PBLI - 2026'!C16</f>
        <v>Actvidades de medición y mejoramiento del clima organizacional</v>
      </c>
      <c r="G2022" s="1138">
        <v>11</v>
      </c>
      <c r="H2022" s="1138" t="s">
        <v>144</v>
      </c>
      <c r="I2022" s="1138">
        <f>'PBLI - 2026'!Q16</f>
        <v>2</v>
      </c>
      <c r="J2022" s="1138">
        <f>'PBLI - 2026'!E16+'PBLI - 2026'!F16+'PBLI - 2026'!G16+'PBLI - 2026'!H16+'PBLI - 2026'!I16+'PBLI - 2026'!J16+'PBLI - 2026'!K16+'PBLI - 2026'!L16+'PBLI - 2026'!M16+'PBLI - 2026'!N16+'PBLI - 2026'!O16</f>
        <v>2</v>
      </c>
      <c r="K2022" s="1142">
        <f>'PBLI - 2026'!V16+'PBLI - 2026'!W16+'PBLI - 2026'!X16+'PBLI - 2026'!Y16+'PBLI - 2026'!Z16+'PBLI - 2026'!AA16+'PBLI - 2026'!AB16+'PBLI - 2026'!AC16+'PBLI - 2026'!AD16+'PBLI - 2026'!AE16+'PBLI - 2026'!AF16</f>
        <v>0</v>
      </c>
      <c r="L2022" s="1143">
        <f t="shared" si="230"/>
        <v>1</v>
      </c>
      <c r="M2022" s="1143">
        <f t="shared" si="234"/>
        <v>0</v>
      </c>
      <c r="N2022" s="1138">
        <f>'PBLI - 2026'!O16</f>
        <v>0</v>
      </c>
      <c r="O2022" s="1142">
        <f>'PBLI - 2026'!AF16</f>
        <v>0</v>
      </c>
      <c r="P2022" s="1144" t="e">
        <f t="shared" si="233"/>
        <v>#DIV/0!</v>
      </c>
      <c r="Q2022" s="1144"/>
      <c r="R2022" s="1138">
        <f t="shared" si="231"/>
        <v>-2</v>
      </c>
      <c r="S2022" s="1138">
        <f t="shared" si="232"/>
        <v>0</v>
      </c>
    </row>
    <row r="2023" spans="1:19">
      <c r="A2023" s="1138">
        <v>12</v>
      </c>
      <c r="B2023" s="1139" t="str">
        <f>'[1]PBLI - 2025'!B17</f>
        <v>PBIL12</v>
      </c>
      <c r="C2023" s="1140" t="s">
        <v>148</v>
      </c>
      <c r="D2023" s="1140" t="s">
        <v>112</v>
      </c>
      <c r="E2023" s="1139" t="str">
        <f>'[1]PBLI - 2025'!S17</f>
        <v>Secretaría General</v>
      </c>
      <c r="F2023" s="1138" t="str">
        <f>'PBLI - 2026'!C17</f>
        <v>Actividades orientadas a prevenir el sedentarismo, la ansiedad y la depresión</v>
      </c>
      <c r="G2023" s="1138">
        <v>11</v>
      </c>
      <c r="H2023" s="1138" t="s">
        <v>144</v>
      </c>
      <c r="I2023" s="1138">
        <f>'PBLI - 2026'!Q17</f>
        <v>4</v>
      </c>
      <c r="J2023" s="1138">
        <f>'PBLI - 2026'!E17+'PBLI - 2026'!F17+'PBLI - 2026'!G17+'PBLI - 2026'!H17+'PBLI - 2026'!I17+'PBLI - 2026'!J17+'PBLI - 2026'!K17+'PBLI - 2026'!L17+'PBLI - 2026'!M17+'PBLI - 2026'!N17+'PBLI - 2026'!O17</f>
        <v>4</v>
      </c>
      <c r="K2023" s="1142">
        <f>'PBLI - 2026'!V17+'PBLI - 2026'!W17+'PBLI - 2026'!X17+'PBLI - 2026'!Y17+'PBLI - 2026'!Z17+'PBLI - 2026'!AA17+'PBLI - 2026'!AB17+'PBLI - 2026'!AC17+'PBLI - 2026'!AD17+'PBLI - 2026'!AE17+'PBLI - 2026'!AF17</f>
        <v>0</v>
      </c>
      <c r="L2023" s="1143">
        <f t="shared" si="230"/>
        <v>1</v>
      </c>
      <c r="M2023" s="1143">
        <f t="shared" si="234"/>
        <v>0</v>
      </c>
      <c r="N2023" s="1138">
        <f>'PBLI - 2026'!O17</f>
        <v>1</v>
      </c>
      <c r="O2023" s="1142">
        <f>'PBLI - 2026'!AF17</f>
        <v>0</v>
      </c>
      <c r="P2023" s="1144">
        <f t="shared" si="233"/>
        <v>0</v>
      </c>
      <c r="Q2023" s="1144"/>
      <c r="R2023" s="1138">
        <f t="shared" si="231"/>
        <v>-4</v>
      </c>
      <c r="S2023" s="1138">
        <f t="shared" si="232"/>
        <v>-1</v>
      </c>
    </row>
    <row r="2024" spans="1:19">
      <c r="A2024" s="1138">
        <v>13</v>
      </c>
      <c r="B2024" s="1139" t="str">
        <f>'[1]PBLI - 2025'!B18</f>
        <v>PBIL13</v>
      </c>
      <c r="C2024" s="1140" t="s">
        <v>148</v>
      </c>
      <c r="D2024" s="1140" t="s">
        <v>112</v>
      </c>
      <c r="E2024" s="1139" t="str">
        <f>'[1]PBLI - 2025'!S18</f>
        <v>Secretaría General</v>
      </c>
      <c r="F2024" s="1138" t="str">
        <f>'PBLI - 2026'!C18</f>
        <v>Actividades relacionadas con la inclusión de diferentes formas de discapacidad en ambiente laboral</v>
      </c>
      <c r="G2024" s="1138">
        <v>11</v>
      </c>
      <c r="H2024" s="1138" t="s">
        <v>144</v>
      </c>
      <c r="I2024" s="1138">
        <f>'PBLI - 2026'!Q18</f>
        <v>1</v>
      </c>
      <c r="J2024" s="1138">
        <f>'PBLI - 2026'!E18+'PBLI - 2026'!F18+'PBLI - 2026'!G18+'PBLI - 2026'!H18+'PBLI - 2026'!I18+'PBLI - 2026'!J18+'PBLI - 2026'!K18+'PBLI - 2026'!L18+'PBLI - 2026'!M18+'PBLI - 2026'!N18+'PBLI - 2026'!O18</f>
        <v>0</v>
      </c>
      <c r="K2024" s="1142">
        <f>'PBLI - 2026'!V18+'PBLI - 2026'!W18+'PBLI - 2026'!X18+'PBLI - 2026'!Y18+'PBLI - 2026'!Z18+'PBLI - 2026'!AA18+'PBLI - 2026'!AB18+'PBLI - 2026'!AC18+'PBLI - 2026'!AD18+'PBLI - 2026'!AE18+'PBLI - 2026'!AF18</f>
        <v>0</v>
      </c>
      <c r="L2024" s="1143">
        <f t="shared" si="230"/>
        <v>0</v>
      </c>
      <c r="M2024" s="1143">
        <f t="shared" si="234"/>
        <v>0</v>
      </c>
      <c r="N2024" s="1138">
        <f>'PBLI - 2026'!O18</f>
        <v>0</v>
      </c>
      <c r="O2024" s="1142">
        <f>'PBLI - 2026'!AF18</f>
        <v>0</v>
      </c>
      <c r="P2024" s="1144" t="e">
        <f t="shared" si="233"/>
        <v>#DIV/0!</v>
      </c>
      <c r="Q2024" s="1144"/>
      <c r="R2024" s="1138">
        <f t="shared" si="231"/>
        <v>0</v>
      </c>
      <c r="S2024" s="1138">
        <f t="shared" si="232"/>
        <v>0</v>
      </c>
    </row>
    <row r="2025" spans="1:19">
      <c r="A2025" s="1138">
        <v>14</v>
      </c>
      <c r="B2025" s="1139" t="str">
        <f>'[1]PBLI - 2025'!B19</f>
        <v>PBIL14</v>
      </c>
      <c r="C2025" s="1140" t="s">
        <v>148</v>
      </c>
      <c r="D2025" s="1140" t="s">
        <v>112</v>
      </c>
      <c r="E2025" s="1139" t="str">
        <f>'[1]PBLI - 2025'!S19</f>
        <v>Secretaría General</v>
      </c>
      <c r="F2025" s="1138" t="str">
        <f>'PBLI - 2026'!C19</f>
        <v>Actividades para prevenir, denunciar y proteger al servidor público en actuaciones discriminatorias o de trato desigual</v>
      </c>
      <c r="G2025" s="1138">
        <v>11</v>
      </c>
      <c r="H2025" s="1138" t="s">
        <v>144</v>
      </c>
      <c r="I2025" s="1138">
        <f>'PBLI - 2026'!Q19</f>
        <v>3</v>
      </c>
      <c r="J2025" s="1138">
        <f>'PBLI - 2026'!E19+'PBLI - 2026'!F19+'PBLI - 2026'!G19+'PBLI - 2026'!H19+'PBLI - 2026'!I19+'PBLI - 2026'!J19+'PBLI - 2026'!K19+'PBLI - 2026'!L19+'PBLI - 2026'!M19+'PBLI - 2026'!N19+'PBLI - 2026'!O19</f>
        <v>3</v>
      </c>
      <c r="K2025" s="1142">
        <f>'PBLI - 2026'!V19+'PBLI - 2026'!W19+'PBLI - 2026'!X19+'PBLI - 2026'!Y19+'PBLI - 2026'!Z19+'PBLI - 2026'!AA19+'PBLI - 2026'!AB19+'PBLI - 2026'!AC19+'PBLI - 2026'!AD19+'PBLI - 2026'!AE19+'PBLI - 2026'!AF19</f>
        <v>0</v>
      </c>
      <c r="L2025" s="1143">
        <f t="shared" si="230"/>
        <v>1</v>
      </c>
      <c r="M2025" s="1143">
        <f t="shared" si="234"/>
        <v>0</v>
      </c>
      <c r="N2025" s="1138">
        <f>'PBLI - 2026'!O19</f>
        <v>0</v>
      </c>
      <c r="O2025" s="1142">
        <f>'PBLI - 2026'!AF19</f>
        <v>0</v>
      </c>
      <c r="P2025" s="1144" t="e">
        <f t="shared" si="233"/>
        <v>#DIV/0!</v>
      </c>
      <c r="Q2025" s="1144"/>
      <c r="R2025" s="1138">
        <f t="shared" si="231"/>
        <v>-3</v>
      </c>
      <c r="S2025" s="1138">
        <f t="shared" si="232"/>
        <v>0</v>
      </c>
    </row>
    <row r="2026" spans="1:19">
      <c r="A2026" s="1138">
        <v>15</v>
      </c>
      <c r="B2026" s="1139" t="str">
        <f>'[1]PBLI - 2025'!B20</f>
        <v>PBIL15</v>
      </c>
      <c r="C2026" s="1140" t="s">
        <v>148</v>
      </c>
      <c r="D2026" s="1140" t="s">
        <v>112</v>
      </c>
      <c r="E2026" s="1139" t="str">
        <f>'[1]PBLI - 2025'!S20</f>
        <v>Secretaría General</v>
      </c>
      <c r="F2026" s="1138" t="str">
        <f>'PBLI - 2026'!C20</f>
        <v>Actividades relacionadas con la promoción y difusión de protocolos sobre las no violencias basadas en genero</v>
      </c>
      <c r="G2026" s="1138">
        <v>11</v>
      </c>
      <c r="H2026" s="1138" t="s">
        <v>144</v>
      </c>
      <c r="I2026" s="1138">
        <f>'PBLI - 2026'!Q20</f>
        <v>3</v>
      </c>
      <c r="J2026" s="1138">
        <f>'PBLI - 2026'!E20+'PBLI - 2026'!F20+'PBLI - 2026'!G20+'PBLI - 2026'!H20+'PBLI - 2026'!I20+'PBLI - 2026'!J20+'PBLI - 2026'!K20+'PBLI - 2026'!L20+'PBLI - 2026'!M20+'PBLI - 2026'!N20+'PBLI - 2026'!O20</f>
        <v>3</v>
      </c>
      <c r="K2026" s="1142">
        <f>'PBLI - 2026'!V20+'PBLI - 2026'!W20+'PBLI - 2026'!X20+'PBLI - 2026'!Y20+'PBLI - 2026'!Z20+'PBLI - 2026'!AA20+'PBLI - 2026'!AB20+'PBLI - 2026'!AC20+'PBLI - 2026'!AD20+'PBLI - 2026'!AE20+'PBLI - 2026'!AF20</f>
        <v>0</v>
      </c>
      <c r="L2026" s="1143">
        <f t="shared" si="230"/>
        <v>1</v>
      </c>
      <c r="M2026" s="1143">
        <f t="shared" si="234"/>
        <v>0</v>
      </c>
      <c r="N2026" s="1138">
        <f>'PBLI - 2026'!O20</f>
        <v>1</v>
      </c>
      <c r="O2026" s="1142">
        <f>'PBLI - 2026'!AF20</f>
        <v>0</v>
      </c>
      <c r="P2026" s="1144">
        <f t="shared" si="233"/>
        <v>0</v>
      </c>
      <c r="Q2026" s="1144"/>
      <c r="R2026" s="1138">
        <f t="shared" si="231"/>
        <v>-3</v>
      </c>
      <c r="S2026" s="1138">
        <f t="shared" si="232"/>
        <v>-1</v>
      </c>
    </row>
    <row r="2027" spans="1:19">
      <c r="A2027" s="1138">
        <v>16</v>
      </c>
      <c r="B2027" s="1139" t="str">
        <f>'[1]PBLI - 2025'!B21</f>
        <v>PBIL16</v>
      </c>
      <c r="C2027" s="1140" t="s">
        <v>148</v>
      </c>
      <c r="D2027" s="1140" t="s">
        <v>112</v>
      </c>
      <c r="E2027" s="1139" t="str">
        <f>'[1]PBLI - 2025'!S21</f>
        <v>Secretaría General</v>
      </c>
      <c r="F2027" s="1138" t="str">
        <f>'PBLI - 2026'!C21</f>
        <v>Revisión y socialización de procedimiento de atención y medidas de protección en situaciones relacionadas con el acoso laboral</v>
      </c>
      <c r="G2027" s="1138">
        <v>11</v>
      </c>
      <c r="H2027" s="1138" t="s">
        <v>144</v>
      </c>
      <c r="I2027" s="1138">
        <f>'PBLI - 2026'!Q21</f>
        <v>1</v>
      </c>
      <c r="J2027" s="1138">
        <f>'PBLI - 2026'!E21+'PBLI - 2026'!F21+'PBLI - 2026'!G21+'PBLI - 2026'!H21+'PBLI - 2026'!I21+'PBLI - 2026'!J21+'PBLI - 2026'!K21+'PBLI - 2026'!L21+'PBLI - 2026'!M21+'PBLI - 2026'!N21+'PBLI - 2026'!O21</f>
        <v>1</v>
      </c>
      <c r="K2027" s="1142">
        <f>'PBLI - 2026'!V21+'PBLI - 2026'!W21+'PBLI - 2026'!X21+'PBLI - 2026'!Y21+'PBLI - 2026'!Z21+'PBLI - 2026'!AA21+'PBLI - 2026'!AB21+'PBLI - 2026'!AC21+'PBLI - 2026'!AD21+'PBLI - 2026'!AE21+'PBLI - 2026'!AF21</f>
        <v>0</v>
      </c>
      <c r="L2027" s="1143">
        <f t="shared" si="230"/>
        <v>1</v>
      </c>
      <c r="M2027" s="1143">
        <f t="shared" si="234"/>
        <v>0</v>
      </c>
      <c r="N2027" s="1138">
        <f>'PBLI - 2026'!O21</f>
        <v>0</v>
      </c>
      <c r="O2027" s="1142">
        <f>'PBLI - 2026'!AF21</f>
        <v>0</v>
      </c>
      <c r="P2027" s="1144" t="e">
        <f t="shared" si="233"/>
        <v>#DIV/0!</v>
      </c>
      <c r="Q2027" s="1144"/>
      <c r="R2027" s="1138">
        <f t="shared" si="231"/>
        <v>-1</v>
      </c>
      <c r="S2027" s="1138">
        <f t="shared" si="232"/>
        <v>0</v>
      </c>
    </row>
    <row r="2028" spans="1:19">
      <c r="A2028" s="1138">
        <v>17</v>
      </c>
      <c r="B2028" s="1139" t="str">
        <f>'[1]PBLI - 2025'!B22</f>
        <v>PBIL17</v>
      </c>
      <c r="C2028" s="1140" t="s">
        <v>148</v>
      </c>
      <c r="D2028" s="1140" t="s">
        <v>112</v>
      </c>
      <c r="E2028" s="1139" t="str">
        <f>'[1]PBLI - 2025'!S22</f>
        <v>Secretaría General</v>
      </c>
      <c r="F2028" s="1138" t="str">
        <f>'PBLI - 2026'!C22</f>
        <v>Implementación buzon de sugerencias, repositorios de información e iniciativas para el bienestar integral del servidor público</v>
      </c>
      <c r="G2028" s="1138">
        <v>11</v>
      </c>
      <c r="H2028" s="1138" t="s">
        <v>144</v>
      </c>
      <c r="I2028" s="1138">
        <f>'PBLI - 2026'!Q22</f>
        <v>1</v>
      </c>
      <c r="J2028" s="1138">
        <f>'PBLI - 2026'!E22+'PBLI - 2026'!F22+'PBLI - 2026'!G22+'PBLI - 2026'!H22+'PBLI - 2026'!I22+'PBLI - 2026'!J22+'PBLI - 2026'!K22+'PBLI - 2026'!L22+'PBLI - 2026'!M22+'PBLI - 2026'!N22+'PBLI - 2026'!O22</f>
        <v>1</v>
      </c>
      <c r="K2028" s="1142">
        <f>'PBLI - 2026'!V22+'PBLI - 2026'!W22+'PBLI - 2026'!X22+'PBLI - 2026'!Y22+'PBLI - 2026'!Z22+'PBLI - 2026'!AA22+'PBLI - 2026'!AB22+'PBLI - 2026'!AC22+'PBLI - 2026'!AD22+'PBLI - 2026'!AE22+'PBLI - 2026'!AF22</f>
        <v>0</v>
      </c>
      <c r="L2028" s="1143">
        <f t="shared" si="230"/>
        <v>1</v>
      </c>
      <c r="M2028" s="1143">
        <f t="shared" si="234"/>
        <v>0</v>
      </c>
      <c r="N2028" s="1138">
        <f>'PBLI - 2026'!O22</f>
        <v>0</v>
      </c>
      <c r="O2028" s="1142">
        <f>'PBLI - 2026'!AF22</f>
        <v>0</v>
      </c>
      <c r="P2028" s="1144" t="e">
        <f t="shared" si="233"/>
        <v>#DIV/0!</v>
      </c>
      <c r="Q2028" s="1144"/>
      <c r="R2028" s="1138">
        <f t="shared" si="231"/>
        <v>-1</v>
      </c>
      <c r="S2028" s="1138">
        <f t="shared" si="232"/>
        <v>0</v>
      </c>
    </row>
    <row r="2029" spans="1:19">
      <c r="A2029" s="1138">
        <v>18</v>
      </c>
      <c r="B2029" s="1139" t="str">
        <f>'[1]PBLI - 2025'!B23</f>
        <v>PBIL18</v>
      </c>
      <c r="C2029" s="1140" t="s">
        <v>148</v>
      </c>
      <c r="D2029" s="1140" t="s">
        <v>112</v>
      </c>
      <c r="E2029" s="1139" t="str">
        <f>'[1]PBLI - 2025'!S23</f>
        <v>Secretaría General</v>
      </c>
      <c r="F2029" s="1138" t="str">
        <f>'PBLI - 2026'!C23</f>
        <v>Implementación del Modulo de Bienestar en el aplicativo Kactus</v>
      </c>
      <c r="G2029" s="1138">
        <v>11</v>
      </c>
      <c r="H2029" s="1138" t="s">
        <v>144</v>
      </c>
      <c r="I2029" s="1138">
        <f>'PBLI - 2026'!Q23</f>
        <v>5</v>
      </c>
      <c r="J2029" s="1138">
        <f>'PBLI - 2026'!E23+'PBLI - 2026'!F23+'PBLI - 2026'!G23+'PBLI - 2026'!H23+'PBLI - 2026'!I23+'PBLI - 2026'!J23+'PBLI - 2026'!K23+'PBLI - 2026'!L23+'PBLI - 2026'!M23+'PBLI - 2026'!N23+'PBLI - 2026'!O23</f>
        <v>5</v>
      </c>
      <c r="K2029" s="1142">
        <f>'PBLI - 2026'!V23+'PBLI - 2026'!W23+'PBLI - 2026'!X23+'PBLI - 2026'!Y23+'PBLI - 2026'!Z23+'PBLI - 2026'!AA23+'PBLI - 2026'!AB23+'PBLI - 2026'!AC23+'PBLI - 2026'!AD23+'PBLI - 2026'!AE23+'PBLI - 2026'!AF23</f>
        <v>0</v>
      </c>
      <c r="L2029" s="1143">
        <f t="shared" si="230"/>
        <v>1</v>
      </c>
      <c r="M2029" s="1143">
        <f t="shared" si="234"/>
        <v>0</v>
      </c>
      <c r="N2029" s="1138">
        <f>'PBLI - 2026'!O23</f>
        <v>1</v>
      </c>
      <c r="O2029" s="1142">
        <f>'PBLI - 2026'!AF23</f>
        <v>0</v>
      </c>
      <c r="P2029" s="1144">
        <f t="shared" si="233"/>
        <v>0</v>
      </c>
      <c r="Q2029" s="1144"/>
      <c r="R2029" s="1138">
        <f t="shared" si="231"/>
        <v>-5</v>
      </c>
      <c r="S2029" s="1138">
        <f t="shared" si="232"/>
        <v>-1</v>
      </c>
    </row>
    <row r="2030" spans="1:19">
      <c r="A2030" s="1138">
        <v>19</v>
      </c>
      <c r="B2030" s="1139" t="str">
        <f>'[1]PBLI - 2025'!B24</f>
        <v>PBIL19</v>
      </c>
      <c r="C2030" s="1140" t="s">
        <v>148</v>
      </c>
      <c r="D2030" s="1140" t="s">
        <v>112</v>
      </c>
      <c r="E2030" s="1139" t="str">
        <f>'[1]PBLI - 2025'!S24</f>
        <v>Secretaría General</v>
      </c>
      <c r="F2030" s="1138" t="str">
        <f>'PBLI - 2026'!C24</f>
        <v>Modificación de procedimientos asociados al bienestar de los servidores públicos</v>
      </c>
      <c r="G2030" s="1138">
        <v>11</v>
      </c>
      <c r="H2030" s="1138" t="s">
        <v>144</v>
      </c>
      <c r="I2030" s="1138">
        <f>'PBLI - 2026'!Q24</f>
        <v>3</v>
      </c>
      <c r="J2030" s="1138">
        <f>'PBLI - 2026'!E24+'PBLI - 2026'!F24+'PBLI - 2026'!G24+'PBLI - 2026'!H24+'PBLI - 2026'!I24+'PBLI - 2026'!J24+'PBLI - 2026'!K24+'PBLI - 2026'!L24+'PBLI - 2026'!M24+'PBLI - 2026'!N24+'PBLI - 2026'!O24</f>
        <v>3</v>
      </c>
      <c r="K2030" s="1142">
        <f>'PBLI - 2026'!V24+'PBLI - 2026'!W24+'PBLI - 2026'!X24+'PBLI - 2026'!Y24+'PBLI - 2026'!Z24+'PBLI - 2026'!AA24+'PBLI - 2026'!AB24+'PBLI - 2026'!AC24+'PBLI - 2026'!AD24+'PBLI - 2026'!AE24+'PBLI - 2026'!AF24</f>
        <v>0</v>
      </c>
      <c r="L2030" s="1143">
        <f t="shared" si="230"/>
        <v>1</v>
      </c>
      <c r="M2030" s="1143">
        <f t="shared" si="234"/>
        <v>0</v>
      </c>
      <c r="N2030" s="1138">
        <f>'PBLI - 2026'!O24</f>
        <v>1</v>
      </c>
      <c r="O2030" s="1142">
        <f>'PBLI - 2026'!AF24</f>
        <v>0</v>
      </c>
      <c r="P2030" s="1144">
        <f t="shared" si="233"/>
        <v>0</v>
      </c>
      <c r="Q2030" s="1144"/>
      <c r="R2030" s="1138">
        <f t="shared" si="231"/>
        <v>-3</v>
      </c>
      <c r="S2030" s="1138">
        <f t="shared" si="232"/>
        <v>-1</v>
      </c>
    </row>
    <row r="2031" spans="1:19">
      <c r="A2031" s="1138">
        <v>20</v>
      </c>
      <c r="B2031" s="1139" t="str">
        <f>'[1]PBLI - 2025'!B25</f>
        <v>PBIL20</v>
      </c>
      <c r="C2031" s="1140" t="s">
        <v>148</v>
      </c>
      <c r="D2031" s="1140" t="s">
        <v>112</v>
      </c>
      <c r="E2031" s="1139" t="str">
        <f>'[1]PBLI - 2025'!S25</f>
        <v>Secretaría General</v>
      </c>
      <c r="F2031" s="1138" t="str">
        <f>'PBLI - 2026'!C25</f>
        <v>Adopción y promocion de la Politia de Integridad, valores institucionales y objetivos estratégicos</v>
      </c>
      <c r="G2031" s="1138">
        <v>11</v>
      </c>
      <c r="H2031" s="1138" t="s">
        <v>144</v>
      </c>
      <c r="I2031" s="1138">
        <f>'PBLI - 2026'!Q25</f>
        <v>4</v>
      </c>
      <c r="J2031" s="1138">
        <f>'PBLI - 2026'!E25+'PBLI - 2026'!F25+'PBLI - 2026'!G25+'PBLI - 2026'!H25+'PBLI - 2026'!I25+'PBLI - 2026'!J25+'PBLI - 2026'!K25+'PBLI - 2026'!L25+'PBLI - 2026'!M25+'PBLI - 2026'!N25+'PBLI - 2026'!O25</f>
        <v>4</v>
      </c>
      <c r="K2031" s="1142">
        <f>'PBLI - 2026'!V25+'PBLI - 2026'!W25+'PBLI - 2026'!X25+'PBLI - 2026'!Y25+'PBLI - 2026'!Z25+'PBLI - 2026'!AA25+'PBLI - 2026'!AB25+'PBLI - 2026'!AC25+'PBLI - 2026'!AD25+'PBLI - 2026'!AE25+'PBLI - 2026'!AF25</f>
        <v>0</v>
      </c>
      <c r="L2031" s="1143">
        <f t="shared" si="230"/>
        <v>1</v>
      </c>
      <c r="M2031" s="1143">
        <f t="shared" si="234"/>
        <v>0</v>
      </c>
      <c r="N2031" s="1138">
        <f>'PBLI - 2026'!O25</f>
        <v>1</v>
      </c>
      <c r="O2031" s="1142">
        <f>'PBLI - 2026'!AF25</f>
        <v>0</v>
      </c>
      <c r="P2031" s="1144">
        <f t="shared" si="233"/>
        <v>0</v>
      </c>
      <c r="Q2031" s="1144"/>
      <c r="R2031" s="1138">
        <f t="shared" si="231"/>
        <v>-4</v>
      </c>
      <c r="S2031" s="1138">
        <f t="shared" si="232"/>
        <v>-1</v>
      </c>
    </row>
    <row r="2032" spans="1:19">
      <c r="A2032" s="1138">
        <v>21</v>
      </c>
      <c r="B2032" s="1139" t="str">
        <f>'[1]PBLI - 2025'!B26</f>
        <v>PBIL21</v>
      </c>
      <c r="C2032" s="1140" t="s">
        <v>148</v>
      </c>
      <c r="D2032" s="1140" t="s">
        <v>112</v>
      </c>
      <c r="E2032" s="1139" t="str">
        <f>'[1]PBLI - 2025'!S26</f>
        <v>Secretaría General</v>
      </c>
      <c r="F2032" s="1138" t="str">
        <f>'PBLI - 2026'!C26</f>
        <v>Actividades de voluntariado y solidaridad entre servidores, sus familias y la sociedad en general</v>
      </c>
      <c r="G2032" s="1138">
        <v>11</v>
      </c>
      <c r="H2032" s="1138" t="s">
        <v>144</v>
      </c>
      <c r="I2032" s="1138">
        <f>'PBLI - 2026'!Q26</f>
        <v>1</v>
      </c>
      <c r="J2032" s="1138">
        <f>'PBLI - 2026'!E26+'PBLI - 2026'!F26+'PBLI - 2026'!G26+'PBLI - 2026'!H26+'PBLI - 2026'!I26+'PBLI - 2026'!J26+'PBLI - 2026'!K26+'PBLI - 2026'!L26+'PBLI - 2026'!M26+'PBLI - 2026'!N26+'PBLI - 2026'!O26</f>
        <v>0</v>
      </c>
      <c r="K2032" s="1142">
        <f>'PBLI - 2026'!V26+'PBLI - 2026'!W26+'PBLI - 2026'!X26+'PBLI - 2026'!Y26+'PBLI - 2026'!Z26+'PBLI - 2026'!AA26+'PBLI - 2026'!AB26+'PBLI - 2026'!AC26+'PBLI - 2026'!AD26+'PBLI - 2026'!AE26+'PBLI - 2026'!AF26</f>
        <v>0</v>
      </c>
      <c r="L2032" s="1143">
        <f t="shared" si="230"/>
        <v>0</v>
      </c>
      <c r="M2032" s="1143">
        <f t="shared" si="234"/>
        <v>0</v>
      </c>
      <c r="N2032" s="1138">
        <f>'PBLI - 2026'!O26</f>
        <v>0</v>
      </c>
      <c r="O2032" s="1142">
        <f>'PBLI - 2026'!AF26</f>
        <v>0</v>
      </c>
      <c r="P2032" s="1144" t="e">
        <f t="shared" si="233"/>
        <v>#DIV/0!</v>
      </c>
      <c r="Q2032" s="1144"/>
      <c r="R2032" s="1138">
        <f t="shared" si="231"/>
        <v>0</v>
      </c>
      <c r="S2032" s="1138">
        <f t="shared" si="232"/>
        <v>0</v>
      </c>
    </row>
    <row r="2033" spans="1:19" ht="20.25" customHeight="1">
      <c r="A2033" s="1138">
        <v>1</v>
      </c>
      <c r="B2033" s="1139" t="str">
        <f>'[1]PBLI - 2025'!B6</f>
        <v>PBIL1</v>
      </c>
      <c r="C2033" s="1138" t="s">
        <v>148</v>
      </c>
      <c r="D2033" s="1138" t="s">
        <v>112</v>
      </c>
      <c r="E2033" s="1139" t="str">
        <f>'[1]PBLI - 2025'!S6</f>
        <v>Secretaría General</v>
      </c>
      <c r="F2033" s="1138" t="str">
        <f>'PBLI - 2026'!C6</f>
        <v>Actividad relacionada con la implementación del Salario Emocional</v>
      </c>
      <c r="G2033" s="1138">
        <v>12</v>
      </c>
      <c r="H2033" s="1138" t="s">
        <v>145</v>
      </c>
      <c r="I2033" s="1138">
        <f>'PBLI - 2026'!Q6</f>
        <v>13</v>
      </c>
      <c r="J2033" s="1138">
        <f>'PBLI - 2026'!E6+'PBLI - 2026'!F6+'PBLI - 2026'!G6+'PBLI - 2026'!H6+'PBLI - 2026'!I6+'PBLI - 2026'!J6+'PBLI - 2026'!K6+'PBLI - 2026'!L6+'PBLI - 2026'!M6+'PBLI - 2026'!N6+'PBLI - 2026'!O6+'PBLI - 2026'!P6</f>
        <v>13</v>
      </c>
      <c r="K2033" s="1142">
        <f>'PBLI - 2026'!V6+'PBLI - 2026'!W6+'PBLI - 2026'!X6+'PBLI - 2026'!Y6+'PBLI - 2026'!Z6+'PBLI - 2026'!AA6+'PBLI - 2026'!AB6+'PBLI - 2026'!AC6+'PBLI - 2026'!AD6+'PBLI - 2026'!AE6+'PBLI - 2026'!AF6+'PBLI - 2026'!AG6</f>
        <v>0</v>
      </c>
      <c r="L2033" s="1143">
        <f t="shared" si="230"/>
        <v>1</v>
      </c>
      <c r="M2033" s="1143">
        <f t="shared" si="234"/>
        <v>0</v>
      </c>
      <c r="N2033" s="1138">
        <f>'PBLI - 2026'!P6</f>
        <v>2</v>
      </c>
      <c r="O2033" s="1142">
        <f>'PBLI - 2026'!AG6</f>
        <v>0</v>
      </c>
      <c r="P2033" s="1144">
        <f t="shared" si="233"/>
        <v>0</v>
      </c>
      <c r="Q2033" s="1144"/>
      <c r="R2033" s="1138">
        <f t="shared" si="231"/>
        <v>-13</v>
      </c>
      <c r="S2033" s="1138">
        <f t="shared" si="232"/>
        <v>-2</v>
      </c>
    </row>
    <row r="2034" spans="1:19">
      <c r="A2034" s="1138">
        <v>2</v>
      </c>
      <c r="B2034" s="1139" t="str">
        <f>'[1]PBLI - 2025'!B7</f>
        <v>PBLI2</v>
      </c>
      <c r="C2034" s="1140" t="s">
        <v>148</v>
      </c>
      <c r="D2034" s="1140" t="s">
        <v>112</v>
      </c>
      <c r="E2034" s="1139" t="str">
        <f>'[1]PBLI - 2025'!S7</f>
        <v>Secretaría General</v>
      </c>
      <c r="F2034" s="1138" t="str">
        <f>'PBLI - 2026'!C7</f>
        <v>Actividades encaminadas a incentivar la actvidad fisica (individual y de grupos) y realización de eventos deportivos</v>
      </c>
      <c r="G2034" s="1138">
        <v>12</v>
      </c>
      <c r="H2034" s="1138" t="s">
        <v>145</v>
      </c>
      <c r="I2034" s="1138">
        <f>'PBLI - 2026'!Q7</f>
        <v>3</v>
      </c>
      <c r="J2034" s="1138">
        <f>'PBLI - 2026'!E7+'PBLI - 2026'!F7+'PBLI - 2026'!G7+'PBLI - 2026'!H7+'PBLI - 2026'!I7+'PBLI - 2026'!J7+'PBLI - 2026'!K7+'PBLI - 2026'!L7+'PBLI - 2026'!M7+'PBLI - 2026'!N7+'PBLI - 2026'!O7+'PBLI - 2026'!P7</f>
        <v>3</v>
      </c>
      <c r="K2034" s="1142">
        <f>'PBLI - 2026'!V7+'PBLI - 2026'!W7+'PBLI - 2026'!X7+'PBLI - 2026'!Y7+'PBLI - 2026'!Z7+'PBLI - 2026'!AA7+'PBLI - 2026'!AB7+'PBLI - 2026'!AC7+'PBLI - 2026'!AD7+'PBLI - 2026'!AE7+'PBLI - 2026'!AF7+'PBLI - 2026'!AG7</f>
        <v>0</v>
      </c>
      <c r="L2034" s="1143">
        <f t="shared" si="230"/>
        <v>1</v>
      </c>
      <c r="M2034" s="1143">
        <f t="shared" si="234"/>
        <v>0</v>
      </c>
      <c r="N2034" s="1138">
        <f>'PBLI - 2026'!P7</f>
        <v>0</v>
      </c>
      <c r="O2034" s="1142">
        <f>'PBLI - 2026'!AG7</f>
        <v>0</v>
      </c>
      <c r="P2034" s="1144" t="e">
        <f t="shared" si="233"/>
        <v>#DIV/0!</v>
      </c>
      <c r="Q2034" s="1144"/>
      <c r="R2034" s="1138">
        <f t="shared" si="231"/>
        <v>-3</v>
      </c>
      <c r="S2034" s="1138">
        <f t="shared" si="232"/>
        <v>0</v>
      </c>
    </row>
    <row r="2035" spans="1:19">
      <c r="A2035" s="1138">
        <v>3</v>
      </c>
      <c r="B2035" s="1139" t="str">
        <f>'[1]PBLI - 2025'!B8</f>
        <v>PBIL3</v>
      </c>
      <c r="C2035" s="1140" t="s">
        <v>148</v>
      </c>
      <c r="D2035" s="1140" t="s">
        <v>112</v>
      </c>
      <c r="E2035" s="1139" t="str">
        <f>'[1]PBLI - 2025'!S8</f>
        <v>Secretaría General</v>
      </c>
      <c r="F2035" s="1138" t="str">
        <f>'PBLI - 2026'!C8</f>
        <v>Eventos artisticos, culturales y celebraciones especiales</v>
      </c>
      <c r="G2035" s="1138">
        <v>12</v>
      </c>
      <c r="H2035" s="1138" t="s">
        <v>145</v>
      </c>
      <c r="I2035" s="1138">
        <f>'PBLI - 2026'!Q8</f>
        <v>10</v>
      </c>
      <c r="J2035" s="1138">
        <f>'PBLI - 2026'!E8+'PBLI - 2026'!F8+'PBLI - 2026'!G8+'PBLI - 2026'!H8+'PBLI - 2026'!I8+'PBLI - 2026'!J8+'PBLI - 2026'!K8+'PBLI - 2026'!L8+'PBLI - 2026'!M8+'PBLI - 2026'!N8+'PBLI - 2026'!O8+'PBLI - 2026'!P8</f>
        <v>10</v>
      </c>
      <c r="K2035" s="1142">
        <f>'PBLI - 2026'!V8+'PBLI - 2026'!W8+'PBLI - 2026'!X8+'PBLI - 2026'!Y8+'PBLI - 2026'!Z8+'PBLI - 2026'!AA8+'PBLI - 2026'!AB8+'PBLI - 2026'!AC8+'PBLI - 2026'!AD8+'PBLI - 2026'!AE8+'PBLI - 2026'!AF8+'PBLI - 2026'!AG8</f>
        <v>0</v>
      </c>
      <c r="L2035" s="1143">
        <f t="shared" si="230"/>
        <v>1</v>
      </c>
      <c r="M2035" s="1143">
        <f t="shared" si="234"/>
        <v>0</v>
      </c>
      <c r="N2035" s="1138">
        <f>'PBLI - 2026'!P8</f>
        <v>1</v>
      </c>
      <c r="O2035" s="1142">
        <f>'PBLI - 2026'!AG8</f>
        <v>0</v>
      </c>
      <c r="P2035" s="1144">
        <f t="shared" si="233"/>
        <v>0</v>
      </c>
      <c r="Q2035" s="1144"/>
      <c r="R2035" s="1138">
        <f t="shared" si="231"/>
        <v>-10</v>
      </c>
      <c r="S2035" s="1138">
        <f t="shared" si="232"/>
        <v>-1</v>
      </c>
    </row>
    <row r="2036" spans="1:19">
      <c r="A2036" s="1138">
        <v>4</v>
      </c>
      <c r="B2036" s="1139" t="str">
        <f>'[1]PBLI - 2025'!B9</f>
        <v>PBIL4</v>
      </c>
      <c r="C2036" s="1140" t="s">
        <v>148</v>
      </c>
      <c r="D2036" s="1140" t="s">
        <v>112</v>
      </c>
      <c r="E2036" s="1139" t="str">
        <f>'[1]PBLI - 2025'!S9</f>
        <v>Secretaría General</v>
      </c>
      <c r="F2036" s="1138" t="str">
        <f>'PBLI - 2026'!C9</f>
        <v>Espacios de capacitación para la creatividad, artes, oficios, promoción del emprendimiento y realización de ferias de servicios</v>
      </c>
      <c r="G2036" s="1138">
        <v>12</v>
      </c>
      <c r="H2036" s="1138" t="s">
        <v>145</v>
      </c>
      <c r="I2036" s="1138">
        <f>'PBLI - 2026'!Q9</f>
        <v>3</v>
      </c>
      <c r="J2036" s="1138">
        <f>'PBLI - 2026'!E9+'PBLI - 2026'!F9+'PBLI - 2026'!G9+'PBLI - 2026'!H9+'PBLI - 2026'!I9+'PBLI - 2026'!J9+'PBLI - 2026'!K9+'PBLI - 2026'!L9+'PBLI - 2026'!M9+'PBLI - 2026'!N9+'PBLI - 2026'!O9+'PBLI - 2026'!P9</f>
        <v>3</v>
      </c>
      <c r="K2036" s="1142">
        <f>'PBLI - 2026'!V9+'PBLI - 2026'!W9+'PBLI - 2026'!X9+'PBLI - 2026'!Y9+'PBLI - 2026'!Z9+'PBLI - 2026'!AA9+'PBLI - 2026'!AB9+'PBLI - 2026'!AC9+'PBLI - 2026'!AD9+'PBLI - 2026'!AE9+'PBLI - 2026'!AF9+'PBLI - 2026'!AG9</f>
        <v>0</v>
      </c>
      <c r="L2036" s="1143">
        <f t="shared" si="230"/>
        <v>1</v>
      </c>
      <c r="M2036" s="1143">
        <f t="shared" si="234"/>
        <v>0</v>
      </c>
      <c r="N2036" s="1138">
        <f>'PBLI - 2026'!P9</f>
        <v>0</v>
      </c>
      <c r="O2036" s="1142">
        <f>'PBLI - 2026'!AG9</f>
        <v>0</v>
      </c>
      <c r="P2036" s="1144" t="e">
        <f t="shared" si="233"/>
        <v>#DIV/0!</v>
      </c>
      <c r="Q2036" s="1144"/>
      <c r="R2036" s="1138">
        <f t="shared" si="231"/>
        <v>-3</v>
      </c>
      <c r="S2036" s="1138">
        <f t="shared" si="232"/>
        <v>0</v>
      </c>
    </row>
    <row r="2037" spans="1:19">
      <c r="A2037" s="1138">
        <v>5</v>
      </c>
      <c r="B2037" s="1139" t="str">
        <f>'[1]PBLI - 2025'!B10</f>
        <v>PBIL5</v>
      </c>
      <c r="C2037" s="1140" t="s">
        <v>148</v>
      </c>
      <c r="D2037" s="1140" t="s">
        <v>112</v>
      </c>
      <c r="E2037" s="1139" t="str">
        <f>'[1]PBLI - 2025'!S10</f>
        <v>Secretaría General</v>
      </c>
      <c r="F2037" s="1138" t="str">
        <f>'PBLI - 2026'!C10</f>
        <v>Actividades para la implementación de la Politica Interna de Teletrabajo y Trabajo en casa</v>
      </c>
      <c r="G2037" s="1138">
        <v>12</v>
      </c>
      <c r="H2037" s="1138" t="s">
        <v>145</v>
      </c>
      <c r="I2037" s="1138">
        <f>'PBLI - 2026'!Q10</f>
        <v>2</v>
      </c>
      <c r="J2037" s="1138">
        <f>'PBLI - 2026'!E10+'PBLI - 2026'!F10+'PBLI - 2026'!G10+'PBLI - 2026'!H10+'PBLI - 2026'!I10+'PBLI - 2026'!J10+'PBLI - 2026'!K10+'PBLI - 2026'!L10+'PBLI - 2026'!M10+'PBLI - 2026'!N10+'PBLI - 2026'!O10+'PBLI - 2026'!P10</f>
        <v>2</v>
      </c>
      <c r="K2037" s="1142">
        <f>'PBLI - 2026'!V10+'PBLI - 2026'!W10+'PBLI - 2026'!X10+'PBLI - 2026'!Y10+'PBLI - 2026'!Z10+'PBLI - 2026'!AA10+'PBLI - 2026'!AB10+'PBLI - 2026'!AC10+'PBLI - 2026'!AD10+'PBLI - 2026'!AE10+'PBLI - 2026'!AF10+'PBLI - 2026'!AG10</f>
        <v>0</v>
      </c>
      <c r="L2037" s="1143">
        <f t="shared" si="230"/>
        <v>1</v>
      </c>
      <c r="M2037" s="1143">
        <f t="shared" si="234"/>
        <v>0</v>
      </c>
      <c r="N2037" s="1138">
        <f>'PBLI - 2026'!P10</f>
        <v>1</v>
      </c>
      <c r="O2037" s="1142">
        <f>'PBLI - 2026'!AG10</f>
        <v>0</v>
      </c>
      <c r="P2037" s="1144">
        <f t="shared" si="233"/>
        <v>0</v>
      </c>
      <c r="Q2037" s="1144"/>
      <c r="R2037" s="1138">
        <f t="shared" si="231"/>
        <v>-2</v>
      </c>
      <c r="S2037" s="1138">
        <f t="shared" si="232"/>
        <v>-1</v>
      </c>
    </row>
    <row r="2038" spans="1:19">
      <c r="A2038" s="1138">
        <v>6</v>
      </c>
      <c r="B2038" s="1139" t="str">
        <f>'[1]PBLI - 2025'!B11</f>
        <v>PBIL6</v>
      </c>
      <c r="C2038" s="1140" t="s">
        <v>148</v>
      </c>
      <c r="D2038" s="1140" t="s">
        <v>112</v>
      </c>
      <c r="E2038" s="1139" t="str">
        <f>'[1]PBLI - 2025'!S11</f>
        <v>Secretaría General</v>
      </c>
      <c r="F2038" s="1138" t="str">
        <f>'PBLI - 2026'!C11</f>
        <v>Actividades dirigidas a la niñez y al disfrute en familia</v>
      </c>
      <c r="G2038" s="1138">
        <v>12</v>
      </c>
      <c r="H2038" s="1138" t="s">
        <v>145</v>
      </c>
      <c r="I2038" s="1138">
        <f>'PBLI - 2026'!Q11</f>
        <v>3</v>
      </c>
      <c r="J2038" s="1138">
        <f>'PBLI - 2026'!E11+'PBLI - 2026'!F11+'PBLI - 2026'!G11+'PBLI - 2026'!H11+'PBLI - 2026'!I11+'PBLI - 2026'!J11+'PBLI - 2026'!K11+'PBLI - 2026'!L11+'PBLI - 2026'!M11+'PBLI - 2026'!N11+'PBLI - 2026'!O11+'PBLI - 2026'!P11</f>
        <v>3</v>
      </c>
      <c r="K2038" s="1142">
        <f>'PBLI - 2026'!V11+'PBLI - 2026'!W11+'PBLI - 2026'!X11+'PBLI - 2026'!Y11+'PBLI - 2026'!Z11+'PBLI - 2026'!AA11+'PBLI - 2026'!AB11+'PBLI - 2026'!AC11+'PBLI - 2026'!AD11+'PBLI - 2026'!AE11+'PBLI - 2026'!AF11+'PBLI - 2026'!AG11</f>
        <v>0</v>
      </c>
      <c r="L2038" s="1143">
        <f t="shared" si="230"/>
        <v>1</v>
      </c>
      <c r="M2038" s="1143">
        <f t="shared" si="234"/>
        <v>0</v>
      </c>
      <c r="N2038" s="1138">
        <f>'PBLI - 2026'!P11</f>
        <v>1</v>
      </c>
      <c r="O2038" s="1142">
        <f>'PBLI - 2026'!AG11</f>
        <v>0</v>
      </c>
      <c r="P2038" s="1144">
        <f t="shared" si="233"/>
        <v>0</v>
      </c>
      <c r="Q2038" s="1144"/>
      <c r="R2038" s="1138">
        <f t="shared" si="231"/>
        <v>-3</v>
      </c>
      <c r="S2038" s="1138">
        <f t="shared" si="232"/>
        <v>-1</v>
      </c>
    </row>
    <row r="2039" spans="1:19">
      <c r="A2039" s="1138">
        <v>7</v>
      </c>
      <c r="B2039" s="1139" t="str">
        <f>'[1]PBLI - 2025'!B12</f>
        <v>PBIL7</v>
      </c>
      <c r="C2039" s="1140" t="s">
        <v>148</v>
      </c>
      <c r="D2039" s="1140" t="s">
        <v>112</v>
      </c>
      <c r="E2039" s="1139" t="str">
        <f>'[1]PBLI - 2025'!S12</f>
        <v>Secretaría General</v>
      </c>
      <c r="F2039" s="1138" t="str">
        <f>'PBLI - 2026'!C12</f>
        <v>Celebración Día de la Metrología y Día del INM</v>
      </c>
      <c r="G2039" s="1138">
        <v>12</v>
      </c>
      <c r="H2039" s="1138" t="s">
        <v>145</v>
      </c>
      <c r="I2039" s="1138">
        <f>'PBLI - 2026'!Q12</f>
        <v>2</v>
      </c>
      <c r="J2039" s="1138">
        <f>'PBLI - 2026'!E12+'PBLI - 2026'!F12+'PBLI - 2026'!G12+'PBLI - 2026'!H12+'PBLI - 2026'!I12+'PBLI - 2026'!J12+'PBLI - 2026'!K12+'PBLI - 2026'!L12+'PBLI - 2026'!M12+'PBLI - 2026'!N12+'PBLI - 2026'!O12+'PBLI - 2026'!P12</f>
        <v>2</v>
      </c>
      <c r="K2039" s="1142">
        <f>'PBLI - 2026'!V12+'PBLI - 2026'!W12+'PBLI - 2026'!X12+'PBLI - 2026'!Y12+'PBLI - 2026'!Z12+'PBLI - 2026'!AA12+'PBLI - 2026'!AB12+'PBLI - 2026'!AC12+'PBLI - 2026'!AD12+'PBLI - 2026'!AE12+'PBLI - 2026'!AF12+'PBLI - 2026'!AG12</f>
        <v>0</v>
      </c>
      <c r="L2039" s="1143">
        <f t="shared" si="230"/>
        <v>1</v>
      </c>
      <c r="M2039" s="1143">
        <f t="shared" si="234"/>
        <v>0</v>
      </c>
      <c r="N2039" s="1138">
        <f>'PBLI - 2026'!P12</f>
        <v>0</v>
      </c>
      <c r="O2039" s="1142">
        <f>'PBLI - 2026'!AG12</f>
        <v>0</v>
      </c>
      <c r="P2039" s="1144" t="e">
        <f t="shared" si="233"/>
        <v>#DIV/0!</v>
      </c>
      <c r="Q2039" s="1144"/>
      <c r="R2039" s="1138">
        <f t="shared" si="231"/>
        <v>-2</v>
      </c>
      <c r="S2039" s="1138">
        <f t="shared" si="232"/>
        <v>0</v>
      </c>
    </row>
    <row r="2040" spans="1:19">
      <c r="A2040" s="1138">
        <v>8</v>
      </c>
      <c r="B2040" s="1139" t="str">
        <f>'[1]PBLI - 2025'!B13</f>
        <v>PBIL8</v>
      </c>
      <c r="C2040" s="1140" t="s">
        <v>148</v>
      </c>
      <c r="D2040" s="1140" t="s">
        <v>112</v>
      </c>
      <c r="E2040" s="1139" t="str">
        <f>'[1]PBLI - 2025'!S13</f>
        <v>Secretaría General</v>
      </c>
      <c r="F2040" s="1138" t="str">
        <f>'PBLI - 2026'!C13</f>
        <v>Celebración Día Nacional del Servidor Público</v>
      </c>
      <c r="G2040" s="1138">
        <v>12</v>
      </c>
      <c r="H2040" s="1138" t="s">
        <v>145</v>
      </c>
      <c r="I2040" s="1138">
        <f>'PBLI - 2026'!Q13</f>
        <v>1</v>
      </c>
      <c r="J2040" s="1138">
        <f>'PBLI - 2026'!E13+'PBLI - 2026'!F13+'PBLI - 2026'!G13+'PBLI - 2026'!H13+'PBLI - 2026'!I13+'PBLI - 2026'!J13+'PBLI - 2026'!K13+'PBLI - 2026'!L13+'PBLI - 2026'!M13+'PBLI - 2026'!N13+'PBLI - 2026'!O13+'PBLI - 2026'!P13</f>
        <v>1</v>
      </c>
      <c r="K2040" s="1142">
        <f>'PBLI - 2026'!V13+'PBLI - 2026'!W13+'PBLI - 2026'!X13+'PBLI - 2026'!Y13+'PBLI - 2026'!Z13+'PBLI - 2026'!AA13+'PBLI - 2026'!AB13+'PBLI - 2026'!AC13+'PBLI - 2026'!AD13+'PBLI - 2026'!AE13+'PBLI - 2026'!AF13+'PBLI - 2026'!AG13</f>
        <v>0</v>
      </c>
      <c r="L2040" s="1143">
        <f t="shared" si="230"/>
        <v>1</v>
      </c>
      <c r="M2040" s="1143">
        <f t="shared" si="234"/>
        <v>0</v>
      </c>
      <c r="N2040" s="1138">
        <f>'PBLI - 2026'!P13</f>
        <v>0</v>
      </c>
      <c r="O2040" s="1142">
        <f>'PBLI - 2026'!AG13</f>
        <v>0</v>
      </c>
      <c r="P2040" s="1144" t="e">
        <f t="shared" si="233"/>
        <v>#DIV/0!</v>
      </c>
      <c r="Q2040" s="1144"/>
      <c r="R2040" s="1138">
        <f t="shared" si="231"/>
        <v>-1</v>
      </c>
      <c r="S2040" s="1138">
        <f t="shared" si="232"/>
        <v>0</v>
      </c>
    </row>
    <row r="2041" spans="1:19">
      <c r="A2041" s="1138">
        <v>9</v>
      </c>
      <c r="B2041" s="1139" t="str">
        <f>'[1]PBLI - 2025'!B14</f>
        <v>PBIL9</v>
      </c>
      <c r="C2041" s="1140" t="s">
        <v>148</v>
      </c>
      <c r="D2041" s="1140" t="s">
        <v>112</v>
      </c>
      <c r="E2041" s="1139" t="str">
        <f>'[1]PBLI - 2025'!S14</f>
        <v>Secretaría General</v>
      </c>
      <c r="F2041" s="1138" t="str">
        <f>'PBLI - 2026'!C14</f>
        <v>Actividades de promoción de la lectura  y espacios de esparcimiento en familia</v>
      </c>
      <c r="G2041" s="1138">
        <v>12</v>
      </c>
      <c r="H2041" s="1138" t="s">
        <v>145</v>
      </c>
      <c r="I2041" s="1138">
        <f>'PBLI - 2026'!Q14</f>
        <v>1</v>
      </c>
      <c r="J2041" s="1138">
        <f>'PBLI - 2026'!E14+'PBLI - 2026'!F14+'PBLI - 2026'!G14+'PBLI - 2026'!H14+'PBLI - 2026'!I14+'PBLI - 2026'!J14+'PBLI - 2026'!K14+'PBLI - 2026'!L14+'PBLI - 2026'!M14+'PBLI - 2026'!N14+'PBLI - 2026'!O14+'PBLI - 2026'!P14</f>
        <v>1</v>
      </c>
      <c r="K2041" s="1142">
        <f>'PBLI - 2026'!V14+'PBLI - 2026'!W14+'PBLI - 2026'!X14+'PBLI - 2026'!Y14+'PBLI - 2026'!Z14+'PBLI - 2026'!AA14+'PBLI - 2026'!AB14+'PBLI - 2026'!AC14+'PBLI - 2026'!AD14+'PBLI - 2026'!AE14+'PBLI - 2026'!AF14+'PBLI - 2026'!AG14</f>
        <v>0</v>
      </c>
      <c r="L2041" s="1143">
        <f t="shared" si="230"/>
        <v>1</v>
      </c>
      <c r="M2041" s="1143">
        <f t="shared" si="234"/>
        <v>0</v>
      </c>
      <c r="N2041" s="1138">
        <f>'PBLI - 2026'!P14</f>
        <v>0</v>
      </c>
      <c r="O2041" s="1142">
        <f>'PBLI - 2026'!AG14</f>
        <v>0</v>
      </c>
      <c r="P2041" s="1144" t="e">
        <f t="shared" si="233"/>
        <v>#DIV/0!</v>
      </c>
      <c r="Q2041" s="1144"/>
      <c r="R2041" s="1138">
        <f t="shared" si="231"/>
        <v>-1</v>
      </c>
      <c r="S2041" s="1138">
        <f t="shared" si="232"/>
        <v>0</v>
      </c>
    </row>
    <row r="2042" spans="1:19">
      <c r="A2042" s="1138">
        <v>10</v>
      </c>
      <c r="B2042" s="1139" t="str">
        <f>'[1]PBLI - 2025'!B15</f>
        <v>PBIL10</v>
      </c>
      <c r="C2042" s="1140" t="s">
        <v>148</v>
      </c>
      <c r="D2042" s="1140" t="s">
        <v>112</v>
      </c>
      <c r="E2042" s="1139" t="str">
        <f>'[1]PBLI - 2025'!S15</f>
        <v>Secretaría General</v>
      </c>
      <c r="F2042" s="1138" t="str">
        <f>'PBLI - 2026'!C15</f>
        <v>Caminatas ecologicas y contacto con el medio ambiente</v>
      </c>
      <c r="G2042" s="1138">
        <v>12</v>
      </c>
      <c r="H2042" s="1138" t="s">
        <v>145</v>
      </c>
      <c r="I2042" s="1138">
        <f>'PBLI - 2026'!Q15</f>
        <v>2</v>
      </c>
      <c r="J2042" s="1138">
        <f>'PBLI - 2026'!E15+'PBLI - 2026'!F15+'PBLI - 2026'!G15+'PBLI - 2026'!H15+'PBLI - 2026'!I15+'PBLI - 2026'!J15+'PBLI - 2026'!K15+'PBLI - 2026'!L15+'PBLI - 2026'!M15+'PBLI - 2026'!N15+'PBLI - 2026'!O15+'PBLI - 2026'!P15</f>
        <v>2</v>
      </c>
      <c r="K2042" s="1142">
        <f>'PBLI - 2026'!V15+'PBLI - 2026'!W15+'PBLI - 2026'!X15+'PBLI - 2026'!Y15+'PBLI - 2026'!Z15+'PBLI - 2026'!AA15+'PBLI - 2026'!AB15+'PBLI - 2026'!AC15+'PBLI - 2026'!AD15+'PBLI - 2026'!AE15+'PBLI - 2026'!AF15+'PBLI - 2026'!AG15</f>
        <v>0</v>
      </c>
      <c r="L2042" s="1143">
        <f t="shared" ref="L2042:L2109" si="235">J2042/I2042</f>
        <v>1</v>
      </c>
      <c r="M2042" s="1143">
        <f t="shared" si="234"/>
        <v>0</v>
      </c>
      <c r="N2042" s="1138">
        <f>'PBLI - 2026'!P15</f>
        <v>0</v>
      </c>
      <c r="O2042" s="1142">
        <f>'PBLI - 2026'!AG15</f>
        <v>0</v>
      </c>
      <c r="P2042" s="1144" t="e">
        <f t="shared" si="233"/>
        <v>#DIV/0!</v>
      </c>
      <c r="Q2042" s="1144"/>
      <c r="R2042" s="1138">
        <f t="shared" ref="R2042:R2109" si="236">K2042-J2042</f>
        <v>-2</v>
      </c>
      <c r="S2042" s="1138">
        <f t="shared" ref="S2042:S2109" si="237">O2042-N2042</f>
        <v>0</v>
      </c>
    </row>
    <row r="2043" spans="1:19">
      <c r="A2043" s="1138">
        <v>11</v>
      </c>
      <c r="B2043" s="1139" t="str">
        <f>'[1]PBLI - 2025'!B16</f>
        <v>PBIL11</v>
      </c>
      <c r="C2043" s="1140" t="s">
        <v>148</v>
      </c>
      <c r="D2043" s="1140" t="s">
        <v>112</v>
      </c>
      <c r="E2043" s="1139" t="str">
        <f>'[1]PBLI - 2025'!S16</f>
        <v>Secretaría General</v>
      </c>
      <c r="F2043" s="1138" t="str">
        <f>'PBLI - 2026'!C16</f>
        <v>Actvidades de medición y mejoramiento del clima organizacional</v>
      </c>
      <c r="G2043" s="1138">
        <v>12</v>
      </c>
      <c r="H2043" s="1138" t="s">
        <v>145</v>
      </c>
      <c r="I2043" s="1138">
        <f>'PBLI - 2026'!Q16</f>
        <v>2</v>
      </c>
      <c r="J2043" s="1138">
        <f>'PBLI - 2026'!E16+'PBLI - 2026'!F16+'PBLI - 2026'!G16+'PBLI - 2026'!H16+'PBLI - 2026'!I16+'PBLI - 2026'!J16+'PBLI - 2026'!K16+'PBLI - 2026'!L16+'PBLI - 2026'!M16+'PBLI - 2026'!N16+'PBLI - 2026'!O16+'PBLI - 2026'!P16</f>
        <v>2</v>
      </c>
      <c r="K2043" s="1142">
        <f>'PBLI - 2026'!V16+'PBLI - 2026'!W16+'PBLI - 2026'!X16+'PBLI - 2026'!Y16+'PBLI - 2026'!Z16+'PBLI - 2026'!AA16+'PBLI - 2026'!AB16+'PBLI - 2026'!AC16+'PBLI - 2026'!AD16+'PBLI - 2026'!AE16+'PBLI - 2026'!AF16+'PBLI - 2026'!AG16</f>
        <v>0</v>
      </c>
      <c r="L2043" s="1143">
        <f t="shared" si="235"/>
        <v>1</v>
      </c>
      <c r="M2043" s="1143">
        <f t="shared" si="234"/>
        <v>0</v>
      </c>
      <c r="N2043" s="1138">
        <f>'PBLI - 2026'!P16</f>
        <v>0</v>
      </c>
      <c r="O2043" s="1142">
        <f>'PBLI - 2026'!AG16</f>
        <v>0</v>
      </c>
      <c r="P2043" s="1144" t="e">
        <f t="shared" si="233"/>
        <v>#DIV/0!</v>
      </c>
      <c r="Q2043" s="1144"/>
      <c r="R2043" s="1138">
        <f t="shared" si="236"/>
        <v>-2</v>
      </c>
      <c r="S2043" s="1138">
        <f t="shared" si="237"/>
        <v>0</v>
      </c>
    </row>
    <row r="2044" spans="1:19">
      <c r="A2044" s="1138">
        <v>12</v>
      </c>
      <c r="B2044" s="1139" t="str">
        <f>'[1]PBLI - 2025'!B17</f>
        <v>PBIL12</v>
      </c>
      <c r="C2044" s="1140" t="s">
        <v>148</v>
      </c>
      <c r="D2044" s="1140" t="s">
        <v>112</v>
      </c>
      <c r="E2044" s="1139" t="str">
        <f>'[1]PBLI - 2025'!S17</f>
        <v>Secretaría General</v>
      </c>
      <c r="F2044" s="1138" t="str">
        <f>'PBLI - 2026'!C17</f>
        <v>Actividades orientadas a prevenir el sedentarismo, la ansiedad y la depresión</v>
      </c>
      <c r="G2044" s="1138">
        <v>12</v>
      </c>
      <c r="H2044" s="1138" t="s">
        <v>145</v>
      </c>
      <c r="I2044" s="1138">
        <f>'PBLI - 2026'!Q17</f>
        <v>4</v>
      </c>
      <c r="J2044" s="1138">
        <f>'PBLI - 2026'!E17+'PBLI - 2026'!F17+'PBLI - 2026'!G17+'PBLI - 2026'!H17+'PBLI - 2026'!I17+'PBLI - 2026'!J17+'PBLI - 2026'!K17+'PBLI - 2026'!L17+'PBLI - 2026'!M17+'PBLI - 2026'!N17+'PBLI - 2026'!O17+'PBLI - 2026'!P17</f>
        <v>4</v>
      </c>
      <c r="K2044" s="1142">
        <f>'PBLI - 2026'!V17+'PBLI - 2026'!W17+'PBLI - 2026'!X17+'PBLI - 2026'!Y17+'PBLI - 2026'!Z17+'PBLI - 2026'!AA17+'PBLI - 2026'!AB17+'PBLI - 2026'!AC17+'PBLI - 2026'!AD17+'PBLI - 2026'!AE17+'PBLI - 2026'!AF17+'PBLI - 2026'!AG17</f>
        <v>0</v>
      </c>
      <c r="L2044" s="1143">
        <f t="shared" si="235"/>
        <v>1</v>
      </c>
      <c r="M2044" s="1143">
        <f t="shared" si="234"/>
        <v>0</v>
      </c>
      <c r="N2044" s="1138">
        <f>'PBLI - 2026'!P17</f>
        <v>0</v>
      </c>
      <c r="O2044" s="1142">
        <f>'PBLI - 2026'!AG17</f>
        <v>0</v>
      </c>
      <c r="P2044" s="1144" t="e">
        <f t="shared" si="233"/>
        <v>#DIV/0!</v>
      </c>
      <c r="Q2044" s="1144"/>
      <c r="R2044" s="1138">
        <f t="shared" si="236"/>
        <v>-4</v>
      </c>
      <c r="S2044" s="1138">
        <f t="shared" si="237"/>
        <v>0</v>
      </c>
    </row>
    <row r="2045" spans="1:19">
      <c r="A2045" s="1138">
        <v>13</v>
      </c>
      <c r="B2045" s="1139" t="str">
        <f>'[1]PBLI - 2025'!B18</f>
        <v>PBIL13</v>
      </c>
      <c r="C2045" s="1140" t="s">
        <v>148</v>
      </c>
      <c r="D2045" s="1140" t="s">
        <v>112</v>
      </c>
      <c r="E2045" s="1139" t="str">
        <f>'[1]PBLI - 2025'!S18</f>
        <v>Secretaría General</v>
      </c>
      <c r="F2045" s="1138" t="str">
        <f>'PBLI - 2026'!C18</f>
        <v>Actividades relacionadas con la inclusión de diferentes formas de discapacidad en ambiente laboral</v>
      </c>
      <c r="G2045" s="1138">
        <v>12</v>
      </c>
      <c r="H2045" s="1138" t="s">
        <v>145</v>
      </c>
      <c r="I2045" s="1138">
        <f>'PBLI - 2026'!Q18</f>
        <v>1</v>
      </c>
      <c r="J2045" s="1138">
        <f>'PBLI - 2026'!E18+'PBLI - 2026'!F18+'PBLI - 2026'!G18+'PBLI - 2026'!H18+'PBLI - 2026'!I18+'PBLI - 2026'!J18+'PBLI - 2026'!K18+'PBLI - 2026'!L18+'PBLI - 2026'!M18+'PBLI - 2026'!N18+'PBLI - 2026'!O18+'PBLI - 2026'!P18</f>
        <v>1</v>
      </c>
      <c r="K2045" s="1142">
        <f>'PBLI - 2026'!V18+'PBLI - 2026'!W18+'PBLI - 2026'!X18+'PBLI - 2026'!Y18+'PBLI - 2026'!Z18+'PBLI - 2026'!AA18+'PBLI - 2026'!AB18+'PBLI - 2026'!AC18+'PBLI - 2026'!AD18+'PBLI - 2026'!AE18+'PBLI - 2026'!AF18+'PBLI - 2026'!AG18</f>
        <v>0</v>
      </c>
      <c r="L2045" s="1143">
        <f t="shared" si="235"/>
        <v>1</v>
      </c>
      <c r="M2045" s="1143">
        <f t="shared" si="234"/>
        <v>0</v>
      </c>
      <c r="N2045" s="1138">
        <f>'PBLI - 2026'!P18</f>
        <v>1</v>
      </c>
      <c r="O2045" s="1142">
        <f>'PBLI - 2026'!AG18</f>
        <v>0</v>
      </c>
      <c r="P2045" s="1144">
        <f t="shared" si="233"/>
        <v>0</v>
      </c>
      <c r="Q2045" s="1144"/>
      <c r="R2045" s="1138">
        <f t="shared" si="236"/>
        <v>-1</v>
      </c>
      <c r="S2045" s="1138">
        <f t="shared" si="237"/>
        <v>-1</v>
      </c>
    </row>
    <row r="2046" spans="1:19">
      <c r="A2046" s="1138">
        <v>14</v>
      </c>
      <c r="B2046" s="1139" t="str">
        <f>'[1]PBLI - 2025'!B19</f>
        <v>PBIL14</v>
      </c>
      <c r="C2046" s="1140" t="s">
        <v>148</v>
      </c>
      <c r="D2046" s="1140" t="s">
        <v>112</v>
      </c>
      <c r="E2046" s="1139" t="str">
        <f>'[1]PBLI - 2025'!S19</f>
        <v>Secretaría General</v>
      </c>
      <c r="F2046" s="1138" t="str">
        <f>'PBLI - 2026'!C19</f>
        <v>Actividades para prevenir, denunciar y proteger al servidor público en actuaciones discriminatorias o de trato desigual</v>
      </c>
      <c r="G2046" s="1138">
        <v>12</v>
      </c>
      <c r="H2046" s="1138" t="s">
        <v>145</v>
      </c>
      <c r="I2046" s="1138">
        <f>'PBLI - 2026'!Q19</f>
        <v>3</v>
      </c>
      <c r="J2046" s="1138">
        <f>'PBLI - 2026'!E19+'PBLI - 2026'!F19+'PBLI - 2026'!G19+'PBLI - 2026'!H19+'PBLI - 2026'!I19+'PBLI - 2026'!J19+'PBLI - 2026'!K19+'PBLI - 2026'!L19+'PBLI - 2026'!M19+'PBLI - 2026'!N19+'PBLI - 2026'!O19+'PBLI - 2026'!P19</f>
        <v>3</v>
      </c>
      <c r="K2046" s="1142">
        <f>'PBLI - 2026'!V19+'PBLI - 2026'!W19+'PBLI - 2026'!X19+'PBLI - 2026'!Y19+'PBLI - 2026'!Z19+'PBLI - 2026'!AA19+'PBLI - 2026'!AB19+'PBLI - 2026'!AC19+'PBLI - 2026'!AD19+'PBLI - 2026'!AE19+'PBLI - 2026'!AF19+'PBLI - 2026'!AG19</f>
        <v>0</v>
      </c>
      <c r="L2046" s="1143">
        <f t="shared" si="235"/>
        <v>1</v>
      </c>
      <c r="M2046" s="1143">
        <f t="shared" si="234"/>
        <v>0</v>
      </c>
      <c r="N2046" s="1138">
        <f>'PBLI - 2026'!P19</f>
        <v>0</v>
      </c>
      <c r="O2046" s="1142">
        <f>'PBLI - 2026'!AG19</f>
        <v>0</v>
      </c>
      <c r="P2046" s="1144" t="e">
        <f t="shared" ref="P2046:P2113" si="238">O2046/N2046</f>
        <v>#DIV/0!</v>
      </c>
      <c r="Q2046" s="1144"/>
      <c r="R2046" s="1138">
        <f t="shared" si="236"/>
        <v>-3</v>
      </c>
      <c r="S2046" s="1138">
        <f t="shared" si="237"/>
        <v>0</v>
      </c>
    </row>
    <row r="2047" spans="1:19">
      <c r="A2047" s="1138">
        <v>15</v>
      </c>
      <c r="B2047" s="1139" t="str">
        <f>'[1]PBLI - 2025'!B20</f>
        <v>PBIL15</v>
      </c>
      <c r="C2047" s="1140" t="s">
        <v>148</v>
      </c>
      <c r="D2047" s="1140" t="s">
        <v>112</v>
      </c>
      <c r="E2047" s="1139" t="str">
        <f>'[1]PBLI - 2025'!S20</f>
        <v>Secretaría General</v>
      </c>
      <c r="F2047" s="1138" t="str">
        <f>'PBLI - 2026'!C20</f>
        <v>Actividades relacionadas con la promoción y difusión de protocolos sobre las no violencias basadas en genero</v>
      </c>
      <c r="G2047" s="1138">
        <v>12</v>
      </c>
      <c r="H2047" s="1138" t="s">
        <v>145</v>
      </c>
      <c r="I2047" s="1138">
        <f>'PBLI - 2026'!Q20</f>
        <v>3</v>
      </c>
      <c r="J2047" s="1138">
        <f>'PBLI - 2026'!E20+'PBLI - 2026'!F20+'PBLI - 2026'!G20+'PBLI - 2026'!H20+'PBLI - 2026'!I20+'PBLI - 2026'!J20+'PBLI - 2026'!K20+'PBLI - 2026'!L20+'PBLI - 2026'!M20+'PBLI - 2026'!N20+'PBLI - 2026'!O20+'PBLI - 2026'!P20</f>
        <v>3</v>
      </c>
      <c r="K2047" s="1142">
        <f>'PBLI - 2026'!V20+'PBLI - 2026'!W20+'PBLI - 2026'!X20+'PBLI - 2026'!Y20+'PBLI - 2026'!Z20+'PBLI - 2026'!AA20+'PBLI - 2026'!AB20+'PBLI - 2026'!AC20+'PBLI - 2026'!AD20+'PBLI - 2026'!AE20+'PBLI - 2026'!AF20+'PBLI - 2026'!AG20</f>
        <v>0</v>
      </c>
      <c r="L2047" s="1143">
        <f t="shared" si="235"/>
        <v>1</v>
      </c>
      <c r="M2047" s="1143">
        <f t="shared" si="234"/>
        <v>0</v>
      </c>
      <c r="N2047" s="1138">
        <f>'PBLI - 2026'!P20</f>
        <v>0</v>
      </c>
      <c r="O2047" s="1142">
        <f>'PBLI - 2026'!AG20</f>
        <v>0</v>
      </c>
      <c r="P2047" s="1144" t="e">
        <f t="shared" si="238"/>
        <v>#DIV/0!</v>
      </c>
      <c r="Q2047" s="1144"/>
      <c r="R2047" s="1138">
        <f t="shared" si="236"/>
        <v>-3</v>
      </c>
      <c r="S2047" s="1138">
        <f t="shared" si="237"/>
        <v>0</v>
      </c>
    </row>
    <row r="2048" spans="1:19">
      <c r="A2048" s="1138">
        <v>16</v>
      </c>
      <c r="B2048" s="1139" t="str">
        <f>'[1]PBLI - 2025'!B21</f>
        <v>PBIL16</v>
      </c>
      <c r="C2048" s="1140" t="s">
        <v>148</v>
      </c>
      <c r="D2048" s="1140" t="s">
        <v>112</v>
      </c>
      <c r="E2048" s="1139" t="str">
        <f>'[1]PBLI - 2025'!S21</f>
        <v>Secretaría General</v>
      </c>
      <c r="F2048" s="1138" t="str">
        <f>'PBLI - 2026'!C21</f>
        <v>Revisión y socialización de procedimiento de atención y medidas de protección en situaciones relacionadas con el acoso laboral</v>
      </c>
      <c r="G2048" s="1138">
        <v>12</v>
      </c>
      <c r="H2048" s="1138" t="s">
        <v>145</v>
      </c>
      <c r="I2048" s="1138">
        <f>'PBLI - 2026'!Q21</f>
        <v>1</v>
      </c>
      <c r="J2048" s="1138">
        <f>'PBLI - 2026'!E21+'PBLI - 2026'!F21+'PBLI - 2026'!G21+'PBLI - 2026'!H21+'PBLI - 2026'!I21+'PBLI - 2026'!J21+'PBLI - 2026'!K21+'PBLI - 2026'!L21+'PBLI - 2026'!M21+'PBLI - 2026'!N21+'PBLI - 2026'!O21+'PBLI - 2026'!P21</f>
        <v>1</v>
      </c>
      <c r="K2048" s="1142">
        <f>'PBLI - 2026'!V21+'PBLI - 2026'!W21+'PBLI - 2026'!X21+'PBLI - 2026'!Y21+'PBLI - 2026'!Z21+'PBLI - 2026'!AA21+'PBLI - 2026'!AB21+'PBLI - 2026'!AC21+'PBLI - 2026'!AD21+'PBLI - 2026'!AE21+'PBLI - 2026'!AF21+'PBLI - 2026'!AG21</f>
        <v>0</v>
      </c>
      <c r="L2048" s="1143">
        <f t="shared" si="235"/>
        <v>1</v>
      </c>
      <c r="M2048" s="1143">
        <f t="shared" si="234"/>
        <v>0</v>
      </c>
      <c r="N2048" s="1138">
        <f>'PBLI - 2026'!P21</f>
        <v>0</v>
      </c>
      <c r="O2048" s="1142">
        <f>'PBLI - 2026'!AG21</f>
        <v>0</v>
      </c>
      <c r="P2048" s="1144" t="e">
        <f t="shared" si="238"/>
        <v>#DIV/0!</v>
      </c>
      <c r="Q2048" s="1144"/>
      <c r="R2048" s="1138">
        <f t="shared" si="236"/>
        <v>-1</v>
      </c>
      <c r="S2048" s="1138">
        <f t="shared" si="237"/>
        <v>0</v>
      </c>
    </row>
    <row r="2049" spans="1:19">
      <c r="A2049" s="1138">
        <v>17</v>
      </c>
      <c r="B2049" s="1139" t="str">
        <f>'[1]PBLI - 2025'!B22</f>
        <v>PBIL17</v>
      </c>
      <c r="C2049" s="1140" t="s">
        <v>148</v>
      </c>
      <c r="D2049" s="1140" t="s">
        <v>112</v>
      </c>
      <c r="E2049" s="1139" t="str">
        <f>'[1]PBLI - 2025'!S22</f>
        <v>Secretaría General</v>
      </c>
      <c r="F2049" s="1138" t="str">
        <f>'PBLI - 2026'!C22</f>
        <v>Implementación buzon de sugerencias, repositorios de información e iniciativas para el bienestar integral del servidor público</v>
      </c>
      <c r="G2049" s="1138">
        <v>12</v>
      </c>
      <c r="H2049" s="1138" t="s">
        <v>145</v>
      </c>
      <c r="I2049" s="1138">
        <f>'PBLI - 2026'!Q22</f>
        <v>1</v>
      </c>
      <c r="J2049" s="1138">
        <f>'PBLI - 2026'!E22+'PBLI - 2026'!F22+'PBLI - 2026'!G22+'PBLI - 2026'!H22+'PBLI - 2026'!I22+'PBLI - 2026'!J22+'PBLI - 2026'!K22+'PBLI - 2026'!L22+'PBLI - 2026'!M22+'PBLI - 2026'!N22+'PBLI - 2026'!O22+'PBLI - 2026'!P22</f>
        <v>1</v>
      </c>
      <c r="K2049" s="1142">
        <f>'PBLI - 2026'!V22+'PBLI - 2026'!W22+'PBLI - 2026'!X22+'PBLI - 2026'!Y22+'PBLI - 2026'!Z22+'PBLI - 2026'!AA22+'PBLI - 2026'!AB22+'PBLI - 2026'!AC22+'PBLI - 2026'!AD22+'PBLI - 2026'!AE22+'PBLI - 2026'!AF22+'PBLI - 2026'!AG22</f>
        <v>0</v>
      </c>
      <c r="L2049" s="1143">
        <f t="shared" si="235"/>
        <v>1</v>
      </c>
      <c r="M2049" s="1143">
        <f t="shared" si="234"/>
        <v>0</v>
      </c>
      <c r="N2049" s="1138">
        <f>'PBLI - 2026'!P22</f>
        <v>0</v>
      </c>
      <c r="O2049" s="1142">
        <f>'PBLI - 2026'!AG22</f>
        <v>0</v>
      </c>
      <c r="P2049" s="1144" t="e">
        <f t="shared" si="238"/>
        <v>#DIV/0!</v>
      </c>
      <c r="Q2049" s="1144"/>
      <c r="R2049" s="1138">
        <f t="shared" si="236"/>
        <v>-1</v>
      </c>
      <c r="S2049" s="1138">
        <f t="shared" si="237"/>
        <v>0</v>
      </c>
    </row>
    <row r="2050" spans="1:19">
      <c r="A2050" s="1138">
        <v>18</v>
      </c>
      <c r="B2050" s="1139" t="str">
        <f>'[1]PBLI - 2025'!B23</f>
        <v>PBIL18</v>
      </c>
      <c r="C2050" s="1140" t="s">
        <v>148</v>
      </c>
      <c r="D2050" s="1140" t="s">
        <v>112</v>
      </c>
      <c r="E2050" s="1139" t="str">
        <f>'[1]PBLI - 2025'!S23</f>
        <v>Secretaría General</v>
      </c>
      <c r="F2050" s="1138" t="str">
        <f>'PBLI - 2026'!C23</f>
        <v>Implementación del Modulo de Bienestar en el aplicativo Kactus</v>
      </c>
      <c r="G2050" s="1138">
        <v>12</v>
      </c>
      <c r="H2050" s="1138" t="s">
        <v>145</v>
      </c>
      <c r="I2050" s="1138">
        <f>'PBLI - 2026'!Q23</f>
        <v>5</v>
      </c>
      <c r="J2050" s="1138">
        <f>'PBLI - 2026'!E23+'PBLI - 2026'!F23+'PBLI - 2026'!G23+'PBLI - 2026'!H23+'PBLI - 2026'!I23+'PBLI - 2026'!J23+'PBLI - 2026'!K23+'PBLI - 2026'!L23+'PBLI - 2026'!M23+'PBLI - 2026'!N23+'PBLI - 2026'!O23+'PBLI - 2026'!P23</f>
        <v>5</v>
      </c>
      <c r="K2050" s="1142">
        <f>'PBLI - 2026'!V23+'PBLI - 2026'!W23+'PBLI - 2026'!X23+'PBLI - 2026'!Y23+'PBLI - 2026'!Z23+'PBLI - 2026'!AA23+'PBLI - 2026'!AB23+'PBLI - 2026'!AC23+'PBLI - 2026'!AD23+'PBLI - 2026'!AE23+'PBLI - 2026'!AF23+'PBLI - 2026'!AG23</f>
        <v>0</v>
      </c>
      <c r="L2050" s="1143">
        <f t="shared" si="235"/>
        <v>1</v>
      </c>
      <c r="M2050" s="1143">
        <f t="shared" si="234"/>
        <v>0</v>
      </c>
      <c r="N2050" s="1138">
        <f>'PBLI - 2026'!P23</f>
        <v>0</v>
      </c>
      <c r="O2050" s="1142">
        <f>'PBLI - 2026'!AG23</f>
        <v>0</v>
      </c>
      <c r="P2050" s="1144" t="e">
        <f t="shared" si="238"/>
        <v>#DIV/0!</v>
      </c>
      <c r="Q2050" s="1144"/>
      <c r="R2050" s="1138">
        <f t="shared" si="236"/>
        <v>-5</v>
      </c>
      <c r="S2050" s="1138">
        <f t="shared" si="237"/>
        <v>0</v>
      </c>
    </row>
    <row r="2051" spans="1:19">
      <c r="A2051" s="1138">
        <v>19</v>
      </c>
      <c r="B2051" s="1139" t="str">
        <f>'[1]PBLI - 2025'!B24</f>
        <v>PBIL19</v>
      </c>
      <c r="C2051" s="1140" t="s">
        <v>148</v>
      </c>
      <c r="D2051" s="1140" t="s">
        <v>112</v>
      </c>
      <c r="E2051" s="1139" t="str">
        <f>'[1]PBLI - 2025'!S24</f>
        <v>Secretaría General</v>
      </c>
      <c r="F2051" s="1138" t="str">
        <f>'PBLI - 2026'!C24</f>
        <v>Modificación de procedimientos asociados al bienestar de los servidores públicos</v>
      </c>
      <c r="G2051" s="1138">
        <v>12</v>
      </c>
      <c r="H2051" s="1138" t="s">
        <v>145</v>
      </c>
      <c r="I2051" s="1138">
        <f>'PBLI - 2026'!Q24</f>
        <v>3</v>
      </c>
      <c r="J2051" s="1138">
        <f>'PBLI - 2026'!E24+'PBLI - 2026'!F24+'PBLI - 2026'!G24+'PBLI - 2026'!H24+'PBLI - 2026'!I24+'PBLI - 2026'!J24+'PBLI - 2026'!K24+'PBLI - 2026'!L24+'PBLI - 2026'!M24+'PBLI - 2026'!N24+'PBLI - 2026'!O24+'PBLI - 2026'!P24</f>
        <v>3</v>
      </c>
      <c r="K2051" s="1142">
        <f>'PBLI - 2026'!V24+'PBLI - 2026'!W24+'PBLI - 2026'!X24+'PBLI - 2026'!Y24+'PBLI - 2026'!Z24+'PBLI - 2026'!AA24+'PBLI - 2026'!AB24+'PBLI - 2026'!AC24+'PBLI - 2026'!AD24+'PBLI - 2026'!AE24+'PBLI - 2026'!AF24+'PBLI - 2026'!AG24</f>
        <v>0</v>
      </c>
      <c r="L2051" s="1143">
        <f t="shared" si="235"/>
        <v>1</v>
      </c>
      <c r="M2051" s="1143">
        <f t="shared" si="234"/>
        <v>0</v>
      </c>
      <c r="N2051" s="1138">
        <f>'PBLI - 2026'!P24</f>
        <v>0</v>
      </c>
      <c r="O2051" s="1142">
        <f>'PBLI - 2026'!AG24</f>
        <v>0</v>
      </c>
      <c r="P2051" s="1144" t="e">
        <f t="shared" si="238"/>
        <v>#DIV/0!</v>
      </c>
      <c r="Q2051" s="1144"/>
      <c r="R2051" s="1138">
        <f t="shared" si="236"/>
        <v>-3</v>
      </c>
      <c r="S2051" s="1138">
        <f t="shared" si="237"/>
        <v>0</v>
      </c>
    </row>
    <row r="2052" spans="1:19">
      <c r="A2052" s="1138">
        <v>20</v>
      </c>
      <c r="B2052" s="1139" t="str">
        <f>'[1]PBLI - 2025'!B25</f>
        <v>PBIL20</v>
      </c>
      <c r="C2052" s="1140" t="s">
        <v>148</v>
      </c>
      <c r="D2052" s="1140" t="s">
        <v>112</v>
      </c>
      <c r="E2052" s="1139" t="str">
        <f>'[1]PBLI - 2025'!S25</f>
        <v>Secretaría General</v>
      </c>
      <c r="F2052" s="1138" t="str">
        <f>'PBLI - 2026'!C25</f>
        <v>Adopción y promocion de la Politia de Integridad, valores institucionales y objetivos estratégicos</v>
      </c>
      <c r="G2052" s="1138">
        <v>12</v>
      </c>
      <c r="H2052" s="1138" t="s">
        <v>145</v>
      </c>
      <c r="I2052" s="1138">
        <f>'PBLI - 2026'!Q25</f>
        <v>4</v>
      </c>
      <c r="J2052" s="1138">
        <f>'PBLI - 2026'!E25+'PBLI - 2026'!F25+'PBLI - 2026'!G25+'PBLI - 2026'!H25+'PBLI - 2026'!I25+'PBLI - 2026'!J25+'PBLI - 2026'!K25+'PBLI - 2026'!L25+'PBLI - 2026'!M25+'PBLI - 2026'!N25+'PBLI - 2026'!O25+'PBLI - 2026'!P25</f>
        <v>4</v>
      </c>
      <c r="K2052" s="1142">
        <f>'PBLI - 2026'!V25+'PBLI - 2026'!W25+'PBLI - 2026'!X25+'PBLI - 2026'!Y25+'PBLI - 2026'!Z25+'PBLI - 2026'!AA25+'PBLI - 2026'!AB25+'PBLI - 2026'!AC25+'PBLI - 2026'!AD25+'PBLI - 2026'!AE25+'PBLI - 2026'!AF25+'PBLI - 2026'!AG25</f>
        <v>0</v>
      </c>
      <c r="L2052" s="1143">
        <f t="shared" si="235"/>
        <v>1</v>
      </c>
      <c r="M2052" s="1143">
        <f t="shared" si="234"/>
        <v>0</v>
      </c>
      <c r="N2052" s="1138">
        <f>'PBLI - 2026'!P25</f>
        <v>0</v>
      </c>
      <c r="O2052" s="1142">
        <f>'PBLI - 2026'!AG25</f>
        <v>0</v>
      </c>
      <c r="P2052" s="1144" t="e">
        <f t="shared" si="238"/>
        <v>#DIV/0!</v>
      </c>
      <c r="Q2052" s="1144"/>
      <c r="R2052" s="1138">
        <f t="shared" si="236"/>
        <v>-4</v>
      </c>
      <c r="S2052" s="1138">
        <f t="shared" si="237"/>
        <v>0</v>
      </c>
    </row>
    <row r="2053" spans="1:19">
      <c r="A2053" s="1138">
        <v>21</v>
      </c>
      <c r="B2053" s="1139" t="str">
        <f>'[1]PBLI - 2025'!B26</f>
        <v>PBIL21</v>
      </c>
      <c r="C2053" s="1140" t="s">
        <v>148</v>
      </c>
      <c r="D2053" s="1140" t="s">
        <v>112</v>
      </c>
      <c r="E2053" s="1139" t="str">
        <f>'[1]PBLI - 2025'!S26</f>
        <v>Secretaría General</v>
      </c>
      <c r="F2053" s="1138" t="str">
        <f>'PBLI - 2026'!C26</f>
        <v>Actividades de voluntariado y solidaridad entre servidores, sus familias y la sociedad en general</v>
      </c>
      <c r="G2053" s="1138">
        <v>12</v>
      </c>
      <c r="H2053" s="1138" t="s">
        <v>145</v>
      </c>
      <c r="I2053" s="1138">
        <f>'PBLI - 2026'!Q26</f>
        <v>1</v>
      </c>
      <c r="J2053" s="1138">
        <f>'PBLI - 2026'!E26+'PBLI - 2026'!F26+'PBLI - 2026'!G26+'PBLI - 2026'!H26+'PBLI - 2026'!I26+'PBLI - 2026'!J26+'PBLI - 2026'!K26+'PBLI - 2026'!L26+'PBLI - 2026'!M26+'PBLI - 2026'!N26+'PBLI - 2026'!O26+'PBLI - 2026'!P26</f>
        <v>1</v>
      </c>
      <c r="K2053" s="1142">
        <f>'PBLI - 2026'!V26+'PBLI - 2026'!W26+'PBLI - 2026'!X26+'PBLI - 2026'!Y26+'PBLI - 2026'!Z26+'PBLI - 2026'!AA26+'PBLI - 2026'!AB26+'PBLI - 2026'!AC26+'PBLI - 2026'!AD26+'PBLI - 2026'!AE26+'PBLI - 2026'!AF26+'PBLI - 2026'!AG26</f>
        <v>0</v>
      </c>
      <c r="L2053" s="1143">
        <f t="shared" si="235"/>
        <v>1</v>
      </c>
      <c r="M2053" s="1143">
        <f t="shared" si="234"/>
        <v>0</v>
      </c>
      <c r="N2053" s="1138">
        <f>'PBLI - 2026'!P26</f>
        <v>1</v>
      </c>
      <c r="O2053" s="1142">
        <f>'PBLI - 2026'!AG26</f>
        <v>0</v>
      </c>
      <c r="P2053" s="1144">
        <f t="shared" si="238"/>
        <v>0</v>
      </c>
      <c r="Q2053" s="1144"/>
      <c r="R2053" s="1138">
        <f t="shared" si="236"/>
        <v>-1</v>
      </c>
      <c r="S2053" s="1138">
        <f t="shared" si="237"/>
        <v>-1</v>
      </c>
    </row>
    <row r="2054" spans="1:19" s="1022" customFormat="1">
      <c r="A2054" s="1022">
        <v>1</v>
      </c>
      <c r="B2054" s="1023" t="str">
        <f>'PIC 2026'!B8</f>
        <v>PIC1</v>
      </c>
      <c r="C2054" s="1053" t="s">
        <v>149</v>
      </c>
      <c r="D2054" s="1053" t="s">
        <v>113</v>
      </c>
      <c r="E2054" s="1055" t="str">
        <f>'PIC 2026'!T8</f>
        <v xml:space="preserve">Secretaria General </v>
      </c>
      <c r="F2054" s="1053" t="str">
        <f>'PIC 2026'!C8</f>
        <v>Participación ciudadana</v>
      </c>
      <c r="G2054" s="1022">
        <v>1</v>
      </c>
      <c r="H2054" s="1022" t="s">
        <v>134</v>
      </c>
      <c r="I2054" s="1022">
        <f>'PIC 2026'!Q8</f>
        <v>1</v>
      </c>
      <c r="J2054" s="1022">
        <f>'PIC 2026'!E8</f>
        <v>0</v>
      </c>
      <c r="K2054" s="1022">
        <f>'PIC 2026'!V8</f>
        <v>0</v>
      </c>
      <c r="L2054" s="1031">
        <f t="shared" si="235"/>
        <v>0</v>
      </c>
      <c r="M2054" s="1031">
        <f t="shared" si="234"/>
        <v>0</v>
      </c>
      <c r="N2054" s="1022">
        <f>'PIC 2026'!E8</f>
        <v>0</v>
      </c>
      <c r="O2054" s="1022">
        <f>'PIC 2026'!V8</f>
        <v>0</v>
      </c>
      <c r="P2054" s="1029" t="e">
        <f t="shared" si="238"/>
        <v>#DIV/0!</v>
      </c>
      <c r="Q2054" s="1029"/>
      <c r="R2054" s="1022">
        <f>K2054-J2054</f>
        <v>0</v>
      </c>
      <c r="S2054" s="1022">
        <f>O2054-N2054</f>
        <v>0</v>
      </c>
    </row>
    <row r="2055" spans="1:19" s="1022" customFormat="1">
      <c r="A2055" s="1022">
        <v>2</v>
      </c>
      <c r="B2055" s="1023" t="str">
        <f>'PIC 2026'!B9</f>
        <v>PIC 2</v>
      </c>
      <c r="C2055" s="1053" t="s">
        <v>149</v>
      </c>
      <c r="D2055" s="1053" t="s">
        <v>113</v>
      </c>
      <c r="E2055" s="1055" t="str">
        <f>'PIC 2026'!T9</f>
        <v xml:space="preserve">Secretaria General </v>
      </c>
      <c r="F2055" s="1053" t="str">
        <f>'PIC 2026'!C9</f>
        <v>Lenguaje concordante y no discriminación</v>
      </c>
      <c r="G2055" s="1022">
        <v>1</v>
      </c>
      <c r="H2055" s="1022" t="s">
        <v>134</v>
      </c>
      <c r="I2055" s="1022">
        <f>'PIC 2026'!Q9</f>
        <v>1</v>
      </c>
      <c r="J2055" s="1022">
        <f>'PIC 2026'!E9</f>
        <v>0</v>
      </c>
      <c r="K2055" s="1022">
        <f>'PIC 2026'!V9</f>
        <v>0</v>
      </c>
      <c r="L2055" s="1031">
        <f t="shared" si="235"/>
        <v>0</v>
      </c>
      <c r="M2055" s="1031">
        <f t="shared" si="234"/>
        <v>0</v>
      </c>
      <c r="N2055" s="1022">
        <f>'PIC 2026'!E9</f>
        <v>0</v>
      </c>
      <c r="O2055" s="1022">
        <f>'PIC 2026'!V9</f>
        <v>0</v>
      </c>
      <c r="P2055" s="1029" t="e">
        <f t="shared" si="238"/>
        <v>#DIV/0!</v>
      </c>
      <c r="Q2055" s="1029"/>
      <c r="R2055" s="1022">
        <f t="shared" ref="R2055:R2079" si="239">K2055-J2055</f>
        <v>0</v>
      </c>
      <c r="S2055" s="1022">
        <f t="shared" ref="S2055:S2079" si="240">O2055-N2055</f>
        <v>0</v>
      </c>
    </row>
    <row r="2056" spans="1:19" s="1022" customFormat="1">
      <c r="A2056" s="1022">
        <v>3</v>
      </c>
      <c r="B2056" s="1023" t="str">
        <f>'PIC 2026'!B10</f>
        <v>PIC3</v>
      </c>
      <c r="C2056" s="1053" t="s">
        <v>149</v>
      </c>
      <c r="D2056" s="1053" t="s">
        <v>113</v>
      </c>
      <c r="E2056" s="1055" t="str">
        <f>'PIC 2026'!T10</f>
        <v xml:space="preserve">Secretaria General </v>
      </c>
      <c r="F2056" s="1053" t="str">
        <f>'PIC 2026'!C10</f>
        <v>Educación ambiental, territorio y recursos naturales</v>
      </c>
      <c r="G2056" s="1022">
        <v>1</v>
      </c>
      <c r="H2056" s="1022" t="s">
        <v>134</v>
      </c>
      <c r="I2056" s="1022">
        <f>'PIC 2026'!Q10</f>
        <v>3</v>
      </c>
      <c r="J2056" s="1022">
        <f>'PIC 2026'!E10</f>
        <v>0</v>
      </c>
      <c r="K2056" s="1022">
        <f>'PIC 2026'!V10</f>
        <v>0</v>
      </c>
      <c r="L2056" s="1031">
        <f t="shared" si="235"/>
        <v>0</v>
      </c>
      <c r="M2056" s="1031">
        <f t="shared" si="234"/>
        <v>0</v>
      </c>
      <c r="N2056" s="1022">
        <f>'PIC 2026'!E10</f>
        <v>0</v>
      </c>
      <c r="O2056" s="1022">
        <f>'PIC 2026'!V10</f>
        <v>0</v>
      </c>
      <c r="P2056" s="1029" t="e">
        <f t="shared" si="238"/>
        <v>#DIV/0!</v>
      </c>
      <c r="Q2056" s="1029"/>
      <c r="R2056" s="1022">
        <f t="shared" si="239"/>
        <v>0</v>
      </c>
      <c r="S2056" s="1022">
        <f t="shared" si="240"/>
        <v>0</v>
      </c>
    </row>
    <row r="2057" spans="1:19" s="1022" customFormat="1">
      <c r="A2057" s="1022">
        <v>4</v>
      </c>
      <c r="B2057" s="1023" t="str">
        <f>'PIC 2026'!B11</f>
        <v>PIC4</v>
      </c>
      <c r="C2057" s="1053" t="s">
        <v>149</v>
      </c>
      <c r="D2057" s="1053" t="s">
        <v>113</v>
      </c>
      <c r="E2057" s="1055" t="str">
        <f>'PIC 2026'!T11</f>
        <v xml:space="preserve">Secretaria General </v>
      </c>
      <c r="F2057" s="1053" t="str">
        <f>'PIC 2026'!C11</f>
        <v>Cambio climático y desafíos desde la ciudadanía</v>
      </c>
      <c r="G2057" s="1022">
        <v>1</v>
      </c>
      <c r="H2057" s="1022" t="s">
        <v>134</v>
      </c>
      <c r="I2057" s="1022">
        <f>'PIC 2026'!Q11</f>
        <v>2</v>
      </c>
      <c r="J2057" s="1022">
        <f>'PIC 2026'!E11</f>
        <v>0</v>
      </c>
      <c r="K2057" s="1022">
        <f>'PIC 2026'!V11</f>
        <v>0</v>
      </c>
      <c r="L2057" s="1031">
        <f t="shared" si="235"/>
        <v>0</v>
      </c>
      <c r="M2057" s="1031">
        <f t="shared" si="234"/>
        <v>0</v>
      </c>
      <c r="N2057" s="1022">
        <f>'PIC 2026'!E11</f>
        <v>0</v>
      </c>
      <c r="O2057" s="1022">
        <f>'PIC 2026'!V11</f>
        <v>0</v>
      </c>
      <c r="P2057" s="1029" t="e">
        <f t="shared" si="238"/>
        <v>#DIV/0!</v>
      </c>
      <c r="Q2057" s="1029"/>
      <c r="R2057" s="1022">
        <f t="shared" si="239"/>
        <v>0</v>
      </c>
      <c r="S2057" s="1022">
        <f t="shared" si="240"/>
        <v>0</v>
      </c>
    </row>
    <row r="2058" spans="1:19" s="1022" customFormat="1">
      <c r="A2058" s="1022">
        <v>5</v>
      </c>
      <c r="B2058" s="1023" t="str">
        <f>'PIC 2026'!B12</f>
        <v>PIC5</v>
      </c>
      <c r="C2058" s="1053" t="s">
        <v>149</v>
      </c>
      <c r="D2058" s="1053" t="s">
        <v>113</v>
      </c>
      <c r="E2058" s="1055" t="str">
        <f>'PIC 2026'!T12</f>
        <v xml:space="preserve">Secretaria General </v>
      </c>
      <c r="F2058" s="1053" t="str">
        <f>'PIC 2026'!C12</f>
        <v xml:space="preserve">Acciones afirmativas que contribuyan a escenarios incluyentes </v>
      </c>
      <c r="G2058" s="1022">
        <v>1</v>
      </c>
      <c r="H2058" s="1022" t="s">
        <v>134</v>
      </c>
      <c r="I2058" s="1022">
        <f>'PIC 2026'!Q12</f>
        <v>2</v>
      </c>
      <c r="J2058" s="1022">
        <f>'PIC 2026'!E12</f>
        <v>0</v>
      </c>
      <c r="K2058" s="1022">
        <f>'PIC 2026'!V12</f>
        <v>0</v>
      </c>
      <c r="L2058" s="1031">
        <f t="shared" si="235"/>
        <v>0</v>
      </c>
      <c r="M2058" s="1031">
        <f t="shared" si="234"/>
        <v>0</v>
      </c>
      <c r="N2058" s="1022">
        <f>'PIC 2026'!E12</f>
        <v>0</v>
      </c>
      <c r="O2058" s="1022">
        <f>'PIC 2026'!V12</f>
        <v>0</v>
      </c>
      <c r="P2058" s="1029" t="e">
        <f t="shared" si="238"/>
        <v>#DIV/0!</v>
      </c>
      <c r="Q2058" s="1029"/>
      <c r="R2058" s="1022">
        <f t="shared" si="239"/>
        <v>0</v>
      </c>
      <c r="S2058" s="1022">
        <f t="shared" si="240"/>
        <v>0</v>
      </c>
    </row>
    <row r="2059" spans="1:19" s="1022" customFormat="1">
      <c r="A2059" s="1022">
        <v>6</v>
      </c>
      <c r="B2059" s="1023" t="str">
        <f>'PIC 2026'!B13</f>
        <v>PIC6</v>
      </c>
      <c r="C2059" s="1053" t="s">
        <v>149</v>
      </c>
      <c r="D2059" s="1053" t="s">
        <v>113</v>
      </c>
      <c r="E2059" s="1055" t="str">
        <f>'PIC 2026'!T13</f>
        <v xml:space="preserve">Secretaria General </v>
      </c>
      <c r="F2059" s="1053" t="str">
        <f>'PIC 2026'!C13</f>
        <v>Comunicación asertiva</v>
      </c>
      <c r="G2059" s="1022">
        <v>1</v>
      </c>
      <c r="H2059" s="1022" t="s">
        <v>134</v>
      </c>
      <c r="I2059" s="1022">
        <f>'PIC 2026'!Q13</f>
        <v>2</v>
      </c>
      <c r="J2059" s="1022">
        <f>'PIC 2026'!E13</f>
        <v>0</v>
      </c>
      <c r="K2059" s="1022">
        <f>'PIC 2026'!V13</f>
        <v>0</v>
      </c>
      <c r="L2059" s="1031">
        <f t="shared" si="235"/>
        <v>0</v>
      </c>
      <c r="M2059" s="1031">
        <f t="shared" si="234"/>
        <v>0</v>
      </c>
      <c r="N2059" s="1022">
        <f>'PIC 2026'!E13</f>
        <v>0</v>
      </c>
      <c r="O2059" s="1022">
        <f>'PIC 2026'!V13</f>
        <v>0</v>
      </c>
      <c r="P2059" s="1029" t="e">
        <f t="shared" si="238"/>
        <v>#DIV/0!</v>
      </c>
      <c r="Q2059" s="1029"/>
      <c r="R2059" s="1022">
        <f t="shared" si="239"/>
        <v>0</v>
      </c>
      <c r="S2059" s="1022">
        <f t="shared" si="240"/>
        <v>0</v>
      </c>
    </row>
    <row r="2060" spans="1:19" s="1022" customFormat="1">
      <c r="A2060" s="1022">
        <v>7</v>
      </c>
      <c r="B2060" s="1023" t="str">
        <f>'PIC 2026'!B14</f>
        <v>PIC7</v>
      </c>
      <c r="C2060" s="1053" t="s">
        <v>149</v>
      </c>
      <c r="D2060" s="1053" t="s">
        <v>113</v>
      </c>
      <c r="E2060" s="1055" t="str">
        <f>'PIC 2026'!T14</f>
        <v xml:space="preserve">Secretaria General </v>
      </c>
      <c r="F2060" s="1053" t="str">
        <f>'PIC 2026'!C14</f>
        <v>Programación Python y R</v>
      </c>
      <c r="G2060" s="1022">
        <v>1</v>
      </c>
      <c r="H2060" s="1022" t="s">
        <v>134</v>
      </c>
      <c r="I2060" s="1022">
        <f>'PIC 2026'!Q14</f>
        <v>2</v>
      </c>
      <c r="J2060" s="1022">
        <f>'PIC 2026'!E14</f>
        <v>0</v>
      </c>
      <c r="K2060" s="1022">
        <f>'PIC 2026'!V14</f>
        <v>0</v>
      </c>
      <c r="L2060" s="1031">
        <f t="shared" si="235"/>
        <v>0</v>
      </c>
      <c r="M2060" s="1031">
        <f t="shared" si="234"/>
        <v>0</v>
      </c>
      <c r="N2060" s="1022">
        <f>'PIC 2026'!E14</f>
        <v>0</v>
      </c>
      <c r="O2060" s="1022">
        <f>'PIC 2026'!V14</f>
        <v>0</v>
      </c>
      <c r="P2060" s="1029" t="e">
        <f t="shared" si="238"/>
        <v>#DIV/0!</v>
      </c>
      <c r="Q2060" s="1029"/>
      <c r="R2060" s="1022">
        <f t="shared" si="239"/>
        <v>0</v>
      </c>
      <c r="S2060" s="1022">
        <f t="shared" si="240"/>
        <v>0</v>
      </c>
    </row>
    <row r="2061" spans="1:19" s="1022" customFormat="1">
      <c r="A2061" s="1022">
        <v>8</v>
      </c>
      <c r="B2061" s="1023" t="str">
        <f>'PIC 2026'!B15</f>
        <v>PIC8</v>
      </c>
      <c r="C2061" s="1053" t="s">
        <v>149</v>
      </c>
      <c r="D2061" s="1053" t="s">
        <v>113</v>
      </c>
      <c r="E2061" s="1055" t="str">
        <f>'PIC 2026'!T15</f>
        <v xml:space="preserve">Secretaria General </v>
      </c>
      <c r="F2061" s="1053" t="str">
        <f>'PIC 2026'!C15</f>
        <v>Cibercultura</v>
      </c>
      <c r="G2061" s="1022">
        <v>1</v>
      </c>
      <c r="H2061" s="1022" t="s">
        <v>134</v>
      </c>
      <c r="I2061" s="1022">
        <f>'PIC 2026'!Q15</f>
        <v>4</v>
      </c>
      <c r="J2061" s="1022">
        <f>'PIC 2026'!E15</f>
        <v>0</v>
      </c>
      <c r="K2061" s="1022">
        <f>'PIC 2026'!V15</f>
        <v>0</v>
      </c>
      <c r="L2061" s="1031">
        <f t="shared" si="235"/>
        <v>0</v>
      </c>
      <c r="M2061" s="1031">
        <f t="shared" si="234"/>
        <v>0</v>
      </c>
      <c r="N2061" s="1022">
        <f>'PIC 2026'!E15</f>
        <v>0</v>
      </c>
      <c r="O2061" s="1022">
        <f>'PIC 2026'!V15</f>
        <v>0</v>
      </c>
      <c r="P2061" s="1029" t="e">
        <f t="shared" si="238"/>
        <v>#DIV/0!</v>
      </c>
      <c r="Q2061" s="1029"/>
      <c r="R2061" s="1022">
        <f t="shared" si="239"/>
        <v>0</v>
      </c>
      <c r="S2061" s="1022">
        <f t="shared" si="240"/>
        <v>0</v>
      </c>
    </row>
    <row r="2062" spans="1:19" s="1022" customFormat="1">
      <c r="A2062" s="1022">
        <v>9</v>
      </c>
      <c r="B2062" s="1023" t="str">
        <f>'PIC 2026'!B16</f>
        <v>PIC9</v>
      </c>
      <c r="C2062" s="1053" t="s">
        <v>149</v>
      </c>
      <c r="D2062" s="1053" t="s">
        <v>113</v>
      </c>
      <c r="E2062" s="1055" t="str">
        <f>'PIC 2026'!T16</f>
        <v xml:space="preserve">Secretaria General </v>
      </c>
      <c r="F2062" s="1053" t="str">
        <f>'PIC 2026'!C16</f>
        <v>Analitisis de datos</v>
      </c>
      <c r="G2062" s="1022">
        <v>1</v>
      </c>
      <c r="H2062" s="1022" t="s">
        <v>134</v>
      </c>
      <c r="I2062" s="1022">
        <f>'PIC 2026'!Q16</f>
        <v>2</v>
      </c>
      <c r="J2062" s="1022">
        <f>'PIC 2026'!E16</f>
        <v>0</v>
      </c>
      <c r="K2062" s="1022">
        <f>'PIC 2026'!V16</f>
        <v>0</v>
      </c>
      <c r="L2062" s="1031">
        <f t="shared" si="235"/>
        <v>0</v>
      </c>
      <c r="M2062" s="1031">
        <f t="shared" si="234"/>
        <v>0</v>
      </c>
      <c r="N2062" s="1022">
        <f>'PIC 2026'!E16</f>
        <v>0</v>
      </c>
      <c r="O2062" s="1022">
        <f>'PIC 2026'!V16</f>
        <v>0</v>
      </c>
      <c r="P2062" s="1029" t="e">
        <f t="shared" si="238"/>
        <v>#DIV/0!</v>
      </c>
      <c r="Q2062" s="1029"/>
      <c r="R2062" s="1022">
        <f t="shared" si="239"/>
        <v>0</v>
      </c>
      <c r="S2062" s="1022">
        <f t="shared" si="240"/>
        <v>0</v>
      </c>
    </row>
    <row r="2063" spans="1:19" s="1022" customFormat="1">
      <c r="A2063" s="1022">
        <v>10</v>
      </c>
      <c r="B2063" s="1023" t="str">
        <f>'PIC 2026'!B17</f>
        <v>PIC10</v>
      </c>
      <c r="C2063" s="1053" t="s">
        <v>149</v>
      </c>
      <c r="D2063" s="1053" t="s">
        <v>113</v>
      </c>
      <c r="E2063" s="1055" t="str">
        <f>'PIC 2026'!T17</f>
        <v xml:space="preserve">Secretaria General </v>
      </c>
      <c r="F2063" s="1053" t="str">
        <f>'PIC 2026'!C17</f>
        <v>Prevención de daño antijuridico</v>
      </c>
      <c r="G2063" s="1022">
        <v>1</v>
      </c>
      <c r="H2063" s="1022" t="s">
        <v>134</v>
      </c>
      <c r="I2063" s="1022">
        <f>'PIC 2026'!Q17</f>
        <v>2</v>
      </c>
      <c r="J2063" s="1022">
        <f>'PIC 2026'!E17</f>
        <v>0</v>
      </c>
      <c r="K2063" s="1022">
        <f>'PIC 2026'!V17</f>
        <v>0</v>
      </c>
      <c r="L2063" s="1031">
        <f t="shared" si="235"/>
        <v>0</v>
      </c>
      <c r="M2063" s="1031">
        <f t="shared" si="234"/>
        <v>0</v>
      </c>
      <c r="N2063" s="1022">
        <f>'PIC 2026'!E17</f>
        <v>0</v>
      </c>
      <c r="O2063" s="1022">
        <f>'PIC 2026'!V17</f>
        <v>0</v>
      </c>
      <c r="P2063" s="1029" t="e">
        <f t="shared" si="238"/>
        <v>#DIV/0!</v>
      </c>
      <c r="Q2063" s="1029"/>
      <c r="R2063" s="1022">
        <f t="shared" si="239"/>
        <v>0</v>
      </c>
      <c r="S2063" s="1022">
        <f t="shared" si="240"/>
        <v>0</v>
      </c>
    </row>
    <row r="2064" spans="1:19" s="1022" customFormat="1">
      <c r="A2064" s="1022">
        <v>11</v>
      </c>
      <c r="B2064" s="1023" t="str">
        <f>'PIC 2026'!B18</f>
        <v>PIC11</v>
      </c>
      <c r="C2064" s="1053" t="s">
        <v>149</v>
      </c>
      <c r="D2064" s="1053" t="s">
        <v>113</v>
      </c>
      <c r="E2064" s="1055" t="str">
        <f>'PIC 2026'!T18</f>
        <v xml:space="preserve">Secretaria General </v>
      </c>
      <c r="F2064" s="1053" t="str">
        <f>'PIC 2026'!C18</f>
        <v>Modelo de gestión y presupuesto orientado a resultados</v>
      </c>
      <c r="G2064" s="1022">
        <v>1</v>
      </c>
      <c r="H2064" s="1022" t="s">
        <v>134</v>
      </c>
      <c r="I2064" s="1022">
        <f>'PIC 2026'!Q18</f>
        <v>2</v>
      </c>
      <c r="J2064" s="1022">
        <f>'PIC 2026'!E18</f>
        <v>0</v>
      </c>
      <c r="K2064" s="1022">
        <f>'PIC 2026'!V18</f>
        <v>0</v>
      </c>
      <c r="L2064" s="1031">
        <f t="shared" si="235"/>
        <v>0</v>
      </c>
      <c r="M2064" s="1031">
        <f t="shared" si="234"/>
        <v>0</v>
      </c>
      <c r="N2064" s="1022">
        <f>'PIC 2026'!E18</f>
        <v>0</v>
      </c>
      <c r="O2064" s="1022">
        <f>'PIC 2026'!V18</f>
        <v>0</v>
      </c>
      <c r="P2064" s="1029" t="e">
        <f t="shared" si="238"/>
        <v>#DIV/0!</v>
      </c>
      <c r="Q2064" s="1029"/>
      <c r="R2064" s="1022">
        <f t="shared" si="239"/>
        <v>0</v>
      </c>
      <c r="S2064" s="1022">
        <f t="shared" si="240"/>
        <v>0</v>
      </c>
    </row>
    <row r="2065" spans="1:19" s="1022" customFormat="1">
      <c r="A2065" s="1022">
        <v>12</v>
      </c>
      <c r="B2065" s="1023" t="str">
        <f>'PIC 2026'!B19</f>
        <v>PIC12</v>
      </c>
      <c r="C2065" s="1053" t="s">
        <v>149</v>
      </c>
      <c r="D2065" s="1053" t="s">
        <v>113</v>
      </c>
      <c r="E2065" s="1055" t="str">
        <f>'PIC 2026'!T19</f>
        <v xml:space="preserve">Secretaria General </v>
      </c>
      <c r="F2065" s="1053" t="str">
        <f>'PIC 2026'!C19</f>
        <v>Control Interno disciplinario</v>
      </c>
      <c r="G2065" s="1022">
        <v>1</v>
      </c>
      <c r="H2065" s="1022" t="s">
        <v>134</v>
      </c>
      <c r="I2065" s="1022">
        <f>'PIC 2026'!Q19</f>
        <v>6</v>
      </c>
      <c r="J2065" s="1022">
        <f>'PIC 2026'!E19</f>
        <v>0</v>
      </c>
      <c r="K2065" s="1022">
        <f>'PIC 2026'!V19</f>
        <v>0</v>
      </c>
      <c r="L2065" s="1031">
        <f t="shared" si="235"/>
        <v>0</v>
      </c>
      <c r="M2065" s="1031">
        <f t="shared" si="234"/>
        <v>0</v>
      </c>
      <c r="N2065" s="1022">
        <f>'PIC 2026'!E19</f>
        <v>0</v>
      </c>
      <c r="O2065" s="1022">
        <f>'PIC 2026'!V19</f>
        <v>0</v>
      </c>
      <c r="P2065" s="1029" t="e">
        <f t="shared" si="238"/>
        <v>#DIV/0!</v>
      </c>
      <c r="Q2065" s="1029"/>
      <c r="R2065" s="1022">
        <f t="shared" si="239"/>
        <v>0</v>
      </c>
      <c r="S2065" s="1022">
        <f t="shared" si="240"/>
        <v>0</v>
      </c>
    </row>
    <row r="2066" spans="1:19" s="1022" customFormat="1">
      <c r="A2066" s="1022">
        <v>13</v>
      </c>
      <c r="B2066" s="1023" t="str">
        <f>'PIC 2026'!B20</f>
        <v>PIC13</v>
      </c>
      <c r="C2066" s="1053" t="s">
        <v>149</v>
      </c>
      <c r="D2066" s="1053" t="s">
        <v>113</v>
      </c>
      <c r="E2066" s="1055" t="str">
        <f>'PIC 2026'!T20</f>
        <v xml:space="preserve">Secretaria General </v>
      </c>
      <c r="F2066" s="1053" t="str">
        <f>'PIC 2026'!C20</f>
        <v xml:space="preserve">Transparencia </v>
      </c>
      <c r="G2066" s="1022">
        <v>1</v>
      </c>
      <c r="H2066" s="1022" t="s">
        <v>134</v>
      </c>
      <c r="I2066" s="1022">
        <f>'PIC 2026'!Q20</f>
        <v>12</v>
      </c>
      <c r="J2066" s="1022">
        <f>'PIC 2026'!E20</f>
        <v>0</v>
      </c>
      <c r="K2066" s="1022">
        <f>'PIC 2026'!V20</f>
        <v>0</v>
      </c>
      <c r="L2066" s="1031">
        <f t="shared" si="235"/>
        <v>0</v>
      </c>
      <c r="M2066" s="1031">
        <f t="shared" si="234"/>
        <v>0</v>
      </c>
      <c r="N2066" s="1022">
        <f>'PIC 2026'!E20</f>
        <v>0</v>
      </c>
      <c r="O2066" s="1022">
        <f>'PIC 2026'!V20</f>
        <v>0</v>
      </c>
      <c r="P2066" s="1029" t="e">
        <f t="shared" si="238"/>
        <v>#DIV/0!</v>
      </c>
      <c r="Q2066" s="1029"/>
      <c r="R2066" s="1022">
        <f t="shared" si="239"/>
        <v>0</v>
      </c>
      <c r="S2066" s="1022">
        <f t="shared" si="240"/>
        <v>0</v>
      </c>
    </row>
    <row r="2067" spans="1:19" s="1022" customFormat="1">
      <c r="A2067" s="1022">
        <v>14</v>
      </c>
      <c r="B2067" s="1023" t="str">
        <f>'PIC 2026'!B21</f>
        <v>PIC14</v>
      </c>
      <c r="C2067" s="1053" t="s">
        <v>149</v>
      </c>
      <c r="D2067" s="1053" t="s">
        <v>113</v>
      </c>
      <c r="E2067" s="1055" t="str">
        <f>'PIC 2026'!T21</f>
        <v xml:space="preserve">Secretaria General </v>
      </c>
      <c r="F2067" s="1053" t="str">
        <f>'PIC 2026'!C21</f>
        <v>Gestión documental y redacción de textos</v>
      </c>
      <c r="G2067" s="1022">
        <v>1</v>
      </c>
      <c r="H2067" s="1022" t="s">
        <v>134</v>
      </c>
      <c r="I2067" s="1022">
        <f>'PIC 2026'!Q21</f>
        <v>2</v>
      </c>
      <c r="J2067" s="1022">
        <f>'PIC 2026'!E21</f>
        <v>0</v>
      </c>
      <c r="K2067" s="1022">
        <f>'PIC 2026'!V21</f>
        <v>0</v>
      </c>
      <c r="L2067" s="1031">
        <f t="shared" si="235"/>
        <v>0</v>
      </c>
      <c r="M2067" s="1031">
        <f t="shared" si="234"/>
        <v>0</v>
      </c>
      <c r="N2067" s="1022">
        <f>'PIC 2026'!E21</f>
        <v>0</v>
      </c>
      <c r="O2067" s="1022">
        <f>'PIC 2026'!V21</f>
        <v>0</v>
      </c>
      <c r="P2067" s="1029" t="e">
        <f t="shared" si="238"/>
        <v>#DIV/0!</v>
      </c>
      <c r="Q2067" s="1029"/>
      <c r="R2067" s="1022">
        <f t="shared" si="239"/>
        <v>0</v>
      </c>
      <c r="S2067" s="1022">
        <f t="shared" si="240"/>
        <v>0</v>
      </c>
    </row>
    <row r="2068" spans="1:19" s="1022" customFormat="1">
      <c r="A2068" s="1022">
        <v>15</v>
      </c>
      <c r="B2068" s="1023" t="str">
        <f>'PIC 2026'!B22</f>
        <v>PIC15</v>
      </c>
      <c r="C2068" s="1053" t="s">
        <v>149</v>
      </c>
      <c r="D2068" s="1053" t="s">
        <v>113</v>
      </c>
      <c r="E2068" s="1055" t="str">
        <f>'PIC 2026'!T22</f>
        <v xml:space="preserve">Secretaria General </v>
      </c>
      <c r="F2068" s="1053" t="str">
        <f>'PIC 2026'!C22</f>
        <v>Gestión Contractual</v>
      </c>
      <c r="G2068" s="1022">
        <v>1</v>
      </c>
      <c r="H2068" s="1022" t="s">
        <v>134</v>
      </c>
      <c r="I2068" s="1022">
        <f>'PIC 2026'!Q22</f>
        <v>2</v>
      </c>
      <c r="J2068" s="1022">
        <f>'PIC 2026'!E22</f>
        <v>0</v>
      </c>
      <c r="K2068" s="1022">
        <f>'PIC 2026'!V22</f>
        <v>0</v>
      </c>
      <c r="L2068" s="1031">
        <f t="shared" si="235"/>
        <v>0</v>
      </c>
      <c r="M2068" s="1031">
        <f t="shared" si="234"/>
        <v>0</v>
      </c>
      <c r="N2068" s="1022">
        <f>'PIC 2026'!E22</f>
        <v>0</v>
      </c>
      <c r="O2068" s="1022">
        <f>'PIC 2026'!V22</f>
        <v>0</v>
      </c>
      <c r="P2068" s="1029" t="e">
        <f t="shared" si="238"/>
        <v>#DIV/0!</v>
      </c>
      <c r="Q2068" s="1029"/>
      <c r="R2068" s="1022">
        <f t="shared" si="239"/>
        <v>0</v>
      </c>
      <c r="S2068" s="1022">
        <f t="shared" si="240"/>
        <v>0</v>
      </c>
    </row>
    <row r="2069" spans="1:19" s="1022" customFormat="1">
      <c r="A2069" s="1022">
        <v>16</v>
      </c>
      <c r="B2069" s="1023" t="str">
        <f>'PIC 2026'!B23</f>
        <v>PIC16</v>
      </c>
      <c r="C2069" s="1053" t="s">
        <v>149</v>
      </c>
      <c r="D2069" s="1053" t="s">
        <v>113</v>
      </c>
      <c r="E2069" s="1055" t="str">
        <f>'PIC 2026'!T23</f>
        <v xml:space="preserve">Secretaria General </v>
      </c>
      <c r="F2069" s="1053" t="str">
        <f>'PIC 2026'!C23</f>
        <v xml:space="preserve">Habilidades Blandas (Inteligencias Multiples) </v>
      </c>
      <c r="G2069" s="1022">
        <v>1</v>
      </c>
      <c r="H2069" s="1022" t="s">
        <v>134</v>
      </c>
      <c r="I2069" s="1022">
        <f>'PIC 2026'!Q23</f>
        <v>2</v>
      </c>
      <c r="J2069" s="1022">
        <f>'PIC 2026'!E23</f>
        <v>0</v>
      </c>
      <c r="K2069" s="1022">
        <f>'PIC 2026'!V23</f>
        <v>0</v>
      </c>
      <c r="L2069" s="1031">
        <f t="shared" si="235"/>
        <v>0</v>
      </c>
      <c r="M2069" s="1031">
        <f t="shared" si="234"/>
        <v>0</v>
      </c>
      <c r="N2069" s="1022">
        <f>'PIC 2026'!E23</f>
        <v>0</v>
      </c>
      <c r="O2069" s="1022">
        <f>'PIC 2026'!V23</f>
        <v>0</v>
      </c>
      <c r="P2069" s="1029" t="e">
        <f t="shared" si="238"/>
        <v>#DIV/0!</v>
      </c>
      <c r="Q2069" s="1029"/>
      <c r="R2069" s="1022">
        <f t="shared" si="239"/>
        <v>0</v>
      </c>
      <c r="S2069" s="1022">
        <f t="shared" si="240"/>
        <v>0</v>
      </c>
    </row>
    <row r="2070" spans="1:19" s="1022" customFormat="1">
      <c r="A2070" s="1022">
        <v>17</v>
      </c>
      <c r="B2070" s="1023" t="str">
        <f>'PIC 2026'!B24</f>
        <v>PIC17</v>
      </c>
      <c r="C2070" s="1053" t="s">
        <v>149</v>
      </c>
      <c r="D2070" s="1053" t="s">
        <v>113</v>
      </c>
      <c r="E2070" s="1055" t="str">
        <f>'PIC 2026'!T24</f>
        <v xml:space="preserve">Secretaria General </v>
      </c>
      <c r="F2070" s="1053" t="str">
        <f>'PIC 2026'!C24</f>
        <v>Módulos SIIF</v>
      </c>
      <c r="G2070" s="1022">
        <v>1</v>
      </c>
      <c r="H2070" s="1022" t="s">
        <v>134</v>
      </c>
      <c r="I2070" s="1022">
        <f>'PIC 2026'!Q24</f>
        <v>1</v>
      </c>
      <c r="J2070" s="1022">
        <f>'PIC 2026'!E24</f>
        <v>0</v>
      </c>
      <c r="K2070" s="1022">
        <f>'PIC 2026'!V24</f>
        <v>0</v>
      </c>
      <c r="L2070" s="1031">
        <f t="shared" si="235"/>
        <v>0</v>
      </c>
      <c r="M2070" s="1031">
        <f t="shared" si="234"/>
        <v>0</v>
      </c>
      <c r="N2070" s="1022">
        <f>'PIC 2026'!E24</f>
        <v>0</v>
      </c>
      <c r="O2070" s="1022">
        <f>'PIC 2026'!V24</f>
        <v>0</v>
      </c>
      <c r="P2070" s="1029" t="e">
        <f t="shared" si="238"/>
        <v>#DIV/0!</v>
      </c>
      <c r="Q2070" s="1029"/>
      <c r="R2070" s="1022">
        <f t="shared" si="239"/>
        <v>0</v>
      </c>
      <c r="S2070" s="1022">
        <f t="shared" si="240"/>
        <v>0</v>
      </c>
    </row>
    <row r="2071" spans="1:19" s="1022" customFormat="1">
      <c r="A2071" s="1022">
        <v>18</v>
      </c>
      <c r="B2071" s="1023" t="str">
        <f>'PIC 2026'!B25</f>
        <v>PIC18</v>
      </c>
      <c r="C2071" s="1053" t="s">
        <v>149</v>
      </c>
      <c r="D2071" s="1053" t="s">
        <v>113</v>
      </c>
      <c r="E2071" s="1055" t="str">
        <f>'PIC 2026'!T25</f>
        <v xml:space="preserve">Secretaria General </v>
      </c>
      <c r="F2071" s="1053" t="str">
        <f>'PIC 2026'!C25</f>
        <v>Modelo Integrado de Planeación y Gestión</v>
      </c>
      <c r="G2071" s="1022">
        <v>1</v>
      </c>
      <c r="H2071" s="1022" t="s">
        <v>134</v>
      </c>
      <c r="I2071" s="1022">
        <f>'PIC 2026'!Q25</f>
        <v>1</v>
      </c>
      <c r="J2071" s="1022">
        <f>'PIC 2026'!E25</f>
        <v>0</v>
      </c>
      <c r="K2071" s="1022">
        <f>'PIC 2026'!V25</f>
        <v>0</v>
      </c>
      <c r="L2071" s="1031">
        <f t="shared" si="235"/>
        <v>0</v>
      </c>
      <c r="M2071" s="1031">
        <f t="shared" si="234"/>
        <v>0</v>
      </c>
      <c r="N2071" s="1022">
        <f>'PIC 2026'!E25</f>
        <v>0</v>
      </c>
      <c r="O2071" s="1022">
        <f>'PIC 2026'!V25</f>
        <v>0</v>
      </c>
      <c r="P2071" s="1029" t="e">
        <f t="shared" si="238"/>
        <v>#DIV/0!</v>
      </c>
      <c r="Q2071" s="1029"/>
      <c r="R2071" s="1022">
        <f t="shared" si="239"/>
        <v>0</v>
      </c>
      <c r="S2071" s="1022">
        <f t="shared" si="240"/>
        <v>0</v>
      </c>
    </row>
    <row r="2072" spans="1:19" s="1022" customFormat="1">
      <c r="A2072" s="1022">
        <v>19</v>
      </c>
      <c r="B2072" s="1023" t="str">
        <f>'PIC 2026'!B26</f>
        <v>PIC19</v>
      </c>
      <c r="C2072" s="1053" t="s">
        <v>149</v>
      </c>
      <c r="D2072" s="1053" t="s">
        <v>113</v>
      </c>
      <c r="E2072" s="1055" t="str">
        <f>'PIC 2026'!T26</f>
        <v xml:space="preserve">Secretaria General </v>
      </c>
      <c r="F2072" s="1053" t="str">
        <f>'PIC 2026'!C26</f>
        <v>Sistema de Gestión de calidad</v>
      </c>
      <c r="G2072" s="1022">
        <v>1</v>
      </c>
      <c r="H2072" s="1022" t="s">
        <v>134</v>
      </c>
      <c r="I2072" s="1022">
        <f>'PIC 2026'!Q26</f>
        <v>2</v>
      </c>
      <c r="J2072" s="1022">
        <f>'PIC 2026'!E26</f>
        <v>0</v>
      </c>
      <c r="K2072" s="1022">
        <f>'PIC 2026'!V26</f>
        <v>0</v>
      </c>
      <c r="L2072" s="1031">
        <f t="shared" si="235"/>
        <v>0</v>
      </c>
      <c r="M2072" s="1031">
        <f t="shared" si="234"/>
        <v>0</v>
      </c>
      <c r="N2072" s="1022">
        <f>'PIC 2026'!E26</f>
        <v>0</v>
      </c>
      <c r="O2072" s="1022">
        <f>'PIC 2026'!V26</f>
        <v>0</v>
      </c>
      <c r="P2072" s="1029" t="e">
        <f t="shared" si="238"/>
        <v>#DIV/0!</v>
      </c>
      <c r="Q2072" s="1029"/>
      <c r="R2072" s="1022">
        <f t="shared" si="239"/>
        <v>0</v>
      </c>
      <c r="S2072" s="1022">
        <f t="shared" si="240"/>
        <v>0</v>
      </c>
    </row>
    <row r="2073" spans="1:19" s="1022" customFormat="1">
      <c r="A2073" s="1022">
        <v>20</v>
      </c>
      <c r="B2073" s="1023" t="str">
        <f>'PIC 2026'!B27</f>
        <v>PIC20</v>
      </c>
      <c r="C2073" s="1053" t="s">
        <v>149</v>
      </c>
      <c r="D2073" s="1053" t="s">
        <v>113</v>
      </c>
      <c r="E2073" s="1055" t="str">
        <f>'PIC 2026'!T27</f>
        <v xml:space="preserve">Secretaria General </v>
      </c>
      <c r="F2073" s="1053" t="str">
        <f>'PIC 2026'!C27</f>
        <v xml:space="preserve">Aspectos de sensibilidad para las áreas administrativas sobre la gestión metrologíca </v>
      </c>
      <c r="G2073" s="1022">
        <v>1</v>
      </c>
      <c r="H2073" s="1022" t="s">
        <v>134</v>
      </c>
      <c r="I2073" s="1022">
        <f>'PIC 2026'!Q27</f>
        <v>5</v>
      </c>
      <c r="J2073" s="1022">
        <f>'PIC 2026'!E27</f>
        <v>0</v>
      </c>
      <c r="K2073" s="1022">
        <f>'PIC 2026'!V27</f>
        <v>0</v>
      </c>
      <c r="L2073" s="1031">
        <f t="shared" si="235"/>
        <v>0</v>
      </c>
      <c r="M2073" s="1031">
        <f t="shared" si="234"/>
        <v>0</v>
      </c>
      <c r="N2073" s="1022">
        <f>'PIC 2026'!E27</f>
        <v>0</v>
      </c>
      <c r="O2073" s="1022">
        <f>'PIC 2026'!V27</f>
        <v>0</v>
      </c>
      <c r="P2073" s="1029" t="e">
        <f t="shared" si="238"/>
        <v>#DIV/0!</v>
      </c>
      <c r="Q2073" s="1029"/>
      <c r="R2073" s="1022">
        <f t="shared" si="239"/>
        <v>0</v>
      </c>
      <c r="S2073" s="1022">
        <f t="shared" si="240"/>
        <v>0</v>
      </c>
    </row>
    <row r="2074" spans="1:19" s="1022" customFormat="1">
      <c r="A2074" s="1022">
        <v>21</v>
      </c>
      <c r="B2074" s="1023" t="str">
        <f>'PIC 2026'!B28</f>
        <v>PIC21</v>
      </c>
      <c r="C2074" s="1053" t="s">
        <v>149</v>
      </c>
      <c r="D2074" s="1053" t="s">
        <v>113</v>
      </c>
      <c r="E2074" s="1055" t="str">
        <f>'PIC 2026'!T28</f>
        <v xml:space="preserve">Secretaria General </v>
      </c>
      <c r="F2074" s="1053" t="str">
        <f>'PIC 2026'!C28</f>
        <v>Normatividad vigente de Talento Humano</v>
      </c>
      <c r="G2074" s="1022">
        <v>1</v>
      </c>
      <c r="H2074" s="1022" t="s">
        <v>134</v>
      </c>
      <c r="I2074" s="1022">
        <f>'PIC 2026'!Q28</f>
        <v>5</v>
      </c>
      <c r="J2074" s="1022">
        <f>'PIC 2026'!E28</f>
        <v>1</v>
      </c>
      <c r="K2074" s="1022">
        <f>'PIC 2026'!V28</f>
        <v>1</v>
      </c>
      <c r="L2074" s="1031">
        <f t="shared" si="235"/>
        <v>0.2</v>
      </c>
      <c r="M2074" s="1031">
        <f t="shared" si="234"/>
        <v>0.2</v>
      </c>
      <c r="N2074" s="1022">
        <f>'PIC 2026'!E28</f>
        <v>1</v>
      </c>
      <c r="O2074" s="1022">
        <f>'PIC 2026'!V28</f>
        <v>1</v>
      </c>
      <c r="P2074" s="1029">
        <f t="shared" si="238"/>
        <v>1</v>
      </c>
      <c r="Q2074" s="1029"/>
      <c r="R2074" s="1022">
        <f t="shared" si="239"/>
        <v>0</v>
      </c>
      <c r="S2074" s="1022">
        <f t="shared" si="240"/>
        <v>0</v>
      </c>
    </row>
    <row r="2075" spans="1:19" s="1022" customFormat="1">
      <c r="A2075" s="1022">
        <v>22</v>
      </c>
      <c r="B2075" s="1023" t="str">
        <f>'PIC 2026'!B29</f>
        <v>PIC22</v>
      </c>
      <c r="C2075" s="1053" t="s">
        <v>149</v>
      </c>
      <c r="D2075" s="1053" t="s">
        <v>113</v>
      </c>
      <c r="E2075" s="1055" t="str">
        <f>'PIC 2026'!T29</f>
        <v xml:space="preserve">Secretaria General </v>
      </c>
      <c r="F2075" s="1053" t="str">
        <f>'PIC 2026'!C29</f>
        <v>Administracion Publica</v>
      </c>
      <c r="G2075" s="1022">
        <v>1</v>
      </c>
      <c r="H2075" s="1022" t="s">
        <v>134</v>
      </c>
      <c r="I2075" s="1022">
        <f>'PIC 2026'!Q29</f>
        <v>4</v>
      </c>
      <c r="J2075" s="1022">
        <f>'PIC 2026'!E29</f>
        <v>0</v>
      </c>
      <c r="K2075" s="1022">
        <f>'PIC 2026'!V29</f>
        <v>0</v>
      </c>
      <c r="L2075" s="1031">
        <f t="shared" si="235"/>
        <v>0</v>
      </c>
      <c r="M2075" s="1031">
        <f t="shared" si="234"/>
        <v>0</v>
      </c>
      <c r="N2075" s="1022">
        <f>'PIC 2026'!E29</f>
        <v>0</v>
      </c>
      <c r="O2075" s="1022">
        <f>'PIC 2026'!V29</f>
        <v>0</v>
      </c>
      <c r="P2075" s="1029" t="e">
        <f t="shared" si="238"/>
        <v>#DIV/0!</v>
      </c>
      <c r="Q2075" s="1029"/>
      <c r="R2075" s="1022">
        <f t="shared" si="239"/>
        <v>0</v>
      </c>
      <c r="S2075" s="1022">
        <f t="shared" si="240"/>
        <v>0</v>
      </c>
    </row>
    <row r="2076" spans="1:19" s="1022" customFormat="1">
      <c r="A2076" s="1022">
        <v>23</v>
      </c>
      <c r="B2076" s="1023" t="str">
        <f>'PIC 2026'!B30</f>
        <v>PIC23</v>
      </c>
      <c r="C2076" s="1053" t="s">
        <v>149</v>
      </c>
      <c r="D2076" s="1053" t="s">
        <v>113</v>
      </c>
      <c r="E2076" s="1055" t="str">
        <f>'PIC 2026'!T30</f>
        <v xml:space="preserve">Secretaria General </v>
      </c>
      <c r="F2076" s="1053" t="str">
        <f>'PIC 2026'!C30</f>
        <v>Inducción y Reinducción</v>
      </c>
      <c r="G2076" s="1022">
        <v>1</v>
      </c>
      <c r="H2076" s="1022" t="s">
        <v>134</v>
      </c>
      <c r="I2076" s="1022">
        <f>'PIC 2026'!Q30</f>
        <v>3</v>
      </c>
      <c r="J2076" s="1022">
        <f>'PIC 2026'!E30</f>
        <v>0</v>
      </c>
      <c r="K2076" s="1022">
        <f>'PIC 2026'!V30</f>
        <v>0</v>
      </c>
      <c r="L2076" s="1031">
        <f t="shared" si="235"/>
        <v>0</v>
      </c>
      <c r="M2076" s="1031">
        <f t="shared" si="234"/>
        <v>0</v>
      </c>
      <c r="N2076" s="1022">
        <f>'PIC 2026'!E30</f>
        <v>0</v>
      </c>
      <c r="O2076" s="1022">
        <f>'PIC 2026'!V30</f>
        <v>0</v>
      </c>
      <c r="P2076" s="1029" t="e">
        <f t="shared" si="238"/>
        <v>#DIV/0!</v>
      </c>
      <c r="Q2076" s="1029"/>
      <c r="R2076" s="1022">
        <f t="shared" si="239"/>
        <v>0</v>
      </c>
      <c r="S2076" s="1022">
        <f t="shared" si="240"/>
        <v>0</v>
      </c>
    </row>
    <row r="2077" spans="1:19" s="1022" customFormat="1" ht="15.75" customHeight="1">
      <c r="A2077" s="1022">
        <v>24</v>
      </c>
      <c r="B2077" s="1023" t="str">
        <f>'PIC 2026'!B31</f>
        <v>PIC24</v>
      </c>
      <c r="C2077" s="1053" t="s">
        <v>149</v>
      </c>
      <c r="D2077" s="1053" t="s">
        <v>113</v>
      </c>
      <c r="E2077" s="1055" t="str">
        <f>'PIC 2026'!T31</f>
        <v xml:space="preserve">Secretaria General </v>
      </c>
      <c r="F2077" s="1053" t="str">
        <f>'PIC 2026'!C31</f>
        <v>Entrenamiento en el puesto de trabajo</v>
      </c>
      <c r="G2077" s="1022">
        <v>1</v>
      </c>
      <c r="H2077" s="1022" t="s">
        <v>134</v>
      </c>
      <c r="I2077" s="1022">
        <f>'PIC 2026'!Q31</f>
        <v>3</v>
      </c>
      <c r="J2077" s="1022">
        <f>'PIC 2026'!E31</f>
        <v>0</v>
      </c>
      <c r="K2077" s="1022">
        <f>'PIC 2026'!V31</f>
        <v>0</v>
      </c>
      <c r="L2077" s="1031">
        <f t="shared" si="235"/>
        <v>0</v>
      </c>
      <c r="M2077" s="1031">
        <f t="shared" si="234"/>
        <v>0</v>
      </c>
      <c r="N2077" s="1022">
        <f>'PIC 2026'!E31</f>
        <v>0</v>
      </c>
      <c r="O2077" s="1022">
        <f>'PIC 2026'!V31</f>
        <v>0</v>
      </c>
      <c r="P2077" s="1029" t="e">
        <f t="shared" si="238"/>
        <v>#DIV/0!</v>
      </c>
      <c r="Q2077" s="1029"/>
      <c r="R2077" s="1022">
        <f t="shared" si="239"/>
        <v>0</v>
      </c>
      <c r="S2077" s="1022">
        <f t="shared" si="240"/>
        <v>0</v>
      </c>
    </row>
    <row r="2078" spans="1:19" s="1022" customFormat="1" ht="14.25" customHeight="1">
      <c r="A2078" s="1022">
        <v>25</v>
      </c>
      <c r="B2078" s="1023" t="str">
        <f>'PIC 2026'!B32</f>
        <v>PIC25</v>
      </c>
      <c r="C2078" s="1053" t="s">
        <v>149</v>
      </c>
      <c r="D2078" s="1053" t="s">
        <v>113</v>
      </c>
      <c r="E2078" s="1055" t="str">
        <f>'PIC 2026'!T32</f>
        <v xml:space="preserve">Secretaria General </v>
      </c>
      <c r="F2078" s="1053" t="str">
        <f>'PIC 2026'!C32</f>
        <v>Bilingüismo</v>
      </c>
      <c r="G2078" s="1022">
        <v>1</v>
      </c>
      <c r="H2078" s="1022" t="s">
        <v>134</v>
      </c>
      <c r="I2078" s="1022">
        <f>'PIC 2026'!Q32</f>
        <v>1</v>
      </c>
      <c r="J2078" s="1022">
        <f>'PIC 2026'!E32</f>
        <v>0</v>
      </c>
      <c r="K2078" s="1022">
        <f>'PIC 2026'!V32</f>
        <v>0</v>
      </c>
      <c r="L2078" s="1031">
        <f>J2078/I2078</f>
        <v>0</v>
      </c>
      <c r="M2078" s="1031">
        <f>K2078/I2078</f>
        <v>0</v>
      </c>
      <c r="N2078" s="1022">
        <f>'PIC 2026'!E32</f>
        <v>0</v>
      </c>
      <c r="O2078" s="1022">
        <f>'PIC 2026'!V32</f>
        <v>0</v>
      </c>
      <c r="P2078" s="1029" t="e">
        <f>O2078/N2078</f>
        <v>#DIV/0!</v>
      </c>
      <c r="Q2078" s="1029"/>
      <c r="R2078" s="1022">
        <f t="shared" si="239"/>
        <v>0</v>
      </c>
      <c r="S2078" s="1022">
        <f t="shared" si="240"/>
        <v>0</v>
      </c>
    </row>
    <row r="2079" spans="1:19" s="1022" customFormat="1" ht="15" customHeight="1">
      <c r="A2079" s="1022">
        <v>26</v>
      </c>
      <c r="B2079" s="1023" t="str">
        <f>'PIC 2026'!B33</f>
        <v>PIC26</v>
      </c>
      <c r="C2079" s="1053" t="s">
        <v>149</v>
      </c>
      <c r="D2079" s="1053" t="s">
        <v>113</v>
      </c>
      <c r="E2079" s="1055" t="str">
        <f>'PIC 2026'!T33</f>
        <v xml:space="preserve">Secretaria General </v>
      </c>
      <c r="F2079" s="1053" t="str">
        <f>'PIC 2026'!C33</f>
        <v>Capacitación SG-SST y SGA</v>
      </c>
      <c r="G2079" s="1022">
        <v>1</v>
      </c>
      <c r="H2079" s="1022" t="s">
        <v>134</v>
      </c>
      <c r="I2079" s="1022">
        <f>'PIC 2026'!Q33</f>
        <v>14</v>
      </c>
      <c r="J2079" s="1022">
        <f>'PIC 2026'!E33</f>
        <v>0</v>
      </c>
      <c r="K2079" s="1022">
        <f>'PIC 2026'!V33</f>
        <v>0</v>
      </c>
      <c r="L2079" s="1031">
        <f>J2079/I2079</f>
        <v>0</v>
      </c>
      <c r="M2079" s="1031">
        <f>K2079/I2079</f>
        <v>0</v>
      </c>
      <c r="N2079" s="1022">
        <f>'PIC 2026'!E33</f>
        <v>0</v>
      </c>
      <c r="O2079" s="1022">
        <f>'PIC 2026'!V33</f>
        <v>0</v>
      </c>
      <c r="P2079" s="1029" t="e">
        <f>O2079/N2079</f>
        <v>#DIV/0!</v>
      </c>
      <c r="Q2079" s="1029"/>
      <c r="R2079" s="1022">
        <f t="shared" si="239"/>
        <v>0</v>
      </c>
      <c r="S2079" s="1022">
        <f t="shared" si="240"/>
        <v>0</v>
      </c>
    </row>
    <row r="2080" spans="1:19" s="1022" customFormat="1" ht="12" customHeight="1">
      <c r="A2080" s="1022">
        <v>1</v>
      </c>
      <c r="B2080" s="1023" t="str">
        <f>'PIC 2026'!B8</f>
        <v>PIC1</v>
      </c>
      <c r="C2080" s="1053" t="s">
        <v>149</v>
      </c>
      <c r="D2080" s="1053" t="s">
        <v>113</v>
      </c>
      <c r="E2080" s="1023" t="str">
        <f>'PIC 2026'!T8</f>
        <v xml:space="preserve">Secretaria General </v>
      </c>
      <c r="F2080" s="1022" t="str">
        <f>'PIC 2026'!C8</f>
        <v>Participación ciudadana</v>
      </c>
      <c r="G2080" s="1022">
        <v>2</v>
      </c>
      <c r="H2080" s="1022" t="s">
        <v>135</v>
      </c>
      <c r="I2080" s="1022">
        <f>'PIC 2026'!Q8</f>
        <v>1</v>
      </c>
      <c r="J2080" s="1022">
        <f>'PIC 2026'!E8+'PIC 2026'!F8</f>
        <v>1</v>
      </c>
      <c r="K2080" s="1022">
        <f>'PIC 2026'!V8+'PIC 2026'!W8</f>
        <v>0</v>
      </c>
      <c r="L2080" s="1031">
        <f>J2080/I2080</f>
        <v>1</v>
      </c>
      <c r="M2080" s="1031">
        <f>K2080/I2080</f>
        <v>0</v>
      </c>
      <c r="N2080" s="1022">
        <f>'PIC 2026'!F8</f>
        <v>1</v>
      </c>
      <c r="O2080" s="1022">
        <f>'PIC 2026'!W8</f>
        <v>0</v>
      </c>
      <c r="P2080" s="1029">
        <f>O2080/N2080</f>
        <v>0</v>
      </c>
      <c r="Q2080" s="1029"/>
      <c r="R2080" s="1030">
        <f>K2080-J2080</f>
        <v>-1</v>
      </c>
      <c r="S2080" s="1030">
        <f>O2080-N2080</f>
        <v>-1</v>
      </c>
    </row>
    <row r="2081" spans="1:19" s="1022" customFormat="1" ht="12.75" customHeight="1">
      <c r="A2081" s="1022">
        <v>2</v>
      </c>
      <c r="B2081" s="1023" t="str">
        <f>'PIC 2026'!B9</f>
        <v>PIC 2</v>
      </c>
      <c r="C2081" s="1053" t="s">
        <v>149</v>
      </c>
      <c r="D2081" s="1053" t="s">
        <v>113</v>
      </c>
      <c r="E2081" s="1023" t="str">
        <f>'PIC 2026'!T9</f>
        <v xml:space="preserve">Secretaria General </v>
      </c>
      <c r="F2081" s="1022" t="str">
        <f>'PIC 2026'!C9</f>
        <v>Lenguaje concordante y no discriminación</v>
      </c>
      <c r="G2081" s="1022">
        <v>2</v>
      </c>
      <c r="H2081" s="1022" t="s">
        <v>135</v>
      </c>
      <c r="I2081" s="1022">
        <f>'PIC 2026'!Q9</f>
        <v>1</v>
      </c>
      <c r="J2081" s="1022">
        <f>'PIC 2026'!E9+'PIC 2026'!F9</f>
        <v>0</v>
      </c>
      <c r="K2081" s="1022">
        <f>'PIC 2026'!V9+'PIC 2026'!W9</f>
        <v>0</v>
      </c>
      <c r="L2081" s="1031">
        <f>J2081/I2081</f>
        <v>0</v>
      </c>
      <c r="M2081" s="1031">
        <f>K2081/I2081</f>
        <v>0</v>
      </c>
      <c r="N2081" s="1022">
        <f>'PIC 2026'!F9</f>
        <v>0</v>
      </c>
      <c r="O2081" s="1022">
        <f>'PIC 2026'!W9</f>
        <v>0</v>
      </c>
      <c r="P2081" s="1029" t="e">
        <f>O2081/N2081</f>
        <v>#DIV/0!</v>
      </c>
      <c r="Q2081" s="1029"/>
      <c r="R2081" s="1030">
        <f>K2081-J2081</f>
        <v>0</v>
      </c>
      <c r="S2081" s="1030">
        <f>O2081-N2081</f>
        <v>0</v>
      </c>
    </row>
    <row r="2082" spans="1:19" s="1022" customFormat="1">
      <c r="A2082" s="1022">
        <v>3</v>
      </c>
      <c r="B2082" s="1023" t="str">
        <f>'PIC 2026'!B10</f>
        <v>PIC3</v>
      </c>
      <c r="C2082" s="1053" t="s">
        <v>149</v>
      </c>
      <c r="D2082" s="1053" t="s">
        <v>113</v>
      </c>
      <c r="E2082" s="1023" t="str">
        <f>'PIC 2026'!T10</f>
        <v xml:space="preserve">Secretaria General </v>
      </c>
      <c r="F2082" s="1022" t="str">
        <f>'PIC 2026'!C10</f>
        <v>Educación ambiental, territorio y recursos naturales</v>
      </c>
      <c r="G2082" s="1022">
        <v>2</v>
      </c>
      <c r="H2082" s="1022" t="s">
        <v>135</v>
      </c>
      <c r="I2082" s="1022">
        <f>'PIC 2026'!Q10</f>
        <v>3</v>
      </c>
      <c r="J2082" s="1022">
        <f>'PIC 2026'!E10+'PIC 2026'!F10</f>
        <v>0</v>
      </c>
      <c r="K2082" s="1022">
        <f>'PIC 2026'!V10+'PIC 2026'!W10</f>
        <v>0</v>
      </c>
      <c r="L2082" s="1031">
        <f t="shared" si="235"/>
        <v>0</v>
      </c>
      <c r="M2082" s="1031">
        <f t="shared" si="234"/>
        <v>0</v>
      </c>
      <c r="N2082" s="1022">
        <f>'PIC 2026'!F10</f>
        <v>0</v>
      </c>
      <c r="O2082" s="1022">
        <f>'PIC 2026'!W10</f>
        <v>0</v>
      </c>
      <c r="P2082" s="1029" t="e">
        <f t="shared" si="238"/>
        <v>#DIV/0!</v>
      </c>
      <c r="Q2082" s="1029"/>
      <c r="R2082" s="1022">
        <f t="shared" si="236"/>
        <v>0</v>
      </c>
      <c r="S2082" s="1022">
        <f t="shared" si="237"/>
        <v>0</v>
      </c>
    </row>
    <row r="2083" spans="1:19" s="1022" customFormat="1">
      <c r="A2083" s="1022">
        <v>4</v>
      </c>
      <c r="B2083" s="1023" t="str">
        <f>'PIC 2026'!B11</f>
        <v>PIC4</v>
      </c>
      <c r="C2083" s="1053" t="s">
        <v>149</v>
      </c>
      <c r="D2083" s="1053" t="s">
        <v>113</v>
      </c>
      <c r="E2083" s="1023" t="str">
        <f>'PIC 2026'!T11</f>
        <v xml:space="preserve">Secretaria General </v>
      </c>
      <c r="F2083" s="1022" t="str">
        <f>'PIC 2026'!C11</f>
        <v>Cambio climático y desafíos desde la ciudadanía</v>
      </c>
      <c r="G2083" s="1022">
        <v>2</v>
      </c>
      <c r="H2083" s="1022" t="s">
        <v>135</v>
      </c>
      <c r="I2083" s="1022">
        <f>'PIC 2026'!Q11</f>
        <v>2</v>
      </c>
      <c r="J2083" s="1022">
        <f>'PIC 2026'!E11+'PIC 2026'!F11</f>
        <v>0</v>
      </c>
      <c r="K2083" s="1022">
        <f>'PIC 2026'!V11+'PIC 2026'!W11</f>
        <v>0</v>
      </c>
      <c r="L2083" s="1031">
        <f t="shared" si="235"/>
        <v>0</v>
      </c>
      <c r="M2083" s="1031">
        <f t="shared" si="234"/>
        <v>0</v>
      </c>
      <c r="N2083" s="1022">
        <f>'PIC 2026'!F11</f>
        <v>0</v>
      </c>
      <c r="O2083" s="1022">
        <f>'PIC 2026'!W11</f>
        <v>0</v>
      </c>
      <c r="P2083" s="1029" t="e">
        <f t="shared" si="238"/>
        <v>#DIV/0!</v>
      </c>
      <c r="Q2083" s="1029"/>
      <c r="R2083" s="1022">
        <f t="shared" si="236"/>
        <v>0</v>
      </c>
      <c r="S2083" s="1022">
        <f t="shared" si="237"/>
        <v>0</v>
      </c>
    </row>
    <row r="2084" spans="1:19" s="1022" customFormat="1">
      <c r="A2084" s="1022">
        <v>5</v>
      </c>
      <c r="B2084" s="1023" t="str">
        <f>'PIC 2026'!B12</f>
        <v>PIC5</v>
      </c>
      <c r="C2084" s="1053" t="s">
        <v>149</v>
      </c>
      <c r="D2084" s="1053" t="s">
        <v>113</v>
      </c>
      <c r="E2084" s="1023" t="str">
        <f>'PIC 2026'!T12</f>
        <v xml:space="preserve">Secretaria General </v>
      </c>
      <c r="F2084" s="1022" t="str">
        <f>'PIC 2026'!C12</f>
        <v xml:space="preserve">Acciones afirmativas que contribuyan a escenarios incluyentes </v>
      </c>
      <c r="G2084" s="1022">
        <v>2</v>
      </c>
      <c r="H2084" s="1022" t="s">
        <v>135</v>
      </c>
      <c r="I2084" s="1022">
        <f>'PIC 2026'!Q12</f>
        <v>2</v>
      </c>
      <c r="J2084" s="1022">
        <f>'PIC 2026'!E12+'PIC 2026'!F12</f>
        <v>0</v>
      </c>
      <c r="K2084" s="1022">
        <f>'PIC 2026'!V12+'PIC 2026'!W12</f>
        <v>0</v>
      </c>
      <c r="L2084" s="1031">
        <f t="shared" si="235"/>
        <v>0</v>
      </c>
      <c r="M2084" s="1031">
        <f t="shared" ref="M2084:M2135" si="241">K2084/I2084</f>
        <v>0</v>
      </c>
      <c r="N2084" s="1022">
        <f>'PIC 2026'!F12</f>
        <v>0</v>
      </c>
      <c r="O2084" s="1022">
        <f>'PIC 2026'!W12</f>
        <v>0</v>
      </c>
      <c r="P2084" s="1029" t="e">
        <f t="shared" si="238"/>
        <v>#DIV/0!</v>
      </c>
      <c r="Q2084" s="1029"/>
      <c r="R2084" s="1022">
        <f t="shared" si="236"/>
        <v>0</v>
      </c>
      <c r="S2084" s="1022">
        <f t="shared" si="237"/>
        <v>0</v>
      </c>
    </row>
    <row r="2085" spans="1:19" s="1022" customFormat="1">
      <c r="A2085" s="1022">
        <v>6</v>
      </c>
      <c r="B2085" s="1023" t="str">
        <f>'PIC 2026'!B13</f>
        <v>PIC6</v>
      </c>
      <c r="C2085" s="1053" t="s">
        <v>149</v>
      </c>
      <c r="D2085" s="1053" t="s">
        <v>113</v>
      </c>
      <c r="E2085" s="1023" t="str">
        <f>'PIC 2026'!T13</f>
        <v xml:space="preserve">Secretaria General </v>
      </c>
      <c r="F2085" s="1022" t="str">
        <f>'PIC 2026'!C13</f>
        <v>Comunicación asertiva</v>
      </c>
      <c r="G2085" s="1022">
        <v>2</v>
      </c>
      <c r="H2085" s="1022" t="s">
        <v>135</v>
      </c>
      <c r="I2085" s="1022">
        <f>'PIC 2026'!Q13</f>
        <v>2</v>
      </c>
      <c r="J2085" s="1022">
        <f>'PIC 2026'!E13+'PIC 2026'!F13</f>
        <v>0</v>
      </c>
      <c r="K2085" s="1022">
        <f>'PIC 2026'!V13+'PIC 2026'!W13</f>
        <v>0</v>
      </c>
      <c r="L2085" s="1031">
        <f t="shared" si="235"/>
        <v>0</v>
      </c>
      <c r="M2085" s="1031">
        <f t="shared" si="241"/>
        <v>0</v>
      </c>
      <c r="N2085" s="1022">
        <f>'PIC 2026'!F13</f>
        <v>0</v>
      </c>
      <c r="O2085" s="1022">
        <f>'PIC 2026'!W13</f>
        <v>0</v>
      </c>
      <c r="P2085" s="1029" t="e">
        <f t="shared" si="238"/>
        <v>#DIV/0!</v>
      </c>
      <c r="Q2085" s="1029"/>
      <c r="R2085" s="1022">
        <f t="shared" si="236"/>
        <v>0</v>
      </c>
      <c r="S2085" s="1022">
        <f t="shared" si="237"/>
        <v>0</v>
      </c>
    </row>
    <row r="2086" spans="1:19" s="1022" customFormat="1">
      <c r="A2086" s="1022">
        <v>7</v>
      </c>
      <c r="B2086" s="1023" t="str">
        <f>'PIC 2026'!B14</f>
        <v>PIC7</v>
      </c>
      <c r="C2086" s="1053" t="s">
        <v>149</v>
      </c>
      <c r="D2086" s="1053" t="s">
        <v>113</v>
      </c>
      <c r="E2086" s="1023" t="str">
        <f>'PIC 2026'!T14</f>
        <v xml:space="preserve">Secretaria General </v>
      </c>
      <c r="F2086" s="1022" t="str">
        <f>'PIC 2026'!C14</f>
        <v>Programación Python y R</v>
      </c>
      <c r="G2086" s="1022">
        <v>2</v>
      </c>
      <c r="H2086" s="1022" t="s">
        <v>135</v>
      </c>
      <c r="I2086" s="1022">
        <f>'PIC 2026'!Q14</f>
        <v>2</v>
      </c>
      <c r="J2086" s="1022">
        <f>'PIC 2026'!E14+'PIC 2026'!F14</f>
        <v>0</v>
      </c>
      <c r="K2086" s="1022">
        <f>'PIC 2026'!V14+'PIC 2026'!W14</f>
        <v>0</v>
      </c>
      <c r="L2086" s="1031">
        <f t="shared" si="235"/>
        <v>0</v>
      </c>
      <c r="M2086" s="1031">
        <f t="shared" si="241"/>
        <v>0</v>
      </c>
      <c r="N2086" s="1022">
        <f>'PIC 2026'!F14</f>
        <v>0</v>
      </c>
      <c r="O2086" s="1022">
        <f>'PIC 2026'!W14</f>
        <v>0</v>
      </c>
      <c r="P2086" s="1029" t="e">
        <f t="shared" si="238"/>
        <v>#DIV/0!</v>
      </c>
      <c r="Q2086" s="1029"/>
      <c r="R2086" s="1022">
        <f t="shared" si="236"/>
        <v>0</v>
      </c>
      <c r="S2086" s="1022">
        <f t="shared" si="237"/>
        <v>0</v>
      </c>
    </row>
    <row r="2087" spans="1:19" s="1022" customFormat="1">
      <c r="A2087" s="1022">
        <v>8</v>
      </c>
      <c r="B2087" s="1023" t="str">
        <f>'PIC 2026'!B15</f>
        <v>PIC8</v>
      </c>
      <c r="C2087" s="1053" t="s">
        <v>149</v>
      </c>
      <c r="D2087" s="1053" t="s">
        <v>113</v>
      </c>
      <c r="E2087" s="1023" t="str">
        <f>'PIC 2026'!T15</f>
        <v xml:space="preserve">Secretaria General </v>
      </c>
      <c r="F2087" s="1022" t="str">
        <f>'PIC 2026'!C15</f>
        <v>Cibercultura</v>
      </c>
      <c r="G2087" s="1022">
        <v>2</v>
      </c>
      <c r="H2087" s="1022" t="s">
        <v>135</v>
      </c>
      <c r="I2087" s="1022">
        <f>'PIC 2026'!Q15</f>
        <v>4</v>
      </c>
      <c r="J2087" s="1022">
        <f>'PIC 2026'!E15+'PIC 2026'!F15</f>
        <v>1</v>
      </c>
      <c r="K2087" s="1022">
        <f>'PIC 2026'!V15+'PIC 2026'!W15</f>
        <v>0</v>
      </c>
      <c r="L2087" s="1031">
        <f t="shared" si="235"/>
        <v>0.25</v>
      </c>
      <c r="M2087" s="1031">
        <f t="shared" si="241"/>
        <v>0</v>
      </c>
      <c r="N2087" s="1022">
        <f>'PIC 2026'!F15</f>
        <v>1</v>
      </c>
      <c r="O2087" s="1022">
        <f>'PIC 2026'!W15</f>
        <v>0</v>
      </c>
      <c r="P2087" s="1029">
        <f t="shared" si="238"/>
        <v>0</v>
      </c>
      <c r="Q2087" s="1029"/>
      <c r="R2087" s="1022">
        <f t="shared" si="236"/>
        <v>-1</v>
      </c>
      <c r="S2087" s="1022">
        <f t="shared" si="237"/>
        <v>-1</v>
      </c>
    </row>
    <row r="2088" spans="1:19" s="1022" customFormat="1">
      <c r="A2088" s="1022">
        <v>9</v>
      </c>
      <c r="B2088" s="1023" t="str">
        <f>'PIC 2026'!B16</f>
        <v>PIC9</v>
      </c>
      <c r="C2088" s="1053" t="s">
        <v>149</v>
      </c>
      <c r="D2088" s="1053" t="s">
        <v>113</v>
      </c>
      <c r="E2088" s="1023" t="str">
        <f>'PIC 2026'!T16</f>
        <v xml:space="preserve">Secretaria General </v>
      </c>
      <c r="F2088" s="1022" t="str">
        <f>'PIC 2026'!C16</f>
        <v>Analitisis de datos</v>
      </c>
      <c r="G2088" s="1022">
        <v>2</v>
      </c>
      <c r="H2088" s="1022" t="s">
        <v>135</v>
      </c>
      <c r="I2088" s="1022">
        <f>'PIC 2026'!Q16</f>
        <v>2</v>
      </c>
      <c r="J2088" s="1022">
        <f>'PIC 2026'!E16+'PIC 2026'!F16</f>
        <v>0</v>
      </c>
      <c r="K2088" s="1022">
        <f>'PIC 2026'!V16+'PIC 2026'!W16</f>
        <v>0</v>
      </c>
      <c r="L2088" s="1031">
        <f t="shared" si="235"/>
        <v>0</v>
      </c>
      <c r="M2088" s="1031">
        <f t="shared" si="241"/>
        <v>0</v>
      </c>
      <c r="N2088" s="1022">
        <f>'PIC 2026'!F16</f>
        <v>0</v>
      </c>
      <c r="O2088" s="1022">
        <f>'PIC 2026'!W16</f>
        <v>0</v>
      </c>
      <c r="P2088" s="1029" t="e">
        <f t="shared" si="238"/>
        <v>#DIV/0!</v>
      </c>
      <c r="Q2088" s="1029"/>
      <c r="R2088" s="1022">
        <f t="shared" si="236"/>
        <v>0</v>
      </c>
      <c r="S2088" s="1022">
        <f t="shared" si="237"/>
        <v>0</v>
      </c>
    </row>
    <row r="2089" spans="1:19" s="1022" customFormat="1">
      <c r="A2089" s="1022">
        <v>10</v>
      </c>
      <c r="B2089" s="1023" t="str">
        <f>'PIC 2026'!B17</f>
        <v>PIC10</v>
      </c>
      <c r="C2089" s="1053" t="s">
        <v>149</v>
      </c>
      <c r="D2089" s="1053" t="s">
        <v>113</v>
      </c>
      <c r="E2089" s="1023" t="str">
        <f>'PIC 2026'!T17</f>
        <v xml:space="preserve">Secretaria General </v>
      </c>
      <c r="F2089" s="1022" t="str">
        <f>'PIC 2026'!C17</f>
        <v>Prevención de daño antijuridico</v>
      </c>
      <c r="G2089" s="1022">
        <v>2</v>
      </c>
      <c r="H2089" s="1022" t="s">
        <v>135</v>
      </c>
      <c r="I2089" s="1022">
        <f>'PIC 2026'!Q17</f>
        <v>2</v>
      </c>
      <c r="J2089" s="1022">
        <f>'PIC 2026'!E17+'PIC 2026'!F17</f>
        <v>0</v>
      </c>
      <c r="K2089" s="1022">
        <f>'PIC 2026'!V17+'PIC 2026'!W17</f>
        <v>0</v>
      </c>
      <c r="L2089" s="1031">
        <f t="shared" si="235"/>
        <v>0</v>
      </c>
      <c r="M2089" s="1031">
        <f t="shared" si="241"/>
        <v>0</v>
      </c>
      <c r="N2089" s="1022">
        <f>'PIC 2026'!F17</f>
        <v>0</v>
      </c>
      <c r="O2089" s="1022">
        <f>'PIC 2026'!W17</f>
        <v>0</v>
      </c>
      <c r="P2089" s="1029" t="e">
        <f t="shared" si="238"/>
        <v>#DIV/0!</v>
      </c>
      <c r="Q2089" s="1029"/>
      <c r="R2089" s="1022">
        <f t="shared" si="236"/>
        <v>0</v>
      </c>
      <c r="S2089" s="1022">
        <f t="shared" si="237"/>
        <v>0</v>
      </c>
    </row>
    <row r="2090" spans="1:19" s="1022" customFormat="1">
      <c r="A2090" s="1022">
        <v>11</v>
      </c>
      <c r="B2090" s="1023" t="str">
        <f>'PIC 2026'!B18</f>
        <v>PIC11</v>
      </c>
      <c r="C2090" s="1053" t="s">
        <v>149</v>
      </c>
      <c r="D2090" s="1053" t="s">
        <v>113</v>
      </c>
      <c r="E2090" s="1023" t="str">
        <f>'PIC 2026'!T18</f>
        <v xml:space="preserve">Secretaria General </v>
      </c>
      <c r="F2090" s="1022" t="str">
        <f>'PIC 2026'!C18</f>
        <v>Modelo de gestión y presupuesto orientado a resultados</v>
      </c>
      <c r="G2090" s="1022">
        <v>2</v>
      </c>
      <c r="H2090" s="1022" t="s">
        <v>135</v>
      </c>
      <c r="I2090" s="1022">
        <f>'PIC 2026'!Q18</f>
        <v>2</v>
      </c>
      <c r="J2090" s="1022">
        <f>'PIC 2026'!E18+'PIC 2026'!F18</f>
        <v>1</v>
      </c>
      <c r="K2090" s="1022">
        <f>'PIC 2026'!V18+'PIC 2026'!W18</f>
        <v>1</v>
      </c>
      <c r="L2090" s="1031">
        <f t="shared" si="235"/>
        <v>0.5</v>
      </c>
      <c r="M2090" s="1031">
        <f t="shared" si="241"/>
        <v>0.5</v>
      </c>
      <c r="N2090" s="1022">
        <f>'PIC 2026'!F18</f>
        <v>1</v>
      </c>
      <c r="O2090" s="1022">
        <f>'PIC 2026'!W18</f>
        <v>1</v>
      </c>
      <c r="P2090" s="1029">
        <f t="shared" si="238"/>
        <v>1</v>
      </c>
      <c r="Q2090" s="1029"/>
      <c r="R2090" s="1022">
        <f t="shared" si="236"/>
        <v>0</v>
      </c>
      <c r="S2090" s="1022">
        <f t="shared" si="237"/>
        <v>0</v>
      </c>
    </row>
    <row r="2091" spans="1:19" s="1022" customFormat="1">
      <c r="A2091" s="1022">
        <v>12</v>
      </c>
      <c r="B2091" s="1023" t="str">
        <f>'PIC 2026'!B19</f>
        <v>PIC12</v>
      </c>
      <c r="C2091" s="1053" t="s">
        <v>149</v>
      </c>
      <c r="D2091" s="1053" t="s">
        <v>113</v>
      </c>
      <c r="E2091" s="1023" t="str">
        <f>'PIC 2026'!T19</f>
        <v xml:space="preserve">Secretaria General </v>
      </c>
      <c r="F2091" s="1022" t="str">
        <f>'PIC 2026'!C19</f>
        <v>Control Interno disciplinario</v>
      </c>
      <c r="G2091" s="1022">
        <v>2</v>
      </c>
      <c r="H2091" s="1022" t="s">
        <v>135</v>
      </c>
      <c r="I2091" s="1022">
        <f>'PIC 2026'!Q19</f>
        <v>6</v>
      </c>
      <c r="J2091" s="1022">
        <f>'PIC 2026'!E19+'PIC 2026'!F19</f>
        <v>1</v>
      </c>
      <c r="K2091" s="1022">
        <f>'PIC 2026'!V19+'PIC 2026'!W19</f>
        <v>0</v>
      </c>
      <c r="L2091" s="1031">
        <f t="shared" si="235"/>
        <v>0.16666666666666666</v>
      </c>
      <c r="M2091" s="1031">
        <f t="shared" si="241"/>
        <v>0</v>
      </c>
      <c r="N2091" s="1022">
        <f>'PIC 2026'!F19</f>
        <v>1</v>
      </c>
      <c r="O2091" s="1022">
        <f>'PIC 2026'!W19</f>
        <v>0</v>
      </c>
      <c r="P2091" s="1029">
        <f t="shared" si="238"/>
        <v>0</v>
      </c>
      <c r="Q2091" s="1029"/>
      <c r="R2091" s="1022">
        <f t="shared" si="236"/>
        <v>-1</v>
      </c>
      <c r="S2091" s="1022">
        <f t="shared" si="237"/>
        <v>-1</v>
      </c>
    </row>
    <row r="2092" spans="1:19" s="1022" customFormat="1">
      <c r="A2092" s="1022">
        <v>13</v>
      </c>
      <c r="B2092" s="1023" t="str">
        <f>'PIC 2026'!B20</f>
        <v>PIC13</v>
      </c>
      <c r="C2092" s="1053" t="s">
        <v>149</v>
      </c>
      <c r="D2092" s="1053" t="s">
        <v>113</v>
      </c>
      <c r="E2092" s="1023" t="str">
        <f>'PIC 2026'!T20</f>
        <v xml:space="preserve">Secretaria General </v>
      </c>
      <c r="F2092" s="1022" t="str">
        <f>'PIC 2026'!C20</f>
        <v xml:space="preserve">Transparencia </v>
      </c>
      <c r="G2092" s="1022">
        <v>2</v>
      </c>
      <c r="H2092" s="1022" t="s">
        <v>135</v>
      </c>
      <c r="I2092" s="1022">
        <f>'PIC 2026'!Q20</f>
        <v>12</v>
      </c>
      <c r="J2092" s="1022">
        <f>'PIC 2026'!E20+'PIC 2026'!F20</f>
        <v>1</v>
      </c>
      <c r="K2092" s="1022">
        <f>'PIC 2026'!V20+'PIC 2026'!W20</f>
        <v>0</v>
      </c>
      <c r="L2092" s="1031">
        <f t="shared" si="235"/>
        <v>8.3333333333333329E-2</v>
      </c>
      <c r="M2092" s="1031">
        <f t="shared" si="241"/>
        <v>0</v>
      </c>
      <c r="N2092" s="1022">
        <f>'PIC 2026'!F20</f>
        <v>1</v>
      </c>
      <c r="O2092" s="1022">
        <f>'PIC 2026'!W20</f>
        <v>0</v>
      </c>
      <c r="P2092" s="1029">
        <f t="shared" si="238"/>
        <v>0</v>
      </c>
      <c r="Q2092" s="1029"/>
      <c r="R2092" s="1022">
        <f t="shared" si="236"/>
        <v>-1</v>
      </c>
      <c r="S2092" s="1022">
        <f t="shared" si="237"/>
        <v>-1</v>
      </c>
    </row>
    <row r="2093" spans="1:19" s="1022" customFormat="1">
      <c r="A2093" s="1022">
        <v>14</v>
      </c>
      <c r="B2093" s="1023" t="str">
        <f>'PIC 2026'!B21</f>
        <v>PIC14</v>
      </c>
      <c r="C2093" s="1053" t="s">
        <v>149</v>
      </c>
      <c r="D2093" s="1053" t="s">
        <v>113</v>
      </c>
      <c r="E2093" s="1023" t="str">
        <f>'PIC 2026'!T21</f>
        <v xml:space="preserve">Secretaria General </v>
      </c>
      <c r="F2093" s="1022" t="str">
        <f>'PIC 2026'!C21</f>
        <v>Gestión documental y redacción de textos</v>
      </c>
      <c r="G2093" s="1022">
        <v>2</v>
      </c>
      <c r="H2093" s="1022" t="s">
        <v>135</v>
      </c>
      <c r="I2093" s="1022">
        <f>'PIC 2026'!Q21</f>
        <v>2</v>
      </c>
      <c r="J2093" s="1022">
        <f>'PIC 2026'!E21+'PIC 2026'!F21</f>
        <v>1</v>
      </c>
      <c r="K2093" s="1022">
        <f>'PIC 2026'!V21+'PIC 2026'!W21</f>
        <v>1</v>
      </c>
      <c r="L2093" s="1031">
        <f t="shared" si="235"/>
        <v>0.5</v>
      </c>
      <c r="M2093" s="1031">
        <f t="shared" si="241"/>
        <v>0.5</v>
      </c>
      <c r="N2093" s="1022">
        <f>'PIC 2026'!F21</f>
        <v>1</v>
      </c>
      <c r="O2093" s="1022">
        <f>'PIC 2026'!W21</f>
        <v>1</v>
      </c>
      <c r="P2093" s="1029">
        <f t="shared" si="238"/>
        <v>1</v>
      </c>
      <c r="Q2093" s="1029"/>
      <c r="R2093" s="1022">
        <f t="shared" si="236"/>
        <v>0</v>
      </c>
      <c r="S2093" s="1022">
        <f t="shared" si="237"/>
        <v>0</v>
      </c>
    </row>
    <row r="2094" spans="1:19" s="1022" customFormat="1">
      <c r="A2094" s="1022">
        <v>15</v>
      </c>
      <c r="B2094" s="1023" t="str">
        <f>'PIC 2026'!B22</f>
        <v>PIC15</v>
      </c>
      <c r="C2094" s="1053" t="s">
        <v>149</v>
      </c>
      <c r="D2094" s="1053" t="s">
        <v>113</v>
      </c>
      <c r="E2094" s="1023" t="str">
        <f>'PIC 2026'!T22</f>
        <v xml:space="preserve">Secretaria General </v>
      </c>
      <c r="F2094" s="1022" t="str">
        <f>'PIC 2026'!C22</f>
        <v>Gestión Contractual</v>
      </c>
      <c r="G2094" s="1022">
        <v>2</v>
      </c>
      <c r="H2094" s="1022" t="s">
        <v>135</v>
      </c>
      <c r="I2094" s="1022">
        <f>'PIC 2026'!Q22</f>
        <v>2</v>
      </c>
      <c r="J2094" s="1022">
        <f>'PIC 2026'!E22+'PIC 2026'!F22</f>
        <v>1</v>
      </c>
      <c r="K2094" s="1022">
        <f>'PIC 2026'!V22+'PIC 2026'!W22</f>
        <v>0</v>
      </c>
      <c r="L2094" s="1031">
        <f t="shared" si="235"/>
        <v>0.5</v>
      </c>
      <c r="M2094" s="1031">
        <f t="shared" si="241"/>
        <v>0</v>
      </c>
      <c r="N2094" s="1022">
        <f>'PIC 2026'!F22</f>
        <v>1</v>
      </c>
      <c r="O2094" s="1022">
        <f>'PIC 2026'!W22</f>
        <v>0</v>
      </c>
      <c r="P2094" s="1029">
        <f t="shared" si="238"/>
        <v>0</v>
      </c>
      <c r="Q2094" s="1029"/>
      <c r="R2094" s="1022">
        <f t="shared" si="236"/>
        <v>-1</v>
      </c>
      <c r="S2094" s="1022">
        <f t="shared" si="237"/>
        <v>-1</v>
      </c>
    </row>
    <row r="2095" spans="1:19" s="1022" customFormat="1">
      <c r="A2095" s="1022">
        <v>16</v>
      </c>
      <c r="B2095" s="1023" t="str">
        <f>'PIC 2026'!B23</f>
        <v>PIC16</v>
      </c>
      <c r="C2095" s="1053" t="s">
        <v>149</v>
      </c>
      <c r="D2095" s="1053" t="s">
        <v>113</v>
      </c>
      <c r="E2095" s="1023" t="str">
        <f>'PIC 2026'!T23</f>
        <v xml:space="preserve">Secretaria General </v>
      </c>
      <c r="F2095" s="1022" t="str">
        <f>'PIC 2026'!C23</f>
        <v xml:space="preserve">Habilidades Blandas (Inteligencias Multiples) </v>
      </c>
      <c r="G2095" s="1022">
        <v>2</v>
      </c>
      <c r="H2095" s="1022" t="s">
        <v>135</v>
      </c>
      <c r="I2095" s="1022">
        <f>'PIC 2026'!Q23</f>
        <v>2</v>
      </c>
      <c r="J2095" s="1022">
        <f>'PIC 2026'!E23+'PIC 2026'!F23</f>
        <v>0</v>
      </c>
      <c r="K2095" s="1022">
        <f>'PIC 2026'!V23+'PIC 2026'!W23</f>
        <v>0</v>
      </c>
      <c r="L2095" s="1031">
        <f t="shared" si="235"/>
        <v>0</v>
      </c>
      <c r="M2095" s="1031">
        <f t="shared" si="241"/>
        <v>0</v>
      </c>
      <c r="N2095" s="1022">
        <f>'PIC 2026'!F23</f>
        <v>0</v>
      </c>
      <c r="O2095" s="1022">
        <f>'PIC 2026'!W23</f>
        <v>0</v>
      </c>
      <c r="P2095" s="1029" t="e">
        <f t="shared" si="238"/>
        <v>#DIV/0!</v>
      </c>
      <c r="Q2095" s="1029"/>
      <c r="R2095" s="1022">
        <f t="shared" si="236"/>
        <v>0</v>
      </c>
      <c r="S2095" s="1022">
        <f t="shared" si="237"/>
        <v>0</v>
      </c>
    </row>
    <row r="2096" spans="1:19" s="1022" customFormat="1">
      <c r="A2096" s="1022">
        <v>17</v>
      </c>
      <c r="B2096" s="1023" t="str">
        <f>'PIC 2026'!B24</f>
        <v>PIC17</v>
      </c>
      <c r="C2096" s="1053" t="s">
        <v>149</v>
      </c>
      <c r="D2096" s="1053" t="s">
        <v>113</v>
      </c>
      <c r="E2096" s="1023" t="str">
        <f>'PIC 2026'!T24</f>
        <v xml:space="preserve">Secretaria General </v>
      </c>
      <c r="F2096" s="1022" t="str">
        <f>'PIC 2026'!C24</f>
        <v>Módulos SIIF</v>
      </c>
      <c r="G2096" s="1022">
        <v>2</v>
      </c>
      <c r="H2096" s="1022" t="s">
        <v>135</v>
      </c>
      <c r="I2096" s="1022">
        <f>'PIC 2026'!Q24</f>
        <v>1</v>
      </c>
      <c r="J2096" s="1022">
        <f>'PIC 2026'!E24+'PIC 2026'!F24</f>
        <v>0</v>
      </c>
      <c r="K2096" s="1022">
        <f>'PIC 2026'!V24+'PIC 2026'!W24</f>
        <v>0</v>
      </c>
      <c r="L2096" s="1031">
        <f t="shared" si="235"/>
        <v>0</v>
      </c>
      <c r="M2096" s="1031">
        <f t="shared" si="241"/>
        <v>0</v>
      </c>
      <c r="N2096" s="1022">
        <f>'PIC 2026'!F24</f>
        <v>0</v>
      </c>
      <c r="O2096" s="1022">
        <f>'PIC 2026'!W24</f>
        <v>0</v>
      </c>
      <c r="P2096" s="1029" t="e">
        <f t="shared" si="238"/>
        <v>#DIV/0!</v>
      </c>
      <c r="Q2096" s="1029"/>
      <c r="R2096" s="1022">
        <f t="shared" si="236"/>
        <v>0</v>
      </c>
      <c r="S2096" s="1022">
        <f t="shared" si="237"/>
        <v>0</v>
      </c>
    </row>
    <row r="2097" spans="1:19" s="1022" customFormat="1">
      <c r="A2097" s="1022">
        <v>18</v>
      </c>
      <c r="B2097" s="1023" t="str">
        <f>'PIC 2026'!B25</f>
        <v>PIC18</v>
      </c>
      <c r="C2097" s="1053" t="s">
        <v>149</v>
      </c>
      <c r="D2097" s="1053" t="s">
        <v>113</v>
      </c>
      <c r="E2097" s="1023" t="str">
        <f>'PIC 2026'!T25</f>
        <v xml:space="preserve">Secretaria General </v>
      </c>
      <c r="F2097" s="1022" t="str">
        <f>'PIC 2026'!C25</f>
        <v>Modelo Integrado de Planeación y Gestión</v>
      </c>
      <c r="G2097" s="1022">
        <v>2</v>
      </c>
      <c r="H2097" s="1022" t="s">
        <v>135</v>
      </c>
      <c r="I2097" s="1022">
        <f>'PIC 2026'!Q25</f>
        <v>1</v>
      </c>
      <c r="J2097" s="1022">
        <f>'PIC 2026'!E25+'PIC 2026'!F25</f>
        <v>1</v>
      </c>
      <c r="K2097" s="1022">
        <f>'PIC 2026'!V25+'PIC 2026'!W25</f>
        <v>0</v>
      </c>
      <c r="L2097" s="1031">
        <f t="shared" si="235"/>
        <v>1</v>
      </c>
      <c r="M2097" s="1031">
        <f t="shared" si="241"/>
        <v>0</v>
      </c>
      <c r="N2097" s="1022">
        <f>'PIC 2026'!F25</f>
        <v>1</v>
      </c>
      <c r="O2097" s="1022">
        <f>'PIC 2026'!W25</f>
        <v>0</v>
      </c>
      <c r="P2097" s="1029">
        <f t="shared" si="238"/>
        <v>0</v>
      </c>
      <c r="Q2097" s="1029"/>
      <c r="R2097" s="1022">
        <f t="shared" si="236"/>
        <v>-1</v>
      </c>
      <c r="S2097" s="1022">
        <f t="shared" si="237"/>
        <v>-1</v>
      </c>
    </row>
    <row r="2098" spans="1:19" s="1022" customFormat="1">
      <c r="A2098" s="1022">
        <v>19</v>
      </c>
      <c r="B2098" s="1023" t="str">
        <f>'PIC 2026'!B26</f>
        <v>PIC19</v>
      </c>
      <c r="C2098" s="1053" t="s">
        <v>149</v>
      </c>
      <c r="D2098" s="1053" t="s">
        <v>113</v>
      </c>
      <c r="E2098" s="1023" t="str">
        <f>'PIC 2026'!T26</f>
        <v xml:space="preserve">Secretaria General </v>
      </c>
      <c r="F2098" s="1022" t="str">
        <f>'PIC 2026'!C26</f>
        <v>Sistema de Gestión de calidad</v>
      </c>
      <c r="G2098" s="1022">
        <v>2</v>
      </c>
      <c r="H2098" s="1022" t="s">
        <v>135</v>
      </c>
      <c r="I2098" s="1022">
        <f>'PIC 2026'!Q26</f>
        <v>2</v>
      </c>
      <c r="J2098" s="1022">
        <f>'PIC 2026'!E26+'PIC 2026'!F26</f>
        <v>0</v>
      </c>
      <c r="K2098" s="1022">
        <f>'PIC 2026'!V26+'PIC 2026'!W26</f>
        <v>0</v>
      </c>
      <c r="L2098" s="1031">
        <f t="shared" si="235"/>
        <v>0</v>
      </c>
      <c r="M2098" s="1031">
        <f t="shared" si="241"/>
        <v>0</v>
      </c>
      <c r="N2098" s="1022">
        <f>'PIC 2026'!F26</f>
        <v>0</v>
      </c>
      <c r="O2098" s="1022">
        <f>'PIC 2026'!W26</f>
        <v>0</v>
      </c>
      <c r="P2098" s="1029" t="e">
        <f t="shared" si="238"/>
        <v>#DIV/0!</v>
      </c>
      <c r="Q2098" s="1029"/>
      <c r="R2098" s="1022">
        <f t="shared" si="236"/>
        <v>0</v>
      </c>
      <c r="S2098" s="1022">
        <f t="shared" si="237"/>
        <v>0</v>
      </c>
    </row>
    <row r="2099" spans="1:19" s="1022" customFormat="1">
      <c r="A2099" s="1022">
        <v>20</v>
      </c>
      <c r="B2099" s="1023" t="str">
        <f>'PIC 2026'!B27</f>
        <v>PIC20</v>
      </c>
      <c r="C2099" s="1053" t="s">
        <v>149</v>
      </c>
      <c r="D2099" s="1053" t="s">
        <v>113</v>
      </c>
      <c r="E2099" s="1023" t="str">
        <f>'PIC 2026'!T27</f>
        <v xml:space="preserve">Secretaria General </v>
      </c>
      <c r="F2099" s="1022" t="str">
        <f>'PIC 2026'!C27</f>
        <v xml:space="preserve">Aspectos de sensibilidad para las áreas administrativas sobre la gestión metrologíca </v>
      </c>
      <c r="G2099" s="1022">
        <v>2</v>
      </c>
      <c r="H2099" s="1022" t="s">
        <v>135</v>
      </c>
      <c r="I2099" s="1022">
        <f>'PIC 2026'!Q27</f>
        <v>5</v>
      </c>
      <c r="J2099" s="1022">
        <f>'PIC 2026'!E27+'PIC 2026'!F27</f>
        <v>0</v>
      </c>
      <c r="K2099" s="1022">
        <f>'PIC 2026'!V27+'PIC 2026'!W27</f>
        <v>0</v>
      </c>
      <c r="L2099" s="1031">
        <f t="shared" si="235"/>
        <v>0</v>
      </c>
      <c r="M2099" s="1031">
        <f t="shared" si="241"/>
        <v>0</v>
      </c>
      <c r="N2099" s="1022">
        <f>'PIC 2026'!F27</f>
        <v>0</v>
      </c>
      <c r="O2099" s="1022">
        <f>'PIC 2026'!W27</f>
        <v>0</v>
      </c>
      <c r="P2099" s="1029" t="e">
        <f t="shared" si="238"/>
        <v>#DIV/0!</v>
      </c>
      <c r="Q2099" s="1029"/>
      <c r="R2099" s="1022">
        <f t="shared" si="236"/>
        <v>0</v>
      </c>
      <c r="S2099" s="1022">
        <f t="shared" si="237"/>
        <v>0</v>
      </c>
    </row>
    <row r="2100" spans="1:19" s="1022" customFormat="1">
      <c r="A2100" s="1022">
        <v>21</v>
      </c>
      <c r="B2100" s="1023" t="str">
        <f>'PIC 2026'!B28</f>
        <v>PIC21</v>
      </c>
      <c r="C2100" s="1053" t="s">
        <v>149</v>
      </c>
      <c r="D2100" s="1053" t="s">
        <v>113</v>
      </c>
      <c r="E2100" s="1023" t="str">
        <f>'PIC 2026'!T28</f>
        <v xml:space="preserve">Secretaria General </v>
      </c>
      <c r="F2100" s="1022" t="str">
        <f>'PIC 2026'!C28</f>
        <v>Normatividad vigente de Talento Humano</v>
      </c>
      <c r="G2100" s="1022">
        <v>2</v>
      </c>
      <c r="H2100" s="1022" t="s">
        <v>135</v>
      </c>
      <c r="I2100" s="1022">
        <f>'PIC 2026'!Q28</f>
        <v>5</v>
      </c>
      <c r="J2100" s="1022">
        <f>'PIC 2026'!E28+'PIC 2026'!F28</f>
        <v>1</v>
      </c>
      <c r="K2100" s="1022">
        <f>'PIC 2026'!V28+'PIC 2026'!W28</f>
        <v>1</v>
      </c>
      <c r="L2100" s="1031">
        <f t="shared" si="235"/>
        <v>0.2</v>
      </c>
      <c r="M2100" s="1031">
        <f t="shared" si="241"/>
        <v>0.2</v>
      </c>
      <c r="N2100" s="1022">
        <f>'PIC 2026'!F28</f>
        <v>0</v>
      </c>
      <c r="O2100" s="1022">
        <f>'PIC 2026'!W28</f>
        <v>0</v>
      </c>
      <c r="P2100" s="1029" t="e">
        <f t="shared" si="238"/>
        <v>#DIV/0!</v>
      </c>
      <c r="Q2100" s="1029"/>
      <c r="R2100" s="1022">
        <f t="shared" si="236"/>
        <v>0</v>
      </c>
      <c r="S2100" s="1022">
        <f t="shared" si="237"/>
        <v>0</v>
      </c>
    </row>
    <row r="2101" spans="1:19" s="1022" customFormat="1">
      <c r="A2101" s="1022">
        <v>22</v>
      </c>
      <c r="B2101" s="1023" t="str">
        <f>'PIC 2026'!B29</f>
        <v>PIC22</v>
      </c>
      <c r="C2101" s="1053" t="s">
        <v>149</v>
      </c>
      <c r="D2101" s="1053" t="s">
        <v>113</v>
      </c>
      <c r="E2101" s="1023" t="str">
        <f>'PIC 2026'!T29</f>
        <v xml:space="preserve">Secretaria General </v>
      </c>
      <c r="F2101" s="1022" t="str">
        <f>'PIC 2026'!C29</f>
        <v>Administracion Publica</v>
      </c>
      <c r="G2101" s="1022">
        <v>2</v>
      </c>
      <c r="H2101" s="1022" t="s">
        <v>135</v>
      </c>
      <c r="I2101" s="1022">
        <f>'PIC 2026'!Q29</f>
        <v>4</v>
      </c>
      <c r="J2101" s="1022">
        <f>'PIC 2026'!E29+'PIC 2026'!F29</f>
        <v>0</v>
      </c>
      <c r="K2101" s="1022">
        <f>'PIC 2026'!V29+'PIC 2026'!W29</f>
        <v>0</v>
      </c>
      <c r="L2101" s="1031">
        <f t="shared" si="235"/>
        <v>0</v>
      </c>
      <c r="M2101" s="1031">
        <f t="shared" si="241"/>
        <v>0</v>
      </c>
      <c r="N2101" s="1022">
        <f>'PIC 2026'!F29</f>
        <v>0</v>
      </c>
      <c r="O2101" s="1022">
        <f>'PIC 2026'!W29</f>
        <v>0</v>
      </c>
      <c r="P2101" s="1029" t="e">
        <f t="shared" si="238"/>
        <v>#DIV/0!</v>
      </c>
      <c r="Q2101" s="1029"/>
      <c r="R2101" s="1022">
        <f t="shared" si="236"/>
        <v>0</v>
      </c>
      <c r="S2101" s="1022">
        <f t="shared" si="237"/>
        <v>0</v>
      </c>
    </row>
    <row r="2102" spans="1:19" s="1022" customFormat="1">
      <c r="A2102" s="1022">
        <v>23</v>
      </c>
      <c r="B2102" s="1023" t="str">
        <f>'PIC 2026'!B30</f>
        <v>PIC23</v>
      </c>
      <c r="C2102" s="1053" t="s">
        <v>149</v>
      </c>
      <c r="D2102" s="1053" t="s">
        <v>113</v>
      </c>
      <c r="E2102" s="1023" t="str">
        <f>'PIC 2026'!T30</f>
        <v xml:space="preserve">Secretaria General </v>
      </c>
      <c r="F2102" s="1022" t="str">
        <f>'PIC 2026'!C30</f>
        <v>Inducción y Reinducción</v>
      </c>
      <c r="G2102" s="1022">
        <v>2</v>
      </c>
      <c r="H2102" s="1022" t="s">
        <v>135</v>
      </c>
      <c r="I2102" s="1022">
        <f>'PIC 2026'!Q30</f>
        <v>3</v>
      </c>
      <c r="J2102" s="1022">
        <f>'PIC 2026'!E30+'PIC 2026'!F30</f>
        <v>0</v>
      </c>
      <c r="K2102" s="1022">
        <f>'PIC 2026'!V30+'PIC 2026'!W30</f>
        <v>0</v>
      </c>
      <c r="L2102" s="1031">
        <f t="shared" si="235"/>
        <v>0</v>
      </c>
      <c r="M2102" s="1031">
        <f t="shared" si="241"/>
        <v>0</v>
      </c>
      <c r="N2102" s="1022">
        <f>'PIC 2026'!F30</f>
        <v>0</v>
      </c>
      <c r="O2102" s="1022">
        <f>'PIC 2026'!W30</f>
        <v>0</v>
      </c>
      <c r="P2102" s="1029" t="e">
        <f t="shared" si="238"/>
        <v>#DIV/0!</v>
      </c>
      <c r="Q2102" s="1029"/>
      <c r="R2102" s="1022">
        <f t="shared" si="236"/>
        <v>0</v>
      </c>
      <c r="S2102" s="1022">
        <f t="shared" si="237"/>
        <v>0</v>
      </c>
    </row>
    <row r="2103" spans="1:19" s="1022" customFormat="1">
      <c r="A2103" s="1022">
        <v>24</v>
      </c>
      <c r="B2103" s="1023" t="str">
        <f>'PIC 2026'!B31</f>
        <v>PIC24</v>
      </c>
      <c r="C2103" s="1053" t="s">
        <v>149</v>
      </c>
      <c r="D2103" s="1053" t="s">
        <v>113</v>
      </c>
      <c r="E2103" s="1023" t="str">
        <f>'PIC 2026'!T31</f>
        <v xml:space="preserve">Secretaria General </v>
      </c>
      <c r="F2103" s="1022" t="str">
        <f>'PIC 2026'!C31</f>
        <v>Entrenamiento en el puesto de trabajo</v>
      </c>
      <c r="G2103" s="1022">
        <v>2</v>
      </c>
      <c r="H2103" s="1022" t="s">
        <v>135</v>
      </c>
      <c r="I2103" s="1022">
        <f>'PIC 2026'!Q31</f>
        <v>3</v>
      </c>
      <c r="J2103" s="1022">
        <f>'PIC 2026'!E31+'PIC 2026'!F31</f>
        <v>1</v>
      </c>
      <c r="K2103" s="1022">
        <f>'PIC 2026'!V31+'PIC 2026'!W31</f>
        <v>1</v>
      </c>
      <c r="L2103" s="1031">
        <f t="shared" si="235"/>
        <v>0.33333333333333331</v>
      </c>
      <c r="M2103" s="1031">
        <f t="shared" si="241"/>
        <v>0.33333333333333331</v>
      </c>
      <c r="N2103" s="1022">
        <f>'PIC 2026'!F31</f>
        <v>1</v>
      </c>
      <c r="O2103" s="1022">
        <f>'PIC 2026'!W31</f>
        <v>1</v>
      </c>
      <c r="P2103" s="1029">
        <f t="shared" si="238"/>
        <v>1</v>
      </c>
      <c r="Q2103" s="1029"/>
      <c r="R2103" s="1022">
        <f t="shared" si="236"/>
        <v>0</v>
      </c>
      <c r="S2103" s="1022">
        <f t="shared" si="237"/>
        <v>0</v>
      </c>
    </row>
    <row r="2104" spans="1:19" s="1022" customFormat="1" ht="12.75" customHeight="1">
      <c r="A2104" s="1022">
        <v>25</v>
      </c>
      <c r="B2104" s="1023" t="str">
        <f>'PIC 2026'!B32</f>
        <v>PIC25</v>
      </c>
      <c r="C2104" s="1022" t="s">
        <v>149</v>
      </c>
      <c r="D2104" s="1022" t="s">
        <v>113</v>
      </c>
      <c r="E2104" s="1023" t="str">
        <f>'PIC 2026'!T32</f>
        <v xml:space="preserve">Secretaria General </v>
      </c>
      <c r="F2104" s="1022" t="str">
        <f>'PIC 2026'!C32</f>
        <v>Bilingüismo</v>
      </c>
      <c r="G2104" s="1022">
        <v>2</v>
      </c>
      <c r="H2104" s="1022" t="s">
        <v>135</v>
      </c>
      <c r="I2104" s="1022">
        <f>'PIC 2026'!Q32</f>
        <v>1</v>
      </c>
      <c r="J2104" s="1022">
        <f>'PIC 2026'!E32+'PIC 2026'!F32</f>
        <v>0</v>
      </c>
      <c r="K2104" s="1022">
        <f>'PIC 2026'!V32+'PIC 2026'!W32</f>
        <v>0</v>
      </c>
      <c r="L2104" s="1031">
        <f t="shared" si="235"/>
        <v>0</v>
      </c>
      <c r="M2104" s="1031">
        <f t="shared" si="241"/>
        <v>0</v>
      </c>
      <c r="N2104" s="1022">
        <f>'PIC 2026'!F32</f>
        <v>0</v>
      </c>
      <c r="O2104" s="1022">
        <f>'PIC 2026'!W32</f>
        <v>0</v>
      </c>
      <c r="P2104" s="1029" t="e">
        <f t="shared" si="238"/>
        <v>#DIV/0!</v>
      </c>
      <c r="Q2104" s="1029"/>
      <c r="R2104" s="1022">
        <f t="shared" si="236"/>
        <v>0</v>
      </c>
      <c r="S2104" s="1022">
        <f t="shared" si="237"/>
        <v>0</v>
      </c>
    </row>
    <row r="2105" spans="1:19" s="1022" customFormat="1">
      <c r="A2105" s="1022">
        <v>26</v>
      </c>
      <c r="B2105" s="1023" t="str">
        <f>'PIC 2026'!B33</f>
        <v>PIC26</v>
      </c>
      <c r="C2105" s="1053" t="s">
        <v>149</v>
      </c>
      <c r="D2105" s="1053" t="s">
        <v>113</v>
      </c>
      <c r="E2105" s="1023" t="str">
        <f>'PIC 2026'!T33</f>
        <v xml:space="preserve">Secretaria General </v>
      </c>
      <c r="F2105" s="1022" t="str">
        <f>'PIC 2026'!C33</f>
        <v>Capacitación SG-SST y SGA</v>
      </c>
      <c r="G2105" s="1022">
        <v>2</v>
      </c>
      <c r="H2105" s="1022" t="s">
        <v>135</v>
      </c>
      <c r="I2105" s="1022">
        <f>'PIC 2026'!Q33</f>
        <v>14</v>
      </c>
      <c r="J2105" s="1022">
        <f>'PIC 2026'!E33+'PIC 2026'!F33</f>
        <v>0</v>
      </c>
      <c r="K2105" s="1022">
        <f>'PIC 2026'!V33+'PIC 2026'!W33</f>
        <v>0</v>
      </c>
      <c r="L2105" s="1031">
        <f t="shared" si="235"/>
        <v>0</v>
      </c>
      <c r="M2105" s="1031">
        <f t="shared" si="241"/>
        <v>0</v>
      </c>
      <c r="N2105" s="1022">
        <f>'PIC 2026'!F33</f>
        <v>0</v>
      </c>
      <c r="O2105" s="1022">
        <f>'PIC 2026'!W33</f>
        <v>0</v>
      </c>
      <c r="P2105" s="1029" t="e">
        <f t="shared" si="238"/>
        <v>#DIV/0!</v>
      </c>
      <c r="Q2105" s="1029"/>
      <c r="R2105" s="1022">
        <f t="shared" si="236"/>
        <v>0</v>
      </c>
      <c r="S2105" s="1022">
        <f t="shared" si="237"/>
        <v>0</v>
      </c>
    </row>
    <row r="2106" spans="1:19">
      <c r="A2106" s="1022">
        <v>1</v>
      </c>
      <c r="B2106" s="1023" t="str">
        <f>'PIC 2026'!B8</f>
        <v>PIC1</v>
      </c>
      <c r="C2106" s="1053" t="s">
        <v>149</v>
      </c>
      <c r="D2106" s="1053" t="s">
        <v>113</v>
      </c>
      <c r="E2106" s="1023" t="str">
        <f>'PIC 2026'!T8</f>
        <v xml:space="preserve">Secretaria General </v>
      </c>
      <c r="F2106" s="1022" t="str">
        <f>'PIC 2026'!C8</f>
        <v>Participación ciudadana</v>
      </c>
      <c r="G2106" s="1022">
        <v>3</v>
      </c>
      <c r="H2106" s="1022" t="s">
        <v>136</v>
      </c>
      <c r="I2106" s="1022">
        <f>'PIC 2026'!Q8</f>
        <v>1</v>
      </c>
      <c r="J2106" s="1022">
        <f>'PIC 2026'!E8+'PIC 2026'!F8+'PIC 2026'!G8</f>
        <v>1</v>
      </c>
      <c r="K2106" s="1022">
        <f>'PIC 2026'!V8+'PIC 2026'!W8+'PIC 2026'!X8</f>
        <v>1</v>
      </c>
      <c r="L2106" s="1031">
        <f t="shared" si="235"/>
        <v>1</v>
      </c>
      <c r="M2106" s="1031">
        <f t="shared" si="241"/>
        <v>1</v>
      </c>
      <c r="N2106" s="1022">
        <f>'PIC 2026'!G8</f>
        <v>0</v>
      </c>
      <c r="O2106" s="1022">
        <f>'PIC 2026'!X8</f>
        <v>1</v>
      </c>
      <c r="P2106" s="1029" t="e">
        <f t="shared" si="238"/>
        <v>#DIV/0!</v>
      </c>
      <c r="Q2106" s="1029"/>
      <c r="R2106" s="1022">
        <f t="shared" si="236"/>
        <v>0</v>
      </c>
      <c r="S2106" s="1022">
        <f t="shared" si="237"/>
        <v>1</v>
      </c>
    </row>
    <row r="2107" spans="1:19">
      <c r="A2107" s="1022">
        <v>2</v>
      </c>
      <c r="B2107" s="1023" t="str">
        <f>'PIC 2026'!B9</f>
        <v>PIC 2</v>
      </c>
      <c r="C2107" s="1053" t="s">
        <v>149</v>
      </c>
      <c r="D2107" s="1053" t="s">
        <v>113</v>
      </c>
      <c r="E2107" s="1023" t="str">
        <f>'PIC 2026'!T9</f>
        <v xml:space="preserve">Secretaria General </v>
      </c>
      <c r="F2107" s="1022" t="str">
        <f>'PIC 2026'!C9</f>
        <v>Lenguaje concordante y no discriminación</v>
      </c>
      <c r="G2107" s="1022">
        <v>3</v>
      </c>
      <c r="H2107" s="1022" t="s">
        <v>136</v>
      </c>
      <c r="I2107" s="1022">
        <f>'PIC 2026'!Q9</f>
        <v>1</v>
      </c>
      <c r="J2107" s="1022">
        <f>'PIC 2026'!E9+'PIC 2026'!F9+'PIC 2026'!G9</f>
        <v>0</v>
      </c>
      <c r="K2107" s="1022">
        <f>'PIC 2026'!V9+'PIC 2026'!W9+'PIC 2026'!X9</f>
        <v>0</v>
      </c>
      <c r="L2107" s="1031">
        <f t="shared" si="235"/>
        <v>0</v>
      </c>
      <c r="M2107" s="1031">
        <f t="shared" si="241"/>
        <v>0</v>
      </c>
      <c r="N2107" s="1022">
        <f>'PIC 2026'!G9</f>
        <v>0</v>
      </c>
      <c r="O2107" s="1022">
        <f>'PIC 2026'!X9</f>
        <v>0</v>
      </c>
      <c r="P2107" s="1029" t="e">
        <f t="shared" si="238"/>
        <v>#DIV/0!</v>
      </c>
      <c r="Q2107" s="1029"/>
      <c r="R2107" s="1022">
        <f t="shared" si="236"/>
        <v>0</v>
      </c>
      <c r="S2107" s="1022">
        <f t="shared" si="237"/>
        <v>0</v>
      </c>
    </row>
    <row r="2108" spans="1:19">
      <c r="A2108" s="1022">
        <v>3</v>
      </c>
      <c r="B2108" s="1023" t="str">
        <f>'PIC 2026'!B10</f>
        <v>PIC3</v>
      </c>
      <c r="C2108" s="1053" t="s">
        <v>149</v>
      </c>
      <c r="D2108" s="1053" t="s">
        <v>113</v>
      </c>
      <c r="E2108" s="1023" t="str">
        <f>'PIC 2026'!T10</f>
        <v xml:space="preserve">Secretaria General </v>
      </c>
      <c r="F2108" s="1022" t="str">
        <f>'PIC 2026'!C10</f>
        <v>Educación ambiental, territorio y recursos naturales</v>
      </c>
      <c r="G2108" s="1022">
        <v>3</v>
      </c>
      <c r="H2108" s="1022" t="s">
        <v>136</v>
      </c>
      <c r="I2108" s="1022">
        <f>'PIC 2026'!Q10</f>
        <v>3</v>
      </c>
      <c r="J2108" s="1022">
        <f>'PIC 2026'!E10+'PIC 2026'!F10+'PIC 2026'!G10</f>
        <v>1</v>
      </c>
      <c r="K2108" s="1022">
        <f>'PIC 2026'!V10+'PIC 2026'!W10+'PIC 2026'!X10</f>
        <v>1</v>
      </c>
      <c r="L2108" s="1031">
        <f t="shared" si="235"/>
        <v>0.33333333333333331</v>
      </c>
      <c r="M2108" s="1031">
        <f t="shared" si="241"/>
        <v>0.33333333333333331</v>
      </c>
      <c r="N2108" s="1022">
        <f>'PIC 2026'!G10</f>
        <v>1</v>
      </c>
      <c r="O2108" s="1022">
        <f>'PIC 2026'!X10</f>
        <v>1</v>
      </c>
      <c r="P2108" s="1029">
        <f t="shared" si="238"/>
        <v>1</v>
      </c>
      <c r="Q2108" s="1029"/>
      <c r="R2108" s="1022">
        <f t="shared" si="236"/>
        <v>0</v>
      </c>
      <c r="S2108" s="1022">
        <f t="shared" si="237"/>
        <v>0</v>
      </c>
    </row>
    <row r="2109" spans="1:19">
      <c r="A2109" s="1022">
        <v>4</v>
      </c>
      <c r="B2109" s="1023" t="str">
        <f>'PIC 2026'!B11</f>
        <v>PIC4</v>
      </c>
      <c r="C2109" s="1053" t="s">
        <v>149</v>
      </c>
      <c r="D2109" s="1053" t="s">
        <v>113</v>
      </c>
      <c r="E2109" s="1023" t="str">
        <f>'PIC 2026'!T11</f>
        <v xml:space="preserve">Secretaria General </v>
      </c>
      <c r="F2109" s="1022" t="str">
        <f>'PIC 2026'!C11</f>
        <v>Cambio climático y desafíos desde la ciudadanía</v>
      </c>
      <c r="G2109" s="1022">
        <v>3</v>
      </c>
      <c r="H2109" s="1022" t="s">
        <v>136</v>
      </c>
      <c r="I2109" s="1022">
        <f>'PIC 2026'!Q11</f>
        <v>2</v>
      </c>
      <c r="J2109" s="1022">
        <f>'PIC 2026'!E11+'PIC 2026'!F11+'PIC 2026'!G11</f>
        <v>0</v>
      </c>
      <c r="K2109" s="1022">
        <f>'PIC 2026'!V11+'PIC 2026'!W11+'PIC 2026'!X11</f>
        <v>0</v>
      </c>
      <c r="L2109" s="1031">
        <f t="shared" si="235"/>
        <v>0</v>
      </c>
      <c r="M2109" s="1031">
        <f t="shared" si="241"/>
        <v>0</v>
      </c>
      <c r="N2109" s="1022">
        <f>'PIC 2026'!G11</f>
        <v>0</v>
      </c>
      <c r="O2109" s="1022">
        <f>'PIC 2026'!X11</f>
        <v>0</v>
      </c>
      <c r="P2109" s="1029" t="e">
        <f t="shared" si="238"/>
        <v>#DIV/0!</v>
      </c>
      <c r="Q2109" s="1029"/>
      <c r="R2109" s="1022">
        <f t="shared" si="236"/>
        <v>0</v>
      </c>
      <c r="S2109" s="1022">
        <f t="shared" si="237"/>
        <v>0</v>
      </c>
    </row>
    <row r="2110" spans="1:19">
      <c r="A2110" s="1022">
        <v>5</v>
      </c>
      <c r="B2110" s="1023" t="str">
        <f>'PIC 2026'!B12</f>
        <v>PIC5</v>
      </c>
      <c r="C2110" s="1053" t="s">
        <v>149</v>
      </c>
      <c r="D2110" s="1053" t="s">
        <v>113</v>
      </c>
      <c r="E2110" s="1023" t="str">
        <f>'PIC 2026'!T12</f>
        <v xml:space="preserve">Secretaria General </v>
      </c>
      <c r="F2110" s="1022" t="str">
        <f>'PIC 2026'!C12</f>
        <v xml:space="preserve">Acciones afirmativas que contribuyan a escenarios incluyentes </v>
      </c>
      <c r="G2110" s="1022">
        <v>3</v>
      </c>
      <c r="H2110" s="1022" t="s">
        <v>136</v>
      </c>
      <c r="I2110" s="1022">
        <f>'PIC 2026'!Q12</f>
        <v>2</v>
      </c>
      <c r="J2110" s="1022">
        <f>'PIC 2026'!E12+'PIC 2026'!F12+'PIC 2026'!G12</f>
        <v>0</v>
      </c>
      <c r="K2110" s="1022">
        <f>'PIC 2026'!V12+'PIC 2026'!W12+'PIC 2026'!X12</f>
        <v>0</v>
      </c>
      <c r="L2110" s="1031">
        <f t="shared" ref="L2110:L2173" si="242">J2110/I2110</f>
        <v>0</v>
      </c>
      <c r="M2110" s="1031">
        <f t="shared" si="241"/>
        <v>0</v>
      </c>
      <c r="N2110" s="1022">
        <f>'PIC 2026'!G12</f>
        <v>0</v>
      </c>
      <c r="O2110" s="1022">
        <f>'PIC 2026'!X12</f>
        <v>0</v>
      </c>
      <c r="P2110" s="1029" t="e">
        <f t="shared" si="238"/>
        <v>#DIV/0!</v>
      </c>
      <c r="Q2110" s="1029"/>
      <c r="R2110" s="1022">
        <f t="shared" ref="R2110:R2173" si="243">K2110-J2110</f>
        <v>0</v>
      </c>
      <c r="S2110" s="1022">
        <f t="shared" ref="S2110:S2173" si="244">O2110-N2110</f>
        <v>0</v>
      </c>
    </row>
    <row r="2111" spans="1:19">
      <c r="A2111" s="1022">
        <v>6</v>
      </c>
      <c r="B2111" s="1023" t="str">
        <f>'PIC 2026'!B13</f>
        <v>PIC6</v>
      </c>
      <c r="C2111" s="1053" t="s">
        <v>149</v>
      </c>
      <c r="D2111" s="1053" t="s">
        <v>113</v>
      </c>
      <c r="E2111" s="1023" t="str">
        <f>'PIC 2026'!T13</f>
        <v xml:space="preserve">Secretaria General </v>
      </c>
      <c r="F2111" s="1022" t="str">
        <f>'PIC 2026'!C13</f>
        <v>Comunicación asertiva</v>
      </c>
      <c r="G2111" s="1022">
        <v>3</v>
      </c>
      <c r="H2111" s="1022" t="s">
        <v>136</v>
      </c>
      <c r="I2111" s="1022">
        <f>'PIC 2026'!Q13</f>
        <v>2</v>
      </c>
      <c r="J2111" s="1022">
        <f>'PIC 2026'!E13+'PIC 2026'!F13+'PIC 2026'!G13</f>
        <v>0</v>
      </c>
      <c r="K2111" s="1022">
        <f>'PIC 2026'!V13+'PIC 2026'!W13+'PIC 2026'!X13</f>
        <v>0</v>
      </c>
      <c r="L2111" s="1031">
        <f t="shared" si="242"/>
        <v>0</v>
      </c>
      <c r="M2111" s="1031">
        <f t="shared" si="241"/>
        <v>0</v>
      </c>
      <c r="N2111" s="1022">
        <f>'PIC 2026'!G13</f>
        <v>0</v>
      </c>
      <c r="O2111" s="1022">
        <f>'PIC 2026'!X13</f>
        <v>0</v>
      </c>
      <c r="P2111" s="1029" t="e">
        <f t="shared" si="238"/>
        <v>#DIV/0!</v>
      </c>
      <c r="Q2111" s="1029"/>
      <c r="R2111" s="1022">
        <f t="shared" si="243"/>
        <v>0</v>
      </c>
      <c r="S2111" s="1022">
        <f t="shared" si="244"/>
        <v>0</v>
      </c>
    </row>
    <row r="2112" spans="1:19">
      <c r="A2112" s="1022">
        <v>7</v>
      </c>
      <c r="B2112" s="1023" t="str">
        <f>'PIC 2026'!B14</f>
        <v>PIC7</v>
      </c>
      <c r="C2112" s="1053" t="s">
        <v>149</v>
      </c>
      <c r="D2112" s="1053" t="s">
        <v>113</v>
      </c>
      <c r="E2112" s="1023" t="str">
        <f>'PIC 2026'!T14</f>
        <v xml:space="preserve">Secretaria General </v>
      </c>
      <c r="F2112" s="1022" t="str">
        <f>'PIC 2026'!C14</f>
        <v>Programación Python y R</v>
      </c>
      <c r="G2112" s="1022">
        <v>3</v>
      </c>
      <c r="H2112" s="1022" t="s">
        <v>136</v>
      </c>
      <c r="I2112" s="1022">
        <f>'PIC 2026'!Q14</f>
        <v>2</v>
      </c>
      <c r="J2112" s="1022">
        <f>'PIC 2026'!E14+'PIC 2026'!F14+'PIC 2026'!G14</f>
        <v>0</v>
      </c>
      <c r="K2112" s="1022">
        <f>'PIC 2026'!V14+'PIC 2026'!W14+'PIC 2026'!X14</f>
        <v>0</v>
      </c>
      <c r="L2112" s="1031">
        <f t="shared" si="242"/>
        <v>0</v>
      </c>
      <c r="M2112" s="1031">
        <f t="shared" si="241"/>
        <v>0</v>
      </c>
      <c r="N2112" s="1022">
        <f>'PIC 2026'!G14</f>
        <v>0</v>
      </c>
      <c r="O2112" s="1022">
        <f>'PIC 2026'!X14</f>
        <v>0</v>
      </c>
      <c r="P2112" s="1029" t="e">
        <f t="shared" si="238"/>
        <v>#DIV/0!</v>
      </c>
      <c r="Q2112" s="1029"/>
      <c r="R2112" s="1022">
        <f t="shared" si="243"/>
        <v>0</v>
      </c>
      <c r="S2112" s="1022">
        <f t="shared" si="244"/>
        <v>0</v>
      </c>
    </row>
    <row r="2113" spans="1:19">
      <c r="A2113" s="1022">
        <v>8</v>
      </c>
      <c r="B2113" s="1023" t="str">
        <f>'PIC 2026'!B15</f>
        <v>PIC8</v>
      </c>
      <c r="C2113" s="1053" t="s">
        <v>149</v>
      </c>
      <c r="D2113" s="1053" t="s">
        <v>113</v>
      </c>
      <c r="E2113" s="1023" t="str">
        <f>'PIC 2026'!T15</f>
        <v xml:space="preserve">Secretaria General </v>
      </c>
      <c r="F2113" s="1022" t="str">
        <f>'PIC 2026'!C15</f>
        <v>Cibercultura</v>
      </c>
      <c r="G2113" s="1022">
        <v>3</v>
      </c>
      <c r="H2113" s="1022" t="s">
        <v>136</v>
      </c>
      <c r="I2113" s="1022">
        <f>'PIC 2026'!Q15</f>
        <v>4</v>
      </c>
      <c r="J2113" s="1022">
        <f>'PIC 2026'!E15+'PIC 2026'!F15+'PIC 2026'!G15</f>
        <v>1</v>
      </c>
      <c r="K2113" s="1022">
        <f>'PIC 2026'!V15+'PIC 2026'!W15+'PIC 2026'!X15</f>
        <v>1</v>
      </c>
      <c r="L2113" s="1031">
        <f t="shared" si="242"/>
        <v>0.25</v>
      </c>
      <c r="M2113" s="1031">
        <f t="shared" si="241"/>
        <v>0.25</v>
      </c>
      <c r="N2113" s="1022">
        <f>'PIC 2026'!G15</f>
        <v>0</v>
      </c>
      <c r="O2113" s="1022">
        <f>'PIC 2026'!X15</f>
        <v>1</v>
      </c>
      <c r="P2113" s="1029" t="e">
        <f t="shared" si="238"/>
        <v>#DIV/0!</v>
      </c>
      <c r="Q2113" s="1029"/>
      <c r="R2113" s="1022">
        <f t="shared" si="243"/>
        <v>0</v>
      </c>
      <c r="S2113" s="1022">
        <f t="shared" si="244"/>
        <v>1</v>
      </c>
    </row>
    <row r="2114" spans="1:19">
      <c r="A2114" s="1022">
        <v>9</v>
      </c>
      <c r="B2114" s="1023" t="str">
        <f>'PIC 2026'!B16</f>
        <v>PIC9</v>
      </c>
      <c r="C2114" s="1053" t="s">
        <v>149</v>
      </c>
      <c r="D2114" s="1053" t="s">
        <v>113</v>
      </c>
      <c r="E2114" s="1023" t="str">
        <f>'PIC 2026'!T16</f>
        <v xml:space="preserve">Secretaria General </v>
      </c>
      <c r="F2114" s="1022" t="str">
        <f>'PIC 2026'!C16</f>
        <v>Analitisis de datos</v>
      </c>
      <c r="G2114" s="1022">
        <v>3</v>
      </c>
      <c r="H2114" s="1022" t="s">
        <v>136</v>
      </c>
      <c r="I2114" s="1022">
        <f>'PIC 2026'!Q16</f>
        <v>2</v>
      </c>
      <c r="J2114" s="1022">
        <f>'PIC 2026'!E16+'PIC 2026'!F16+'PIC 2026'!G16</f>
        <v>0</v>
      </c>
      <c r="K2114" s="1022">
        <f>'PIC 2026'!V16+'PIC 2026'!W16+'PIC 2026'!X16</f>
        <v>0</v>
      </c>
      <c r="L2114" s="1031">
        <f t="shared" si="242"/>
        <v>0</v>
      </c>
      <c r="M2114" s="1031">
        <f t="shared" si="241"/>
        <v>0</v>
      </c>
      <c r="N2114" s="1022">
        <f>'PIC 2026'!G16</f>
        <v>0</v>
      </c>
      <c r="O2114" s="1022">
        <f>'PIC 2026'!X16</f>
        <v>0</v>
      </c>
      <c r="P2114" s="1029" t="e">
        <f t="shared" ref="P2114:P2177" si="245">O2114/N2114</f>
        <v>#DIV/0!</v>
      </c>
      <c r="Q2114" s="1029"/>
      <c r="R2114" s="1022">
        <f t="shared" si="243"/>
        <v>0</v>
      </c>
      <c r="S2114" s="1022">
        <f t="shared" si="244"/>
        <v>0</v>
      </c>
    </row>
    <row r="2115" spans="1:19">
      <c r="A2115" s="1022">
        <v>10</v>
      </c>
      <c r="B2115" s="1023" t="str">
        <f>'PIC 2026'!B17</f>
        <v>PIC10</v>
      </c>
      <c r="C2115" s="1053" t="s">
        <v>149</v>
      </c>
      <c r="D2115" s="1053" t="s">
        <v>113</v>
      </c>
      <c r="E2115" s="1023" t="str">
        <f>'PIC 2026'!T17</f>
        <v xml:space="preserve">Secretaria General </v>
      </c>
      <c r="F2115" s="1022" t="str">
        <f>'PIC 2026'!C17</f>
        <v>Prevención de daño antijuridico</v>
      </c>
      <c r="G2115" s="1022">
        <v>3</v>
      </c>
      <c r="H2115" s="1022" t="s">
        <v>136</v>
      </c>
      <c r="I2115" s="1022">
        <f>'PIC 2026'!Q17</f>
        <v>2</v>
      </c>
      <c r="J2115" s="1022">
        <f>'PIC 2026'!E17+'PIC 2026'!F17+'PIC 2026'!G17</f>
        <v>0</v>
      </c>
      <c r="K2115" s="1022">
        <f>'PIC 2026'!V17+'PIC 2026'!W17+'PIC 2026'!X17</f>
        <v>0</v>
      </c>
      <c r="L2115" s="1031">
        <f t="shared" si="242"/>
        <v>0</v>
      </c>
      <c r="M2115" s="1031">
        <f t="shared" si="241"/>
        <v>0</v>
      </c>
      <c r="N2115" s="1022">
        <f>'PIC 2026'!G17</f>
        <v>0</v>
      </c>
      <c r="O2115" s="1022">
        <f>'PIC 2026'!X17</f>
        <v>0</v>
      </c>
      <c r="P2115" s="1029" t="e">
        <f t="shared" si="245"/>
        <v>#DIV/0!</v>
      </c>
      <c r="Q2115" s="1029"/>
      <c r="R2115" s="1022">
        <f t="shared" si="243"/>
        <v>0</v>
      </c>
      <c r="S2115" s="1022">
        <f t="shared" si="244"/>
        <v>0</v>
      </c>
    </row>
    <row r="2116" spans="1:19">
      <c r="A2116" s="1022">
        <v>11</v>
      </c>
      <c r="B2116" s="1023" t="str">
        <f>'PIC 2026'!B18</f>
        <v>PIC11</v>
      </c>
      <c r="C2116" s="1053" t="s">
        <v>149</v>
      </c>
      <c r="D2116" s="1053" t="s">
        <v>113</v>
      </c>
      <c r="E2116" s="1023" t="str">
        <f>'PIC 2026'!T18</f>
        <v xml:space="preserve">Secretaria General </v>
      </c>
      <c r="F2116" s="1022" t="str">
        <f>'PIC 2026'!C18</f>
        <v>Modelo de gestión y presupuesto orientado a resultados</v>
      </c>
      <c r="G2116" s="1022">
        <v>3</v>
      </c>
      <c r="H2116" s="1022" t="s">
        <v>136</v>
      </c>
      <c r="I2116" s="1022">
        <f>'PIC 2026'!Q18</f>
        <v>2</v>
      </c>
      <c r="J2116" s="1022">
        <f>'PIC 2026'!E18+'PIC 2026'!F18+'PIC 2026'!G18</f>
        <v>1</v>
      </c>
      <c r="K2116" s="1022">
        <f>'PIC 2026'!V18+'PIC 2026'!W18+'PIC 2026'!X18</f>
        <v>1</v>
      </c>
      <c r="L2116" s="1031">
        <f t="shared" si="242"/>
        <v>0.5</v>
      </c>
      <c r="M2116" s="1031">
        <f t="shared" si="241"/>
        <v>0.5</v>
      </c>
      <c r="N2116" s="1022">
        <f>'PIC 2026'!G18</f>
        <v>0</v>
      </c>
      <c r="O2116" s="1022">
        <f>'PIC 2026'!X18</f>
        <v>0</v>
      </c>
      <c r="P2116" s="1029" t="e">
        <f t="shared" si="245"/>
        <v>#DIV/0!</v>
      </c>
      <c r="Q2116" s="1029"/>
      <c r="R2116" s="1022">
        <f t="shared" si="243"/>
        <v>0</v>
      </c>
      <c r="S2116" s="1022">
        <f t="shared" si="244"/>
        <v>0</v>
      </c>
    </row>
    <row r="2117" spans="1:19">
      <c r="A2117" s="1022">
        <v>12</v>
      </c>
      <c r="B2117" s="1023" t="str">
        <f>'PIC 2026'!B19</f>
        <v>PIC12</v>
      </c>
      <c r="C2117" s="1053" t="s">
        <v>149</v>
      </c>
      <c r="D2117" s="1053" t="s">
        <v>113</v>
      </c>
      <c r="E2117" s="1023" t="str">
        <f>'PIC 2026'!T19</f>
        <v xml:space="preserve">Secretaria General </v>
      </c>
      <c r="F2117" s="1022" t="str">
        <f>'PIC 2026'!C19</f>
        <v>Control Interno disciplinario</v>
      </c>
      <c r="G2117" s="1022">
        <v>3</v>
      </c>
      <c r="H2117" s="1022" t="s">
        <v>136</v>
      </c>
      <c r="I2117" s="1022">
        <f>'PIC 2026'!Q19</f>
        <v>6</v>
      </c>
      <c r="J2117" s="1022">
        <f>'PIC 2026'!E19+'PIC 2026'!F19+'PIC 2026'!G19</f>
        <v>2</v>
      </c>
      <c r="K2117" s="1022">
        <f>'PIC 2026'!V19+'PIC 2026'!W19+'PIC 2026'!X19</f>
        <v>2</v>
      </c>
      <c r="L2117" s="1031">
        <f t="shared" si="242"/>
        <v>0.33333333333333331</v>
      </c>
      <c r="M2117" s="1031">
        <f t="shared" si="241"/>
        <v>0.33333333333333331</v>
      </c>
      <c r="N2117" s="1022">
        <f>'PIC 2026'!G19</f>
        <v>1</v>
      </c>
      <c r="O2117" s="1022">
        <f>'PIC 2026'!X19</f>
        <v>2</v>
      </c>
      <c r="P2117" s="1029">
        <f t="shared" si="245"/>
        <v>2</v>
      </c>
      <c r="Q2117" s="1029"/>
      <c r="R2117" s="1022">
        <f t="shared" si="243"/>
        <v>0</v>
      </c>
      <c r="S2117" s="1022">
        <f t="shared" si="244"/>
        <v>1</v>
      </c>
    </row>
    <row r="2118" spans="1:19">
      <c r="A2118" s="1022">
        <v>13</v>
      </c>
      <c r="B2118" s="1023" t="str">
        <f>'PIC 2026'!B20</f>
        <v>PIC13</v>
      </c>
      <c r="C2118" s="1053" t="s">
        <v>149</v>
      </c>
      <c r="D2118" s="1053" t="s">
        <v>113</v>
      </c>
      <c r="E2118" s="1023" t="str">
        <f>'PIC 2026'!T20</f>
        <v xml:space="preserve">Secretaria General </v>
      </c>
      <c r="F2118" s="1022" t="str">
        <f>'PIC 2026'!C20</f>
        <v xml:space="preserve">Transparencia </v>
      </c>
      <c r="G2118" s="1022">
        <v>3</v>
      </c>
      <c r="H2118" s="1022" t="s">
        <v>136</v>
      </c>
      <c r="I2118" s="1022">
        <f>'PIC 2026'!Q20</f>
        <v>12</v>
      </c>
      <c r="J2118" s="1022">
        <f>'PIC 2026'!E20+'PIC 2026'!F20+'PIC 2026'!G20</f>
        <v>3</v>
      </c>
      <c r="K2118" s="1022">
        <f>'PIC 2026'!V20+'PIC 2026'!W20+'PIC 2026'!X20</f>
        <v>3</v>
      </c>
      <c r="L2118" s="1031">
        <f t="shared" si="242"/>
        <v>0.25</v>
      </c>
      <c r="M2118" s="1031">
        <f t="shared" si="241"/>
        <v>0.25</v>
      </c>
      <c r="N2118" s="1022">
        <f>'PIC 2026'!G20</f>
        <v>2</v>
      </c>
      <c r="O2118" s="1022">
        <f>'PIC 2026'!X20</f>
        <v>3</v>
      </c>
      <c r="P2118" s="1029">
        <f t="shared" si="245"/>
        <v>1.5</v>
      </c>
      <c r="Q2118" s="1029"/>
      <c r="R2118" s="1022">
        <f t="shared" si="243"/>
        <v>0</v>
      </c>
      <c r="S2118" s="1022">
        <f t="shared" si="244"/>
        <v>1</v>
      </c>
    </row>
    <row r="2119" spans="1:19">
      <c r="A2119" s="1022">
        <v>14</v>
      </c>
      <c r="B2119" s="1023" t="str">
        <f>'PIC 2026'!B21</f>
        <v>PIC14</v>
      </c>
      <c r="C2119" s="1053" t="s">
        <v>149</v>
      </c>
      <c r="D2119" s="1053" t="s">
        <v>113</v>
      </c>
      <c r="E2119" s="1023" t="str">
        <f>'PIC 2026'!T21</f>
        <v xml:space="preserve">Secretaria General </v>
      </c>
      <c r="F2119" s="1022" t="str">
        <f>'PIC 2026'!C21</f>
        <v>Gestión documental y redacción de textos</v>
      </c>
      <c r="G2119" s="1022">
        <v>3</v>
      </c>
      <c r="H2119" s="1022" t="s">
        <v>136</v>
      </c>
      <c r="I2119" s="1022">
        <f>'PIC 2026'!Q21</f>
        <v>2</v>
      </c>
      <c r="J2119" s="1022">
        <f>'PIC 2026'!E21+'PIC 2026'!F21+'PIC 2026'!G21</f>
        <v>1</v>
      </c>
      <c r="K2119" s="1022">
        <f>'PIC 2026'!V21+'PIC 2026'!W21+'PIC 2026'!X21</f>
        <v>1</v>
      </c>
      <c r="L2119" s="1031">
        <f t="shared" si="242"/>
        <v>0.5</v>
      </c>
      <c r="M2119" s="1031">
        <f t="shared" si="241"/>
        <v>0.5</v>
      </c>
      <c r="N2119" s="1022">
        <f>'PIC 2026'!G21</f>
        <v>0</v>
      </c>
      <c r="O2119" s="1022">
        <f>'PIC 2026'!X21</f>
        <v>0</v>
      </c>
      <c r="P2119" s="1029" t="e">
        <f t="shared" si="245"/>
        <v>#DIV/0!</v>
      </c>
      <c r="Q2119" s="1029"/>
      <c r="R2119" s="1022">
        <f t="shared" si="243"/>
        <v>0</v>
      </c>
      <c r="S2119" s="1022">
        <f t="shared" si="244"/>
        <v>0</v>
      </c>
    </row>
    <row r="2120" spans="1:19">
      <c r="A2120" s="1022">
        <v>15</v>
      </c>
      <c r="B2120" s="1023" t="str">
        <f>'PIC 2026'!B22</f>
        <v>PIC15</v>
      </c>
      <c r="C2120" s="1053" t="s">
        <v>149</v>
      </c>
      <c r="D2120" s="1053" t="s">
        <v>113</v>
      </c>
      <c r="E2120" s="1023" t="str">
        <f>'PIC 2026'!T22</f>
        <v xml:space="preserve">Secretaria General </v>
      </c>
      <c r="F2120" s="1022" t="str">
        <f>'PIC 2026'!C22</f>
        <v>Gestión Contractual</v>
      </c>
      <c r="G2120" s="1022">
        <v>3</v>
      </c>
      <c r="H2120" s="1022" t="s">
        <v>136</v>
      </c>
      <c r="I2120" s="1022">
        <f>'PIC 2026'!Q22</f>
        <v>2</v>
      </c>
      <c r="J2120" s="1022">
        <f>'PIC 2026'!E22+'PIC 2026'!F22+'PIC 2026'!G22</f>
        <v>1</v>
      </c>
      <c r="K2120" s="1022">
        <f>'PIC 2026'!V22+'PIC 2026'!W22+'PIC 2026'!X22</f>
        <v>1</v>
      </c>
      <c r="L2120" s="1031">
        <f t="shared" si="242"/>
        <v>0.5</v>
      </c>
      <c r="M2120" s="1031">
        <f t="shared" si="241"/>
        <v>0.5</v>
      </c>
      <c r="N2120" s="1022">
        <f>'PIC 2026'!G22</f>
        <v>0</v>
      </c>
      <c r="O2120" s="1022">
        <f>'PIC 2026'!X22</f>
        <v>1</v>
      </c>
      <c r="P2120" s="1029" t="e">
        <f t="shared" si="245"/>
        <v>#DIV/0!</v>
      </c>
      <c r="Q2120" s="1029"/>
      <c r="R2120" s="1022">
        <f t="shared" si="243"/>
        <v>0</v>
      </c>
      <c r="S2120" s="1022">
        <f t="shared" si="244"/>
        <v>1</v>
      </c>
    </row>
    <row r="2121" spans="1:19">
      <c r="A2121" s="1022">
        <v>16</v>
      </c>
      <c r="B2121" s="1023" t="str">
        <f>'PIC 2026'!B23</f>
        <v>PIC16</v>
      </c>
      <c r="C2121" s="1053" t="s">
        <v>149</v>
      </c>
      <c r="D2121" s="1053" t="s">
        <v>113</v>
      </c>
      <c r="E2121" s="1023" t="str">
        <f>'PIC 2026'!T23</f>
        <v xml:space="preserve">Secretaria General </v>
      </c>
      <c r="F2121" s="1022" t="str">
        <f>'PIC 2026'!C23</f>
        <v xml:space="preserve">Habilidades Blandas (Inteligencias Multiples) </v>
      </c>
      <c r="G2121" s="1022">
        <v>3</v>
      </c>
      <c r="H2121" s="1022" t="s">
        <v>136</v>
      </c>
      <c r="I2121" s="1022">
        <f>'PIC 2026'!Q23</f>
        <v>2</v>
      </c>
      <c r="J2121" s="1022">
        <f>'PIC 2026'!E23+'PIC 2026'!F23+'PIC 2026'!G23</f>
        <v>0</v>
      </c>
      <c r="K2121" s="1022">
        <f>'PIC 2026'!V23+'PIC 2026'!W23+'PIC 2026'!X23</f>
        <v>0</v>
      </c>
      <c r="L2121" s="1031">
        <f t="shared" si="242"/>
        <v>0</v>
      </c>
      <c r="M2121" s="1031">
        <f t="shared" si="241"/>
        <v>0</v>
      </c>
      <c r="N2121" s="1022">
        <f>'PIC 2026'!G23</f>
        <v>0</v>
      </c>
      <c r="O2121" s="1022">
        <f>'PIC 2026'!X23</f>
        <v>0</v>
      </c>
      <c r="P2121" s="1029" t="e">
        <f t="shared" si="245"/>
        <v>#DIV/0!</v>
      </c>
      <c r="Q2121" s="1029"/>
      <c r="R2121" s="1022">
        <f t="shared" si="243"/>
        <v>0</v>
      </c>
      <c r="S2121" s="1022">
        <f t="shared" si="244"/>
        <v>0</v>
      </c>
    </row>
    <row r="2122" spans="1:19">
      <c r="A2122" s="1022">
        <v>17</v>
      </c>
      <c r="B2122" s="1023" t="str">
        <f>'PIC 2026'!B24</f>
        <v>PIC17</v>
      </c>
      <c r="C2122" s="1053" t="s">
        <v>149</v>
      </c>
      <c r="D2122" s="1053" t="s">
        <v>113</v>
      </c>
      <c r="E2122" s="1023" t="str">
        <f>'PIC 2026'!T24</f>
        <v xml:space="preserve">Secretaria General </v>
      </c>
      <c r="F2122" s="1022" t="str">
        <f>'PIC 2026'!C24</f>
        <v>Módulos SIIF</v>
      </c>
      <c r="G2122" s="1022">
        <v>3</v>
      </c>
      <c r="H2122" s="1022" t="s">
        <v>136</v>
      </c>
      <c r="I2122" s="1022">
        <f>'PIC 2026'!Q24</f>
        <v>1</v>
      </c>
      <c r="J2122" s="1022">
        <f>'PIC 2026'!E24+'PIC 2026'!F24+'PIC 2026'!G24</f>
        <v>0</v>
      </c>
      <c r="K2122" s="1022">
        <f>'PIC 2026'!V24+'PIC 2026'!W24+'PIC 2026'!X24</f>
        <v>0</v>
      </c>
      <c r="L2122" s="1031">
        <f t="shared" si="242"/>
        <v>0</v>
      </c>
      <c r="M2122" s="1031">
        <f t="shared" si="241"/>
        <v>0</v>
      </c>
      <c r="N2122" s="1022">
        <f>'PIC 2026'!G24</f>
        <v>0</v>
      </c>
      <c r="O2122" s="1022">
        <f>'PIC 2026'!X24</f>
        <v>0</v>
      </c>
      <c r="P2122" s="1029" t="e">
        <f t="shared" si="245"/>
        <v>#DIV/0!</v>
      </c>
      <c r="Q2122" s="1029"/>
      <c r="R2122" s="1022">
        <f t="shared" si="243"/>
        <v>0</v>
      </c>
      <c r="S2122" s="1022">
        <f t="shared" si="244"/>
        <v>0</v>
      </c>
    </row>
    <row r="2123" spans="1:19">
      <c r="A2123" s="1022">
        <v>18</v>
      </c>
      <c r="B2123" s="1023" t="str">
        <f>'PIC 2026'!B25</f>
        <v>PIC18</v>
      </c>
      <c r="C2123" s="1053" t="s">
        <v>149</v>
      </c>
      <c r="D2123" s="1053" t="s">
        <v>113</v>
      </c>
      <c r="E2123" s="1023" t="str">
        <f>'PIC 2026'!T25</f>
        <v xml:space="preserve">Secretaria General </v>
      </c>
      <c r="F2123" s="1022" t="str">
        <f>'PIC 2026'!C25</f>
        <v>Modelo Integrado de Planeación y Gestión</v>
      </c>
      <c r="G2123" s="1022">
        <v>3</v>
      </c>
      <c r="H2123" s="1022" t="s">
        <v>136</v>
      </c>
      <c r="I2123" s="1022">
        <f>'PIC 2026'!Q25</f>
        <v>1</v>
      </c>
      <c r="J2123" s="1022">
        <f>'PIC 2026'!E25+'PIC 2026'!F25+'PIC 2026'!G25</f>
        <v>1</v>
      </c>
      <c r="K2123" s="1022">
        <f>'PIC 2026'!V25+'PIC 2026'!W25+'PIC 2026'!X25</f>
        <v>1</v>
      </c>
      <c r="L2123" s="1031">
        <f t="shared" si="242"/>
        <v>1</v>
      </c>
      <c r="M2123" s="1031">
        <f t="shared" si="241"/>
        <v>1</v>
      </c>
      <c r="N2123" s="1022">
        <f>'PIC 2026'!G25</f>
        <v>0</v>
      </c>
      <c r="O2123" s="1022">
        <f>'PIC 2026'!X25</f>
        <v>1</v>
      </c>
      <c r="P2123" s="1029" t="e">
        <f t="shared" si="245"/>
        <v>#DIV/0!</v>
      </c>
      <c r="Q2123" s="1029"/>
      <c r="R2123" s="1022">
        <f t="shared" si="243"/>
        <v>0</v>
      </c>
      <c r="S2123" s="1022">
        <f t="shared" si="244"/>
        <v>1</v>
      </c>
    </row>
    <row r="2124" spans="1:19">
      <c r="A2124" s="1022">
        <v>19</v>
      </c>
      <c r="B2124" s="1023" t="str">
        <f>'PIC 2026'!B26</f>
        <v>PIC19</v>
      </c>
      <c r="C2124" s="1053" t="s">
        <v>149</v>
      </c>
      <c r="D2124" s="1053" t="s">
        <v>113</v>
      </c>
      <c r="E2124" s="1023" t="str">
        <f>'PIC 2026'!T26</f>
        <v xml:space="preserve">Secretaria General </v>
      </c>
      <c r="F2124" s="1022" t="str">
        <f>'PIC 2026'!C26</f>
        <v>Sistema de Gestión de calidad</v>
      </c>
      <c r="G2124" s="1022">
        <v>3</v>
      </c>
      <c r="H2124" s="1022" t="s">
        <v>136</v>
      </c>
      <c r="I2124" s="1022">
        <f>'PIC 2026'!Q26</f>
        <v>2</v>
      </c>
      <c r="J2124" s="1022">
        <f>'PIC 2026'!E26+'PIC 2026'!F26+'PIC 2026'!G26</f>
        <v>1</v>
      </c>
      <c r="K2124" s="1022">
        <f>'PIC 2026'!V26+'PIC 2026'!W26+'PIC 2026'!X26</f>
        <v>0</v>
      </c>
      <c r="L2124" s="1031">
        <f t="shared" si="242"/>
        <v>0.5</v>
      </c>
      <c r="M2124" s="1031">
        <f t="shared" si="241"/>
        <v>0</v>
      </c>
      <c r="N2124" s="1022">
        <f>'PIC 2026'!G26</f>
        <v>1</v>
      </c>
      <c r="O2124" s="1022">
        <f>'PIC 2026'!X26</f>
        <v>0</v>
      </c>
      <c r="P2124" s="1029">
        <f t="shared" si="245"/>
        <v>0</v>
      </c>
      <c r="Q2124" s="1029"/>
      <c r="R2124" s="1022">
        <f t="shared" si="243"/>
        <v>-1</v>
      </c>
      <c r="S2124" s="1022">
        <f t="shared" si="244"/>
        <v>-1</v>
      </c>
    </row>
    <row r="2125" spans="1:19">
      <c r="A2125" s="1022">
        <v>20</v>
      </c>
      <c r="B2125" s="1023" t="str">
        <f>'PIC 2026'!B27</f>
        <v>PIC20</v>
      </c>
      <c r="C2125" s="1053" t="s">
        <v>149</v>
      </c>
      <c r="D2125" s="1053" t="s">
        <v>113</v>
      </c>
      <c r="E2125" s="1023" t="str">
        <f>'PIC 2026'!T27</f>
        <v xml:space="preserve">Secretaria General </v>
      </c>
      <c r="F2125" s="1022" t="str">
        <f>'PIC 2026'!C27</f>
        <v xml:space="preserve">Aspectos de sensibilidad para las áreas administrativas sobre la gestión metrologíca </v>
      </c>
      <c r="G2125" s="1022">
        <v>3</v>
      </c>
      <c r="H2125" s="1022" t="s">
        <v>136</v>
      </c>
      <c r="I2125" s="1022">
        <f>'PIC 2026'!Q27</f>
        <v>5</v>
      </c>
      <c r="J2125" s="1022">
        <f>'PIC 2026'!E27+'PIC 2026'!F27+'PIC 2026'!G27</f>
        <v>2</v>
      </c>
      <c r="K2125" s="1022">
        <f>'PIC 2026'!V27+'PIC 2026'!W27+'PIC 2026'!X27</f>
        <v>0</v>
      </c>
      <c r="L2125" s="1031">
        <f t="shared" si="242"/>
        <v>0.4</v>
      </c>
      <c r="M2125" s="1031">
        <f t="shared" si="241"/>
        <v>0</v>
      </c>
      <c r="N2125" s="1022">
        <f>'PIC 2026'!G27</f>
        <v>2</v>
      </c>
      <c r="O2125" s="1022">
        <f>'PIC 2026'!X27</f>
        <v>0</v>
      </c>
      <c r="P2125" s="1029">
        <f t="shared" si="245"/>
        <v>0</v>
      </c>
      <c r="Q2125" s="1029"/>
      <c r="R2125" s="1022">
        <f t="shared" si="243"/>
        <v>-2</v>
      </c>
      <c r="S2125" s="1022">
        <f t="shared" si="244"/>
        <v>-2</v>
      </c>
    </row>
    <row r="2126" spans="1:19">
      <c r="A2126" s="1022">
        <v>21</v>
      </c>
      <c r="B2126" s="1023" t="str">
        <f>'PIC 2026'!B28</f>
        <v>PIC21</v>
      </c>
      <c r="C2126" s="1053" t="s">
        <v>149</v>
      </c>
      <c r="D2126" s="1053" t="s">
        <v>113</v>
      </c>
      <c r="E2126" s="1023" t="str">
        <f>'PIC 2026'!T28</f>
        <v xml:space="preserve">Secretaria General </v>
      </c>
      <c r="F2126" s="1022" t="str">
        <f>'PIC 2026'!C28</f>
        <v>Normatividad vigente de Talento Humano</v>
      </c>
      <c r="G2126" s="1022">
        <v>3</v>
      </c>
      <c r="H2126" s="1022" t="s">
        <v>136</v>
      </c>
      <c r="I2126" s="1022">
        <f>'PIC 2026'!Q28</f>
        <v>5</v>
      </c>
      <c r="J2126" s="1022">
        <f>'PIC 2026'!E28+'PIC 2026'!F28+'PIC 2026'!G28</f>
        <v>1</v>
      </c>
      <c r="K2126" s="1022">
        <f>'PIC 2026'!V28+'PIC 2026'!W28+'PIC 2026'!X28</f>
        <v>1</v>
      </c>
      <c r="L2126" s="1031">
        <f t="shared" si="242"/>
        <v>0.2</v>
      </c>
      <c r="M2126" s="1031">
        <f t="shared" si="241"/>
        <v>0.2</v>
      </c>
      <c r="N2126" s="1022">
        <f>'PIC 2026'!G28</f>
        <v>0</v>
      </c>
      <c r="O2126" s="1022">
        <f>'PIC 2026'!X28</f>
        <v>0</v>
      </c>
      <c r="P2126" s="1029" t="e">
        <f t="shared" si="245"/>
        <v>#DIV/0!</v>
      </c>
      <c r="Q2126" s="1029"/>
      <c r="R2126" s="1022">
        <f t="shared" si="243"/>
        <v>0</v>
      </c>
      <c r="S2126" s="1022">
        <f t="shared" si="244"/>
        <v>0</v>
      </c>
    </row>
    <row r="2127" spans="1:19" ht="12.75" customHeight="1">
      <c r="A2127" s="1022">
        <v>22</v>
      </c>
      <c r="B2127" s="1023" t="str">
        <f>'PIC 2026'!B29</f>
        <v>PIC22</v>
      </c>
      <c r="C2127" s="1022" t="s">
        <v>149</v>
      </c>
      <c r="D2127" s="1022" t="s">
        <v>113</v>
      </c>
      <c r="E2127" s="1023" t="str">
        <f>'PIC 2026'!T29</f>
        <v xml:space="preserve">Secretaria General </v>
      </c>
      <c r="F2127" s="1022" t="str">
        <f>'PIC 2026'!C29</f>
        <v>Administracion Publica</v>
      </c>
      <c r="G2127" s="1022">
        <v>3</v>
      </c>
      <c r="H2127" s="1022" t="s">
        <v>136</v>
      </c>
      <c r="I2127" s="1022">
        <f>'PIC 2026'!Q29</f>
        <v>4</v>
      </c>
      <c r="J2127" s="1022">
        <f>'PIC 2026'!E29+'PIC 2026'!F29+'PIC 2026'!G29</f>
        <v>0</v>
      </c>
      <c r="K2127" s="1022">
        <f>'PIC 2026'!V29+'PIC 2026'!W29+'PIC 2026'!X29</f>
        <v>0</v>
      </c>
      <c r="L2127" s="1031">
        <f t="shared" si="242"/>
        <v>0</v>
      </c>
      <c r="M2127" s="1031">
        <f t="shared" si="241"/>
        <v>0</v>
      </c>
      <c r="N2127" s="1022">
        <f>'PIC 2026'!G29</f>
        <v>0</v>
      </c>
      <c r="O2127" s="1022">
        <f>'PIC 2026'!X29</f>
        <v>0</v>
      </c>
      <c r="P2127" s="1029" t="e">
        <f t="shared" si="245"/>
        <v>#DIV/0!</v>
      </c>
      <c r="Q2127" s="1029"/>
      <c r="R2127" s="1022">
        <f t="shared" si="243"/>
        <v>0</v>
      </c>
      <c r="S2127" s="1022">
        <f t="shared" si="244"/>
        <v>0</v>
      </c>
    </row>
    <row r="2128" spans="1:19">
      <c r="A2128" s="1022">
        <v>23</v>
      </c>
      <c r="B2128" s="1023" t="str">
        <f>'PIC 2026'!B30</f>
        <v>PIC23</v>
      </c>
      <c r="C2128" s="1053" t="s">
        <v>149</v>
      </c>
      <c r="D2128" s="1053" t="s">
        <v>113</v>
      </c>
      <c r="E2128" s="1023" t="str">
        <f>'PIC 2026'!T30</f>
        <v xml:space="preserve">Secretaria General </v>
      </c>
      <c r="F2128" s="1022" t="str">
        <f>'PIC 2026'!C30</f>
        <v>Inducción y Reinducción</v>
      </c>
      <c r="G2128" s="1022">
        <v>3</v>
      </c>
      <c r="H2128" s="1022" t="s">
        <v>136</v>
      </c>
      <c r="I2128" s="1022">
        <f>'PIC 2026'!Q30</f>
        <v>3</v>
      </c>
      <c r="J2128" s="1022">
        <f>'PIC 2026'!E30+'PIC 2026'!F30+'PIC 2026'!G30</f>
        <v>1</v>
      </c>
      <c r="K2128" s="1022">
        <f>'PIC 2026'!V30+'PIC 2026'!W30+'PIC 2026'!X30</f>
        <v>1</v>
      </c>
      <c r="L2128" s="1031">
        <f t="shared" si="242"/>
        <v>0.33333333333333331</v>
      </c>
      <c r="M2128" s="1031">
        <f t="shared" si="241"/>
        <v>0.33333333333333331</v>
      </c>
      <c r="N2128" s="1022">
        <f>'PIC 2026'!G30</f>
        <v>1</v>
      </c>
      <c r="O2128" s="1022">
        <f>'PIC 2026'!X30</f>
        <v>1</v>
      </c>
      <c r="P2128" s="1029">
        <f t="shared" si="245"/>
        <v>1</v>
      </c>
      <c r="Q2128" s="1029"/>
      <c r="R2128" s="1022">
        <f t="shared" si="243"/>
        <v>0</v>
      </c>
      <c r="S2128" s="1022">
        <f t="shared" si="244"/>
        <v>0</v>
      </c>
    </row>
    <row r="2129" spans="1:19">
      <c r="A2129" s="1022">
        <v>24</v>
      </c>
      <c r="B2129" s="1023" t="str">
        <f>'PIC 2026'!B31</f>
        <v>PIC24</v>
      </c>
      <c r="C2129" s="1053" t="s">
        <v>149</v>
      </c>
      <c r="D2129" s="1053" t="s">
        <v>113</v>
      </c>
      <c r="E2129" s="1023" t="str">
        <f>'PIC 2026'!T31</f>
        <v xml:space="preserve">Secretaria General </v>
      </c>
      <c r="F2129" s="1022" t="str">
        <f>'PIC 2026'!C31</f>
        <v>Entrenamiento en el puesto de trabajo</v>
      </c>
      <c r="G2129" s="1022">
        <v>3</v>
      </c>
      <c r="H2129" s="1022" t="s">
        <v>136</v>
      </c>
      <c r="I2129" s="1022">
        <f>'PIC 2026'!Q31</f>
        <v>3</v>
      </c>
      <c r="J2129" s="1022">
        <f>'PIC 2026'!E31+'PIC 2026'!F31+'PIC 2026'!G31</f>
        <v>1</v>
      </c>
      <c r="K2129" s="1022">
        <f>'PIC 2026'!V31+'PIC 2026'!W31+'PIC 2026'!X31</f>
        <v>1</v>
      </c>
      <c r="L2129" s="1031">
        <f t="shared" si="242"/>
        <v>0.33333333333333331</v>
      </c>
      <c r="M2129" s="1031">
        <f t="shared" si="241"/>
        <v>0.33333333333333331</v>
      </c>
      <c r="N2129" s="1022">
        <f>'PIC 2026'!G31</f>
        <v>0</v>
      </c>
      <c r="O2129" s="1022">
        <f>'PIC 2026'!X31</f>
        <v>0</v>
      </c>
      <c r="P2129" s="1029" t="e">
        <f t="shared" si="245"/>
        <v>#DIV/0!</v>
      </c>
      <c r="Q2129" s="1029"/>
      <c r="R2129" s="1022">
        <f t="shared" si="243"/>
        <v>0</v>
      </c>
      <c r="S2129" s="1022">
        <f t="shared" si="244"/>
        <v>0</v>
      </c>
    </row>
    <row r="2130" spans="1:19">
      <c r="A2130" s="1022">
        <v>25</v>
      </c>
      <c r="B2130" s="1023" t="str">
        <f>'PIC 2026'!B32</f>
        <v>PIC25</v>
      </c>
      <c r="C2130" s="1053" t="s">
        <v>149</v>
      </c>
      <c r="D2130" s="1053" t="s">
        <v>113</v>
      </c>
      <c r="E2130" s="1023" t="str">
        <f>'PIC 2026'!T32</f>
        <v xml:space="preserve">Secretaria General </v>
      </c>
      <c r="F2130" s="1022" t="str">
        <f>'PIC 2026'!C32</f>
        <v>Bilingüismo</v>
      </c>
      <c r="G2130" s="1022">
        <v>3</v>
      </c>
      <c r="H2130" s="1022" t="s">
        <v>136</v>
      </c>
      <c r="I2130" s="1022">
        <f>'PIC 2026'!Q32</f>
        <v>1</v>
      </c>
      <c r="J2130" s="1022">
        <f>'PIC 2026'!E32+'PIC 2026'!F32+'PIC 2026'!G32</f>
        <v>0</v>
      </c>
      <c r="K2130" s="1022">
        <f>'PIC 2026'!V32+'PIC 2026'!W32+'PIC 2026'!X32</f>
        <v>0</v>
      </c>
      <c r="L2130" s="1031">
        <f t="shared" si="242"/>
        <v>0</v>
      </c>
      <c r="M2130" s="1031">
        <f t="shared" si="241"/>
        <v>0</v>
      </c>
      <c r="N2130" s="1022">
        <f>'PIC 2026'!G32</f>
        <v>0</v>
      </c>
      <c r="O2130" s="1022">
        <f>'PIC 2026'!X32</f>
        <v>0</v>
      </c>
      <c r="P2130" s="1029" t="e">
        <f t="shared" si="245"/>
        <v>#DIV/0!</v>
      </c>
      <c r="Q2130" s="1029"/>
      <c r="R2130" s="1022">
        <f t="shared" si="243"/>
        <v>0</v>
      </c>
      <c r="S2130" s="1022">
        <f t="shared" si="244"/>
        <v>0</v>
      </c>
    </row>
    <row r="2131" spans="1:19">
      <c r="A2131" s="1022">
        <v>26</v>
      </c>
      <c r="B2131" s="1023" t="str">
        <f>'PIC 2026'!B33</f>
        <v>PIC26</v>
      </c>
      <c r="C2131" s="1053" t="s">
        <v>149</v>
      </c>
      <c r="D2131" s="1053" t="s">
        <v>113</v>
      </c>
      <c r="E2131" s="1023" t="str">
        <f>'PIC 2026'!T33</f>
        <v xml:space="preserve">Secretaria General </v>
      </c>
      <c r="F2131" s="1022" t="str">
        <f>'PIC 2026'!C33</f>
        <v>Capacitación SG-SST y SGA</v>
      </c>
      <c r="G2131" s="1022">
        <v>3</v>
      </c>
      <c r="H2131" s="1022" t="s">
        <v>136</v>
      </c>
      <c r="I2131" s="1022">
        <f>'PIC 2026'!Q33</f>
        <v>14</v>
      </c>
      <c r="J2131" s="1022">
        <f>'PIC 2026'!E33+'PIC 2026'!F33+'PIC 2026'!G33</f>
        <v>3</v>
      </c>
      <c r="K2131" s="1022">
        <f>'PIC 2026'!V33+'PIC 2026'!W33+'PIC 2026'!X33</f>
        <v>3</v>
      </c>
      <c r="L2131" s="1031">
        <f t="shared" si="242"/>
        <v>0.21428571428571427</v>
      </c>
      <c r="M2131" s="1031">
        <f t="shared" si="241"/>
        <v>0.21428571428571427</v>
      </c>
      <c r="N2131" s="1022">
        <f>'PIC 2026'!G33</f>
        <v>3</v>
      </c>
      <c r="O2131" s="1022">
        <f>'PIC 2026'!X33</f>
        <v>3</v>
      </c>
      <c r="P2131" s="1029">
        <f t="shared" si="245"/>
        <v>1</v>
      </c>
      <c r="Q2131" s="1029"/>
      <c r="R2131" s="1022">
        <f t="shared" si="243"/>
        <v>0</v>
      </c>
      <c r="S2131" s="1022">
        <f t="shared" si="244"/>
        <v>0</v>
      </c>
    </row>
    <row r="2132" spans="1:19">
      <c r="A2132" s="1022">
        <v>1</v>
      </c>
      <c r="B2132" s="1023" t="str">
        <f>'PIC 2026'!B8</f>
        <v>PIC1</v>
      </c>
      <c r="C2132" s="1053" t="s">
        <v>149</v>
      </c>
      <c r="D2132" s="1053" t="s">
        <v>113</v>
      </c>
      <c r="E2132" s="1023" t="str">
        <f>'PIC 2026'!T8</f>
        <v xml:space="preserve">Secretaria General </v>
      </c>
      <c r="F2132" s="1022" t="str">
        <f>'PIC 2026'!C8</f>
        <v>Participación ciudadana</v>
      </c>
      <c r="G2132" s="1022">
        <v>4</v>
      </c>
      <c r="H2132" s="1022" t="s">
        <v>137</v>
      </c>
      <c r="I2132" s="1022">
        <f>'PIC 2026'!Q8</f>
        <v>1</v>
      </c>
      <c r="J2132" s="1022">
        <f>'PIC 2026'!E8+'PIC 2026'!F8+'PIC 2026'!G8+'PIC 2026'!H8</f>
        <v>1</v>
      </c>
      <c r="K2132" s="1022">
        <f>'PIC 2026'!V8+'PIC 2026'!W8+'PIC 2026'!X8+'PIC 2026'!Y8</f>
        <v>1</v>
      </c>
      <c r="L2132" s="1031">
        <f>J2132/I2132</f>
        <v>1</v>
      </c>
      <c r="M2132" s="1031">
        <f t="shared" si="241"/>
        <v>1</v>
      </c>
      <c r="N2132" s="1022">
        <f>'PIC 2026'!H8</f>
        <v>0</v>
      </c>
      <c r="O2132" s="1022">
        <f>'PIC 2026'!Y8</f>
        <v>0</v>
      </c>
      <c r="P2132" s="1029" t="e">
        <f t="shared" si="245"/>
        <v>#DIV/0!</v>
      </c>
      <c r="Q2132" s="1029"/>
      <c r="R2132" s="1022">
        <f t="shared" si="243"/>
        <v>0</v>
      </c>
      <c r="S2132" s="1022">
        <f t="shared" si="244"/>
        <v>0</v>
      </c>
    </row>
    <row r="2133" spans="1:19">
      <c r="A2133" s="1022">
        <v>2</v>
      </c>
      <c r="B2133" s="1023" t="str">
        <f>'PIC 2026'!B9</f>
        <v>PIC 2</v>
      </c>
      <c r="C2133" s="1053" t="s">
        <v>149</v>
      </c>
      <c r="D2133" s="1053" t="s">
        <v>113</v>
      </c>
      <c r="E2133" s="1023" t="str">
        <f>'PIC 2026'!T9</f>
        <v xml:space="preserve">Secretaria General </v>
      </c>
      <c r="F2133" s="1022" t="str">
        <f>'PIC 2026'!C9</f>
        <v>Lenguaje concordante y no discriminación</v>
      </c>
      <c r="G2133" s="1022">
        <v>4</v>
      </c>
      <c r="H2133" s="1022" t="s">
        <v>137</v>
      </c>
      <c r="I2133" s="1022">
        <f>'PIC 2026'!Q9</f>
        <v>1</v>
      </c>
      <c r="J2133" s="1022">
        <f>'PIC 2026'!E9+'PIC 2026'!F9+'PIC 2026'!G9+'PIC 2026'!H9</f>
        <v>1</v>
      </c>
      <c r="K2133" s="1022">
        <f>'PIC 2026'!V9+'PIC 2026'!W9+'PIC 2026'!X9+'PIC 2026'!Y9</f>
        <v>1</v>
      </c>
      <c r="L2133" s="1031">
        <f t="shared" si="242"/>
        <v>1</v>
      </c>
      <c r="M2133" s="1031">
        <f t="shared" si="241"/>
        <v>1</v>
      </c>
      <c r="N2133" s="1022">
        <f>'PIC 2026'!H9</f>
        <v>1</v>
      </c>
      <c r="O2133" s="1022">
        <f>'PIC 2026'!Y9</f>
        <v>1</v>
      </c>
      <c r="P2133" s="1029">
        <f t="shared" si="245"/>
        <v>1</v>
      </c>
      <c r="Q2133" s="1029"/>
      <c r="R2133" s="1022">
        <f t="shared" si="243"/>
        <v>0</v>
      </c>
      <c r="S2133" s="1022">
        <f t="shared" si="244"/>
        <v>0</v>
      </c>
    </row>
    <row r="2134" spans="1:19">
      <c r="A2134" s="1022">
        <v>3</v>
      </c>
      <c r="B2134" s="1023" t="str">
        <f>'PIC 2026'!B10</f>
        <v>PIC3</v>
      </c>
      <c r="C2134" s="1053" t="s">
        <v>149</v>
      </c>
      <c r="D2134" s="1053" t="s">
        <v>113</v>
      </c>
      <c r="E2134" s="1023" t="str">
        <f>'PIC 2026'!T10</f>
        <v xml:space="preserve">Secretaria General </v>
      </c>
      <c r="F2134" s="1022" t="str">
        <f>'PIC 2026'!C10</f>
        <v>Educación ambiental, territorio y recursos naturales</v>
      </c>
      <c r="G2134" s="1022">
        <v>4</v>
      </c>
      <c r="H2134" s="1022" t="s">
        <v>137</v>
      </c>
      <c r="I2134" s="1022">
        <f>'PIC 2026'!Q10</f>
        <v>3</v>
      </c>
      <c r="J2134" s="1022">
        <f>'PIC 2026'!E10+'PIC 2026'!F10+'PIC 2026'!G10+'PIC 2026'!H10</f>
        <v>1</v>
      </c>
      <c r="K2134" s="1022">
        <f>'PIC 2026'!V10+'PIC 2026'!W10+'PIC 2026'!X10+'PIC 2026'!Y10</f>
        <v>1</v>
      </c>
      <c r="L2134" s="1031">
        <f t="shared" si="242"/>
        <v>0.33333333333333331</v>
      </c>
      <c r="M2134" s="1031">
        <f t="shared" si="241"/>
        <v>0.33333333333333331</v>
      </c>
      <c r="N2134" s="1022">
        <f>'PIC 2026'!H10</f>
        <v>0</v>
      </c>
      <c r="O2134" s="1022">
        <f>'PIC 2026'!Y10</f>
        <v>0</v>
      </c>
      <c r="P2134" s="1029" t="e">
        <f t="shared" si="245"/>
        <v>#DIV/0!</v>
      </c>
      <c r="Q2134" s="1029"/>
      <c r="R2134" s="1022">
        <f t="shared" si="243"/>
        <v>0</v>
      </c>
      <c r="S2134" s="1022">
        <f t="shared" si="244"/>
        <v>0</v>
      </c>
    </row>
    <row r="2135" spans="1:19">
      <c r="A2135" s="1022">
        <v>4</v>
      </c>
      <c r="B2135" s="1023" t="str">
        <f>'PIC 2026'!B11</f>
        <v>PIC4</v>
      </c>
      <c r="C2135" s="1053" t="s">
        <v>149</v>
      </c>
      <c r="D2135" s="1053" t="s">
        <v>113</v>
      </c>
      <c r="E2135" s="1023" t="str">
        <f>'PIC 2026'!T11</f>
        <v xml:space="preserve">Secretaria General </v>
      </c>
      <c r="F2135" s="1022" t="str">
        <f>'PIC 2026'!C11</f>
        <v>Cambio climático y desafíos desde la ciudadanía</v>
      </c>
      <c r="G2135" s="1022">
        <v>4</v>
      </c>
      <c r="H2135" s="1022" t="s">
        <v>137</v>
      </c>
      <c r="I2135" s="1022">
        <f>'PIC 2026'!Q11</f>
        <v>2</v>
      </c>
      <c r="J2135" s="1022">
        <f>'PIC 2026'!E11+'PIC 2026'!F11+'PIC 2026'!G11+'PIC 2026'!H11</f>
        <v>0</v>
      </c>
      <c r="K2135" s="1022">
        <f>'PIC 2026'!V11+'PIC 2026'!W11+'PIC 2026'!X11+'PIC 2026'!Y11</f>
        <v>0</v>
      </c>
      <c r="L2135" s="1031">
        <f t="shared" si="242"/>
        <v>0</v>
      </c>
      <c r="M2135" s="1031">
        <f t="shared" si="241"/>
        <v>0</v>
      </c>
      <c r="N2135" s="1022">
        <f>'PIC 2026'!H11</f>
        <v>0</v>
      </c>
      <c r="O2135" s="1022">
        <f>'PIC 2026'!Y11</f>
        <v>0</v>
      </c>
      <c r="P2135" s="1029" t="e">
        <f t="shared" si="245"/>
        <v>#DIV/0!</v>
      </c>
      <c r="Q2135" s="1029"/>
      <c r="R2135" s="1022">
        <f t="shared" si="243"/>
        <v>0</v>
      </c>
      <c r="S2135" s="1022">
        <f t="shared" si="244"/>
        <v>0</v>
      </c>
    </row>
    <row r="2136" spans="1:19">
      <c r="A2136" s="1022">
        <v>5</v>
      </c>
      <c r="B2136" s="1023" t="str">
        <f>'PIC 2026'!B12</f>
        <v>PIC5</v>
      </c>
      <c r="C2136" s="1053" t="s">
        <v>149</v>
      </c>
      <c r="D2136" s="1053" t="s">
        <v>113</v>
      </c>
      <c r="E2136" s="1023" t="str">
        <f>'PIC 2026'!T12</f>
        <v xml:space="preserve">Secretaria General </v>
      </c>
      <c r="F2136" s="1022" t="str">
        <f>'PIC 2026'!C12</f>
        <v xml:space="preserve">Acciones afirmativas que contribuyan a escenarios incluyentes </v>
      </c>
      <c r="G2136" s="1022">
        <v>4</v>
      </c>
      <c r="H2136" s="1022" t="s">
        <v>137</v>
      </c>
      <c r="I2136" s="1022">
        <f>'PIC 2026'!Q12</f>
        <v>2</v>
      </c>
      <c r="J2136" s="1022">
        <f>'PIC 2026'!E12+'PIC 2026'!F12+'PIC 2026'!G12+'PIC 2026'!H12</f>
        <v>0</v>
      </c>
      <c r="K2136" s="1022">
        <f>'PIC 2026'!V12+'PIC 2026'!W12+'PIC 2026'!X12+'PIC 2026'!Y12</f>
        <v>0</v>
      </c>
      <c r="L2136" s="1031">
        <f t="shared" si="242"/>
        <v>0</v>
      </c>
      <c r="M2136" s="1031">
        <f>K207/I2136</f>
        <v>1</v>
      </c>
      <c r="N2136" s="1022">
        <f>'PIC 2026'!H12</f>
        <v>0</v>
      </c>
      <c r="O2136" s="1022">
        <f>'PIC 2026'!Y12</f>
        <v>0</v>
      </c>
      <c r="P2136" s="1029" t="e">
        <f t="shared" si="245"/>
        <v>#DIV/0!</v>
      </c>
      <c r="Q2136" s="1029"/>
      <c r="R2136" s="1022">
        <f t="shared" si="243"/>
        <v>0</v>
      </c>
      <c r="S2136" s="1022">
        <f t="shared" si="244"/>
        <v>0</v>
      </c>
    </row>
    <row r="2137" spans="1:19">
      <c r="A2137" s="1022">
        <v>6</v>
      </c>
      <c r="B2137" s="1023" t="str">
        <f>'PIC 2026'!B13</f>
        <v>PIC6</v>
      </c>
      <c r="C2137" s="1053" t="s">
        <v>149</v>
      </c>
      <c r="D2137" s="1053" t="s">
        <v>113</v>
      </c>
      <c r="E2137" s="1023" t="str">
        <f>'PIC 2026'!T13</f>
        <v xml:space="preserve">Secretaria General </v>
      </c>
      <c r="F2137" s="1022" t="str">
        <f>'PIC 2026'!C13</f>
        <v>Comunicación asertiva</v>
      </c>
      <c r="G2137" s="1022">
        <v>4</v>
      </c>
      <c r="H2137" s="1022" t="s">
        <v>137</v>
      </c>
      <c r="I2137" s="1022">
        <f>'PIC 2026'!Q13</f>
        <v>2</v>
      </c>
      <c r="J2137" s="1022">
        <f>'PIC 2026'!E13+'PIC 2026'!F13+'PIC 2026'!G13+'PIC 2026'!H13</f>
        <v>1</v>
      </c>
      <c r="K2137" s="1022">
        <f>'PIC 2026'!V13+'PIC 2026'!W13+'PIC 2026'!X13+'PIC 2026'!Y13</f>
        <v>1</v>
      </c>
      <c r="L2137" s="1031">
        <f t="shared" si="242"/>
        <v>0.5</v>
      </c>
      <c r="M2137" s="1031">
        <f>K209/I2137</f>
        <v>0</v>
      </c>
      <c r="N2137" s="1022">
        <f>'PIC 2026'!H13</f>
        <v>1</v>
      </c>
      <c r="O2137" s="1022">
        <f>'PIC 2026'!Y13</f>
        <v>1</v>
      </c>
      <c r="P2137" s="1029">
        <f t="shared" si="245"/>
        <v>1</v>
      </c>
      <c r="Q2137" s="1029"/>
      <c r="R2137" s="1022">
        <f t="shared" si="243"/>
        <v>0</v>
      </c>
      <c r="S2137" s="1022">
        <f t="shared" si="244"/>
        <v>0</v>
      </c>
    </row>
    <row r="2138" spans="1:19">
      <c r="A2138" s="1022">
        <v>7</v>
      </c>
      <c r="B2138" s="1023" t="str">
        <f>'PIC 2026'!B14</f>
        <v>PIC7</v>
      </c>
      <c r="C2138" s="1053" t="s">
        <v>149</v>
      </c>
      <c r="D2138" s="1053" t="s">
        <v>113</v>
      </c>
      <c r="E2138" s="1023" t="str">
        <f>'PIC 2026'!T14</f>
        <v xml:space="preserve">Secretaria General </v>
      </c>
      <c r="F2138" s="1022" t="str">
        <f>'PIC 2026'!C14</f>
        <v>Programación Python y R</v>
      </c>
      <c r="G2138" s="1022">
        <v>4</v>
      </c>
      <c r="H2138" s="1022" t="s">
        <v>137</v>
      </c>
      <c r="I2138" s="1022">
        <f>'PIC 2026'!Q14</f>
        <v>2</v>
      </c>
      <c r="J2138" s="1022">
        <f>'PIC 2026'!E14+'PIC 2026'!F14+'PIC 2026'!G14+'PIC 2026'!H14</f>
        <v>0</v>
      </c>
      <c r="K2138" s="1022">
        <f>'PIC 2026'!V14+'PIC 2026'!W14+'PIC 2026'!X14+'PIC 2026'!Y14</f>
        <v>0</v>
      </c>
      <c r="L2138" s="1031">
        <f t="shared" si="242"/>
        <v>0</v>
      </c>
      <c r="M2138" s="1031">
        <f>K210/I2138</f>
        <v>0</v>
      </c>
      <c r="N2138" s="1022">
        <f>'PIC 2026'!H14</f>
        <v>0</v>
      </c>
      <c r="O2138" s="1022">
        <f>'PIC 2026'!Y14</f>
        <v>0</v>
      </c>
      <c r="P2138" s="1029" t="e">
        <f t="shared" si="245"/>
        <v>#DIV/0!</v>
      </c>
      <c r="Q2138" s="1029"/>
      <c r="R2138" s="1022">
        <f t="shared" si="243"/>
        <v>0</v>
      </c>
      <c r="S2138" s="1022">
        <f t="shared" si="244"/>
        <v>0</v>
      </c>
    </row>
    <row r="2139" spans="1:19">
      <c r="A2139" s="1022">
        <v>8</v>
      </c>
      <c r="B2139" s="1023" t="str">
        <f>'PIC 2026'!B15</f>
        <v>PIC8</v>
      </c>
      <c r="C2139" s="1053" t="s">
        <v>149</v>
      </c>
      <c r="D2139" s="1053" t="s">
        <v>113</v>
      </c>
      <c r="E2139" s="1023" t="str">
        <f>'PIC 2026'!T15</f>
        <v xml:space="preserve">Secretaria General </v>
      </c>
      <c r="F2139" s="1022" t="str">
        <f>'PIC 2026'!C15</f>
        <v>Cibercultura</v>
      </c>
      <c r="G2139" s="1022">
        <v>4</v>
      </c>
      <c r="H2139" s="1022" t="s">
        <v>137</v>
      </c>
      <c r="I2139" s="1022">
        <f>'PIC 2026'!Q15</f>
        <v>4</v>
      </c>
      <c r="J2139" s="1022">
        <f>'PIC 2026'!E15+'PIC 2026'!F15+'PIC 2026'!G15+'PIC 2026'!H15</f>
        <v>1</v>
      </c>
      <c r="K2139" s="1022">
        <f>'PIC 2026'!V15+'PIC 2026'!W15+'PIC 2026'!X15+'PIC 2026'!Y15</f>
        <v>1</v>
      </c>
      <c r="L2139" s="1031">
        <f t="shared" si="242"/>
        <v>0.25</v>
      </c>
      <c r="M2139" s="1031">
        <f>K211/I2139</f>
        <v>0</v>
      </c>
      <c r="N2139" s="1022">
        <f>'PIC 2026'!H15</f>
        <v>0</v>
      </c>
      <c r="O2139" s="1022">
        <f>'PIC 2026'!Y15</f>
        <v>0</v>
      </c>
      <c r="P2139" s="1029" t="e">
        <f t="shared" si="245"/>
        <v>#DIV/0!</v>
      </c>
      <c r="Q2139" s="1029"/>
      <c r="R2139" s="1022">
        <f t="shared" si="243"/>
        <v>0</v>
      </c>
      <c r="S2139" s="1022">
        <f t="shared" si="244"/>
        <v>0</v>
      </c>
    </row>
    <row r="2140" spans="1:19">
      <c r="A2140" s="1022">
        <v>9</v>
      </c>
      <c r="B2140" s="1023" t="str">
        <f>'PIC 2026'!B16</f>
        <v>PIC9</v>
      </c>
      <c r="C2140" s="1053" t="s">
        <v>149</v>
      </c>
      <c r="D2140" s="1053" t="s">
        <v>113</v>
      </c>
      <c r="E2140" s="1023" t="str">
        <f>'PIC 2026'!T16</f>
        <v xml:space="preserve">Secretaria General </v>
      </c>
      <c r="F2140" s="1022" t="str">
        <f>'PIC 2026'!C16</f>
        <v>Analitisis de datos</v>
      </c>
      <c r="G2140" s="1022">
        <v>4</v>
      </c>
      <c r="H2140" s="1022" t="s">
        <v>137</v>
      </c>
      <c r="I2140" s="1022">
        <f>'PIC 2026'!Q16</f>
        <v>2</v>
      </c>
      <c r="J2140" s="1022">
        <f>'PIC 2026'!E16+'PIC 2026'!F16+'PIC 2026'!G16+'PIC 2026'!H16</f>
        <v>0</v>
      </c>
      <c r="K2140" s="1022">
        <f>'PIC 2026'!V16+'PIC 2026'!W16+'PIC 2026'!X16+'PIC 2026'!Y16</f>
        <v>0</v>
      </c>
      <c r="L2140" s="1031">
        <f t="shared" si="242"/>
        <v>0</v>
      </c>
      <c r="M2140" s="1031">
        <f>K212/I2140</f>
        <v>0</v>
      </c>
      <c r="N2140" s="1022">
        <f>'PIC 2026'!H16</f>
        <v>0</v>
      </c>
      <c r="O2140" s="1022">
        <f>'PIC 2026'!Y16</f>
        <v>0</v>
      </c>
      <c r="P2140" s="1029" t="e">
        <f t="shared" si="245"/>
        <v>#DIV/0!</v>
      </c>
      <c r="Q2140" s="1029"/>
      <c r="R2140" s="1022">
        <f t="shared" si="243"/>
        <v>0</v>
      </c>
      <c r="S2140" s="1022">
        <f t="shared" si="244"/>
        <v>0</v>
      </c>
    </row>
    <row r="2141" spans="1:19">
      <c r="A2141" s="1022">
        <v>10</v>
      </c>
      <c r="B2141" s="1023" t="str">
        <f>'PIC 2026'!B17</f>
        <v>PIC10</v>
      </c>
      <c r="C2141" s="1053" t="s">
        <v>149</v>
      </c>
      <c r="D2141" s="1053" t="s">
        <v>113</v>
      </c>
      <c r="E2141" s="1023" t="str">
        <f>'PIC 2026'!T17</f>
        <v xml:space="preserve">Secretaria General </v>
      </c>
      <c r="F2141" s="1022" t="str">
        <f>'PIC 2026'!C17</f>
        <v>Prevención de daño antijuridico</v>
      </c>
      <c r="G2141" s="1022">
        <v>4</v>
      </c>
      <c r="H2141" s="1022" t="s">
        <v>137</v>
      </c>
      <c r="I2141" s="1022">
        <f>'PIC 2026'!Q17</f>
        <v>2</v>
      </c>
      <c r="J2141" s="1022">
        <f>'PIC 2026'!E17+'PIC 2026'!F17+'PIC 2026'!G17+'PIC 2026'!H17</f>
        <v>0</v>
      </c>
      <c r="K2141" s="1022">
        <f>'PIC 2026'!V17+'PIC 2026'!W17+'PIC 2026'!X17+'PIC 2026'!Y17</f>
        <v>0</v>
      </c>
      <c r="L2141" s="1031">
        <f t="shared" si="242"/>
        <v>0</v>
      </c>
      <c r="M2141" s="1031">
        <f>K2141/I2141</f>
        <v>0</v>
      </c>
      <c r="N2141" s="1022">
        <f>'PIC 2026'!H17</f>
        <v>0</v>
      </c>
      <c r="O2141" s="1022">
        <f>'PIC 2026'!Y17</f>
        <v>0</v>
      </c>
      <c r="P2141" s="1029" t="e">
        <f t="shared" si="245"/>
        <v>#DIV/0!</v>
      </c>
      <c r="Q2141" s="1029"/>
      <c r="R2141" s="1022">
        <f t="shared" si="243"/>
        <v>0</v>
      </c>
      <c r="S2141" s="1022">
        <f t="shared" si="244"/>
        <v>0</v>
      </c>
    </row>
    <row r="2142" spans="1:19">
      <c r="A2142" s="1022">
        <v>11</v>
      </c>
      <c r="B2142" s="1023" t="str">
        <f>'PIC 2026'!B18</f>
        <v>PIC11</v>
      </c>
      <c r="C2142" s="1053" t="s">
        <v>149</v>
      </c>
      <c r="D2142" s="1053" t="s">
        <v>113</v>
      </c>
      <c r="E2142" s="1023" t="str">
        <f>'PIC 2026'!T18</f>
        <v xml:space="preserve">Secretaria General </v>
      </c>
      <c r="F2142" s="1022" t="str">
        <f>'PIC 2026'!C18</f>
        <v>Modelo de gestión y presupuesto orientado a resultados</v>
      </c>
      <c r="G2142" s="1022">
        <v>4</v>
      </c>
      <c r="H2142" s="1022" t="s">
        <v>137</v>
      </c>
      <c r="I2142" s="1022">
        <f>'PIC 2026'!Q18</f>
        <v>2</v>
      </c>
      <c r="J2142" s="1022">
        <f>'PIC 2026'!E18+'PIC 2026'!F18+'PIC 2026'!G18+'PIC 2026'!H18</f>
        <v>1</v>
      </c>
      <c r="K2142" s="1022">
        <f>'PIC 2026'!V18+'PIC 2026'!W18+'PIC 2026'!X18+'PIC 2026'!Y18</f>
        <v>1</v>
      </c>
      <c r="L2142" s="1031">
        <f t="shared" si="242"/>
        <v>0.5</v>
      </c>
      <c r="M2142" s="1031">
        <f>K213/I2142</f>
        <v>0</v>
      </c>
      <c r="N2142" s="1022">
        <f>'PIC 2026'!H18</f>
        <v>0</v>
      </c>
      <c r="O2142" s="1022">
        <f>'PIC 2026'!Y18</f>
        <v>0</v>
      </c>
      <c r="P2142" s="1029" t="e">
        <f t="shared" si="245"/>
        <v>#DIV/0!</v>
      </c>
      <c r="Q2142" s="1029"/>
      <c r="R2142" s="1022">
        <f t="shared" si="243"/>
        <v>0</v>
      </c>
      <c r="S2142" s="1022">
        <f t="shared" si="244"/>
        <v>0</v>
      </c>
    </row>
    <row r="2143" spans="1:19">
      <c r="A2143" s="1022">
        <v>12</v>
      </c>
      <c r="B2143" s="1023" t="str">
        <f>'PIC 2026'!B19</f>
        <v>PIC12</v>
      </c>
      <c r="C2143" s="1053" t="s">
        <v>149</v>
      </c>
      <c r="D2143" s="1053" t="s">
        <v>113</v>
      </c>
      <c r="E2143" s="1023" t="str">
        <f>'PIC 2026'!T19</f>
        <v xml:space="preserve">Secretaria General </v>
      </c>
      <c r="F2143" s="1022" t="str">
        <f>'PIC 2026'!C19</f>
        <v>Control Interno disciplinario</v>
      </c>
      <c r="G2143" s="1022">
        <v>4</v>
      </c>
      <c r="H2143" s="1022" t="s">
        <v>137</v>
      </c>
      <c r="I2143" s="1022">
        <f>'PIC 2026'!Q19</f>
        <v>6</v>
      </c>
      <c r="J2143" s="1022">
        <f>'PIC 2026'!E19+'PIC 2026'!F19+'PIC 2026'!G19+'PIC 2026'!H19</f>
        <v>2</v>
      </c>
      <c r="K2143" s="1022">
        <f>'PIC 2026'!V19+'PIC 2026'!W19+'PIC 2026'!X19+'PIC 2026'!Y19</f>
        <v>2</v>
      </c>
      <c r="L2143" s="1031">
        <f t="shared" si="242"/>
        <v>0.33333333333333331</v>
      </c>
      <c r="M2143" s="1031">
        <f>K214/I2143</f>
        <v>0</v>
      </c>
      <c r="N2143" s="1022">
        <f>'PIC 2026'!H19</f>
        <v>0</v>
      </c>
      <c r="O2143" s="1022">
        <f>'PIC 2026'!Y19</f>
        <v>0</v>
      </c>
      <c r="P2143" s="1029" t="e">
        <f t="shared" si="245"/>
        <v>#DIV/0!</v>
      </c>
      <c r="Q2143" s="1029"/>
      <c r="R2143" s="1022">
        <f t="shared" si="243"/>
        <v>0</v>
      </c>
      <c r="S2143" s="1022">
        <f t="shared" si="244"/>
        <v>0</v>
      </c>
    </row>
    <row r="2144" spans="1:19">
      <c r="A2144" s="1022">
        <v>13</v>
      </c>
      <c r="B2144" s="1023" t="str">
        <f>'PIC 2026'!B20</f>
        <v>PIC13</v>
      </c>
      <c r="C2144" s="1053" t="s">
        <v>149</v>
      </c>
      <c r="D2144" s="1053" t="s">
        <v>113</v>
      </c>
      <c r="E2144" s="1023" t="str">
        <f>'PIC 2026'!T20</f>
        <v xml:space="preserve">Secretaria General </v>
      </c>
      <c r="F2144" s="1022" t="str">
        <f>'PIC 2026'!C20</f>
        <v xml:space="preserve">Transparencia </v>
      </c>
      <c r="G2144" s="1022">
        <v>4</v>
      </c>
      <c r="H2144" s="1022" t="s">
        <v>137</v>
      </c>
      <c r="I2144" s="1022">
        <f>'PIC 2026'!Q20</f>
        <v>12</v>
      </c>
      <c r="J2144" s="1022">
        <f>'PIC 2026'!E20+'PIC 2026'!F20+'PIC 2026'!G20+'PIC 2026'!H20</f>
        <v>4</v>
      </c>
      <c r="K2144" s="1022">
        <f>'PIC 2026'!V20+'PIC 2026'!W20+'PIC 2026'!X20+'PIC 2026'!Y20</f>
        <v>5</v>
      </c>
      <c r="L2144" s="1031">
        <f t="shared" si="242"/>
        <v>0.33333333333333331</v>
      </c>
      <c r="M2144" s="1031">
        <f>K215/I2144</f>
        <v>0</v>
      </c>
      <c r="N2144" s="1022">
        <f>'PIC 2026'!H20</f>
        <v>1</v>
      </c>
      <c r="O2144" s="1022">
        <f>'PIC 2026'!Y20</f>
        <v>2</v>
      </c>
      <c r="P2144" s="1029">
        <f t="shared" si="245"/>
        <v>2</v>
      </c>
      <c r="Q2144" s="1029"/>
      <c r="R2144" s="1022">
        <f t="shared" si="243"/>
        <v>1</v>
      </c>
      <c r="S2144" s="1022">
        <f t="shared" si="244"/>
        <v>1</v>
      </c>
    </row>
    <row r="2145" spans="1:19">
      <c r="A2145" s="1022">
        <v>14</v>
      </c>
      <c r="B2145" s="1023" t="str">
        <f>'PIC 2026'!B21</f>
        <v>PIC14</v>
      </c>
      <c r="C2145" s="1053" t="s">
        <v>149</v>
      </c>
      <c r="D2145" s="1053" t="s">
        <v>113</v>
      </c>
      <c r="E2145" s="1023" t="str">
        <f>'PIC 2026'!T21</f>
        <v xml:space="preserve">Secretaria General </v>
      </c>
      <c r="F2145" s="1022" t="str">
        <f>'PIC 2026'!C21</f>
        <v>Gestión documental y redacción de textos</v>
      </c>
      <c r="G2145" s="1022">
        <v>4</v>
      </c>
      <c r="H2145" s="1022" t="s">
        <v>137</v>
      </c>
      <c r="I2145" s="1022">
        <f>'PIC 2026'!Q21</f>
        <v>2</v>
      </c>
      <c r="J2145" s="1022">
        <f>'PIC 2026'!E21+'PIC 2026'!F21+'PIC 2026'!G21+'PIC 2026'!H21</f>
        <v>1</v>
      </c>
      <c r="K2145" s="1022">
        <f>'PIC 2026'!V21+'PIC 2026'!W21+'PIC 2026'!X21+'PIC 2026'!Y21</f>
        <v>1</v>
      </c>
      <c r="L2145" s="1031">
        <f t="shared" si="242"/>
        <v>0.5</v>
      </c>
      <c r="M2145" s="1031">
        <f>K2145/I2145</f>
        <v>0.5</v>
      </c>
      <c r="N2145" s="1022">
        <f>'PIC 2026'!H21</f>
        <v>0</v>
      </c>
      <c r="O2145" s="1022">
        <f>'PIC 2026'!Y21</f>
        <v>0</v>
      </c>
      <c r="P2145" s="1029" t="e">
        <f t="shared" si="245"/>
        <v>#DIV/0!</v>
      </c>
      <c r="Q2145" s="1029"/>
      <c r="R2145" s="1022">
        <f t="shared" si="243"/>
        <v>0</v>
      </c>
      <c r="S2145" s="1022">
        <f t="shared" si="244"/>
        <v>0</v>
      </c>
    </row>
    <row r="2146" spans="1:19">
      <c r="A2146" s="1022">
        <v>15</v>
      </c>
      <c r="B2146" s="1023" t="str">
        <f>'PIC 2026'!B22</f>
        <v>PIC15</v>
      </c>
      <c r="C2146" s="1053" t="s">
        <v>149</v>
      </c>
      <c r="D2146" s="1053" t="s">
        <v>113</v>
      </c>
      <c r="E2146" s="1023" t="str">
        <f>'PIC 2026'!T22</f>
        <v xml:space="preserve">Secretaria General </v>
      </c>
      <c r="F2146" s="1022" t="str">
        <f>'PIC 2026'!C22</f>
        <v>Gestión Contractual</v>
      </c>
      <c r="G2146" s="1022">
        <v>4</v>
      </c>
      <c r="H2146" s="1022" t="s">
        <v>137</v>
      </c>
      <c r="I2146" s="1022">
        <f>'PIC 2026'!Q22</f>
        <v>2</v>
      </c>
      <c r="J2146" s="1022">
        <f>'PIC 2026'!E22+'PIC 2026'!F22+'PIC 2026'!G22+'PIC 2026'!H22</f>
        <v>1</v>
      </c>
      <c r="K2146" s="1022">
        <f>'PIC 2026'!V22+'PIC 2026'!W22+'PIC 2026'!X22+'PIC 2026'!Y22</f>
        <v>1</v>
      </c>
      <c r="L2146" s="1031">
        <f t="shared" si="242"/>
        <v>0.5</v>
      </c>
      <c r="M2146" s="1031">
        <f t="shared" ref="M2146:M2157" si="246">K216/I2146</f>
        <v>0</v>
      </c>
      <c r="N2146" s="1022">
        <f>'PIC 2026'!H22</f>
        <v>0</v>
      </c>
      <c r="O2146" s="1022">
        <f>'PIC 2026'!Y22</f>
        <v>0</v>
      </c>
      <c r="P2146" s="1029" t="e">
        <f t="shared" si="245"/>
        <v>#DIV/0!</v>
      </c>
      <c r="Q2146" s="1029"/>
      <c r="R2146" s="1022">
        <f t="shared" si="243"/>
        <v>0</v>
      </c>
      <c r="S2146" s="1022">
        <f t="shared" si="244"/>
        <v>0</v>
      </c>
    </row>
    <row r="2147" spans="1:19">
      <c r="A2147" s="1022">
        <v>16</v>
      </c>
      <c r="B2147" s="1023" t="str">
        <f>'PIC 2026'!B23</f>
        <v>PIC16</v>
      </c>
      <c r="C2147" s="1053" t="s">
        <v>149</v>
      </c>
      <c r="D2147" s="1053" t="s">
        <v>113</v>
      </c>
      <c r="E2147" s="1023" t="str">
        <f>'PIC 2026'!T23</f>
        <v xml:space="preserve">Secretaria General </v>
      </c>
      <c r="F2147" s="1022" t="str">
        <f>'PIC 2026'!C23</f>
        <v xml:space="preserve">Habilidades Blandas (Inteligencias Multiples) </v>
      </c>
      <c r="G2147" s="1022">
        <v>4</v>
      </c>
      <c r="H2147" s="1022" t="s">
        <v>137</v>
      </c>
      <c r="I2147" s="1022">
        <f>'PIC 2026'!Q23</f>
        <v>2</v>
      </c>
      <c r="J2147" s="1022">
        <f>'PIC 2026'!E23+'PIC 2026'!F23+'PIC 2026'!G23+'PIC 2026'!H23</f>
        <v>1</v>
      </c>
      <c r="K2147" s="1022">
        <f>'PIC 2026'!V23+'PIC 2026'!W23+'PIC 2026'!X23+'PIC 2026'!Y23</f>
        <v>1</v>
      </c>
      <c r="L2147" s="1031">
        <f t="shared" si="242"/>
        <v>0.5</v>
      </c>
      <c r="M2147" s="1031">
        <f t="shared" si="246"/>
        <v>0</v>
      </c>
      <c r="N2147" s="1022">
        <f>'PIC 2026'!H23</f>
        <v>1</v>
      </c>
      <c r="O2147" s="1022">
        <f>'PIC 2026'!Y23</f>
        <v>1</v>
      </c>
      <c r="P2147" s="1029">
        <f t="shared" si="245"/>
        <v>1</v>
      </c>
      <c r="Q2147" s="1029"/>
      <c r="R2147" s="1022">
        <f t="shared" si="243"/>
        <v>0</v>
      </c>
      <c r="S2147" s="1022">
        <f t="shared" si="244"/>
        <v>0</v>
      </c>
    </row>
    <row r="2148" spans="1:19">
      <c r="A2148" s="1022">
        <v>17</v>
      </c>
      <c r="B2148" s="1023" t="str">
        <f>'PIC 2026'!B24</f>
        <v>PIC17</v>
      </c>
      <c r="C2148" s="1053" t="s">
        <v>149</v>
      </c>
      <c r="D2148" s="1053" t="s">
        <v>113</v>
      </c>
      <c r="E2148" s="1023" t="str">
        <f>'PIC 2026'!T24</f>
        <v xml:space="preserve">Secretaria General </v>
      </c>
      <c r="F2148" s="1022" t="str">
        <f>'PIC 2026'!C24</f>
        <v>Módulos SIIF</v>
      </c>
      <c r="G2148" s="1022">
        <v>4</v>
      </c>
      <c r="H2148" s="1022" t="s">
        <v>137</v>
      </c>
      <c r="I2148" s="1022">
        <f>'PIC 2026'!Q24</f>
        <v>1</v>
      </c>
      <c r="J2148" s="1022">
        <f>'PIC 2026'!E24+'PIC 2026'!F24+'PIC 2026'!G24+'PIC 2026'!H24</f>
        <v>0</v>
      </c>
      <c r="K2148" s="1022">
        <f>'PIC 2026'!V24+'PIC 2026'!W24+'PIC 2026'!X24+'PIC 2026'!Y24</f>
        <v>0</v>
      </c>
      <c r="L2148" s="1031">
        <f t="shared" si="242"/>
        <v>0</v>
      </c>
      <c r="M2148" s="1031">
        <f t="shared" si="246"/>
        <v>0</v>
      </c>
      <c r="N2148" s="1022">
        <f>'PIC 2026'!H24</f>
        <v>0</v>
      </c>
      <c r="O2148" s="1022">
        <f>'PIC 2026'!Y24</f>
        <v>0</v>
      </c>
      <c r="P2148" s="1029" t="e">
        <f t="shared" si="245"/>
        <v>#DIV/0!</v>
      </c>
      <c r="Q2148" s="1029"/>
      <c r="R2148" s="1022">
        <f t="shared" si="243"/>
        <v>0</v>
      </c>
      <c r="S2148" s="1022">
        <f t="shared" si="244"/>
        <v>0</v>
      </c>
    </row>
    <row r="2149" spans="1:19">
      <c r="A2149" s="1022">
        <v>18</v>
      </c>
      <c r="B2149" s="1023" t="str">
        <f>'PIC 2026'!B25</f>
        <v>PIC18</v>
      </c>
      <c r="C2149" s="1053" t="s">
        <v>149</v>
      </c>
      <c r="D2149" s="1053" t="s">
        <v>113</v>
      </c>
      <c r="E2149" s="1023" t="str">
        <f>'PIC 2026'!T25</f>
        <v xml:space="preserve">Secretaria General </v>
      </c>
      <c r="F2149" s="1022" t="str">
        <f>'PIC 2026'!C25</f>
        <v>Modelo Integrado de Planeación y Gestión</v>
      </c>
      <c r="G2149" s="1022">
        <v>4</v>
      </c>
      <c r="H2149" s="1022" t="s">
        <v>137</v>
      </c>
      <c r="I2149" s="1022">
        <f>'PIC 2026'!Q25</f>
        <v>1</v>
      </c>
      <c r="J2149" s="1022">
        <f>'PIC 2026'!E25+'PIC 2026'!F25+'PIC 2026'!G25+'PIC 2026'!H25</f>
        <v>1</v>
      </c>
      <c r="K2149" s="1022">
        <f>'PIC 2026'!V25+'PIC 2026'!W25+'PIC 2026'!X25+'PIC 2026'!Y25</f>
        <v>1</v>
      </c>
      <c r="L2149" s="1031">
        <f t="shared" si="242"/>
        <v>1</v>
      </c>
      <c r="M2149" s="1031">
        <f t="shared" si="246"/>
        <v>0</v>
      </c>
      <c r="N2149" s="1022">
        <f>'PIC 2026'!H25</f>
        <v>0</v>
      </c>
      <c r="O2149" s="1022">
        <f>'PIC 2026'!Y25</f>
        <v>0</v>
      </c>
      <c r="P2149" s="1029" t="e">
        <f t="shared" si="245"/>
        <v>#DIV/0!</v>
      </c>
      <c r="Q2149" s="1029"/>
      <c r="R2149" s="1022">
        <f t="shared" si="243"/>
        <v>0</v>
      </c>
      <c r="S2149" s="1022">
        <f t="shared" si="244"/>
        <v>0</v>
      </c>
    </row>
    <row r="2150" spans="1:19" ht="13.5" customHeight="1">
      <c r="A2150" s="1022">
        <v>19</v>
      </c>
      <c r="B2150" s="1023" t="str">
        <f>'PIC 2026'!B26</f>
        <v>PIC19</v>
      </c>
      <c r="C2150" s="1022" t="s">
        <v>149</v>
      </c>
      <c r="D2150" s="1022" t="s">
        <v>113</v>
      </c>
      <c r="E2150" s="1023" t="str">
        <f>'PIC 2026'!T26</f>
        <v xml:space="preserve">Secretaria General </v>
      </c>
      <c r="F2150" s="1022" t="str">
        <f>'PIC 2026'!C26</f>
        <v>Sistema de Gestión de calidad</v>
      </c>
      <c r="G2150" s="1022">
        <v>4</v>
      </c>
      <c r="H2150" s="1022" t="s">
        <v>137</v>
      </c>
      <c r="I2150" s="1022">
        <f>'PIC 2026'!Q26</f>
        <v>2</v>
      </c>
      <c r="J2150" s="1022">
        <f>'PIC 2026'!E26+'PIC 2026'!F26+'PIC 2026'!G26+'PIC 2026'!H26</f>
        <v>1</v>
      </c>
      <c r="K2150" s="1022">
        <f>'PIC 2026'!V26+'PIC 2026'!W26+'PIC 2026'!X26+'PIC 2026'!Y26</f>
        <v>0</v>
      </c>
      <c r="L2150" s="1031">
        <f t="shared" si="242"/>
        <v>0.5</v>
      </c>
      <c r="M2150" s="1031">
        <f t="shared" si="246"/>
        <v>0</v>
      </c>
      <c r="N2150" s="1022">
        <f>'PIC 2026'!H26</f>
        <v>0</v>
      </c>
      <c r="O2150" s="1022">
        <f>'PIC 2026'!Y26</f>
        <v>0</v>
      </c>
      <c r="P2150" s="1029" t="e">
        <f t="shared" si="245"/>
        <v>#DIV/0!</v>
      </c>
      <c r="Q2150" s="1029"/>
      <c r="R2150" s="1022">
        <f t="shared" si="243"/>
        <v>-1</v>
      </c>
      <c r="S2150" s="1022">
        <f t="shared" si="244"/>
        <v>0</v>
      </c>
    </row>
    <row r="2151" spans="1:19">
      <c r="A2151" s="1022">
        <v>20</v>
      </c>
      <c r="B2151" s="1023" t="str">
        <f>'PIC 2026'!B27</f>
        <v>PIC20</v>
      </c>
      <c r="C2151" s="1053" t="s">
        <v>149</v>
      </c>
      <c r="D2151" s="1053" t="s">
        <v>113</v>
      </c>
      <c r="E2151" s="1023" t="str">
        <f>'PIC 2026'!T27</f>
        <v xml:space="preserve">Secretaria General </v>
      </c>
      <c r="F2151" s="1022" t="str">
        <f>'PIC 2026'!C27</f>
        <v xml:space="preserve">Aspectos de sensibilidad para las áreas administrativas sobre la gestión metrologíca </v>
      </c>
      <c r="G2151" s="1022">
        <v>4</v>
      </c>
      <c r="H2151" s="1022" t="s">
        <v>137</v>
      </c>
      <c r="I2151" s="1022">
        <f>'PIC 2026'!Q27</f>
        <v>5</v>
      </c>
      <c r="J2151" s="1022">
        <f>'PIC 2026'!E27+'PIC 2026'!F27+'PIC 2026'!G27+'PIC 2026'!H27</f>
        <v>2</v>
      </c>
      <c r="K2151" s="1022">
        <f>'PIC 2026'!V27+'PIC 2026'!W27+'PIC 2026'!X27+'PIC 2026'!Y27</f>
        <v>0</v>
      </c>
      <c r="L2151" s="1031">
        <f t="shared" si="242"/>
        <v>0.4</v>
      </c>
      <c r="M2151" s="1031">
        <f t="shared" si="246"/>
        <v>0</v>
      </c>
      <c r="N2151" s="1022">
        <f>'PIC 2026'!H27</f>
        <v>0</v>
      </c>
      <c r="O2151" s="1022">
        <f>'PIC 2026'!Y27</f>
        <v>0</v>
      </c>
      <c r="P2151" s="1029" t="e">
        <f t="shared" si="245"/>
        <v>#DIV/0!</v>
      </c>
      <c r="Q2151" s="1029"/>
      <c r="R2151" s="1022">
        <f t="shared" si="243"/>
        <v>-2</v>
      </c>
      <c r="S2151" s="1022">
        <f t="shared" si="244"/>
        <v>0</v>
      </c>
    </row>
    <row r="2152" spans="1:19">
      <c r="A2152" s="1022">
        <v>21</v>
      </c>
      <c r="B2152" s="1023" t="str">
        <f>'PIC 2026'!B28</f>
        <v>PIC21</v>
      </c>
      <c r="C2152" s="1053" t="s">
        <v>149</v>
      </c>
      <c r="D2152" s="1053" t="s">
        <v>113</v>
      </c>
      <c r="E2152" s="1023" t="str">
        <f>'PIC 2026'!T28</f>
        <v xml:space="preserve">Secretaria General </v>
      </c>
      <c r="F2152" s="1022" t="str">
        <f>'PIC 2026'!C28</f>
        <v>Normatividad vigente de Talento Humano</v>
      </c>
      <c r="G2152" s="1022">
        <v>4</v>
      </c>
      <c r="H2152" s="1022" t="s">
        <v>137</v>
      </c>
      <c r="I2152" s="1022">
        <f>'PIC 2026'!Q28</f>
        <v>5</v>
      </c>
      <c r="J2152" s="1022">
        <f>'PIC 2026'!E28+'PIC 2026'!F28+'PIC 2026'!G28+'PIC 2026'!H28</f>
        <v>1</v>
      </c>
      <c r="K2152" s="1022">
        <f>'PIC 2026'!V28+'PIC 2026'!W28+'PIC 2026'!X28+'PIC 2026'!Y28</f>
        <v>1</v>
      </c>
      <c r="L2152" s="1031">
        <f t="shared" si="242"/>
        <v>0.2</v>
      </c>
      <c r="M2152" s="1031">
        <f t="shared" si="246"/>
        <v>0</v>
      </c>
      <c r="N2152" s="1022">
        <f>'PIC 2026'!H28</f>
        <v>0</v>
      </c>
      <c r="O2152" s="1022">
        <f>'PIC 2026'!Y28</f>
        <v>0</v>
      </c>
      <c r="P2152" s="1029" t="e">
        <f t="shared" si="245"/>
        <v>#DIV/0!</v>
      </c>
      <c r="Q2152" s="1029"/>
      <c r="R2152" s="1022">
        <f t="shared" si="243"/>
        <v>0</v>
      </c>
      <c r="S2152" s="1022">
        <f t="shared" si="244"/>
        <v>0</v>
      </c>
    </row>
    <row r="2153" spans="1:19">
      <c r="A2153" s="1022">
        <v>22</v>
      </c>
      <c r="B2153" s="1023" t="str">
        <f>'PIC 2026'!B29</f>
        <v>PIC22</v>
      </c>
      <c r="C2153" s="1053" t="s">
        <v>149</v>
      </c>
      <c r="D2153" s="1053" t="s">
        <v>113</v>
      </c>
      <c r="E2153" s="1023" t="str">
        <f>'PIC 2026'!T29</f>
        <v xml:space="preserve">Secretaria General </v>
      </c>
      <c r="F2153" s="1022" t="str">
        <f>'PIC 2026'!C29</f>
        <v>Administracion Publica</v>
      </c>
      <c r="G2153" s="1022">
        <v>4</v>
      </c>
      <c r="H2153" s="1022" t="s">
        <v>137</v>
      </c>
      <c r="I2153" s="1022">
        <f>'PIC 2026'!Q29</f>
        <v>4</v>
      </c>
      <c r="J2153" s="1022">
        <f>'PIC 2026'!E29+'PIC 2026'!F29+'PIC 2026'!G29+'PIC 2026'!H29</f>
        <v>0</v>
      </c>
      <c r="K2153" s="1022">
        <f>'PIC 2026'!V29+'PIC 2026'!W29+'PIC 2026'!X29+'PIC 2026'!Y29</f>
        <v>0</v>
      </c>
      <c r="L2153" s="1031">
        <f t="shared" si="242"/>
        <v>0</v>
      </c>
      <c r="M2153" s="1031">
        <f t="shared" si="246"/>
        <v>0</v>
      </c>
      <c r="N2153" s="1022">
        <f>'PIC 2026'!H29</f>
        <v>0</v>
      </c>
      <c r="O2153" s="1022">
        <f>'PIC 2026'!Y29</f>
        <v>0</v>
      </c>
      <c r="P2153" s="1029" t="e">
        <f t="shared" si="245"/>
        <v>#DIV/0!</v>
      </c>
      <c r="Q2153" s="1029"/>
      <c r="R2153" s="1022">
        <f t="shared" si="243"/>
        <v>0</v>
      </c>
      <c r="S2153" s="1022">
        <f t="shared" si="244"/>
        <v>0</v>
      </c>
    </row>
    <row r="2154" spans="1:19">
      <c r="A2154" s="1022">
        <v>23</v>
      </c>
      <c r="B2154" s="1023" t="str">
        <f>'PIC 2026'!B30</f>
        <v>PIC23</v>
      </c>
      <c r="C2154" s="1053" t="s">
        <v>149</v>
      </c>
      <c r="D2154" s="1053" t="s">
        <v>113</v>
      </c>
      <c r="E2154" s="1023" t="str">
        <f>'PIC 2026'!T30</f>
        <v xml:space="preserve">Secretaria General </v>
      </c>
      <c r="F2154" s="1022" t="str">
        <f>'PIC 2026'!C30</f>
        <v>Inducción y Reinducción</v>
      </c>
      <c r="G2154" s="1022">
        <v>4</v>
      </c>
      <c r="H2154" s="1022" t="s">
        <v>137</v>
      </c>
      <c r="I2154" s="1022">
        <f>'PIC 2026'!Q30</f>
        <v>3</v>
      </c>
      <c r="J2154" s="1022">
        <f>'PIC 2026'!E30+'PIC 2026'!F30+'PIC 2026'!G30+'PIC 2026'!H30</f>
        <v>1</v>
      </c>
      <c r="K2154" s="1022">
        <f>'PIC 2026'!V30+'PIC 2026'!W30+'PIC 2026'!X30+'PIC 2026'!Y30</f>
        <v>1</v>
      </c>
      <c r="L2154" s="1031">
        <f t="shared" si="242"/>
        <v>0.33333333333333331</v>
      </c>
      <c r="M2154" s="1031">
        <f t="shared" si="246"/>
        <v>0</v>
      </c>
      <c r="N2154" s="1022">
        <f>'PIC 2026'!H30</f>
        <v>0</v>
      </c>
      <c r="O2154" s="1022">
        <f>'PIC 2026'!Y30</f>
        <v>0</v>
      </c>
      <c r="P2154" s="1029" t="e">
        <f t="shared" si="245"/>
        <v>#DIV/0!</v>
      </c>
      <c r="Q2154" s="1029"/>
      <c r="R2154" s="1022">
        <f t="shared" si="243"/>
        <v>0</v>
      </c>
      <c r="S2154" s="1022">
        <f t="shared" si="244"/>
        <v>0</v>
      </c>
    </row>
    <row r="2155" spans="1:19">
      <c r="A2155" s="1022">
        <v>24</v>
      </c>
      <c r="B2155" s="1023" t="str">
        <f>'PIC 2026'!B31</f>
        <v>PIC24</v>
      </c>
      <c r="C2155" s="1053" t="s">
        <v>149</v>
      </c>
      <c r="D2155" s="1053" t="s">
        <v>113</v>
      </c>
      <c r="E2155" s="1023" t="str">
        <f>'PIC 2026'!T31</f>
        <v xml:space="preserve">Secretaria General </v>
      </c>
      <c r="F2155" s="1022" t="str">
        <f>'PIC 2026'!C31</f>
        <v>Entrenamiento en el puesto de trabajo</v>
      </c>
      <c r="G2155" s="1022">
        <v>4</v>
      </c>
      <c r="H2155" s="1022" t="s">
        <v>137</v>
      </c>
      <c r="I2155" s="1022">
        <f>'PIC 2026'!Q31</f>
        <v>3</v>
      </c>
      <c r="J2155" s="1022">
        <f>'PIC 2026'!E31+'PIC 2026'!F31+'PIC 2026'!G31+'PIC 2026'!H31</f>
        <v>2</v>
      </c>
      <c r="K2155" s="1022">
        <f>'PIC 2026'!V31+'PIC 2026'!W31+'PIC 2026'!X31+'PIC 2026'!Y31</f>
        <v>1</v>
      </c>
      <c r="L2155" s="1031">
        <f t="shared" si="242"/>
        <v>0.66666666666666663</v>
      </c>
      <c r="M2155" s="1031">
        <f t="shared" si="246"/>
        <v>0</v>
      </c>
      <c r="N2155" s="1022">
        <f>'PIC 2026'!H31</f>
        <v>1</v>
      </c>
      <c r="O2155" s="1022">
        <f>'PIC 2026'!Y31</f>
        <v>0</v>
      </c>
      <c r="P2155" s="1029">
        <f t="shared" si="245"/>
        <v>0</v>
      </c>
      <c r="Q2155" s="1029"/>
      <c r="R2155" s="1022">
        <f t="shared" si="243"/>
        <v>-1</v>
      </c>
      <c r="S2155" s="1022">
        <f t="shared" si="244"/>
        <v>-1</v>
      </c>
    </row>
    <row r="2156" spans="1:19">
      <c r="A2156" s="1022">
        <v>25</v>
      </c>
      <c r="B2156" s="1023" t="str">
        <f>'PIC 2026'!B32</f>
        <v>PIC25</v>
      </c>
      <c r="C2156" s="1053" t="s">
        <v>149</v>
      </c>
      <c r="D2156" s="1053" t="s">
        <v>113</v>
      </c>
      <c r="E2156" s="1023" t="str">
        <f>'PIC 2026'!T32</f>
        <v xml:space="preserve">Secretaria General </v>
      </c>
      <c r="F2156" s="1022" t="str">
        <f>'PIC 2026'!C32</f>
        <v>Bilingüismo</v>
      </c>
      <c r="G2156" s="1022">
        <v>4</v>
      </c>
      <c r="H2156" s="1022" t="s">
        <v>137</v>
      </c>
      <c r="I2156" s="1022">
        <f>'PIC 2026'!Q32</f>
        <v>1</v>
      </c>
      <c r="J2156" s="1022">
        <f>'PIC 2026'!E32+'PIC 2026'!F32+'PIC 2026'!G32+'PIC 2026'!H32</f>
        <v>0</v>
      </c>
      <c r="K2156" s="1022">
        <f>'PIC 2026'!V32+'PIC 2026'!W32+'PIC 2026'!X32+'PIC 2026'!Y32</f>
        <v>0</v>
      </c>
      <c r="L2156" s="1031">
        <f t="shared" si="242"/>
        <v>0</v>
      </c>
      <c r="M2156" s="1031">
        <f t="shared" si="246"/>
        <v>0</v>
      </c>
      <c r="N2156" s="1022">
        <f>'PIC 2026'!H32</f>
        <v>0</v>
      </c>
      <c r="O2156" s="1022">
        <f>'PIC 2026'!Y32</f>
        <v>0</v>
      </c>
      <c r="P2156" s="1029" t="e">
        <f t="shared" si="245"/>
        <v>#DIV/0!</v>
      </c>
      <c r="Q2156" s="1029"/>
      <c r="R2156" s="1022">
        <f t="shared" si="243"/>
        <v>0</v>
      </c>
      <c r="S2156" s="1022">
        <f t="shared" si="244"/>
        <v>0</v>
      </c>
    </row>
    <row r="2157" spans="1:19">
      <c r="A2157" s="1022">
        <v>26</v>
      </c>
      <c r="B2157" s="1023" t="str">
        <f>'PIC 2026'!B33</f>
        <v>PIC26</v>
      </c>
      <c r="C2157" s="1053" t="s">
        <v>149</v>
      </c>
      <c r="D2157" s="1053" t="s">
        <v>113</v>
      </c>
      <c r="E2157" s="1023" t="str">
        <f>'PIC 2026'!T33</f>
        <v xml:space="preserve">Secretaria General </v>
      </c>
      <c r="F2157" s="1022" t="str">
        <f>'PIC 2026'!C33</f>
        <v>Capacitación SG-SST y SGA</v>
      </c>
      <c r="G2157" s="1022">
        <v>4</v>
      </c>
      <c r="H2157" s="1022" t="s">
        <v>137</v>
      </c>
      <c r="I2157" s="1022">
        <f>'PIC 2026'!Q33</f>
        <v>14</v>
      </c>
      <c r="J2157" s="1022">
        <f>'PIC 2026'!E33+'PIC 2026'!F33+'PIC 2026'!G33+'PIC 2026'!H33</f>
        <v>4</v>
      </c>
      <c r="K2157" s="1022">
        <f>'PIC 2026'!V33+'PIC 2026'!W33+'PIC 2026'!X33+'PIC 2026'!Y33</f>
        <v>4</v>
      </c>
      <c r="L2157" s="1031">
        <f t="shared" si="242"/>
        <v>0.2857142857142857</v>
      </c>
      <c r="M2157" s="1031">
        <f t="shared" si="246"/>
        <v>0</v>
      </c>
      <c r="N2157" s="1022">
        <f>'PIC 2026'!H33</f>
        <v>1</v>
      </c>
      <c r="O2157" s="1022">
        <f>'PIC 2026'!Y33</f>
        <v>1</v>
      </c>
      <c r="P2157" s="1029">
        <f t="shared" si="245"/>
        <v>1</v>
      </c>
      <c r="Q2157" s="1029"/>
      <c r="R2157" s="1022">
        <f t="shared" si="243"/>
        <v>0</v>
      </c>
      <c r="S2157" s="1022">
        <f t="shared" si="244"/>
        <v>0</v>
      </c>
    </row>
    <row r="2158" spans="1:19">
      <c r="A2158" s="1022">
        <v>1</v>
      </c>
      <c r="B2158" s="1023" t="str">
        <f>'PIC 2026'!B8</f>
        <v>PIC1</v>
      </c>
      <c r="C2158" s="1053" t="s">
        <v>149</v>
      </c>
      <c r="D2158" s="1053" t="s">
        <v>113</v>
      </c>
      <c r="E2158" s="1023" t="str">
        <f>'PIC 2026'!T8</f>
        <v xml:space="preserve">Secretaria General </v>
      </c>
      <c r="F2158" s="1022" t="str">
        <f>'PIC 2026'!C8</f>
        <v>Participación ciudadana</v>
      </c>
      <c r="G2158" s="1022">
        <v>5</v>
      </c>
      <c r="H2158" s="1022" t="s">
        <v>138</v>
      </c>
      <c r="I2158" s="1022">
        <f>'PIC 2026'!Q8</f>
        <v>1</v>
      </c>
      <c r="J2158" s="1022">
        <f>'PIC 2026'!E8+'PIC 2026'!F8+'PIC 2026'!G8+'PIC 2026'!H8+'PIC 2026'!I8</f>
        <v>1</v>
      </c>
      <c r="K2158" s="1022">
        <f>'PIC 2026'!V8+'PIC 2026'!W8+'PIC 2026'!X8+'PIC 2026'!Y8+'PIC 2026'!Z8</f>
        <v>1</v>
      </c>
      <c r="L2158" s="1031">
        <f t="shared" si="242"/>
        <v>1</v>
      </c>
      <c r="M2158" s="1031">
        <f>K229/I2158</f>
        <v>0</v>
      </c>
      <c r="N2158" s="1022">
        <f>'PIC 2026'!I8</f>
        <v>0</v>
      </c>
      <c r="O2158" s="1022">
        <f>'PIC 2026'!Z8</f>
        <v>0</v>
      </c>
      <c r="P2158" s="1029" t="e">
        <f t="shared" si="245"/>
        <v>#DIV/0!</v>
      </c>
      <c r="Q2158" s="1029"/>
      <c r="R2158" s="1022">
        <f t="shared" si="243"/>
        <v>0</v>
      </c>
      <c r="S2158" s="1022">
        <f t="shared" si="244"/>
        <v>0</v>
      </c>
    </row>
    <row r="2159" spans="1:19">
      <c r="A2159" s="1022">
        <v>2</v>
      </c>
      <c r="B2159" s="1023" t="str">
        <f>'PIC 2026'!B9</f>
        <v>PIC 2</v>
      </c>
      <c r="C2159" s="1053" t="s">
        <v>149</v>
      </c>
      <c r="D2159" s="1053" t="s">
        <v>113</v>
      </c>
      <c r="E2159" s="1023" t="str">
        <f>'PIC 2026'!T9</f>
        <v xml:space="preserve">Secretaria General </v>
      </c>
      <c r="F2159" s="1022" t="str">
        <f>'PIC 2026'!C9</f>
        <v>Lenguaje concordante y no discriminación</v>
      </c>
      <c r="G2159" s="1022">
        <v>5</v>
      </c>
      <c r="H2159" s="1022" t="s">
        <v>138</v>
      </c>
      <c r="I2159" s="1022">
        <f>'PIC 2026'!Q9</f>
        <v>1</v>
      </c>
      <c r="J2159" s="1022">
        <f>'PIC 2026'!E9+'PIC 2026'!F9+'PIC 2026'!G9+'PIC 2026'!H9+'PIC 2026'!I9</f>
        <v>1</v>
      </c>
      <c r="K2159" s="1022">
        <f>'PIC 2026'!V9+'PIC 2026'!W9+'PIC 2026'!X9+'PIC 2026'!Y9+'PIC 2026'!Z9</f>
        <v>1</v>
      </c>
      <c r="L2159" s="1031">
        <f t="shared" si="242"/>
        <v>1</v>
      </c>
      <c r="M2159" s="1031">
        <f>K231/I2159</f>
        <v>0</v>
      </c>
      <c r="N2159" s="1022">
        <f>'PIC 2026'!I9</f>
        <v>0</v>
      </c>
      <c r="O2159" s="1022">
        <f>'PIC 2026'!Z9</f>
        <v>0</v>
      </c>
      <c r="P2159" s="1029" t="e">
        <f t="shared" si="245"/>
        <v>#DIV/0!</v>
      </c>
      <c r="Q2159" s="1029"/>
      <c r="R2159" s="1022">
        <f t="shared" si="243"/>
        <v>0</v>
      </c>
      <c r="S2159" s="1022">
        <f t="shared" si="244"/>
        <v>0</v>
      </c>
    </row>
    <row r="2160" spans="1:19">
      <c r="A2160" s="1022">
        <v>3</v>
      </c>
      <c r="B2160" s="1023" t="str">
        <f>'PIC 2026'!B10</f>
        <v>PIC3</v>
      </c>
      <c r="C2160" s="1053" t="s">
        <v>149</v>
      </c>
      <c r="D2160" s="1053" t="s">
        <v>113</v>
      </c>
      <c r="E2160" s="1023" t="str">
        <f>'PIC 2026'!T10</f>
        <v xml:space="preserve">Secretaria General </v>
      </c>
      <c r="F2160" s="1022" t="str">
        <f>'PIC 2026'!C10</f>
        <v>Educación ambiental, territorio y recursos naturales</v>
      </c>
      <c r="G2160" s="1022">
        <v>5</v>
      </c>
      <c r="H2160" s="1022" t="s">
        <v>138</v>
      </c>
      <c r="I2160" s="1022">
        <f>'PIC 2026'!Q10</f>
        <v>3</v>
      </c>
      <c r="J2160" s="1022">
        <f>'PIC 2026'!E10+'PIC 2026'!F10+'PIC 2026'!G10+'PIC 2026'!H10+'PIC 2026'!I10</f>
        <v>1</v>
      </c>
      <c r="K2160" s="1022">
        <f>'PIC 2026'!V10+'PIC 2026'!W10+'PIC 2026'!X10+'PIC 2026'!Y10+'PIC 2026'!Z10</f>
        <v>1</v>
      </c>
      <c r="L2160" s="1031">
        <f t="shared" si="242"/>
        <v>0.33333333333333331</v>
      </c>
      <c r="M2160" s="1031">
        <f>K232/I2160</f>
        <v>0</v>
      </c>
      <c r="N2160" s="1022">
        <f>'PIC 2026'!I10</f>
        <v>0</v>
      </c>
      <c r="O2160" s="1022">
        <f>'PIC 2026'!Z10</f>
        <v>0</v>
      </c>
      <c r="P2160" s="1029" t="e">
        <f t="shared" si="245"/>
        <v>#DIV/0!</v>
      </c>
      <c r="Q2160" s="1029"/>
      <c r="R2160" s="1022">
        <f t="shared" si="243"/>
        <v>0</v>
      </c>
      <c r="S2160" s="1022">
        <f t="shared" si="244"/>
        <v>0</v>
      </c>
    </row>
    <row r="2161" spans="1:19">
      <c r="A2161" s="1022">
        <v>4</v>
      </c>
      <c r="B2161" s="1023" t="str">
        <f>'PIC 2026'!B11</f>
        <v>PIC4</v>
      </c>
      <c r="C2161" s="1053" t="s">
        <v>149</v>
      </c>
      <c r="D2161" s="1053" t="s">
        <v>113</v>
      </c>
      <c r="E2161" s="1023" t="str">
        <f>'PIC 2026'!T11</f>
        <v xml:space="preserve">Secretaria General </v>
      </c>
      <c r="F2161" s="1022" t="str">
        <f>'PIC 2026'!C11</f>
        <v>Cambio climático y desafíos desde la ciudadanía</v>
      </c>
      <c r="G2161" s="1022">
        <v>5</v>
      </c>
      <c r="H2161" s="1022" t="s">
        <v>138</v>
      </c>
      <c r="I2161" s="1022">
        <f>'PIC 2026'!Q11</f>
        <v>2</v>
      </c>
      <c r="J2161" s="1022">
        <f>'PIC 2026'!E11+'PIC 2026'!F11+'PIC 2026'!G11+'PIC 2026'!H11+'PIC 2026'!I11</f>
        <v>0</v>
      </c>
      <c r="K2161" s="1022">
        <f>'PIC 2026'!V11+'PIC 2026'!W11+'PIC 2026'!X11+'PIC 2026'!Y11+'PIC 2026'!Z11</f>
        <v>0</v>
      </c>
      <c r="L2161" s="1031">
        <f t="shared" si="242"/>
        <v>0</v>
      </c>
      <c r="M2161" s="1031">
        <f>K233/I2161</f>
        <v>0</v>
      </c>
      <c r="N2161" s="1022">
        <f>'PIC 2026'!I11</f>
        <v>0</v>
      </c>
      <c r="O2161" s="1022">
        <f>'PIC 2026'!Z11</f>
        <v>0</v>
      </c>
      <c r="P2161" s="1029" t="e">
        <f t="shared" si="245"/>
        <v>#DIV/0!</v>
      </c>
      <c r="Q2161" s="1029"/>
      <c r="R2161" s="1022">
        <f t="shared" si="243"/>
        <v>0</v>
      </c>
      <c r="S2161" s="1022">
        <f t="shared" si="244"/>
        <v>0</v>
      </c>
    </row>
    <row r="2162" spans="1:19">
      <c r="A2162" s="1022">
        <v>5</v>
      </c>
      <c r="B2162" s="1023" t="str">
        <f>'PIC 2026'!B12</f>
        <v>PIC5</v>
      </c>
      <c r="C2162" s="1053" t="s">
        <v>149</v>
      </c>
      <c r="D2162" s="1053" t="s">
        <v>113</v>
      </c>
      <c r="E2162" s="1023" t="str">
        <f>'PIC 2026'!T12</f>
        <v xml:space="preserve">Secretaria General </v>
      </c>
      <c r="F2162" s="1022" t="str">
        <f>'PIC 2026'!C12</f>
        <v xml:space="preserve">Acciones afirmativas que contribuyan a escenarios incluyentes </v>
      </c>
      <c r="G2162" s="1022">
        <v>5</v>
      </c>
      <c r="H2162" s="1022" t="s">
        <v>138</v>
      </c>
      <c r="I2162" s="1022">
        <f>'PIC 2026'!Q12</f>
        <v>2</v>
      </c>
      <c r="J2162" s="1022">
        <f>'PIC 2026'!E12+'PIC 2026'!F12+'PIC 2026'!G12+'PIC 2026'!H12+'PIC 2026'!I12</f>
        <v>1</v>
      </c>
      <c r="K2162" s="1022">
        <f>'PIC 2026'!V12+'PIC 2026'!W12+'PIC 2026'!X12+'PIC 2026'!Y12+'PIC 2026'!Z12</f>
        <v>0</v>
      </c>
      <c r="L2162" s="1031">
        <f t="shared" si="242"/>
        <v>0.5</v>
      </c>
      <c r="M2162" s="1031">
        <f t="shared" ref="M2162:M2225" si="247">K2162/I2162</f>
        <v>0</v>
      </c>
      <c r="N2162" s="1022">
        <f>'PIC 2026'!I12</f>
        <v>1</v>
      </c>
      <c r="O2162" s="1022">
        <f>'PIC 2026'!Z12</f>
        <v>0</v>
      </c>
      <c r="P2162" s="1029">
        <f t="shared" si="245"/>
        <v>0</v>
      </c>
      <c r="Q2162" s="1029"/>
      <c r="R2162" s="1022">
        <f t="shared" si="243"/>
        <v>-1</v>
      </c>
      <c r="S2162" s="1022">
        <f t="shared" si="244"/>
        <v>-1</v>
      </c>
    </row>
    <row r="2163" spans="1:19">
      <c r="A2163" s="1022">
        <v>6</v>
      </c>
      <c r="B2163" s="1023" t="str">
        <f>'PIC 2026'!B13</f>
        <v>PIC6</v>
      </c>
      <c r="C2163" s="1053" t="s">
        <v>149</v>
      </c>
      <c r="D2163" s="1053" t="s">
        <v>113</v>
      </c>
      <c r="E2163" s="1023" t="str">
        <f>'PIC 2026'!T13</f>
        <v xml:space="preserve">Secretaria General </v>
      </c>
      <c r="F2163" s="1022" t="str">
        <f>'PIC 2026'!C13</f>
        <v>Comunicación asertiva</v>
      </c>
      <c r="G2163" s="1022">
        <v>5</v>
      </c>
      <c r="H2163" s="1022" t="s">
        <v>138</v>
      </c>
      <c r="I2163" s="1022">
        <f>'PIC 2026'!Q13</f>
        <v>2</v>
      </c>
      <c r="J2163" s="1022">
        <f>'PIC 2026'!E13+'PIC 2026'!F13+'PIC 2026'!G13+'PIC 2026'!H13+'PIC 2026'!I13</f>
        <v>2</v>
      </c>
      <c r="K2163" s="1022">
        <f>'PIC 2026'!V13+'PIC 2026'!W13+'PIC 2026'!X13+'PIC 2026'!Y13+'PIC 2026'!Z13</f>
        <v>1</v>
      </c>
      <c r="L2163" s="1031">
        <f t="shared" si="242"/>
        <v>1</v>
      </c>
      <c r="M2163" s="1031">
        <f t="shared" si="247"/>
        <v>0.5</v>
      </c>
      <c r="N2163" s="1022">
        <f>'PIC 2026'!I13</f>
        <v>1</v>
      </c>
      <c r="O2163" s="1022">
        <f>'PIC 2026'!Z13</f>
        <v>0</v>
      </c>
      <c r="P2163" s="1029">
        <f t="shared" si="245"/>
        <v>0</v>
      </c>
      <c r="Q2163" s="1029"/>
      <c r="R2163" s="1022">
        <f t="shared" si="243"/>
        <v>-1</v>
      </c>
      <c r="S2163" s="1022">
        <f t="shared" si="244"/>
        <v>-1</v>
      </c>
    </row>
    <row r="2164" spans="1:19">
      <c r="A2164" s="1022">
        <v>7</v>
      </c>
      <c r="B2164" s="1023" t="str">
        <f>'PIC 2026'!B14</f>
        <v>PIC7</v>
      </c>
      <c r="C2164" s="1053" t="s">
        <v>149</v>
      </c>
      <c r="D2164" s="1053" t="s">
        <v>113</v>
      </c>
      <c r="E2164" s="1023" t="str">
        <f>'PIC 2026'!T14</f>
        <v xml:space="preserve">Secretaria General </v>
      </c>
      <c r="F2164" s="1022" t="str">
        <f>'PIC 2026'!C14</f>
        <v>Programación Python y R</v>
      </c>
      <c r="G2164" s="1022">
        <v>5</v>
      </c>
      <c r="H2164" s="1022" t="s">
        <v>138</v>
      </c>
      <c r="I2164" s="1022">
        <f>'PIC 2026'!Q14</f>
        <v>2</v>
      </c>
      <c r="J2164" s="1022">
        <f>'PIC 2026'!E14+'PIC 2026'!F14+'PIC 2026'!G14+'PIC 2026'!H14+'PIC 2026'!I14</f>
        <v>0</v>
      </c>
      <c r="K2164" s="1022">
        <f>'PIC 2026'!V14+'PIC 2026'!W14+'PIC 2026'!X14+'PIC 2026'!Y14+'PIC 2026'!Z14</f>
        <v>0</v>
      </c>
      <c r="L2164" s="1031">
        <f t="shared" si="242"/>
        <v>0</v>
      </c>
      <c r="M2164" s="1031">
        <f t="shared" si="247"/>
        <v>0</v>
      </c>
      <c r="N2164" s="1022">
        <f>'PIC 2026'!I14</f>
        <v>0</v>
      </c>
      <c r="O2164" s="1022">
        <f>'PIC 2026'!Z14</f>
        <v>0</v>
      </c>
      <c r="P2164" s="1029" t="e">
        <f t="shared" si="245"/>
        <v>#DIV/0!</v>
      </c>
      <c r="Q2164" s="1029"/>
      <c r="R2164" s="1022">
        <f t="shared" si="243"/>
        <v>0</v>
      </c>
      <c r="S2164" s="1022">
        <f t="shared" si="244"/>
        <v>0</v>
      </c>
    </row>
    <row r="2165" spans="1:19">
      <c r="A2165" s="1022">
        <v>8</v>
      </c>
      <c r="B2165" s="1023" t="str">
        <f>'PIC 2026'!B15</f>
        <v>PIC8</v>
      </c>
      <c r="C2165" s="1053" t="s">
        <v>149</v>
      </c>
      <c r="D2165" s="1053" t="s">
        <v>113</v>
      </c>
      <c r="E2165" s="1023" t="str">
        <f>'PIC 2026'!T15</f>
        <v xml:space="preserve">Secretaria General </v>
      </c>
      <c r="F2165" s="1022" t="str">
        <f>'PIC 2026'!C15</f>
        <v>Cibercultura</v>
      </c>
      <c r="G2165" s="1022">
        <v>5</v>
      </c>
      <c r="H2165" s="1022" t="s">
        <v>138</v>
      </c>
      <c r="I2165" s="1022">
        <f>'PIC 2026'!Q15</f>
        <v>4</v>
      </c>
      <c r="J2165" s="1022">
        <f>'PIC 2026'!E15+'PIC 2026'!F15+'PIC 2026'!G15+'PIC 2026'!H15+'PIC 2026'!I15</f>
        <v>2</v>
      </c>
      <c r="K2165" s="1022">
        <f>'PIC 2026'!V15+'PIC 2026'!W15+'PIC 2026'!X15+'PIC 2026'!Y15+'PIC 2026'!Z15</f>
        <v>1</v>
      </c>
      <c r="L2165" s="1031">
        <f t="shared" si="242"/>
        <v>0.5</v>
      </c>
      <c r="M2165" s="1031">
        <f t="shared" si="247"/>
        <v>0.25</v>
      </c>
      <c r="N2165" s="1022">
        <f>'PIC 2026'!I15</f>
        <v>1</v>
      </c>
      <c r="O2165" s="1022">
        <f>'PIC 2026'!Z15</f>
        <v>0</v>
      </c>
      <c r="P2165" s="1029">
        <f t="shared" si="245"/>
        <v>0</v>
      </c>
      <c r="Q2165" s="1029"/>
      <c r="R2165" s="1022">
        <f t="shared" si="243"/>
        <v>-1</v>
      </c>
      <c r="S2165" s="1022">
        <f t="shared" si="244"/>
        <v>-1</v>
      </c>
    </row>
    <row r="2166" spans="1:19">
      <c r="A2166" s="1022">
        <v>9</v>
      </c>
      <c r="B2166" s="1023" t="str">
        <f>'PIC 2026'!B16</f>
        <v>PIC9</v>
      </c>
      <c r="C2166" s="1053" t="s">
        <v>149</v>
      </c>
      <c r="D2166" s="1053" t="s">
        <v>113</v>
      </c>
      <c r="E2166" s="1023" t="str">
        <f>'PIC 2026'!T16</f>
        <v xml:space="preserve">Secretaria General </v>
      </c>
      <c r="F2166" s="1022" t="str">
        <f>'PIC 2026'!C16</f>
        <v>Analitisis de datos</v>
      </c>
      <c r="G2166" s="1022">
        <v>5</v>
      </c>
      <c r="H2166" s="1022" t="s">
        <v>138</v>
      </c>
      <c r="I2166" s="1022">
        <f>'PIC 2026'!Q16</f>
        <v>2</v>
      </c>
      <c r="J2166" s="1022">
        <f>'PIC 2026'!E16+'PIC 2026'!F16+'PIC 2026'!G16+'PIC 2026'!H16+'PIC 2026'!I16</f>
        <v>0</v>
      </c>
      <c r="K2166" s="1022">
        <f>'PIC 2026'!V16+'PIC 2026'!W16+'PIC 2026'!X16+'PIC 2026'!Y16+'PIC 2026'!Z16</f>
        <v>0</v>
      </c>
      <c r="L2166" s="1031">
        <f t="shared" si="242"/>
        <v>0</v>
      </c>
      <c r="M2166" s="1031">
        <f t="shared" si="247"/>
        <v>0</v>
      </c>
      <c r="N2166" s="1022">
        <f>'PIC 2026'!I16</f>
        <v>0</v>
      </c>
      <c r="O2166" s="1022">
        <f>'PIC 2026'!Z16</f>
        <v>0</v>
      </c>
      <c r="P2166" s="1029" t="e">
        <f t="shared" si="245"/>
        <v>#DIV/0!</v>
      </c>
      <c r="Q2166" s="1029"/>
      <c r="R2166" s="1022">
        <f t="shared" si="243"/>
        <v>0</v>
      </c>
      <c r="S2166" s="1022">
        <f t="shared" si="244"/>
        <v>0</v>
      </c>
    </row>
    <row r="2167" spans="1:19">
      <c r="A2167" s="1022">
        <v>10</v>
      </c>
      <c r="B2167" s="1023" t="str">
        <f>'PIC 2026'!B17</f>
        <v>PIC10</v>
      </c>
      <c r="C2167" s="1053" t="s">
        <v>149</v>
      </c>
      <c r="D2167" s="1053" t="s">
        <v>113</v>
      </c>
      <c r="E2167" s="1023" t="str">
        <f>'PIC 2026'!T17</f>
        <v xml:space="preserve">Secretaria General </v>
      </c>
      <c r="F2167" s="1022" t="str">
        <f>'PIC 2026'!C17</f>
        <v>Prevención de daño antijuridico</v>
      </c>
      <c r="G2167" s="1022">
        <v>5</v>
      </c>
      <c r="H2167" s="1022" t="s">
        <v>138</v>
      </c>
      <c r="I2167" s="1022">
        <f>'PIC 2026'!Q17</f>
        <v>2</v>
      </c>
      <c r="J2167" s="1022">
        <f>'PIC 2026'!E17+'PIC 2026'!F17+'PIC 2026'!G17+'PIC 2026'!H17+'PIC 2026'!I17</f>
        <v>0</v>
      </c>
      <c r="K2167" s="1022">
        <f>'PIC 2026'!V17+'PIC 2026'!W17+'PIC 2026'!X17+'PIC 2026'!Y17+'PIC 2026'!Z17</f>
        <v>0</v>
      </c>
      <c r="L2167" s="1031">
        <f t="shared" si="242"/>
        <v>0</v>
      </c>
      <c r="M2167" s="1031">
        <f t="shared" si="247"/>
        <v>0</v>
      </c>
      <c r="N2167" s="1022">
        <f>'PIC 2026'!I17</f>
        <v>0</v>
      </c>
      <c r="O2167" s="1022">
        <f>'PIC 2026'!Z17</f>
        <v>0</v>
      </c>
      <c r="P2167" s="1029" t="e">
        <f t="shared" si="245"/>
        <v>#DIV/0!</v>
      </c>
      <c r="Q2167" s="1029"/>
      <c r="R2167" s="1022">
        <f t="shared" si="243"/>
        <v>0</v>
      </c>
      <c r="S2167" s="1022">
        <f t="shared" si="244"/>
        <v>0</v>
      </c>
    </row>
    <row r="2168" spans="1:19">
      <c r="A2168" s="1022">
        <v>11</v>
      </c>
      <c r="B2168" s="1023" t="str">
        <f>'PIC 2026'!B18</f>
        <v>PIC11</v>
      </c>
      <c r="C2168" s="1053" t="s">
        <v>149</v>
      </c>
      <c r="D2168" s="1053" t="s">
        <v>113</v>
      </c>
      <c r="E2168" s="1023" t="str">
        <f>'PIC 2026'!T18</f>
        <v xml:space="preserve">Secretaria General </v>
      </c>
      <c r="F2168" s="1022" t="str">
        <f>'PIC 2026'!C18</f>
        <v>Modelo de gestión y presupuesto orientado a resultados</v>
      </c>
      <c r="G2168" s="1022">
        <v>5</v>
      </c>
      <c r="H2168" s="1022" t="s">
        <v>138</v>
      </c>
      <c r="I2168" s="1022">
        <f>'PIC 2026'!Q18</f>
        <v>2</v>
      </c>
      <c r="J2168" s="1022">
        <f>'PIC 2026'!E18+'PIC 2026'!F18+'PIC 2026'!G18+'PIC 2026'!H18+'PIC 2026'!I18</f>
        <v>1</v>
      </c>
      <c r="K2168" s="1022">
        <f>'PIC 2026'!V18+'PIC 2026'!W18+'PIC 2026'!X18+'PIC 2026'!Y18+'PIC 2026'!Z18</f>
        <v>1</v>
      </c>
      <c r="L2168" s="1031">
        <f t="shared" si="242"/>
        <v>0.5</v>
      </c>
      <c r="M2168" s="1031">
        <f t="shared" si="247"/>
        <v>0.5</v>
      </c>
      <c r="N2168" s="1022">
        <f>'PIC 2026'!I18</f>
        <v>0</v>
      </c>
      <c r="O2168" s="1022">
        <f>'PIC 2026'!Z18</f>
        <v>0</v>
      </c>
      <c r="P2168" s="1029" t="e">
        <f t="shared" si="245"/>
        <v>#DIV/0!</v>
      </c>
      <c r="Q2168" s="1029"/>
      <c r="R2168" s="1022">
        <f t="shared" si="243"/>
        <v>0</v>
      </c>
      <c r="S2168" s="1022">
        <f t="shared" si="244"/>
        <v>0</v>
      </c>
    </row>
    <row r="2169" spans="1:19">
      <c r="A2169" s="1022">
        <v>12</v>
      </c>
      <c r="B2169" s="1023" t="str">
        <f>'PIC 2026'!B19</f>
        <v>PIC12</v>
      </c>
      <c r="C2169" s="1053" t="s">
        <v>149</v>
      </c>
      <c r="D2169" s="1053" t="s">
        <v>113</v>
      </c>
      <c r="E2169" s="1023" t="str">
        <f>'PIC 2026'!T19</f>
        <v xml:space="preserve">Secretaria General </v>
      </c>
      <c r="F2169" s="1022" t="str">
        <f>'PIC 2026'!C19</f>
        <v>Control Interno disciplinario</v>
      </c>
      <c r="G2169" s="1022">
        <v>5</v>
      </c>
      <c r="H2169" s="1022" t="s">
        <v>138</v>
      </c>
      <c r="I2169" s="1022">
        <f>'PIC 2026'!Q19</f>
        <v>6</v>
      </c>
      <c r="J2169" s="1022">
        <f>'PIC 2026'!E19+'PIC 2026'!F19+'PIC 2026'!G19+'PIC 2026'!H19+'PIC 2026'!I19</f>
        <v>3</v>
      </c>
      <c r="K2169" s="1022">
        <f>'PIC 2026'!V19+'PIC 2026'!W19+'PIC 2026'!X19+'PIC 2026'!Y19+'PIC 2026'!Z19</f>
        <v>2</v>
      </c>
      <c r="L2169" s="1031">
        <f t="shared" si="242"/>
        <v>0.5</v>
      </c>
      <c r="M2169" s="1031">
        <f t="shared" si="247"/>
        <v>0.33333333333333331</v>
      </c>
      <c r="N2169" s="1022">
        <f>'PIC 2026'!I19</f>
        <v>1</v>
      </c>
      <c r="O2169" s="1022">
        <f>'PIC 2026'!Z19</f>
        <v>0</v>
      </c>
      <c r="P2169" s="1029">
        <f t="shared" si="245"/>
        <v>0</v>
      </c>
      <c r="Q2169" s="1029"/>
      <c r="R2169" s="1022">
        <f t="shared" si="243"/>
        <v>-1</v>
      </c>
      <c r="S2169" s="1022">
        <f t="shared" si="244"/>
        <v>-1</v>
      </c>
    </row>
    <row r="2170" spans="1:19">
      <c r="A2170" s="1022">
        <v>13</v>
      </c>
      <c r="B2170" s="1023" t="str">
        <f>'PIC 2026'!B20</f>
        <v>PIC13</v>
      </c>
      <c r="C2170" s="1053" t="s">
        <v>149</v>
      </c>
      <c r="D2170" s="1053" t="s">
        <v>113</v>
      </c>
      <c r="E2170" s="1023" t="str">
        <f>'PIC 2026'!T20</f>
        <v xml:space="preserve">Secretaria General </v>
      </c>
      <c r="F2170" s="1022" t="str">
        <f>'PIC 2026'!C20</f>
        <v xml:space="preserve">Transparencia </v>
      </c>
      <c r="G2170" s="1022">
        <v>5</v>
      </c>
      <c r="H2170" s="1022" t="s">
        <v>138</v>
      </c>
      <c r="I2170" s="1022">
        <f>'PIC 2026'!Q20</f>
        <v>12</v>
      </c>
      <c r="J2170" s="1022">
        <f>'PIC 2026'!E20+'PIC 2026'!F20+'PIC 2026'!G20+'PIC 2026'!H20+'PIC 2026'!I20</f>
        <v>5</v>
      </c>
      <c r="K2170" s="1022">
        <f>'PIC 2026'!V20+'PIC 2026'!W20+'PIC 2026'!X20+'PIC 2026'!Y20+'PIC 2026'!Z20</f>
        <v>5</v>
      </c>
      <c r="L2170" s="1031">
        <f t="shared" si="242"/>
        <v>0.41666666666666669</v>
      </c>
      <c r="M2170" s="1031">
        <f t="shared" si="247"/>
        <v>0.41666666666666669</v>
      </c>
      <c r="N2170" s="1022">
        <f>'PIC 2026'!I20</f>
        <v>1</v>
      </c>
      <c r="O2170" s="1022">
        <f>'PIC 2026'!Z20</f>
        <v>0</v>
      </c>
      <c r="P2170" s="1029">
        <f t="shared" si="245"/>
        <v>0</v>
      </c>
      <c r="Q2170" s="1029"/>
      <c r="R2170" s="1022">
        <f t="shared" si="243"/>
        <v>0</v>
      </c>
      <c r="S2170" s="1022">
        <f t="shared" si="244"/>
        <v>-1</v>
      </c>
    </row>
    <row r="2171" spans="1:19">
      <c r="A2171" s="1022">
        <v>14</v>
      </c>
      <c r="B2171" s="1023" t="str">
        <f>'PIC 2026'!B21</f>
        <v>PIC14</v>
      </c>
      <c r="C2171" s="1053" t="s">
        <v>149</v>
      </c>
      <c r="D2171" s="1053" t="s">
        <v>113</v>
      </c>
      <c r="E2171" s="1023" t="str">
        <f>'PIC 2026'!T21</f>
        <v xml:space="preserve">Secretaria General </v>
      </c>
      <c r="F2171" s="1022" t="str">
        <f>'PIC 2026'!C21</f>
        <v>Gestión documental y redacción de textos</v>
      </c>
      <c r="G2171" s="1022">
        <v>5</v>
      </c>
      <c r="H2171" s="1022" t="s">
        <v>138</v>
      </c>
      <c r="I2171" s="1022">
        <f>'PIC 2026'!Q21</f>
        <v>2</v>
      </c>
      <c r="J2171" s="1022">
        <f>'PIC 2026'!E21+'PIC 2026'!F21+'PIC 2026'!G21+'PIC 2026'!H21+'PIC 2026'!I21</f>
        <v>1</v>
      </c>
      <c r="K2171" s="1022">
        <f>'PIC 2026'!V21+'PIC 2026'!W21+'PIC 2026'!X21+'PIC 2026'!Y21+'PIC 2026'!Z21</f>
        <v>1</v>
      </c>
      <c r="L2171" s="1031">
        <f t="shared" si="242"/>
        <v>0.5</v>
      </c>
      <c r="M2171" s="1031">
        <f t="shared" si="247"/>
        <v>0.5</v>
      </c>
      <c r="N2171" s="1022">
        <f>'PIC 2026'!I21</f>
        <v>0</v>
      </c>
      <c r="O2171" s="1022">
        <f>'PIC 2026'!Z21</f>
        <v>0</v>
      </c>
      <c r="P2171" s="1029" t="e">
        <f t="shared" si="245"/>
        <v>#DIV/0!</v>
      </c>
      <c r="Q2171" s="1029"/>
      <c r="R2171" s="1022">
        <f t="shared" si="243"/>
        <v>0</v>
      </c>
      <c r="S2171" s="1022">
        <f t="shared" si="244"/>
        <v>0</v>
      </c>
    </row>
    <row r="2172" spans="1:19">
      <c r="A2172" s="1022">
        <v>15</v>
      </c>
      <c r="B2172" s="1023" t="str">
        <f>'PIC 2026'!B22</f>
        <v>PIC15</v>
      </c>
      <c r="C2172" s="1053" t="s">
        <v>149</v>
      </c>
      <c r="D2172" s="1053" t="s">
        <v>113</v>
      </c>
      <c r="E2172" s="1023" t="str">
        <f>'PIC 2026'!T22</f>
        <v xml:space="preserve">Secretaria General </v>
      </c>
      <c r="F2172" s="1022" t="str">
        <f>'PIC 2026'!C22</f>
        <v>Gestión Contractual</v>
      </c>
      <c r="G2172" s="1022">
        <v>5</v>
      </c>
      <c r="H2172" s="1022" t="s">
        <v>138</v>
      </c>
      <c r="I2172" s="1022">
        <f>'PIC 2026'!Q22</f>
        <v>2</v>
      </c>
      <c r="J2172" s="1022">
        <f>'PIC 2026'!E22+'PIC 2026'!F22+'PIC 2026'!G22+'PIC 2026'!H22+'PIC 2026'!I22</f>
        <v>1</v>
      </c>
      <c r="K2172" s="1022">
        <f>'PIC 2026'!V22+'PIC 2026'!W22+'PIC 2026'!X22+'PIC 2026'!Y22+'PIC 2026'!Z22</f>
        <v>1</v>
      </c>
      <c r="L2172" s="1031">
        <f t="shared" si="242"/>
        <v>0.5</v>
      </c>
      <c r="M2172" s="1031">
        <f t="shared" si="247"/>
        <v>0.5</v>
      </c>
      <c r="N2172" s="1022">
        <f>'PIC 2026'!I22</f>
        <v>0</v>
      </c>
      <c r="O2172" s="1022">
        <f>'PIC 2026'!Z22</f>
        <v>0</v>
      </c>
      <c r="P2172" s="1029" t="e">
        <f t="shared" si="245"/>
        <v>#DIV/0!</v>
      </c>
      <c r="Q2172" s="1029"/>
      <c r="R2172" s="1022">
        <f t="shared" si="243"/>
        <v>0</v>
      </c>
      <c r="S2172" s="1022">
        <f t="shared" si="244"/>
        <v>0</v>
      </c>
    </row>
    <row r="2173" spans="1:19" ht="10.5" customHeight="1">
      <c r="A2173" s="1022">
        <v>16</v>
      </c>
      <c r="B2173" s="1023" t="str">
        <f>'PIC 2026'!B23</f>
        <v>PIC16</v>
      </c>
      <c r="C2173" s="1022" t="s">
        <v>149</v>
      </c>
      <c r="D2173" s="1022" t="s">
        <v>113</v>
      </c>
      <c r="E2173" s="1023" t="str">
        <f>'PIC 2026'!T23</f>
        <v xml:space="preserve">Secretaria General </v>
      </c>
      <c r="F2173" s="1022" t="str">
        <f>'PIC 2026'!C23</f>
        <v xml:space="preserve">Habilidades Blandas (Inteligencias Multiples) </v>
      </c>
      <c r="G2173" s="1022">
        <v>5</v>
      </c>
      <c r="H2173" s="1022" t="s">
        <v>138</v>
      </c>
      <c r="I2173" s="1022">
        <f>'PIC 2026'!Q23</f>
        <v>2</v>
      </c>
      <c r="J2173" s="1022">
        <f>'PIC 2026'!E23+'PIC 2026'!F23+'PIC 2026'!G23+'PIC 2026'!H23+'PIC 2026'!I23</f>
        <v>1</v>
      </c>
      <c r="K2173" s="1022">
        <f>'PIC 2026'!V23+'PIC 2026'!W23+'PIC 2026'!X23+'PIC 2026'!Y23+'PIC 2026'!Z23</f>
        <v>1</v>
      </c>
      <c r="L2173" s="1031">
        <f t="shared" si="242"/>
        <v>0.5</v>
      </c>
      <c r="M2173" s="1031">
        <f t="shared" si="247"/>
        <v>0.5</v>
      </c>
      <c r="N2173" s="1022">
        <f>'PIC 2026'!I23</f>
        <v>0</v>
      </c>
      <c r="O2173" s="1022">
        <f>'PIC 2026'!Z23</f>
        <v>0</v>
      </c>
      <c r="P2173" s="1029" t="e">
        <f t="shared" si="245"/>
        <v>#DIV/0!</v>
      </c>
      <c r="Q2173" s="1029"/>
      <c r="R2173" s="1022">
        <f t="shared" si="243"/>
        <v>0</v>
      </c>
      <c r="S2173" s="1022">
        <f t="shared" si="244"/>
        <v>0</v>
      </c>
    </row>
    <row r="2174" spans="1:19">
      <c r="A2174" s="1022">
        <v>17</v>
      </c>
      <c r="B2174" s="1023" t="str">
        <f>'PIC 2026'!B24</f>
        <v>PIC17</v>
      </c>
      <c r="C2174" s="1053" t="s">
        <v>149</v>
      </c>
      <c r="D2174" s="1053" t="s">
        <v>113</v>
      </c>
      <c r="E2174" s="1023" t="str">
        <f>'PIC 2026'!T24</f>
        <v xml:space="preserve">Secretaria General </v>
      </c>
      <c r="F2174" s="1022" t="str">
        <f>'PIC 2026'!C24</f>
        <v>Módulos SIIF</v>
      </c>
      <c r="G2174" s="1022">
        <v>5</v>
      </c>
      <c r="H2174" s="1022" t="s">
        <v>138</v>
      </c>
      <c r="I2174" s="1022">
        <f>'PIC 2026'!Q24</f>
        <v>1</v>
      </c>
      <c r="J2174" s="1022">
        <f>'PIC 2026'!E24+'PIC 2026'!F24+'PIC 2026'!G24+'PIC 2026'!H24+'PIC 2026'!I24</f>
        <v>0</v>
      </c>
      <c r="K2174" s="1022">
        <f>'PIC 2026'!V24+'PIC 2026'!W24+'PIC 2026'!X24+'PIC 2026'!Y24+'PIC 2026'!Z24</f>
        <v>0</v>
      </c>
      <c r="L2174" s="1031">
        <f t="shared" ref="L2174:L2237" si="248">J2174/I2174</f>
        <v>0</v>
      </c>
      <c r="M2174" s="1031">
        <f t="shared" si="247"/>
        <v>0</v>
      </c>
      <c r="N2174" s="1022">
        <f>'PIC 2026'!I24</f>
        <v>0</v>
      </c>
      <c r="O2174" s="1022">
        <f>'PIC 2026'!Z24</f>
        <v>0</v>
      </c>
      <c r="P2174" s="1029" t="e">
        <f t="shared" si="245"/>
        <v>#DIV/0!</v>
      </c>
      <c r="Q2174" s="1029"/>
      <c r="R2174" s="1022">
        <f t="shared" ref="R2174:R2237" si="249">K2174-J2174</f>
        <v>0</v>
      </c>
      <c r="S2174" s="1022">
        <f t="shared" ref="S2174:S2237" si="250">O2174-N2174</f>
        <v>0</v>
      </c>
    </row>
    <row r="2175" spans="1:19">
      <c r="A2175" s="1022">
        <v>18</v>
      </c>
      <c r="B2175" s="1023" t="str">
        <f>'PIC 2026'!B25</f>
        <v>PIC18</v>
      </c>
      <c r="C2175" s="1053" t="s">
        <v>149</v>
      </c>
      <c r="D2175" s="1053" t="s">
        <v>113</v>
      </c>
      <c r="E2175" s="1023" t="str">
        <f>'PIC 2026'!T25</f>
        <v xml:space="preserve">Secretaria General </v>
      </c>
      <c r="F2175" s="1022" t="str">
        <f>'PIC 2026'!C25</f>
        <v>Modelo Integrado de Planeación y Gestión</v>
      </c>
      <c r="G2175" s="1022">
        <v>5</v>
      </c>
      <c r="H2175" s="1022" t="s">
        <v>138</v>
      </c>
      <c r="I2175" s="1022">
        <f>'PIC 2026'!Q25</f>
        <v>1</v>
      </c>
      <c r="J2175" s="1022">
        <f>'PIC 2026'!E25+'PIC 2026'!F25+'PIC 2026'!G25+'PIC 2026'!H25+'PIC 2026'!I25</f>
        <v>1</v>
      </c>
      <c r="K2175" s="1022">
        <f>'PIC 2026'!V25+'PIC 2026'!W25+'PIC 2026'!X25+'PIC 2026'!Y25+'PIC 2026'!Z25</f>
        <v>1</v>
      </c>
      <c r="L2175" s="1031">
        <f t="shared" si="248"/>
        <v>1</v>
      </c>
      <c r="M2175" s="1031">
        <f t="shared" si="247"/>
        <v>1</v>
      </c>
      <c r="N2175" s="1022">
        <f>'PIC 2026'!I25</f>
        <v>0</v>
      </c>
      <c r="O2175" s="1022">
        <f>'PIC 2026'!Z25</f>
        <v>0</v>
      </c>
      <c r="P2175" s="1029" t="e">
        <f t="shared" si="245"/>
        <v>#DIV/0!</v>
      </c>
      <c r="Q2175" s="1029"/>
      <c r="R2175" s="1022">
        <f t="shared" si="249"/>
        <v>0</v>
      </c>
      <c r="S2175" s="1022">
        <f t="shared" si="250"/>
        <v>0</v>
      </c>
    </row>
    <row r="2176" spans="1:19">
      <c r="A2176" s="1022">
        <v>19</v>
      </c>
      <c r="B2176" s="1023" t="str">
        <f>'PIC 2026'!B26</f>
        <v>PIC19</v>
      </c>
      <c r="C2176" s="1053" t="s">
        <v>149</v>
      </c>
      <c r="D2176" s="1053" t="s">
        <v>113</v>
      </c>
      <c r="E2176" s="1023" t="str">
        <f>'PIC 2026'!T26</f>
        <v xml:space="preserve">Secretaria General </v>
      </c>
      <c r="F2176" s="1022" t="str">
        <f>'PIC 2026'!C26</f>
        <v>Sistema de Gestión de calidad</v>
      </c>
      <c r="G2176" s="1022">
        <v>5</v>
      </c>
      <c r="H2176" s="1022" t="s">
        <v>138</v>
      </c>
      <c r="I2176" s="1022">
        <f>'PIC 2026'!Q26</f>
        <v>2</v>
      </c>
      <c r="J2176" s="1022">
        <f>'PIC 2026'!E26+'PIC 2026'!F26+'PIC 2026'!G26+'PIC 2026'!H26+'PIC 2026'!I26</f>
        <v>1</v>
      </c>
      <c r="K2176" s="1022">
        <f>'PIC 2026'!V26+'PIC 2026'!W26+'PIC 2026'!X26+'PIC 2026'!Y26+'PIC 2026'!Z26</f>
        <v>0</v>
      </c>
      <c r="L2176" s="1031">
        <f t="shared" si="248"/>
        <v>0.5</v>
      </c>
      <c r="M2176" s="1031">
        <f t="shared" si="247"/>
        <v>0</v>
      </c>
      <c r="N2176" s="1022">
        <f>'PIC 2026'!I26</f>
        <v>0</v>
      </c>
      <c r="O2176" s="1022">
        <f>'PIC 2026'!Z26</f>
        <v>0</v>
      </c>
      <c r="P2176" s="1029" t="e">
        <f t="shared" si="245"/>
        <v>#DIV/0!</v>
      </c>
      <c r="Q2176" s="1029"/>
      <c r="R2176" s="1022">
        <f t="shared" si="249"/>
        <v>-1</v>
      </c>
      <c r="S2176" s="1022">
        <f t="shared" si="250"/>
        <v>0</v>
      </c>
    </row>
    <row r="2177" spans="1:19">
      <c r="A2177" s="1022">
        <v>20</v>
      </c>
      <c r="B2177" s="1023" t="str">
        <f>'PIC 2026'!B27</f>
        <v>PIC20</v>
      </c>
      <c r="C2177" s="1053" t="s">
        <v>149</v>
      </c>
      <c r="D2177" s="1053" t="s">
        <v>113</v>
      </c>
      <c r="E2177" s="1023" t="str">
        <f>'PIC 2026'!T27</f>
        <v xml:space="preserve">Secretaria General </v>
      </c>
      <c r="F2177" s="1022" t="str">
        <f>'PIC 2026'!C27</f>
        <v xml:space="preserve">Aspectos de sensibilidad para las áreas administrativas sobre la gestión metrologíca </v>
      </c>
      <c r="G2177" s="1022">
        <v>5</v>
      </c>
      <c r="H2177" s="1022" t="s">
        <v>138</v>
      </c>
      <c r="I2177" s="1022">
        <f>'PIC 2026'!Q27</f>
        <v>5</v>
      </c>
      <c r="J2177" s="1022">
        <f>'PIC 2026'!E27+'PIC 2026'!F27+'PIC 2026'!G27+'PIC 2026'!H27+'PIC 2026'!I27</f>
        <v>2</v>
      </c>
      <c r="K2177" s="1022">
        <f>'PIC 2026'!V27+'PIC 2026'!W27+'PIC 2026'!X27+'PIC 2026'!Y27+'PIC 2026'!Z27</f>
        <v>0</v>
      </c>
      <c r="L2177" s="1031">
        <f t="shared" si="248"/>
        <v>0.4</v>
      </c>
      <c r="M2177" s="1031">
        <f t="shared" si="247"/>
        <v>0</v>
      </c>
      <c r="N2177" s="1022">
        <f>'PIC 2026'!I27</f>
        <v>0</v>
      </c>
      <c r="O2177" s="1022">
        <f>'PIC 2026'!Z27</f>
        <v>0</v>
      </c>
      <c r="P2177" s="1029" t="e">
        <f t="shared" si="245"/>
        <v>#DIV/0!</v>
      </c>
      <c r="Q2177" s="1029"/>
      <c r="R2177" s="1022">
        <f t="shared" si="249"/>
        <v>-2</v>
      </c>
      <c r="S2177" s="1022">
        <f t="shared" si="250"/>
        <v>0</v>
      </c>
    </row>
    <row r="2178" spans="1:19">
      <c r="A2178" s="1022">
        <v>21</v>
      </c>
      <c r="B2178" s="1023" t="str">
        <f>'PIC 2026'!B28</f>
        <v>PIC21</v>
      </c>
      <c r="C2178" s="1053" t="s">
        <v>149</v>
      </c>
      <c r="D2178" s="1053" t="s">
        <v>113</v>
      </c>
      <c r="E2178" s="1023" t="str">
        <f>'PIC 2026'!T28</f>
        <v xml:space="preserve">Secretaria General </v>
      </c>
      <c r="F2178" s="1022" t="str">
        <f>'PIC 2026'!C28</f>
        <v>Normatividad vigente de Talento Humano</v>
      </c>
      <c r="G2178" s="1022">
        <v>5</v>
      </c>
      <c r="H2178" s="1022" t="s">
        <v>138</v>
      </c>
      <c r="I2178" s="1022">
        <f>'PIC 2026'!Q28</f>
        <v>5</v>
      </c>
      <c r="J2178" s="1022">
        <f>'PIC 2026'!E28+'PIC 2026'!F28+'PIC 2026'!G28+'PIC 2026'!H28+'PIC 2026'!I28</f>
        <v>2</v>
      </c>
      <c r="K2178" s="1022">
        <f>'PIC 2026'!V28+'PIC 2026'!W28+'PIC 2026'!X28+'PIC 2026'!Y28+'PIC 2026'!Z28</f>
        <v>1</v>
      </c>
      <c r="L2178" s="1031">
        <f t="shared" si="248"/>
        <v>0.4</v>
      </c>
      <c r="M2178" s="1031">
        <f t="shared" si="247"/>
        <v>0.2</v>
      </c>
      <c r="N2178" s="1022">
        <f>'PIC 2026'!I28</f>
        <v>1</v>
      </c>
      <c r="O2178" s="1022">
        <f>'PIC 2026'!Z28</f>
        <v>0</v>
      </c>
      <c r="P2178" s="1029">
        <f t="shared" ref="P2178:P2241" si="251">O2178/N2178</f>
        <v>0</v>
      </c>
      <c r="Q2178" s="1029"/>
      <c r="R2178" s="1022">
        <f t="shared" si="249"/>
        <v>-1</v>
      </c>
      <c r="S2178" s="1022">
        <f t="shared" si="250"/>
        <v>-1</v>
      </c>
    </row>
    <row r="2179" spans="1:19">
      <c r="A2179" s="1022">
        <v>22</v>
      </c>
      <c r="B2179" s="1023" t="str">
        <f>'PIC 2026'!B29</f>
        <v>PIC22</v>
      </c>
      <c r="C2179" s="1053" t="s">
        <v>149</v>
      </c>
      <c r="D2179" s="1053" t="s">
        <v>113</v>
      </c>
      <c r="E2179" s="1023" t="str">
        <f>'PIC 2026'!T29</f>
        <v xml:space="preserve">Secretaria General </v>
      </c>
      <c r="F2179" s="1022" t="str">
        <f>'PIC 2026'!C29</f>
        <v>Administracion Publica</v>
      </c>
      <c r="G2179" s="1022">
        <v>5</v>
      </c>
      <c r="H2179" s="1022" t="s">
        <v>138</v>
      </c>
      <c r="I2179" s="1022">
        <f>'PIC 2026'!Q29</f>
        <v>4</v>
      </c>
      <c r="J2179" s="1022">
        <f>'PIC 2026'!E29+'PIC 2026'!F29+'PIC 2026'!G29+'PIC 2026'!H29+'PIC 2026'!I29</f>
        <v>0</v>
      </c>
      <c r="K2179" s="1022">
        <f>'PIC 2026'!V29+'PIC 2026'!W29+'PIC 2026'!X29+'PIC 2026'!Y29+'PIC 2026'!Z29</f>
        <v>0</v>
      </c>
      <c r="L2179" s="1031">
        <f t="shared" si="248"/>
        <v>0</v>
      </c>
      <c r="M2179" s="1031">
        <f t="shared" si="247"/>
        <v>0</v>
      </c>
      <c r="N2179" s="1022">
        <f>'PIC 2026'!I29</f>
        <v>0</v>
      </c>
      <c r="O2179" s="1022">
        <f>'PIC 2026'!Z29</f>
        <v>0</v>
      </c>
      <c r="P2179" s="1029" t="e">
        <f t="shared" si="251"/>
        <v>#DIV/0!</v>
      </c>
      <c r="Q2179" s="1029"/>
      <c r="R2179" s="1022">
        <f t="shared" si="249"/>
        <v>0</v>
      </c>
      <c r="S2179" s="1022">
        <f t="shared" si="250"/>
        <v>0</v>
      </c>
    </row>
    <row r="2180" spans="1:19">
      <c r="A2180" s="1022">
        <v>23</v>
      </c>
      <c r="B2180" s="1023" t="str">
        <f>'PIC 2026'!B30</f>
        <v>PIC23</v>
      </c>
      <c r="C2180" s="1053" t="s">
        <v>149</v>
      </c>
      <c r="D2180" s="1053" t="s">
        <v>113</v>
      </c>
      <c r="E2180" s="1023" t="str">
        <f>'PIC 2026'!T30</f>
        <v xml:space="preserve">Secretaria General </v>
      </c>
      <c r="F2180" s="1022" t="str">
        <f>'PIC 2026'!C30</f>
        <v>Inducción y Reinducción</v>
      </c>
      <c r="G2180" s="1022">
        <v>5</v>
      </c>
      <c r="H2180" s="1022" t="s">
        <v>138</v>
      </c>
      <c r="I2180" s="1022">
        <f>'PIC 2026'!Q30</f>
        <v>3</v>
      </c>
      <c r="J2180" s="1022">
        <f>'PIC 2026'!E30+'PIC 2026'!F30+'PIC 2026'!G30+'PIC 2026'!H30+'PIC 2026'!I30</f>
        <v>2</v>
      </c>
      <c r="K2180" s="1022">
        <f>'PIC 2026'!V30+'PIC 2026'!W30+'PIC 2026'!X30+'PIC 2026'!Y30+'PIC 2026'!Z30</f>
        <v>1</v>
      </c>
      <c r="L2180" s="1031">
        <f t="shared" si="248"/>
        <v>0.66666666666666663</v>
      </c>
      <c r="M2180" s="1031">
        <f t="shared" si="247"/>
        <v>0.33333333333333331</v>
      </c>
      <c r="N2180" s="1022">
        <f>'PIC 2026'!I30</f>
        <v>1</v>
      </c>
      <c r="O2180" s="1022">
        <f>'PIC 2026'!Z30</f>
        <v>0</v>
      </c>
      <c r="P2180" s="1029">
        <f t="shared" si="251"/>
        <v>0</v>
      </c>
      <c r="Q2180" s="1029"/>
      <c r="R2180" s="1022">
        <f t="shared" si="249"/>
        <v>-1</v>
      </c>
      <c r="S2180" s="1022">
        <f t="shared" si="250"/>
        <v>-1</v>
      </c>
    </row>
    <row r="2181" spans="1:19">
      <c r="A2181" s="1022">
        <v>24</v>
      </c>
      <c r="B2181" s="1023" t="str">
        <f>'PIC 2026'!B31</f>
        <v>PIC24</v>
      </c>
      <c r="C2181" s="1053" t="s">
        <v>149</v>
      </c>
      <c r="D2181" s="1053" t="s">
        <v>113</v>
      </c>
      <c r="E2181" s="1023" t="str">
        <f>'PIC 2026'!T31</f>
        <v xml:space="preserve">Secretaria General </v>
      </c>
      <c r="F2181" s="1022" t="str">
        <f>'PIC 2026'!C31</f>
        <v>Entrenamiento en el puesto de trabajo</v>
      </c>
      <c r="G2181" s="1022">
        <v>5</v>
      </c>
      <c r="H2181" s="1022" t="s">
        <v>138</v>
      </c>
      <c r="I2181" s="1022">
        <f>'PIC 2026'!Q31</f>
        <v>3</v>
      </c>
      <c r="J2181" s="1022">
        <f>'PIC 2026'!E31+'PIC 2026'!F31+'PIC 2026'!G31+'PIC 2026'!H31+'PIC 2026'!I31</f>
        <v>2</v>
      </c>
      <c r="K2181" s="1022">
        <f>'PIC 2026'!V31+'PIC 2026'!W31+'PIC 2026'!X31+'PIC 2026'!Y31+'PIC 2026'!Z31</f>
        <v>1</v>
      </c>
      <c r="L2181" s="1031">
        <f t="shared" si="248"/>
        <v>0.66666666666666663</v>
      </c>
      <c r="M2181" s="1031">
        <f t="shared" si="247"/>
        <v>0.33333333333333331</v>
      </c>
      <c r="N2181" s="1022">
        <f>'PIC 2026'!I31</f>
        <v>0</v>
      </c>
      <c r="O2181" s="1022">
        <f>'PIC 2026'!Z31</f>
        <v>0</v>
      </c>
      <c r="P2181" s="1029" t="e">
        <f t="shared" si="251"/>
        <v>#DIV/0!</v>
      </c>
      <c r="Q2181" s="1029"/>
      <c r="R2181" s="1022">
        <f t="shared" si="249"/>
        <v>-1</v>
      </c>
      <c r="S2181" s="1022">
        <f t="shared" si="250"/>
        <v>0</v>
      </c>
    </row>
    <row r="2182" spans="1:19">
      <c r="A2182" s="1022">
        <v>25</v>
      </c>
      <c r="B2182" s="1023" t="str">
        <f>'PIC 2026'!B32</f>
        <v>PIC25</v>
      </c>
      <c r="C2182" s="1053" t="s">
        <v>149</v>
      </c>
      <c r="D2182" s="1053" t="s">
        <v>113</v>
      </c>
      <c r="E2182" s="1023" t="str">
        <f>'PIC 2026'!T32</f>
        <v xml:space="preserve">Secretaria General </v>
      </c>
      <c r="F2182" s="1022" t="str">
        <f>'PIC 2026'!C32</f>
        <v>Bilingüismo</v>
      </c>
      <c r="G2182" s="1022">
        <v>5</v>
      </c>
      <c r="H2182" s="1022" t="s">
        <v>138</v>
      </c>
      <c r="I2182" s="1022">
        <f>'PIC 2026'!Q32</f>
        <v>1</v>
      </c>
      <c r="J2182" s="1022">
        <f>'PIC 2026'!E32+'PIC 2026'!F32+'PIC 2026'!G32+'PIC 2026'!H32+'PIC 2026'!I32</f>
        <v>0</v>
      </c>
      <c r="K2182" s="1022">
        <f>'PIC 2026'!V32+'PIC 2026'!W32+'PIC 2026'!X32+'PIC 2026'!Y32+'PIC 2026'!Z32</f>
        <v>0</v>
      </c>
      <c r="L2182" s="1031">
        <f t="shared" si="248"/>
        <v>0</v>
      </c>
      <c r="M2182" s="1031">
        <f t="shared" si="247"/>
        <v>0</v>
      </c>
      <c r="N2182" s="1022">
        <f>'PIC 2026'!I32</f>
        <v>0</v>
      </c>
      <c r="O2182" s="1022">
        <f>'PIC 2026'!Z32</f>
        <v>0</v>
      </c>
      <c r="P2182" s="1029" t="e">
        <f t="shared" si="251"/>
        <v>#DIV/0!</v>
      </c>
      <c r="Q2182" s="1029"/>
      <c r="R2182" s="1022">
        <f t="shared" si="249"/>
        <v>0</v>
      </c>
      <c r="S2182" s="1022">
        <f t="shared" si="250"/>
        <v>0</v>
      </c>
    </row>
    <row r="2183" spans="1:19">
      <c r="A2183" s="1022">
        <v>26</v>
      </c>
      <c r="B2183" s="1023" t="str">
        <f>'PIC 2026'!B33</f>
        <v>PIC26</v>
      </c>
      <c r="C2183" s="1053" t="s">
        <v>149</v>
      </c>
      <c r="D2183" s="1053" t="s">
        <v>113</v>
      </c>
      <c r="E2183" s="1023" t="str">
        <f>'PIC 2026'!T33</f>
        <v xml:space="preserve">Secretaria General </v>
      </c>
      <c r="F2183" s="1022" t="str">
        <f>'PIC 2026'!C33</f>
        <v>Capacitación SG-SST y SGA</v>
      </c>
      <c r="G2183" s="1022">
        <v>5</v>
      </c>
      <c r="H2183" s="1022" t="s">
        <v>138</v>
      </c>
      <c r="I2183" s="1022">
        <f>'PIC 2026'!Q33</f>
        <v>14</v>
      </c>
      <c r="J2183" s="1022">
        <f>'PIC 2026'!E33+'PIC 2026'!F33+'PIC 2026'!G33+'PIC 2026'!H33+'PIC 2026'!I33</f>
        <v>4</v>
      </c>
      <c r="K2183" s="1022">
        <f>'PIC 2026'!V33+'PIC 2026'!W33+'PIC 2026'!X33+'PIC 2026'!Y33+'PIC 2026'!Z33</f>
        <v>4</v>
      </c>
      <c r="L2183" s="1031">
        <f t="shared" si="248"/>
        <v>0.2857142857142857</v>
      </c>
      <c r="M2183" s="1031">
        <f t="shared" si="247"/>
        <v>0.2857142857142857</v>
      </c>
      <c r="N2183" s="1022">
        <f>'PIC 2026'!I33</f>
        <v>0</v>
      </c>
      <c r="O2183" s="1022">
        <f>'PIC 2026'!Z33</f>
        <v>0</v>
      </c>
      <c r="P2183" s="1029" t="e">
        <f t="shared" si="251"/>
        <v>#DIV/0!</v>
      </c>
      <c r="Q2183" s="1029"/>
      <c r="R2183" s="1022">
        <f t="shared" si="249"/>
        <v>0</v>
      </c>
      <c r="S2183" s="1022">
        <f t="shared" si="250"/>
        <v>0</v>
      </c>
    </row>
    <row r="2184" spans="1:19">
      <c r="A2184" s="1022">
        <v>1</v>
      </c>
      <c r="B2184" s="1023" t="str">
        <f>'PIC 2026'!B8</f>
        <v>PIC1</v>
      </c>
      <c r="C2184" s="1053" t="s">
        <v>149</v>
      </c>
      <c r="D2184" s="1053" t="s">
        <v>113</v>
      </c>
      <c r="E2184" s="1023" t="str">
        <f>'PIC 2026'!T8</f>
        <v xml:space="preserve">Secretaria General </v>
      </c>
      <c r="F2184" s="1022" t="str">
        <f>'PIC 2026'!C8</f>
        <v>Participación ciudadana</v>
      </c>
      <c r="G2184" s="1022">
        <v>6</v>
      </c>
      <c r="H2184" s="1022" t="s">
        <v>139</v>
      </c>
      <c r="I2184" s="1022">
        <f>'PIC 2026'!Q8</f>
        <v>1</v>
      </c>
      <c r="J2184" s="1022">
        <f>'PIC 2026'!E8+'PIC 2026'!F8+'PIC 2026'!G8+'PIC 2026'!H8+'PIC 2026'!I8+'PIC 2026'!J8</f>
        <v>1</v>
      </c>
      <c r="K2184" s="1022">
        <f>'PIC 2026'!V8+'PIC 2026'!W8+'PIC 2026'!X8+'PIC 2026'!Y8+'PIC 2026'!Z8+'PIC 2026'!AA8</f>
        <v>1</v>
      </c>
      <c r="L2184" s="1031">
        <f t="shared" si="248"/>
        <v>1</v>
      </c>
      <c r="M2184" s="1031">
        <f t="shared" si="247"/>
        <v>1</v>
      </c>
      <c r="N2184" s="1022">
        <f>'PIC 2026'!J8</f>
        <v>0</v>
      </c>
      <c r="O2184" s="1022">
        <f>'PIC 2026'!AA8</f>
        <v>0</v>
      </c>
      <c r="P2184" s="1029" t="e">
        <f t="shared" si="251"/>
        <v>#DIV/0!</v>
      </c>
      <c r="Q2184" s="1029"/>
      <c r="R2184" s="1022">
        <f t="shared" si="249"/>
        <v>0</v>
      </c>
      <c r="S2184" s="1022">
        <f t="shared" si="250"/>
        <v>0</v>
      </c>
    </row>
    <row r="2185" spans="1:19">
      <c r="A2185" s="1022">
        <v>2</v>
      </c>
      <c r="B2185" s="1023" t="str">
        <f>'PIC 2026'!B9</f>
        <v>PIC 2</v>
      </c>
      <c r="C2185" s="1053" t="s">
        <v>149</v>
      </c>
      <c r="D2185" s="1053" t="s">
        <v>113</v>
      </c>
      <c r="E2185" s="1023" t="str">
        <f>'PIC 2026'!T9</f>
        <v xml:space="preserve">Secretaria General </v>
      </c>
      <c r="F2185" s="1022" t="str">
        <f>'PIC 2026'!C9</f>
        <v>Lenguaje concordante y no discriminación</v>
      </c>
      <c r="G2185" s="1022">
        <v>6</v>
      </c>
      <c r="H2185" s="1022" t="s">
        <v>139</v>
      </c>
      <c r="I2185" s="1022">
        <f>'PIC 2026'!Q9</f>
        <v>1</v>
      </c>
      <c r="J2185" s="1022">
        <f>'PIC 2026'!E9+'PIC 2026'!F9+'PIC 2026'!G9+'PIC 2026'!H9+'PIC 2026'!I9+'PIC 2026'!J9</f>
        <v>1</v>
      </c>
      <c r="K2185" s="1022">
        <f>'PIC 2026'!V9+'PIC 2026'!W9+'PIC 2026'!X9+'PIC 2026'!Y9+'PIC 2026'!Z9+'PIC 2026'!AA9</f>
        <v>1</v>
      </c>
      <c r="L2185" s="1031">
        <f t="shared" si="248"/>
        <v>1</v>
      </c>
      <c r="M2185" s="1031">
        <f t="shared" si="247"/>
        <v>1</v>
      </c>
      <c r="N2185" s="1022">
        <f>'PIC 2026'!J9</f>
        <v>0</v>
      </c>
      <c r="O2185" s="1022">
        <f>'PIC 2026'!AA9</f>
        <v>0</v>
      </c>
      <c r="P2185" s="1029" t="e">
        <f t="shared" si="251"/>
        <v>#DIV/0!</v>
      </c>
      <c r="Q2185" s="1029"/>
      <c r="R2185" s="1022">
        <f t="shared" si="249"/>
        <v>0</v>
      </c>
      <c r="S2185" s="1022">
        <f t="shared" si="250"/>
        <v>0</v>
      </c>
    </row>
    <row r="2186" spans="1:19">
      <c r="A2186" s="1022">
        <v>3</v>
      </c>
      <c r="B2186" s="1023" t="str">
        <f>'PIC 2026'!B10</f>
        <v>PIC3</v>
      </c>
      <c r="C2186" s="1053" t="s">
        <v>149</v>
      </c>
      <c r="D2186" s="1053" t="s">
        <v>113</v>
      </c>
      <c r="E2186" s="1023" t="str">
        <f>'PIC 2026'!T10</f>
        <v xml:space="preserve">Secretaria General </v>
      </c>
      <c r="F2186" s="1022" t="str">
        <f>'PIC 2026'!C10</f>
        <v>Educación ambiental, territorio y recursos naturales</v>
      </c>
      <c r="G2186" s="1022">
        <v>6</v>
      </c>
      <c r="H2186" s="1022" t="s">
        <v>139</v>
      </c>
      <c r="I2186" s="1022">
        <f>'PIC 2026'!Q10</f>
        <v>3</v>
      </c>
      <c r="J2186" s="1022">
        <f>'PIC 2026'!E10+'PIC 2026'!F10+'PIC 2026'!G10+'PIC 2026'!H10+'PIC 2026'!I10+'PIC 2026'!J10</f>
        <v>2</v>
      </c>
      <c r="K2186" s="1022">
        <f>'PIC 2026'!V10+'PIC 2026'!W10+'PIC 2026'!X10+'PIC 2026'!Y10+'PIC 2026'!Z10+'PIC 2026'!AA10</f>
        <v>1</v>
      </c>
      <c r="L2186" s="1031">
        <f t="shared" si="248"/>
        <v>0.66666666666666663</v>
      </c>
      <c r="M2186" s="1031">
        <f t="shared" si="247"/>
        <v>0.33333333333333331</v>
      </c>
      <c r="N2186" s="1022">
        <f>'PIC 2026'!J10</f>
        <v>1</v>
      </c>
      <c r="O2186" s="1022">
        <f>'PIC 2026'!AA10</f>
        <v>0</v>
      </c>
      <c r="P2186" s="1029">
        <f t="shared" si="251"/>
        <v>0</v>
      </c>
      <c r="Q2186" s="1029"/>
      <c r="R2186" s="1022">
        <f t="shared" si="249"/>
        <v>-1</v>
      </c>
      <c r="S2186" s="1022">
        <f t="shared" si="250"/>
        <v>-1</v>
      </c>
    </row>
    <row r="2187" spans="1:19">
      <c r="A2187" s="1022">
        <v>4</v>
      </c>
      <c r="B2187" s="1023" t="str">
        <f>'PIC 2026'!B11</f>
        <v>PIC4</v>
      </c>
      <c r="C2187" s="1053" t="s">
        <v>149</v>
      </c>
      <c r="D2187" s="1053" t="s">
        <v>113</v>
      </c>
      <c r="E2187" s="1023" t="str">
        <f>'PIC 2026'!T11</f>
        <v xml:space="preserve">Secretaria General </v>
      </c>
      <c r="F2187" s="1022" t="str">
        <f>'PIC 2026'!C11</f>
        <v>Cambio climático y desafíos desde la ciudadanía</v>
      </c>
      <c r="G2187" s="1022">
        <v>6</v>
      </c>
      <c r="H2187" s="1022" t="s">
        <v>139</v>
      </c>
      <c r="I2187" s="1022">
        <f>'PIC 2026'!Q11</f>
        <v>2</v>
      </c>
      <c r="J2187" s="1022">
        <f>'PIC 2026'!E11+'PIC 2026'!F11+'PIC 2026'!G11+'PIC 2026'!H11+'PIC 2026'!I11+'PIC 2026'!J11</f>
        <v>1</v>
      </c>
      <c r="K2187" s="1022">
        <f>'PIC 2026'!V11+'PIC 2026'!W11+'PIC 2026'!X11+'PIC 2026'!Y11+'PIC 2026'!Z11+'PIC 2026'!AA11</f>
        <v>0</v>
      </c>
      <c r="L2187" s="1031">
        <f t="shared" si="248"/>
        <v>0.5</v>
      </c>
      <c r="M2187" s="1031">
        <f t="shared" si="247"/>
        <v>0</v>
      </c>
      <c r="N2187" s="1022">
        <f>'PIC 2026'!J11</f>
        <v>1</v>
      </c>
      <c r="O2187" s="1022">
        <f>'PIC 2026'!AA11</f>
        <v>0</v>
      </c>
      <c r="P2187" s="1029">
        <f t="shared" si="251"/>
        <v>0</v>
      </c>
      <c r="Q2187" s="1029"/>
      <c r="R2187" s="1022">
        <f t="shared" si="249"/>
        <v>-1</v>
      </c>
      <c r="S2187" s="1022">
        <f t="shared" si="250"/>
        <v>-1</v>
      </c>
    </row>
    <row r="2188" spans="1:19">
      <c r="A2188" s="1022">
        <v>5</v>
      </c>
      <c r="B2188" s="1023" t="str">
        <f>'PIC 2026'!B12</f>
        <v>PIC5</v>
      </c>
      <c r="C2188" s="1053" t="s">
        <v>149</v>
      </c>
      <c r="D2188" s="1053" t="s">
        <v>113</v>
      </c>
      <c r="E2188" s="1023" t="str">
        <f>'PIC 2026'!T12</f>
        <v xml:space="preserve">Secretaria General </v>
      </c>
      <c r="F2188" s="1022" t="str">
        <f>'PIC 2026'!C12</f>
        <v xml:space="preserve">Acciones afirmativas que contribuyan a escenarios incluyentes </v>
      </c>
      <c r="G2188" s="1022">
        <v>6</v>
      </c>
      <c r="H2188" s="1022" t="s">
        <v>139</v>
      </c>
      <c r="I2188" s="1022">
        <f>'PIC 2026'!Q12</f>
        <v>2</v>
      </c>
      <c r="J2188" s="1022">
        <f>'PIC 2026'!E12+'PIC 2026'!F12+'PIC 2026'!G12+'PIC 2026'!H12+'PIC 2026'!I12+'PIC 2026'!J12</f>
        <v>1</v>
      </c>
      <c r="K2188" s="1022">
        <f>'PIC 2026'!V12+'PIC 2026'!W12+'PIC 2026'!X12+'PIC 2026'!Y12+'PIC 2026'!Z12+'PIC 2026'!AA12</f>
        <v>0</v>
      </c>
      <c r="L2188" s="1031">
        <f t="shared" si="248"/>
        <v>0.5</v>
      </c>
      <c r="M2188" s="1031">
        <f t="shared" si="247"/>
        <v>0</v>
      </c>
      <c r="N2188" s="1022">
        <f>'PIC 2026'!J12</f>
        <v>0</v>
      </c>
      <c r="O2188" s="1022">
        <f>'PIC 2026'!AA12</f>
        <v>0</v>
      </c>
      <c r="P2188" s="1029" t="e">
        <f t="shared" si="251"/>
        <v>#DIV/0!</v>
      </c>
      <c r="Q2188" s="1029"/>
      <c r="R2188" s="1022">
        <f t="shared" si="249"/>
        <v>-1</v>
      </c>
      <c r="S2188" s="1022">
        <f t="shared" si="250"/>
        <v>0</v>
      </c>
    </row>
    <row r="2189" spans="1:19">
      <c r="A2189" s="1022">
        <v>6</v>
      </c>
      <c r="B2189" s="1023" t="str">
        <f>'PIC 2026'!B13</f>
        <v>PIC6</v>
      </c>
      <c r="C2189" s="1053" t="s">
        <v>149</v>
      </c>
      <c r="D2189" s="1053" t="s">
        <v>113</v>
      </c>
      <c r="E2189" s="1023" t="str">
        <f>'PIC 2026'!T13</f>
        <v xml:space="preserve">Secretaria General </v>
      </c>
      <c r="F2189" s="1022" t="str">
        <f>'PIC 2026'!C13</f>
        <v>Comunicación asertiva</v>
      </c>
      <c r="G2189" s="1022">
        <v>6</v>
      </c>
      <c r="H2189" s="1022" t="s">
        <v>139</v>
      </c>
      <c r="I2189" s="1022">
        <f>'PIC 2026'!Q13</f>
        <v>2</v>
      </c>
      <c r="J2189" s="1022">
        <f>'PIC 2026'!E13+'PIC 2026'!F13+'PIC 2026'!G13+'PIC 2026'!H13+'PIC 2026'!I13+'PIC 2026'!J13</f>
        <v>2</v>
      </c>
      <c r="K2189" s="1022">
        <f>'PIC 2026'!V13+'PIC 2026'!W13+'PIC 2026'!X13+'PIC 2026'!Y13+'PIC 2026'!Z13+'PIC 2026'!AA13</f>
        <v>1</v>
      </c>
      <c r="L2189" s="1031">
        <f t="shared" si="248"/>
        <v>1</v>
      </c>
      <c r="M2189" s="1031">
        <f t="shared" si="247"/>
        <v>0.5</v>
      </c>
      <c r="N2189" s="1022">
        <f>'PIC 2026'!J13</f>
        <v>0</v>
      </c>
      <c r="O2189" s="1022">
        <f>'PIC 2026'!AA13</f>
        <v>0</v>
      </c>
      <c r="P2189" s="1029" t="e">
        <f t="shared" si="251"/>
        <v>#DIV/0!</v>
      </c>
      <c r="Q2189" s="1029"/>
      <c r="R2189" s="1022">
        <f t="shared" si="249"/>
        <v>-1</v>
      </c>
      <c r="S2189" s="1022">
        <f t="shared" si="250"/>
        <v>0</v>
      </c>
    </row>
    <row r="2190" spans="1:19">
      <c r="A2190" s="1022">
        <v>7</v>
      </c>
      <c r="B2190" s="1023" t="str">
        <f>'PIC 2026'!B14</f>
        <v>PIC7</v>
      </c>
      <c r="C2190" s="1053" t="s">
        <v>149</v>
      </c>
      <c r="D2190" s="1053" t="s">
        <v>113</v>
      </c>
      <c r="E2190" s="1023" t="str">
        <f>'PIC 2026'!T14</f>
        <v xml:space="preserve">Secretaria General </v>
      </c>
      <c r="F2190" s="1022" t="str">
        <f>'PIC 2026'!C14</f>
        <v>Programación Python y R</v>
      </c>
      <c r="G2190" s="1022">
        <v>6</v>
      </c>
      <c r="H2190" s="1022" t="s">
        <v>139</v>
      </c>
      <c r="I2190" s="1022">
        <f>'PIC 2026'!Q14</f>
        <v>2</v>
      </c>
      <c r="J2190" s="1022">
        <f>'PIC 2026'!E14+'PIC 2026'!F14+'PIC 2026'!G14+'PIC 2026'!H14+'PIC 2026'!I14+'PIC 2026'!J14</f>
        <v>1</v>
      </c>
      <c r="K2190" s="1022">
        <f>'PIC 2026'!V14+'PIC 2026'!W14+'PIC 2026'!X14+'PIC 2026'!Y14+'PIC 2026'!Z14+'PIC 2026'!AA14</f>
        <v>0</v>
      </c>
      <c r="L2190" s="1031">
        <f t="shared" si="248"/>
        <v>0.5</v>
      </c>
      <c r="M2190" s="1031">
        <f t="shared" si="247"/>
        <v>0</v>
      </c>
      <c r="N2190" s="1022">
        <f>'PIC 2026'!J14</f>
        <v>1</v>
      </c>
      <c r="O2190" s="1022">
        <f>'PIC 2026'!AA14</f>
        <v>0</v>
      </c>
      <c r="P2190" s="1029">
        <f t="shared" si="251"/>
        <v>0</v>
      </c>
      <c r="Q2190" s="1029"/>
      <c r="R2190" s="1022">
        <f t="shared" si="249"/>
        <v>-1</v>
      </c>
      <c r="S2190" s="1022">
        <f t="shared" si="250"/>
        <v>-1</v>
      </c>
    </row>
    <row r="2191" spans="1:19">
      <c r="A2191" s="1022">
        <v>8</v>
      </c>
      <c r="B2191" s="1023" t="str">
        <f>'PIC 2026'!B15</f>
        <v>PIC8</v>
      </c>
      <c r="C2191" s="1053" t="s">
        <v>149</v>
      </c>
      <c r="D2191" s="1053" t="s">
        <v>113</v>
      </c>
      <c r="E2191" s="1023" t="str">
        <f>'PIC 2026'!T15</f>
        <v xml:space="preserve">Secretaria General </v>
      </c>
      <c r="F2191" s="1022" t="str">
        <f>'PIC 2026'!C15</f>
        <v>Cibercultura</v>
      </c>
      <c r="G2191" s="1022">
        <v>6</v>
      </c>
      <c r="H2191" s="1022" t="s">
        <v>139</v>
      </c>
      <c r="I2191" s="1022">
        <f>'PIC 2026'!Q15</f>
        <v>4</v>
      </c>
      <c r="J2191" s="1022">
        <f>'PIC 2026'!E15+'PIC 2026'!F15+'PIC 2026'!G15+'PIC 2026'!H15+'PIC 2026'!I15+'PIC 2026'!J15</f>
        <v>2</v>
      </c>
      <c r="K2191" s="1022">
        <f>'PIC 2026'!V15+'PIC 2026'!W15+'PIC 2026'!X15+'PIC 2026'!Y15+'PIC 2026'!Z15+'PIC 2026'!AA15</f>
        <v>1</v>
      </c>
      <c r="L2191" s="1031">
        <f t="shared" si="248"/>
        <v>0.5</v>
      </c>
      <c r="M2191" s="1031">
        <f t="shared" si="247"/>
        <v>0.25</v>
      </c>
      <c r="N2191" s="1022">
        <f>'PIC 2026'!J15</f>
        <v>0</v>
      </c>
      <c r="O2191" s="1022">
        <f>'PIC 2026'!AA15</f>
        <v>0</v>
      </c>
      <c r="P2191" s="1029" t="e">
        <f t="shared" si="251"/>
        <v>#DIV/0!</v>
      </c>
      <c r="Q2191" s="1029"/>
      <c r="R2191" s="1022">
        <f t="shared" si="249"/>
        <v>-1</v>
      </c>
      <c r="S2191" s="1022">
        <f t="shared" si="250"/>
        <v>0</v>
      </c>
    </row>
    <row r="2192" spans="1:19">
      <c r="A2192" s="1022">
        <v>9</v>
      </c>
      <c r="B2192" s="1023" t="str">
        <f>'PIC 2026'!B16</f>
        <v>PIC9</v>
      </c>
      <c r="C2192" s="1053" t="s">
        <v>149</v>
      </c>
      <c r="D2192" s="1053" t="s">
        <v>113</v>
      </c>
      <c r="E2192" s="1023" t="str">
        <f>'PIC 2026'!T16</f>
        <v xml:space="preserve">Secretaria General </v>
      </c>
      <c r="F2192" s="1022" t="str">
        <f>'PIC 2026'!C16</f>
        <v>Analitisis de datos</v>
      </c>
      <c r="G2192" s="1022">
        <v>6</v>
      </c>
      <c r="H2192" s="1022" t="s">
        <v>139</v>
      </c>
      <c r="I2192" s="1022">
        <f>'PIC 2026'!Q16</f>
        <v>2</v>
      </c>
      <c r="J2192" s="1022">
        <f>'PIC 2026'!E16+'PIC 2026'!F16+'PIC 2026'!G16+'PIC 2026'!H16+'PIC 2026'!I16+'PIC 2026'!J16</f>
        <v>0</v>
      </c>
      <c r="K2192" s="1022">
        <f>'PIC 2026'!V16+'PIC 2026'!W16+'PIC 2026'!X16+'PIC 2026'!Y16+'PIC 2026'!Z16+'PIC 2026'!AA16</f>
        <v>0</v>
      </c>
      <c r="L2192" s="1031">
        <f t="shared" si="248"/>
        <v>0</v>
      </c>
      <c r="M2192" s="1031">
        <f t="shared" si="247"/>
        <v>0</v>
      </c>
      <c r="N2192" s="1022">
        <f>'PIC 2026'!J16</f>
        <v>0</v>
      </c>
      <c r="O2192" s="1022">
        <f>'PIC 2026'!AA16</f>
        <v>0</v>
      </c>
      <c r="P2192" s="1029" t="e">
        <f t="shared" si="251"/>
        <v>#DIV/0!</v>
      </c>
      <c r="Q2192" s="1029"/>
      <c r="R2192" s="1022">
        <f t="shared" si="249"/>
        <v>0</v>
      </c>
      <c r="S2192" s="1022">
        <f t="shared" si="250"/>
        <v>0</v>
      </c>
    </row>
    <row r="2193" spans="1:19">
      <c r="A2193" s="1022">
        <v>10</v>
      </c>
      <c r="B2193" s="1023" t="str">
        <f>'PIC 2026'!B17</f>
        <v>PIC10</v>
      </c>
      <c r="C2193" s="1053" t="s">
        <v>149</v>
      </c>
      <c r="D2193" s="1053" t="s">
        <v>113</v>
      </c>
      <c r="E2193" s="1023" t="str">
        <f>'PIC 2026'!T17</f>
        <v xml:space="preserve">Secretaria General </v>
      </c>
      <c r="F2193" s="1022" t="str">
        <f>'PIC 2026'!C17</f>
        <v>Prevención de daño antijuridico</v>
      </c>
      <c r="G2193" s="1022">
        <v>6</v>
      </c>
      <c r="H2193" s="1022" t="s">
        <v>139</v>
      </c>
      <c r="I2193" s="1022">
        <f>'PIC 2026'!Q17</f>
        <v>2</v>
      </c>
      <c r="J2193" s="1022">
        <f>'PIC 2026'!E17+'PIC 2026'!F17+'PIC 2026'!G17+'PIC 2026'!H17+'PIC 2026'!I17+'PIC 2026'!J17</f>
        <v>0</v>
      </c>
      <c r="K2193" s="1022">
        <f>'PIC 2026'!V17+'PIC 2026'!W17+'PIC 2026'!X17+'PIC 2026'!Y17+'PIC 2026'!Z17+'PIC 2026'!AA17</f>
        <v>0</v>
      </c>
      <c r="L2193" s="1031">
        <f t="shared" si="248"/>
        <v>0</v>
      </c>
      <c r="M2193" s="1031">
        <f t="shared" si="247"/>
        <v>0</v>
      </c>
      <c r="N2193" s="1022">
        <f>'PIC 2026'!J17</f>
        <v>0</v>
      </c>
      <c r="O2193" s="1022">
        <f>'PIC 2026'!AA17</f>
        <v>0</v>
      </c>
      <c r="P2193" s="1029" t="e">
        <f t="shared" si="251"/>
        <v>#DIV/0!</v>
      </c>
      <c r="Q2193" s="1029"/>
      <c r="R2193" s="1022">
        <f t="shared" si="249"/>
        <v>0</v>
      </c>
      <c r="S2193" s="1022">
        <f t="shared" si="250"/>
        <v>0</v>
      </c>
    </row>
    <row r="2194" spans="1:19">
      <c r="A2194" s="1022">
        <v>11</v>
      </c>
      <c r="B2194" s="1023" t="str">
        <f>'PIC 2026'!B18</f>
        <v>PIC11</v>
      </c>
      <c r="C2194" s="1053" t="s">
        <v>149</v>
      </c>
      <c r="D2194" s="1053" t="s">
        <v>113</v>
      </c>
      <c r="E2194" s="1023" t="str">
        <f>'PIC 2026'!T18</f>
        <v xml:space="preserve">Secretaria General </v>
      </c>
      <c r="F2194" s="1022" t="str">
        <f>'PIC 2026'!C18</f>
        <v>Modelo de gestión y presupuesto orientado a resultados</v>
      </c>
      <c r="G2194" s="1022">
        <v>6</v>
      </c>
      <c r="H2194" s="1022" t="s">
        <v>139</v>
      </c>
      <c r="I2194" s="1022">
        <f>'PIC 2026'!Q18</f>
        <v>2</v>
      </c>
      <c r="J2194" s="1022">
        <f>'PIC 2026'!E18+'PIC 2026'!F18+'PIC 2026'!G18+'PIC 2026'!H18+'PIC 2026'!I18+'PIC 2026'!J18</f>
        <v>2</v>
      </c>
      <c r="K2194" s="1022">
        <f>'PIC 2026'!V18+'PIC 2026'!W18+'PIC 2026'!X18+'PIC 2026'!Y18+'PIC 2026'!Z18+'PIC 2026'!AA18</f>
        <v>1</v>
      </c>
      <c r="L2194" s="1031">
        <f t="shared" si="248"/>
        <v>1</v>
      </c>
      <c r="M2194" s="1031">
        <f t="shared" si="247"/>
        <v>0.5</v>
      </c>
      <c r="N2194" s="1022">
        <f>'PIC 2026'!J18</f>
        <v>1</v>
      </c>
      <c r="O2194" s="1022">
        <f>'PIC 2026'!AA18</f>
        <v>0</v>
      </c>
      <c r="P2194" s="1029">
        <f t="shared" si="251"/>
        <v>0</v>
      </c>
      <c r="Q2194" s="1029"/>
      <c r="R2194" s="1022">
        <f t="shared" si="249"/>
        <v>-1</v>
      </c>
      <c r="S2194" s="1022">
        <f t="shared" si="250"/>
        <v>-1</v>
      </c>
    </row>
    <row r="2195" spans="1:19">
      <c r="A2195" s="1022">
        <v>12</v>
      </c>
      <c r="B2195" s="1023" t="str">
        <f>'PIC 2026'!B19</f>
        <v>PIC12</v>
      </c>
      <c r="C2195" s="1053" t="s">
        <v>149</v>
      </c>
      <c r="D2195" s="1053" t="s">
        <v>113</v>
      </c>
      <c r="E2195" s="1023" t="str">
        <f>'PIC 2026'!T19</f>
        <v xml:space="preserve">Secretaria General </v>
      </c>
      <c r="F2195" s="1022" t="str">
        <f>'PIC 2026'!C19</f>
        <v>Control Interno disciplinario</v>
      </c>
      <c r="G2195" s="1022">
        <v>6</v>
      </c>
      <c r="H2195" s="1022" t="s">
        <v>139</v>
      </c>
      <c r="I2195" s="1022">
        <f>'PIC 2026'!Q19</f>
        <v>6</v>
      </c>
      <c r="J2195" s="1022">
        <f>'PIC 2026'!E19+'PIC 2026'!F19+'PIC 2026'!G19+'PIC 2026'!H19+'PIC 2026'!I19+'PIC 2026'!J19</f>
        <v>3</v>
      </c>
      <c r="K2195" s="1022">
        <f>'PIC 2026'!V19+'PIC 2026'!W19+'PIC 2026'!X19+'PIC 2026'!Y19+'PIC 2026'!Z19+'PIC 2026'!AA19</f>
        <v>2</v>
      </c>
      <c r="L2195" s="1031">
        <f t="shared" si="248"/>
        <v>0.5</v>
      </c>
      <c r="M2195" s="1031">
        <f t="shared" si="247"/>
        <v>0.33333333333333331</v>
      </c>
      <c r="N2195" s="1022">
        <f>'PIC 2026'!J19</f>
        <v>0</v>
      </c>
      <c r="O2195" s="1022">
        <f>'PIC 2026'!AA19</f>
        <v>0</v>
      </c>
      <c r="P2195" s="1029" t="e">
        <f t="shared" si="251"/>
        <v>#DIV/0!</v>
      </c>
      <c r="Q2195" s="1029"/>
      <c r="R2195" s="1022">
        <f t="shared" si="249"/>
        <v>-1</v>
      </c>
      <c r="S2195" s="1022">
        <f t="shared" si="250"/>
        <v>0</v>
      </c>
    </row>
    <row r="2196" spans="1:19" ht="12.75" customHeight="1">
      <c r="A2196" s="1022">
        <v>13</v>
      </c>
      <c r="B2196" s="1023" t="str">
        <f>'PIC 2026'!B20</f>
        <v>PIC13</v>
      </c>
      <c r="C2196" s="1022" t="s">
        <v>149</v>
      </c>
      <c r="D2196" s="1022" t="s">
        <v>113</v>
      </c>
      <c r="E2196" s="1023" t="str">
        <f>'PIC 2026'!T20</f>
        <v xml:space="preserve">Secretaria General </v>
      </c>
      <c r="F2196" s="1022" t="str">
        <f>'PIC 2026'!C20</f>
        <v xml:space="preserve">Transparencia </v>
      </c>
      <c r="G2196" s="1022">
        <v>6</v>
      </c>
      <c r="H2196" s="1022" t="s">
        <v>139</v>
      </c>
      <c r="I2196" s="1022">
        <f>'PIC 2026'!Q20</f>
        <v>12</v>
      </c>
      <c r="J2196" s="1022">
        <f>'PIC 2026'!E20+'PIC 2026'!F20+'PIC 2026'!G20+'PIC 2026'!H20+'PIC 2026'!I20+'PIC 2026'!J20</f>
        <v>6</v>
      </c>
      <c r="K2196" s="1022">
        <f>'PIC 2026'!V20+'PIC 2026'!W20+'PIC 2026'!X20+'PIC 2026'!Y20+'PIC 2026'!Z20+'PIC 2026'!AA20</f>
        <v>5</v>
      </c>
      <c r="L2196" s="1031">
        <f t="shared" si="248"/>
        <v>0.5</v>
      </c>
      <c r="M2196" s="1031">
        <f t="shared" si="247"/>
        <v>0.41666666666666669</v>
      </c>
      <c r="N2196" s="1022">
        <f>'PIC 2026'!J20</f>
        <v>1</v>
      </c>
      <c r="O2196" s="1022">
        <f>'PIC 2026'!AA20</f>
        <v>0</v>
      </c>
      <c r="P2196" s="1029">
        <f t="shared" si="251"/>
        <v>0</v>
      </c>
      <c r="Q2196" s="1029"/>
      <c r="R2196" s="1022">
        <f t="shared" si="249"/>
        <v>-1</v>
      </c>
      <c r="S2196" s="1022">
        <f t="shared" si="250"/>
        <v>-1</v>
      </c>
    </row>
    <row r="2197" spans="1:19">
      <c r="A2197" s="1022">
        <v>14</v>
      </c>
      <c r="B2197" s="1023" t="str">
        <f>'PIC 2026'!B21</f>
        <v>PIC14</v>
      </c>
      <c r="C2197" s="1053" t="s">
        <v>149</v>
      </c>
      <c r="D2197" s="1053" t="s">
        <v>113</v>
      </c>
      <c r="E2197" s="1023" t="str">
        <f>'PIC 2026'!T21</f>
        <v xml:space="preserve">Secretaria General </v>
      </c>
      <c r="F2197" s="1022" t="str">
        <f>'PIC 2026'!C21</f>
        <v>Gestión documental y redacción de textos</v>
      </c>
      <c r="G2197" s="1022">
        <v>6</v>
      </c>
      <c r="H2197" s="1022" t="s">
        <v>139</v>
      </c>
      <c r="I2197" s="1022">
        <f>'PIC 2026'!Q21</f>
        <v>2</v>
      </c>
      <c r="J2197" s="1022">
        <f>'PIC 2026'!E21+'PIC 2026'!F21+'PIC 2026'!G21+'PIC 2026'!H21+'PIC 2026'!I21+'PIC 2026'!J21</f>
        <v>1</v>
      </c>
      <c r="K2197" s="1022">
        <f>'PIC 2026'!V21+'PIC 2026'!W21+'PIC 2026'!X21+'PIC 2026'!Y21+'PIC 2026'!Z21+'PIC 2026'!AA21</f>
        <v>1</v>
      </c>
      <c r="L2197" s="1031">
        <f t="shared" si="248"/>
        <v>0.5</v>
      </c>
      <c r="M2197" s="1031">
        <f t="shared" si="247"/>
        <v>0.5</v>
      </c>
      <c r="N2197" s="1022">
        <f>'PIC 2026'!J21</f>
        <v>0</v>
      </c>
      <c r="O2197" s="1022">
        <f>'PIC 2026'!AA21</f>
        <v>0</v>
      </c>
      <c r="P2197" s="1029" t="e">
        <f t="shared" si="251"/>
        <v>#DIV/0!</v>
      </c>
      <c r="Q2197" s="1029"/>
      <c r="R2197" s="1022">
        <f t="shared" si="249"/>
        <v>0</v>
      </c>
      <c r="S2197" s="1022">
        <f t="shared" si="250"/>
        <v>0</v>
      </c>
    </row>
    <row r="2198" spans="1:19">
      <c r="A2198" s="1022">
        <v>15</v>
      </c>
      <c r="B2198" s="1023" t="str">
        <f>'PIC 2026'!B22</f>
        <v>PIC15</v>
      </c>
      <c r="C2198" s="1053" t="s">
        <v>149</v>
      </c>
      <c r="D2198" s="1053" t="s">
        <v>113</v>
      </c>
      <c r="E2198" s="1023" t="str">
        <f>'PIC 2026'!T22</f>
        <v xml:space="preserve">Secretaria General </v>
      </c>
      <c r="F2198" s="1022" t="str">
        <f>'PIC 2026'!C22</f>
        <v>Gestión Contractual</v>
      </c>
      <c r="G2198" s="1022">
        <v>6</v>
      </c>
      <c r="H2198" s="1022" t="s">
        <v>139</v>
      </c>
      <c r="I2198" s="1022">
        <f>'PIC 2026'!Q22</f>
        <v>2</v>
      </c>
      <c r="J2198" s="1022">
        <f>'PIC 2026'!E22+'PIC 2026'!F22+'PIC 2026'!G22+'PIC 2026'!H22+'PIC 2026'!I22+'PIC 2026'!J22</f>
        <v>1</v>
      </c>
      <c r="K2198" s="1022">
        <f>'PIC 2026'!V22+'PIC 2026'!W22+'PIC 2026'!X22+'PIC 2026'!Y22+'PIC 2026'!Z22+'PIC 2026'!AA22</f>
        <v>1</v>
      </c>
      <c r="L2198" s="1031">
        <f t="shared" si="248"/>
        <v>0.5</v>
      </c>
      <c r="M2198" s="1031">
        <f t="shared" si="247"/>
        <v>0.5</v>
      </c>
      <c r="N2198" s="1022">
        <f>'PIC 2026'!J22</f>
        <v>0</v>
      </c>
      <c r="O2198" s="1022">
        <f>'PIC 2026'!AA22</f>
        <v>0</v>
      </c>
      <c r="P2198" s="1029" t="e">
        <f t="shared" si="251"/>
        <v>#DIV/0!</v>
      </c>
      <c r="Q2198" s="1029"/>
      <c r="R2198" s="1022">
        <f t="shared" si="249"/>
        <v>0</v>
      </c>
      <c r="S2198" s="1022">
        <f t="shared" si="250"/>
        <v>0</v>
      </c>
    </row>
    <row r="2199" spans="1:19">
      <c r="A2199" s="1022">
        <v>16</v>
      </c>
      <c r="B2199" s="1023" t="str">
        <f>'PIC 2026'!B23</f>
        <v>PIC16</v>
      </c>
      <c r="C2199" s="1053" t="s">
        <v>149</v>
      </c>
      <c r="D2199" s="1053" t="s">
        <v>113</v>
      </c>
      <c r="E2199" s="1023" t="str">
        <f>'PIC 2026'!T23</f>
        <v xml:space="preserve">Secretaria General </v>
      </c>
      <c r="F2199" s="1022" t="str">
        <f>'PIC 2026'!C23</f>
        <v xml:space="preserve">Habilidades Blandas (Inteligencias Multiples) </v>
      </c>
      <c r="G2199" s="1022">
        <v>6</v>
      </c>
      <c r="H2199" s="1022" t="s">
        <v>139</v>
      </c>
      <c r="I2199" s="1022">
        <f>'PIC 2026'!Q23</f>
        <v>2</v>
      </c>
      <c r="J2199" s="1022">
        <f>'PIC 2026'!E23+'PIC 2026'!F23+'PIC 2026'!G23+'PIC 2026'!H23+'PIC 2026'!I23+'PIC 2026'!J23</f>
        <v>1</v>
      </c>
      <c r="K2199" s="1022">
        <f>'PIC 2026'!V23+'PIC 2026'!W23+'PIC 2026'!X23+'PIC 2026'!Y23+'PIC 2026'!Z23+'PIC 2026'!AA23</f>
        <v>1</v>
      </c>
      <c r="L2199" s="1031">
        <f t="shared" si="248"/>
        <v>0.5</v>
      </c>
      <c r="M2199" s="1031">
        <f t="shared" si="247"/>
        <v>0.5</v>
      </c>
      <c r="N2199" s="1022">
        <f>'PIC 2026'!J23</f>
        <v>0</v>
      </c>
      <c r="O2199" s="1022">
        <f>'PIC 2026'!AA23</f>
        <v>0</v>
      </c>
      <c r="P2199" s="1029" t="e">
        <f t="shared" si="251"/>
        <v>#DIV/0!</v>
      </c>
      <c r="Q2199" s="1029"/>
      <c r="R2199" s="1022">
        <f t="shared" si="249"/>
        <v>0</v>
      </c>
      <c r="S2199" s="1022">
        <f t="shared" si="250"/>
        <v>0</v>
      </c>
    </row>
    <row r="2200" spans="1:19">
      <c r="A2200" s="1022">
        <v>17</v>
      </c>
      <c r="B2200" s="1023" t="str">
        <f>'PIC 2026'!B24</f>
        <v>PIC17</v>
      </c>
      <c r="C2200" s="1053" t="s">
        <v>149</v>
      </c>
      <c r="D2200" s="1053" t="s">
        <v>113</v>
      </c>
      <c r="E2200" s="1023" t="str">
        <f>'PIC 2026'!T24</f>
        <v xml:space="preserve">Secretaria General </v>
      </c>
      <c r="F2200" s="1022" t="str">
        <f>'PIC 2026'!C24</f>
        <v>Módulos SIIF</v>
      </c>
      <c r="G2200" s="1022">
        <v>6</v>
      </c>
      <c r="H2200" s="1022" t="s">
        <v>139</v>
      </c>
      <c r="I2200" s="1022">
        <f>'PIC 2026'!Q24</f>
        <v>1</v>
      </c>
      <c r="J2200" s="1022">
        <f>'PIC 2026'!E24+'PIC 2026'!F24+'PIC 2026'!G24+'PIC 2026'!H24+'PIC 2026'!I24+'PIC 2026'!J24</f>
        <v>0</v>
      </c>
      <c r="K2200" s="1022">
        <f>'PIC 2026'!V24+'PIC 2026'!W24+'PIC 2026'!X24+'PIC 2026'!Y24+'PIC 2026'!Z24+'PIC 2026'!AA24</f>
        <v>0</v>
      </c>
      <c r="L2200" s="1031">
        <f t="shared" si="248"/>
        <v>0</v>
      </c>
      <c r="M2200" s="1031">
        <f t="shared" si="247"/>
        <v>0</v>
      </c>
      <c r="N2200" s="1022">
        <f>'PIC 2026'!J24</f>
        <v>0</v>
      </c>
      <c r="O2200" s="1022">
        <f>'PIC 2026'!AA24</f>
        <v>0</v>
      </c>
      <c r="P2200" s="1029" t="e">
        <f t="shared" si="251"/>
        <v>#DIV/0!</v>
      </c>
      <c r="Q2200" s="1029"/>
      <c r="R2200" s="1022">
        <f t="shared" si="249"/>
        <v>0</v>
      </c>
      <c r="S2200" s="1022">
        <f t="shared" si="250"/>
        <v>0</v>
      </c>
    </row>
    <row r="2201" spans="1:19">
      <c r="A2201" s="1022">
        <v>18</v>
      </c>
      <c r="B2201" s="1023" t="str">
        <f>'PIC 2026'!B25</f>
        <v>PIC18</v>
      </c>
      <c r="C2201" s="1053" t="s">
        <v>149</v>
      </c>
      <c r="D2201" s="1053" t="s">
        <v>113</v>
      </c>
      <c r="E2201" s="1023" t="str">
        <f>'PIC 2026'!T25</f>
        <v xml:space="preserve">Secretaria General </v>
      </c>
      <c r="F2201" s="1022" t="str">
        <f>'PIC 2026'!C25</f>
        <v>Modelo Integrado de Planeación y Gestión</v>
      </c>
      <c r="G2201" s="1022">
        <v>6</v>
      </c>
      <c r="H2201" s="1022" t="s">
        <v>139</v>
      </c>
      <c r="I2201" s="1022">
        <f>'PIC 2026'!Q25</f>
        <v>1</v>
      </c>
      <c r="J2201" s="1022">
        <f>'PIC 2026'!E25+'PIC 2026'!F25+'PIC 2026'!G25+'PIC 2026'!H25+'PIC 2026'!I25+'PIC 2026'!J25</f>
        <v>1</v>
      </c>
      <c r="K2201" s="1022">
        <f>'PIC 2026'!V25+'PIC 2026'!W25+'PIC 2026'!X25+'PIC 2026'!Y25+'PIC 2026'!Z25+'PIC 2026'!AA25</f>
        <v>1</v>
      </c>
      <c r="L2201" s="1031">
        <f t="shared" si="248"/>
        <v>1</v>
      </c>
      <c r="M2201" s="1031">
        <f t="shared" si="247"/>
        <v>1</v>
      </c>
      <c r="N2201" s="1022">
        <f>'PIC 2026'!J25</f>
        <v>0</v>
      </c>
      <c r="O2201" s="1022">
        <f>'PIC 2026'!AA25</f>
        <v>0</v>
      </c>
      <c r="P2201" s="1029" t="e">
        <f t="shared" si="251"/>
        <v>#DIV/0!</v>
      </c>
      <c r="Q2201" s="1029"/>
      <c r="R2201" s="1022">
        <f t="shared" si="249"/>
        <v>0</v>
      </c>
      <c r="S2201" s="1022">
        <f t="shared" si="250"/>
        <v>0</v>
      </c>
    </row>
    <row r="2202" spans="1:19">
      <c r="A2202" s="1022">
        <v>19</v>
      </c>
      <c r="B2202" s="1023" t="str">
        <f>'PIC 2026'!B26</f>
        <v>PIC19</v>
      </c>
      <c r="C2202" s="1053" t="s">
        <v>149</v>
      </c>
      <c r="D2202" s="1053" t="s">
        <v>113</v>
      </c>
      <c r="E2202" s="1023" t="str">
        <f>'PIC 2026'!T26</f>
        <v xml:space="preserve">Secretaria General </v>
      </c>
      <c r="F2202" s="1022" t="str">
        <f>'PIC 2026'!C26</f>
        <v>Sistema de Gestión de calidad</v>
      </c>
      <c r="G2202" s="1022">
        <v>6</v>
      </c>
      <c r="H2202" s="1022" t="s">
        <v>139</v>
      </c>
      <c r="I2202" s="1022">
        <f>'PIC 2026'!Q26</f>
        <v>2</v>
      </c>
      <c r="J2202" s="1022">
        <f>'PIC 2026'!E26+'PIC 2026'!F26+'PIC 2026'!G26+'PIC 2026'!H26+'PIC 2026'!I26+'PIC 2026'!J26</f>
        <v>1</v>
      </c>
      <c r="K2202" s="1022">
        <f>'PIC 2026'!V26+'PIC 2026'!W26+'PIC 2026'!X26+'PIC 2026'!Y26+'PIC 2026'!Z26+'PIC 2026'!AA26</f>
        <v>0</v>
      </c>
      <c r="L2202" s="1031">
        <f t="shared" si="248"/>
        <v>0.5</v>
      </c>
      <c r="M2202" s="1031">
        <f t="shared" si="247"/>
        <v>0</v>
      </c>
      <c r="N2202" s="1022">
        <f>'PIC 2026'!J26</f>
        <v>0</v>
      </c>
      <c r="O2202" s="1022">
        <f>'PIC 2026'!AA26</f>
        <v>0</v>
      </c>
      <c r="P2202" s="1029" t="e">
        <f t="shared" si="251"/>
        <v>#DIV/0!</v>
      </c>
      <c r="Q2202" s="1029"/>
      <c r="R2202" s="1022">
        <f t="shared" si="249"/>
        <v>-1</v>
      </c>
      <c r="S2202" s="1022">
        <f t="shared" si="250"/>
        <v>0</v>
      </c>
    </row>
    <row r="2203" spans="1:19">
      <c r="A2203" s="1022">
        <v>20</v>
      </c>
      <c r="B2203" s="1023" t="str">
        <f>'PIC 2026'!B27</f>
        <v>PIC20</v>
      </c>
      <c r="C2203" s="1053" t="s">
        <v>149</v>
      </c>
      <c r="D2203" s="1053" t="s">
        <v>113</v>
      </c>
      <c r="E2203" s="1023" t="str">
        <f>'PIC 2026'!T27</f>
        <v xml:space="preserve">Secretaria General </v>
      </c>
      <c r="F2203" s="1022" t="str">
        <f>'PIC 2026'!C27</f>
        <v xml:space="preserve">Aspectos de sensibilidad para las áreas administrativas sobre la gestión metrologíca </v>
      </c>
      <c r="G2203" s="1022">
        <v>6</v>
      </c>
      <c r="H2203" s="1022" t="s">
        <v>139</v>
      </c>
      <c r="I2203" s="1022">
        <f>'PIC 2026'!Q27</f>
        <v>5</v>
      </c>
      <c r="J2203" s="1022">
        <f>'PIC 2026'!E27+'PIC 2026'!F27+'PIC 2026'!G27+'PIC 2026'!H27+'PIC 2026'!I27+'PIC 2026'!J27</f>
        <v>2</v>
      </c>
      <c r="K2203" s="1022">
        <f>'PIC 2026'!V27+'PIC 2026'!W27+'PIC 2026'!X27+'PIC 2026'!Y27+'PIC 2026'!Z27+'PIC 2026'!AA27</f>
        <v>0</v>
      </c>
      <c r="L2203" s="1031">
        <f t="shared" si="248"/>
        <v>0.4</v>
      </c>
      <c r="M2203" s="1031">
        <f t="shared" si="247"/>
        <v>0</v>
      </c>
      <c r="N2203" s="1022">
        <f>'PIC 2026'!J27</f>
        <v>0</v>
      </c>
      <c r="O2203" s="1022">
        <f>'PIC 2026'!AA27</f>
        <v>0</v>
      </c>
      <c r="P2203" s="1029" t="e">
        <f t="shared" si="251"/>
        <v>#DIV/0!</v>
      </c>
      <c r="Q2203" s="1029"/>
      <c r="R2203" s="1022">
        <f t="shared" si="249"/>
        <v>-2</v>
      </c>
      <c r="S2203" s="1022">
        <f t="shared" si="250"/>
        <v>0</v>
      </c>
    </row>
    <row r="2204" spans="1:19">
      <c r="A2204" s="1022">
        <v>21</v>
      </c>
      <c r="B2204" s="1023" t="str">
        <f>'PIC 2026'!B28</f>
        <v>PIC21</v>
      </c>
      <c r="C2204" s="1053" t="s">
        <v>149</v>
      </c>
      <c r="D2204" s="1053" t="s">
        <v>113</v>
      </c>
      <c r="E2204" s="1023" t="str">
        <f>'PIC 2026'!T28</f>
        <v xml:space="preserve">Secretaria General </v>
      </c>
      <c r="F2204" s="1022" t="str">
        <f>'PIC 2026'!C28</f>
        <v>Normatividad vigente de Talento Humano</v>
      </c>
      <c r="G2204" s="1022">
        <v>6</v>
      </c>
      <c r="H2204" s="1022" t="s">
        <v>139</v>
      </c>
      <c r="I2204" s="1022">
        <f>'PIC 2026'!Q28</f>
        <v>5</v>
      </c>
      <c r="J2204" s="1022">
        <f>'PIC 2026'!E28+'PIC 2026'!F28+'PIC 2026'!G28+'PIC 2026'!H28+'PIC 2026'!I28+'PIC 2026'!J28</f>
        <v>2</v>
      </c>
      <c r="K2204" s="1022">
        <f>'PIC 2026'!V28+'PIC 2026'!W28+'PIC 2026'!X28+'PIC 2026'!Y28+'PIC 2026'!Z28+'PIC 2026'!AA28</f>
        <v>1</v>
      </c>
      <c r="L2204" s="1031">
        <f t="shared" si="248"/>
        <v>0.4</v>
      </c>
      <c r="M2204" s="1031">
        <f t="shared" si="247"/>
        <v>0.2</v>
      </c>
      <c r="N2204" s="1022">
        <f>'PIC 2026'!J28</f>
        <v>0</v>
      </c>
      <c r="O2204" s="1022">
        <f>'PIC 2026'!AA28</f>
        <v>0</v>
      </c>
      <c r="P2204" s="1029" t="e">
        <f t="shared" si="251"/>
        <v>#DIV/0!</v>
      </c>
      <c r="Q2204" s="1029"/>
      <c r="R2204" s="1022">
        <f t="shared" si="249"/>
        <v>-1</v>
      </c>
      <c r="S2204" s="1022">
        <f t="shared" si="250"/>
        <v>0</v>
      </c>
    </row>
    <row r="2205" spans="1:19">
      <c r="A2205" s="1022">
        <v>22</v>
      </c>
      <c r="B2205" s="1023" t="str">
        <f>'PIC 2026'!B29</f>
        <v>PIC22</v>
      </c>
      <c r="C2205" s="1053" t="s">
        <v>149</v>
      </c>
      <c r="D2205" s="1053" t="s">
        <v>113</v>
      </c>
      <c r="E2205" s="1023" t="str">
        <f>'PIC 2026'!T29</f>
        <v xml:space="preserve">Secretaria General </v>
      </c>
      <c r="F2205" s="1022" t="str">
        <f>'PIC 2026'!C29</f>
        <v>Administracion Publica</v>
      </c>
      <c r="G2205" s="1022">
        <v>6</v>
      </c>
      <c r="H2205" s="1022" t="s">
        <v>139</v>
      </c>
      <c r="I2205" s="1022">
        <f>'PIC 2026'!Q29</f>
        <v>4</v>
      </c>
      <c r="J2205" s="1022">
        <f>'PIC 2026'!E29+'PIC 2026'!F29+'PIC 2026'!G29+'PIC 2026'!H29+'PIC 2026'!I29+'PIC 2026'!J29</f>
        <v>1</v>
      </c>
      <c r="K2205" s="1022">
        <f>'PIC 2026'!V29+'PIC 2026'!W29+'PIC 2026'!X29+'PIC 2026'!Y29+'PIC 2026'!Z29+'PIC 2026'!AA29</f>
        <v>0</v>
      </c>
      <c r="L2205" s="1031">
        <f t="shared" si="248"/>
        <v>0.25</v>
      </c>
      <c r="M2205" s="1031">
        <f t="shared" si="247"/>
        <v>0</v>
      </c>
      <c r="N2205" s="1022">
        <f>'PIC 2026'!J29</f>
        <v>1</v>
      </c>
      <c r="O2205" s="1022">
        <f>'PIC 2026'!AA29</f>
        <v>0</v>
      </c>
      <c r="P2205" s="1029">
        <f t="shared" si="251"/>
        <v>0</v>
      </c>
      <c r="Q2205" s="1029"/>
      <c r="R2205" s="1022">
        <f t="shared" si="249"/>
        <v>-1</v>
      </c>
      <c r="S2205" s="1022">
        <f t="shared" si="250"/>
        <v>-1</v>
      </c>
    </row>
    <row r="2206" spans="1:19">
      <c r="A2206" s="1022">
        <v>23</v>
      </c>
      <c r="B2206" s="1023" t="str">
        <f>'PIC 2026'!B30</f>
        <v>PIC23</v>
      </c>
      <c r="C2206" s="1053" t="s">
        <v>149</v>
      </c>
      <c r="D2206" s="1053" t="s">
        <v>113</v>
      </c>
      <c r="E2206" s="1023" t="str">
        <f>'PIC 2026'!T30</f>
        <v xml:space="preserve">Secretaria General </v>
      </c>
      <c r="F2206" s="1022" t="str">
        <f>'PIC 2026'!C30</f>
        <v>Inducción y Reinducción</v>
      </c>
      <c r="G2206" s="1022">
        <v>6</v>
      </c>
      <c r="H2206" s="1022" t="s">
        <v>139</v>
      </c>
      <c r="I2206" s="1022">
        <f>'PIC 2026'!Q30</f>
        <v>3</v>
      </c>
      <c r="J2206" s="1022">
        <f>'PIC 2026'!E30+'PIC 2026'!F30+'PIC 2026'!G30+'PIC 2026'!H30+'PIC 2026'!I30+'PIC 2026'!J30</f>
        <v>2</v>
      </c>
      <c r="K2206" s="1022">
        <f>'PIC 2026'!V30+'PIC 2026'!W30+'PIC 2026'!X30+'PIC 2026'!Y30+'PIC 2026'!Z30+'PIC 2026'!AA30</f>
        <v>1</v>
      </c>
      <c r="L2206" s="1031">
        <f t="shared" si="248"/>
        <v>0.66666666666666663</v>
      </c>
      <c r="M2206" s="1031">
        <f t="shared" si="247"/>
        <v>0.33333333333333331</v>
      </c>
      <c r="N2206" s="1022">
        <f>'PIC 2026'!J30</f>
        <v>0</v>
      </c>
      <c r="O2206" s="1022">
        <f>'PIC 2026'!AA30</f>
        <v>0</v>
      </c>
      <c r="P2206" s="1029" t="e">
        <f t="shared" si="251"/>
        <v>#DIV/0!</v>
      </c>
      <c r="Q2206" s="1029"/>
      <c r="R2206" s="1022">
        <f t="shared" si="249"/>
        <v>-1</v>
      </c>
      <c r="S2206" s="1022">
        <f t="shared" si="250"/>
        <v>0</v>
      </c>
    </row>
    <row r="2207" spans="1:19">
      <c r="A2207" s="1022">
        <v>24</v>
      </c>
      <c r="B2207" s="1023" t="str">
        <f>'PIC 2026'!B31</f>
        <v>PIC24</v>
      </c>
      <c r="C2207" s="1053" t="s">
        <v>149</v>
      </c>
      <c r="D2207" s="1053" t="s">
        <v>113</v>
      </c>
      <c r="E2207" s="1023" t="str">
        <f>'PIC 2026'!T31</f>
        <v xml:space="preserve">Secretaria General </v>
      </c>
      <c r="F2207" s="1022" t="str">
        <f>'PIC 2026'!C31</f>
        <v>Entrenamiento en el puesto de trabajo</v>
      </c>
      <c r="G2207" s="1022">
        <v>6</v>
      </c>
      <c r="H2207" s="1022" t="s">
        <v>139</v>
      </c>
      <c r="I2207" s="1022">
        <f>'PIC 2026'!Q31</f>
        <v>3</v>
      </c>
      <c r="J2207" s="1022">
        <f>'PIC 2026'!E31+'PIC 2026'!F31+'PIC 2026'!G31+'PIC 2026'!H31+'PIC 2026'!I31+'PIC 2026'!J31</f>
        <v>2</v>
      </c>
      <c r="K2207" s="1022">
        <f>'PIC 2026'!V31+'PIC 2026'!W31+'PIC 2026'!X31+'PIC 2026'!Y31+'PIC 2026'!Z31+'PIC 2026'!AA31</f>
        <v>1</v>
      </c>
      <c r="L2207" s="1031">
        <f t="shared" si="248"/>
        <v>0.66666666666666663</v>
      </c>
      <c r="M2207" s="1031">
        <f t="shared" si="247"/>
        <v>0.33333333333333331</v>
      </c>
      <c r="N2207" s="1022">
        <f>'PIC 2026'!J31</f>
        <v>0</v>
      </c>
      <c r="O2207" s="1022">
        <f>'PIC 2026'!AA31</f>
        <v>0</v>
      </c>
      <c r="P2207" s="1029" t="e">
        <f t="shared" si="251"/>
        <v>#DIV/0!</v>
      </c>
      <c r="Q2207" s="1029"/>
      <c r="R2207" s="1022">
        <f t="shared" si="249"/>
        <v>-1</v>
      </c>
      <c r="S2207" s="1022">
        <f t="shared" si="250"/>
        <v>0</v>
      </c>
    </row>
    <row r="2208" spans="1:19">
      <c r="A2208" s="1022">
        <v>25</v>
      </c>
      <c r="B2208" s="1023" t="str">
        <f>'PIC 2026'!B32</f>
        <v>PIC25</v>
      </c>
      <c r="C2208" s="1053" t="s">
        <v>149</v>
      </c>
      <c r="D2208" s="1053" t="s">
        <v>113</v>
      </c>
      <c r="E2208" s="1023" t="str">
        <f>'PIC 2026'!T32</f>
        <v xml:space="preserve">Secretaria General </v>
      </c>
      <c r="F2208" s="1022" t="str">
        <f>'PIC 2026'!C32</f>
        <v>Bilingüismo</v>
      </c>
      <c r="G2208" s="1022">
        <v>6</v>
      </c>
      <c r="H2208" s="1022" t="s">
        <v>139</v>
      </c>
      <c r="I2208" s="1022">
        <f>'PIC 2026'!Q32</f>
        <v>1</v>
      </c>
      <c r="J2208" s="1022">
        <f>'PIC 2026'!E32+'PIC 2026'!F32+'PIC 2026'!G32+'PIC 2026'!H32+'PIC 2026'!I32+'PIC 2026'!J32</f>
        <v>0</v>
      </c>
      <c r="K2208" s="1022">
        <f>'PIC 2026'!V32+'PIC 2026'!W32+'PIC 2026'!X32+'PIC 2026'!Y32+'PIC 2026'!Z32+'PIC 2026'!AA32</f>
        <v>0</v>
      </c>
      <c r="L2208" s="1031">
        <f t="shared" si="248"/>
        <v>0</v>
      </c>
      <c r="M2208" s="1031">
        <f t="shared" si="247"/>
        <v>0</v>
      </c>
      <c r="N2208" s="1022">
        <f>'PIC 2026'!J32</f>
        <v>0</v>
      </c>
      <c r="O2208" s="1022">
        <f>'PIC 2026'!AA32</f>
        <v>0</v>
      </c>
      <c r="P2208" s="1029" t="e">
        <f t="shared" si="251"/>
        <v>#DIV/0!</v>
      </c>
      <c r="Q2208" s="1029"/>
      <c r="R2208" s="1022">
        <f t="shared" si="249"/>
        <v>0</v>
      </c>
      <c r="S2208" s="1022">
        <f t="shared" si="250"/>
        <v>0</v>
      </c>
    </row>
    <row r="2209" spans="1:19">
      <c r="A2209" s="1022">
        <v>26</v>
      </c>
      <c r="B2209" s="1023" t="str">
        <f>'PIC 2026'!B33</f>
        <v>PIC26</v>
      </c>
      <c r="C2209" s="1053" t="s">
        <v>149</v>
      </c>
      <c r="D2209" s="1053" t="s">
        <v>113</v>
      </c>
      <c r="E2209" s="1023" t="str">
        <f>'PIC 2026'!T33</f>
        <v xml:space="preserve">Secretaria General </v>
      </c>
      <c r="F2209" s="1022" t="str">
        <f>'PIC 2026'!C33</f>
        <v>Capacitación SG-SST y SGA</v>
      </c>
      <c r="G2209" s="1022">
        <v>6</v>
      </c>
      <c r="H2209" s="1022" t="s">
        <v>139</v>
      </c>
      <c r="I2209" s="1022">
        <f>'PIC 2026'!Q33</f>
        <v>14</v>
      </c>
      <c r="J2209" s="1022">
        <f>'PIC 2026'!E33+'PIC 2026'!F33+'PIC 2026'!G33+'PIC 2026'!H33+'PIC 2026'!I33+'PIC 2026'!J33</f>
        <v>6</v>
      </c>
      <c r="K2209" s="1022">
        <f>'PIC 2026'!V33+'PIC 2026'!W33+'PIC 2026'!X33+'PIC 2026'!Y33+'PIC 2026'!Z33+'PIC 2026'!AA33</f>
        <v>4</v>
      </c>
      <c r="L2209" s="1031">
        <f t="shared" si="248"/>
        <v>0.42857142857142855</v>
      </c>
      <c r="M2209" s="1031">
        <f t="shared" si="247"/>
        <v>0.2857142857142857</v>
      </c>
      <c r="N2209" s="1022">
        <f>'PIC 2026'!J33</f>
        <v>2</v>
      </c>
      <c r="O2209" s="1022">
        <f>'PIC 2026'!AA33</f>
        <v>0</v>
      </c>
      <c r="P2209" s="1029">
        <f t="shared" si="251"/>
        <v>0</v>
      </c>
      <c r="Q2209" s="1029"/>
      <c r="R2209" s="1022">
        <f t="shared" si="249"/>
        <v>-2</v>
      </c>
      <c r="S2209" s="1022">
        <f t="shared" si="250"/>
        <v>-2</v>
      </c>
    </row>
    <row r="2210" spans="1:19">
      <c r="A2210" s="1022">
        <v>1</v>
      </c>
      <c r="B2210" s="1023" t="str">
        <f>'PIC 2026'!B8</f>
        <v>PIC1</v>
      </c>
      <c r="C2210" s="1053" t="s">
        <v>149</v>
      </c>
      <c r="D2210" s="1053" t="s">
        <v>113</v>
      </c>
      <c r="E2210" s="1023" t="str">
        <f>'PIC 2026'!T8</f>
        <v xml:space="preserve">Secretaria General </v>
      </c>
      <c r="F2210" s="1022" t="str">
        <f>'PIC 2026'!C8</f>
        <v>Participación ciudadana</v>
      </c>
      <c r="G2210" s="1022">
        <v>7</v>
      </c>
      <c r="H2210" s="1022" t="s">
        <v>140</v>
      </c>
      <c r="I2210" s="1022">
        <f>'PIC 2026'!Q8</f>
        <v>1</v>
      </c>
      <c r="J2210" s="1022">
        <f>'PIC 2026'!E8+'PIC 2026'!F8+'PIC 2026'!G8+'PIC 2026'!H8+'PIC 2026'!I8+'PIC 2026'!J8+'PIC 2026'!K8</f>
        <v>1</v>
      </c>
      <c r="K2210" s="1022">
        <f>'PIC 2026'!V8+'PIC 2026'!W8+'PIC 2026'!X8+'PIC 2026'!Y8+'PIC 2026'!Z8+'PIC 2026'!AA8+'PIC 2026'!AB8</f>
        <v>1</v>
      </c>
      <c r="L2210" s="1031">
        <f t="shared" si="248"/>
        <v>1</v>
      </c>
      <c r="M2210" s="1031">
        <f t="shared" si="247"/>
        <v>1</v>
      </c>
      <c r="N2210" s="1022">
        <f>'PIC 2026'!K8</f>
        <v>0</v>
      </c>
      <c r="O2210" s="1022">
        <f>'PIC 2026'!AB8</f>
        <v>0</v>
      </c>
      <c r="P2210" s="1029" t="e">
        <f t="shared" si="251"/>
        <v>#DIV/0!</v>
      </c>
      <c r="Q2210" s="1029"/>
      <c r="R2210" s="1022">
        <f t="shared" si="249"/>
        <v>0</v>
      </c>
      <c r="S2210" s="1022">
        <f t="shared" si="250"/>
        <v>0</v>
      </c>
    </row>
    <row r="2211" spans="1:19">
      <c r="A2211" s="1022">
        <v>2</v>
      </c>
      <c r="B2211" s="1023" t="str">
        <f>'PIC 2026'!B9</f>
        <v>PIC 2</v>
      </c>
      <c r="C2211" s="1053" t="s">
        <v>149</v>
      </c>
      <c r="D2211" s="1053" t="s">
        <v>113</v>
      </c>
      <c r="E2211" s="1023" t="str">
        <f>'PIC 2026'!T9</f>
        <v xml:space="preserve">Secretaria General </v>
      </c>
      <c r="F2211" s="1022" t="str">
        <f>'PIC 2026'!C9</f>
        <v>Lenguaje concordante y no discriminación</v>
      </c>
      <c r="G2211" s="1022">
        <v>7</v>
      </c>
      <c r="H2211" s="1022" t="s">
        <v>140</v>
      </c>
      <c r="I2211" s="1022">
        <f>'PIC 2026'!Q9</f>
        <v>1</v>
      </c>
      <c r="J2211" s="1022">
        <f>'PIC 2026'!E9+'PIC 2026'!F9+'PIC 2026'!G9+'PIC 2026'!H9+'PIC 2026'!I9+'PIC 2026'!J9+'PIC 2026'!K9</f>
        <v>1</v>
      </c>
      <c r="K2211" s="1022">
        <f>'PIC 2026'!V9+'PIC 2026'!W9+'PIC 2026'!X9+'PIC 2026'!Y9+'PIC 2026'!Z9+'PIC 2026'!AA9+'PIC 2026'!AB9</f>
        <v>1</v>
      </c>
      <c r="L2211" s="1031">
        <f t="shared" si="248"/>
        <v>1</v>
      </c>
      <c r="M2211" s="1031">
        <f t="shared" si="247"/>
        <v>1</v>
      </c>
      <c r="N2211" s="1022">
        <f>'PIC 2026'!K9</f>
        <v>0</v>
      </c>
      <c r="O2211" s="1022">
        <f>'PIC 2026'!AB9</f>
        <v>0</v>
      </c>
      <c r="P2211" s="1029" t="e">
        <f t="shared" si="251"/>
        <v>#DIV/0!</v>
      </c>
      <c r="Q2211" s="1029"/>
      <c r="R2211" s="1022">
        <f t="shared" si="249"/>
        <v>0</v>
      </c>
      <c r="S2211" s="1022">
        <f t="shared" si="250"/>
        <v>0</v>
      </c>
    </row>
    <row r="2212" spans="1:19">
      <c r="A2212" s="1022">
        <v>3</v>
      </c>
      <c r="B2212" s="1023" t="str">
        <f>'PIC 2026'!B10</f>
        <v>PIC3</v>
      </c>
      <c r="C2212" s="1053" t="s">
        <v>149</v>
      </c>
      <c r="D2212" s="1053" t="s">
        <v>113</v>
      </c>
      <c r="E2212" s="1023" t="str">
        <f>'PIC 2026'!T10</f>
        <v xml:space="preserve">Secretaria General </v>
      </c>
      <c r="F2212" s="1022" t="str">
        <f>'PIC 2026'!C10</f>
        <v>Educación ambiental, territorio y recursos naturales</v>
      </c>
      <c r="G2212" s="1022">
        <v>7</v>
      </c>
      <c r="H2212" s="1022" t="s">
        <v>140</v>
      </c>
      <c r="I2212" s="1022">
        <f>'PIC 2026'!Q10</f>
        <v>3</v>
      </c>
      <c r="J2212" s="1022">
        <f>'PIC 2026'!E10+'PIC 2026'!F10+'PIC 2026'!G10+'PIC 2026'!H10+'PIC 2026'!I10+'PIC 2026'!J10+'PIC 2026'!K10</f>
        <v>2</v>
      </c>
      <c r="K2212" s="1022">
        <f>'PIC 2026'!V10+'PIC 2026'!W10+'PIC 2026'!X10+'PIC 2026'!Y10+'PIC 2026'!Z10+'PIC 2026'!AA10+'PIC 2026'!AB10</f>
        <v>1</v>
      </c>
      <c r="L2212" s="1031">
        <f t="shared" si="248"/>
        <v>0.66666666666666663</v>
      </c>
      <c r="M2212" s="1031">
        <f t="shared" si="247"/>
        <v>0.33333333333333331</v>
      </c>
      <c r="N2212" s="1022">
        <f>'PIC 2026'!K10</f>
        <v>0</v>
      </c>
      <c r="O2212" s="1022">
        <f>'PIC 2026'!AB10</f>
        <v>0</v>
      </c>
      <c r="P2212" s="1029" t="e">
        <f t="shared" si="251"/>
        <v>#DIV/0!</v>
      </c>
      <c r="Q2212" s="1029"/>
      <c r="R2212" s="1022">
        <f t="shared" si="249"/>
        <v>-1</v>
      </c>
      <c r="S2212" s="1022">
        <f t="shared" si="250"/>
        <v>0</v>
      </c>
    </row>
    <row r="2213" spans="1:19">
      <c r="A2213" s="1022">
        <v>4</v>
      </c>
      <c r="B2213" s="1023" t="str">
        <f>'PIC 2026'!B11</f>
        <v>PIC4</v>
      </c>
      <c r="C2213" s="1053" t="s">
        <v>149</v>
      </c>
      <c r="D2213" s="1053" t="s">
        <v>113</v>
      </c>
      <c r="E2213" s="1023" t="str">
        <f>'PIC 2026'!T11</f>
        <v xml:space="preserve">Secretaria General </v>
      </c>
      <c r="F2213" s="1022" t="str">
        <f>'PIC 2026'!C11</f>
        <v>Cambio climático y desafíos desde la ciudadanía</v>
      </c>
      <c r="G2213" s="1022">
        <v>7</v>
      </c>
      <c r="H2213" s="1022" t="s">
        <v>140</v>
      </c>
      <c r="I2213" s="1022">
        <f>'PIC 2026'!Q11</f>
        <v>2</v>
      </c>
      <c r="J2213" s="1022">
        <f>'PIC 2026'!E11+'PIC 2026'!F11+'PIC 2026'!G11+'PIC 2026'!H11+'PIC 2026'!I11+'PIC 2026'!J11+'PIC 2026'!K11</f>
        <v>1</v>
      </c>
      <c r="K2213" s="1022">
        <f>'PIC 2026'!V11+'PIC 2026'!W11+'PIC 2026'!X11+'PIC 2026'!Y11+'PIC 2026'!Z11+'PIC 2026'!AA11+'PIC 2026'!AB11</f>
        <v>0</v>
      </c>
      <c r="L2213" s="1031">
        <f t="shared" si="248"/>
        <v>0.5</v>
      </c>
      <c r="M2213" s="1031">
        <f t="shared" si="247"/>
        <v>0</v>
      </c>
      <c r="N2213" s="1022">
        <f>'PIC 2026'!K11</f>
        <v>0</v>
      </c>
      <c r="O2213" s="1022">
        <f>'PIC 2026'!AB11</f>
        <v>0</v>
      </c>
      <c r="P2213" s="1029" t="e">
        <f t="shared" si="251"/>
        <v>#DIV/0!</v>
      </c>
      <c r="Q2213" s="1029"/>
      <c r="R2213" s="1022">
        <f t="shared" si="249"/>
        <v>-1</v>
      </c>
      <c r="S2213" s="1022">
        <f t="shared" si="250"/>
        <v>0</v>
      </c>
    </row>
    <row r="2214" spans="1:19">
      <c r="A2214" s="1022">
        <v>5</v>
      </c>
      <c r="B2214" s="1023" t="str">
        <f>'PIC 2026'!B12</f>
        <v>PIC5</v>
      </c>
      <c r="C2214" s="1053" t="s">
        <v>149</v>
      </c>
      <c r="D2214" s="1053" t="s">
        <v>113</v>
      </c>
      <c r="E2214" s="1023" t="str">
        <f>'PIC 2026'!T12</f>
        <v xml:space="preserve">Secretaria General </v>
      </c>
      <c r="F2214" s="1022" t="str">
        <f>'PIC 2026'!C12</f>
        <v xml:space="preserve">Acciones afirmativas que contribuyan a escenarios incluyentes </v>
      </c>
      <c r="G2214" s="1022">
        <v>7</v>
      </c>
      <c r="H2214" s="1022" t="s">
        <v>140</v>
      </c>
      <c r="I2214" s="1022">
        <f>'PIC 2026'!Q12</f>
        <v>2</v>
      </c>
      <c r="J2214" s="1022">
        <f>'PIC 2026'!E12+'PIC 2026'!F12+'PIC 2026'!G12+'PIC 2026'!H12+'PIC 2026'!I12+'PIC 2026'!J12+'PIC 2026'!K12</f>
        <v>2</v>
      </c>
      <c r="K2214" s="1022">
        <f>'PIC 2026'!V12+'PIC 2026'!W12+'PIC 2026'!X12+'PIC 2026'!Y12+'PIC 2026'!Z12+'PIC 2026'!AA12+'PIC 2026'!AB12</f>
        <v>0</v>
      </c>
      <c r="L2214" s="1031">
        <f t="shared" si="248"/>
        <v>1</v>
      </c>
      <c r="M2214" s="1031">
        <f t="shared" si="247"/>
        <v>0</v>
      </c>
      <c r="N2214" s="1022">
        <f>'PIC 2026'!K12</f>
        <v>1</v>
      </c>
      <c r="O2214" s="1022">
        <f>'PIC 2026'!AB12</f>
        <v>0</v>
      </c>
      <c r="P2214" s="1029">
        <f t="shared" si="251"/>
        <v>0</v>
      </c>
      <c r="Q2214" s="1029"/>
      <c r="R2214" s="1022">
        <f t="shared" si="249"/>
        <v>-2</v>
      </c>
      <c r="S2214" s="1022">
        <f t="shared" si="250"/>
        <v>-1</v>
      </c>
    </row>
    <row r="2215" spans="1:19">
      <c r="A2215" s="1022">
        <v>6</v>
      </c>
      <c r="B2215" s="1023" t="str">
        <f>'PIC 2026'!B13</f>
        <v>PIC6</v>
      </c>
      <c r="C2215" s="1053" t="s">
        <v>149</v>
      </c>
      <c r="D2215" s="1053" t="s">
        <v>113</v>
      </c>
      <c r="E2215" s="1023" t="str">
        <f>'PIC 2026'!T13</f>
        <v xml:space="preserve">Secretaria General </v>
      </c>
      <c r="F2215" s="1022" t="str">
        <f>'PIC 2026'!C13</f>
        <v>Comunicación asertiva</v>
      </c>
      <c r="G2215" s="1022">
        <v>7</v>
      </c>
      <c r="H2215" s="1022" t="s">
        <v>140</v>
      </c>
      <c r="I2215" s="1022">
        <f>'PIC 2026'!Q13</f>
        <v>2</v>
      </c>
      <c r="J2215" s="1022">
        <f>'PIC 2026'!E13+'PIC 2026'!F13+'PIC 2026'!G13+'PIC 2026'!H13+'PIC 2026'!I13+'PIC 2026'!J13+'PIC 2026'!K13</f>
        <v>2</v>
      </c>
      <c r="K2215" s="1022">
        <f>'PIC 2026'!V13+'PIC 2026'!W13+'PIC 2026'!X13+'PIC 2026'!Y13+'PIC 2026'!Z13+'PIC 2026'!AA13+'PIC 2026'!AB13</f>
        <v>1</v>
      </c>
      <c r="L2215" s="1031">
        <f t="shared" si="248"/>
        <v>1</v>
      </c>
      <c r="M2215" s="1031">
        <f t="shared" si="247"/>
        <v>0.5</v>
      </c>
      <c r="N2215" s="1022">
        <f>'PIC 2026'!K13</f>
        <v>0</v>
      </c>
      <c r="O2215" s="1022">
        <f>'PIC 2026'!AB13</f>
        <v>0</v>
      </c>
      <c r="P2215" s="1029" t="e">
        <f t="shared" si="251"/>
        <v>#DIV/0!</v>
      </c>
      <c r="Q2215" s="1029"/>
      <c r="R2215" s="1022">
        <f t="shared" si="249"/>
        <v>-1</v>
      </c>
      <c r="S2215" s="1022">
        <f t="shared" si="250"/>
        <v>0</v>
      </c>
    </row>
    <row r="2216" spans="1:19">
      <c r="A2216" s="1022">
        <v>7</v>
      </c>
      <c r="B2216" s="1023" t="str">
        <f>'PIC 2026'!B14</f>
        <v>PIC7</v>
      </c>
      <c r="C2216" s="1053" t="s">
        <v>149</v>
      </c>
      <c r="D2216" s="1053" t="s">
        <v>113</v>
      </c>
      <c r="E2216" s="1023" t="str">
        <f>'PIC 2026'!T14</f>
        <v xml:space="preserve">Secretaria General </v>
      </c>
      <c r="F2216" s="1022" t="str">
        <f>'PIC 2026'!C14</f>
        <v>Programación Python y R</v>
      </c>
      <c r="G2216" s="1022">
        <v>7</v>
      </c>
      <c r="H2216" s="1022" t="s">
        <v>140</v>
      </c>
      <c r="I2216" s="1022">
        <f>'PIC 2026'!Q14</f>
        <v>2</v>
      </c>
      <c r="J2216" s="1022">
        <f>'PIC 2026'!E14+'PIC 2026'!F14+'PIC 2026'!G14+'PIC 2026'!H14+'PIC 2026'!I14+'PIC 2026'!J14+'PIC 2026'!K14</f>
        <v>1</v>
      </c>
      <c r="K2216" s="1022">
        <f>'PIC 2026'!V14+'PIC 2026'!W14+'PIC 2026'!X14+'PIC 2026'!Y14+'PIC 2026'!Z14+'PIC 2026'!AA14+'PIC 2026'!AB14</f>
        <v>0</v>
      </c>
      <c r="L2216" s="1031">
        <f t="shared" si="248"/>
        <v>0.5</v>
      </c>
      <c r="M2216" s="1031">
        <f t="shared" si="247"/>
        <v>0</v>
      </c>
      <c r="N2216" s="1022">
        <f>'PIC 2026'!K14</f>
        <v>0</v>
      </c>
      <c r="O2216" s="1022">
        <f>'PIC 2026'!AB14</f>
        <v>0</v>
      </c>
      <c r="P2216" s="1029" t="e">
        <f t="shared" si="251"/>
        <v>#DIV/0!</v>
      </c>
      <c r="Q2216" s="1029"/>
      <c r="R2216" s="1022">
        <f t="shared" si="249"/>
        <v>-1</v>
      </c>
      <c r="S2216" s="1022">
        <f t="shared" si="250"/>
        <v>0</v>
      </c>
    </row>
    <row r="2217" spans="1:19">
      <c r="A2217" s="1022">
        <v>8</v>
      </c>
      <c r="B2217" s="1023" t="str">
        <f>'PIC 2026'!B15</f>
        <v>PIC8</v>
      </c>
      <c r="C2217" s="1053" t="s">
        <v>149</v>
      </c>
      <c r="D2217" s="1053" t="s">
        <v>113</v>
      </c>
      <c r="E2217" s="1023" t="str">
        <f>'PIC 2026'!T15</f>
        <v xml:space="preserve">Secretaria General </v>
      </c>
      <c r="F2217" s="1022" t="str">
        <f>'PIC 2026'!C15</f>
        <v>Cibercultura</v>
      </c>
      <c r="G2217" s="1022">
        <v>7</v>
      </c>
      <c r="H2217" s="1022" t="s">
        <v>140</v>
      </c>
      <c r="I2217" s="1022">
        <f>'PIC 2026'!Q15</f>
        <v>4</v>
      </c>
      <c r="J2217" s="1022">
        <f>'PIC 2026'!E15+'PIC 2026'!F15+'PIC 2026'!G15+'PIC 2026'!H15+'PIC 2026'!I15+'PIC 2026'!J15+'PIC 2026'!K15</f>
        <v>2</v>
      </c>
      <c r="K2217" s="1022">
        <f>'PIC 2026'!V15+'PIC 2026'!W15+'PIC 2026'!X15+'PIC 2026'!Y15+'PIC 2026'!Z15+'PIC 2026'!AA15+'PIC 2026'!AB15</f>
        <v>1</v>
      </c>
      <c r="L2217" s="1031">
        <f t="shared" si="248"/>
        <v>0.5</v>
      </c>
      <c r="M2217" s="1031">
        <f t="shared" si="247"/>
        <v>0.25</v>
      </c>
      <c r="N2217" s="1022">
        <f>'PIC 2026'!K15</f>
        <v>0</v>
      </c>
      <c r="O2217" s="1022">
        <f>'PIC 2026'!AB15</f>
        <v>0</v>
      </c>
      <c r="P2217" s="1029" t="e">
        <f t="shared" si="251"/>
        <v>#DIV/0!</v>
      </c>
      <c r="Q2217" s="1029"/>
      <c r="R2217" s="1022">
        <f t="shared" si="249"/>
        <v>-1</v>
      </c>
      <c r="S2217" s="1022">
        <f t="shared" si="250"/>
        <v>0</v>
      </c>
    </row>
    <row r="2218" spans="1:19">
      <c r="A2218" s="1022">
        <v>9</v>
      </c>
      <c r="B2218" s="1023" t="str">
        <f>'PIC 2026'!B16</f>
        <v>PIC9</v>
      </c>
      <c r="C2218" s="1053" t="s">
        <v>149</v>
      </c>
      <c r="D2218" s="1053" t="s">
        <v>113</v>
      </c>
      <c r="E2218" s="1023" t="str">
        <f>'PIC 2026'!T16</f>
        <v xml:space="preserve">Secretaria General </v>
      </c>
      <c r="F2218" s="1022" t="str">
        <f>'PIC 2026'!C16</f>
        <v>Analitisis de datos</v>
      </c>
      <c r="G2218" s="1022">
        <v>7</v>
      </c>
      <c r="H2218" s="1022" t="s">
        <v>140</v>
      </c>
      <c r="I2218" s="1022">
        <f>'PIC 2026'!Q16</f>
        <v>2</v>
      </c>
      <c r="J2218" s="1022">
        <f>'PIC 2026'!E16+'PIC 2026'!F16+'PIC 2026'!G16+'PIC 2026'!H16+'PIC 2026'!I16+'PIC 2026'!J16+'PIC 2026'!K16</f>
        <v>0</v>
      </c>
      <c r="K2218" s="1022">
        <f>'PIC 2026'!V16+'PIC 2026'!W16+'PIC 2026'!X16+'PIC 2026'!Y16+'PIC 2026'!Z16+'PIC 2026'!AA16+'PIC 2026'!AB16</f>
        <v>0</v>
      </c>
      <c r="L2218" s="1031">
        <f t="shared" si="248"/>
        <v>0</v>
      </c>
      <c r="M2218" s="1031">
        <f t="shared" si="247"/>
        <v>0</v>
      </c>
      <c r="N2218" s="1022">
        <f>'PIC 2026'!K16</f>
        <v>0</v>
      </c>
      <c r="O2218" s="1022">
        <f>'PIC 2026'!AB16</f>
        <v>0</v>
      </c>
      <c r="P2218" s="1029" t="e">
        <f t="shared" si="251"/>
        <v>#DIV/0!</v>
      </c>
      <c r="Q2218" s="1029"/>
      <c r="R2218" s="1022">
        <f t="shared" si="249"/>
        <v>0</v>
      </c>
      <c r="S2218" s="1022">
        <f t="shared" si="250"/>
        <v>0</v>
      </c>
    </row>
    <row r="2219" spans="1:19" ht="12" customHeight="1">
      <c r="A2219" s="1022">
        <v>10</v>
      </c>
      <c r="B2219" s="1023" t="str">
        <f>'PIC 2026'!B17</f>
        <v>PIC10</v>
      </c>
      <c r="C2219" s="1022" t="s">
        <v>149</v>
      </c>
      <c r="D2219" s="1022" t="s">
        <v>113</v>
      </c>
      <c r="E2219" s="1023" t="str">
        <f>'PIC 2026'!T17</f>
        <v xml:space="preserve">Secretaria General </v>
      </c>
      <c r="F2219" s="1022" t="str">
        <f>'PIC 2026'!C17</f>
        <v>Prevención de daño antijuridico</v>
      </c>
      <c r="G2219" s="1022">
        <v>7</v>
      </c>
      <c r="H2219" s="1022" t="s">
        <v>140</v>
      </c>
      <c r="I2219" s="1022">
        <f>'PIC 2026'!Q17</f>
        <v>2</v>
      </c>
      <c r="J2219" s="1022">
        <f>'PIC 2026'!E17+'PIC 2026'!F17+'PIC 2026'!G17+'PIC 2026'!H17+'PIC 2026'!I17+'PIC 2026'!J17+'PIC 2026'!K17</f>
        <v>1</v>
      </c>
      <c r="K2219" s="1022">
        <f>'PIC 2026'!V17+'PIC 2026'!W17+'PIC 2026'!X17+'PIC 2026'!Y17+'PIC 2026'!Z17+'PIC 2026'!AA17+'PIC 2026'!AB17</f>
        <v>0</v>
      </c>
      <c r="L2219" s="1031">
        <f t="shared" si="248"/>
        <v>0.5</v>
      </c>
      <c r="M2219" s="1031">
        <f t="shared" si="247"/>
        <v>0</v>
      </c>
      <c r="N2219" s="1022">
        <f>'PIC 2026'!K17</f>
        <v>1</v>
      </c>
      <c r="O2219" s="1022">
        <f>'PIC 2026'!AB17</f>
        <v>0</v>
      </c>
      <c r="P2219" s="1029">
        <f t="shared" si="251"/>
        <v>0</v>
      </c>
      <c r="Q2219" s="1029"/>
      <c r="R2219" s="1022">
        <f t="shared" si="249"/>
        <v>-1</v>
      </c>
      <c r="S2219" s="1022">
        <f t="shared" si="250"/>
        <v>-1</v>
      </c>
    </row>
    <row r="2220" spans="1:19">
      <c r="A2220" s="1022">
        <v>11</v>
      </c>
      <c r="B2220" s="1023" t="str">
        <f>'PIC 2026'!B18</f>
        <v>PIC11</v>
      </c>
      <c r="C2220" s="1053" t="s">
        <v>149</v>
      </c>
      <c r="D2220" s="1053" t="s">
        <v>113</v>
      </c>
      <c r="E2220" s="1023" t="str">
        <f>'PIC 2026'!T18</f>
        <v xml:space="preserve">Secretaria General </v>
      </c>
      <c r="F2220" s="1022" t="str">
        <f>'PIC 2026'!C18</f>
        <v>Modelo de gestión y presupuesto orientado a resultados</v>
      </c>
      <c r="G2220" s="1022">
        <v>7</v>
      </c>
      <c r="H2220" s="1022" t="s">
        <v>140</v>
      </c>
      <c r="I2220" s="1022">
        <f>'PIC 2026'!Q18</f>
        <v>2</v>
      </c>
      <c r="J2220" s="1022">
        <f>'PIC 2026'!E18+'PIC 2026'!F18+'PIC 2026'!G18+'PIC 2026'!H18+'PIC 2026'!I18+'PIC 2026'!J18+'PIC 2026'!K18</f>
        <v>2</v>
      </c>
      <c r="K2220" s="1022">
        <f>'PIC 2026'!V18+'PIC 2026'!W18+'PIC 2026'!X18+'PIC 2026'!Y18+'PIC 2026'!Z18+'PIC 2026'!AA18+'PIC 2026'!AB18</f>
        <v>1</v>
      </c>
      <c r="L2220" s="1031">
        <f t="shared" si="248"/>
        <v>1</v>
      </c>
      <c r="M2220" s="1031">
        <f t="shared" si="247"/>
        <v>0.5</v>
      </c>
      <c r="N2220" s="1022">
        <f>'PIC 2026'!K18</f>
        <v>0</v>
      </c>
      <c r="O2220" s="1022">
        <f>'PIC 2026'!AB18</f>
        <v>0</v>
      </c>
      <c r="P2220" s="1029" t="e">
        <f t="shared" si="251"/>
        <v>#DIV/0!</v>
      </c>
      <c r="Q2220" s="1029"/>
      <c r="R2220" s="1022">
        <f t="shared" si="249"/>
        <v>-1</v>
      </c>
      <c r="S2220" s="1022">
        <f t="shared" si="250"/>
        <v>0</v>
      </c>
    </row>
    <row r="2221" spans="1:19">
      <c r="A2221" s="1022">
        <v>12</v>
      </c>
      <c r="B2221" s="1023" t="str">
        <f>'PIC 2026'!B19</f>
        <v>PIC12</v>
      </c>
      <c r="C2221" s="1053" t="s">
        <v>149</v>
      </c>
      <c r="D2221" s="1053" t="s">
        <v>113</v>
      </c>
      <c r="E2221" s="1023" t="str">
        <f>'PIC 2026'!T19</f>
        <v xml:space="preserve">Secretaria General </v>
      </c>
      <c r="F2221" s="1022" t="str">
        <f>'PIC 2026'!C19</f>
        <v>Control Interno disciplinario</v>
      </c>
      <c r="G2221" s="1022">
        <v>7</v>
      </c>
      <c r="H2221" s="1022" t="s">
        <v>140</v>
      </c>
      <c r="I2221" s="1022">
        <f>'PIC 2026'!Q19</f>
        <v>6</v>
      </c>
      <c r="J2221" s="1022">
        <f>'PIC 2026'!E19+'PIC 2026'!F19+'PIC 2026'!G19+'PIC 2026'!H19+'PIC 2026'!I19+'PIC 2026'!J19+'PIC 2026'!K19</f>
        <v>4</v>
      </c>
      <c r="K2221" s="1022">
        <f>'PIC 2026'!V19+'PIC 2026'!W19+'PIC 2026'!X19+'PIC 2026'!Y19+'PIC 2026'!Z19+'PIC 2026'!AA19+'PIC 2026'!AB19</f>
        <v>2</v>
      </c>
      <c r="L2221" s="1031">
        <f t="shared" si="248"/>
        <v>0.66666666666666663</v>
      </c>
      <c r="M2221" s="1031">
        <f t="shared" si="247"/>
        <v>0.33333333333333331</v>
      </c>
      <c r="N2221" s="1022">
        <f>'PIC 2026'!K19</f>
        <v>1</v>
      </c>
      <c r="O2221" s="1022">
        <f>'PIC 2026'!AB19</f>
        <v>0</v>
      </c>
      <c r="P2221" s="1029">
        <f t="shared" si="251"/>
        <v>0</v>
      </c>
      <c r="Q2221" s="1029"/>
      <c r="R2221" s="1022">
        <f t="shared" si="249"/>
        <v>-2</v>
      </c>
      <c r="S2221" s="1022">
        <f t="shared" si="250"/>
        <v>-1</v>
      </c>
    </row>
    <row r="2222" spans="1:19">
      <c r="A2222" s="1022">
        <v>13</v>
      </c>
      <c r="B2222" s="1023" t="str">
        <f>'PIC 2026'!B20</f>
        <v>PIC13</v>
      </c>
      <c r="C2222" s="1053" t="s">
        <v>149</v>
      </c>
      <c r="D2222" s="1053" t="s">
        <v>113</v>
      </c>
      <c r="E2222" s="1023" t="str">
        <f>'PIC 2026'!T20</f>
        <v xml:space="preserve">Secretaria General </v>
      </c>
      <c r="F2222" s="1022" t="str">
        <f>'PIC 2026'!C20</f>
        <v xml:space="preserve">Transparencia </v>
      </c>
      <c r="G2222" s="1022">
        <v>7</v>
      </c>
      <c r="H2222" s="1022" t="s">
        <v>140</v>
      </c>
      <c r="I2222" s="1022">
        <f>'PIC 2026'!Q20</f>
        <v>12</v>
      </c>
      <c r="J2222" s="1022">
        <f>'PIC 2026'!E20+'PIC 2026'!F20+'PIC 2026'!G20+'PIC 2026'!H20+'PIC 2026'!I20+'PIC 2026'!J20+'PIC 2026'!K20</f>
        <v>7</v>
      </c>
      <c r="K2222" s="1022">
        <f>'PIC 2026'!V20+'PIC 2026'!W20+'PIC 2026'!X20+'PIC 2026'!Y20+'PIC 2026'!Z20+'PIC 2026'!AA20+'PIC 2026'!AB20</f>
        <v>5</v>
      </c>
      <c r="L2222" s="1031">
        <f t="shared" si="248"/>
        <v>0.58333333333333337</v>
      </c>
      <c r="M2222" s="1031">
        <f t="shared" si="247"/>
        <v>0.41666666666666669</v>
      </c>
      <c r="N2222" s="1022">
        <f>'PIC 2026'!K20</f>
        <v>1</v>
      </c>
      <c r="O2222" s="1022">
        <f>'PIC 2026'!AB20</f>
        <v>0</v>
      </c>
      <c r="P2222" s="1029">
        <f t="shared" si="251"/>
        <v>0</v>
      </c>
      <c r="Q2222" s="1029"/>
      <c r="R2222" s="1022">
        <f t="shared" si="249"/>
        <v>-2</v>
      </c>
      <c r="S2222" s="1022">
        <f t="shared" si="250"/>
        <v>-1</v>
      </c>
    </row>
    <row r="2223" spans="1:19">
      <c r="A2223" s="1022">
        <v>14</v>
      </c>
      <c r="B2223" s="1023" t="str">
        <f>'PIC 2026'!B21</f>
        <v>PIC14</v>
      </c>
      <c r="C2223" s="1053" t="s">
        <v>149</v>
      </c>
      <c r="D2223" s="1053" t="s">
        <v>113</v>
      </c>
      <c r="E2223" s="1023" t="str">
        <f>'PIC 2026'!T21</f>
        <v xml:space="preserve">Secretaria General </v>
      </c>
      <c r="F2223" s="1022" t="str">
        <f>'PIC 2026'!C21</f>
        <v>Gestión documental y redacción de textos</v>
      </c>
      <c r="G2223" s="1022">
        <v>7</v>
      </c>
      <c r="H2223" s="1022" t="s">
        <v>140</v>
      </c>
      <c r="I2223" s="1022">
        <f>'PIC 2026'!Q21</f>
        <v>2</v>
      </c>
      <c r="J2223" s="1022">
        <f>'PIC 2026'!E21+'PIC 2026'!F21+'PIC 2026'!G21+'PIC 2026'!H21+'PIC 2026'!I21+'PIC 2026'!J21+'PIC 2026'!K21</f>
        <v>1</v>
      </c>
      <c r="K2223" s="1022">
        <f>'PIC 2026'!V21+'PIC 2026'!W21+'PIC 2026'!X21+'PIC 2026'!Y21+'PIC 2026'!Z21+'PIC 2026'!AA21+'PIC 2026'!AB21</f>
        <v>1</v>
      </c>
      <c r="L2223" s="1031">
        <f t="shared" si="248"/>
        <v>0.5</v>
      </c>
      <c r="M2223" s="1031">
        <f t="shared" si="247"/>
        <v>0.5</v>
      </c>
      <c r="N2223" s="1022">
        <f>'PIC 2026'!K21</f>
        <v>0</v>
      </c>
      <c r="O2223" s="1022">
        <f>'PIC 2026'!AB21</f>
        <v>0</v>
      </c>
      <c r="P2223" s="1029" t="e">
        <f t="shared" si="251"/>
        <v>#DIV/0!</v>
      </c>
      <c r="Q2223" s="1029"/>
      <c r="R2223" s="1022">
        <f t="shared" si="249"/>
        <v>0</v>
      </c>
      <c r="S2223" s="1022">
        <f t="shared" si="250"/>
        <v>0</v>
      </c>
    </row>
    <row r="2224" spans="1:19">
      <c r="A2224" s="1022">
        <v>15</v>
      </c>
      <c r="B2224" s="1023" t="str">
        <f>'PIC 2026'!B22</f>
        <v>PIC15</v>
      </c>
      <c r="C2224" s="1053" t="s">
        <v>149</v>
      </c>
      <c r="D2224" s="1053" t="s">
        <v>113</v>
      </c>
      <c r="E2224" s="1023" t="str">
        <f>'PIC 2026'!T22</f>
        <v xml:space="preserve">Secretaria General </v>
      </c>
      <c r="F2224" s="1022" t="str">
        <f>'PIC 2026'!C22</f>
        <v>Gestión Contractual</v>
      </c>
      <c r="G2224" s="1022">
        <v>7</v>
      </c>
      <c r="H2224" s="1022" t="s">
        <v>140</v>
      </c>
      <c r="I2224" s="1022">
        <f>'PIC 2026'!Q22</f>
        <v>2</v>
      </c>
      <c r="J2224" s="1022">
        <f>'PIC 2026'!E22+'PIC 2026'!F22+'PIC 2026'!G22+'PIC 2026'!H22+'PIC 2026'!I22+'PIC 2026'!J22+'PIC 2026'!K22</f>
        <v>1</v>
      </c>
      <c r="K2224" s="1022">
        <f>'PIC 2026'!V22+'PIC 2026'!W22+'PIC 2026'!X22+'PIC 2026'!Y22+'PIC 2026'!Z22+'PIC 2026'!AA22+'PIC 2026'!AB22</f>
        <v>1</v>
      </c>
      <c r="L2224" s="1031">
        <f t="shared" si="248"/>
        <v>0.5</v>
      </c>
      <c r="M2224" s="1031">
        <f t="shared" si="247"/>
        <v>0.5</v>
      </c>
      <c r="N2224" s="1022">
        <f>'PIC 2026'!K22</f>
        <v>0</v>
      </c>
      <c r="O2224" s="1022">
        <f>'PIC 2026'!AB22</f>
        <v>0</v>
      </c>
      <c r="P2224" s="1029" t="e">
        <f t="shared" si="251"/>
        <v>#DIV/0!</v>
      </c>
      <c r="Q2224" s="1029"/>
      <c r="R2224" s="1022">
        <f t="shared" si="249"/>
        <v>0</v>
      </c>
      <c r="S2224" s="1022">
        <f t="shared" si="250"/>
        <v>0</v>
      </c>
    </row>
    <row r="2225" spans="1:19">
      <c r="A2225" s="1022">
        <v>16</v>
      </c>
      <c r="B2225" s="1023" t="str">
        <f>'PIC 2026'!B23</f>
        <v>PIC16</v>
      </c>
      <c r="C2225" s="1053" t="s">
        <v>149</v>
      </c>
      <c r="D2225" s="1053" t="s">
        <v>113</v>
      </c>
      <c r="E2225" s="1023" t="str">
        <f>'PIC 2026'!T23</f>
        <v xml:space="preserve">Secretaria General </v>
      </c>
      <c r="F2225" s="1022" t="str">
        <f>'PIC 2026'!C23</f>
        <v xml:space="preserve">Habilidades Blandas (Inteligencias Multiples) </v>
      </c>
      <c r="G2225" s="1022">
        <v>7</v>
      </c>
      <c r="H2225" s="1022" t="s">
        <v>140</v>
      </c>
      <c r="I2225" s="1022">
        <f>'PIC 2026'!Q23</f>
        <v>2</v>
      </c>
      <c r="J2225" s="1022">
        <f>'PIC 2026'!E23+'PIC 2026'!F23+'PIC 2026'!G23+'PIC 2026'!H23+'PIC 2026'!I23+'PIC 2026'!J23+'PIC 2026'!K23</f>
        <v>2</v>
      </c>
      <c r="K2225" s="1022">
        <f>'PIC 2026'!V23+'PIC 2026'!W23+'PIC 2026'!X23+'PIC 2026'!Y23+'PIC 2026'!Z23+'PIC 2026'!AA23+'PIC 2026'!AB23</f>
        <v>1</v>
      </c>
      <c r="L2225" s="1031">
        <f t="shared" si="248"/>
        <v>1</v>
      </c>
      <c r="M2225" s="1031">
        <f t="shared" si="247"/>
        <v>0.5</v>
      </c>
      <c r="N2225" s="1022">
        <f>'PIC 2026'!K23</f>
        <v>1</v>
      </c>
      <c r="O2225" s="1022">
        <f>'PIC 2026'!AB23</f>
        <v>0</v>
      </c>
      <c r="P2225" s="1029">
        <f t="shared" si="251"/>
        <v>0</v>
      </c>
      <c r="Q2225" s="1029"/>
      <c r="R2225" s="1022">
        <f t="shared" si="249"/>
        <v>-1</v>
      </c>
      <c r="S2225" s="1022">
        <f t="shared" si="250"/>
        <v>-1</v>
      </c>
    </row>
    <row r="2226" spans="1:19">
      <c r="A2226" s="1022">
        <v>17</v>
      </c>
      <c r="B2226" s="1023" t="str">
        <f>'PIC 2026'!B24</f>
        <v>PIC17</v>
      </c>
      <c r="C2226" s="1053" t="s">
        <v>149</v>
      </c>
      <c r="D2226" s="1053" t="s">
        <v>113</v>
      </c>
      <c r="E2226" s="1023" t="str">
        <f>'PIC 2026'!T24</f>
        <v xml:space="preserve">Secretaria General </v>
      </c>
      <c r="F2226" s="1022" t="str">
        <f>'PIC 2026'!C24</f>
        <v>Módulos SIIF</v>
      </c>
      <c r="G2226" s="1022">
        <v>7</v>
      </c>
      <c r="H2226" s="1022" t="s">
        <v>140</v>
      </c>
      <c r="I2226" s="1022">
        <f>'PIC 2026'!Q24</f>
        <v>1</v>
      </c>
      <c r="J2226" s="1022">
        <f>'PIC 2026'!E24+'PIC 2026'!F24+'PIC 2026'!G24+'PIC 2026'!H24+'PIC 2026'!I24+'PIC 2026'!J24+'PIC 2026'!K24</f>
        <v>0</v>
      </c>
      <c r="K2226" s="1022">
        <f>'PIC 2026'!V24+'PIC 2026'!W24+'PIC 2026'!X24+'PIC 2026'!Y24+'PIC 2026'!Z24+'PIC 2026'!AA24+'PIC 2026'!AB24</f>
        <v>0</v>
      </c>
      <c r="L2226" s="1031">
        <f t="shared" si="248"/>
        <v>0</v>
      </c>
      <c r="M2226" s="1031">
        <f t="shared" ref="M2226:M2289" si="252">K2226/I2226</f>
        <v>0</v>
      </c>
      <c r="N2226" s="1022">
        <f>'PIC 2026'!K24</f>
        <v>0</v>
      </c>
      <c r="O2226" s="1022">
        <f>'PIC 2026'!AB24</f>
        <v>0</v>
      </c>
      <c r="P2226" s="1029" t="e">
        <f t="shared" si="251"/>
        <v>#DIV/0!</v>
      </c>
      <c r="Q2226" s="1029"/>
      <c r="R2226" s="1022">
        <f t="shared" si="249"/>
        <v>0</v>
      </c>
      <c r="S2226" s="1022">
        <f t="shared" si="250"/>
        <v>0</v>
      </c>
    </row>
    <row r="2227" spans="1:19">
      <c r="A2227" s="1022">
        <v>18</v>
      </c>
      <c r="B2227" s="1023" t="str">
        <f>'PIC 2026'!B25</f>
        <v>PIC18</v>
      </c>
      <c r="C2227" s="1053" t="s">
        <v>149</v>
      </c>
      <c r="D2227" s="1053" t="s">
        <v>113</v>
      </c>
      <c r="E2227" s="1023" t="str">
        <f>'PIC 2026'!T25</f>
        <v xml:space="preserve">Secretaria General </v>
      </c>
      <c r="F2227" s="1022" t="str">
        <f>'PIC 2026'!C25</f>
        <v>Modelo Integrado de Planeación y Gestión</v>
      </c>
      <c r="G2227" s="1022">
        <v>7</v>
      </c>
      <c r="H2227" s="1022" t="s">
        <v>140</v>
      </c>
      <c r="I2227" s="1022">
        <f>'PIC 2026'!Q25</f>
        <v>1</v>
      </c>
      <c r="J2227" s="1022">
        <f>'PIC 2026'!E25+'PIC 2026'!F25+'PIC 2026'!G25+'PIC 2026'!H25+'PIC 2026'!I25+'PIC 2026'!J25+'PIC 2026'!K25</f>
        <v>1</v>
      </c>
      <c r="K2227" s="1022">
        <f>'PIC 2026'!V25+'PIC 2026'!W25+'PIC 2026'!X25+'PIC 2026'!Y25+'PIC 2026'!Z25+'PIC 2026'!AA25+'PIC 2026'!AB25</f>
        <v>1</v>
      </c>
      <c r="L2227" s="1031">
        <f t="shared" si="248"/>
        <v>1</v>
      </c>
      <c r="M2227" s="1031">
        <f t="shared" si="252"/>
        <v>1</v>
      </c>
      <c r="N2227" s="1022">
        <f>'PIC 2026'!K25</f>
        <v>0</v>
      </c>
      <c r="O2227" s="1022">
        <f>'PIC 2026'!AB25</f>
        <v>0</v>
      </c>
      <c r="P2227" s="1029" t="e">
        <f t="shared" si="251"/>
        <v>#DIV/0!</v>
      </c>
      <c r="Q2227" s="1029"/>
      <c r="R2227" s="1022">
        <f t="shared" si="249"/>
        <v>0</v>
      </c>
      <c r="S2227" s="1022">
        <f t="shared" si="250"/>
        <v>0</v>
      </c>
    </row>
    <row r="2228" spans="1:19">
      <c r="A2228" s="1022">
        <v>19</v>
      </c>
      <c r="B2228" s="1023" t="str">
        <f>'PIC 2026'!B26</f>
        <v>PIC19</v>
      </c>
      <c r="C2228" s="1053" t="s">
        <v>149</v>
      </c>
      <c r="D2228" s="1053" t="s">
        <v>113</v>
      </c>
      <c r="E2228" s="1023" t="str">
        <f>'PIC 2026'!T26</f>
        <v xml:space="preserve">Secretaria General </v>
      </c>
      <c r="F2228" s="1022" t="str">
        <f>'PIC 2026'!C26</f>
        <v>Sistema de Gestión de calidad</v>
      </c>
      <c r="G2228" s="1022">
        <v>7</v>
      </c>
      <c r="H2228" s="1022" t="s">
        <v>140</v>
      </c>
      <c r="I2228" s="1022">
        <f>'PIC 2026'!Q26</f>
        <v>2</v>
      </c>
      <c r="J2228" s="1022">
        <f>'PIC 2026'!E26+'PIC 2026'!F26+'PIC 2026'!G26+'PIC 2026'!H26+'PIC 2026'!I26+'PIC 2026'!J26+'PIC 2026'!K26</f>
        <v>1</v>
      </c>
      <c r="K2228" s="1022">
        <f>'PIC 2026'!V26+'PIC 2026'!W26+'PIC 2026'!X26+'PIC 2026'!Y26+'PIC 2026'!Z26+'PIC 2026'!AA26+'PIC 2026'!AB26</f>
        <v>0</v>
      </c>
      <c r="L2228" s="1031">
        <f t="shared" si="248"/>
        <v>0.5</v>
      </c>
      <c r="M2228" s="1031">
        <f t="shared" si="252"/>
        <v>0</v>
      </c>
      <c r="N2228" s="1022">
        <f>'PIC 2026'!K26</f>
        <v>0</v>
      </c>
      <c r="O2228" s="1022">
        <f>'PIC 2026'!AB26</f>
        <v>0</v>
      </c>
      <c r="P2228" s="1029" t="e">
        <f t="shared" si="251"/>
        <v>#DIV/0!</v>
      </c>
      <c r="Q2228" s="1029"/>
      <c r="R2228" s="1022">
        <f t="shared" si="249"/>
        <v>-1</v>
      </c>
      <c r="S2228" s="1022">
        <f t="shared" si="250"/>
        <v>0</v>
      </c>
    </row>
    <row r="2229" spans="1:19">
      <c r="A2229" s="1022">
        <v>20</v>
      </c>
      <c r="B2229" s="1023" t="str">
        <f>'PIC 2026'!B27</f>
        <v>PIC20</v>
      </c>
      <c r="C2229" s="1053" t="s">
        <v>149</v>
      </c>
      <c r="D2229" s="1053" t="s">
        <v>113</v>
      </c>
      <c r="E2229" s="1023" t="str">
        <f>'PIC 2026'!T27</f>
        <v xml:space="preserve">Secretaria General </v>
      </c>
      <c r="F2229" s="1022" t="str">
        <f>'PIC 2026'!C27</f>
        <v xml:space="preserve">Aspectos de sensibilidad para las áreas administrativas sobre la gestión metrologíca </v>
      </c>
      <c r="G2229" s="1022">
        <v>7</v>
      </c>
      <c r="H2229" s="1022" t="s">
        <v>140</v>
      </c>
      <c r="I2229" s="1022">
        <f>'PIC 2026'!Q27</f>
        <v>5</v>
      </c>
      <c r="J2229" s="1022">
        <f>'PIC 2026'!E27+'PIC 2026'!F27+'PIC 2026'!G27+'PIC 2026'!H27+'PIC 2026'!I27+'PIC 2026'!J27+'PIC 2026'!K27</f>
        <v>2</v>
      </c>
      <c r="K2229" s="1022">
        <f>'PIC 2026'!V27+'PIC 2026'!W27+'PIC 2026'!X27+'PIC 2026'!Y27+'PIC 2026'!Z27+'PIC 2026'!AA27+'PIC 2026'!AB27</f>
        <v>0</v>
      </c>
      <c r="L2229" s="1031">
        <f t="shared" si="248"/>
        <v>0.4</v>
      </c>
      <c r="M2229" s="1031">
        <f t="shared" si="252"/>
        <v>0</v>
      </c>
      <c r="N2229" s="1022">
        <f>'PIC 2026'!K27</f>
        <v>0</v>
      </c>
      <c r="O2229" s="1022">
        <f>'PIC 2026'!AB27</f>
        <v>0</v>
      </c>
      <c r="P2229" s="1029" t="e">
        <f t="shared" si="251"/>
        <v>#DIV/0!</v>
      </c>
      <c r="Q2229" s="1029"/>
      <c r="R2229" s="1022">
        <f t="shared" si="249"/>
        <v>-2</v>
      </c>
      <c r="S2229" s="1022">
        <f t="shared" si="250"/>
        <v>0</v>
      </c>
    </row>
    <row r="2230" spans="1:19">
      <c r="A2230" s="1022">
        <v>21</v>
      </c>
      <c r="B2230" s="1023" t="str">
        <f>'PIC 2026'!B28</f>
        <v>PIC21</v>
      </c>
      <c r="C2230" s="1053" t="s">
        <v>149</v>
      </c>
      <c r="D2230" s="1053" t="s">
        <v>113</v>
      </c>
      <c r="E2230" s="1023" t="str">
        <f>'PIC 2026'!T28</f>
        <v xml:space="preserve">Secretaria General </v>
      </c>
      <c r="F2230" s="1022" t="str">
        <f>'PIC 2026'!C28</f>
        <v>Normatividad vigente de Talento Humano</v>
      </c>
      <c r="G2230" s="1022">
        <v>7</v>
      </c>
      <c r="H2230" s="1022" t="s">
        <v>140</v>
      </c>
      <c r="I2230" s="1022">
        <f>'PIC 2026'!Q28</f>
        <v>5</v>
      </c>
      <c r="J2230" s="1022">
        <f>'PIC 2026'!E28+'PIC 2026'!F28+'PIC 2026'!G28+'PIC 2026'!H28+'PIC 2026'!I28+'PIC 2026'!J28+'PIC 2026'!K28</f>
        <v>3</v>
      </c>
      <c r="K2230" s="1022">
        <f>'PIC 2026'!V28+'PIC 2026'!W28+'PIC 2026'!X28+'PIC 2026'!Y28+'PIC 2026'!Z28+'PIC 2026'!AA28+'PIC 2026'!AB28</f>
        <v>1</v>
      </c>
      <c r="L2230" s="1031">
        <f t="shared" si="248"/>
        <v>0.6</v>
      </c>
      <c r="M2230" s="1031">
        <f t="shared" si="252"/>
        <v>0.2</v>
      </c>
      <c r="N2230" s="1022">
        <f>'PIC 2026'!K28</f>
        <v>1</v>
      </c>
      <c r="O2230" s="1022">
        <f>'PIC 2026'!AB28</f>
        <v>0</v>
      </c>
      <c r="P2230" s="1029">
        <f t="shared" si="251"/>
        <v>0</v>
      </c>
      <c r="Q2230" s="1029"/>
      <c r="R2230" s="1022">
        <f t="shared" si="249"/>
        <v>-2</v>
      </c>
      <c r="S2230" s="1022">
        <f t="shared" si="250"/>
        <v>-1</v>
      </c>
    </row>
    <row r="2231" spans="1:19">
      <c r="A2231" s="1022">
        <v>22</v>
      </c>
      <c r="B2231" s="1023" t="str">
        <f>'PIC 2026'!B29</f>
        <v>PIC22</v>
      </c>
      <c r="C2231" s="1053" t="s">
        <v>149</v>
      </c>
      <c r="D2231" s="1053" t="s">
        <v>113</v>
      </c>
      <c r="E2231" s="1023" t="str">
        <f>'PIC 2026'!T29</f>
        <v xml:space="preserve">Secretaria General </v>
      </c>
      <c r="F2231" s="1022" t="str">
        <f>'PIC 2026'!C29</f>
        <v>Administracion Publica</v>
      </c>
      <c r="G2231" s="1022">
        <v>7</v>
      </c>
      <c r="H2231" s="1022" t="s">
        <v>140</v>
      </c>
      <c r="I2231" s="1022">
        <f>'PIC 2026'!Q29</f>
        <v>4</v>
      </c>
      <c r="J2231" s="1022">
        <f>'PIC 2026'!E29+'PIC 2026'!F29+'PIC 2026'!G29+'PIC 2026'!H29+'PIC 2026'!I29+'PIC 2026'!J29+'PIC 2026'!K29</f>
        <v>2</v>
      </c>
      <c r="K2231" s="1022">
        <f>'PIC 2026'!V29+'PIC 2026'!W29+'PIC 2026'!X29+'PIC 2026'!Y29+'PIC 2026'!Z29+'PIC 2026'!AA29+'PIC 2026'!AB29</f>
        <v>0</v>
      </c>
      <c r="L2231" s="1031">
        <f t="shared" si="248"/>
        <v>0.5</v>
      </c>
      <c r="M2231" s="1031">
        <f t="shared" si="252"/>
        <v>0</v>
      </c>
      <c r="N2231" s="1022">
        <f>'PIC 2026'!K29</f>
        <v>1</v>
      </c>
      <c r="O2231" s="1022">
        <f>'PIC 2026'!AB29</f>
        <v>0</v>
      </c>
      <c r="P2231" s="1029">
        <f t="shared" si="251"/>
        <v>0</v>
      </c>
      <c r="Q2231" s="1029"/>
      <c r="R2231" s="1022">
        <f t="shared" si="249"/>
        <v>-2</v>
      </c>
      <c r="S2231" s="1022">
        <f t="shared" si="250"/>
        <v>-1</v>
      </c>
    </row>
    <row r="2232" spans="1:19">
      <c r="A2232" s="1022">
        <v>23</v>
      </c>
      <c r="B2232" s="1023" t="str">
        <f>'PIC 2026'!B30</f>
        <v>PIC23</v>
      </c>
      <c r="C2232" s="1053" t="s">
        <v>149</v>
      </c>
      <c r="D2232" s="1053" t="s">
        <v>113</v>
      </c>
      <c r="E2232" s="1023" t="str">
        <f>'PIC 2026'!T30</f>
        <v xml:space="preserve">Secretaria General </v>
      </c>
      <c r="F2232" s="1022" t="str">
        <f>'PIC 2026'!C30</f>
        <v>Inducción y Reinducción</v>
      </c>
      <c r="G2232" s="1022">
        <v>7</v>
      </c>
      <c r="H2232" s="1022" t="s">
        <v>140</v>
      </c>
      <c r="I2232" s="1022">
        <f>'PIC 2026'!Q30</f>
        <v>3</v>
      </c>
      <c r="J2232" s="1022">
        <f>'PIC 2026'!E30+'PIC 2026'!F30+'PIC 2026'!G30+'PIC 2026'!H30+'PIC 2026'!I30+'PIC 2026'!J30+'PIC 2026'!K30</f>
        <v>2</v>
      </c>
      <c r="K2232" s="1022">
        <f>'PIC 2026'!V30+'PIC 2026'!W30+'PIC 2026'!X30+'PIC 2026'!Y30+'PIC 2026'!Z30+'PIC 2026'!AA30+'PIC 2026'!AB30</f>
        <v>1</v>
      </c>
      <c r="L2232" s="1031">
        <f t="shared" si="248"/>
        <v>0.66666666666666663</v>
      </c>
      <c r="M2232" s="1031">
        <f t="shared" si="252"/>
        <v>0.33333333333333331</v>
      </c>
      <c r="N2232" s="1022">
        <f>'PIC 2026'!K30</f>
        <v>0</v>
      </c>
      <c r="O2232" s="1022">
        <f>'PIC 2026'!AB30</f>
        <v>0</v>
      </c>
      <c r="P2232" s="1029" t="e">
        <f t="shared" si="251"/>
        <v>#DIV/0!</v>
      </c>
      <c r="Q2232" s="1029"/>
      <c r="R2232" s="1022">
        <f t="shared" si="249"/>
        <v>-1</v>
      </c>
      <c r="S2232" s="1022">
        <f t="shared" si="250"/>
        <v>0</v>
      </c>
    </row>
    <row r="2233" spans="1:19">
      <c r="A2233" s="1022">
        <v>24</v>
      </c>
      <c r="B2233" s="1023" t="str">
        <f>'PIC 2026'!B31</f>
        <v>PIC24</v>
      </c>
      <c r="C2233" s="1053" t="s">
        <v>149</v>
      </c>
      <c r="D2233" s="1053" t="s">
        <v>113</v>
      </c>
      <c r="E2233" s="1023" t="str">
        <f>'PIC 2026'!T31</f>
        <v xml:space="preserve">Secretaria General </v>
      </c>
      <c r="F2233" s="1022" t="str">
        <f>'PIC 2026'!C31</f>
        <v>Entrenamiento en el puesto de trabajo</v>
      </c>
      <c r="G2233" s="1022">
        <v>7</v>
      </c>
      <c r="H2233" s="1022" t="s">
        <v>140</v>
      </c>
      <c r="I2233" s="1022">
        <f>'PIC 2026'!Q31</f>
        <v>3</v>
      </c>
      <c r="J2233" s="1022">
        <f>'PIC 2026'!E31+'PIC 2026'!F31+'PIC 2026'!G31+'PIC 2026'!H31+'PIC 2026'!I31+'PIC 2026'!J31+'PIC 2026'!K31</f>
        <v>2</v>
      </c>
      <c r="K2233" s="1022">
        <f>'PIC 2026'!V31+'PIC 2026'!W31+'PIC 2026'!X31+'PIC 2026'!Y31+'PIC 2026'!Z31+'PIC 2026'!AA31+'PIC 2026'!AB31</f>
        <v>1</v>
      </c>
      <c r="L2233" s="1031">
        <f t="shared" si="248"/>
        <v>0.66666666666666663</v>
      </c>
      <c r="M2233" s="1031">
        <f t="shared" si="252"/>
        <v>0.33333333333333331</v>
      </c>
      <c r="N2233" s="1022">
        <f>'PIC 2026'!K31</f>
        <v>0</v>
      </c>
      <c r="O2233" s="1022">
        <f>'PIC 2026'!AB31</f>
        <v>0</v>
      </c>
      <c r="P2233" s="1029" t="e">
        <f t="shared" si="251"/>
        <v>#DIV/0!</v>
      </c>
      <c r="Q2233" s="1029"/>
      <c r="R2233" s="1022">
        <f t="shared" si="249"/>
        <v>-1</v>
      </c>
      <c r="S2233" s="1022">
        <f t="shared" si="250"/>
        <v>0</v>
      </c>
    </row>
    <row r="2234" spans="1:19">
      <c r="A2234" s="1022">
        <v>25</v>
      </c>
      <c r="B2234" s="1023" t="str">
        <f>'PIC 2026'!B32</f>
        <v>PIC25</v>
      </c>
      <c r="C2234" s="1053" t="s">
        <v>149</v>
      </c>
      <c r="D2234" s="1053" t="s">
        <v>113</v>
      </c>
      <c r="E2234" s="1023" t="str">
        <f>'PIC 2026'!T32</f>
        <v xml:space="preserve">Secretaria General </v>
      </c>
      <c r="F2234" s="1022" t="str">
        <f>'PIC 2026'!C32</f>
        <v>Bilingüismo</v>
      </c>
      <c r="G2234" s="1022">
        <v>7</v>
      </c>
      <c r="H2234" s="1022" t="s">
        <v>140</v>
      </c>
      <c r="I2234" s="1022">
        <f>'PIC 2026'!Q32</f>
        <v>1</v>
      </c>
      <c r="J2234" s="1022">
        <f>'PIC 2026'!E32+'PIC 2026'!F32+'PIC 2026'!G32+'PIC 2026'!H32+'PIC 2026'!I32+'PIC 2026'!J32+'PIC 2026'!K32</f>
        <v>0</v>
      </c>
      <c r="K2234" s="1022">
        <f>'PIC 2026'!V32+'PIC 2026'!W32+'PIC 2026'!X32+'PIC 2026'!Y32+'PIC 2026'!Z32+'PIC 2026'!AA32+'PIC 2026'!AB32</f>
        <v>0</v>
      </c>
      <c r="L2234" s="1031">
        <f t="shared" si="248"/>
        <v>0</v>
      </c>
      <c r="M2234" s="1031">
        <f t="shared" si="252"/>
        <v>0</v>
      </c>
      <c r="N2234" s="1022">
        <f>'PIC 2026'!K32</f>
        <v>0</v>
      </c>
      <c r="O2234" s="1022">
        <f>'PIC 2026'!AB32</f>
        <v>0</v>
      </c>
      <c r="P2234" s="1029" t="e">
        <f t="shared" si="251"/>
        <v>#DIV/0!</v>
      </c>
      <c r="Q2234" s="1029"/>
      <c r="R2234" s="1022">
        <f t="shared" si="249"/>
        <v>0</v>
      </c>
      <c r="S2234" s="1022">
        <f t="shared" si="250"/>
        <v>0</v>
      </c>
    </row>
    <row r="2235" spans="1:19">
      <c r="A2235" s="1022">
        <v>26</v>
      </c>
      <c r="B2235" s="1023" t="str">
        <f>'PIC 2026'!B33</f>
        <v>PIC26</v>
      </c>
      <c r="C2235" s="1053" t="s">
        <v>149</v>
      </c>
      <c r="D2235" s="1053" t="s">
        <v>113</v>
      </c>
      <c r="E2235" s="1023" t="str">
        <f>'PIC 2026'!T33</f>
        <v xml:space="preserve">Secretaria General </v>
      </c>
      <c r="F2235" s="1022" t="str">
        <f>'PIC 2026'!C33</f>
        <v>Capacitación SG-SST y SGA</v>
      </c>
      <c r="G2235" s="1022">
        <v>7</v>
      </c>
      <c r="H2235" s="1022" t="s">
        <v>140</v>
      </c>
      <c r="I2235" s="1022">
        <f>'[1]PIC 2025'!Q24</f>
        <v>1</v>
      </c>
      <c r="J2235" s="1022">
        <f>'[1]PIC 2025'!E24+'[1]PIC 2025'!F24+'[1]PIC 2025'!G24+'[1]PIC 2025'!H24+'[1]PIC 2025'!I24+'[1]PIC 2025'!J24+'[1]PIC 2025'!K24+'[1]PIC 2025'!L24</f>
        <v>0</v>
      </c>
      <c r="K2235" s="1022">
        <f>'[1]PIC 2025'!U24+'[1]PIC 2025'!V24+'[1]PIC 2025'!W24+'[1]PIC 2025'!X24+'[1]PIC 2025'!Y24+'[1]PIC 2025'!Z24+'[1]PIC 2025'!AA24+'[1]PIC 2025'!AB24</f>
        <v>0</v>
      </c>
      <c r="L2235" s="1031">
        <f t="shared" si="248"/>
        <v>0</v>
      </c>
      <c r="M2235" s="1031">
        <f t="shared" si="252"/>
        <v>0</v>
      </c>
      <c r="N2235" s="1022">
        <f>'PIC 2026'!K33</f>
        <v>3</v>
      </c>
      <c r="O2235" s="1022">
        <f>'PIC 2026'!AB33</f>
        <v>0</v>
      </c>
      <c r="P2235" s="1029">
        <f t="shared" si="251"/>
        <v>0</v>
      </c>
      <c r="Q2235" s="1029"/>
      <c r="R2235" s="1022">
        <f t="shared" si="249"/>
        <v>0</v>
      </c>
      <c r="S2235" s="1022">
        <f t="shared" si="250"/>
        <v>-3</v>
      </c>
    </row>
    <row r="2236" spans="1:19">
      <c r="A2236" s="1022">
        <v>1</v>
      </c>
      <c r="B2236" s="1023" t="str">
        <f>'PIC 2026'!B8</f>
        <v>PIC1</v>
      </c>
      <c r="C2236" s="1053" t="s">
        <v>149</v>
      </c>
      <c r="D2236" s="1053" t="s">
        <v>113</v>
      </c>
      <c r="E2236" s="1023" t="str">
        <f>'PIC 2026'!T8</f>
        <v xml:space="preserve">Secretaria General </v>
      </c>
      <c r="F2236" s="1022" t="str">
        <f>'PIC 2026'!C8</f>
        <v>Participación ciudadana</v>
      </c>
      <c r="G2236" s="1022">
        <v>8</v>
      </c>
      <c r="H2236" s="1022" t="s">
        <v>141</v>
      </c>
      <c r="I2236" s="1022">
        <f>'PIC 2026'!Q8</f>
        <v>1</v>
      </c>
      <c r="J2236" s="1022">
        <f>'PIC 2026'!E8+'PIC 2026'!F8+'PIC 2026'!G8+'PIC 2026'!H8+'PIC 2026'!I8+'PIC 2026'!J8+'PIC 2026'!K8+'PIC 2026'!L8</f>
        <v>1</v>
      </c>
      <c r="K2236" s="1022">
        <f>'PIC 2026'!V8+'PIC 2026'!W8+'PIC 2026'!X8+'PIC 2026'!Y8+'PIC 2026'!Z8+'PIC 2026'!AA8+'PIC 2026'!AB8+'PIC 2026'!AC8</f>
        <v>1</v>
      </c>
      <c r="L2236" s="1031">
        <f t="shared" si="248"/>
        <v>1</v>
      </c>
      <c r="M2236" s="1031">
        <f t="shared" si="252"/>
        <v>1</v>
      </c>
      <c r="N2236" s="1022">
        <f>'PIC 2026'!L8</f>
        <v>0</v>
      </c>
      <c r="O2236" s="1022">
        <f>'PIC 2026'!AC8</f>
        <v>0</v>
      </c>
      <c r="P2236" s="1029" t="e">
        <f t="shared" si="251"/>
        <v>#DIV/0!</v>
      </c>
      <c r="Q2236" s="1029"/>
      <c r="R2236" s="1022">
        <f t="shared" si="249"/>
        <v>0</v>
      </c>
      <c r="S2236" s="1022">
        <f t="shared" si="250"/>
        <v>0</v>
      </c>
    </row>
    <row r="2237" spans="1:19">
      <c r="A2237" s="1022">
        <v>2</v>
      </c>
      <c r="B2237" s="1023" t="str">
        <f>'PIC 2026'!B9</f>
        <v>PIC 2</v>
      </c>
      <c r="C2237" s="1053" t="s">
        <v>149</v>
      </c>
      <c r="D2237" s="1053" t="s">
        <v>113</v>
      </c>
      <c r="E2237" s="1023" t="str">
        <f>'PIC 2026'!T9</f>
        <v xml:space="preserve">Secretaria General </v>
      </c>
      <c r="F2237" s="1022" t="str">
        <f>'PIC 2026'!C9</f>
        <v>Lenguaje concordante y no discriminación</v>
      </c>
      <c r="G2237" s="1022">
        <v>8</v>
      </c>
      <c r="H2237" s="1022" t="s">
        <v>141</v>
      </c>
      <c r="I2237" s="1022">
        <f>'PIC 2026'!Q9</f>
        <v>1</v>
      </c>
      <c r="J2237" s="1022">
        <f>'PIC 2026'!E9+'PIC 2026'!F9+'PIC 2026'!G9+'PIC 2026'!H9+'PIC 2026'!I9+'PIC 2026'!J9+'PIC 2026'!K9+'PIC 2026'!L9</f>
        <v>1</v>
      </c>
      <c r="K2237" s="1022">
        <f>'[1]PIC 2025'!U26+'[1]PIC 2025'!V26+'[1]PIC 2025'!W26+'[1]PIC 2025'!X26+'[1]PIC 2025'!Y26+'[1]PIC 2025'!Z26+'[1]PIC 2025'!AA26+'[1]PIC 2025'!AB26</f>
        <v>3</v>
      </c>
      <c r="L2237" s="1031">
        <f t="shared" si="248"/>
        <v>1</v>
      </c>
      <c r="M2237" s="1031">
        <f t="shared" si="252"/>
        <v>3</v>
      </c>
      <c r="N2237" s="1022">
        <f>'PIC 2026'!L9</f>
        <v>0</v>
      </c>
      <c r="O2237" s="1022">
        <f>'PIC 2026'!AC9</f>
        <v>0</v>
      </c>
      <c r="P2237" s="1029" t="e">
        <f t="shared" si="251"/>
        <v>#DIV/0!</v>
      </c>
      <c r="Q2237" s="1029"/>
      <c r="R2237" s="1022">
        <f t="shared" si="249"/>
        <v>2</v>
      </c>
      <c r="S2237" s="1022">
        <f t="shared" si="250"/>
        <v>0</v>
      </c>
    </row>
    <row r="2238" spans="1:19">
      <c r="A2238" s="1022">
        <v>3</v>
      </c>
      <c r="B2238" s="1023" t="str">
        <f>'PIC 2026'!B10</f>
        <v>PIC3</v>
      </c>
      <c r="C2238" s="1053" t="s">
        <v>149</v>
      </c>
      <c r="D2238" s="1053" t="s">
        <v>113</v>
      </c>
      <c r="E2238" s="1023" t="str">
        <f>'PIC 2026'!T10</f>
        <v xml:space="preserve">Secretaria General </v>
      </c>
      <c r="F2238" s="1022" t="str">
        <f>'PIC 2026'!C10</f>
        <v>Educación ambiental, territorio y recursos naturales</v>
      </c>
      <c r="G2238" s="1022">
        <v>8</v>
      </c>
      <c r="H2238" s="1022" t="s">
        <v>141</v>
      </c>
      <c r="I2238" s="1022">
        <f>'PIC 2026'!Q10</f>
        <v>3</v>
      </c>
      <c r="J2238" s="1022">
        <f>'PIC 2026'!E10+'PIC 2026'!F10+'PIC 2026'!G10+'PIC 2026'!H10+'PIC 2026'!I10+'PIC 2026'!J10+'PIC 2026'!K10+'PIC 2026'!L10</f>
        <v>3</v>
      </c>
      <c r="K2238" s="1022">
        <f>'[1]PIC 2025'!U27+'[1]PIC 2025'!V27+'[1]PIC 2025'!W27+'[1]PIC 2025'!X27+'[1]PIC 2025'!Y27+'[1]PIC 2025'!Z27+'[1]PIC 2025'!AA27+'[1]PIC 2025'!AB27</f>
        <v>0</v>
      </c>
      <c r="L2238" s="1031">
        <f t="shared" ref="L2238:L2301" si="253">J2238/I2238</f>
        <v>1</v>
      </c>
      <c r="M2238" s="1031">
        <f t="shared" si="252"/>
        <v>0</v>
      </c>
      <c r="N2238" s="1022">
        <f>'PIC 2026'!L10</f>
        <v>1</v>
      </c>
      <c r="O2238" s="1022">
        <f>'PIC 2026'!AC10</f>
        <v>0</v>
      </c>
      <c r="P2238" s="1029">
        <f t="shared" si="251"/>
        <v>0</v>
      </c>
      <c r="Q2238" s="1029"/>
      <c r="R2238" s="1022">
        <f t="shared" ref="R2238:R2301" si="254">K2238-J2238</f>
        <v>-3</v>
      </c>
      <c r="S2238" s="1022">
        <f t="shared" ref="S2238:S2301" si="255">O2238-N2238</f>
        <v>-1</v>
      </c>
    </row>
    <row r="2239" spans="1:19">
      <c r="A2239" s="1022">
        <v>4</v>
      </c>
      <c r="B2239" s="1023" t="str">
        <f>'PIC 2026'!B11</f>
        <v>PIC4</v>
      </c>
      <c r="C2239" s="1053" t="s">
        <v>149</v>
      </c>
      <c r="D2239" s="1053" t="s">
        <v>113</v>
      </c>
      <c r="E2239" s="1023" t="str">
        <f>'PIC 2026'!T11</f>
        <v xml:space="preserve">Secretaria General </v>
      </c>
      <c r="F2239" s="1022" t="str">
        <f>'PIC 2026'!C11</f>
        <v>Cambio climático y desafíos desde la ciudadanía</v>
      </c>
      <c r="G2239" s="1022">
        <v>8</v>
      </c>
      <c r="H2239" s="1022" t="s">
        <v>141</v>
      </c>
      <c r="I2239" s="1022">
        <f>'PIC 2026'!Q11</f>
        <v>2</v>
      </c>
      <c r="J2239" s="1022">
        <f>'PIC 2026'!E11+'PIC 2026'!F11+'PIC 2026'!G11+'PIC 2026'!H11+'PIC 2026'!I11+'PIC 2026'!J11+'PIC 2026'!K11+'PIC 2026'!L11</f>
        <v>1</v>
      </c>
      <c r="K2239" s="1022">
        <f>'[1]PIC 2025'!U28+'[1]PIC 2025'!V28+'[1]PIC 2025'!W28+'[1]PIC 2025'!X28+'[1]PIC 2025'!Y28+'[1]PIC 2025'!Z28+'[1]PIC 2025'!AA28+'[1]PIC 2025'!AB28</f>
        <v>2</v>
      </c>
      <c r="L2239" s="1031">
        <f t="shared" si="253"/>
        <v>0.5</v>
      </c>
      <c r="M2239" s="1031">
        <f t="shared" si="252"/>
        <v>1</v>
      </c>
      <c r="N2239" s="1022">
        <f>'PIC 2026'!L11</f>
        <v>0</v>
      </c>
      <c r="O2239" s="1022">
        <f>'PIC 2026'!AC11</f>
        <v>0</v>
      </c>
      <c r="P2239" s="1029" t="e">
        <f t="shared" si="251"/>
        <v>#DIV/0!</v>
      </c>
      <c r="Q2239" s="1029"/>
      <c r="R2239" s="1022">
        <f t="shared" si="254"/>
        <v>1</v>
      </c>
      <c r="S2239" s="1022">
        <f t="shared" si="255"/>
        <v>0</v>
      </c>
    </row>
    <row r="2240" spans="1:19">
      <c r="A2240" s="1022">
        <v>5</v>
      </c>
      <c r="B2240" s="1023" t="str">
        <f>'PIC 2026'!B12</f>
        <v>PIC5</v>
      </c>
      <c r="C2240" s="1053" t="s">
        <v>149</v>
      </c>
      <c r="D2240" s="1053" t="s">
        <v>113</v>
      </c>
      <c r="E2240" s="1023" t="str">
        <f>'PIC 2026'!T12</f>
        <v xml:space="preserve">Secretaria General </v>
      </c>
      <c r="F2240" s="1022" t="str">
        <f>'PIC 2026'!C12</f>
        <v xml:space="preserve">Acciones afirmativas que contribuyan a escenarios incluyentes </v>
      </c>
      <c r="G2240" s="1022">
        <v>8</v>
      </c>
      <c r="H2240" s="1022" t="s">
        <v>141</v>
      </c>
      <c r="I2240" s="1022">
        <f>'PIC 2026'!Q12</f>
        <v>2</v>
      </c>
      <c r="J2240" s="1022">
        <f>'PIC 2026'!E12+'PIC 2026'!F12+'PIC 2026'!G12+'PIC 2026'!H12+'PIC 2026'!I12+'PIC 2026'!J12+'PIC 2026'!K12+'PIC 2026'!L12</f>
        <v>2</v>
      </c>
      <c r="K2240" s="1022">
        <f>'[1]PIC 2025'!U29+'[1]PIC 2025'!V29+'[1]PIC 2025'!W29+'[1]PIC 2025'!X29+'[1]PIC 2025'!Y29+'[1]PIC 2025'!Z29+'[1]PIC 2025'!AA29+'[1]PIC 2025'!AB29</f>
        <v>0</v>
      </c>
      <c r="L2240" s="1031">
        <f t="shared" si="253"/>
        <v>1</v>
      </c>
      <c r="M2240" s="1031">
        <f t="shared" si="252"/>
        <v>0</v>
      </c>
      <c r="N2240" s="1022">
        <f>'PIC 2026'!L12</f>
        <v>0</v>
      </c>
      <c r="O2240" s="1022">
        <f>'PIC 2026'!AC12</f>
        <v>0</v>
      </c>
      <c r="P2240" s="1029" t="e">
        <f t="shared" si="251"/>
        <v>#DIV/0!</v>
      </c>
      <c r="Q2240" s="1029"/>
      <c r="R2240" s="1022">
        <f t="shared" si="254"/>
        <v>-2</v>
      </c>
      <c r="S2240" s="1022">
        <f t="shared" si="255"/>
        <v>0</v>
      </c>
    </row>
    <row r="2241" spans="1:19">
      <c r="A2241" s="1022">
        <v>6</v>
      </c>
      <c r="B2241" s="1023" t="str">
        <f>'PIC 2026'!B13</f>
        <v>PIC6</v>
      </c>
      <c r="C2241" s="1053" t="s">
        <v>149</v>
      </c>
      <c r="D2241" s="1053" t="s">
        <v>113</v>
      </c>
      <c r="E2241" s="1023" t="str">
        <f>'PIC 2026'!T13</f>
        <v xml:space="preserve">Secretaria General </v>
      </c>
      <c r="F2241" s="1022" t="str">
        <f>'PIC 2026'!C13</f>
        <v>Comunicación asertiva</v>
      </c>
      <c r="G2241" s="1022">
        <v>8</v>
      </c>
      <c r="H2241" s="1022" t="s">
        <v>141</v>
      </c>
      <c r="I2241" s="1022">
        <f>'PIC 2026'!Q13</f>
        <v>2</v>
      </c>
      <c r="J2241" s="1022">
        <f>'PIC 2026'!E13+'PIC 2026'!F13+'PIC 2026'!G13+'PIC 2026'!H13+'PIC 2026'!I13+'PIC 2026'!J13+'PIC 2026'!K13+'PIC 2026'!L13</f>
        <v>2</v>
      </c>
      <c r="K2241" s="1022">
        <f>'[1]PIC 2025'!U30+'[1]PIC 2025'!V30+'[1]PIC 2025'!W30+'[1]PIC 2025'!X30+'[1]PIC 2025'!Y30+'[1]PIC 2025'!Z30+'[1]PIC 2025'!AA30+'[1]PIC 2025'!AB30</f>
        <v>13</v>
      </c>
      <c r="L2241" s="1031">
        <f t="shared" si="253"/>
        <v>1</v>
      </c>
      <c r="M2241" s="1031">
        <f t="shared" si="252"/>
        <v>6.5</v>
      </c>
      <c r="N2241" s="1022">
        <f>'PIC 2026'!L13</f>
        <v>0</v>
      </c>
      <c r="O2241" s="1022">
        <f>'PIC 2026'!AC13</f>
        <v>0</v>
      </c>
      <c r="P2241" s="1029" t="e">
        <f t="shared" si="251"/>
        <v>#DIV/0!</v>
      </c>
      <c r="Q2241" s="1029"/>
      <c r="R2241" s="1022">
        <f t="shared" si="254"/>
        <v>11</v>
      </c>
      <c r="S2241" s="1022">
        <f t="shared" si="255"/>
        <v>0</v>
      </c>
    </row>
    <row r="2242" spans="1:19" ht="11.25" customHeight="1">
      <c r="A2242" s="1022">
        <v>7</v>
      </c>
      <c r="B2242" s="1023" t="str">
        <f>'PIC 2026'!B14</f>
        <v>PIC7</v>
      </c>
      <c r="C2242" s="1022" t="s">
        <v>149</v>
      </c>
      <c r="D2242" s="1022" t="s">
        <v>113</v>
      </c>
      <c r="E2242" s="1023" t="str">
        <f>'PIC 2026'!T14</f>
        <v xml:space="preserve">Secretaria General </v>
      </c>
      <c r="F2242" s="1022" t="str">
        <f>'PIC 2026'!C14</f>
        <v>Programación Python y R</v>
      </c>
      <c r="G2242" s="1022">
        <v>8</v>
      </c>
      <c r="H2242" s="1022" t="s">
        <v>141</v>
      </c>
      <c r="I2242" s="1022">
        <f>'PIC 2026'!Q14</f>
        <v>2</v>
      </c>
      <c r="J2242" s="1022">
        <f>'PIC 2026'!E14+'PIC 2026'!F14+'PIC 2026'!G14+'PIC 2026'!H14+'PIC 2026'!I14+'PIC 2026'!J14+'PIC 2026'!K14+'PIC 2026'!L14</f>
        <v>1</v>
      </c>
      <c r="K2242" s="1022">
        <f>'[1]PIC 2025'!U31+'[1]PIC 2025'!V31+'[1]PIC 2025'!W31+'[1]PIC 2025'!X31+'[1]PIC 2025'!Y31+'[1]PIC 2025'!Z31+'[1]PIC 2025'!AA31+'[1]PIC 2025'!AB31</f>
        <v>0</v>
      </c>
      <c r="L2242" s="1031">
        <f t="shared" si="253"/>
        <v>0.5</v>
      </c>
      <c r="M2242" s="1031">
        <f t="shared" si="252"/>
        <v>0</v>
      </c>
      <c r="N2242" s="1022">
        <f>'PIC 2026'!L14</f>
        <v>0</v>
      </c>
      <c r="O2242" s="1022">
        <f>'PIC 2026'!AC14</f>
        <v>0</v>
      </c>
      <c r="P2242" s="1029" t="e">
        <f t="shared" ref="P2242:P2305" si="256">O2242/N2242</f>
        <v>#DIV/0!</v>
      </c>
      <c r="Q2242" s="1029"/>
      <c r="R2242" s="1022">
        <f t="shared" si="254"/>
        <v>-1</v>
      </c>
      <c r="S2242" s="1022">
        <f t="shared" si="255"/>
        <v>0</v>
      </c>
    </row>
    <row r="2243" spans="1:19">
      <c r="A2243" s="1022">
        <v>8</v>
      </c>
      <c r="B2243" s="1023" t="str">
        <f>'PIC 2026'!B15</f>
        <v>PIC8</v>
      </c>
      <c r="C2243" s="1053" t="s">
        <v>149</v>
      </c>
      <c r="D2243" s="1053" t="s">
        <v>113</v>
      </c>
      <c r="E2243" s="1023" t="str">
        <f>'PIC 2026'!T15</f>
        <v xml:space="preserve">Secretaria General </v>
      </c>
      <c r="F2243" s="1022" t="str">
        <f>'PIC 2026'!C15</f>
        <v>Cibercultura</v>
      </c>
      <c r="G2243" s="1022">
        <v>8</v>
      </c>
      <c r="H2243" s="1022" t="s">
        <v>141</v>
      </c>
      <c r="I2243" s="1022">
        <f>'PIC 2026'!Q15</f>
        <v>4</v>
      </c>
      <c r="J2243" s="1022">
        <f>'PIC 2026'!E15+'PIC 2026'!F15+'PIC 2026'!G15+'PIC 2026'!H15+'PIC 2026'!I15+'PIC 2026'!J15+'PIC 2026'!K15+'PIC 2026'!L15</f>
        <v>3</v>
      </c>
      <c r="K2243" s="1022">
        <f>'[1]PIC 2025'!U32+'[1]PIC 2025'!V32+'[1]PIC 2025'!W32+'[1]PIC 2025'!X32+'[1]PIC 2025'!Y32+'[1]PIC 2025'!Z32+'[1]PIC 2025'!AA32+'[1]PIC 2025'!AB32</f>
        <v>0</v>
      </c>
      <c r="L2243" s="1031">
        <f t="shared" si="253"/>
        <v>0.75</v>
      </c>
      <c r="M2243" s="1031">
        <f t="shared" si="252"/>
        <v>0</v>
      </c>
      <c r="N2243" s="1022">
        <f>'PIC 2026'!L15</f>
        <v>1</v>
      </c>
      <c r="O2243" s="1022">
        <f>'PIC 2026'!AC15</f>
        <v>0</v>
      </c>
      <c r="P2243" s="1029">
        <f t="shared" si="256"/>
        <v>0</v>
      </c>
      <c r="Q2243" s="1029"/>
      <c r="R2243" s="1022">
        <f t="shared" si="254"/>
        <v>-3</v>
      </c>
      <c r="S2243" s="1022">
        <f t="shared" si="255"/>
        <v>-1</v>
      </c>
    </row>
    <row r="2244" spans="1:19">
      <c r="A2244" s="1022">
        <v>9</v>
      </c>
      <c r="B2244" s="1023" t="str">
        <f>'PIC 2026'!B16</f>
        <v>PIC9</v>
      </c>
      <c r="C2244" s="1053" t="s">
        <v>149</v>
      </c>
      <c r="D2244" s="1053" t="s">
        <v>113</v>
      </c>
      <c r="E2244" s="1023" t="str">
        <f>'PIC 2026'!T16</f>
        <v xml:space="preserve">Secretaria General </v>
      </c>
      <c r="F2244" s="1022" t="str">
        <f>'PIC 2026'!C16</f>
        <v>Analitisis de datos</v>
      </c>
      <c r="G2244" s="1022">
        <v>8</v>
      </c>
      <c r="H2244" s="1022" t="s">
        <v>141</v>
      </c>
      <c r="I2244" s="1022">
        <f>'PIC 2026'!Q16</f>
        <v>2</v>
      </c>
      <c r="J2244" s="1022">
        <f>'PIC 2026'!E16+'PIC 2026'!F16+'PIC 2026'!G16+'PIC 2026'!H16+'PIC 2026'!I16+'PIC 2026'!J16+'PIC 2026'!K16+'PIC 2026'!L16</f>
        <v>1</v>
      </c>
      <c r="K2244" s="1022">
        <f>'[1]PIC 2025'!U33+'[1]PIC 2025'!V33+'[1]PIC 2025'!W33+'[1]PIC 2025'!X33+'[1]PIC 2025'!Y33+'[1]PIC 2025'!Z33+'[1]PIC 2025'!AA33+'[1]PIC 2025'!AB33</f>
        <v>0</v>
      </c>
      <c r="L2244" s="1031">
        <f t="shared" si="253"/>
        <v>0.5</v>
      </c>
      <c r="M2244" s="1031">
        <f t="shared" si="252"/>
        <v>0</v>
      </c>
      <c r="N2244" s="1022">
        <f>'PIC 2026'!L16</f>
        <v>1</v>
      </c>
      <c r="O2244" s="1022">
        <f>'PIC 2026'!AC16</f>
        <v>0</v>
      </c>
      <c r="P2244" s="1029">
        <f t="shared" si="256"/>
        <v>0</v>
      </c>
      <c r="Q2244" s="1029"/>
      <c r="R2244" s="1022">
        <f t="shared" si="254"/>
        <v>-1</v>
      </c>
      <c r="S2244" s="1022">
        <f t="shared" si="255"/>
        <v>-1</v>
      </c>
    </row>
    <row r="2245" spans="1:19">
      <c r="A2245" s="1022">
        <v>10</v>
      </c>
      <c r="B2245" s="1023" t="str">
        <f>'PIC 2026'!B17</f>
        <v>PIC10</v>
      </c>
      <c r="C2245" s="1053" t="s">
        <v>149</v>
      </c>
      <c r="D2245" s="1053" t="s">
        <v>113</v>
      </c>
      <c r="E2245" s="1023" t="str">
        <f>'PIC 2026'!T17</f>
        <v xml:space="preserve">Secretaria General </v>
      </c>
      <c r="F2245" s="1022" t="str">
        <f>'PIC 2026'!C17</f>
        <v>Prevención de daño antijuridico</v>
      </c>
      <c r="G2245" s="1022">
        <v>8</v>
      </c>
      <c r="H2245" s="1022" t="s">
        <v>141</v>
      </c>
      <c r="I2245" s="1022">
        <f>'PIC 2026'!Q17</f>
        <v>2</v>
      </c>
      <c r="J2245" s="1022">
        <f>'PIC 2026'!E17+'PIC 2026'!F17+'PIC 2026'!G17+'PIC 2026'!H17+'PIC 2026'!I17+'PIC 2026'!J17+'PIC 2026'!K17+'PIC 2026'!L17</f>
        <v>1</v>
      </c>
      <c r="K2245" s="1022">
        <f>'[1]PIC 2025'!U34+'[1]PIC 2025'!V34+'[1]PIC 2025'!W34+'[1]PIC 2025'!X34+'[1]PIC 2025'!Y34+'[1]PIC 2025'!Z34+'[1]PIC 2025'!AA34+'[1]PIC 2025'!AB34</f>
        <v>0</v>
      </c>
      <c r="L2245" s="1031">
        <f t="shared" si="253"/>
        <v>0.5</v>
      </c>
      <c r="M2245" s="1031">
        <f t="shared" si="252"/>
        <v>0</v>
      </c>
      <c r="N2245" s="1022">
        <f>'PIC 2026'!L17</f>
        <v>0</v>
      </c>
      <c r="O2245" s="1022">
        <f>'PIC 2026'!AC17</f>
        <v>0</v>
      </c>
      <c r="P2245" s="1029" t="e">
        <f t="shared" si="256"/>
        <v>#DIV/0!</v>
      </c>
      <c r="Q2245" s="1029"/>
      <c r="R2245" s="1022">
        <f t="shared" si="254"/>
        <v>-1</v>
      </c>
      <c r="S2245" s="1022">
        <f t="shared" si="255"/>
        <v>0</v>
      </c>
    </row>
    <row r="2246" spans="1:19">
      <c r="A2246" s="1022">
        <v>11</v>
      </c>
      <c r="B2246" s="1023" t="str">
        <f>'PIC 2026'!B18</f>
        <v>PIC11</v>
      </c>
      <c r="C2246" s="1053" t="s">
        <v>149</v>
      </c>
      <c r="D2246" s="1053" t="s">
        <v>113</v>
      </c>
      <c r="E2246" s="1023" t="str">
        <f>'PIC 2026'!T18</f>
        <v xml:space="preserve">Secretaria General </v>
      </c>
      <c r="F2246" s="1022" t="str">
        <f>'PIC 2026'!C18</f>
        <v>Modelo de gestión y presupuesto orientado a resultados</v>
      </c>
      <c r="G2246" s="1022">
        <v>8</v>
      </c>
      <c r="H2246" s="1022" t="s">
        <v>141</v>
      </c>
      <c r="I2246" s="1022">
        <f>'PIC 2026'!Q18</f>
        <v>2</v>
      </c>
      <c r="J2246" s="1022">
        <f>'PIC 2026'!E18+'PIC 2026'!F18+'PIC 2026'!G18+'PIC 2026'!H18+'PIC 2026'!I18+'PIC 2026'!J18+'PIC 2026'!K18+'PIC 2026'!L18</f>
        <v>2</v>
      </c>
      <c r="K2246" s="1022">
        <f>'[1]PIC 2025'!U35+'[1]PIC 2025'!V35+'[1]PIC 2025'!W35+'[1]PIC 2025'!X35+'[1]PIC 2025'!Y35+'[1]PIC 2025'!Z35+'[1]PIC 2025'!AA35+'[1]PIC 2025'!AB35</f>
        <v>0</v>
      </c>
      <c r="L2246" s="1031">
        <f t="shared" si="253"/>
        <v>1</v>
      </c>
      <c r="M2246" s="1031">
        <f t="shared" si="252"/>
        <v>0</v>
      </c>
      <c r="N2246" s="1022">
        <f>'PIC 2026'!L18</f>
        <v>0</v>
      </c>
      <c r="O2246" s="1022">
        <f>'PIC 2026'!AC18</f>
        <v>0</v>
      </c>
      <c r="P2246" s="1029" t="e">
        <f t="shared" si="256"/>
        <v>#DIV/0!</v>
      </c>
      <c r="Q2246" s="1029"/>
      <c r="R2246" s="1022">
        <f t="shared" si="254"/>
        <v>-2</v>
      </c>
      <c r="S2246" s="1022">
        <f t="shared" si="255"/>
        <v>0</v>
      </c>
    </row>
    <row r="2247" spans="1:19">
      <c r="A2247" s="1022">
        <v>12</v>
      </c>
      <c r="B2247" s="1023" t="str">
        <f>'PIC 2026'!B19</f>
        <v>PIC12</v>
      </c>
      <c r="C2247" s="1053" t="s">
        <v>149</v>
      </c>
      <c r="D2247" s="1053" t="s">
        <v>113</v>
      </c>
      <c r="E2247" s="1023" t="str">
        <f>'PIC 2026'!T19</f>
        <v xml:space="preserve">Secretaria General </v>
      </c>
      <c r="F2247" s="1022" t="str">
        <f>'PIC 2026'!C19</f>
        <v>Control Interno disciplinario</v>
      </c>
      <c r="G2247" s="1022">
        <v>8</v>
      </c>
      <c r="H2247" s="1022" t="s">
        <v>141</v>
      </c>
      <c r="I2247" s="1022">
        <f>'PIC 2026'!Q19</f>
        <v>6</v>
      </c>
      <c r="J2247" s="1022">
        <f>'PIC 2026'!E19+'PIC 2026'!F19+'PIC 2026'!G19+'PIC 2026'!H19+'PIC 2026'!I19+'PIC 2026'!J19+'PIC 2026'!K19+'PIC 2026'!L19</f>
        <v>4</v>
      </c>
      <c r="K2247" s="1022">
        <f>'[1]PIC 2025'!U36+'[1]PIC 2025'!V36+'[1]PIC 2025'!W36+'[1]PIC 2025'!X36+'[1]PIC 2025'!Y36+'[1]PIC 2025'!Z36+'[1]PIC 2025'!AA36+'[1]PIC 2025'!AB36</f>
        <v>0</v>
      </c>
      <c r="L2247" s="1031">
        <f t="shared" si="253"/>
        <v>0.66666666666666663</v>
      </c>
      <c r="M2247" s="1031">
        <f t="shared" si="252"/>
        <v>0</v>
      </c>
      <c r="N2247" s="1022">
        <f>'PIC 2026'!L19</f>
        <v>0</v>
      </c>
      <c r="O2247" s="1022">
        <f>'PIC 2026'!AC19</f>
        <v>0</v>
      </c>
      <c r="P2247" s="1029" t="e">
        <f t="shared" si="256"/>
        <v>#DIV/0!</v>
      </c>
      <c r="Q2247" s="1029"/>
      <c r="R2247" s="1022">
        <f t="shared" si="254"/>
        <v>-4</v>
      </c>
      <c r="S2247" s="1022">
        <f t="shared" si="255"/>
        <v>0</v>
      </c>
    </row>
    <row r="2248" spans="1:19">
      <c r="A2248" s="1022">
        <v>13</v>
      </c>
      <c r="B2248" s="1023" t="str">
        <f>'PIC 2026'!B20</f>
        <v>PIC13</v>
      </c>
      <c r="C2248" s="1053" t="s">
        <v>149</v>
      </c>
      <c r="D2248" s="1053" t="s">
        <v>113</v>
      </c>
      <c r="E2248" s="1023" t="str">
        <f>'PIC 2026'!T20</f>
        <v xml:space="preserve">Secretaria General </v>
      </c>
      <c r="F2248" s="1022" t="str">
        <f>'PIC 2026'!C20</f>
        <v xml:space="preserve">Transparencia </v>
      </c>
      <c r="G2248" s="1022">
        <v>8</v>
      </c>
      <c r="H2248" s="1022" t="s">
        <v>141</v>
      </c>
      <c r="I2248" s="1022">
        <f>'PIC 2026'!Q20</f>
        <v>12</v>
      </c>
      <c r="J2248" s="1022">
        <f>'PIC 2026'!E20+'PIC 2026'!F20+'PIC 2026'!G20+'PIC 2026'!H20+'PIC 2026'!I20+'PIC 2026'!J20+'PIC 2026'!K20+'PIC 2026'!L20</f>
        <v>8</v>
      </c>
      <c r="K2248" s="1022">
        <f>'[1]PIC 2025'!U37+'[1]PIC 2025'!V37+'[1]PIC 2025'!W37+'[1]PIC 2025'!X37+'[1]PIC 2025'!Y37+'[1]PIC 2025'!Z37+'[1]PIC 2025'!AA37+'[1]PIC 2025'!AB37</f>
        <v>0</v>
      </c>
      <c r="L2248" s="1031">
        <f t="shared" si="253"/>
        <v>0.66666666666666663</v>
      </c>
      <c r="M2248" s="1031">
        <f t="shared" si="252"/>
        <v>0</v>
      </c>
      <c r="N2248" s="1022">
        <f>'PIC 2026'!L20</f>
        <v>1</v>
      </c>
      <c r="O2248" s="1022">
        <f>'PIC 2026'!AC20</f>
        <v>0</v>
      </c>
      <c r="P2248" s="1029">
        <f t="shared" si="256"/>
        <v>0</v>
      </c>
      <c r="Q2248" s="1029"/>
      <c r="R2248" s="1022">
        <f t="shared" si="254"/>
        <v>-8</v>
      </c>
      <c r="S2248" s="1022">
        <f t="shared" si="255"/>
        <v>-1</v>
      </c>
    </row>
    <row r="2249" spans="1:19">
      <c r="A2249" s="1022">
        <v>14</v>
      </c>
      <c r="B2249" s="1023" t="str">
        <f>'PIC 2026'!B21</f>
        <v>PIC14</v>
      </c>
      <c r="C2249" s="1053" t="s">
        <v>149</v>
      </c>
      <c r="D2249" s="1053" t="s">
        <v>113</v>
      </c>
      <c r="E2249" s="1023" t="str">
        <f>'PIC 2026'!T21</f>
        <v xml:space="preserve">Secretaria General </v>
      </c>
      <c r="F2249" s="1022" t="str">
        <f>'PIC 2026'!C21</f>
        <v>Gestión documental y redacción de textos</v>
      </c>
      <c r="G2249" s="1022">
        <v>8</v>
      </c>
      <c r="H2249" s="1022" t="s">
        <v>141</v>
      </c>
      <c r="I2249" s="1022">
        <f>'PIC 2026'!Q21</f>
        <v>2</v>
      </c>
      <c r="J2249" s="1022">
        <f>'PIC 2026'!E21+'PIC 2026'!F21+'PIC 2026'!G21+'PIC 2026'!H21+'PIC 2026'!I21+'PIC 2026'!J21+'PIC 2026'!K21+'PIC 2026'!L21</f>
        <v>1</v>
      </c>
      <c r="K2249" s="1022">
        <f>'[1]PIC 2025'!U38+'[1]PIC 2025'!V38+'[1]PIC 2025'!W38+'[1]PIC 2025'!X38+'[1]PIC 2025'!Y38+'[1]PIC 2025'!Z38+'[1]PIC 2025'!AA38+'[1]PIC 2025'!AB38</f>
        <v>0</v>
      </c>
      <c r="L2249" s="1031">
        <f t="shared" si="253"/>
        <v>0.5</v>
      </c>
      <c r="M2249" s="1031">
        <f t="shared" si="252"/>
        <v>0</v>
      </c>
      <c r="N2249" s="1022">
        <f>'PIC 2026'!L21</f>
        <v>0</v>
      </c>
      <c r="O2249" s="1022">
        <f>'PIC 2026'!AC21</f>
        <v>0</v>
      </c>
      <c r="P2249" s="1029" t="e">
        <f t="shared" si="256"/>
        <v>#DIV/0!</v>
      </c>
      <c r="Q2249" s="1029"/>
      <c r="R2249" s="1022">
        <f t="shared" si="254"/>
        <v>-1</v>
      </c>
      <c r="S2249" s="1022">
        <f t="shared" si="255"/>
        <v>0</v>
      </c>
    </row>
    <row r="2250" spans="1:19">
      <c r="A2250" s="1022">
        <v>15</v>
      </c>
      <c r="B2250" s="1023" t="str">
        <f>'PIC 2026'!B22</f>
        <v>PIC15</v>
      </c>
      <c r="C2250" s="1053" t="s">
        <v>149</v>
      </c>
      <c r="D2250" s="1053" t="s">
        <v>113</v>
      </c>
      <c r="E2250" s="1023" t="str">
        <f>'PIC 2026'!T22</f>
        <v xml:space="preserve">Secretaria General </v>
      </c>
      <c r="F2250" s="1022" t="str">
        <f>'PIC 2026'!C22</f>
        <v>Gestión Contractual</v>
      </c>
      <c r="G2250" s="1022">
        <v>8</v>
      </c>
      <c r="H2250" s="1022" t="s">
        <v>141</v>
      </c>
      <c r="I2250" s="1022">
        <f>'PIC 2026'!Q22</f>
        <v>2</v>
      </c>
      <c r="J2250" s="1022">
        <f>'PIC 2026'!E22+'PIC 2026'!F22+'PIC 2026'!G22+'PIC 2026'!H22+'PIC 2026'!I22+'PIC 2026'!J22+'PIC 2026'!K22+'PIC 2026'!L22</f>
        <v>1</v>
      </c>
      <c r="K2250" s="1022">
        <f>'[1]PIC 2025'!U39+'[1]PIC 2025'!V39+'[1]PIC 2025'!W39+'[1]PIC 2025'!X39+'[1]PIC 2025'!Y39+'[1]PIC 2025'!Z39+'[1]PIC 2025'!AA39+'[1]PIC 2025'!AB39</f>
        <v>0</v>
      </c>
      <c r="L2250" s="1031">
        <f t="shared" si="253"/>
        <v>0.5</v>
      </c>
      <c r="M2250" s="1031">
        <f t="shared" si="252"/>
        <v>0</v>
      </c>
      <c r="N2250" s="1022">
        <f>'PIC 2026'!L22</f>
        <v>0</v>
      </c>
      <c r="O2250" s="1022">
        <f>'PIC 2026'!AC22</f>
        <v>0</v>
      </c>
      <c r="P2250" s="1029" t="e">
        <f t="shared" si="256"/>
        <v>#DIV/0!</v>
      </c>
      <c r="Q2250" s="1029"/>
      <c r="R2250" s="1022">
        <f t="shared" si="254"/>
        <v>-1</v>
      </c>
      <c r="S2250" s="1022">
        <f t="shared" si="255"/>
        <v>0</v>
      </c>
    </row>
    <row r="2251" spans="1:19">
      <c r="A2251" s="1022">
        <v>16</v>
      </c>
      <c r="B2251" s="1023" t="str">
        <f>'PIC 2026'!B23</f>
        <v>PIC16</v>
      </c>
      <c r="C2251" s="1053" t="s">
        <v>149</v>
      </c>
      <c r="D2251" s="1053" t="s">
        <v>113</v>
      </c>
      <c r="E2251" s="1023" t="str">
        <f>'PIC 2026'!T23</f>
        <v xml:space="preserve">Secretaria General </v>
      </c>
      <c r="F2251" s="1022" t="str">
        <f>'PIC 2026'!C23</f>
        <v xml:space="preserve">Habilidades Blandas (Inteligencias Multiples) </v>
      </c>
      <c r="G2251" s="1022">
        <v>8</v>
      </c>
      <c r="H2251" s="1022" t="s">
        <v>141</v>
      </c>
      <c r="I2251" s="1022">
        <f>'PIC 2026'!Q23</f>
        <v>2</v>
      </c>
      <c r="J2251" s="1022">
        <f>'PIC 2026'!E23+'PIC 2026'!F23+'PIC 2026'!G23+'PIC 2026'!H23+'PIC 2026'!I23+'PIC 2026'!J23+'PIC 2026'!K23+'PIC 2026'!L23</f>
        <v>2</v>
      </c>
      <c r="K2251" s="1022">
        <f>'[1]PIC 2025'!U40+'[1]PIC 2025'!V40+'[1]PIC 2025'!W40+'[1]PIC 2025'!X40+'[1]PIC 2025'!Y40+'[1]PIC 2025'!Z40+'[1]PIC 2025'!AA40+'[1]PIC 2025'!AB40</f>
        <v>0</v>
      </c>
      <c r="L2251" s="1031">
        <f t="shared" si="253"/>
        <v>1</v>
      </c>
      <c r="M2251" s="1031">
        <f t="shared" si="252"/>
        <v>0</v>
      </c>
      <c r="N2251" s="1022">
        <f>'PIC 2026'!L23</f>
        <v>0</v>
      </c>
      <c r="O2251" s="1022">
        <f>'PIC 2026'!AC23</f>
        <v>0</v>
      </c>
      <c r="P2251" s="1029" t="e">
        <f t="shared" si="256"/>
        <v>#DIV/0!</v>
      </c>
      <c r="Q2251" s="1029"/>
      <c r="R2251" s="1022">
        <f t="shared" si="254"/>
        <v>-2</v>
      </c>
      <c r="S2251" s="1022">
        <f t="shared" si="255"/>
        <v>0</v>
      </c>
    </row>
    <row r="2252" spans="1:19">
      <c r="A2252" s="1022">
        <v>17</v>
      </c>
      <c r="B2252" s="1023" t="str">
        <f>'PIC 2026'!B24</f>
        <v>PIC17</v>
      </c>
      <c r="C2252" s="1053" t="s">
        <v>149</v>
      </c>
      <c r="D2252" s="1053" t="s">
        <v>113</v>
      </c>
      <c r="E2252" s="1023" t="str">
        <f>'PIC 2026'!T24</f>
        <v xml:space="preserve">Secretaria General </v>
      </c>
      <c r="F2252" s="1022" t="str">
        <f>'PIC 2026'!C24</f>
        <v>Módulos SIIF</v>
      </c>
      <c r="G2252" s="1022">
        <v>8</v>
      </c>
      <c r="H2252" s="1022" t="s">
        <v>141</v>
      </c>
      <c r="I2252" s="1022">
        <f>'PIC 2026'!Q24</f>
        <v>1</v>
      </c>
      <c r="J2252" s="1022">
        <f>'PIC 2026'!E24+'PIC 2026'!F24+'PIC 2026'!G24+'PIC 2026'!H24+'PIC 2026'!I24+'PIC 2026'!J24+'PIC 2026'!K24+'PIC 2026'!L24</f>
        <v>0</v>
      </c>
      <c r="K2252" s="1022">
        <f>'[1]PIC 2025'!U41+'[1]PIC 2025'!V41+'[1]PIC 2025'!W41+'[1]PIC 2025'!X41+'[1]PIC 2025'!Y41+'[1]PIC 2025'!Z41+'[1]PIC 2025'!AA41+'[1]PIC 2025'!AB41</f>
        <v>0</v>
      </c>
      <c r="L2252" s="1031">
        <f t="shared" si="253"/>
        <v>0</v>
      </c>
      <c r="M2252" s="1031">
        <f t="shared" si="252"/>
        <v>0</v>
      </c>
      <c r="N2252" s="1022">
        <f>'PIC 2026'!L24</f>
        <v>0</v>
      </c>
      <c r="O2252" s="1022">
        <f>'PIC 2026'!AC24</f>
        <v>0</v>
      </c>
      <c r="P2252" s="1029" t="e">
        <f t="shared" si="256"/>
        <v>#DIV/0!</v>
      </c>
      <c r="Q2252" s="1029"/>
      <c r="R2252" s="1022">
        <f t="shared" si="254"/>
        <v>0</v>
      </c>
      <c r="S2252" s="1022">
        <f t="shared" si="255"/>
        <v>0</v>
      </c>
    </row>
    <row r="2253" spans="1:19">
      <c r="A2253" s="1022">
        <v>18</v>
      </c>
      <c r="B2253" s="1023" t="str">
        <f>'PIC 2026'!B25</f>
        <v>PIC18</v>
      </c>
      <c r="C2253" s="1053" t="s">
        <v>149</v>
      </c>
      <c r="D2253" s="1053" t="s">
        <v>113</v>
      </c>
      <c r="E2253" s="1023" t="str">
        <f>'PIC 2026'!T25</f>
        <v xml:space="preserve">Secretaria General </v>
      </c>
      <c r="F2253" s="1022" t="str">
        <f>'PIC 2026'!C25</f>
        <v>Modelo Integrado de Planeación y Gestión</v>
      </c>
      <c r="G2253" s="1022">
        <v>8</v>
      </c>
      <c r="H2253" s="1022" t="s">
        <v>141</v>
      </c>
      <c r="I2253" s="1022">
        <f>'PIC 2026'!Q25</f>
        <v>1</v>
      </c>
      <c r="J2253" s="1022">
        <f>'PIC 2026'!E25+'PIC 2026'!F25+'PIC 2026'!G25+'PIC 2026'!H25+'PIC 2026'!I25+'PIC 2026'!J25+'PIC 2026'!K25+'PIC 2026'!L25</f>
        <v>1</v>
      </c>
      <c r="K2253" s="1022">
        <f>'[1]PIC 2025'!U42+'[1]PIC 2025'!V42+'[1]PIC 2025'!W42+'[1]PIC 2025'!X42+'[1]PIC 2025'!Y42+'[1]PIC 2025'!Z42+'[1]PIC 2025'!AA42+'[1]PIC 2025'!AB42</f>
        <v>0</v>
      </c>
      <c r="L2253" s="1031">
        <f t="shared" si="253"/>
        <v>1</v>
      </c>
      <c r="M2253" s="1031">
        <f t="shared" si="252"/>
        <v>0</v>
      </c>
      <c r="N2253" s="1022">
        <f>'PIC 2026'!L25</f>
        <v>0</v>
      </c>
      <c r="O2253" s="1022">
        <f>'PIC 2026'!AC25</f>
        <v>0</v>
      </c>
      <c r="P2253" s="1029" t="e">
        <f t="shared" si="256"/>
        <v>#DIV/0!</v>
      </c>
      <c r="Q2253" s="1029"/>
      <c r="R2253" s="1022">
        <f t="shared" si="254"/>
        <v>-1</v>
      </c>
      <c r="S2253" s="1022">
        <f t="shared" si="255"/>
        <v>0</v>
      </c>
    </row>
    <row r="2254" spans="1:19">
      <c r="A2254" s="1022">
        <v>19</v>
      </c>
      <c r="B2254" s="1023" t="str">
        <f>'PIC 2026'!B26</f>
        <v>PIC19</v>
      </c>
      <c r="C2254" s="1053" t="s">
        <v>149</v>
      </c>
      <c r="D2254" s="1053" t="s">
        <v>113</v>
      </c>
      <c r="E2254" s="1023" t="str">
        <f>'PIC 2026'!T26</f>
        <v xml:space="preserve">Secretaria General </v>
      </c>
      <c r="F2254" s="1022" t="str">
        <f>'PIC 2026'!C26</f>
        <v>Sistema de Gestión de calidad</v>
      </c>
      <c r="G2254" s="1022">
        <v>8</v>
      </c>
      <c r="H2254" s="1022" t="s">
        <v>141</v>
      </c>
      <c r="I2254" s="1022">
        <f>'PIC 2026'!Q26</f>
        <v>2</v>
      </c>
      <c r="J2254" s="1022">
        <f>'PIC 2026'!E26+'PIC 2026'!F26+'PIC 2026'!G26+'PIC 2026'!H26+'PIC 2026'!I26+'PIC 2026'!J26+'PIC 2026'!K26+'PIC 2026'!L26</f>
        <v>1</v>
      </c>
      <c r="K2254" s="1022">
        <f>'[1]PIC 2025'!U43+'[1]PIC 2025'!V43+'[1]PIC 2025'!W43+'[1]PIC 2025'!X43+'[1]PIC 2025'!Y43+'[1]PIC 2025'!Z43+'[1]PIC 2025'!AA43+'[1]PIC 2025'!AB43</f>
        <v>0</v>
      </c>
      <c r="L2254" s="1031">
        <f t="shared" si="253"/>
        <v>0.5</v>
      </c>
      <c r="M2254" s="1031">
        <f t="shared" si="252"/>
        <v>0</v>
      </c>
      <c r="N2254" s="1022">
        <f>'PIC 2026'!L26</f>
        <v>0</v>
      </c>
      <c r="O2254" s="1022">
        <f>'PIC 2026'!AC26</f>
        <v>0</v>
      </c>
      <c r="P2254" s="1029" t="e">
        <f t="shared" si="256"/>
        <v>#DIV/0!</v>
      </c>
      <c r="Q2254" s="1029"/>
      <c r="R2254" s="1022">
        <f t="shared" si="254"/>
        <v>-1</v>
      </c>
      <c r="S2254" s="1022">
        <f t="shared" si="255"/>
        <v>0</v>
      </c>
    </row>
    <row r="2255" spans="1:19">
      <c r="A2255" s="1022">
        <v>20</v>
      </c>
      <c r="B2255" s="1023" t="str">
        <f>'PIC 2026'!B27</f>
        <v>PIC20</v>
      </c>
      <c r="C2255" s="1053" t="s">
        <v>149</v>
      </c>
      <c r="D2255" s="1053" t="s">
        <v>113</v>
      </c>
      <c r="E2255" s="1023" t="str">
        <f>'PIC 2026'!T27</f>
        <v xml:space="preserve">Secretaria General </v>
      </c>
      <c r="F2255" s="1022" t="str">
        <f>'PIC 2026'!C27</f>
        <v xml:space="preserve">Aspectos de sensibilidad para las áreas administrativas sobre la gestión metrologíca </v>
      </c>
      <c r="G2255" s="1022">
        <v>8</v>
      </c>
      <c r="H2255" s="1022" t="s">
        <v>141</v>
      </c>
      <c r="I2255" s="1022">
        <f>'PIC 2026'!Q27</f>
        <v>5</v>
      </c>
      <c r="J2255" s="1022">
        <f>'PIC 2026'!E27+'PIC 2026'!F27+'PIC 2026'!G27+'PIC 2026'!H27+'PIC 2026'!I27+'PIC 2026'!J27+'PIC 2026'!K27+'PIC 2026'!L27</f>
        <v>3</v>
      </c>
      <c r="K2255" s="1022">
        <f>'[1]PIC 2025'!U44+'[1]PIC 2025'!V44+'[1]PIC 2025'!W44+'[1]PIC 2025'!X44+'[1]PIC 2025'!Y44+'[1]PIC 2025'!Z44+'[1]PIC 2025'!AA44+'[1]PIC 2025'!AB44</f>
        <v>0</v>
      </c>
      <c r="L2255" s="1031">
        <f t="shared" si="253"/>
        <v>0.6</v>
      </c>
      <c r="M2255" s="1031">
        <f t="shared" si="252"/>
        <v>0</v>
      </c>
      <c r="N2255" s="1022">
        <f>'PIC 2026'!L27</f>
        <v>1</v>
      </c>
      <c r="O2255" s="1022">
        <f>'PIC 2026'!AC27</f>
        <v>0</v>
      </c>
      <c r="P2255" s="1029">
        <f t="shared" si="256"/>
        <v>0</v>
      </c>
      <c r="Q2255" s="1029"/>
      <c r="R2255" s="1022">
        <f t="shared" si="254"/>
        <v>-3</v>
      </c>
      <c r="S2255" s="1022">
        <f t="shared" si="255"/>
        <v>-1</v>
      </c>
    </row>
    <row r="2256" spans="1:19">
      <c r="A2256" s="1022">
        <v>21</v>
      </c>
      <c r="B2256" s="1023" t="str">
        <f>'PIC 2026'!B28</f>
        <v>PIC21</v>
      </c>
      <c r="C2256" s="1053" t="s">
        <v>149</v>
      </c>
      <c r="D2256" s="1053" t="s">
        <v>113</v>
      </c>
      <c r="E2256" s="1023" t="str">
        <f>'PIC 2026'!T28</f>
        <v xml:space="preserve">Secretaria General </v>
      </c>
      <c r="F2256" s="1022" t="str">
        <f>'PIC 2026'!C28</f>
        <v>Normatividad vigente de Talento Humano</v>
      </c>
      <c r="G2256" s="1022">
        <v>8</v>
      </c>
      <c r="H2256" s="1022" t="s">
        <v>141</v>
      </c>
      <c r="I2256" s="1022">
        <f>'PIC 2026'!Q28</f>
        <v>5</v>
      </c>
      <c r="J2256" s="1022">
        <f>'PIC 2026'!E28+'PIC 2026'!F28+'PIC 2026'!G28+'PIC 2026'!H28+'PIC 2026'!I28+'PIC 2026'!J28+'PIC 2026'!K28+'PIC 2026'!L28</f>
        <v>4</v>
      </c>
      <c r="K2256" s="1022">
        <f>'[1]PIC 2025'!U45+'[1]PIC 2025'!V45+'[1]PIC 2025'!W45+'[1]PIC 2025'!X45+'[1]PIC 2025'!Y45+'[1]PIC 2025'!Z45+'[1]PIC 2025'!AA45+'[1]PIC 2025'!AB45</f>
        <v>0</v>
      </c>
      <c r="L2256" s="1031">
        <f t="shared" si="253"/>
        <v>0.8</v>
      </c>
      <c r="M2256" s="1031">
        <f t="shared" si="252"/>
        <v>0</v>
      </c>
      <c r="N2256" s="1022">
        <f>'PIC 2026'!L28</f>
        <v>1</v>
      </c>
      <c r="O2256" s="1022">
        <f>'PIC 2026'!AC28</f>
        <v>0</v>
      </c>
      <c r="P2256" s="1029">
        <f t="shared" si="256"/>
        <v>0</v>
      </c>
      <c r="Q2256" s="1029"/>
      <c r="R2256" s="1022">
        <f t="shared" si="254"/>
        <v>-4</v>
      </c>
      <c r="S2256" s="1022">
        <f t="shared" si="255"/>
        <v>-1</v>
      </c>
    </row>
    <row r="2257" spans="1:19">
      <c r="A2257" s="1022">
        <v>22</v>
      </c>
      <c r="B2257" s="1023" t="str">
        <f>'PIC 2026'!B29</f>
        <v>PIC22</v>
      </c>
      <c r="C2257" s="1053" t="s">
        <v>149</v>
      </c>
      <c r="D2257" s="1053" t="s">
        <v>113</v>
      </c>
      <c r="E2257" s="1023" t="str">
        <f>'PIC 2026'!T29</f>
        <v xml:space="preserve">Secretaria General </v>
      </c>
      <c r="F2257" s="1022" t="str">
        <f>'PIC 2026'!C29</f>
        <v>Administracion Publica</v>
      </c>
      <c r="G2257" s="1022">
        <v>8</v>
      </c>
      <c r="H2257" s="1022" t="s">
        <v>141</v>
      </c>
      <c r="I2257" s="1022">
        <f>'PIC 2026'!Q29</f>
        <v>4</v>
      </c>
      <c r="J2257" s="1022">
        <f>'PIC 2026'!E29+'PIC 2026'!F29+'PIC 2026'!G29+'PIC 2026'!H29+'PIC 2026'!I29+'PIC 2026'!J29+'PIC 2026'!K29+'PIC 2026'!L29</f>
        <v>2</v>
      </c>
      <c r="K2257" s="1022">
        <f>'[1]PIC 2025'!U46+'[1]PIC 2025'!V46+'[1]PIC 2025'!W46+'[1]PIC 2025'!X46+'[1]PIC 2025'!Y46+'[1]PIC 2025'!Z46+'[1]PIC 2025'!AA46+'[1]PIC 2025'!AB46</f>
        <v>0</v>
      </c>
      <c r="L2257" s="1031">
        <f t="shared" si="253"/>
        <v>0.5</v>
      </c>
      <c r="M2257" s="1031">
        <f t="shared" si="252"/>
        <v>0</v>
      </c>
      <c r="N2257" s="1022">
        <f>'PIC 2026'!L29</f>
        <v>0</v>
      </c>
      <c r="O2257" s="1022">
        <f>'PIC 2026'!AC29</f>
        <v>0</v>
      </c>
      <c r="P2257" s="1029" t="e">
        <f t="shared" si="256"/>
        <v>#DIV/0!</v>
      </c>
      <c r="Q2257" s="1029"/>
      <c r="R2257" s="1022">
        <f t="shared" si="254"/>
        <v>-2</v>
      </c>
      <c r="S2257" s="1022">
        <f t="shared" si="255"/>
        <v>0</v>
      </c>
    </row>
    <row r="2258" spans="1:19">
      <c r="A2258" s="1022">
        <v>23</v>
      </c>
      <c r="B2258" s="1023" t="str">
        <f>'PIC 2026'!B30</f>
        <v>PIC23</v>
      </c>
      <c r="C2258" s="1053" t="s">
        <v>149</v>
      </c>
      <c r="D2258" s="1053" t="s">
        <v>113</v>
      </c>
      <c r="E2258" s="1023" t="str">
        <f>'PIC 2026'!T30</f>
        <v xml:space="preserve">Secretaria General </v>
      </c>
      <c r="F2258" s="1022" t="str">
        <f>'PIC 2026'!C30</f>
        <v>Inducción y Reinducción</v>
      </c>
      <c r="G2258" s="1022">
        <v>8</v>
      </c>
      <c r="H2258" s="1022" t="s">
        <v>141</v>
      </c>
      <c r="I2258" s="1022">
        <f>'PIC 2026'!Q30</f>
        <v>3</v>
      </c>
      <c r="J2258" s="1022">
        <f>'PIC 2026'!E30+'PIC 2026'!F30+'PIC 2026'!G30+'PIC 2026'!H30+'PIC 2026'!I30+'PIC 2026'!J30+'PIC 2026'!K30+'PIC 2026'!L30</f>
        <v>2</v>
      </c>
      <c r="K2258" s="1022">
        <f>'[1]PIC 2025'!U47+'[1]PIC 2025'!V47+'[1]PIC 2025'!W47+'[1]PIC 2025'!X47+'[1]PIC 2025'!Y47+'[1]PIC 2025'!Z47+'[1]PIC 2025'!AA47+'[1]PIC 2025'!AB47</f>
        <v>0</v>
      </c>
      <c r="L2258" s="1031">
        <f t="shared" si="253"/>
        <v>0.66666666666666663</v>
      </c>
      <c r="M2258" s="1031">
        <f t="shared" si="252"/>
        <v>0</v>
      </c>
      <c r="N2258" s="1022">
        <f>'PIC 2026'!L30</f>
        <v>0</v>
      </c>
      <c r="O2258" s="1022">
        <f>'PIC 2026'!AC30</f>
        <v>0</v>
      </c>
      <c r="P2258" s="1029" t="e">
        <f t="shared" si="256"/>
        <v>#DIV/0!</v>
      </c>
      <c r="Q2258" s="1029"/>
      <c r="R2258" s="1022">
        <f t="shared" si="254"/>
        <v>-2</v>
      </c>
      <c r="S2258" s="1022">
        <f t="shared" si="255"/>
        <v>0</v>
      </c>
    </row>
    <row r="2259" spans="1:19">
      <c r="A2259" s="1022">
        <v>24</v>
      </c>
      <c r="B2259" s="1023" t="str">
        <f>'PIC 2026'!B31</f>
        <v>PIC24</v>
      </c>
      <c r="C2259" s="1053" t="s">
        <v>149</v>
      </c>
      <c r="D2259" s="1053" t="s">
        <v>113</v>
      </c>
      <c r="E2259" s="1023" t="str">
        <f>'PIC 2026'!T31</f>
        <v xml:space="preserve">Secretaria General </v>
      </c>
      <c r="F2259" s="1022" t="str">
        <f>'PIC 2026'!C31</f>
        <v>Entrenamiento en el puesto de trabajo</v>
      </c>
      <c r="G2259" s="1022">
        <v>8</v>
      </c>
      <c r="H2259" s="1022" t="s">
        <v>141</v>
      </c>
      <c r="I2259" s="1022">
        <f>'PIC 2026'!Q31</f>
        <v>3</v>
      </c>
      <c r="J2259" s="1022">
        <f>'PIC 2026'!E31+'PIC 2026'!F31+'PIC 2026'!G31+'PIC 2026'!H31+'PIC 2026'!I31+'PIC 2026'!J31+'PIC 2026'!K31+'PIC 2026'!L31</f>
        <v>2</v>
      </c>
      <c r="K2259" s="1022">
        <f>'[1]PIC 2025'!U48+'[1]PIC 2025'!V48+'[1]PIC 2025'!W48+'[1]PIC 2025'!X48+'[1]PIC 2025'!Y48+'[1]PIC 2025'!Z48+'[1]PIC 2025'!AA48+'[1]PIC 2025'!AB48</f>
        <v>0</v>
      </c>
      <c r="L2259" s="1031">
        <f t="shared" si="253"/>
        <v>0.66666666666666663</v>
      </c>
      <c r="M2259" s="1031">
        <f t="shared" si="252"/>
        <v>0</v>
      </c>
      <c r="N2259" s="1022">
        <f>'PIC 2026'!L31</f>
        <v>0</v>
      </c>
      <c r="O2259" s="1022">
        <f>'PIC 2026'!AC31</f>
        <v>0</v>
      </c>
      <c r="P2259" s="1029" t="e">
        <f t="shared" si="256"/>
        <v>#DIV/0!</v>
      </c>
      <c r="Q2259" s="1029"/>
      <c r="R2259" s="1022">
        <f t="shared" si="254"/>
        <v>-2</v>
      </c>
      <c r="S2259" s="1022">
        <f t="shared" si="255"/>
        <v>0</v>
      </c>
    </row>
    <row r="2260" spans="1:19">
      <c r="A2260" s="1022">
        <v>25</v>
      </c>
      <c r="B2260" s="1023" t="str">
        <f>'PIC 2026'!B32</f>
        <v>PIC25</v>
      </c>
      <c r="C2260" s="1053" t="s">
        <v>149</v>
      </c>
      <c r="D2260" s="1053" t="s">
        <v>113</v>
      </c>
      <c r="E2260" s="1023" t="str">
        <f>'PIC 2026'!T32</f>
        <v xml:space="preserve">Secretaria General </v>
      </c>
      <c r="F2260" s="1022" t="str">
        <f>'PIC 2026'!C32</f>
        <v>Bilingüismo</v>
      </c>
      <c r="G2260" s="1022">
        <v>8</v>
      </c>
      <c r="H2260" s="1022" t="s">
        <v>141</v>
      </c>
      <c r="I2260" s="1022">
        <f>'PIC 2026'!Q32</f>
        <v>1</v>
      </c>
      <c r="J2260" s="1022">
        <f>'PIC 2026'!E32+'PIC 2026'!F32+'PIC 2026'!G32+'PIC 2026'!H32+'PIC 2026'!I32+'PIC 2026'!J32+'PIC 2026'!K32+'PIC 2026'!L32</f>
        <v>0</v>
      </c>
      <c r="K2260" s="1022">
        <f>'[1]PIC 2025'!U49+'[1]PIC 2025'!V49+'[1]PIC 2025'!W49+'[1]PIC 2025'!X49+'[1]PIC 2025'!Y49+'[1]PIC 2025'!Z49+'[1]PIC 2025'!AA49+'[1]PIC 2025'!AB49</f>
        <v>0</v>
      </c>
      <c r="L2260" s="1031">
        <f t="shared" si="253"/>
        <v>0</v>
      </c>
      <c r="M2260" s="1031">
        <f t="shared" si="252"/>
        <v>0</v>
      </c>
      <c r="N2260" s="1022">
        <f>'PIC 2026'!L32</f>
        <v>0</v>
      </c>
      <c r="O2260" s="1022">
        <f>'PIC 2026'!AC32</f>
        <v>0</v>
      </c>
      <c r="P2260" s="1029" t="e">
        <f t="shared" si="256"/>
        <v>#DIV/0!</v>
      </c>
      <c r="Q2260" s="1029"/>
      <c r="R2260" s="1022">
        <f t="shared" si="254"/>
        <v>0</v>
      </c>
      <c r="S2260" s="1022">
        <f t="shared" si="255"/>
        <v>0</v>
      </c>
    </row>
    <row r="2261" spans="1:19">
      <c r="A2261" s="1022">
        <v>26</v>
      </c>
      <c r="B2261" s="1023" t="str">
        <f>'PIC 2026'!B33</f>
        <v>PIC26</v>
      </c>
      <c r="C2261" s="1053" t="s">
        <v>149</v>
      </c>
      <c r="D2261" s="1053" t="s">
        <v>113</v>
      </c>
      <c r="E2261" s="1023" t="str">
        <f>'PIC 2026'!T33</f>
        <v xml:space="preserve">Secretaria General </v>
      </c>
      <c r="F2261" s="1022" t="str">
        <f>'PIC 2026'!C33</f>
        <v>Capacitación SG-SST y SGA</v>
      </c>
      <c r="G2261" s="1022">
        <v>8</v>
      </c>
      <c r="H2261" s="1022" t="s">
        <v>141</v>
      </c>
      <c r="I2261" s="1022">
        <f>'PIC 2026'!Q33</f>
        <v>14</v>
      </c>
      <c r="J2261" s="1022">
        <f>'PIC 2026'!E33+'PIC 2026'!F33+'PIC 2026'!G33+'PIC 2026'!H33+'PIC 2026'!I33+'PIC 2026'!J33+'PIC 2026'!K33+'PIC 2026'!L33</f>
        <v>11</v>
      </c>
      <c r="K2261" s="1022">
        <f>'[1]PIC 2025'!U50+'[1]PIC 2025'!V50+'[1]PIC 2025'!W50+'[1]PIC 2025'!X50+'[1]PIC 2025'!Y50+'[1]PIC 2025'!Z50+'[1]PIC 2025'!AA50+'[1]PIC 2025'!AB50</f>
        <v>0</v>
      </c>
      <c r="L2261" s="1031">
        <f t="shared" si="253"/>
        <v>0.7857142857142857</v>
      </c>
      <c r="M2261" s="1031">
        <f t="shared" si="252"/>
        <v>0</v>
      </c>
      <c r="N2261" s="1022">
        <f>'PIC 2026'!L33</f>
        <v>2</v>
      </c>
      <c r="O2261" s="1022">
        <f>'PIC 2026'!AC33</f>
        <v>0</v>
      </c>
      <c r="P2261" s="1029">
        <f t="shared" si="256"/>
        <v>0</v>
      </c>
      <c r="Q2261" s="1029"/>
      <c r="R2261" s="1022">
        <f t="shared" si="254"/>
        <v>-11</v>
      </c>
      <c r="S2261" s="1022">
        <f t="shared" si="255"/>
        <v>-2</v>
      </c>
    </row>
    <row r="2262" spans="1:19">
      <c r="A2262" s="1022">
        <v>1</v>
      </c>
      <c r="B2262" s="1023" t="str">
        <f>'PIC 2026'!B8</f>
        <v>PIC1</v>
      </c>
      <c r="C2262" s="1053" t="s">
        <v>149</v>
      </c>
      <c r="D2262" s="1053" t="s">
        <v>113</v>
      </c>
      <c r="E2262" s="1023" t="str">
        <f>'PIC 2026'!T8</f>
        <v xml:space="preserve">Secretaria General </v>
      </c>
      <c r="F2262" s="1022" t="str">
        <f>'PIC 2026'!C8</f>
        <v>Participación ciudadana</v>
      </c>
      <c r="G2262" s="1022">
        <v>9</v>
      </c>
      <c r="H2262" s="1022" t="s">
        <v>142</v>
      </c>
      <c r="I2262" s="1022">
        <f>'PIC 2026'!Q8</f>
        <v>1</v>
      </c>
      <c r="J2262" s="1022">
        <f>'PIC 2026'!E8+'PIC 2026'!F8+'PIC 2026'!G8+'PIC 2026'!H8+'PIC 2026'!I8+'PIC 2026'!J8+'PIC 2026'!K8+'PIC 2026'!L8+'PIC 2026'!M8</f>
        <v>1</v>
      </c>
      <c r="K2262" s="1022">
        <f>'PIC 2026'!V8+'PIC 2026'!W8+'PIC 2026'!X8+'PIC 2026'!Y8+'PIC 2026'!Z8+'PIC 2026'!AA8+'PIC 2026'!AB8+'PIC 2026'!AC8+'PIC 2026'!AD8</f>
        <v>1</v>
      </c>
      <c r="L2262" s="1031">
        <f t="shared" si="253"/>
        <v>1</v>
      </c>
      <c r="M2262" s="1031">
        <f t="shared" si="252"/>
        <v>1</v>
      </c>
      <c r="N2262" s="1022">
        <f>'PIC 2026'!M8</f>
        <v>0</v>
      </c>
      <c r="O2262" s="1022">
        <f>'PIC 2026'!AD8</f>
        <v>0</v>
      </c>
      <c r="P2262" s="1029" t="e">
        <f t="shared" si="256"/>
        <v>#DIV/0!</v>
      </c>
      <c r="Q2262" s="1029"/>
      <c r="R2262" s="1022">
        <f t="shared" si="254"/>
        <v>0</v>
      </c>
      <c r="S2262" s="1022">
        <f t="shared" si="255"/>
        <v>0</v>
      </c>
    </row>
    <row r="2263" spans="1:19">
      <c r="A2263" s="1022">
        <v>2</v>
      </c>
      <c r="B2263" s="1023" t="str">
        <f>'PIC 2026'!B9</f>
        <v>PIC 2</v>
      </c>
      <c r="C2263" s="1053" t="s">
        <v>149</v>
      </c>
      <c r="D2263" s="1053" t="s">
        <v>113</v>
      </c>
      <c r="E2263" s="1023" t="str">
        <f>'PIC 2026'!T9</f>
        <v xml:space="preserve">Secretaria General </v>
      </c>
      <c r="F2263" s="1022" t="str">
        <f>'PIC 2026'!C9</f>
        <v>Lenguaje concordante y no discriminación</v>
      </c>
      <c r="G2263" s="1022">
        <v>9</v>
      </c>
      <c r="H2263" s="1022" t="s">
        <v>142</v>
      </c>
      <c r="I2263" s="1022">
        <f>'PIC 2026'!Q9</f>
        <v>1</v>
      </c>
      <c r="J2263" s="1022">
        <f>'PIC 2026'!E9+'PIC 2026'!F9+'PIC 2026'!G9+'PIC 2026'!H9+'PIC 2026'!I9+'PIC 2026'!J9+'PIC 2026'!K9+'PIC 2026'!L9+'PIC 2026'!M9</f>
        <v>1</v>
      </c>
      <c r="K2263" s="1022">
        <f>'PIC 2026'!V9+'PIC 2026'!W9+'PIC 2026'!X9+'PIC 2026'!Y9+'PIC 2026'!Z9+'PIC 2026'!AA9+'PIC 2026'!AB9+'PIC 2026'!AC9+'PIC 2026'!AD9</f>
        <v>1</v>
      </c>
      <c r="L2263" s="1031">
        <f t="shared" si="253"/>
        <v>1</v>
      </c>
      <c r="M2263" s="1031">
        <f t="shared" si="252"/>
        <v>1</v>
      </c>
      <c r="N2263" s="1022">
        <f>'PIC 2026'!M9</f>
        <v>0</v>
      </c>
      <c r="O2263" s="1022">
        <f>'PIC 2026'!AD9</f>
        <v>0</v>
      </c>
      <c r="P2263" s="1029" t="e">
        <f t="shared" si="256"/>
        <v>#DIV/0!</v>
      </c>
      <c r="Q2263" s="1029"/>
      <c r="R2263" s="1022">
        <f t="shared" si="254"/>
        <v>0</v>
      </c>
      <c r="S2263" s="1022">
        <f t="shared" si="255"/>
        <v>0</v>
      </c>
    </row>
    <row r="2264" spans="1:19">
      <c r="A2264" s="1022">
        <v>3</v>
      </c>
      <c r="B2264" s="1023" t="str">
        <f>'PIC 2026'!B10</f>
        <v>PIC3</v>
      </c>
      <c r="C2264" s="1053" t="s">
        <v>149</v>
      </c>
      <c r="D2264" s="1053" t="s">
        <v>113</v>
      </c>
      <c r="E2264" s="1023" t="str">
        <f>'PIC 2026'!T10</f>
        <v xml:space="preserve">Secretaria General </v>
      </c>
      <c r="F2264" s="1022" t="str">
        <f>'PIC 2026'!C10</f>
        <v>Educación ambiental, territorio y recursos naturales</v>
      </c>
      <c r="G2264" s="1022">
        <v>9</v>
      </c>
      <c r="H2264" s="1022" t="s">
        <v>142</v>
      </c>
      <c r="I2264" s="1022">
        <f>'PIC 2026'!Q10</f>
        <v>3</v>
      </c>
      <c r="J2264" s="1022">
        <f>'PIC 2026'!E10+'PIC 2026'!F10+'PIC 2026'!G10+'PIC 2026'!H10+'PIC 2026'!I10+'PIC 2026'!J10+'PIC 2026'!K10+'PIC 2026'!L10+'PIC 2026'!M10</f>
        <v>3</v>
      </c>
      <c r="K2264" s="1022">
        <f>'PIC 2026'!V10+'PIC 2026'!W10+'PIC 2026'!X10+'PIC 2026'!Y10+'PIC 2026'!Z10+'PIC 2026'!AA10+'PIC 2026'!AB10+'PIC 2026'!AC10+'PIC 2026'!AD10</f>
        <v>1</v>
      </c>
      <c r="L2264" s="1031">
        <f t="shared" si="253"/>
        <v>1</v>
      </c>
      <c r="M2264" s="1031">
        <f t="shared" si="252"/>
        <v>0.33333333333333331</v>
      </c>
      <c r="N2264" s="1022">
        <f>'PIC 2026'!M10</f>
        <v>0</v>
      </c>
      <c r="O2264" s="1022">
        <f>'PIC 2026'!AD10</f>
        <v>0</v>
      </c>
      <c r="P2264" s="1029" t="e">
        <f t="shared" si="256"/>
        <v>#DIV/0!</v>
      </c>
      <c r="Q2264" s="1029"/>
      <c r="R2264" s="1022">
        <f t="shared" si="254"/>
        <v>-2</v>
      </c>
      <c r="S2264" s="1022">
        <f t="shared" si="255"/>
        <v>0</v>
      </c>
    </row>
    <row r="2265" spans="1:19" ht="15" customHeight="1">
      <c r="A2265" s="1022">
        <v>4</v>
      </c>
      <c r="B2265" s="1023" t="str">
        <f>'PIC 2026'!B11</f>
        <v>PIC4</v>
      </c>
      <c r="C2265" s="1022" t="s">
        <v>149</v>
      </c>
      <c r="D2265" s="1022" t="s">
        <v>113</v>
      </c>
      <c r="E2265" s="1023" t="str">
        <f>'PIC 2026'!T11</f>
        <v xml:space="preserve">Secretaria General </v>
      </c>
      <c r="F2265" s="1022" t="str">
        <f>'PIC 2026'!C11</f>
        <v>Cambio climático y desafíos desde la ciudadanía</v>
      </c>
      <c r="G2265" s="1022">
        <v>9</v>
      </c>
      <c r="H2265" s="1022" t="s">
        <v>142</v>
      </c>
      <c r="I2265" s="1022">
        <f>'PIC 2026'!Q11</f>
        <v>2</v>
      </c>
      <c r="J2265" s="1022">
        <f>'PIC 2026'!E11+'PIC 2026'!F11+'PIC 2026'!G11+'PIC 2026'!H11+'PIC 2026'!I11+'PIC 2026'!J11+'PIC 2026'!K11+'PIC 2026'!L11+'PIC 2026'!M11</f>
        <v>1</v>
      </c>
      <c r="K2265" s="1022">
        <f>'PIC 2026'!V11+'PIC 2026'!W11+'PIC 2026'!X11+'PIC 2026'!Y11+'PIC 2026'!Z11+'PIC 2026'!AA11+'PIC 2026'!AB11+'PIC 2026'!AC11+'PIC 2026'!AD11</f>
        <v>0</v>
      </c>
      <c r="L2265" s="1031">
        <f t="shared" si="253"/>
        <v>0.5</v>
      </c>
      <c r="M2265" s="1031">
        <f t="shared" si="252"/>
        <v>0</v>
      </c>
      <c r="N2265" s="1022">
        <f>'PIC 2026'!M11</f>
        <v>0</v>
      </c>
      <c r="O2265" s="1022">
        <f>'PIC 2026'!AD11</f>
        <v>0</v>
      </c>
      <c r="P2265" s="1029" t="e">
        <f t="shared" si="256"/>
        <v>#DIV/0!</v>
      </c>
      <c r="Q2265" s="1029"/>
      <c r="R2265" s="1022">
        <f t="shared" si="254"/>
        <v>-1</v>
      </c>
      <c r="S2265" s="1022">
        <f t="shared" si="255"/>
        <v>0</v>
      </c>
    </row>
    <row r="2266" spans="1:19">
      <c r="A2266" s="1022">
        <v>5</v>
      </c>
      <c r="B2266" s="1023" t="str">
        <f>'PIC 2026'!B12</f>
        <v>PIC5</v>
      </c>
      <c r="C2266" s="1053" t="s">
        <v>149</v>
      </c>
      <c r="D2266" s="1053" t="s">
        <v>113</v>
      </c>
      <c r="E2266" s="1023" t="str">
        <f>'PIC 2026'!T12</f>
        <v xml:space="preserve">Secretaria General </v>
      </c>
      <c r="F2266" s="1022" t="str">
        <f>'PIC 2026'!C12</f>
        <v xml:space="preserve">Acciones afirmativas que contribuyan a escenarios incluyentes </v>
      </c>
      <c r="G2266" s="1022">
        <v>9</v>
      </c>
      <c r="H2266" s="1022" t="s">
        <v>142</v>
      </c>
      <c r="I2266" s="1022">
        <f>'PIC 2026'!Q12</f>
        <v>2</v>
      </c>
      <c r="J2266" s="1022">
        <f>'PIC 2026'!E12+'PIC 2026'!F12+'PIC 2026'!G12+'PIC 2026'!H12+'PIC 2026'!I12+'PIC 2026'!J12+'PIC 2026'!K12+'PIC 2026'!L12+'PIC 2026'!M12</f>
        <v>2</v>
      </c>
      <c r="K2266" s="1022">
        <f>'PIC 2026'!V12+'PIC 2026'!W12+'PIC 2026'!X12+'PIC 2026'!Y12+'PIC 2026'!Z12+'PIC 2026'!AA12+'PIC 2026'!AB12+'PIC 2026'!AC12+'PIC 2026'!AD12</f>
        <v>0</v>
      </c>
      <c r="L2266" s="1031">
        <f t="shared" si="253"/>
        <v>1</v>
      </c>
      <c r="M2266" s="1031">
        <f t="shared" si="252"/>
        <v>0</v>
      </c>
      <c r="N2266" s="1022">
        <f>'PIC 2026'!M12</f>
        <v>0</v>
      </c>
      <c r="O2266" s="1022">
        <f>'PIC 2026'!AD12</f>
        <v>0</v>
      </c>
      <c r="P2266" s="1029" t="e">
        <f t="shared" si="256"/>
        <v>#DIV/0!</v>
      </c>
      <c r="Q2266" s="1029"/>
      <c r="R2266" s="1022">
        <f t="shared" si="254"/>
        <v>-2</v>
      </c>
      <c r="S2266" s="1022">
        <f t="shared" si="255"/>
        <v>0</v>
      </c>
    </row>
    <row r="2267" spans="1:19">
      <c r="A2267" s="1022">
        <v>6</v>
      </c>
      <c r="B2267" s="1023" t="str">
        <f>'PIC 2026'!B13</f>
        <v>PIC6</v>
      </c>
      <c r="C2267" s="1053" t="s">
        <v>149</v>
      </c>
      <c r="D2267" s="1053" t="s">
        <v>113</v>
      </c>
      <c r="E2267" s="1023" t="str">
        <f>'PIC 2026'!T13</f>
        <v xml:space="preserve">Secretaria General </v>
      </c>
      <c r="F2267" s="1022" t="str">
        <f>'PIC 2026'!C13</f>
        <v>Comunicación asertiva</v>
      </c>
      <c r="G2267" s="1022">
        <v>9</v>
      </c>
      <c r="H2267" s="1022" t="s">
        <v>142</v>
      </c>
      <c r="I2267" s="1022">
        <f>'PIC 2026'!Q13</f>
        <v>2</v>
      </c>
      <c r="J2267" s="1022">
        <f>'PIC 2026'!E13+'PIC 2026'!F13+'PIC 2026'!G13+'PIC 2026'!H13+'PIC 2026'!I13+'PIC 2026'!J13+'PIC 2026'!K13+'PIC 2026'!L13+'PIC 2026'!M13</f>
        <v>2</v>
      </c>
      <c r="K2267" s="1022">
        <f>'PIC 2026'!V13+'PIC 2026'!W13+'PIC 2026'!X13+'PIC 2026'!Y13+'PIC 2026'!Z13+'PIC 2026'!AA13+'PIC 2026'!AB13+'PIC 2026'!AC13+'PIC 2026'!AD13</f>
        <v>1</v>
      </c>
      <c r="L2267" s="1031">
        <f t="shared" si="253"/>
        <v>1</v>
      </c>
      <c r="M2267" s="1031">
        <f t="shared" si="252"/>
        <v>0.5</v>
      </c>
      <c r="N2267" s="1022">
        <f>'PIC 2026'!M13</f>
        <v>0</v>
      </c>
      <c r="O2267" s="1022">
        <f>'PIC 2026'!AD13</f>
        <v>0</v>
      </c>
      <c r="P2267" s="1029" t="e">
        <f t="shared" si="256"/>
        <v>#DIV/0!</v>
      </c>
      <c r="Q2267" s="1029"/>
      <c r="R2267" s="1022">
        <f t="shared" si="254"/>
        <v>-1</v>
      </c>
      <c r="S2267" s="1022">
        <f t="shared" si="255"/>
        <v>0</v>
      </c>
    </row>
    <row r="2268" spans="1:19">
      <c r="A2268" s="1022">
        <v>7</v>
      </c>
      <c r="B2268" s="1023" t="str">
        <f>'PIC 2026'!B14</f>
        <v>PIC7</v>
      </c>
      <c r="C2268" s="1053" t="s">
        <v>149</v>
      </c>
      <c r="D2268" s="1053" t="s">
        <v>113</v>
      </c>
      <c r="E2268" s="1023" t="str">
        <f>'PIC 2026'!T14</f>
        <v xml:space="preserve">Secretaria General </v>
      </c>
      <c r="F2268" s="1022" t="str">
        <f>'PIC 2026'!C14</f>
        <v>Programación Python y R</v>
      </c>
      <c r="G2268" s="1022">
        <v>9</v>
      </c>
      <c r="H2268" s="1022" t="s">
        <v>142</v>
      </c>
      <c r="I2268" s="1022">
        <f>'PIC 2026'!Q14</f>
        <v>2</v>
      </c>
      <c r="J2268" s="1022">
        <f>'PIC 2026'!E14+'PIC 2026'!F14+'PIC 2026'!G14+'PIC 2026'!H14+'PIC 2026'!I14+'PIC 2026'!J14+'PIC 2026'!K14+'PIC 2026'!L14+'PIC 2026'!M14</f>
        <v>2</v>
      </c>
      <c r="K2268" s="1022">
        <f>'PIC 2026'!V14+'PIC 2026'!W14+'PIC 2026'!X14+'PIC 2026'!Y14+'PIC 2026'!Z14+'PIC 2026'!AA14+'PIC 2026'!AB14+'PIC 2026'!AC14+'PIC 2026'!AD14</f>
        <v>0</v>
      </c>
      <c r="L2268" s="1031">
        <f t="shared" si="253"/>
        <v>1</v>
      </c>
      <c r="M2268" s="1031">
        <f t="shared" si="252"/>
        <v>0</v>
      </c>
      <c r="N2268" s="1022">
        <f>'PIC 2026'!M14</f>
        <v>1</v>
      </c>
      <c r="O2268" s="1022">
        <f>'PIC 2026'!AD14</f>
        <v>0</v>
      </c>
      <c r="P2268" s="1029">
        <f t="shared" si="256"/>
        <v>0</v>
      </c>
      <c r="Q2268" s="1029"/>
      <c r="R2268" s="1022">
        <f t="shared" si="254"/>
        <v>-2</v>
      </c>
      <c r="S2268" s="1022">
        <f t="shared" si="255"/>
        <v>-1</v>
      </c>
    </row>
    <row r="2269" spans="1:19">
      <c r="A2269" s="1022">
        <v>8</v>
      </c>
      <c r="B2269" s="1023" t="str">
        <f>'PIC 2026'!B15</f>
        <v>PIC8</v>
      </c>
      <c r="C2269" s="1053" t="s">
        <v>149</v>
      </c>
      <c r="D2269" s="1053" t="s">
        <v>113</v>
      </c>
      <c r="E2269" s="1023" t="str">
        <f>'PIC 2026'!T15</f>
        <v xml:space="preserve">Secretaria General </v>
      </c>
      <c r="F2269" s="1022" t="str">
        <f>'PIC 2026'!C15</f>
        <v>Cibercultura</v>
      </c>
      <c r="G2269" s="1022">
        <v>9</v>
      </c>
      <c r="H2269" s="1022" t="s">
        <v>142</v>
      </c>
      <c r="I2269" s="1022">
        <f>'PIC 2026'!Q15</f>
        <v>4</v>
      </c>
      <c r="J2269" s="1022">
        <f>'PIC 2026'!E15+'PIC 2026'!F15+'PIC 2026'!G15+'PIC 2026'!H15+'PIC 2026'!I15+'PIC 2026'!J15+'PIC 2026'!K15+'PIC 2026'!L15+'PIC 2026'!M15</f>
        <v>3</v>
      </c>
      <c r="K2269" s="1022">
        <f>'PIC 2026'!V15+'PIC 2026'!W15+'PIC 2026'!X15+'PIC 2026'!Y15+'PIC 2026'!Z15+'PIC 2026'!AA15+'PIC 2026'!AB15+'PIC 2026'!AC15+'PIC 2026'!AD15</f>
        <v>1</v>
      </c>
      <c r="L2269" s="1031">
        <f t="shared" si="253"/>
        <v>0.75</v>
      </c>
      <c r="M2269" s="1031">
        <f t="shared" si="252"/>
        <v>0.25</v>
      </c>
      <c r="N2269" s="1022">
        <f>'PIC 2026'!M15</f>
        <v>0</v>
      </c>
      <c r="O2269" s="1022">
        <f>'PIC 2026'!AD15</f>
        <v>0</v>
      </c>
      <c r="P2269" s="1029" t="e">
        <f t="shared" si="256"/>
        <v>#DIV/0!</v>
      </c>
      <c r="Q2269" s="1029"/>
      <c r="R2269" s="1022">
        <f t="shared" si="254"/>
        <v>-2</v>
      </c>
      <c r="S2269" s="1022">
        <f t="shared" si="255"/>
        <v>0</v>
      </c>
    </row>
    <row r="2270" spans="1:19">
      <c r="A2270" s="1022">
        <v>9</v>
      </c>
      <c r="B2270" s="1023" t="str">
        <f>'PIC 2026'!B16</f>
        <v>PIC9</v>
      </c>
      <c r="C2270" s="1053" t="s">
        <v>149</v>
      </c>
      <c r="D2270" s="1053" t="s">
        <v>113</v>
      </c>
      <c r="E2270" s="1023" t="str">
        <f>'PIC 2026'!T16</f>
        <v xml:space="preserve">Secretaria General </v>
      </c>
      <c r="F2270" s="1022" t="str">
        <f>'PIC 2026'!C16</f>
        <v>Analitisis de datos</v>
      </c>
      <c r="G2270" s="1022">
        <v>9</v>
      </c>
      <c r="H2270" s="1022" t="s">
        <v>142</v>
      </c>
      <c r="I2270" s="1022">
        <f>'PIC 2026'!Q16</f>
        <v>2</v>
      </c>
      <c r="J2270" s="1022">
        <f>'PIC 2026'!E16+'PIC 2026'!F16+'PIC 2026'!G16+'PIC 2026'!H16+'PIC 2026'!I16+'PIC 2026'!J16+'PIC 2026'!K16+'PIC 2026'!L16+'PIC 2026'!M16</f>
        <v>1</v>
      </c>
      <c r="K2270" s="1022">
        <f>'PIC 2026'!V16+'PIC 2026'!W16+'PIC 2026'!X16+'PIC 2026'!Y16+'PIC 2026'!Z16+'PIC 2026'!AA16+'PIC 2026'!AB16+'PIC 2026'!AC16+'PIC 2026'!AD16</f>
        <v>0</v>
      </c>
      <c r="L2270" s="1031">
        <f t="shared" si="253"/>
        <v>0.5</v>
      </c>
      <c r="M2270" s="1031">
        <f t="shared" si="252"/>
        <v>0</v>
      </c>
      <c r="N2270" s="1022">
        <f>'PIC 2026'!M16</f>
        <v>0</v>
      </c>
      <c r="O2270" s="1022">
        <f>'PIC 2026'!AD16</f>
        <v>0</v>
      </c>
      <c r="P2270" s="1029" t="e">
        <f t="shared" si="256"/>
        <v>#DIV/0!</v>
      </c>
      <c r="Q2270" s="1029"/>
      <c r="R2270" s="1022">
        <f t="shared" si="254"/>
        <v>-1</v>
      </c>
      <c r="S2270" s="1022">
        <f t="shared" si="255"/>
        <v>0</v>
      </c>
    </row>
    <row r="2271" spans="1:19">
      <c r="A2271" s="1022">
        <v>10</v>
      </c>
      <c r="B2271" s="1023" t="str">
        <f>'PIC 2026'!B17</f>
        <v>PIC10</v>
      </c>
      <c r="C2271" s="1053" t="s">
        <v>149</v>
      </c>
      <c r="D2271" s="1053" t="s">
        <v>113</v>
      </c>
      <c r="E2271" s="1023" t="str">
        <f>'PIC 2026'!T17</f>
        <v xml:space="preserve">Secretaria General </v>
      </c>
      <c r="F2271" s="1022" t="str">
        <f>'PIC 2026'!C17</f>
        <v>Prevención de daño antijuridico</v>
      </c>
      <c r="G2271" s="1022">
        <v>9</v>
      </c>
      <c r="H2271" s="1022" t="s">
        <v>142</v>
      </c>
      <c r="I2271" s="1022">
        <f>'PIC 2026'!Q17</f>
        <v>2</v>
      </c>
      <c r="J2271" s="1022">
        <f>'PIC 2026'!E17+'PIC 2026'!F17+'PIC 2026'!G17+'PIC 2026'!H17+'PIC 2026'!I17+'PIC 2026'!J17+'PIC 2026'!K17+'PIC 2026'!L17+'PIC 2026'!M17</f>
        <v>2</v>
      </c>
      <c r="K2271" s="1022">
        <f>'PIC 2026'!V17+'PIC 2026'!W17+'PIC 2026'!X17+'PIC 2026'!Y17+'PIC 2026'!Z17+'PIC 2026'!AA17+'PIC 2026'!AB17+'PIC 2026'!AC17+'PIC 2026'!AD17</f>
        <v>0</v>
      </c>
      <c r="L2271" s="1031">
        <f t="shared" si="253"/>
        <v>1</v>
      </c>
      <c r="M2271" s="1031">
        <f t="shared" si="252"/>
        <v>0</v>
      </c>
      <c r="N2271" s="1022">
        <f>'PIC 2026'!M17</f>
        <v>1</v>
      </c>
      <c r="O2271" s="1022">
        <f>'PIC 2026'!AD17</f>
        <v>0</v>
      </c>
      <c r="P2271" s="1029">
        <f t="shared" si="256"/>
        <v>0</v>
      </c>
      <c r="Q2271" s="1029"/>
      <c r="R2271" s="1022">
        <f t="shared" si="254"/>
        <v>-2</v>
      </c>
      <c r="S2271" s="1022">
        <f t="shared" si="255"/>
        <v>-1</v>
      </c>
    </row>
    <row r="2272" spans="1:19">
      <c r="A2272" s="1022">
        <v>11</v>
      </c>
      <c r="B2272" s="1023" t="str">
        <f>'PIC 2026'!B18</f>
        <v>PIC11</v>
      </c>
      <c r="C2272" s="1053" t="s">
        <v>149</v>
      </c>
      <c r="D2272" s="1053" t="s">
        <v>113</v>
      </c>
      <c r="E2272" s="1023" t="str">
        <f>'PIC 2026'!T18</f>
        <v xml:space="preserve">Secretaria General </v>
      </c>
      <c r="F2272" s="1022" t="str">
        <f>'PIC 2026'!C18</f>
        <v>Modelo de gestión y presupuesto orientado a resultados</v>
      </c>
      <c r="G2272" s="1022">
        <v>9</v>
      </c>
      <c r="H2272" s="1022" t="s">
        <v>142</v>
      </c>
      <c r="I2272" s="1022">
        <f>'PIC 2026'!Q18</f>
        <v>2</v>
      </c>
      <c r="J2272" s="1022">
        <f>'PIC 2026'!E18+'PIC 2026'!F18+'PIC 2026'!G18+'PIC 2026'!H18+'PIC 2026'!I18+'PIC 2026'!J18+'PIC 2026'!K18+'PIC 2026'!L18+'PIC 2026'!M18</f>
        <v>2</v>
      </c>
      <c r="K2272" s="1022">
        <f>'PIC 2026'!V18+'PIC 2026'!W18+'PIC 2026'!X18+'PIC 2026'!Y18+'PIC 2026'!Z18+'PIC 2026'!AA18+'PIC 2026'!AB18+'PIC 2026'!AC18+'PIC 2026'!AD18</f>
        <v>1</v>
      </c>
      <c r="L2272" s="1031">
        <f t="shared" si="253"/>
        <v>1</v>
      </c>
      <c r="M2272" s="1031">
        <f t="shared" si="252"/>
        <v>0.5</v>
      </c>
      <c r="N2272" s="1022">
        <f>'PIC 2026'!M18</f>
        <v>0</v>
      </c>
      <c r="O2272" s="1022">
        <f>'PIC 2026'!AD18</f>
        <v>0</v>
      </c>
      <c r="P2272" s="1029" t="e">
        <f t="shared" si="256"/>
        <v>#DIV/0!</v>
      </c>
      <c r="Q2272" s="1029"/>
      <c r="R2272" s="1022">
        <f t="shared" si="254"/>
        <v>-1</v>
      </c>
      <c r="S2272" s="1022">
        <f t="shared" si="255"/>
        <v>0</v>
      </c>
    </row>
    <row r="2273" spans="1:19">
      <c r="A2273" s="1022">
        <v>12</v>
      </c>
      <c r="B2273" s="1023" t="str">
        <f>'PIC 2026'!B19</f>
        <v>PIC12</v>
      </c>
      <c r="C2273" s="1053" t="s">
        <v>149</v>
      </c>
      <c r="D2273" s="1053" t="s">
        <v>113</v>
      </c>
      <c r="E2273" s="1023" t="str">
        <f>'PIC 2026'!T19</f>
        <v xml:space="preserve">Secretaria General </v>
      </c>
      <c r="F2273" s="1022" t="str">
        <f>'PIC 2026'!C19</f>
        <v>Control Interno disciplinario</v>
      </c>
      <c r="G2273" s="1022">
        <v>9</v>
      </c>
      <c r="H2273" s="1022" t="s">
        <v>142</v>
      </c>
      <c r="I2273" s="1022">
        <f>'PIC 2026'!Q19</f>
        <v>6</v>
      </c>
      <c r="J2273" s="1022">
        <f>'PIC 2026'!E19+'PIC 2026'!F19+'PIC 2026'!G19+'PIC 2026'!H19+'PIC 2026'!I19+'PIC 2026'!J19+'PIC 2026'!K19+'PIC 2026'!L19+'PIC 2026'!M19</f>
        <v>5</v>
      </c>
      <c r="K2273" s="1022">
        <f>'PIC 2026'!V19+'PIC 2026'!W19+'PIC 2026'!X19+'PIC 2026'!Y19+'PIC 2026'!Z19+'PIC 2026'!AA19+'PIC 2026'!AB19+'PIC 2026'!AC19+'PIC 2026'!AD19</f>
        <v>2</v>
      </c>
      <c r="L2273" s="1031">
        <f t="shared" si="253"/>
        <v>0.83333333333333337</v>
      </c>
      <c r="M2273" s="1031">
        <f t="shared" si="252"/>
        <v>0.33333333333333331</v>
      </c>
      <c r="N2273" s="1022">
        <f>'PIC 2026'!M19</f>
        <v>1</v>
      </c>
      <c r="O2273" s="1022">
        <f>'PIC 2026'!AD19</f>
        <v>0</v>
      </c>
      <c r="P2273" s="1029">
        <f t="shared" si="256"/>
        <v>0</v>
      </c>
      <c r="Q2273" s="1029"/>
      <c r="R2273" s="1022">
        <f t="shared" si="254"/>
        <v>-3</v>
      </c>
      <c r="S2273" s="1022">
        <f t="shared" si="255"/>
        <v>-1</v>
      </c>
    </row>
    <row r="2274" spans="1:19">
      <c r="A2274" s="1022">
        <v>13</v>
      </c>
      <c r="B2274" s="1023" t="str">
        <f>'PIC 2026'!B20</f>
        <v>PIC13</v>
      </c>
      <c r="C2274" s="1053" t="s">
        <v>149</v>
      </c>
      <c r="D2274" s="1053" t="s">
        <v>113</v>
      </c>
      <c r="E2274" s="1023" t="str">
        <f>'PIC 2026'!T20</f>
        <v xml:space="preserve">Secretaria General </v>
      </c>
      <c r="F2274" s="1022" t="str">
        <f>'PIC 2026'!C20</f>
        <v xml:space="preserve">Transparencia </v>
      </c>
      <c r="G2274" s="1022">
        <v>9</v>
      </c>
      <c r="H2274" s="1022" t="s">
        <v>142</v>
      </c>
      <c r="I2274" s="1022">
        <f>'PIC 2026'!Q20</f>
        <v>12</v>
      </c>
      <c r="J2274" s="1022">
        <f>'PIC 2026'!E20+'PIC 2026'!F20+'PIC 2026'!G20+'PIC 2026'!H20+'PIC 2026'!I20+'PIC 2026'!J20+'PIC 2026'!K20+'PIC 2026'!L20+'PIC 2026'!M20</f>
        <v>9</v>
      </c>
      <c r="K2274" s="1022">
        <f>'PIC 2026'!V20+'PIC 2026'!W20+'PIC 2026'!X20+'PIC 2026'!Y20+'PIC 2026'!Z20+'PIC 2026'!AA20+'PIC 2026'!AB20+'PIC 2026'!AC20+'PIC 2026'!AD20</f>
        <v>5</v>
      </c>
      <c r="L2274" s="1031">
        <f t="shared" si="253"/>
        <v>0.75</v>
      </c>
      <c r="M2274" s="1031">
        <f t="shared" si="252"/>
        <v>0.41666666666666669</v>
      </c>
      <c r="N2274" s="1022">
        <f>'PIC 2026'!M20</f>
        <v>1</v>
      </c>
      <c r="O2274" s="1022">
        <f>'PIC 2026'!AD20</f>
        <v>0</v>
      </c>
      <c r="P2274" s="1029">
        <f t="shared" si="256"/>
        <v>0</v>
      </c>
      <c r="Q2274" s="1029"/>
      <c r="R2274" s="1022">
        <f t="shared" si="254"/>
        <v>-4</v>
      </c>
      <c r="S2274" s="1022">
        <f t="shared" si="255"/>
        <v>-1</v>
      </c>
    </row>
    <row r="2275" spans="1:19">
      <c r="A2275" s="1022">
        <v>14</v>
      </c>
      <c r="B2275" s="1023" t="str">
        <f>'PIC 2026'!B21</f>
        <v>PIC14</v>
      </c>
      <c r="C2275" s="1053" t="s">
        <v>149</v>
      </c>
      <c r="D2275" s="1053" t="s">
        <v>113</v>
      </c>
      <c r="E2275" s="1023" t="str">
        <f>'PIC 2026'!T21</f>
        <v xml:space="preserve">Secretaria General </v>
      </c>
      <c r="F2275" s="1022" t="str">
        <f>'PIC 2026'!C21</f>
        <v>Gestión documental y redacción de textos</v>
      </c>
      <c r="G2275" s="1022">
        <v>9</v>
      </c>
      <c r="H2275" s="1022" t="s">
        <v>142</v>
      </c>
      <c r="I2275" s="1022">
        <f>'PIC 2026'!Q21</f>
        <v>2</v>
      </c>
      <c r="J2275" s="1022">
        <f>'PIC 2026'!E21+'PIC 2026'!F21+'PIC 2026'!G21+'PIC 2026'!H21+'PIC 2026'!I21+'PIC 2026'!J21+'PIC 2026'!K21+'PIC 2026'!L21+'PIC 2026'!M21</f>
        <v>2</v>
      </c>
      <c r="K2275" s="1022">
        <f>'PIC 2026'!V21+'PIC 2026'!W21+'PIC 2026'!X21+'PIC 2026'!Y21+'PIC 2026'!Z21+'PIC 2026'!AA21+'PIC 2026'!AB21+'PIC 2026'!AC21+'PIC 2026'!AD21</f>
        <v>1</v>
      </c>
      <c r="L2275" s="1031">
        <f t="shared" si="253"/>
        <v>1</v>
      </c>
      <c r="M2275" s="1031">
        <f t="shared" si="252"/>
        <v>0.5</v>
      </c>
      <c r="N2275" s="1022">
        <f>'PIC 2026'!M21</f>
        <v>1</v>
      </c>
      <c r="O2275" s="1022">
        <f>'PIC 2026'!AD21</f>
        <v>0</v>
      </c>
      <c r="P2275" s="1029">
        <f t="shared" si="256"/>
        <v>0</v>
      </c>
      <c r="Q2275" s="1029"/>
      <c r="R2275" s="1022">
        <f t="shared" si="254"/>
        <v>-1</v>
      </c>
      <c r="S2275" s="1022">
        <f t="shared" si="255"/>
        <v>-1</v>
      </c>
    </row>
    <row r="2276" spans="1:19">
      <c r="A2276" s="1022">
        <v>15</v>
      </c>
      <c r="B2276" s="1023" t="str">
        <f>'PIC 2026'!B22</f>
        <v>PIC15</v>
      </c>
      <c r="C2276" s="1053" t="s">
        <v>149</v>
      </c>
      <c r="D2276" s="1053" t="s">
        <v>113</v>
      </c>
      <c r="E2276" s="1023" t="str">
        <f>'PIC 2026'!T22</f>
        <v xml:space="preserve">Secretaria General </v>
      </c>
      <c r="F2276" s="1022" t="str">
        <f>'PIC 2026'!C22</f>
        <v>Gestión Contractual</v>
      </c>
      <c r="G2276" s="1022">
        <v>9</v>
      </c>
      <c r="H2276" s="1022" t="s">
        <v>142</v>
      </c>
      <c r="I2276" s="1022">
        <f>'PIC 2026'!Q22</f>
        <v>2</v>
      </c>
      <c r="J2276" s="1022">
        <f>'PIC 2026'!E22+'PIC 2026'!F22+'PIC 2026'!G22+'PIC 2026'!H22+'PIC 2026'!I22+'PIC 2026'!J22+'PIC 2026'!K22+'PIC 2026'!L22+'PIC 2026'!M22</f>
        <v>1</v>
      </c>
      <c r="K2276" s="1022">
        <f>'PIC 2026'!V22+'PIC 2026'!W22+'PIC 2026'!X22+'PIC 2026'!Y22+'PIC 2026'!Z22+'PIC 2026'!AA22+'PIC 2026'!AB22+'PIC 2026'!AC22+'PIC 2026'!AD22</f>
        <v>1</v>
      </c>
      <c r="L2276" s="1031">
        <f t="shared" si="253"/>
        <v>0.5</v>
      </c>
      <c r="M2276" s="1031">
        <f t="shared" si="252"/>
        <v>0.5</v>
      </c>
      <c r="N2276" s="1022">
        <f>'PIC 2026'!M22</f>
        <v>0</v>
      </c>
      <c r="O2276" s="1022">
        <f>'PIC 2026'!AD22</f>
        <v>0</v>
      </c>
      <c r="P2276" s="1029" t="e">
        <f t="shared" si="256"/>
        <v>#DIV/0!</v>
      </c>
      <c r="Q2276" s="1029"/>
      <c r="R2276" s="1022">
        <f t="shared" si="254"/>
        <v>0</v>
      </c>
      <c r="S2276" s="1022">
        <f t="shared" si="255"/>
        <v>0</v>
      </c>
    </row>
    <row r="2277" spans="1:19">
      <c r="A2277" s="1022">
        <v>16</v>
      </c>
      <c r="B2277" s="1023" t="str">
        <f>'PIC 2026'!B23</f>
        <v>PIC16</v>
      </c>
      <c r="C2277" s="1053" t="s">
        <v>149</v>
      </c>
      <c r="D2277" s="1053" t="s">
        <v>113</v>
      </c>
      <c r="E2277" s="1023" t="str">
        <f>'PIC 2026'!T23</f>
        <v xml:space="preserve">Secretaria General </v>
      </c>
      <c r="F2277" s="1022" t="str">
        <f>'PIC 2026'!C23</f>
        <v xml:space="preserve">Habilidades Blandas (Inteligencias Multiples) </v>
      </c>
      <c r="G2277" s="1022">
        <v>9</v>
      </c>
      <c r="H2277" s="1022" t="s">
        <v>142</v>
      </c>
      <c r="I2277" s="1022">
        <f>'PIC 2026'!Q23</f>
        <v>2</v>
      </c>
      <c r="J2277" s="1022">
        <f>'PIC 2026'!E23+'PIC 2026'!F23+'PIC 2026'!G23+'PIC 2026'!H23+'PIC 2026'!I23+'PIC 2026'!J23+'PIC 2026'!K23+'PIC 2026'!L23+'PIC 2026'!M23</f>
        <v>2</v>
      </c>
      <c r="K2277" s="1022">
        <f>'PIC 2026'!V23+'PIC 2026'!W23+'PIC 2026'!X23+'PIC 2026'!Y23+'PIC 2026'!Z23+'PIC 2026'!AA23+'PIC 2026'!AB23+'PIC 2026'!AC23+'PIC 2026'!AD23</f>
        <v>1</v>
      </c>
      <c r="L2277" s="1031">
        <f t="shared" si="253"/>
        <v>1</v>
      </c>
      <c r="M2277" s="1031">
        <f t="shared" si="252"/>
        <v>0.5</v>
      </c>
      <c r="N2277" s="1022">
        <f>'PIC 2026'!M23</f>
        <v>0</v>
      </c>
      <c r="O2277" s="1022">
        <f>'PIC 2026'!AD23</f>
        <v>0</v>
      </c>
      <c r="P2277" s="1029" t="e">
        <f t="shared" si="256"/>
        <v>#DIV/0!</v>
      </c>
      <c r="Q2277" s="1029"/>
      <c r="R2277" s="1022">
        <f t="shared" si="254"/>
        <v>-1</v>
      </c>
      <c r="S2277" s="1022">
        <f t="shared" si="255"/>
        <v>0</v>
      </c>
    </row>
    <row r="2278" spans="1:19">
      <c r="A2278" s="1022">
        <v>17</v>
      </c>
      <c r="B2278" s="1023" t="str">
        <f>'PIC 2026'!B24</f>
        <v>PIC17</v>
      </c>
      <c r="C2278" s="1053" t="s">
        <v>149</v>
      </c>
      <c r="D2278" s="1053" t="s">
        <v>113</v>
      </c>
      <c r="E2278" s="1023" t="str">
        <f>'PIC 2026'!T24</f>
        <v xml:space="preserve">Secretaria General </v>
      </c>
      <c r="F2278" s="1022" t="str">
        <f>'PIC 2026'!C24</f>
        <v>Módulos SIIF</v>
      </c>
      <c r="G2278" s="1022">
        <v>9</v>
      </c>
      <c r="H2278" s="1022" t="s">
        <v>142</v>
      </c>
      <c r="I2278" s="1022">
        <f>'PIC 2026'!Q24</f>
        <v>1</v>
      </c>
      <c r="J2278" s="1022">
        <f>'PIC 2026'!E24+'PIC 2026'!F24+'PIC 2026'!G24+'PIC 2026'!H24+'PIC 2026'!I24+'PIC 2026'!J24+'PIC 2026'!K24+'PIC 2026'!L24+'PIC 2026'!M24</f>
        <v>0</v>
      </c>
      <c r="K2278" s="1022">
        <f>'PIC 2026'!V24+'PIC 2026'!W24+'PIC 2026'!X24+'PIC 2026'!Y24+'PIC 2026'!Z24+'PIC 2026'!AA24+'PIC 2026'!AB24+'PIC 2026'!AC24+'PIC 2026'!AD24</f>
        <v>0</v>
      </c>
      <c r="L2278" s="1031">
        <f t="shared" si="253"/>
        <v>0</v>
      </c>
      <c r="M2278" s="1031">
        <f t="shared" si="252"/>
        <v>0</v>
      </c>
      <c r="N2278" s="1022">
        <f>'PIC 2026'!M24</f>
        <v>0</v>
      </c>
      <c r="O2278" s="1022">
        <f>'PIC 2026'!AD24</f>
        <v>0</v>
      </c>
      <c r="P2278" s="1029" t="e">
        <f t="shared" si="256"/>
        <v>#DIV/0!</v>
      </c>
      <c r="Q2278" s="1029"/>
      <c r="R2278" s="1022">
        <f t="shared" si="254"/>
        <v>0</v>
      </c>
      <c r="S2278" s="1022">
        <f t="shared" si="255"/>
        <v>0</v>
      </c>
    </row>
    <row r="2279" spans="1:19">
      <c r="A2279" s="1022">
        <v>18</v>
      </c>
      <c r="B2279" s="1023" t="str">
        <f>'PIC 2026'!B25</f>
        <v>PIC18</v>
      </c>
      <c r="C2279" s="1053" t="s">
        <v>149</v>
      </c>
      <c r="D2279" s="1053" t="s">
        <v>113</v>
      </c>
      <c r="E2279" s="1023" t="str">
        <f>'PIC 2026'!T25</f>
        <v xml:space="preserve">Secretaria General </v>
      </c>
      <c r="F2279" s="1022" t="str">
        <f>'PIC 2026'!C25</f>
        <v>Modelo Integrado de Planeación y Gestión</v>
      </c>
      <c r="G2279" s="1022">
        <v>9</v>
      </c>
      <c r="H2279" s="1022" t="s">
        <v>142</v>
      </c>
      <c r="I2279" s="1022">
        <f>'PIC 2026'!Q25</f>
        <v>1</v>
      </c>
      <c r="J2279" s="1022">
        <f>'PIC 2026'!E25+'PIC 2026'!F25+'PIC 2026'!G25+'PIC 2026'!H25+'PIC 2026'!I25+'PIC 2026'!J25+'PIC 2026'!K25+'PIC 2026'!L25+'PIC 2026'!M25</f>
        <v>1</v>
      </c>
      <c r="K2279" s="1022">
        <f>'PIC 2026'!V25+'PIC 2026'!W25+'PIC 2026'!X25+'PIC 2026'!Y25+'PIC 2026'!Z25+'PIC 2026'!AA25+'PIC 2026'!AB25+'PIC 2026'!AC25+'PIC 2026'!AD25</f>
        <v>1</v>
      </c>
      <c r="L2279" s="1031">
        <f t="shared" si="253"/>
        <v>1</v>
      </c>
      <c r="M2279" s="1031">
        <f t="shared" si="252"/>
        <v>1</v>
      </c>
      <c r="N2279" s="1022">
        <f>'PIC 2026'!M25</f>
        <v>0</v>
      </c>
      <c r="O2279" s="1022">
        <f>'PIC 2026'!AD25</f>
        <v>0</v>
      </c>
      <c r="P2279" s="1029" t="e">
        <f t="shared" si="256"/>
        <v>#DIV/0!</v>
      </c>
      <c r="Q2279" s="1029"/>
      <c r="R2279" s="1022">
        <f t="shared" si="254"/>
        <v>0</v>
      </c>
      <c r="S2279" s="1022">
        <f t="shared" si="255"/>
        <v>0</v>
      </c>
    </row>
    <row r="2280" spans="1:19">
      <c r="A2280" s="1022">
        <v>19</v>
      </c>
      <c r="B2280" s="1023" t="str">
        <f>'PIC 2026'!B26</f>
        <v>PIC19</v>
      </c>
      <c r="C2280" s="1053" t="s">
        <v>149</v>
      </c>
      <c r="D2280" s="1053" t="s">
        <v>113</v>
      </c>
      <c r="E2280" s="1023" t="str">
        <f>'PIC 2026'!T26</f>
        <v xml:space="preserve">Secretaria General </v>
      </c>
      <c r="F2280" s="1022" t="str">
        <f>'PIC 2026'!C26</f>
        <v>Sistema de Gestión de calidad</v>
      </c>
      <c r="G2280" s="1022">
        <v>9</v>
      </c>
      <c r="H2280" s="1022" t="s">
        <v>142</v>
      </c>
      <c r="I2280" s="1022">
        <f>'PIC 2026'!Q26</f>
        <v>2</v>
      </c>
      <c r="J2280" s="1022">
        <f>'PIC 2026'!E26+'PIC 2026'!F26+'PIC 2026'!G26+'PIC 2026'!H26+'PIC 2026'!I26+'PIC 2026'!J26+'PIC 2026'!K26+'PIC 2026'!L26+'PIC 2026'!M26</f>
        <v>2</v>
      </c>
      <c r="K2280" s="1022">
        <f>'PIC 2026'!V26+'PIC 2026'!W26+'PIC 2026'!X26+'PIC 2026'!Y26+'PIC 2026'!Z26+'PIC 2026'!AA26+'PIC 2026'!AB26+'PIC 2026'!AC26+'PIC 2026'!AD26</f>
        <v>0</v>
      </c>
      <c r="L2280" s="1031">
        <f t="shared" si="253"/>
        <v>1</v>
      </c>
      <c r="M2280" s="1031">
        <f t="shared" si="252"/>
        <v>0</v>
      </c>
      <c r="N2280" s="1022">
        <f>'PIC 2026'!M26</f>
        <v>1</v>
      </c>
      <c r="O2280" s="1022">
        <f>'PIC 2026'!AD26</f>
        <v>0</v>
      </c>
      <c r="P2280" s="1029">
        <f t="shared" si="256"/>
        <v>0</v>
      </c>
      <c r="Q2280" s="1029"/>
      <c r="R2280" s="1022">
        <f t="shared" si="254"/>
        <v>-2</v>
      </c>
      <c r="S2280" s="1022">
        <f t="shared" si="255"/>
        <v>-1</v>
      </c>
    </row>
    <row r="2281" spans="1:19">
      <c r="A2281" s="1022">
        <v>20</v>
      </c>
      <c r="B2281" s="1023" t="str">
        <f>'PIC 2026'!B27</f>
        <v>PIC20</v>
      </c>
      <c r="C2281" s="1053" t="s">
        <v>149</v>
      </c>
      <c r="D2281" s="1053" t="s">
        <v>113</v>
      </c>
      <c r="E2281" s="1023" t="str">
        <f>'PIC 2026'!T27</f>
        <v xml:space="preserve">Secretaria General </v>
      </c>
      <c r="F2281" s="1022" t="str">
        <f>'PIC 2026'!C27</f>
        <v xml:space="preserve">Aspectos de sensibilidad para las áreas administrativas sobre la gestión metrologíca </v>
      </c>
      <c r="G2281" s="1022">
        <v>9</v>
      </c>
      <c r="H2281" s="1022" t="s">
        <v>142</v>
      </c>
      <c r="I2281" s="1022">
        <f>'PIC 2026'!Q27</f>
        <v>5</v>
      </c>
      <c r="J2281" s="1022">
        <f>'PIC 2026'!E27+'PIC 2026'!F27+'PIC 2026'!G27+'PIC 2026'!H27+'PIC 2026'!I27+'PIC 2026'!J27+'PIC 2026'!K27+'PIC 2026'!L27+'PIC 2026'!M27</f>
        <v>3</v>
      </c>
      <c r="K2281" s="1022">
        <f>'PIC 2026'!V27+'PIC 2026'!W27+'PIC 2026'!X27+'PIC 2026'!Y27+'PIC 2026'!Z27+'PIC 2026'!AA27+'PIC 2026'!AB27+'PIC 2026'!AC27+'PIC 2026'!AD27</f>
        <v>0</v>
      </c>
      <c r="L2281" s="1031">
        <f t="shared" si="253"/>
        <v>0.6</v>
      </c>
      <c r="M2281" s="1031">
        <f t="shared" si="252"/>
        <v>0</v>
      </c>
      <c r="N2281" s="1022">
        <f>'PIC 2026'!M27</f>
        <v>0</v>
      </c>
      <c r="O2281" s="1022">
        <f>'PIC 2026'!AD27</f>
        <v>0</v>
      </c>
      <c r="P2281" s="1029" t="e">
        <f t="shared" si="256"/>
        <v>#DIV/0!</v>
      </c>
      <c r="Q2281" s="1029"/>
      <c r="R2281" s="1022">
        <f t="shared" si="254"/>
        <v>-3</v>
      </c>
      <c r="S2281" s="1022">
        <f t="shared" si="255"/>
        <v>0</v>
      </c>
    </row>
    <row r="2282" spans="1:19">
      <c r="A2282" s="1022">
        <v>21</v>
      </c>
      <c r="B2282" s="1023" t="str">
        <f>'PIC 2026'!B28</f>
        <v>PIC21</v>
      </c>
      <c r="C2282" s="1053" t="s">
        <v>149</v>
      </c>
      <c r="D2282" s="1053" t="s">
        <v>113</v>
      </c>
      <c r="E2282" s="1023" t="str">
        <f>'PIC 2026'!T28</f>
        <v xml:space="preserve">Secretaria General </v>
      </c>
      <c r="F2282" s="1022" t="str">
        <f>'PIC 2026'!C28</f>
        <v>Normatividad vigente de Talento Humano</v>
      </c>
      <c r="G2282" s="1022">
        <v>9</v>
      </c>
      <c r="H2282" s="1022" t="s">
        <v>142</v>
      </c>
      <c r="I2282" s="1022">
        <f>'PIC 2026'!Q28</f>
        <v>5</v>
      </c>
      <c r="J2282" s="1022">
        <f>'PIC 2026'!E28+'PIC 2026'!F28+'PIC 2026'!G28+'PIC 2026'!H28+'PIC 2026'!I28+'PIC 2026'!J28+'PIC 2026'!K28+'PIC 2026'!L28+'PIC 2026'!M28</f>
        <v>4</v>
      </c>
      <c r="K2282" s="1022">
        <f>'PIC 2026'!V28+'PIC 2026'!W28+'PIC 2026'!X28+'PIC 2026'!Y28+'PIC 2026'!Z28+'PIC 2026'!AA28+'PIC 2026'!AB28+'PIC 2026'!AC28+'PIC 2026'!AD28</f>
        <v>1</v>
      </c>
      <c r="L2282" s="1031">
        <f t="shared" si="253"/>
        <v>0.8</v>
      </c>
      <c r="M2282" s="1031">
        <f t="shared" si="252"/>
        <v>0.2</v>
      </c>
      <c r="N2282" s="1022">
        <f>'PIC 2026'!M28</f>
        <v>0</v>
      </c>
      <c r="O2282" s="1022">
        <f>'PIC 2026'!AD28</f>
        <v>0</v>
      </c>
      <c r="P2282" s="1029" t="e">
        <f t="shared" si="256"/>
        <v>#DIV/0!</v>
      </c>
      <c r="Q2282" s="1029"/>
      <c r="R2282" s="1022">
        <f t="shared" si="254"/>
        <v>-3</v>
      </c>
      <c r="S2282" s="1022">
        <f t="shared" si="255"/>
        <v>0</v>
      </c>
    </row>
    <row r="2283" spans="1:19">
      <c r="A2283" s="1022">
        <v>22</v>
      </c>
      <c r="B2283" s="1023" t="str">
        <f>'PIC 2026'!B29</f>
        <v>PIC22</v>
      </c>
      <c r="C2283" s="1053" t="s">
        <v>149</v>
      </c>
      <c r="D2283" s="1053" t="s">
        <v>113</v>
      </c>
      <c r="E2283" s="1023" t="str">
        <f>'PIC 2026'!T29</f>
        <v xml:space="preserve">Secretaria General </v>
      </c>
      <c r="F2283" s="1022" t="str">
        <f>'PIC 2026'!C29</f>
        <v>Administracion Publica</v>
      </c>
      <c r="G2283" s="1022">
        <v>9</v>
      </c>
      <c r="H2283" s="1022" t="s">
        <v>142</v>
      </c>
      <c r="I2283" s="1022">
        <f>'PIC 2026'!Q29</f>
        <v>4</v>
      </c>
      <c r="J2283" s="1022">
        <f>'PIC 2026'!E29+'PIC 2026'!F29+'PIC 2026'!G29+'PIC 2026'!H29+'PIC 2026'!I29+'PIC 2026'!J29+'PIC 2026'!K29+'PIC 2026'!L29+'PIC 2026'!M29</f>
        <v>3</v>
      </c>
      <c r="K2283" s="1022">
        <f>'PIC 2026'!V29+'PIC 2026'!W29+'PIC 2026'!X29+'PIC 2026'!Y29+'PIC 2026'!Z29+'PIC 2026'!AA29+'PIC 2026'!AB29+'PIC 2026'!AC29+'PIC 2026'!AD29</f>
        <v>0</v>
      </c>
      <c r="L2283" s="1031">
        <f t="shared" si="253"/>
        <v>0.75</v>
      </c>
      <c r="M2283" s="1031">
        <f t="shared" si="252"/>
        <v>0</v>
      </c>
      <c r="N2283" s="1022">
        <f>'PIC 2026'!M29</f>
        <v>1</v>
      </c>
      <c r="O2283" s="1022">
        <f>'PIC 2026'!AD29</f>
        <v>0</v>
      </c>
      <c r="P2283" s="1029">
        <f t="shared" si="256"/>
        <v>0</v>
      </c>
      <c r="Q2283" s="1029"/>
      <c r="R2283" s="1022">
        <f t="shared" si="254"/>
        <v>-3</v>
      </c>
      <c r="S2283" s="1022">
        <f t="shared" si="255"/>
        <v>-1</v>
      </c>
    </row>
    <row r="2284" spans="1:19">
      <c r="A2284" s="1022">
        <v>23</v>
      </c>
      <c r="B2284" s="1023" t="str">
        <f>'PIC 2026'!B30</f>
        <v>PIC23</v>
      </c>
      <c r="C2284" s="1053" t="s">
        <v>149</v>
      </c>
      <c r="D2284" s="1053" t="s">
        <v>113</v>
      </c>
      <c r="E2284" s="1023" t="str">
        <f>'PIC 2026'!T30</f>
        <v xml:space="preserve">Secretaria General </v>
      </c>
      <c r="F2284" s="1022" t="str">
        <f>'PIC 2026'!C30</f>
        <v>Inducción y Reinducción</v>
      </c>
      <c r="G2284" s="1022">
        <v>9</v>
      </c>
      <c r="H2284" s="1022" t="s">
        <v>142</v>
      </c>
      <c r="I2284" s="1022">
        <f>'PIC 2026'!Q30</f>
        <v>3</v>
      </c>
      <c r="J2284" s="1022">
        <f>'PIC 2026'!E30+'PIC 2026'!F30+'PIC 2026'!G30+'PIC 2026'!H30+'PIC 2026'!I30+'PIC 2026'!J30+'PIC 2026'!K30+'PIC 2026'!L30+'PIC 2026'!M30</f>
        <v>2</v>
      </c>
      <c r="K2284" s="1022">
        <f>'PIC 2026'!V30+'PIC 2026'!W30+'PIC 2026'!X30+'PIC 2026'!Y30+'PIC 2026'!Z30+'PIC 2026'!AA30+'PIC 2026'!AB30+'PIC 2026'!AC30+'PIC 2026'!AD30</f>
        <v>1</v>
      </c>
      <c r="L2284" s="1031">
        <f t="shared" si="253"/>
        <v>0.66666666666666663</v>
      </c>
      <c r="M2284" s="1031">
        <f t="shared" si="252"/>
        <v>0.33333333333333331</v>
      </c>
      <c r="N2284" s="1022">
        <f>'PIC 2026'!M30</f>
        <v>0</v>
      </c>
      <c r="O2284" s="1022">
        <f>'PIC 2026'!AD30</f>
        <v>0</v>
      </c>
      <c r="P2284" s="1029" t="e">
        <f t="shared" si="256"/>
        <v>#DIV/0!</v>
      </c>
      <c r="Q2284" s="1029"/>
      <c r="R2284" s="1022">
        <f t="shared" si="254"/>
        <v>-1</v>
      </c>
      <c r="S2284" s="1022">
        <f t="shared" si="255"/>
        <v>0</v>
      </c>
    </row>
    <row r="2285" spans="1:19">
      <c r="A2285" s="1022">
        <v>24</v>
      </c>
      <c r="B2285" s="1023" t="str">
        <f>'PIC 2026'!B31</f>
        <v>PIC24</v>
      </c>
      <c r="C2285" s="1053" t="s">
        <v>149</v>
      </c>
      <c r="D2285" s="1053" t="s">
        <v>113</v>
      </c>
      <c r="E2285" s="1023" t="str">
        <f>'PIC 2026'!T31</f>
        <v xml:space="preserve">Secretaria General </v>
      </c>
      <c r="F2285" s="1022" t="str">
        <f>'PIC 2026'!C31</f>
        <v>Entrenamiento en el puesto de trabajo</v>
      </c>
      <c r="G2285" s="1022">
        <v>9</v>
      </c>
      <c r="H2285" s="1022" t="s">
        <v>142</v>
      </c>
      <c r="I2285" s="1022">
        <f>'PIC 2026'!Q31</f>
        <v>3</v>
      </c>
      <c r="J2285" s="1022">
        <f>'PIC 2026'!E31+'PIC 2026'!F31+'PIC 2026'!G31+'PIC 2026'!H31+'PIC 2026'!I31+'PIC 2026'!J31+'PIC 2026'!K31+'PIC 2026'!L31+'PIC 2026'!M31</f>
        <v>2</v>
      </c>
      <c r="K2285" s="1022">
        <f>'PIC 2026'!V31+'PIC 2026'!W31+'PIC 2026'!X31+'PIC 2026'!Y31+'PIC 2026'!Z31+'PIC 2026'!AA31+'PIC 2026'!AB31+'PIC 2026'!AC31+'PIC 2026'!AD31</f>
        <v>1</v>
      </c>
      <c r="L2285" s="1031">
        <f t="shared" si="253"/>
        <v>0.66666666666666663</v>
      </c>
      <c r="M2285" s="1031">
        <f t="shared" si="252"/>
        <v>0.33333333333333331</v>
      </c>
      <c r="N2285" s="1022">
        <f>'PIC 2026'!M31</f>
        <v>0</v>
      </c>
      <c r="O2285" s="1022">
        <f>'PIC 2026'!AD31</f>
        <v>0</v>
      </c>
      <c r="P2285" s="1029" t="e">
        <f t="shared" si="256"/>
        <v>#DIV/0!</v>
      </c>
      <c r="Q2285" s="1029"/>
      <c r="R2285" s="1022">
        <f t="shared" si="254"/>
        <v>-1</v>
      </c>
      <c r="S2285" s="1022">
        <f t="shared" si="255"/>
        <v>0</v>
      </c>
    </row>
    <row r="2286" spans="1:19">
      <c r="A2286" s="1022">
        <v>25</v>
      </c>
      <c r="B2286" s="1023" t="str">
        <f>'PIC 2026'!B32</f>
        <v>PIC25</v>
      </c>
      <c r="C2286" s="1053" t="s">
        <v>149</v>
      </c>
      <c r="D2286" s="1053" t="s">
        <v>113</v>
      </c>
      <c r="E2286" s="1023" t="str">
        <f>'PIC 2026'!T32</f>
        <v xml:space="preserve">Secretaria General </v>
      </c>
      <c r="F2286" s="1022" t="str">
        <f>'PIC 2026'!C32</f>
        <v>Bilingüismo</v>
      </c>
      <c r="G2286" s="1022">
        <v>9</v>
      </c>
      <c r="H2286" s="1022" t="s">
        <v>142</v>
      </c>
      <c r="I2286" s="1022">
        <f>'PIC 2026'!Q32</f>
        <v>1</v>
      </c>
      <c r="J2286" s="1022">
        <f>'PIC 2026'!E32+'PIC 2026'!F32+'PIC 2026'!G32+'PIC 2026'!H32+'PIC 2026'!I32+'PIC 2026'!J32+'PIC 2026'!K32+'PIC 2026'!L32+'PIC 2026'!M32</f>
        <v>0</v>
      </c>
      <c r="K2286" s="1022">
        <f>'PIC 2026'!V32+'PIC 2026'!W32+'PIC 2026'!X32+'PIC 2026'!Y32+'PIC 2026'!Z32+'PIC 2026'!AA32+'PIC 2026'!AB32+'PIC 2026'!AC32+'PIC 2026'!AD32</f>
        <v>0</v>
      </c>
      <c r="L2286" s="1031">
        <f t="shared" si="253"/>
        <v>0</v>
      </c>
      <c r="M2286" s="1031">
        <f t="shared" si="252"/>
        <v>0</v>
      </c>
      <c r="N2286" s="1022">
        <f>'PIC 2026'!M32</f>
        <v>0</v>
      </c>
      <c r="O2286" s="1022">
        <f>'PIC 2026'!AD32</f>
        <v>0</v>
      </c>
      <c r="P2286" s="1029" t="e">
        <f t="shared" si="256"/>
        <v>#DIV/0!</v>
      </c>
      <c r="Q2286" s="1029"/>
      <c r="R2286" s="1022">
        <f t="shared" si="254"/>
        <v>0</v>
      </c>
      <c r="S2286" s="1022">
        <f t="shared" si="255"/>
        <v>0</v>
      </c>
    </row>
    <row r="2287" spans="1:19">
      <c r="A2287" s="1022">
        <v>26</v>
      </c>
      <c r="B2287" s="1023" t="str">
        <f>'PIC 2026'!B33</f>
        <v>PIC26</v>
      </c>
      <c r="C2287" s="1053" t="s">
        <v>149</v>
      </c>
      <c r="D2287" s="1053" t="s">
        <v>113</v>
      </c>
      <c r="E2287" s="1023" t="str">
        <f>'PIC 2026'!T33</f>
        <v xml:space="preserve">Secretaria General </v>
      </c>
      <c r="F2287" s="1022" t="str">
        <f>'PIC 2026'!C33</f>
        <v>Capacitación SG-SST y SGA</v>
      </c>
      <c r="G2287" s="1022">
        <v>9</v>
      </c>
      <c r="H2287" s="1022" t="s">
        <v>142</v>
      </c>
      <c r="I2287" s="1022">
        <f>'PIC 2026'!Q33</f>
        <v>14</v>
      </c>
      <c r="J2287" s="1022">
        <f>'PIC 2026'!E33+'PIC 2026'!F33+'PIC 2026'!G33+'PIC 2026'!H33+'PIC 2026'!I33+'PIC 2026'!J33+'PIC 2026'!K33+'PIC 2026'!L33+'PIC 2026'!M33</f>
        <v>13</v>
      </c>
      <c r="K2287" s="1022">
        <f>'PIC 2026'!V33+'PIC 2026'!W33+'PIC 2026'!X33+'PIC 2026'!Y33+'PIC 2026'!Z33+'PIC 2026'!AA33+'PIC 2026'!AB33+'PIC 2026'!AC33+'PIC 2026'!AD33</f>
        <v>4</v>
      </c>
      <c r="L2287" s="1031">
        <f t="shared" si="253"/>
        <v>0.9285714285714286</v>
      </c>
      <c r="M2287" s="1031">
        <f t="shared" si="252"/>
        <v>0.2857142857142857</v>
      </c>
      <c r="N2287" s="1022">
        <f>'PIC 2026'!M33</f>
        <v>2</v>
      </c>
      <c r="O2287" s="1022">
        <f>'PIC 2026'!AD33</f>
        <v>0</v>
      </c>
      <c r="P2287" s="1029">
        <f t="shared" si="256"/>
        <v>0</v>
      </c>
      <c r="Q2287" s="1029"/>
      <c r="R2287" s="1022">
        <f t="shared" si="254"/>
        <v>-9</v>
      </c>
      <c r="S2287" s="1022">
        <f t="shared" si="255"/>
        <v>-2</v>
      </c>
    </row>
    <row r="2288" spans="1:19" ht="13.5" customHeight="1">
      <c r="A2288" s="1022">
        <v>1</v>
      </c>
      <c r="B2288" s="1023" t="str">
        <f>'PIC 2026'!B8</f>
        <v>PIC1</v>
      </c>
      <c r="C2288" s="1022" t="s">
        <v>149</v>
      </c>
      <c r="D2288" s="1022" t="s">
        <v>113</v>
      </c>
      <c r="E2288" s="1023" t="str">
        <f>'PIC 2026'!T8</f>
        <v xml:space="preserve">Secretaria General </v>
      </c>
      <c r="F2288" s="1022" t="str">
        <f>'PIC 2026'!C8</f>
        <v>Participación ciudadana</v>
      </c>
      <c r="G2288" s="1022">
        <v>10</v>
      </c>
      <c r="H2288" s="1022" t="s">
        <v>143</v>
      </c>
      <c r="I2288" s="1022">
        <f>'PIC 2026'!Q8</f>
        <v>1</v>
      </c>
      <c r="J2288" s="1022">
        <f>'PIC 2026'!E8+'PIC 2026'!F8+'PIC 2026'!G8+'PIC 2026'!H8+'PIC 2026'!I8+'PIC 2026'!J8+'PIC 2026'!K8+'PIC 2026'!L8+'PIC 2026'!M8+'PIC 2026'!N8</f>
        <v>1</v>
      </c>
      <c r="K2288" s="1022">
        <f>'PIC 2026'!V8+'PIC 2026'!W8+'PIC 2026'!X8+'PIC 2026'!Y8+'PIC 2026'!Z8+'PIC 2026'!AA8+'PIC 2026'!AB8+'PIC 2026'!AC8+'PIC 2026'!AD8+'PIC 2026'!AE8</f>
        <v>1</v>
      </c>
      <c r="L2288" s="1031">
        <f t="shared" si="253"/>
        <v>1</v>
      </c>
      <c r="M2288" s="1031">
        <f t="shared" si="252"/>
        <v>1</v>
      </c>
      <c r="N2288" s="1022">
        <f>'PIC 2026'!N8</f>
        <v>0</v>
      </c>
      <c r="O2288" s="1022">
        <f>'PIC 2026'!AE8</f>
        <v>0</v>
      </c>
      <c r="P2288" s="1029" t="e">
        <f t="shared" si="256"/>
        <v>#DIV/0!</v>
      </c>
      <c r="Q2288" s="1029"/>
      <c r="R2288" s="1022">
        <f t="shared" si="254"/>
        <v>0</v>
      </c>
      <c r="S2288" s="1022">
        <f t="shared" si="255"/>
        <v>0</v>
      </c>
    </row>
    <row r="2289" spans="1:19">
      <c r="A2289" s="1022">
        <v>2</v>
      </c>
      <c r="B2289" s="1023" t="str">
        <f>'PIC 2026'!B9</f>
        <v>PIC 2</v>
      </c>
      <c r="C2289" s="1053" t="s">
        <v>149</v>
      </c>
      <c r="D2289" s="1053" t="s">
        <v>113</v>
      </c>
      <c r="E2289" s="1023" t="str">
        <f>'PIC 2026'!T9</f>
        <v xml:space="preserve">Secretaria General </v>
      </c>
      <c r="F2289" s="1022" t="str">
        <f>'PIC 2026'!C9</f>
        <v>Lenguaje concordante y no discriminación</v>
      </c>
      <c r="G2289" s="1022">
        <v>10</v>
      </c>
      <c r="H2289" s="1022" t="s">
        <v>143</v>
      </c>
      <c r="I2289" s="1022">
        <f>'PIC 2026'!Q9</f>
        <v>1</v>
      </c>
      <c r="J2289" s="1022">
        <f>'PIC 2026'!E9+'PIC 2026'!F9+'PIC 2026'!G9+'PIC 2026'!H9+'PIC 2026'!I9+'PIC 2026'!J9+'PIC 2026'!K9+'PIC 2026'!L9+'PIC 2026'!M9+'PIC 2026'!N9</f>
        <v>1</v>
      </c>
      <c r="K2289" s="1022">
        <f>'PIC 2026'!V9+'PIC 2026'!W9+'PIC 2026'!X9+'PIC 2026'!Y9+'PIC 2026'!Z9+'PIC 2026'!AA9+'PIC 2026'!AB9+'PIC 2026'!AC9+'PIC 2026'!AD9+'PIC 2026'!AE9</f>
        <v>1</v>
      </c>
      <c r="L2289" s="1031">
        <f t="shared" si="253"/>
        <v>1</v>
      </c>
      <c r="M2289" s="1031">
        <f t="shared" si="252"/>
        <v>1</v>
      </c>
      <c r="N2289" s="1022">
        <f>'PIC 2026'!N9</f>
        <v>0</v>
      </c>
      <c r="O2289" s="1022">
        <f>'PIC 2026'!AE9</f>
        <v>0</v>
      </c>
      <c r="P2289" s="1029" t="e">
        <f t="shared" si="256"/>
        <v>#DIV/0!</v>
      </c>
      <c r="Q2289" s="1029"/>
      <c r="R2289" s="1022">
        <f t="shared" si="254"/>
        <v>0</v>
      </c>
      <c r="S2289" s="1022">
        <f t="shared" si="255"/>
        <v>0</v>
      </c>
    </row>
    <row r="2290" spans="1:19">
      <c r="A2290" s="1022">
        <v>3</v>
      </c>
      <c r="B2290" s="1023" t="str">
        <f>'PIC 2026'!B10</f>
        <v>PIC3</v>
      </c>
      <c r="C2290" s="1053" t="s">
        <v>149</v>
      </c>
      <c r="D2290" s="1053" t="s">
        <v>113</v>
      </c>
      <c r="E2290" s="1023" t="str">
        <f>'PIC 2026'!T10</f>
        <v xml:space="preserve">Secretaria General </v>
      </c>
      <c r="F2290" s="1022" t="str">
        <f>'PIC 2026'!C10</f>
        <v>Educación ambiental, territorio y recursos naturales</v>
      </c>
      <c r="G2290" s="1022">
        <v>10</v>
      </c>
      <c r="H2290" s="1022" t="s">
        <v>143</v>
      </c>
      <c r="I2290" s="1022">
        <f>'PIC 2026'!Q10</f>
        <v>3</v>
      </c>
      <c r="J2290" s="1022">
        <f>'PIC 2026'!E10+'PIC 2026'!F10+'PIC 2026'!G10+'PIC 2026'!H10+'PIC 2026'!I10+'PIC 2026'!J10+'PIC 2026'!K10+'PIC 2026'!L10+'PIC 2026'!M10+'PIC 2026'!N10</f>
        <v>3</v>
      </c>
      <c r="K2290" s="1022">
        <f>'PIC 2026'!V10+'PIC 2026'!W10+'PIC 2026'!X10+'PIC 2026'!Y10+'PIC 2026'!Z10+'PIC 2026'!AA10+'PIC 2026'!AB10+'PIC 2026'!AC10+'PIC 2026'!AD10+'PIC 2026'!AE10</f>
        <v>1</v>
      </c>
      <c r="L2290" s="1031">
        <f t="shared" si="253"/>
        <v>1</v>
      </c>
      <c r="M2290" s="1031">
        <f t="shared" ref="M2290:M2389" si="257">K2290/I2290</f>
        <v>0.33333333333333331</v>
      </c>
      <c r="N2290" s="1022">
        <f>'PIC 2026'!N10</f>
        <v>0</v>
      </c>
      <c r="O2290" s="1022">
        <f>'PIC 2026'!AE10</f>
        <v>0</v>
      </c>
      <c r="P2290" s="1029" t="e">
        <f t="shared" si="256"/>
        <v>#DIV/0!</v>
      </c>
      <c r="Q2290" s="1029"/>
      <c r="R2290" s="1022">
        <f t="shared" si="254"/>
        <v>-2</v>
      </c>
      <c r="S2290" s="1022">
        <f t="shared" si="255"/>
        <v>0</v>
      </c>
    </row>
    <row r="2291" spans="1:19">
      <c r="A2291" s="1022">
        <v>4</v>
      </c>
      <c r="B2291" s="1023" t="str">
        <f>'PIC 2026'!B11</f>
        <v>PIC4</v>
      </c>
      <c r="C2291" s="1053" t="s">
        <v>149</v>
      </c>
      <c r="D2291" s="1053" t="s">
        <v>113</v>
      </c>
      <c r="E2291" s="1023" t="str">
        <f>'PIC 2026'!T11</f>
        <v xml:space="preserve">Secretaria General </v>
      </c>
      <c r="F2291" s="1022" t="str">
        <f>'PIC 2026'!C11</f>
        <v>Cambio climático y desafíos desde la ciudadanía</v>
      </c>
      <c r="G2291" s="1022">
        <v>10</v>
      </c>
      <c r="H2291" s="1022" t="s">
        <v>143</v>
      </c>
      <c r="I2291" s="1022">
        <f>'PIC 2026'!Q11</f>
        <v>2</v>
      </c>
      <c r="J2291" s="1022">
        <f>'PIC 2026'!E11+'PIC 2026'!F11+'PIC 2026'!G11+'PIC 2026'!H11+'PIC 2026'!I11+'PIC 2026'!J11+'PIC 2026'!K11+'PIC 2026'!L11+'PIC 2026'!M11+'PIC 2026'!N11</f>
        <v>1</v>
      </c>
      <c r="K2291" s="1022">
        <f>'PIC 2026'!V11+'PIC 2026'!W11+'PIC 2026'!X11+'PIC 2026'!Y11+'PIC 2026'!Z11+'PIC 2026'!AA11+'PIC 2026'!AB11+'PIC 2026'!AC11+'PIC 2026'!AD11+'PIC 2026'!AE11</f>
        <v>0</v>
      </c>
      <c r="L2291" s="1031">
        <f t="shared" si="253"/>
        <v>0.5</v>
      </c>
      <c r="M2291" s="1031">
        <f t="shared" si="257"/>
        <v>0</v>
      </c>
      <c r="N2291" s="1022">
        <f>'PIC 2026'!N11</f>
        <v>0</v>
      </c>
      <c r="O2291" s="1022">
        <f>'PIC 2026'!AE11</f>
        <v>0</v>
      </c>
      <c r="P2291" s="1029" t="e">
        <f t="shared" si="256"/>
        <v>#DIV/0!</v>
      </c>
      <c r="Q2291" s="1029"/>
      <c r="R2291" s="1022">
        <f t="shared" si="254"/>
        <v>-1</v>
      </c>
      <c r="S2291" s="1022">
        <f t="shared" si="255"/>
        <v>0</v>
      </c>
    </row>
    <row r="2292" spans="1:19">
      <c r="A2292" s="1022">
        <v>5</v>
      </c>
      <c r="B2292" s="1023" t="str">
        <f>'PIC 2026'!B12</f>
        <v>PIC5</v>
      </c>
      <c r="C2292" s="1053" t="s">
        <v>149</v>
      </c>
      <c r="D2292" s="1053" t="s">
        <v>113</v>
      </c>
      <c r="E2292" s="1023" t="str">
        <f>'PIC 2026'!T12</f>
        <v xml:space="preserve">Secretaria General </v>
      </c>
      <c r="F2292" s="1022" t="str">
        <f>'PIC 2026'!C12</f>
        <v xml:space="preserve">Acciones afirmativas que contribuyan a escenarios incluyentes </v>
      </c>
      <c r="G2292" s="1022">
        <v>10</v>
      </c>
      <c r="H2292" s="1022" t="s">
        <v>143</v>
      </c>
      <c r="I2292" s="1022">
        <f>'PIC 2026'!Q12</f>
        <v>2</v>
      </c>
      <c r="J2292" s="1022">
        <f>'PIC 2026'!E12+'PIC 2026'!F12+'PIC 2026'!G12+'PIC 2026'!H12+'PIC 2026'!I12+'PIC 2026'!J12+'PIC 2026'!K12+'PIC 2026'!L12+'PIC 2026'!M12+'PIC 2026'!N12</f>
        <v>2</v>
      </c>
      <c r="K2292" s="1022">
        <f>'PIC 2026'!V12+'PIC 2026'!W12+'PIC 2026'!X12+'PIC 2026'!Y12+'PIC 2026'!Z12+'PIC 2026'!AA12+'PIC 2026'!AB12+'PIC 2026'!AC12+'PIC 2026'!AD12+'PIC 2026'!AE12</f>
        <v>0</v>
      </c>
      <c r="L2292" s="1031">
        <f t="shared" si="253"/>
        <v>1</v>
      </c>
      <c r="M2292" s="1031">
        <f t="shared" si="257"/>
        <v>0</v>
      </c>
      <c r="N2292" s="1022">
        <f>'PIC 2026'!N12</f>
        <v>0</v>
      </c>
      <c r="O2292" s="1022">
        <f>'PIC 2026'!AE12</f>
        <v>0</v>
      </c>
      <c r="P2292" s="1029" t="e">
        <f t="shared" si="256"/>
        <v>#DIV/0!</v>
      </c>
      <c r="Q2292" s="1029"/>
      <c r="R2292" s="1022">
        <f t="shared" si="254"/>
        <v>-2</v>
      </c>
      <c r="S2292" s="1022">
        <f t="shared" si="255"/>
        <v>0</v>
      </c>
    </row>
    <row r="2293" spans="1:19">
      <c r="A2293" s="1022">
        <v>6</v>
      </c>
      <c r="B2293" s="1023" t="str">
        <f>'PIC 2026'!B13</f>
        <v>PIC6</v>
      </c>
      <c r="C2293" s="1053" t="s">
        <v>149</v>
      </c>
      <c r="D2293" s="1053" t="s">
        <v>113</v>
      </c>
      <c r="E2293" s="1023" t="str">
        <f>'PIC 2026'!T13</f>
        <v xml:space="preserve">Secretaria General </v>
      </c>
      <c r="F2293" s="1022" t="str">
        <f>'PIC 2026'!C13</f>
        <v>Comunicación asertiva</v>
      </c>
      <c r="G2293" s="1022">
        <v>10</v>
      </c>
      <c r="H2293" s="1022" t="s">
        <v>143</v>
      </c>
      <c r="I2293" s="1022">
        <f>'PIC 2026'!Q13</f>
        <v>2</v>
      </c>
      <c r="J2293" s="1022">
        <f>'PIC 2026'!E13+'PIC 2026'!F13+'PIC 2026'!G13+'PIC 2026'!H13+'PIC 2026'!I13+'PIC 2026'!J13+'PIC 2026'!K13+'PIC 2026'!L13+'PIC 2026'!M13+'PIC 2026'!N13</f>
        <v>2</v>
      </c>
      <c r="K2293" s="1022">
        <f>'PIC 2026'!V13+'PIC 2026'!W13+'PIC 2026'!X13+'PIC 2026'!Y13+'PIC 2026'!Z13+'PIC 2026'!AA13+'PIC 2026'!AB13+'PIC 2026'!AC13+'PIC 2026'!AD13+'PIC 2026'!AE13</f>
        <v>1</v>
      </c>
      <c r="L2293" s="1031">
        <f t="shared" si="253"/>
        <v>1</v>
      </c>
      <c r="M2293" s="1031">
        <f t="shared" si="257"/>
        <v>0.5</v>
      </c>
      <c r="N2293" s="1022">
        <f>'PIC 2026'!N13</f>
        <v>0</v>
      </c>
      <c r="O2293" s="1022">
        <f>'PIC 2026'!AE13</f>
        <v>0</v>
      </c>
      <c r="P2293" s="1029" t="e">
        <f t="shared" si="256"/>
        <v>#DIV/0!</v>
      </c>
      <c r="Q2293" s="1029"/>
      <c r="R2293" s="1022">
        <f t="shared" si="254"/>
        <v>-1</v>
      </c>
      <c r="S2293" s="1022">
        <f t="shared" si="255"/>
        <v>0</v>
      </c>
    </row>
    <row r="2294" spans="1:19">
      <c r="A2294" s="1022">
        <v>7</v>
      </c>
      <c r="B2294" s="1023" t="str">
        <f>'PIC 2026'!B14</f>
        <v>PIC7</v>
      </c>
      <c r="C2294" s="1053" t="s">
        <v>149</v>
      </c>
      <c r="D2294" s="1053" t="s">
        <v>113</v>
      </c>
      <c r="E2294" s="1023" t="str">
        <f>'PIC 2026'!T14</f>
        <v xml:space="preserve">Secretaria General </v>
      </c>
      <c r="F2294" s="1022" t="str">
        <f>'PIC 2026'!C14</f>
        <v>Programación Python y R</v>
      </c>
      <c r="G2294" s="1022">
        <v>10</v>
      </c>
      <c r="H2294" s="1022" t="s">
        <v>143</v>
      </c>
      <c r="I2294" s="1022">
        <f>'PIC 2026'!Q14</f>
        <v>2</v>
      </c>
      <c r="J2294" s="1022">
        <f>'PIC 2026'!E14+'PIC 2026'!F14+'PIC 2026'!G14+'PIC 2026'!H14+'PIC 2026'!I14+'PIC 2026'!J14+'PIC 2026'!K14+'PIC 2026'!L14+'PIC 2026'!M14+'PIC 2026'!N14</f>
        <v>2</v>
      </c>
      <c r="K2294" s="1022">
        <f>'PIC 2026'!V14+'PIC 2026'!W14+'PIC 2026'!X14+'PIC 2026'!Y14+'PIC 2026'!Z14+'PIC 2026'!AA14+'PIC 2026'!AB14+'PIC 2026'!AC14+'PIC 2026'!AD14+'PIC 2026'!AE14</f>
        <v>0</v>
      </c>
      <c r="L2294" s="1031">
        <f t="shared" si="253"/>
        <v>1</v>
      </c>
      <c r="M2294" s="1031">
        <f t="shared" si="257"/>
        <v>0</v>
      </c>
      <c r="N2294" s="1022">
        <f>'PIC 2026'!N14</f>
        <v>0</v>
      </c>
      <c r="O2294" s="1022">
        <f>'PIC 2026'!AE14</f>
        <v>0</v>
      </c>
      <c r="P2294" s="1029" t="e">
        <f t="shared" si="256"/>
        <v>#DIV/0!</v>
      </c>
      <c r="Q2294" s="1029"/>
      <c r="R2294" s="1022">
        <f t="shared" si="254"/>
        <v>-2</v>
      </c>
      <c r="S2294" s="1022">
        <f t="shared" si="255"/>
        <v>0</v>
      </c>
    </row>
    <row r="2295" spans="1:19">
      <c r="A2295" s="1022">
        <v>8</v>
      </c>
      <c r="B2295" s="1023" t="str">
        <f>'PIC 2026'!B15</f>
        <v>PIC8</v>
      </c>
      <c r="C2295" s="1053" t="s">
        <v>149</v>
      </c>
      <c r="D2295" s="1053" t="s">
        <v>113</v>
      </c>
      <c r="E2295" s="1023" t="str">
        <f>'PIC 2026'!T15</f>
        <v xml:space="preserve">Secretaria General </v>
      </c>
      <c r="F2295" s="1022" t="str">
        <f>'PIC 2026'!C15</f>
        <v>Cibercultura</v>
      </c>
      <c r="G2295" s="1022">
        <v>10</v>
      </c>
      <c r="H2295" s="1022" t="s">
        <v>143</v>
      </c>
      <c r="I2295" s="1022">
        <f>'PIC 2026'!Q15</f>
        <v>4</v>
      </c>
      <c r="J2295" s="1022">
        <f>'PIC 2026'!E15+'PIC 2026'!F15+'PIC 2026'!G15+'PIC 2026'!H15+'PIC 2026'!I15+'PIC 2026'!J15+'PIC 2026'!K15+'PIC 2026'!L15+'PIC 2026'!M15+'PIC 2026'!N15</f>
        <v>4</v>
      </c>
      <c r="K2295" s="1022">
        <f>'PIC 2026'!V15+'PIC 2026'!W15+'PIC 2026'!X15+'PIC 2026'!Y15+'PIC 2026'!Z15+'PIC 2026'!AA15+'PIC 2026'!AB15+'PIC 2026'!AC15+'PIC 2026'!AD15+'PIC 2026'!AE15</f>
        <v>1</v>
      </c>
      <c r="L2295" s="1031">
        <f t="shared" si="253"/>
        <v>1</v>
      </c>
      <c r="M2295" s="1031">
        <f t="shared" si="257"/>
        <v>0.25</v>
      </c>
      <c r="N2295" s="1022">
        <f>'PIC 2026'!N15</f>
        <v>1</v>
      </c>
      <c r="O2295" s="1022">
        <f>'PIC 2026'!AE15</f>
        <v>0</v>
      </c>
      <c r="P2295" s="1029">
        <f t="shared" si="256"/>
        <v>0</v>
      </c>
      <c r="Q2295" s="1029"/>
      <c r="R2295" s="1022">
        <f t="shared" si="254"/>
        <v>-3</v>
      </c>
      <c r="S2295" s="1022">
        <f t="shared" si="255"/>
        <v>-1</v>
      </c>
    </row>
    <row r="2296" spans="1:19">
      <c r="A2296" s="1022">
        <v>9</v>
      </c>
      <c r="B2296" s="1023" t="str">
        <f>'PIC 2026'!B16</f>
        <v>PIC9</v>
      </c>
      <c r="C2296" s="1053" t="s">
        <v>149</v>
      </c>
      <c r="D2296" s="1053" t="s">
        <v>113</v>
      </c>
      <c r="E2296" s="1023" t="str">
        <f>'PIC 2026'!T16</f>
        <v xml:space="preserve">Secretaria General </v>
      </c>
      <c r="F2296" s="1022" t="str">
        <f>'PIC 2026'!C16</f>
        <v>Analitisis de datos</v>
      </c>
      <c r="G2296" s="1022">
        <v>10</v>
      </c>
      <c r="H2296" s="1022" t="s">
        <v>143</v>
      </c>
      <c r="I2296" s="1022">
        <f>'PIC 2026'!Q16</f>
        <v>2</v>
      </c>
      <c r="J2296" s="1022">
        <f>'PIC 2026'!E16+'PIC 2026'!F16+'PIC 2026'!G16+'PIC 2026'!H16+'PIC 2026'!I16+'PIC 2026'!J16+'PIC 2026'!K16+'PIC 2026'!L16+'PIC 2026'!M16+'PIC 2026'!N16</f>
        <v>1</v>
      </c>
      <c r="K2296" s="1022">
        <f>'PIC 2026'!V16+'PIC 2026'!W16+'PIC 2026'!X16+'PIC 2026'!Y16+'PIC 2026'!Z16+'PIC 2026'!AA16+'PIC 2026'!AB16+'PIC 2026'!AC16+'PIC 2026'!AD16+'PIC 2026'!AE16</f>
        <v>0</v>
      </c>
      <c r="L2296" s="1031">
        <f t="shared" si="253"/>
        <v>0.5</v>
      </c>
      <c r="M2296" s="1031">
        <f t="shared" si="257"/>
        <v>0</v>
      </c>
      <c r="N2296" s="1022">
        <f>'PIC 2026'!N16</f>
        <v>0</v>
      </c>
      <c r="O2296" s="1022">
        <f>'PIC 2026'!AE16</f>
        <v>0</v>
      </c>
      <c r="P2296" s="1029" t="e">
        <f t="shared" si="256"/>
        <v>#DIV/0!</v>
      </c>
      <c r="Q2296" s="1029"/>
      <c r="R2296" s="1022">
        <f t="shared" si="254"/>
        <v>-1</v>
      </c>
      <c r="S2296" s="1022">
        <f t="shared" si="255"/>
        <v>0</v>
      </c>
    </row>
    <row r="2297" spans="1:19">
      <c r="A2297" s="1022">
        <v>10</v>
      </c>
      <c r="B2297" s="1023" t="str">
        <f>'PIC 2026'!B17</f>
        <v>PIC10</v>
      </c>
      <c r="C2297" s="1053" t="s">
        <v>149</v>
      </c>
      <c r="D2297" s="1053" t="s">
        <v>113</v>
      </c>
      <c r="E2297" s="1023" t="str">
        <f>'PIC 2026'!T17</f>
        <v xml:space="preserve">Secretaria General </v>
      </c>
      <c r="F2297" s="1022" t="str">
        <f>'PIC 2026'!C17</f>
        <v>Prevención de daño antijuridico</v>
      </c>
      <c r="G2297" s="1022">
        <v>10</v>
      </c>
      <c r="H2297" s="1022" t="s">
        <v>143</v>
      </c>
      <c r="I2297" s="1022">
        <f>'PIC 2026'!Q17</f>
        <v>2</v>
      </c>
      <c r="J2297" s="1022">
        <f>'PIC 2026'!E17+'PIC 2026'!F17+'PIC 2026'!G17+'PIC 2026'!H17+'PIC 2026'!I17+'PIC 2026'!J17+'PIC 2026'!K17+'PIC 2026'!L17+'PIC 2026'!M17+'PIC 2026'!N17</f>
        <v>2</v>
      </c>
      <c r="K2297" s="1022">
        <f>'PIC 2026'!V17+'PIC 2026'!W17+'PIC 2026'!X17+'PIC 2026'!Y17+'PIC 2026'!Z17+'PIC 2026'!AA17+'PIC 2026'!AB17+'PIC 2026'!AC17+'PIC 2026'!AD17+'PIC 2026'!AE17</f>
        <v>0</v>
      </c>
      <c r="L2297" s="1031">
        <f t="shared" si="253"/>
        <v>1</v>
      </c>
      <c r="M2297" s="1031">
        <f t="shared" si="257"/>
        <v>0</v>
      </c>
      <c r="N2297" s="1022">
        <f>'PIC 2026'!N17</f>
        <v>0</v>
      </c>
      <c r="O2297" s="1022">
        <f>'PIC 2026'!AE17</f>
        <v>0</v>
      </c>
      <c r="P2297" s="1029" t="e">
        <f t="shared" si="256"/>
        <v>#DIV/0!</v>
      </c>
      <c r="Q2297" s="1029"/>
      <c r="R2297" s="1022">
        <f t="shared" si="254"/>
        <v>-2</v>
      </c>
      <c r="S2297" s="1022">
        <f t="shared" si="255"/>
        <v>0</v>
      </c>
    </row>
    <row r="2298" spans="1:19">
      <c r="A2298" s="1022">
        <v>11</v>
      </c>
      <c r="B2298" s="1023" t="str">
        <f>'PIC 2026'!B18</f>
        <v>PIC11</v>
      </c>
      <c r="C2298" s="1053" t="s">
        <v>149</v>
      </c>
      <c r="D2298" s="1053" t="s">
        <v>113</v>
      </c>
      <c r="E2298" s="1023" t="str">
        <f>'PIC 2026'!T18</f>
        <v xml:space="preserve">Secretaria General </v>
      </c>
      <c r="F2298" s="1022" t="str">
        <f>'PIC 2026'!C18</f>
        <v>Modelo de gestión y presupuesto orientado a resultados</v>
      </c>
      <c r="G2298" s="1022">
        <v>10</v>
      </c>
      <c r="H2298" s="1022" t="s">
        <v>143</v>
      </c>
      <c r="I2298" s="1022">
        <f>'PIC 2026'!Q18</f>
        <v>2</v>
      </c>
      <c r="J2298" s="1022">
        <f>'PIC 2026'!E18+'PIC 2026'!F18+'PIC 2026'!G18+'PIC 2026'!H18+'PIC 2026'!I18+'PIC 2026'!J18+'PIC 2026'!K18+'PIC 2026'!L18+'PIC 2026'!M18+'PIC 2026'!N18</f>
        <v>2</v>
      </c>
      <c r="K2298" s="1022">
        <f>'PIC 2026'!V18+'PIC 2026'!W18+'PIC 2026'!X18+'PIC 2026'!Y18+'PIC 2026'!Z18+'PIC 2026'!AA18+'PIC 2026'!AB18+'PIC 2026'!AC18+'PIC 2026'!AD18+'PIC 2026'!AE18</f>
        <v>1</v>
      </c>
      <c r="L2298" s="1031">
        <f t="shared" si="253"/>
        <v>1</v>
      </c>
      <c r="M2298" s="1031">
        <f t="shared" si="257"/>
        <v>0.5</v>
      </c>
      <c r="N2298" s="1022">
        <f>'PIC 2026'!N18</f>
        <v>0</v>
      </c>
      <c r="O2298" s="1022">
        <f>'PIC 2026'!AE18</f>
        <v>0</v>
      </c>
      <c r="P2298" s="1029" t="e">
        <f t="shared" si="256"/>
        <v>#DIV/0!</v>
      </c>
      <c r="Q2298" s="1029"/>
      <c r="R2298" s="1022">
        <f t="shared" si="254"/>
        <v>-1</v>
      </c>
      <c r="S2298" s="1022">
        <f t="shared" si="255"/>
        <v>0</v>
      </c>
    </row>
    <row r="2299" spans="1:19">
      <c r="A2299" s="1022">
        <v>12</v>
      </c>
      <c r="B2299" s="1023" t="str">
        <f>'PIC 2026'!B19</f>
        <v>PIC12</v>
      </c>
      <c r="C2299" s="1053" t="s">
        <v>149</v>
      </c>
      <c r="D2299" s="1053" t="s">
        <v>113</v>
      </c>
      <c r="E2299" s="1023" t="str">
        <f>'PIC 2026'!T19</f>
        <v xml:space="preserve">Secretaria General </v>
      </c>
      <c r="F2299" s="1022" t="str">
        <f>'PIC 2026'!C19</f>
        <v>Control Interno disciplinario</v>
      </c>
      <c r="G2299" s="1022">
        <v>10</v>
      </c>
      <c r="H2299" s="1022" t="s">
        <v>143</v>
      </c>
      <c r="I2299" s="1022">
        <f>'PIC 2026'!Q19</f>
        <v>6</v>
      </c>
      <c r="J2299" s="1022">
        <f>'PIC 2026'!E19+'PIC 2026'!F19+'PIC 2026'!G19+'PIC 2026'!H19+'PIC 2026'!I19+'PIC 2026'!J19+'PIC 2026'!K19+'PIC 2026'!L19+'PIC 2026'!M19+'PIC 2026'!N19</f>
        <v>5</v>
      </c>
      <c r="K2299" s="1022">
        <f>'PIC 2026'!V19+'PIC 2026'!W19+'PIC 2026'!X19+'PIC 2026'!Y19+'PIC 2026'!Z19+'PIC 2026'!AA19+'PIC 2026'!AB19+'PIC 2026'!AC19+'PIC 2026'!AD19+'PIC 2026'!AE19</f>
        <v>2</v>
      </c>
      <c r="L2299" s="1031">
        <f t="shared" si="253"/>
        <v>0.83333333333333337</v>
      </c>
      <c r="M2299" s="1031">
        <f t="shared" si="257"/>
        <v>0.33333333333333331</v>
      </c>
      <c r="N2299" s="1022">
        <f>'PIC 2026'!N19</f>
        <v>0</v>
      </c>
      <c r="O2299" s="1022">
        <f>'PIC 2026'!AE19</f>
        <v>0</v>
      </c>
      <c r="P2299" s="1029" t="e">
        <f t="shared" si="256"/>
        <v>#DIV/0!</v>
      </c>
      <c r="Q2299" s="1029"/>
      <c r="R2299" s="1022">
        <f t="shared" si="254"/>
        <v>-3</v>
      </c>
      <c r="S2299" s="1022">
        <f t="shared" si="255"/>
        <v>0</v>
      </c>
    </row>
    <row r="2300" spans="1:19">
      <c r="A2300" s="1022">
        <v>13</v>
      </c>
      <c r="B2300" s="1023" t="str">
        <f>'PIC 2026'!B20</f>
        <v>PIC13</v>
      </c>
      <c r="C2300" s="1053" t="s">
        <v>149</v>
      </c>
      <c r="D2300" s="1053" t="s">
        <v>113</v>
      </c>
      <c r="E2300" s="1023" t="str">
        <f>'PIC 2026'!T20</f>
        <v xml:space="preserve">Secretaria General </v>
      </c>
      <c r="F2300" s="1022" t="str">
        <f>'PIC 2026'!C20</f>
        <v xml:space="preserve">Transparencia </v>
      </c>
      <c r="G2300" s="1022">
        <v>10</v>
      </c>
      <c r="H2300" s="1022" t="s">
        <v>143</v>
      </c>
      <c r="I2300" s="1022">
        <f>'PIC 2026'!Q20</f>
        <v>12</v>
      </c>
      <c r="J2300" s="1022">
        <f>'PIC 2026'!E20+'PIC 2026'!F20+'PIC 2026'!G20+'PIC 2026'!H20+'PIC 2026'!I20+'PIC 2026'!J20+'PIC 2026'!K20+'PIC 2026'!L20+'PIC 2026'!M20+'PIC 2026'!N20</f>
        <v>10</v>
      </c>
      <c r="K2300" s="1022">
        <f>'PIC 2026'!V20+'PIC 2026'!W20+'PIC 2026'!X20+'PIC 2026'!Y20+'PIC 2026'!Z20+'PIC 2026'!AA20+'PIC 2026'!AB20+'PIC 2026'!AC20+'PIC 2026'!AD20+'PIC 2026'!AE20</f>
        <v>5</v>
      </c>
      <c r="L2300" s="1031">
        <f t="shared" si="253"/>
        <v>0.83333333333333337</v>
      </c>
      <c r="M2300" s="1031">
        <f t="shared" si="257"/>
        <v>0.41666666666666669</v>
      </c>
      <c r="N2300" s="1022">
        <f>'PIC 2026'!N20</f>
        <v>1</v>
      </c>
      <c r="O2300" s="1022">
        <f>'PIC 2026'!AE20</f>
        <v>0</v>
      </c>
      <c r="P2300" s="1029">
        <f t="shared" si="256"/>
        <v>0</v>
      </c>
      <c r="Q2300" s="1029"/>
      <c r="R2300" s="1022">
        <f t="shared" si="254"/>
        <v>-5</v>
      </c>
      <c r="S2300" s="1022">
        <f t="shared" si="255"/>
        <v>-1</v>
      </c>
    </row>
    <row r="2301" spans="1:19">
      <c r="A2301" s="1022">
        <v>14</v>
      </c>
      <c r="B2301" s="1023" t="str">
        <f>'PIC 2026'!B21</f>
        <v>PIC14</v>
      </c>
      <c r="C2301" s="1053" t="s">
        <v>149</v>
      </c>
      <c r="D2301" s="1053" t="s">
        <v>113</v>
      </c>
      <c r="E2301" s="1023" t="str">
        <f>'PIC 2026'!T21</f>
        <v xml:space="preserve">Secretaria General </v>
      </c>
      <c r="F2301" s="1022" t="str">
        <f>'PIC 2026'!C21</f>
        <v>Gestión documental y redacción de textos</v>
      </c>
      <c r="G2301" s="1022">
        <v>10</v>
      </c>
      <c r="H2301" s="1022" t="s">
        <v>143</v>
      </c>
      <c r="I2301" s="1022">
        <f>'PIC 2026'!Q21</f>
        <v>2</v>
      </c>
      <c r="J2301" s="1022">
        <f>'PIC 2026'!E21+'PIC 2026'!F21+'PIC 2026'!G21+'PIC 2026'!H21+'PIC 2026'!I21+'PIC 2026'!J21+'PIC 2026'!K21+'PIC 2026'!L21+'PIC 2026'!M21+'PIC 2026'!N21</f>
        <v>2</v>
      </c>
      <c r="K2301" s="1022">
        <f>'PIC 2026'!V21+'PIC 2026'!W21+'PIC 2026'!X21+'PIC 2026'!Y21+'PIC 2026'!Z21+'PIC 2026'!AA21+'PIC 2026'!AB21+'PIC 2026'!AC21+'PIC 2026'!AD21+'PIC 2026'!AE21</f>
        <v>1</v>
      </c>
      <c r="L2301" s="1031">
        <f t="shared" si="253"/>
        <v>1</v>
      </c>
      <c r="M2301" s="1031">
        <f t="shared" si="257"/>
        <v>0.5</v>
      </c>
      <c r="N2301" s="1022">
        <f>'PIC 2026'!N21</f>
        <v>0</v>
      </c>
      <c r="O2301" s="1022">
        <f>'PIC 2026'!AE21</f>
        <v>0</v>
      </c>
      <c r="P2301" s="1029" t="e">
        <f t="shared" si="256"/>
        <v>#DIV/0!</v>
      </c>
      <c r="Q2301" s="1029"/>
      <c r="R2301" s="1022">
        <f t="shared" si="254"/>
        <v>-1</v>
      </c>
      <c r="S2301" s="1022">
        <f t="shared" si="255"/>
        <v>0</v>
      </c>
    </row>
    <row r="2302" spans="1:19">
      <c r="A2302" s="1022">
        <v>15</v>
      </c>
      <c r="B2302" s="1023" t="str">
        <f>'PIC 2026'!B22</f>
        <v>PIC15</v>
      </c>
      <c r="C2302" s="1053" t="s">
        <v>149</v>
      </c>
      <c r="D2302" s="1053" t="s">
        <v>113</v>
      </c>
      <c r="E2302" s="1023" t="str">
        <f>'PIC 2026'!T22</f>
        <v xml:space="preserve">Secretaria General </v>
      </c>
      <c r="F2302" s="1022" t="str">
        <f>'PIC 2026'!C22</f>
        <v>Gestión Contractual</v>
      </c>
      <c r="G2302" s="1022">
        <v>10</v>
      </c>
      <c r="H2302" s="1022" t="s">
        <v>143</v>
      </c>
      <c r="I2302" s="1022">
        <f>'PIC 2026'!Q22</f>
        <v>2</v>
      </c>
      <c r="J2302" s="1022">
        <f>'PIC 2026'!E22+'PIC 2026'!F22+'PIC 2026'!G22+'PIC 2026'!H22+'PIC 2026'!I22+'PIC 2026'!J22+'PIC 2026'!K22+'PIC 2026'!L22+'PIC 2026'!M22+'PIC 2026'!N22</f>
        <v>1</v>
      </c>
      <c r="K2302" s="1022">
        <f>'PIC 2026'!V22+'PIC 2026'!W22+'PIC 2026'!X22+'PIC 2026'!Y22+'PIC 2026'!Z22+'PIC 2026'!AA22+'PIC 2026'!AB22+'PIC 2026'!AC22+'PIC 2026'!AD22+'PIC 2026'!AE22</f>
        <v>1</v>
      </c>
      <c r="L2302" s="1031">
        <f t="shared" ref="L2302:L2401" si="258">J2302/I2302</f>
        <v>0.5</v>
      </c>
      <c r="M2302" s="1031">
        <f t="shared" si="257"/>
        <v>0.5</v>
      </c>
      <c r="N2302" s="1022">
        <f>'PIC 2026'!N22</f>
        <v>0</v>
      </c>
      <c r="O2302" s="1022">
        <f>'PIC 2026'!AE22</f>
        <v>0</v>
      </c>
      <c r="P2302" s="1029" t="e">
        <f t="shared" si="256"/>
        <v>#DIV/0!</v>
      </c>
      <c r="Q2302" s="1029"/>
      <c r="R2302" s="1022">
        <f t="shared" ref="R2302:R2401" si="259">K2302-J2302</f>
        <v>0</v>
      </c>
      <c r="S2302" s="1022">
        <f t="shared" ref="S2302:S2401" si="260">O2302-N2302</f>
        <v>0</v>
      </c>
    </row>
    <row r="2303" spans="1:19">
      <c r="A2303" s="1022">
        <v>16</v>
      </c>
      <c r="B2303" s="1023" t="str">
        <f>'PIC 2026'!B23</f>
        <v>PIC16</v>
      </c>
      <c r="C2303" s="1053" t="s">
        <v>149</v>
      </c>
      <c r="D2303" s="1053" t="s">
        <v>113</v>
      </c>
      <c r="E2303" s="1023" t="str">
        <f>'PIC 2026'!T23</f>
        <v xml:space="preserve">Secretaria General </v>
      </c>
      <c r="F2303" s="1022" t="str">
        <f>'PIC 2026'!C23</f>
        <v xml:space="preserve">Habilidades Blandas (Inteligencias Multiples) </v>
      </c>
      <c r="G2303" s="1022">
        <v>10</v>
      </c>
      <c r="H2303" s="1022" t="s">
        <v>143</v>
      </c>
      <c r="I2303" s="1022">
        <f>'PIC 2026'!Q23</f>
        <v>2</v>
      </c>
      <c r="J2303" s="1022">
        <f>'PIC 2026'!E23+'PIC 2026'!F23+'PIC 2026'!G23+'PIC 2026'!H23+'PIC 2026'!I23+'PIC 2026'!J23+'PIC 2026'!K23+'PIC 2026'!L23+'PIC 2026'!M23+'PIC 2026'!N23</f>
        <v>2</v>
      </c>
      <c r="K2303" s="1022">
        <f>'PIC 2026'!V23+'PIC 2026'!W23+'PIC 2026'!X23+'PIC 2026'!Y23+'PIC 2026'!Z23+'PIC 2026'!AA23+'PIC 2026'!AB23+'PIC 2026'!AC23+'PIC 2026'!AD23+'PIC 2026'!AE23</f>
        <v>1</v>
      </c>
      <c r="L2303" s="1031">
        <f t="shared" si="258"/>
        <v>1</v>
      </c>
      <c r="M2303" s="1031">
        <f t="shared" si="257"/>
        <v>0.5</v>
      </c>
      <c r="N2303" s="1022">
        <f>'PIC 2026'!N23</f>
        <v>0</v>
      </c>
      <c r="O2303" s="1022">
        <f>'PIC 2026'!AE23</f>
        <v>0</v>
      </c>
      <c r="P2303" s="1029" t="e">
        <f t="shared" si="256"/>
        <v>#DIV/0!</v>
      </c>
      <c r="Q2303" s="1029"/>
      <c r="R2303" s="1022">
        <f t="shared" si="259"/>
        <v>-1</v>
      </c>
      <c r="S2303" s="1022">
        <f t="shared" si="260"/>
        <v>0</v>
      </c>
    </row>
    <row r="2304" spans="1:19">
      <c r="A2304" s="1022">
        <v>17</v>
      </c>
      <c r="B2304" s="1023" t="str">
        <f>'PIC 2026'!B24</f>
        <v>PIC17</v>
      </c>
      <c r="C2304" s="1053" t="s">
        <v>149</v>
      </c>
      <c r="D2304" s="1053" t="s">
        <v>113</v>
      </c>
      <c r="E2304" s="1023" t="str">
        <f>'PIC 2026'!T24</f>
        <v xml:space="preserve">Secretaria General </v>
      </c>
      <c r="F2304" s="1022" t="str">
        <f>'PIC 2026'!C24</f>
        <v>Módulos SIIF</v>
      </c>
      <c r="G2304" s="1022">
        <v>10</v>
      </c>
      <c r="H2304" s="1022" t="s">
        <v>143</v>
      </c>
      <c r="I2304" s="1022">
        <f>'PIC 2026'!Q24</f>
        <v>1</v>
      </c>
      <c r="J2304" s="1022">
        <f>'PIC 2026'!E24+'PIC 2026'!F24+'PIC 2026'!G24+'PIC 2026'!H24+'PIC 2026'!I24+'PIC 2026'!J24+'PIC 2026'!K24+'PIC 2026'!L24+'PIC 2026'!M24+'PIC 2026'!N24</f>
        <v>1</v>
      </c>
      <c r="K2304" s="1022">
        <f>'PIC 2026'!V24+'PIC 2026'!W24+'PIC 2026'!X24+'PIC 2026'!Y24+'PIC 2026'!Z24+'PIC 2026'!AA24+'PIC 2026'!AB24+'PIC 2026'!AC24+'PIC 2026'!AD24+'PIC 2026'!AE24</f>
        <v>0</v>
      </c>
      <c r="L2304" s="1031">
        <f t="shared" si="258"/>
        <v>1</v>
      </c>
      <c r="M2304" s="1031">
        <f t="shared" si="257"/>
        <v>0</v>
      </c>
      <c r="N2304" s="1022">
        <f>'PIC 2026'!N24</f>
        <v>1</v>
      </c>
      <c r="O2304" s="1022">
        <f>'PIC 2026'!AE24</f>
        <v>0</v>
      </c>
      <c r="P2304" s="1029">
        <f t="shared" si="256"/>
        <v>0</v>
      </c>
      <c r="Q2304" s="1029"/>
      <c r="R2304" s="1022">
        <f t="shared" si="259"/>
        <v>-1</v>
      </c>
      <c r="S2304" s="1022">
        <f t="shared" si="260"/>
        <v>-1</v>
      </c>
    </row>
    <row r="2305" spans="1:19">
      <c r="A2305" s="1022">
        <v>18</v>
      </c>
      <c r="B2305" s="1023" t="str">
        <f>'PIC 2026'!B25</f>
        <v>PIC18</v>
      </c>
      <c r="C2305" s="1053" t="s">
        <v>149</v>
      </c>
      <c r="D2305" s="1053" t="s">
        <v>113</v>
      </c>
      <c r="E2305" s="1023" t="str">
        <f>'PIC 2026'!T25</f>
        <v xml:space="preserve">Secretaria General </v>
      </c>
      <c r="F2305" s="1022" t="str">
        <f>'PIC 2026'!C25</f>
        <v>Modelo Integrado de Planeación y Gestión</v>
      </c>
      <c r="G2305" s="1022">
        <v>10</v>
      </c>
      <c r="H2305" s="1022" t="s">
        <v>143</v>
      </c>
      <c r="I2305" s="1022">
        <f>'PIC 2026'!Q25</f>
        <v>1</v>
      </c>
      <c r="J2305" s="1022">
        <f>'PIC 2026'!E25+'PIC 2026'!F25+'PIC 2026'!G25+'PIC 2026'!H25+'PIC 2026'!I25+'PIC 2026'!J25+'PIC 2026'!K25+'PIC 2026'!L25+'PIC 2026'!M25+'PIC 2026'!N25</f>
        <v>1</v>
      </c>
      <c r="K2305" s="1022">
        <f>'PIC 2026'!V25+'PIC 2026'!W25+'PIC 2026'!X25+'PIC 2026'!Y25+'PIC 2026'!Z25+'PIC 2026'!AA25+'PIC 2026'!AB25+'PIC 2026'!AC25+'PIC 2026'!AD25+'PIC 2026'!AE25</f>
        <v>1</v>
      </c>
      <c r="L2305" s="1031">
        <f t="shared" si="258"/>
        <v>1</v>
      </c>
      <c r="M2305" s="1031">
        <f t="shared" si="257"/>
        <v>1</v>
      </c>
      <c r="N2305" s="1022">
        <f>'PIC 2026'!N25</f>
        <v>0</v>
      </c>
      <c r="O2305" s="1022">
        <f>'PIC 2026'!AE25</f>
        <v>0</v>
      </c>
      <c r="P2305" s="1029" t="e">
        <f t="shared" si="256"/>
        <v>#DIV/0!</v>
      </c>
      <c r="Q2305" s="1029"/>
      <c r="R2305" s="1022">
        <f t="shared" si="259"/>
        <v>0</v>
      </c>
      <c r="S2305" s="1022">
        <f t="shared" si="260"/>
        <v>0</v>
      </c>
    </row>
    <row r="2306" spans="1:19">
      <c r="A2306" s="1022">
        <v>19</v>
      </c>
      <c r="B2306" s="1023" t="str">
        <f>'PIC 2026'!B26</f>
        <v>PIC19</v>
      </c>
      <c r="C2306" s="1053" t="s">
        <v>149</v>
      </c>
      <c r="D2306" s="1053" t="s">
        <v>113</v>
      </c>
      <c r="E2306" s="1023" t="str">
        <f>'PIC 2026'!T26</f>
        <v xml:space="preserve">Secretaria General </v>
      </c>
      <c r="F2306" s="1022" t="str">
        <f>'PIC 2026'!C26</f>
        <v>Sistema de Gestión de calidad</v>
      </c>
      <c r="G2306" s="1022">
        <v>10</v>
      </c>
      <c r="H2306" s="1022" t="s">
        <v>143</v>
      </c>
      <c r="I2306" s="1022">
        <f>'PIC 2026'!Q26</f>
        <v>2</v>
      </c>
      <c r="J2306" s="1022">
        <f>'PIC 2026'!E26+'PIC 2026'!F26+'PIC 2026'!G26+'PIC 2026'!H26+'PIC 2026'!I26+'PIC 2026'!J26+'PIC 2026'!K26+'PIC 2026'!L26+'PIC 2026'!M26+'PIC 2026'!N26</f>
        <v>2</v>
      </c>
      <c r="K2306" s="1022">
        <f>'PIC 2026'!V26+'PIC 2026'!W26+'PIC 2026'!X26+'PIC 2026'!Y26+'PIC 2026'!Z26+'PIC 2026'!AA26+'PIC 2026'!AB26+'PIC 2026'!AC26+'PIC 2026'!AD26+'PIC 2026'!AE26</f>
        <v>0</v>
      </c>
      <c r="L2306" s="1031">
        <f t="shared" si="258"/>
        <v>1</v>
      </c>
      <c r="M2306" s="1031">
        <f t="shared" si="257"/>
        <v>0</v>
      </c>
      <c r="N2306" s="1022">
        <f>'PIC 2026'!N26</f>
        <v>0</v>
      </c>
      <c r="O2306" s="1022">
        <f>'PIC 2026'!AE26</f>
        <v>0</v>
      </c>
      <c r="P2306" s="1029" t="e">
        <f t="shared" ref="P2306:P2405" si="261">O2306/N2306</f>
        <v>#DIV/0!</v>
      </c>
      <c r="Q2306" s="1029"/>
      <c r="R2306" s="1022">
        <f t="shared" si="259"/>
        <v>-2</v>
      </c>
      <c r="S2306" s="1022">
        <f t="shared" si="260"/>
        <v>0</v>
      </c>
    </row>
    <row r="2307" spans="1:19">
      <c r="A2307" s="1022">
        <v>20</v>
      </c>
      <c r="B2307" s="1023" t="str">
        <f>'PIC 2026'!B27</f>
        <v>PIC20</v>
      </c>
      <c r="C2307" s="1053" t="s">
        <v>149</v>
      </c>
      <c r="D2307" s="1053" t="s">
        <v>113</v>
      </c>
      <c r="E2307" s="1023" t="str">
        <f>'PIC 2026'!T27</f>
        <v xml:space="preserve">Secretaria General </v>
      </c>
      <c r="F2307" s="1022" t="str">
        <f>'PIC 2026'!C27</f>
        <v xml:space="preserve">Aspectos de sensibilidad para las áreas administrativas sobre la gestión metrologíca </v>
      </c>
      <c r="G2307" s="1022">
        <v>10</v>
      </c>
      <c r="H2307" s="1022" t="s">
        <v>143</v>
      </c>
      <c r="I2307" s="1022">
        <f>'PIC 2026'!Q27</f>
        <v>5</v>
      </c>
      <c r="J2307" s="1022">
        <f>'PIC 2026'!E27+'PIC 2026'!F27+'PIC 2026'!G27+'PIC 2026'!H27+'PIC 2026'!I27+'PIC 2026'!J27+'PIC 2026'!K27+'PIC 2026'!L27+'PIC 2026'!M27+'PIC 2026'!N27</f>
        <v>5</v>
      </c>
      <c r="K2307" s="1022">
        <f>'PIC 2026'!V27+'PIC 2026'!W27+'PIC 2026'!X27+'PIC 2026'!Y27+'PIC 2026'!Z27+'PIC 2026'!AA27+'PIC 2026'!AB27+'PIC 2026'!AC27+'PIC 2026'!AD27+'PIC 2026'!AE27</f>
        <v>0</v>
      </c>
      <c r="L2307" s="1031">
        <f t="shared" si="258"/>
        <v>1</v>
      </c>
      <c r="M2307" s="1031">
        <f t="shared" si="257"/>
        <v>0</v>
      </c>
      <c r="N2307" s="1022">
        <f>'PIC 2026'!N27</f>
        <v>2</v>
      </c>
      <c r="O2307" s="1022">
        <f>'PIC 2026'!AE27</f>
        <v>0</v>
      </c>
      <c r="P2307" s="1029">
        <f t="shared" si="261"/>
        <v>0</v>
      </c>
      <c r="Q2307" s="1029"/>
      <c r="R2307" s="1022">
        <f t="shared" si="259"/>
        <v>-5</v>
      </c>
      <c r="S2307" s="1022">
        <f t="shared" si="260"/>
        <v>-2</v>
      </c>
    </row>
    <row r="2308" spans="1:19">
      <c r="A2308" s="1022">
        <v>21</v>
      </c>
      <c r="B2308" s="1023" t="str">
        <f>'PIC 2026'!B28</f>
        <v>PIC21</v>
      </c>
      <c r="C2308" s="1053" t="s">
        <v>149</v>
      </c>
      <c r="D2308" s="1053" t="s">
        <v>113</v>
      </c>
      <c r="E2308" s="1023" t="str">
        <f>'PIC 2026'!T28</f>
        <v xml:space="preserve">Secretaria General </v>
      </c>
      <c r="F2308" s="1022" t="str">
        <f>'PIC 2026'!C28</f>
        <v>Normatividad vigente de Talento Humano</v>
      </c>
      <c r="G2308" s="1022">
        <v>10</v>
      </c>
      <c r="H2308" s="1022" t="s">
        <v>143</v>
      </c>
      <c r="I2308" s="1022">
        <f>'PIC 2026'!Q28</f>
        <v>5</v>
      </c>
      <c r="J2308" s="1022">
        <f>'PIC 2026'!E28+'PIC 2026'!F28+'PIC 2026'!G28+'PIC 2026'!H28+'PIC 2026'!I28+'PIC 2026'!J28+'PIC 2026'!K28+'PIC 2026'!L28+'PIC 2026'!M28+'PIC 2026'!N28</f>
        <v>5</v>
      </c>
      <c r="K2308" s="1022">
        <f>'PIC 2026'!V28+'PIC 2026'!W28+'PIC 2026'!X28+'PIC 2026'!Y28+'PIC 2026'!Z28+'PIC 2026'!AA28+'PIC 2026'!AB28+'PIC 2026'!AC28+'PIC 2026'!AD28+'PIC 2026'!AE28</f>
        <v>1</v>
      </c>
      <c r="L2308" s="1031">
        <f t="shared" si="258"/>
        <v>1</v>
      </c>
      <c r="M2308" s="1031">
        <f t="shared" si="257"/>
        <v>0.2</v>
      </c>
      <c r="N2308" s="1022">
        <f>'PIC 2026'!N28</f>
        <v>1</v>
      </c>
      <c r="O2308" s="1022">
        <f>'PIC 2026'!AE28</f>
        <v>0</v>
      </c>
      <c r="P2308" s="1029">
        <f t="shared" si="261"/>
        <v>0</v>
      </c>
      <c r="Q2308" s="1029"/>
      <c r="R2308" s="1022">
        <f t="shared" si="259"/>
        <v>-4</v>
      </c>
      <c r="S2308" s="1022">
        <f t="shared" si="260"/>
        <v>-1</v>
      </c>
    </row>
    <row r="2309" spans="1:19">
      <c r="A2309" s="1022">
        <v>22</v>
      </c>
      <c r="B2309" s="1023" t="str">
        <f>'PIC 2026'!B29</f>
        <v>PIC22</v>
      </c>
      <c r="C2309" s="1053" t="s">
        <v>149</v>
      </c>
      <c r="D2309" s="1053" t="s">
        <v>113</v>
      </c>
      <c r="E2309" s="1023" t="str">
        <f>'PIC 2026'!T29</f>
        <v xml:space="preserve">Secretaria General </v>
      </c>
      <c r="F2309" s="1022" t="str">
        <f>'PIC 2026'!C29</f>
        <v>Administracion Publica</v>
      </c>
      <c r="G2309" s="1022">
        <v>10</v>
      </c>
      <c r="H2309" s="1022" t="s">
        <v>143</v>
      </c>
      <c r="I2309" s="1022">
        <f>'PIC 2026'!Q29</f>
        <v>4</v>
      </c>
      <c r="J2309" s="1022">
        <f>'PIC 2026'!E29+'PIC 2026'!F29+'PIC 2026'!G29+'PIC 2026'!H29+'PIC 2026'!I29+'PIC 2026'!J29+'PIC 2026'!K29+'PIC 2026'!L29+'PIC 2026'!M29+'PIC 2026'!N29</f>
        <v>3</v>
      </c>
      <c r="K2309" s="1022">
        <f>'PIC 2026'!V29+'PIC 2026'!W29+'PIC 2026'!X29+'PIC 2026'!Y29+'PIC 2026'!Z29+'PIC 2026'!AA29+'PIC 2026'!AB29+'PIC 2026'!AC29+'PIC 2026'!AD29+'PIC 2026'!AE29</f>
        <v>0</v>
      </c>
      <c r="L2309" s="1031">
        <f t="shared" si="258"/>
        <v>0.75</v>
      </c>
      <c r="M2309" s="1031">
        <f t="shared" si="257"/>
        <v>0</v>
      </c>
      <c r="N2309" s="1022">
        <f>'PIC 2026'!N29</f>
        <v>0</v>
      </c>
      <c r="O2309" s="1022">
        <f>'PIC 2026'!AE29</f>
        <v>0</v>
      </c>
      <c r="P2309" s="1029" t="e">
        <f t="shared" si="261"/>
        <v>#DIV/0!</v>
      </c>
      <c r="Q2309" s="1029"/>
      <c r="R2309" s="1022">
        <f t="shared" si="259"/>
        <v>-3</v>
      </c>
      <c r="S2309" s="1022">
        <f t="shared" si="260"/>
        <v>0</v>
      </c>
    </row>
    <row r="2310" spans="1:19">
      <c r="A2310" s="1022">
        <v>23</v>
      </c>
      <c r="B2310" s="1023" t="str">
        <f>'PIC 2026'!B30</f>
        <v>PIC23</v>
      </c>
      <c r="C2310" s="1053" t="s">
        <v>149</v>
      </c>
      <c r="D2310" s="1053" t="s">
        <v>113</v>
      </c>
      <c r="E2310" s="1023" t="str">
        <f>'PIC 2026'!T30</f>
        <v xml:space="preserve">Secretaria General </v>
      </c>
      <c r="F2310" s="1022" t="str">
        <f>'PIC 2026'!C30</f>
        <v>Inducción y Reinducción</v>
      </c>
      <c r="G2310" s="1022">
        <v>10</v>
      </c>
      <c r="H2310" s="1022" t="s">
        <v>143</v>
      </c>
      <c r="I2310" s="1022">
        <f>'PIC 2026'!Q30</f>
        <v>3</v>
      </c>
      <c r="J2310" s="1022">
        <f>'PIC 2026'!E30+'PIC 2026'!F30+'PIC 2026'!G30+'PIC 2026'!H30+'PIC 2026'!I30+'PIC 2026'!J30+'PIC 2026'!K30+'PIC 2026'!L30+'PIC 2026'!M30+'PIC 2026'!N30</f>
        <v>3</v>
      </c>
      <c r="K2310" s="1022">
        <f>'PIC 2026'!V30+'PIC 2026'!W30+'PIC 2026'!X30+'PIC 2026'!Y30+'PIC 2026'!Z30+'PIC 2026'!AA30+'PIC 2026'!AB30+'PIC 2026'!AC30+'PIC 2026'!AD30+'PIC 2026'!AE30</f>
        <v>1</v>
      </c>
      <c r="L2310" s="1031">
        <f t="shared" si="258"/>
        <v>1</v>
      </c>
      <c r="M2310" s="1031">
        <f t="shared" si="257"/>
        <v>0.33333333333333331</v>
      </c>
      <c r="N2310" s="1022">
        <f>'PIC 2026'!N30</f>
        <v>1</v>
      </c>
      <c r="O2310" s="1022">
        <f>'PIC 2026'!AE30</f>
        <v>0</v>
      </c>
      <c r="P2310" s="1029">
        <f t="shared" si="261"/>
        <v>0</v>
      </c>
      <c r="Q2310" s="1029"/>
      <c r="R2310" s="1022">
        <f t="shared" si="259"/>
        <v>-2</v>
      </c>
      <c r="S2310" s="1022">
        <f t="shared" si="260"/>
        <v>-1</v>
      </c>
    </row>
    <row r="2311" spans="1:19" ht="15" customHeight="1">
      <c r="A2311" s="1022">
        <v>24</v>
      </c>
      <c r="B2311" s="1023" t="str">
        <f>'PIC 2026'!B31</f>
        <v>PIC24</v>
      </c>
      <c r="C2311" s="1022" t="s">
        <v>149</v>
      </c>
      <c r="D2311" s="1022" t="s">
        <v>113</v>
      </c>
      <c r="E2311" s="1023" t="str">
        <f>'PIC 2026'!T31</f>
        <v xml:space="preserve">Secretaria General </v>
      </c>
      <c r="F2311" s="1022" t="str">
        <f>'PIC 2026'!C31</f>
        <v>Entrenamiento en el puesto de trabajo</v>
      </c>
      <c r="G2311" s="1022">
        <v>10</v>
      </c>
      <c r="H2311" s="1022" t="s">
        <v>143</v>
      </c>
      <c r="I2311" s="1022">
        <f>'PIC 2026'!Q31</f>
        <v>3</v>
      </c>
      <c r="J2311" s="1022">
        <f>'PIC 2026'!E31+'PIC 2026'!F31+'PIC 2026'!G31+'PIC 2026'!H31+'PIC 2026'!I31+'PIC 2026'!J31+'PIC 2026'!K31+'PIC 2026'!L31+'PIC 2026'!M31+'PIC 2026'!N31</f>
        <v>2</v>
      </c>
      <c r="K2311" s="1022">
        <f>'PIC 2026'!V31+'PIC 2026'!W31+'PIC 2026'!X31+'PIC 2026'!Y31+'PIC 2026'!Z31+'PIC 2026'!AA31+'PIC 2026'!AB31+'PIC 2026'!AC31+'PIC 2026'!AD31+'PIC 2026'!AE31</f>
        <v>1</v>
      </c>
      <c r="L2311" s="1031">
        <f t="shared" si="258"/>
        <v>0.66666666666666663</v>
      </c>
      <c r="M2311" s="1031">
        <f t="shared" si="257"/>
        <v>0.33333333333333331</v>
      </c>
      <c r="N2311" s="1022">
        <f>'PIC 2026'!N31</f>
        <v>0</v>
      </c>
      <c r="O2311" s="1022">
        <f>'PIC 2026'!AE31</f>
        <v>0</v>
      </c>
      <c r="P2311" s="1029" t="e">
        <f t="shared" si="261"/>
        <v>#DIV/0!</v>
      </c>
      <c r="Q2311" s="1029"/>
      <c r="R2311" s="1022">
        <f t="shared" si="259"/>
        <v>-1</v>
      </c>
      <c r="S2311" s="1022">
        <f t="shared" si="260"/>
        <v>0</v>
      </c>
    </row>
    <row r="2312" spans="1:19">
      <c r="A2312" s="1022">
        <v>25</v>
      </c>
      <c r="B2312" s="1023" t="str">
        <f>'PIC 2026'!B32</f>
        <v>PIC25</v>
      </c>
      <c r="C2312" s="1053" t="s">
        <v>149</v>
      </c>
      <c r="D2312" s="1053" t="s">
        <v>113</v>
      </c>
      <c r="E2312" s="1023" t="str">
        <f>'PIC 2026'!T32</f>
        <v xml:space="preserve">Secretaria General </v>
      </c>
      <c r="F2312" s="1022" t="str">
        <f>'PIC 2026'!C32</f>
        <v>Bilingüismo</v>
      </c>
      <c r="G2312" s="1022">
        <v>10</v>
      </c>
      <c r="H2312" s="1022" t="s">
        <v>143</v>
      </c>
      <c r="I2312" s="1022">
        <f>'PIC 2026'!Q32</f>
        <v>1</v>
      </c>
      <c r="J2312" s="1022">
        <f>'PIC 2026'!E32+'PIC 2026'!F32+'PIC 2026'!G32+'PIC 2026'!H32+'PIC 2026'!I32+'PIC 2026'!J32+'PIC 2026'!K32+'PIC 2026'!L32+'PIC 2026'!M32+'PIC 2026'!N32</f>
        <v>0</v>
      </c>
      <c r="K2312" s="1022">
        <f>'PIC 2026'!V32+'PIC 2026'!W32+'PIC 2026'!X32+'PIC 2026'!Y32+'PIC 2026'!Z32+'PIC 2026'!AA32+'PIC 2026'!AB32+'PIC 2026'!AC32+'PIC 2026'!AD32+'PIC 2026'!AE32</f>
        <v>0</v>
      </c>
      <c r="L2312" s="1031">
        <f t="shared" si="258"/>
        <v>0</v>
      </c>
      <c r="M2312" s="1031">
        <f t="shared" si="257"/>
        <v>0</v>
      </c>
      <c r="N2312" s="1022">
        <f>'PIC 2026'!N32</f>
        <v>0</v>
      </c>
      <c r="O2312" s="1022">
        <f>'PIC 2026'!AE32</f>
        <v>0</v>
      </c>
      <c r="P2312" s="1029" t="e">
        <f t="shared" si="261"/>
        <v>#DIV/0!</v>
      </c>
      <c r="Q2312" s="1029"/>
      <c r="R2312" s="1022">
        <f t="shared" si="259"/>
        <v>0</v>
      </c>
      <c r="S2312" s="1022">
        <f t="shared" si="260"/>
        <v>0</v>
      </c>
    </row>
    <row r="2313" spans="1:19">
      <c r="A2313" s="1022">
        <v>26</v>
      </c>
      <c r="B2313" s="1023" t="str">
        <f>'PIC 2026'!B33</f>
        <v>PIC26</v>
      </c>
      <c r="C2313" s="1053" t="s">
        <v>149</v>
      </c>
      <c r="D2313" s="1053" t="s">
        <v>113</v>
      </c>
      <c r="E2313" s="1023" t="str">
        <f>'PIC 2026'!T33</f>
        <v xml:space="preserve">Secretaria General </v>
      </c>
      <c r="F2313" s="1022" t="str">
        <f>'PIC 2026'!C33</f>
        <v>Capacitación SG-SST y SGA</v>
      </c>
      <c r="G2313" s="1022">
        <v>10</v>
      </c>
      <c r="H2313" s="1022" t="s">
        <v>143</v>
      </c>
      <c r="I2313" s="1022">
        <f>'PIC 2026'!Q33</f>
        <v>14</v>
      </c>
      <c r="J2313" s="1022">
        <f>'PIC 2026'!E33+'PIC 2026'!F33+'PIC 2026'!G33+'PIC 2026'!H33+'PIC 2026'!I33+'PIC 2026'!J33+'PIC 2026'!K33+'PIC 2026'!L33+'PIC 2026'!M33+'PIC 2026'!N33</f>
        <v>13</v>
      </c>
      <c r="K2313" s="1022">
        <f>'PIC 2026'!V33+'PIC 2026'!W33+'PIC 2026'!X33+'PIC 2026'!Y33+'PIC 2026'!Z33+'PIC 2026'!AA33+'PIC 2026'!AB33+'PIC 2026'!AC33+'PIC 2026'!AD33+'PIC 2026'!AE33</f>
        <v>4</v>
      </c>
      <c r="L2313" s="1031">
        <f t="shared" si="258"/>
        <v>0.9285714285714286</v>
      </c>
      <c r="M2313" s="1031">
        <f t="shared" si="257"/>
        <v>0.2857142857142857</v>
      </c>
      <c r="N2313" s="1022">
        <f>'PIC 2026'!N33</f>
        <v>0</v>
      </c>
      <c r="O2313" s="1022">
        <f>'PIC 2026'!AE33</f>
        <v>0</v>
      </c>
      <c r="P2313" s="1029" t="e">
        <f t="shared" si="261"/>
        <v>#DIV/0!</v>
      </c>
      <c r="Q2313" s="1029"/>
      <c r="R2313" s="1022">
        <f t="shared" si="259"/>
        <v>-9</v>
      </c>
      <c r="S2313" s="1022">
        <f t="shared" si="260"/>
        <v>0</v>
      </c>
    </row>
    <row r="2314" spans="1:19">
      <c r="A2314" s="1022">
        <v>1</v>
      </c>
      <c r="B2314" s="1023" t="str">
        <f>'PIC 2026'!B8</f>
        <v>PIC1</v>
      </c>
      <c r="C2314" s="1053" t="s">
        <v>149</v>
      </c>
      <c r="D2314" s="1053" t="s">
        <v>113</v>
      </c>
      <c r="E2314" s="1023" t="str">
        <f>'PIC 2026'!T8</f>
        <v xml:space="preserve">Secretaria General </v>
      </c>
      <c r="F2314" s="1022" t="str">
        <f>'PIC 2026'!C8</f>
        <v>Participación ciudadana</v>
      </c>
      <c r="G2314" s="1022">
        <v>11</v>
      </c>
      <c r="H2314" s="1022" t="s">
        <v>144</v>
      </c>
      <c r="I2314" s="1022">
        <f>'PIC 2026'!Q8</f>
        <v>1</v>
      </c>
      <c r="J2314" s="1022">
        <f>'PIC 2026'!E8+'PIC 2026'!F8+'PIC 2026'!G8+'PIC 2026'!H8+'PIC 2026'!I8+'PIC 2026'!J8+'PIC 2026'!K8+'PIC 2026'!L8+'PIC 2026'!M8+'PIC 2026'!N8+'PIC 2026'!O8</f>
        <v>1</v>
      </c>
      <c r="K2314" s="1022">
        <f>'PIC 2026'!V8+'PIC 2026'!W8+'PIC 2026'!X8+'PIC 2026'!Y8+'PIC 2026'!Z8+'PIC 2026'!AA8+'PIC 2026'!AB8+'PIC 2026'!AC8+'PIC 2026'!AD8+'PIC 2026'!AE8+'PIC 2026'!AF8</f>
        <v>1</v>
      </c>
      <c r="L2314" s="1031">
        <f t="shared" si="258"/>
        <v>1</v>
      </c>
      <c r="M2314" s="1031">
        <f t="shared" si="257"/>
        <v>1</v>
      </c>
      <c r="N2314" s="1022">
        <f>'PIC 2026'!O8</f>
        <v>0</v>
      </c>
      <c r="O2314" s="1022">
        <f>'PIC 2026'!AF8</f>
        <v>0</v>
      </c>
      <c r="P2314" s="1029" t="e">
        <f t="shared" si="261"/>
        <v>#DIV/0!</v>
      </c>
      <c r="Q2314" s="1029"/>
      <c r="R2314" s="1022">
        <f t="shared" si="259"/>
        <v>0</v>
      </c>
      <c r="S2314" s="1022">
        <f t="shared" si="260"/>
        <v>0</v>
      </c>
    </row>
    <row r="2315" spans="1:19">
      <c r="A2315" s="1022">
        <v>2</v>
      </c>
      <c r="B2315" s="1023" t="str">
        <f>'PIC 2026'!B9</f>
        <v>PIC 2</v>
      </c>
      <c r="C2315" s="1053" t="s">
        <v>149</v>
      </c>
      <c r="D2315" s="1053" t="s">
        <v>113</v>
      </c>
      <c r="E2315" s="1023" t="str">
        <f>'PIC 2026'!T9</f>
        <v xml:space="preserve">Secretaria General </v>
      </c>
      <c r="F2315" s="1022" t="str">
        <f>'PIC 2026'!C9</f>
        <v>Lenguaje concordante y no discriminación</v>
      </c>
      <c r="G2315" s="1022">
        <v>11</v>
      </c>
      <c r="H2315" s="1022" t="s">
        <v>144</v>
      </c>
      <c r="I2315" s="1022">
        <f>'PIC 2026'!Q9</f>
        <v>1</v>
      </c>
      <c r="J2315" s="1022">
        <f>'PIC 2026'!E9+'PIC 2026'!F9+'PIC 2026'!G9+'PIC 2026'!H9+'PIC 2026'!I9+'PIC 2026'!J9+'PIC 2026'!K9+'PIC 2026'!L9+'PIC 2026'!M9+'PIC 2026'!N9+'PIC 2026'!O9</f>
        <v>1</v>
      </c>
      <c r="K2315" s="1022">
        <f>'PIC 2026'!V9+'PIC 2026'!W9+'PIC 2026'!X9+'PIC 2026'!Y9+'PIC 2026'!Z9+'PIC 2026'!AA9+'PIC 2026'!AB9+'PIC 2026'!AC9+'PIC 2026'!AD9+'PIC 2026'!AE9+'PIC 2026'!AF9</f>
        <v>1</v>
      </c>
      <c r="L2315" s="1031">
        <f t="shared" si="258"/>
        <v>1</v>
      </c>
      <c r="M2315" s="1031">
        <f t="shared" si="257"/>
        <v>1</v>
      </c>
      <c r="N2315" s="1022">
        <f>'PIC 2026'!O9</f>
        <v>0</v>
      </c>
      <c r="O2315" s="1022">
        <f>'PIC 2026'!AF9</f>
        <v>0</v>
      </c>
      <c r="P2315" s="1029" t="e">
        <f t="shared" si="261"/>
        <v>#DIV/0!</v>
      </c>
      <c r="Q2315" s="1029"/>
      <c r="R2315" s="1022">
        <f t="shared" si="259"/>
        <v>0</v>
      </c>
      <c r="S2315" s="1022">
        <f t="shared" si="260"/>
        <v>0</v>
      </c>
    </row>
    <row r="2316" spans="1:19">
      <c r="A2316" s="1022">
        <v>3</v>
      </c>
      <c r="B2316" s="1023" t="str">
        <f>'PIC 2026'!B10</f>
        <v>PIC3</v>
      </c>
      <c r="C2316" s="1053" t="s">
        <v>149</v>
      </c>
      <c r="D2316" s="1053" t="s">
        <v>113</v>
      </c>
      <c r="E2316" s="1023" t="str">
        <f>'PIC 2026'!T10</f>
        <v xml:space="preserve">Secretaria General </v>
      </c>
      <c r="F2316" s="1022" t="str">
        <f>'PIC 2026'!C10</f>
        <v>Educación ambiental, territorio y recursos naturales</v>
      </c>
      <c r="G2316" s="1022">
        <v>11</v>
      </c>
      <c r="H2316" s="1022" t="s">
        <v>144</v>
      </c>
      <c r="I2316" s="1022">
        <f>'PIC 2026'!Q10</f>
        <v>3</v>
      </c>
      <c r="J2316" s="1022">
        <f>'PIC 2026'!E10+'PIC 2026'!F10+'PIC 2026'!G10+'PIC 2026'!H10+'PIC 2026'!I10+'PIC 2026'!J10+'PIC 2026'!K10+'PIC 2026'!L10+'PIC 2026'!M10+'PIC 2026'!N10+'PIC 2026'!O10</f>
        <v>3</v>
      </c>
      <c r="K2316" s="1022">
        <f>'PIC 2026'!V10+'PIC 2026'!W10+'PIC 2026'!X10+'PIC 2026'!Y10+'PIC 2026'!Z10+'PIC 2026'!AA10+'PIC 2026'!AB10+'PIC 2026'!AC10+'PIC 2026'!AD10+'PIC 2026'!AE10+'PIC 2026'!AF10</f>
        <v>1</v>
      </c>
      <c r="L2316" s="1031">
        <f t="shared" si="258"/>
        <v>1</v>
      </c>
      <c r="M2316" s="1031">
        <f t="shared" si="257"/>
        <v>0.33333333333333331</v>
      </c>
      <c r="N2316" s="1022">
        <f>'PIC 2026'!O10</f>
        <v>0</v>
      </c>
      <c r="O2316" s="1022">
        <f>'PIC 2026'!AF10</f>
        <v>0</v>
      </c>
      <c r="P2316" s="1029" t="e">
        <f t="shared" si="261"/>
        <v>#DIV/0!</v>
      </c>
      <c r="Q2316" s="1029"/>
      <c r="R2316" s="1022">
        <f t="shared" si="259"/>
        <v>-2</v>
      </c>
      <c r="S2316" s="1022">
        <f t="shared" si="260"/>
        <v>0</v>
      </c>
    </row>
    <row r="2317" spans="1:19">
      <c r="A2317" s="1022">
        <v>4</v>
      </c>
      <c r="B2317" s="1023" t="str">
        <f>'PIC 2026'!B11</f>
        <v>PIC4</v>
      </c>
      <c r="C2317" s="1053" t="s">
        <v>149</v>
      </c>
      <c r="D2317" s="1053" t="s">
        <v>113</v>
      </c>
      <c r="E2317" s="1023" t="str">
        <f>'PIC 2026'!T11</f>
        <v xml:space="preserve">Secretaria General </v>
      </c>
      <c r="F2317" s="1022" t="str">
        <f>'PIC 2026'!C11</f>
        <v>Cambio climático y desafíos desde la ciudadanía</v>
      </c>
      <c r="G2317" s="1022">
        <v>11</v>
      </c>
      <c r="H2317" s="1022" t="s">
        <v>144</v>
      </c>
      <c r="I2317" s="1022">
        <f>'PIC 2026'!Q11</f>
        <v>2</v>
      </c>
      <c r="J2317" s="1022">
        <f>'PIC 2026'!E11+'PIC 2026'!F11+'PIC 2026'!G11+'PIC 2026'!H11+'PIC 2026'!I11+'PIC 2026'!J11+'PIC 2026'!K11+'PIC 2026'!L11+'PIC 2026'!M11+'PIC 2026'!N11+'PIC 2026'!O11</f>
        <v>2</v>
      </c>
      <c r="K2317" s="1022">
        <f>'PIC 2026'!V11+'PIC 2026'!W11+'PIC 2026'!X11+'PIC 2026'!Y11+'PIC 2026'!Z11+'PIC 2026'!AA11+'PIC 2026'!AB11+'PIC 2026'!AC11+'PIC 2026'!AD11+'PIC 2026'!AE11+'PIC 2026'!AF11</f>
        <v>0</v>
      </c>
      <c r="L2317" s="1031">
        <f t="shared" si="258"/>
        <v>1</v>
      </c>
      <c r="M2317" s="1031">
        <f t="shared" si="257"/>
        <v>0</v>
      </c>
      <c r="N2317" s="1022">
        <f>'PIC 2026'!O11</f>
        <v>1</v>
      </c>
      <c r="O2317" s="1022">
        <f>'PIC 2026'!AF11</f>
        <v>0</v>
      </c>
      <c r="P2317" s="1029">
        <f t="shared" si="261"/>
        <v>0</v>
      </c>
      <c r="Q2317" s="1029"/>
      <c r="R2317" s="1022">
        <f t="shared" si="259"/>
        <v>-2</v>
      </c>
      <c r="S2317" s="1022">
        <f t="shared" si="260"/>
        <v>-1</v>
      </c>
    </row>
    <row r="2318" spans="1:19">
      <c r="A2318" s="1022">
        <v>5</v>
      </c>
      <c r="B2318" s="1023" t="str">
        <f>'PIC 2026'!B12</f>
        <v>PIC5</v>
      </c>
      <c r="C2318" s="1053" t="s">
        <v>149</v>
      </c>
      <c r="D2318" s="1053" t="s">
        <v>113</v>
      </c>
      <c r="E2318" s="1023" t="str">
        <f>'PIC 2026'!T12</f>
        <v xml:space="preserve">Secretaria General </v>
      </c>
      <c r="F2318" s="1022" t="str">
        <f>'PIC 2026'!C12</f>
        <v xml:space="preserve">Acciones afirmativas que contribuyan a escenarios incluyentes </v>
      </c>
      <c r="G2318" s="1022">
        <v>11</v>
      </c>
      <c r="H2318" s="1022" t="s">
        <v>144</v>
      </c>
      <c r="I2318" s="1022">
        <f>'PIC 2026'!Q12</f>
        <v>2</v>
      </c>
      <c r="J2318" s="1022">
        <f>'PIC 2026'!E12+'PIC 2026'!F12+'PIC 2026'!G12+'PIC 2026'!H12+'PIC 2026'!I12+'PIC 2026'!J12+'PIC 2026'!K12+'PIC 2026'!L12+'PIC 2026'!M12+'PIC 2026'!N12+'PIC 2026'!O12</f>
        <v>2</v>
      </c>
      <c r="K2318" s="1022">
        <f>'PIC 2026'!V12+'PIC 2026'!W12+'PIC 2026'!X12+'PIC 2026'!Y12+'PIC 2026'!Z12+'PIC 2026'!AA12+'PIC 2026'!AB12+'PIC 2026'!AC12+'PIC 2026'!AD12+'PIC 2026'!AE12+'PIC 2026'!AF12</f>
        <v>0</v>
      </c>
      <c r="L2318" s="1031">
        <f t="shared" si="258"/>
        <v>1</v>
      </c>
      <c r="M2318" s="1031">
        <f t="shared" si="257"/>
        <v>0</v>
      </c>
      <c r="N2318" s="1022">
        <f>'PIC 2026'!O12</f>
        <v>0</v>
      </c>
      <c r="O2318" s="1022">
        <f>'PIC 2026'!AF12</f>
        <v>0</v>
      </c>
      <c r="P2318" s="1029" t="e">
        <f t="shared" si="261"/>
        <v>#DIV/0!</v>
      </c>
      <c r="Q2318" s="1029"/>
      <c r="R2318" s="1022">
        <f t="shared" si="259"/>
        <v>-2</v>
      </c>
      <c r="S2318" s="1022">
        <f t="shared" si="260"/>
        <v>0</v>
      </c>
    </row>
    <row r="2319" spans="1:19">
      <c r="A2319" s="1022">
        <v>6</v>
      </c>
      <c r="B2319" s="1023" t="str">
        <f>'PIC 2026'!B13</f>
        <v>PIC6</v>
      </c>
      <c r="C2319" s="1053" t="s">
        <v>149</v>
      </c>
      <c r="D2319" s="1053" t="s">
        <v>113</v>
      </c>
      <c r="E2319" s="1023" t="str">
        <f>'PIC 2026'!T13</f>
        <v xml:space="preserve">Secretaria General </v>
      </c>
      <c r="F2319" s="1022" t="str">
        <f>'PIC 2026'!C13</f>
        <v>Comunicación asertiva</v>
      </c>
      <c r="G2319" s="1022">
        <v>11</v>
      </c>
      <c r="H2319" s="1022" t="s">
        <v>144</v>
      </c>
      <c r="I2319" s="1022">
        <f>'PIC 2026'!Q13</f>
        <v>2</v>
      </c>
      <c r="J2319" s="1022">
        <f>'PIC 2026'!E13+'PIC 2026'!F13+'PIC 2026'!G13+'PIC 2026'!H13+'PIC 2026'!I13+'PIC 2026'!J13+'PIC 2026'!K13+'PIC 2026'!L13+'PIC 2026'!M13+'PIC 2026'!N13+'PIC 2026'!O13</f>
        <v>2</v>
      </c>
      <c r="K2319" s="1022">
        <f>'PIC 2026'!V13+'PIC 2026'!W13+'PIC 2026'!X13+'PIC 2026'!Y13+'PIC 2026'!Z13+'PIC 2026'!AA13+'PIC 2026'!AB13+'PIC 2026'!AC13+'PIC 2026'!AD13+'PIC 2026'!AE13+'PIC 2026'!AF13</f>
        <v>1</v>
      </c>
      <c r="L2319" s="1031">
        <f t="shared" si="258"/>
        <v>1</v>
      </c>
      <c r="M2319" s="1031">
        <f t="shared" si="257"/>
        <v>0.5</v>
      </c>
      <c r="N2319" s="1022">
        <f>'PIC 2026'!O13</f>
        <v>0</v>
      </c>
      <c r="O2319" s="1022">
        <f>'PIC 2026'!AF13</f>
        <v>0</v>
      </c>
      <c r="P2319" s="1029" t="e">
        <f t="shared" si="261"/>
        <v>#DIV/0!</v>
      </c>
      <c r="Q2319" s="1029"/>
      <c r="R2319" s="1022">
        <f t="shared" si="259"/>
        <v>-1</v>
      </c>
      <c r="S2319" s="1022">
        <f t="shared" si="260"/>
        <v>0</v>
      </c>
    </row>
    <row r="2320" spans="1:19">
      <c r="A2320" s="1022">
        <v>7</v>
      </c>
      <c r="B2320" s="1023" t="str">
        <f>'PIC 2026'!B14</f>
        <v>PIC7</v>
      </c>
      <c r="C2320" s="1053" t="s">
        <v>149</v>
      </c>
      <c r="D2320" s="1053" t="s">
        <v>113</v>
      </c>
      <c r="E2320" s="1023" t="str">
        <f>'PIC 2026'!T14</f>
        <v xml:space="preserve">Secretaria General </v>
      </c>
      <c r="F2320" s="1022" t="str">
        <f>'PIC 2026'!C14</f>
        <v>Programación Python y R</v>
      </c>
      <c r="G2320" s="1022">
        <v>11</v>
      </c>
      <c r="H2320" s="1022" t="s">
        <v>144</v>
      </c>
      <c r="I2320" s="1022">
        <f>'PIC 2026'!Q14</f>
        <v>2</v>
      </c>
      <c r="J2320" s="1022">
        <f>'PIC 2026'!E14+'PIC 2026'!F14+'PIC 2026'!G14+'PIC 2026'!H14+'PIC 2026'!I14+'PIC 2026'!J14+'PIC 2026'!K14+'PIC 2026'!L14+'PIC 2026'!M14+'PIC 2026'!N14+'PIC 2026'!O14</f>
        <v>2</v>
      </c>
      <c r="K2320" s="1022">
        <f>'PIC 2026'!V14+'PIC 2026'!W14+'PIC 2026'!X14+'PIC 2026'!Y14+'PIC 2026'!Z14+'PIC 2026'!AA14+'PIC 2026'!AB14+'PIC 2026'!AC14+'PIC 2026'!AD14+'PIC 2026'!AE14+'PIC 2026'!AF14</f>
        <v>0</v>
      </c>
      <c r="L2320" s="1031">
        <f t="shared" si="258"/>
        <v>1</v>
      </c>
      <c r="M2320" s="1031">
        <f t="shared" si="257"/>
        <v>0</v>
      </c>
      <c r="N2320" s="1022">
        <f>'PIC 2026'!O14</f>
        <v>0</v>
      </c>
      <c r="O2320" s="1022">
        <f>'PIC 2026'!AF14</f>
        <v>0</v>
      </c>
      <c r="P2320" s="1029" t="e">
        <f t="shared" si="261"/>
        <v>#DIV/0!</v>
      </c>
      <c r="Q2320" s="1029"/>
      <c r="R2320" s="1022">
        <f t="shared" si="259"/>
        <v>-2</v>
      </c>
      <c r="S2320" s="1022">
        <f t="shared" si="260"/>
        <v>0</v>
      </c>
    </row>
    <row r="2321" spans="1:19">
      <c r="A2321" s="1022">
        <v>8</v>
      </c>
      <c r="B2321" s="1023" t="str">
        <f>'PIC 2026'!B15</f>
        <v>PIC8</v>
      </c>
      <c r="C2321" s="1053" t="s">
        <v>149</v>
      </c>
      <c r="D2321" s="1053" t="s">
        <v>113</v>
      </c>
      <c r="E2321" s="1023" t="str">
        <f>'PIC 2026'!T15</f>
        <v xml:space="preserve">Secretaria General </v>
      </c>
      <c r="F2321" s="1022" t="str">
        <f>'PIC 2026'!C15</f>
        <v>Cibercultura</v>
      </c>
      <c r="G2321" s="1022">
        <v>11</v>
      </c>
      <c r="H2321" s="1022" t="s">
        <v>144</v>
      </c>
      <c r="I2321" s="1022">
        <f>'PIC 2026'!Q15</f>
        <v>4</v>
      </c>
      <c r="J2321" s="1022">
        <f>'PIC 2026'!E15+'PIC 2026'!F15+'PIC 2026'!G15+'PIC 2026'!H15+'PIC 2026'!I15+'PIC 2026'!J15+'PIC 2026'!K15+'PIC 2026'!L15+'PIC 2026'!M15+'PIC 2026'!N15+'PIC 2026'!O15</f>
        <v>4</v>
      </c>
      <c r="K2321" s="1022">
        <f>'PIC 2026'!V15+'PIC 2026'!W15+'PIC 2026'!X15+'PIC 2026'!Y15+'PIC 2026'!Z15+'PIC 2026'!AA15+'PIC 2026'!AB15+'PIC 2026'!AC15+'PIC 2026'!AD15+'PIC 2026'!AE15+'PIC 2026'!AF15</f>
        <v>1</v>
      </c>
      <c r="L2321" s="1031">
        <f t="shared" si="258"/>
        <v>1</v>
      </c>
      <c r="M2321" s="1031">
        <f t="shared" si="257"/>
        <v>0.25</v>
      </c>
      <c r="N2321" s="1022">
        <f>'PIC 2026'!O15</f>
        <v>0</v>
      </c>
      <c r="O2321" s="1022">
        <f>'PIC 2026'!AF15</f>
        <v>0</v>
      </c>
      <c r="P2321" s="1029" t="e">
        <f t="shared" si="261"/>
        <v>#DIV/0!</v>
      </c>
      <c r="Q2321" s="1029"/>
      <c r="R2321" s="1022">
        <f t="shared" si="259"/>
        <v>-3</v>
      </c>
      <c r="S2321" s="1022">
        <f t="shared" si="260"/>
        <v>0</v>
      </c>
    </row>
    <row r="2322" spans="1:19">
      <c r="A2322" s="1022">
        <v>9</v>
      </c>
      <c r="B2322" s="1023" t="str">
        <f>'PIC 2026'!B16</f>
        <v>PIC9</v>
      </c>
      <c r="C2322" s="1053" t="s">
        <v>149</v>
      </c>
      <c r="D2322" s="1053" t="s">
        <v>113</v>
      </c>
      <c r="E2322" s="1023" t="str">
        <f>'PIC 2026'!T16</f>
        <v xml:space="preserve">Secretaria General </v>
      </c>
      <c r="F2322" s="1022" t="str">
        <f>'PIC 2026'!C16</f>
        <v>Analitisis de datos</v>
      </c>
      <c r="G2322" s="1022">
        <v>11</v>
      </c>
      <c r="H2322" s="1022" t="s">
        <v>144</v>
      </c>
      <c r="I2322" s="1022">
        <f>'PIC 2026'!Q16</f>
        <v>2</v>
      </c>
      <c r="J2322" s="1022">
        <f>'PIC 2026'!E16+'PIC 2026'!F16+'PIC 2026'!G16+'PIC 2026'!H16+'PIC 2026'!I16+'PIC 2026'!J16+'PIC 2026'!K16+'PIC 2026'!L16+'PIC 2026'!M16+'PIC 2026'!N16+'PIC 2026'!O16</f>
        <v>2</v>
      </c>
      <c r="K2322" s="1022">
        <f>'PIC 2026'!V16+'PIC 2026'!W16+'PIC 2026'!X16+'PIC 2026'!Y16+'PIC 2026'!Z16+'PIC 2026'!AA16+'PIC 2026'!AB16+'PIC 2026'!AC16+'PIC 2026'!AD16+'PIC 2026'!AE16+'PIC 2026'!AF16</f>
        <v>0</v>
      </c>
      <c r="L2322" s="1031">
        <f t="shared" si="258"/>
        <v>1</v>
      </c>
      <c r="M2322" s="1031">
        <f t="shared" si="257"/>
        <v>0</v>
      </c>
      <c r="N2322" s="1022">
        <f>'PIC 2026'!O16</f>
        <v>1</v>
      </c>
      <c r="O2322" s="1022">
        <f>'PIC 2026'!AF16</f>
        <v>0</v>
      </c>
      <c r="P2322" s="1029">
        <f t="shared" si="261"/>
        <v>0</v>
      </c>
      <c r="Q2322" s="1029"/>
      <c r="R2322" s="1022">
        <f t="shared" si="259"/>
        <v>-2</v>
      </c>
      <c r="S2322" s="1022">
        <f t="shared" si="260"/>
        <v>-1</v>
      </c>
    </row>
    <row r="2323" spans="1:19">
      <c r="A2323" s="1022">
        <v>10</v>
      </c>
      <c r="B2323" s="1023" t="str">
        <f>'PIC 2026'!B17</f>
        <v>PIC10</v>
      </c>
      <c r="C2323" s="1053" t="s">
        <v>149</v>
      </c>
      <c r="D2323" s="1053" t="s">
        <v>113</v>
      </c>
      <c r="E2323" s="1023" t="str">
        <f>'PIC 2026'!T17</f>
        <v xml:space="preserve">Secretaria General </v>
      </c>
      <c r="F2323" s="1022" t="str">
        <f>'PIC 2026'!C17</f>
        <v>Prevención de daño antijuridico</v>
      </c>
      <c r="G2323" s="1022">
        <v>11</v>
      </c>
      <c r="H2323" s="1022" t="s">
        <v>144</v>
      </c>
      <c r="I2323" s="1022">
        <f>'PIC 2026'!Q17</f>
        <v>2</v>
      </c>
      <c r="J2323" s="1022">
        <f>'PIC 2026'!E17+'PIC 2026'!F17+'PIC 2026'!G17+'PIC 2026'!H17+'PIC 2026'!I17+'PIC 2026'!J17+'PIC 2026'!K17+'PIC 2026'!L17+'PIC 2026'!M17+'PIC 2026'!N17+'PIC 2026'!O17</f>
        <v>2</v>
      </c>
      <c r="K2323" s="1022">
        <f>'PIC 2026'!V17+'PIC 2026'!W17+'PIC 2026'!X17+'PIC 2026'!Y17+'PIC 2026'!Z17+'PIC 2026'!AA17+'PIC 2026'!AB17+'PIC 2026'!AC17+'PIC 2026'!AD17+'PIC 2026'!AE17+'PIC 2026'!AF17</f>
        <v>0</v>
      </c>
      <c r="L2323" s="1031">
        <f t="shared" si="258"/>
        <v>1</v>
      </c>
      <c r="M2323" s="1031">
        <f t="shared" si="257"/>
        <v>0</v>
      </c>
      <c r="N2323" s="1022">
        <f>'PIC 2026'!O17</f>
        <v>0</v>
      </c>
      <c r="O2323" s="1022">
        <f>'PIC 2026'!AF17</f>
        <v>0</v>
      </c>
      <c r="P2323" s="1029" t="e">
        <f t="shared" si="261"/>
        <v>#DIV/0!</v>
      </c>
      <c r="Q2323" s="1029"/>
      <c r="R2323" s="1022">
        <f t="shared" si="259"/>
        <v>-2</v>
      </c>
      <c r="S2323" s="1022">
        <f t="shared" si="260"/>
        <v>0</v>
      </c>
    </row>
    <row r="2324" spans="1:19">
      <c r="A2324" s="1022">
        <v>11</v>
      </c>
      <c r="B2324" s="1023" t="str">
        <f>'PIC 2026'!B18</f>
        <v>PIC11</v>
      </c>
      <c r="C2324" s="1053" t="s">
        <v>149</v>
      </c>
      <c r="D2324" s="1053" t="s">
        <v>113</v>
      </c>
      <c r="E2324" s="1023" t="str">
        <f>'PIC 2026'!T18</f>
        <v xml:space="preserve">Secretaria General </v>
      </c>
      <c r="F2324" s="1022" t="str">
        <f>'PIC 2026'!C18</f>
        <v>Modelo de gestión y presupuesto orientado a resultados</v>
      </c>
      <c r="G2324" s="1022">
        <v>11</v>
      </c>
      <c r="H2324" s="1022" t="s">
        <v>144</v>
      </c>
      <c r="I2324" s="1022">
        <f>'PIC 2026'!Q18</f>
        <v>2</v>
      </c>
      <c r="J2324" s="1022">
        <f>'PIC 2026'!E18+'PIC 2026'!F18+'PIC 2026'!G18+'PIC 2026'!H18+'PIC 2026'!I18+'PIC 2026'!J18+'PIC 2026'!K18+'PIC 2026'!L18+'PIC 2026'!M18+'PIC 2026'!N18+'PIC 2026'!O18</f>
        <v>2</v>
      </c>
      <c r="K2324" s="1022">
        <f>'PIC 2026'!V18+'PIC 2026'!W18+'PIC 2026'!X18+'PIC 2026'!Y18+'PIC 2026'!Z18+'PIC 2026'!AA18+'PIC 2026'!AB18+'PIC 2026'!AC18+'PIC 2026'!AD18+'PIC 2026'!AE18+'PIC 2026'!AF18</f>
        <v>1</v>
      </c>
      <c r="L2324" s="1031">
        <f t="shared" si="258"/>
        <v>1</v>
      </c>
      <c r="M2324" s="1031">
        <f t="shared" si="257"/>
        <v>0.5</v>
      </c>
      <c r="N2324" s="1022">
        <f>'PIC 2026'!O18</f>
        <v>0</v>
      </c>
      <c r="O2324" s="1022">
        <f>'PIC 2026'!AF18</f>
        <v>0</v>
      </c>
      <c r="P2324" s="1029" t="e">
        <f t="shared" si="261"/>
        <v>#DIV/0!</v>
      </c>
      <c r="Q2324" s="1029"/>
      <c r="R2324" s="1022">
        <f t="shared" si="259"/>
        <v>-1</v>
      </c>
      <c r="S2324" s="1022">
        <f t="shared" si="260"/>
        <v>0</v>
      </c>
    </row>
    <row r="2325" spans="1:19">
      <c r="A2325" s="1022">
        <v>12</v>
      </c>
      <c r="B2325" s="1023" t="str">
        <f>'PIC 2026'!B19</f>
        <v>PIC12</v>
      </c>
      <c r="C2325" s="1053" t="s">
        <v>149</v>
      </c>
      <c r="D2325" s="1053" t="s">
        <v>113</v>
      </c>
      <c r="E2325" s="1023" t="str">
        <f>'PIC 2026'!T19</f>
        <v xml:space="preserve">Secretaria General </v>
      </c>
      <c r="F2325" s="1022" t="str">
        <f>'PIC 2026'!C19</f>
        <v>Control Interno disciplinario</v>
      </c>
      <c r="G2325" s="1022">
        <v>11</v>
      </c>
      <c r="H2325" s="1022" t="s">
        <v>144</v>
      </c>
      <c r="I2325" s="1022">
        <f>'PIC 2026'!Q19</f>
        <v>6</v>
      </c>
      <c r="J2325" s="1022">
        <f>'PIC 2026'!E19+'PIC 2026'!F19+'PIC 2026'!G19+'PIC 2026'!H19+'PIC 2026'!I19+'PIC 2026'!J19+'PIC 2026'!K19+'PIC 2026'!L19+'PIC 2026'!M19+'PIC 2026'!N19+'PIC 2026'!O19</f>
        <v>6</v>
      </c>
      <c r="K2325" s="1022">
        <f>'PIC 2026'!V19+'PIC 2026'!W19+'PIC 2026'!X19+'PIC 2026'!Y19+'PIC 2026'!Z19+'PIC 2026'!AA19+'PIC 2026'!AB19+'PIC 2026'!AC19+'PIC 2026'!AD19+'PIC 2026'!AE19+'PIC 2026'!AF19</f>
        <v>2</v>
      </c>
      <c r="L2325" s="1031">
        <f t="shared" si="258"/>
        <v>1</v>
      </c>
      <c r="M2325" s="1031">
        <f t="shared" si="257"/>
        <v>0.33333333333333331</v>
      </c>
      <c r="N2325" s="1022">
        <f>'PIC 2026'!O19</f>
        <v>1</v>
      </c>
      <c r="O2325" s="1022">
        <f>'PIC 2026'!AF19</f>
        <v>0</v>
      </c>
      <c r="P2325" s="1029">
        <f t="shared" si="261"/>
        <v>0</v>
      </c>
      <c r="Q2325" s="1029"/>
      <c r="R2325" s="1022">
        <f t="shared" si="259"/>
        <v>-4</v>
      </c>
      <c r="S2325" s="1022">
        <f t="shared" si="260"/>
        <v>-1</v>
      </c>
    </row>
    <row r="2326" spans="1:19">
      <c r="A2326" s="1022">
        <v>13</v>
      </c>
      <c r="B2326" s="1023" t="str">
        <f>'PIC 2026'!B20</f>
        <v>PIC13</v>
      </c>
      <c r="C2326" s="1053" t="s">
        <v>149</v>
      </c>
      <c r="D2326" s="1053" t="s">
        <v>113</v>
      </c>
      <c r="E2326" s="1023" t="str">
        <f>'PIC 2026'!T20</f>
        <v xml:space="preserve">Secretaria General </v>
      </c>
      <c r="F2326" s="1022" t="str">
        <f>'PIC 2026'!C20</f>
        <v xml:space="preserve">Transparencia </v>
      </c>
      <c r="G2326" s="1022">
        <v>11</v>
      </c>
      <c r="H2326" s="1022" t="s">
        <v>144</v>
      </c>
      <c r="I2326" s="1022">
        <f>'PIC 2026'!Q20</f>
        <v>12</v>
      </c>
      <c r="J2326" s="1022">
        <f>'PIC 2026'!E20+'PIC 2026'!F20+'PIC 2026'!G20+'PIC 2026'!H20+'PIC 2026'!I20+'PIC 2026'!J20+'PIC 2026'!K20+'PIC 2026'!L20+'PIC 2026'!M20+'PIC 2026'!N20+'PIC 2026'!O20</f>
        <v>12</v>
      </c>
      <c r="K2326" s="1022">
        <f>'PIC 2026'!V20+'PIC 2026'!W20+'PIC 2026'!X20+'PIC 2026'!Y20+'PIC 2026'!Z20+'PIC 2026'!AA20+'PIC 2026'!AB20+'PIC 2026'!AC20+'PIC 2026'!AD20+'PIC 2026'!AE20+'PIC 2026'!AF20</f>
        <v>5</v>
      </c>
      <c r="L2326" s="1031">
        <f t="shared" si="258"/>
        <v>1</v>
      </c>
      <c r="M2326" s="1031">
        <f t="shared" si="257"/>
        <v>0.41666666666666669</v>
      </c>
      <c r="N2326" s="1022">
        <f>'PIC 2026'!O20</f>
        <v>2</v>
      </c>
      <c r="O2326" s="1022">
        <f>'PIC 2026'!AF20</f>
        <v>0</v>
      </c>
      <c r="P2326" s="1029">
        <f t="shared" si="261"/>
        <v>0</v>
      </c>
      <c r="Q2326" s="1029"/>
      <c r="R2326" s="1022">
        <f t="shared" si="259"/>
        <v>-7</v>
      </c>
      <c r="S2326" s="1022">
        <f t="shared" si="260"/>
        <v>-2</v>
      </c>
    </row>
    <row r="2327" spans="1:19">
      <c r="A2327" s="1022">
        <v>14</v>
      </c>
      <c r="B2327" s="1023" t="str">
        <f>'PIC 2026'!B21</f>
        <v>PIC14</v>
      </c>
      <c r="C2327" s="1053" t="s">
        <v>149</v>
      </c>
      <c r="D2327" s="1053" t="s">
        <v>113</v>
      </c>
      <c r="E2327" s="1023" t="str">
        <f>'PIC 2026'!T21</f>
        <v xml:space="preserve">Secretaria General </v>
      </c>
      <c r="F2327" s="1022" t="str">
        <f>'PIC 2026'!C21</f>
        <v>Gestión documental y redacción de textos</v>
      </c>
      <c r="G2327" s="1022">
        <v>11</v>
      </c>
      <c r="H2327" s="1022" t="s">
        <v>144</v>
      </c>
      <c r="I2327" s="1022">
        <f>'PIC 2026'!Q21</f>
        <v>2</v>
      </c>
      <c r="J2327" s="1022">
        <f>'PIC 2026'!E21+'PIC 2026'!F21+'PIC 2026'!G21+'PIC 2026'!H21+'PIC 2026'!I21+'PIC 2026'!J21+'PIC 2026'!K21+'PIC 2026'!L21+'PIC 2026'!M21+'PIC 2026'!N21+'PIC 2026'!O21</f>
        <v>2</v>
      </c>
      <c r="K2327" s="1022">
        <f>'PIC 2026'!V21+'PIC 2026'!W21+'PIC 2026'!X21+'PIC 2026'!Y21+'PIC 2026'!Z21+'PIC 2026'!AA21+'PIC 2026'!AB21+'PIC 2026'!AC21+'PIC 2026'!AD21+'PIC 2026'!AE21+'PIC 2026'!AF21</f>
        <v>1</v>
      </c>
      <c r="L2327" s="1031">
        <f t="shared" si="258"/>
        <v>1</v>
      </c>
      <c r="M2327" s="1031">
        <f t="shared" si="257"/>
        <v>0.5</v>
      </c>
      <c r="N2327" s="1022">
        <f>'PIC 2026'!O21</f>
        <v>0</v>
      </c>
      <c r="O2327" s="1022">
        <f>'PIC 2026'!AF21</f>
        <v>0</v>
      </c>
      <c r="P2327" s="1029" t="e">
        <f t="shared" si="261"/>
        <v>#DIV/0!</v>
      </c>
      <c r="Q2327" s="1029"/>
      <c r="R2327" s="1022">
        <f t="shared" si="259"/>
        <v>-1</v>
      </c>
      <c r="S2327" s="1022">
        <f t="shared" si="260"/>
        <v>0</v>
      </c>
    </row>
    <row r="2328" spans="1:19">
      <c r="A2328" s="1022">
        <v>15</v>
      </c>
      <c r="B2328" s="1023" t="str">
        <f>'PIC 2026'!B22</f>
        <v>PIC15</v>
      </c>
      <c r="C2328" s="1053" t="s">
        <v>149</v>
      </c>
      <c r="D2328" s="1053" t="s">
        <v>113</v>
      </c>
      <c r="E2328" s="1023" t="str">
        <f>'PIC 2026'!T22</f>
        <v xml:space="preserve">Secretaria General </v>
      </c>
      <c r="F2328" s="1022" t="str">
        <f>'PIC 2026'!C22</f>
        <v>Gestión Contractual</v>
      </c>
      <c r="G2328" s="1022">
        <v>11</v>
      </c>
      <c r="H2328" s="1022" t="s">
        <v>144</v>
      </c>
      <c r="I2328" s="1022">
        <f>'PIC 2026'!Q22</f>
        <v>2</v>
      </c>
      <c r="J2328" s="1022">
        <f>'PIC 2026'!E22+'PIC 2026'!F22+'PIC 2026'!G22+'PIC 2026'!H22+'PIC 2026'!I22+'PIC 2026'!J22+'PIC 2026'!K22+'PIC 2026'!L22+'PIC 2026'!M22+'PIC 2026'!N22+'PIC 2026'!O22</f>
        <v>2</v>
      </c>
      <c r="K2328" s="1022">
        <f>'PIC 2026'!V22+'PIC 2026'!W22+'PIC 2026'!X22+'PIC 2026'!Y22+'PIC 2026'!Z22+'PIC 2026'!AA22+'PIC 2026'!AB22+'PIC 2026'!AC22+'PIC 2026'!AD22+'PIC 2026'!AE22+'PIC 2026'!AF22</f>
        <v>1</v>
      </c>
      <c r="L2328" s="1031">
        <f t="shared" si="258"/>
        <v>1</v>
      </c>
      <c r="M2328" s="1031">
        <f t="shared" si="257"/>
        <v>0.5</v>
      </c>
      <c r="N2328" s="1022">
        <f>'PIC 2026'!O22</f>
        <v>1</v>
      </c>
      <c r="O2328" s="1022">
        <f>'PIC 2026'!AF22</f>
        <v>0</v>
      </c>
      <c r="P2328" s="1029">
        <f t="shared" si="261"/>
        <v>0</v>
      </c>
      <c r="Q2328" s="1029"/>
      <c r="R2328" s="1022">
        <f t="shared" si="259"/>
        <v>-1</v>
      </c>
      <c r="S2328" s="1022">
        <f t="shared" si="260"/>
        <v>-1</v>
      </c>
    </row>
    <row r="2329" spans="1:19">
      <c r="A2329" s="1022">
        <v>16</v>
      </c>
      <c r="B2329" s="1023" t="str">
        <f>'PIC 2026'!B23</f>
        <v>PIC16</v>
      </c>
      <c r="C2329" s="1053" t="s">
        <v>149</v>
      </c>
      <c r="D2329" s="1053" t="s">
        <v>113</v>
      </c>
      <c r="E2329" s="1023" t="str">
        <f>'PIC 2026'!T23</f>
        <v xml:space="preserve">Secretaria General </v>
      </c>
      <c r="F2329" s="1022" t="str">
        <f>'PIC 2026'!C23</f>
        <v xml:space="preserve">Habilidades Blandas (Inteligencias Multiples) </v>
      </c>
      <c r="G2329" s="1022">
        <v>11</v>
      </c>
      <c r="H2329" s="1022" t="s">
        <v>144</v>
      </c>
      <c r="I2329" s="1022">
        <f>'PIC 2026'!Q23</f>
        <v>2</v>
      </c>
      <c r="J2329" s="1022">
        <f>'PIC 2026'!E23+'PIC 2026'!F23+'PIC 2026'!G23+'PIC 2026'!H23+'PIC 2026'!I23+'PIC 2026'!J23+'PIC 2026'!K23+'PIC 2026'!L23+'PIC 2026'!M23+'PIC 2026'!N23+'PIC 2026'!O23</f>
        <v>2</v>
      </c>
      <c r="K2329" s="1022">
        <f>'PIC 2026'!V23+'PIC 2026'!W23+'PIC 2026'!X23+'PIC 2026'!Y23+'PIC 2026'!Z23+'PIC 2026'!AA23+'PIC 2026'!AB23+'PIC 2026'!AC23+'PIC 2026'!AD23+'PIC 2026'!AE23+'PIC 2026'!AF23</f>
        <v>1</v>
      </c>
      <c r="L2329" s="1031">
        <f t="shared" si="258"/>
        <v>1</v>
      </c>
      <c r="M2329" s="1031">
        <f t="shared" si="257"/>
        <v>0.5</v>
      </c>
      <c r="N2329" s="1022">
        <f>'PIC 2026'!O23</f>
        <v>0</v>
      </c>
      <c r="O2329" s="1022">
        <f>'PIC 2026'!AF23</f>
        <v>0</v>
      </c>
      <c r="P2329" s="1029" t="e">
        <f t="shared" si="261"/>
        <v>#DIV/0!</v>
      </c>
      <c r="Q2329" s="1029"/>
      <c r="R2329" s="1022">
        <f t="shared" si="259"/>
        <v>-1</v>
      </c>
      <c r="S2329" s="1022">
        <f t="shared" si="260"/>
        <v>0</v>
      </c>
    </row>
    <row r="2330" spans="1:19">
      <c r="A2330" s="1022">
        <v>17</v>
      </c>
      <c r="B2330" s="1023" t="str">
        <f>'PIC 2026'!B24</f>
        <v>PIC17</v>
      </c>
      <c r="C2330" s="1053" t="s">
        <v>149</v>
      </c>
      <c r="D2330" s="1053" t="s">
        <v>113</v>
      </c>
      <c r="E2330" s="1023" t="str">
        <f>'PIC 2026'!T24</f>
        <v xml:space="preserve">Secretaria General </v>
      </c>
      <c r="F2330" s="1022" t="str">
        <f>'PIC 2026'!C24</f>
        <v>Módulos SIIF</v>
      </c>
      <c r="G2330" s="1022">
        <v>11</v>
      </c>
      <c r="H2330" s="1022" t="s">
        <v>144</v>
      </c>
      <c r="I2330" s="1022">
        <f>'PIC 2026'!Q24</f>
        <v>1</v>
      </c>
      <c r="J2330" s="1022">
        <f>'PIC 2026'!E24+'PIC 2026'!F24+'PIC 2026'!G24+'PIC 2026'!H24+'PIC 2026'!I24+'PIC 2026'!J24+'PIC 2026'!K24+'PIC 2026'!L24+'PIC 2026'!M24+'PIC 2026'!N24+'PIC 2026'!O24</f>
        <v>1</v>
      </c>
      <c r="K2330" s="1022">
        <f>'PIC 2026'!V24+'PIC 2026'!W24+'PIC 2026'!X24+'PIC 2026'!Y24+'PIC 2026'!Z24+'PIC 2026'!AA24+'PIC 2026'!AB24+'PIC 2026'!AC24+'PIC 2026'!AD24+'PIC 2026'!AE24+'PIC 2026'!AF24</f>
        <v>0</v>
      </c>
      <c r="L2330" s="1031">
        <f t="shared" si="258"/>
        <v>1</v>
      </c>
      <c r="M2330" s="1031">
        <f t="shared" si="257"/>
        <v>0</v>
      </c>
      <c r="N2330" s="1022">
        <f>'PIC 2026'!O24</f>
        <v>0</v>
      </c>
      <c r="O2330" s="1022">
        <f>'PIC 2026'!AF24</f>
        <v>0</v>
      </c>
      <c r="P2330" s="1029" t="e">
        <f t="shared" si="261"/>
        <v>#DIV/0!</v>
      </c>
      <c r="Q2330" s="1029"/>
      <c r="R2330" s="1022">
        <f t="shared" si="259"/>
        <v>-1</v>
      </c>
      <c r="S2330" s="1022">
        <f t="shared" si="260"/>
        <v>0</v>
      </c>
    </row>
    <row r="2331" spans="1:19">
      <c r="A2331" s="1022">
        <v>18</v>
      </c>
      <c r="B2331" s="1023" t="str">
        <f>'PIC 2026'!B25</f>
        <v>PIC18</v>
      </c>
      <c r="C2331" s="1053" t="s">
        <v>149</v>
      </c>
      <c r="D2331" s="1053" t="s">
        <v>113</v>
      </c>
      <c r="E2331" s="1023" t="str">
        <f>'PIC 2026'!T25</f>
        <v xml:space="preserve">Secretaria General </v>
      </c>
      <c r="F2331" s="1022" t="str">
        <f>'PIC 2026'!C25</f>
        <v>Modelo Integrado de Planeación y Gestión</v>
      </c>
      <c r="G2331" s="1022">
        <v>11</v>
      </c>
      <c r="H2331" s="1022" t="s">
        <v>144</v>
      </c>
      <c r="I2331" s="1022">
        <f>'PIC 2026'!Q25</f>
        <v>1</v>
      </c>
      <c r="J2331" s="1022">
        <f>'PIC 2026'!E25+'PIC 2026'!F25+'PIC 2026'!G25+'PIC 2026'!H25+'PIC 2026'!I25+'PIC 2026'!J25+'PIC 2026'!K25+'PIC 2026'!L25+'PIC 2026'!M25+'PIC 2026'!N25+'PIC 2026'!O25</f>
        <v>1</v>
      </c>
      <c r="K2331" s="1022">
        <f>'PIC 2026'!V25+'PIC 2026'!W25+'PIC 2026'!X25+'PIC 2026'!Y25+'PIC 2026'!Z25+'PIC 2026'!AA25+'PIC 2026'!AB25+'PIC 2026'!AC25+'PIC 2026'!AD25+'PIC 2026'!AE25+'PIC 2026'!AF25</f>
        <v>1</v>
      </c>
      <c r="L2331" s="1031">
        <f t="shared" si="258"/>
        <v>1</v>
      </c>
      <c r="M2331" s="1031">
        <f t="shared" si="257"/>
        <v>1</v>
      </c>
      <c r="N2331" s="1022">
        <f>'PIC 2026'!O25</f>
        <v>0</v>
      </c>
      <c r="O2331" s="1022">
        <f>'PIC 2026'!AF25</f>
        <v>0</v>
      </c>
      <c r="P2331" s="1029" t="e">
        <f t="shared" si="261"/>
        <v>#DIV/0!</v>
      </c>
      <c r="Q2331" s="1029"/>
      <c r="R2331" s="1022">
        <f t="shared" si="259"/>
        <v>0</v>
      </c>
      <c r="S2331" s="1022">
        <f t="shared" si="260"/>
        <v>0</v>
      </c>
    </row>
    <row r="2332" spans="1:19">
      <c r="A2332" s="1022">
        <v>19</v>
      </c>
      <c r="B2332" s="1023" t="str">
        <f>'PIC 2026'!B26</f>
        <v>PIC19</v>
      </c>
      <c r="C2332" s="1053" t="s">
        <v>149</v>
      </c>
      <c r="D2332" s="1053" t="s">
        <v>113</v>
      </c>
      <c r="E2332" s="1023" t="str">
        <f>'PIC 2026'!T26</f>
        <v xml:space="preserve">Secretaria General </v>
      </c>
      <c r="F2332" s="1022" t="str">
        <f>'PIC 2026'!C26</f>
        <v>Sistema de Gestión de calidad</v>
      </c>
      <c r="G2332" s="1022">
        <v>11</v>
      </c>
      <c r="H2332" s="1022" t="s">
        <v>144</v>
      </c>
      <c r="I2332" s="1022">
        <f>'PIC 2026'!Q26</f>
        <v>2</v>
      </c>
      <c r="J2332" s="1022">
        <f>'PIC 2026'!E26+'PIC 2026'!F26+'PIC 2026'!G26+'PIC 2026'!H26+'PIC 2026'!I26+'PIC 2026'!J26+'PIC 2026'!K26+'PIC 2026'!L26+'PIC 2026'!M26+'PIC 2026'!N26+'PIC 2026'!O26</f>
        <v>2</v>
      </c>
      <c r="K2332" s="1022">
        <f>'PIC 2026'!V26+'PIC 2026'!W26+'PIC 2026'!X26+'PIC 2026'!Y26+'PIC 2026'!Z26+'PIC 2026'!AA26+'PIC 2026'!AB26+'PIC 2026'!AC26+'PIC 2026'!AD26+'PIC 2026'!AE26+'PIC 2026'!AF26</f>
        <v>0</v>
      </c>
      <c r="L2332" s="1031">
        <f t="shared" si="258"/>
        <v>1</v>
      </c>
      <c r="M2332" s="1031">
        <f t="shared" si="257"/>
        <v>0</v>
      </c>
      <c r="N2332" s="1022">
        <f>'PIC 2026'!O26</f>
        <v>0</v>
      </c>
      <c r="O2332" s="1022">
        <f>'PIC 2026'!AF26</f>
        <v>0</v>
      </c>
      <c r="P2332" s="1029" t="e">
        <f t="shared" si="261"/>
        <v>#DIV/0!</v>
      </c>
      <c r="Q2332" s="1029"/>
      <c r="R2332" s="1022">
        <f t="shared" si="259"/>
        <v>-2</v>
      </c>
      <c r="S2332" s="1022">
        <f t="shared" si="260"/>
        <v>0</v>
      </c>
    </row>
    <row r="2333" spans="1:19">
      <c r="A2333" s="1022">
        <v>20</v>
      </c>
      <c r="B2333" s="1023" t="str">
        <f>'PIC 2026'!B27</f>
        <v>PIC20</v>
      </c>
      <c r="C2333" s="1053" t="s">
        <v>149</v>
      </c>
      <c r="D2333" s="1053" t="s">
        <v>113</v>
      </c>
      <c r="E2333" s="1023" t="str">
        <f>'PIC 2026'!T27</f>
        <v xml:space="preserve">Secretaria General </v>
      </c>
      <c r="F2333" s="1022" t="str">
        <f>'PIC 2026'!C27</f>
        <v xml:space="preserve">Aspectos de sensibilidad para las áreas administrativas sobre la gestión metrologíca </v>
      </c>
      <c r="G2333" s="1022">
        <v>11</v>
      </c>
      <c r="H2333" s="1022" t="s">
        <v>144</v>
      </c>
      <c r="I2333" s="1022">
        <f>'PIC 2026'!Q27</f>
        <v>5</v>
      </c>
      <c r="J2333" s="1022">
        <f>'PIC 2026'!E27+'PIC 2026'!F27+'PIC 2026'!G27+'PIC 2026'!H27+'PIC 2026'!I27+'PIC 2026'!J27+'PIC 2026'!K27+'PIC 2026'!L27+'PIC 2026'!M27+'PIC 2026'!N27+'PIC 2026'!O27</f>
        <v>5</v>
      </c>
      <c r="K2333" s="1022">
        <f>'PIC 2026'!V27+'PIC 2026'!W27+'PIC 2026'!X27+'PIC 2026'!Y27+'PIC 2026'!Z27+'PIC 2026'!AA27+'PIC 2026'!AB27+'PIC 2026'!AC27+'PIC 2026'!AD27+'PIC 2026'!AE27+'PIC 2026'!AF27</f>
        <v>0</v>
      </c>
      <c r="L2333" s="1031">
        <f t="shared" si="258"/>
        <v>1</v>
      </c>
      <c r="M2333" s="1031">
        <f t="shared" si="257"/>
        <v>0</v>
      </c>
      <c r="N2333" s="1022">
        <f>'PIC 2026'!O27</f>
        <v>0</v>
      </c>
      <c r="O2333" s="1022">
        <f>'PIC 2026'!AF27</f>
        <v>0</v>
      </c>
      <c r="P2333" s="1029" t="e">
        <f t="shared" si="261"/>
        <v>#DIV/0!</v>
      </c>
      <c r="Q2333" s="1029"/>
      <c r="R2333" s="1022">
        <f t="shared" si="259"/>
        <v>-5</v>
      </c>
      <c r="S2333" s="1022">
        <f t="shared" si="260"/>
        <v>0</v>
      </c>
    </row>
    <row r="2334" spans="1:19">
      <c r="A2334" s="1022">
        <v>21</v>
      </c>
      <c r="B2334" s="1023" t="str">
        <f>'PIC 2026'!B28</f>
        <v>PIC21</v>
      </c>
      <c r="C2334" s="1053" t="s">
        <v>149</v>
      </c>
      <c r="D2334" s="1053" t="s">
        <v>113</v>
      </c>
      <c r="E2334" s="1023" t="str">
        <f>'PIC 2026'!T28</f>
        <v xml:space="preserve">Secretaria General </v>
      </c>
      <c r="F2334" s="1022" t="str">
        <f>'PIC 2026'!C28</f>
        <v>Normatividad vigente de Talento Humano</v>
      </c>
      <c r="G2334" s="1022">
        <v>11</v>
      </c>
      <c r="H2334" s="1022" t="s">
        <v>144</v>
      </c>
      <c r="I2334" s="1022">
        <f>'PIC 2026'!Q28</f>
        <v>5</v>
      </c>
      <c r="J2334" s="1022">
        <f>'PIC 2026'!E28+'PIC 2026'!F28+'PIC 2026'!G28+'PIC 2026'!H28+'PIC 2026'!I28+'PIC 2026'!J28+'PIC 2026'!K28+'PIC 2026'!L28+'PIC 2026'!M28+'PIC 2026'!N28+'PIC 2026'!O28</f>
        <v>5</v>
      </c>
      <c r="K2334" s="1022">
        <f>'PIC 2026'!V28+'PIC 2026'!W28+'PIC 2026'!X28+'PIC 2026'!Y28+'PIC 2026'!Z28+'PIC 2026'!AA28+'PIC 2026'!AB28+'PIC 2026'!AC28+'PIC 2026'!AD28+'PIC 2026'!AE28+'PIC 2026'!AF28</f>
        <v>1</v>
      </c>
      <c r="L2334" s="1031">
        <f t="shared" ref="L2334:L2339" si="262">J2334/I2334</f>
        <v>1</v>
      </c>
      <c r="M2334" s="1031">
        <f t="shared" ref="M2334:M2339" si="263">K2334/I2334</f>
        <v>0.2</v>
      </c>
      <c r="N2334" s="1022">
        <f>'PIC 2026'!O28</f>
        <v>0</v>
      </c>
      <c r="O2334" s="1022">
        <f>'PIC 2026'!AF28</f>
        <v>0</v>
      </c>
      <c r="P2334" s="1029" t="e">
        <f t="shared" ref="P2334:P2339" si="264">O2334/N2334</f>
        <v>#DIV/0!</v>
      </c>
      <c r="Q2334" s="1029"/>
      <c r="R2334" s="1030">
        <f t="shared" ref="R2334:R2339" si="265">K2334-J2334</f>
        <v>-4</v>
      </c>
      <c r="S2334" s="1030">
        <f t="shared" ref="S2334:S2339" si="266">O2334-N2334</f>
        <v>0</v>
      </c>
    </row>
    <row r="2335" spans="1:19">
      <c r="A2335" s="1022">
        <v>22</v>
      </c>
      <c r="B2335" s="1023" t="str">
        <f>'PIC 2026'!B29</f>
        <v>PIC22</v>
      </c>
      <c r="C2335" s="1053" t="s">
        <v>149</v>
      </c>
      <c r="D2335" s="1053" t="s">
        <v>113</v>
      </c>
      <c r="E2335" s="1023" t="str">
        <f>'PIC 2026'!T29</f>
        <v xml:space="preserve">Secretaria General </v>
      </c>
      <c r="F2335" s="1022" t="str">
        <f>'PIC 2026'!C29</f>
        <v>Administracion Publica</v>
      </c>
      <c r="G2335" s="1022">
        <v>11</v>
      </c>
      <c r="H2335" s="1022" t="s">
        <v>144</v>
      </c>
      <c r="I2335" s="1022">
        <f>'PIC 2026'!Q29</f>
        <v>4</v>
      </c>
      <c r="J2335" s="1022">
        <f>'PIC 2026'!E29+'PIC 2026'!F29+'PIC 2026'!G29+'PIC 2026'!H29+'PIC 2026'!I29+'PIC 2026'!J29+'PIC 2026'!K29+'PIC 2026'!L29+'PIC 2026'!M29+'PIC 2026'!N29+'PIC 2026'!O29</f>
        <v>3</v>
      </c>
      <c r="K2335" s="1022">
        <f>'PIC 2026'!V29+'PIC 2026'!W29+'PIC 2026'!X29+'PIC 2026'!Y29+'PIC 2026'!Z29+'PIC 2026'!AA29+'PIC 2026'!AB29+'PIC 2026'!AC29+'PIC 2026'!AD29+'PIC 2026'!AE29+'PIC 2026'!AF29</f>
        <v>0</v>
      </c>
      <c r="L2335" s="1031">
        <f t="shared" si="262"/>
        <v>0.75</v>
      </c>
      <c r="M2335" s="1031">
        <f t="shared" si="263"/>
        <v>0</v>
      </c>
      <c r="N2335" s="1022">
        <f>'PIC 2026'!O29</f>
        <v>0</v>
      </c>
      <c r="O2335" s="1022">
        <f>'PIC 2026'!AF29</f>
        <v>0</v>
      </c>
      <c r="P2335" s="1029" t="e">
        <f t="shared" si="264"/>
        <v>#DIV/0!</v>
      </c>
      <c r="Q2335" s="1029"/>
      <c r="R2335" s="1030">
        <f t="shared" si="265"/>
        <v>-3</v>
      </c>
      <c r="S2335" s="1030">
        <f t="shared" si="266"/>
        <v>0</v>
      </c>
    </row>
    <row r="2336" spans="1:19">
      <c r="A2336" s="1022">
        <v>23</v>
      </c>
      <c r="B2336" s="1023" t="str">
        <f>'PIC 2026'!B30</f>
        <v>PIC23</v>
      </c>
      <c r="C2336" s="1053" t="s">
        <v>149</v>
      </c>
      <c r="D2336" s="1053" t="s">
        <v>113</v>
      </c>
      <c r="E2336" s="1023" t="str">
        <f>'PIC 2026'!T30</f>
        <v xml:space="preserve">Secretaria General </v>
      </c>
      <c r="F2336" s="1022" t="str">
        <f>'PIC 2026'!C30</f>
        <v>Inducción y Reinducción</v>
      </c>
      <c r="G2336" s="1022">
        <v>11</v>
      </c>
      <c r="H2336" s="1022" t="s">
        <v>144</v>
      </c>
      <c r="I2336" s="1022">
        <f>'PIC 2026'!Q30</f>
        <v>3</v>
      </c>
      <c r="J2336" s="1022">
        <f>'PIC 2026'!E30+'PIC 2026'!F30+'PIC 2026'!G30+'PIC 2026'!H30+'PIC 2026'!I30+'PIC 2026'!J30+'PIC 2026'!K30+'PIC 2026'!L30+'PIC 2026'!M30+'PIC 2026'!N30+'PIC 2026'!O30</f>
        <v>3</v>
      </c>
      <c r="K2336" s="1022">
        <f>'PIC 2026'!V30+'PIC 2026'!W30+'PIC 2026'!X30+'PIC 2026'!Y30+'PIC 2026'!Z30+'PIC 2026'!AA30+'PIC 2026'!AB30+'PIC 2026'!AC30+'PIC 2026'!AD30+'PIC 2026'!AE30+'PIC 2026'!AF30</f>
        <v>1</v>
      </c>
      <c r="L2336" s="1031">
        <f t="shared" si="262"/>
        <v>1</v>
      </c>
      <c r="M2336" s="1031">
        <f t="shared" si="263"/>
        <v>0.33333333333333331</v>
      </c>
      <c r="N2336" s="1022">
        <f>'PIC 2026'!O30</f>
        <v>0</v>
      </c>
      <c r="O2336" s="1022">
        <f>'PIC 2026'!AF30</f>
        <v>0</v>
      </c>
      <c r="P2336" s="1029" t="e">
        <f t="shared" si="264"/>
        <v>#DIV/0!</v>
      </c>
      <c r="Q2336" s="1029"/>
      <c r="R2336" s="1030">
        <f t="shared" si="265"/>
        <v>-2</v>
      </c>
      <c r="S2336" s="1030">
        <f t="shared" si="266"/>
        <v>0</v>
      </c>
    </row>
    <row r="2337" spans="1:19">
      <c r="A2337" s="1022">
        <v>24</v>
      </c>
      <c r="B2337" s="1023" t="str">
        <f>'PIC 2026'!B31</f>
        <v>PIC24</v>
      </c>
      <c r="C2337" s="1053" t="s">
        <v>149</v>
      </c>
      <c r="D2337" s="1053" t="s">
        <v>113</v>
      </c>
      <c r="E2337" s="1023" t="str">
        <f>'PIC 2026'!T31</f>
        <v xml:space="preserve">Secretaria General </v>
      </c>
      <c r="F2337" s="1022" t="str">
        <f>'PIC 2026'!C31</f>
        <v>Entrenamiento en el puesto de trabajo</v>
      </c>
      <c r="G2337" s="1022">
        <v>11</v>
      </c>
      <c r="H2337" s="1022" t="s">
        <v>144</v>
      </c>
      <c r="I2337" s="1022">
        <f>'PIC 2026'!Q31</f>
        <v>3</v>
      </c>
      <c r="J2337" s="1022">
        <f>'PIC 2026'!E31+'PIC 2026'!F31+'PIC 2026'!G31+'PIC 2026'!H31+'PIC 2026'!I31+'PIC 2026'!J31+'PIC 2026'!K31+'PIC 2026'!L31+'PIC 2026'!M31+'PIC 2026'!N31+'PIC 2026'!O31</f>
        <v>2</v>
      </c>
      <c r="K2337" s="1022">
        <f>'PIC 2026'!V31+'PIC 2026'!W31+'PIC 2026'!X31+'PIC 2026'!Y31+'PIC 2026'!Z31+'PIC 2026'!AA31+'PIC 2026'!AB31+'PIC 2026'!AC31+'PIC 2026'!AD31+'PIC 2026'!AE31+'PIC 2026'!AF31</f>
        <v>1</v>
      </c>
      <c r="L2337" s="1031">
        <f t="shared" si="262"/>
        <v>0.66666666666666663</v>
      </c>
      <c r="M2337" s="1031">
        <f t="shared" si="263"/>
        <v>0.33333333333333331</v>
      </c>
      <c r="N2337" s="1022">
        <f>'PIC 2026'!O31</f>
        <v>0</v>
      </c>
      <c r="O2337" s="1022">
        <f>'PIC 2026'!AF31</f>
        <v>0</v>
      </c>
      <c r="P2337" s="1029" t="e">
        <f t="shared" si="264"/>
        <v>#DIV/0!</v>
      </c>
      <c r="Q2337" s="1029"/>
      <c r="R2337" s="1030">
        <f t="shared" si="265"/>
        <v>-1</v>
      </c>
      <c r="S2337" s="1030">
        <f t="shared" si="266"/>
        <v>0</v>
      </c>
    </row>
    <row r="2338" spans="1:19">
      <c r="A2338" s="1022">
        <v>25</v>
      </c>
      <c r="B2338" s="1023" t="str">
        <f>'PIC 2026'!B32</f>
        <v>PIC25</v>
      </c>
      <c r="C2338" s="1053" t="s">
        <v>149</v>
      </c>
      <c r="D2338" s="1053" t="s">
        <v>113</v>
      </c>
      <c r="E2338" s="1023" t="str">
        <f>'PIC 2026'!T32</f>
        <v xml:space="preserve">Secretaria General </v>
      </c>
      <c r="F2338" s="1022" t="str">
        <f>'PIC 2026'!C32</f>
        <v>Bilingüismo</v>
      </c>
      <c r="G2338" s="1022">
        <v>11</v>
      </c>
      <c r="H2338" s="1022" t="s">
        <v>144</v>
      </c>
      <c r="I2338" s="1022">
        <f>'PIC 2026'!Q32</f>
        <v>1</v>
      </c>
      <c r="J2338" s="1022">
        <f>'PIC 2026'!E32+'PIC 2026'!F32+'PIC 2026'!G32+'PIC 2026'!H32+'PIC 2026'!I32+'PIC 2026'!J32+'PIC 2026'!K32+'PIC 2026'!L32+'PIC 2026'!M32+'PIC 2026'!N32+'PIC 2026'!O32</f>
        <v>0</v>
      </c>
      <c r="K2338" s="1022">
        <f>'PIC 2026'!V32+'PIC 2026'!W32+'PIC 2026'!X32+'PIC 2026'!Y32+'PIC 2026'!Z32+'PIC 2026'!AA32+'PIC 2026'!AB32+'PIC 2026'!AC32+'PIC 2026'!AD32+'PIC 2026'!AE32+'PIC 2026'!AF32</f>
        <v>0</v>
      </c>
      <c r="L2338" s="1031">
        <f t="shared" si="262"/>
        <v>0</v>
      </c>
      <c r="M2338" s="1031">
        <f t="shared" si="263"/>
        <v>0</v>
      </c>
      <c r="N2338" s="1022">
        <f>'PIC 2026'!O32</f>
        <v>0</v>
      </c>
      <c r="O2338" s="1022">
        <f>'PIC 2026'!AF32</f>
        <v>0</v>
      </c>
      <c r="P2338" s="1029" t="e">
        <f t="shared" si="264"/>
        <v>#DIV/0!</v>
      </c>
      <c r="Q2338" s="1029"/>
      <c r="R2338" s="1030">
        <f t="shared" si="265"/>
        <v>0</v>
      </c>
      <c r="S2338" s="1030">
        <f t="shared" si="266"/>
        <v>0</v>
      </c>
    </row>
    <row r="2339" spans="1:19">
      <c r="A2339" s="1022">
        <v>26</v>
      </c>
      <c r="B2339" s="1023" t="str">
        <f>'PIC 2026'!B33</f>
        <v>PIC26</v>
      </c>
      <c r="C2339" s="1053" t="s">
        <v>149</v>
      </c>
      <c r="D2339" s="1053" t="s">
        <v>113</v>
      </c>
      <c r="E2339" s="1023" t="str">
        <f>'PIC 2026'!T33</f>
        <v xml:space="preserve">Secretaria General </v>
      </c>
      <c r="F2339" s="1022" t="str">
        <f>'PIC 2026'!C33</f>
        <v>Capacitación SG-SST y SGA</v>
      </c>
      <c r="G2339" s="1022">
        <v>11</v>
      </c>
      <c r="H2339" s="1022" t="s">
        <v>144</v>
      </c>
      <c r="I2339" s="1022">
        <f>'PIC 2026'!Q33</f>
        <v>14</v>
      </c>
      <c r="J2339" s="1022">
        <f>'PIC 2026'!E33+'PIC 2026'!F33+'PIC 2026'!G33+'PIC 2026'!H33+'PIC 2026'!I33+'PIC 2026'!J33+'PIC 2026'!K33+'PIC 2026'!L33+'PIC 2026'!M33+'PIC 2026'!N33+'PIC 2026'!O33</f>
        <v>14</v>
      </c>
      <c r="K2339" s="1022">
        <f>'PIC 2026'!V33+'PIC 2026'!W33+'PIC 2026'!X33+'PIC 2026'!Y33+'PIC 2026'!Z33+'PIC 2026'!AA33+'PIC 2026'!AB33+'PIC 2026'!AC33+'PIC 2026'!AD33+'PIC 2026'!AE33+'PIC 2026'!AF33</f>
        <v>4</v>
      </c>
      <c r="L2339" s="1031">
        <f t="shared" si="262"/>
        <v>1</v>
      </c>
      <c r="M2339" s="1031">
        <f t="shared" si="263"/>
        <v>0.2857142857142857</v>
      </c>
      <c r="N2339" s="1022">
        <f>'PIC 2026'!O33</f>
        <v>1</v>
      </c>
      <c r="O2339" s="1022">
        <f>'PIC 2026'!AF33</f>
        <v>0</v>
      </c>
      <c r="P2339" s="1029">
        <f t="shared" si="264"/>
        <v>0</v>
      </c>
      <c r="Q2339" s="1029"/>
      <c r="R2339" s="1030">
        <f t="shared" si="265"/>
        <v>-10</v>
      </c>
      <c r="S2339" s="1030">
        <f t="shared" si="266"/>
        <v>-1</v>
      </c>
    </row>
    <row r="2340" spans="1:19">
      <c r="A2340" s="1022">
        <v>1</v>
      </c>
      <c r="B2340" s="1023" t="str">
        <f>'PIC 2026'!B8</f>
        <v>PIC1</v>
      </c>
      <c r="C2340" s="1053" t="s">
        <v>149</v>
      </c>
      <c r="D2340" s="1053" t="s">
        <v>113</v>
      </c>
      <c r="E2340" s="1023" t="str">
        <f>'PIC 2026'!T8</f>
        <v xml:space="preserve">Secretaria General </v>
      </c>
      <c r="F2340" s="1022" t="str">
        <f>'PIC 2026'!C8</f>
        <v>Participación ciudadana</v>
      </c>
      <c r="G2340" s="1022">
        <v>12</v>
      </c>
      <c r="H2340" s="1022" t="s">
        <v>145</v>
      </c>
      <c r="I2340" s="1022">
        <f>'PIC 2026'!Q8</f>
        <v>1</v>
      </c>
      <c r="J2340" s="1022">
        <f>'PIC 2026'!E8+'PIC 2026'!F8+'PIC 2026'!G8+'PIC 2026'!H8+'PIC 2026'!I8+'PIC 2026'!J8+'PIC 2026'!K8+'PIC 2026'!L8+'PIC 2026'!M8+'PIC 2026'!N8+'PIC 2026'!O8+'PIC 2026'!P8</f>
        <v>1</v>
      </c>
      <c r="K2340" s="1022">
        <f>'PIC 2026'!V8+'PIC 2026'!W8+'PIC 2026'!X8+'PIC 2026'!Y8+'PIC 2026'!Z8+'PIC 2026'!AA8+'PIC 2026'!AB8+'PIC 2026'!AC8+'PIC 2026'!AD8+'PIC 2026'!AE8+'PIC 2026'!AF8+'PIC 2026'!AG8</f>
        <v>1</v>
      </c>
      <c r="L2340" s="1031">
        <f t="shared" ref="L2340:L2345" si="267">J2340/I2340</f>
        <v>1</v>
      </c>
      <c r="M2340" s="1031">
        <f t="shared" ref="M2340:M2345" si="268">K2340/I2340</f>
        <v>1</v>
      </c>
      <c r="N2340" s="1022">
        <f>'PIC 2026'!P8</f>
        <v>0</v>
      </c>
      <c r="O2340" s="1022">
        <f>'PIC 2026'!AG8</f>
        <v>0</v>
      </c>
      <c r="P2340" s="1029" t="e">
        <f t="shared" ref="P2340:P2345" si="269">O2340/N2340</f>
        <v>#DIV/0!</v>
      </c>
      <c r="Q2340" s="1029"/>
      <c r="R2340" s="1030">
        <f t="shared" ref="R2340:R2345" si="270">K2340-J2340</f>
        <v>0</v>
      </c>
      <c r="S2340" s="1030">
        <f t="shared" ref="S2340:S2345" si="271">O2340-N2340</f>
        <v>0</v>
      </c>
    </row>
    <row r="2341" spans="1:19">
      <c r="A2341" s="1022">
        <v>2</v>
      </c>
      <c r="B2341" s="1023" t="str">
        <f>'PIC 2026'!B9</f>
        <v>PIC 2</v>
      </c>
      <c r="C2341" s="1053" t="s">
        <v>149</v>
      </c>
      <c r="D2341" s="1053" t="s">
        <v>113</v>
      </c>
      <c r="E2341" s="1023" t="str">
        <f>'PIC 2026'!T9</f>
        <v xml:space="preserve">Secretaria General </v>
      </c>
      <c r="F2341" s="1022" t="str">
        <f>'PIC 2026'!C9</f>
        <v>Lenguaje concordante y no discriminación</v>
      </c>
      <c r="G2341" s="1022">
        <v>12</v>
      </c>
      <c r="H2341" s="1022" t="s">
        <v>145</v>
      </c>
      <c r="I2341" s="1022">
        <f>'PIC 2026'!Q9</f>
        <v>1</v>
      </c>
      <c r="J2341" s="1022">
        <f>'PIC 2026'!E9+'PIC 2026'!F9+'PIC 2026'!G9+'PIC 2026'!H9+'PIC 2026'!I9+'PIC 2026'!J9+'PIC 2026'!K9+'PIC 2026'!L9+'PIC 2026'!M9+'PIC 2026'!N9+'PIC 2026'!O9+'PIC 2026'!P9</f>
        <v>1</v>
      </c>
      <c r="K2341" s="1022">
        <f>'PIC 2026'!V9+'PIC 2026'!W9+'PIC 2026'!X9+'PIC 2026'!Y9+'PIC 2026'!Z9+'PIC 2026'!AA9+'PIC 2026'!AB9+'PIC 2026'!AC9+'PIC 2026'!AD9+'PIC 2026'!AE9+'PIC 2026'!AF9+'PIC 2026'!AG9</f>
        <v>1</v>
      </c>
      <c r="L2341" s="1031">
        <f t="shared" si="267"/>
        <v>1</v>
      </c>
      <c r="M2341" s="1031">
        <f t="shared" si="268"/>
        <v>1</v>
      </c>
      <c r="N2341" s="1022">
        <f>'PIC 2026'!P9</f>
        <v>0</v>
      </c>
      <c r="O2341" s="1022">
        <f>'PIC 2026'!AG9</f>
        <v>0</v>
      </c>
      <c r="P2341" s="1029" t="e">
        <f t="shared" si="269"/>
        <v>#DIV/0!</v>
      </c>
      <c r="Q2341" s="1029"/>
      <c r="R2341" s="1030">
        <f t="shared" si="270"/>
        <v>0</v>
      </c>
      <c r="S2341" s="1030">
        <f t="shared" si="271"/>
        <v>0</v>
      </c>
    </row>
    <row r="2342" spans="1:19">
      <c r="A2342" s="1022">
        <v>3</v>
      </c>
      <c r="B2342" s="1023" t="str">
        <f>'PIC 2026'!B10</f>
        <v>PIC3</v>
      </c>
      <c r="C2342" s="1053" t="s">
        <v>149</v>
      </c>
      <c r="D2342" s="1053" t="s">
        <v>113</v>
      </c>
      <c r="E2342" s="1023" t="str">
        <f>'PIC 2026'!T10</f>
        <v xml:space="preserve">Secretaria General </v>
      </c>
      <c r="F2342" s="1022" t="str">
        <f>'PIC 2026'!C10</f>
        <v>Educación ambiental, territorio y recursos naturales</v>
      </c>
      <c r="G2342" s="1022">
        <v>12</v>
      </c>
      <c r="H2342" s="1022" t="s">
        <v>145</v>
      </c>
      <c r="I2342" s="1022">
        <f>'PIC 2026'!Q10</f>
        <v>3</v>
      </c>
      <c r="J2342" s="1022">
        <f>'PIC 2026'!E10+'PIC 2026'!F10+'PIC 2026'!G10+'PIC 2026'!H10+'PIC 2026'!I10+'PIC 2026'!J10+'PIC 2026'!K10+'PIC 2026'!L10+'PIC 2026'!M10+'PIC 2026'!N10+'PIC 2026'!O10+'PIC 2026'!P10</f>
        <v>3</v>
      </c>
      <c r="K2342" s="1022">
        <f>'PIC 2026'!V10+'PIC 2026'!W10+'PIC 2026'!X10+'PIC 2026'!Y10+'PIC 2026'!Z10+'PIC 2026'!AA10+'PIC 2026'!AB10+'PIC 2026'!AC10+'PIC 2026'!AD10+'PIC 2026'!AE10+'PIC 2026'!AF10+'PIC 2026'!AG10</f>
        <v>1</v>
      </c>
      <c r="L2342" s="1031">
        <f t="shared" si="267"/>
        <v>1</v>
      </c>
      <c r="M2342" s="1031">
        <f t="shared" si="268"/>
        <v>0.33333333333333331</v>
      </c>
      <c r="N2342" s="1022">
        <f>'PIC 2026'!P10</f>
        <v>0</v>
      </c>
      <c r="O2342" s="1022">
        <f>'PIC 2026'!AG10</f>
        <v>0</v>
      </c>
      <c r="P2342" s="1029" t="e">
        <f t="shared" si="269"/>
        <v>#DIV/0!</v>
      </c>
      <c r="Q2342" s="1029"/>
      <c r="R2342" s="1030">
        <f t="shared" si="270"/>
        <v>-2</v>
      </c>
      <c r="S2342" s="1030">
        <f t="shared" si="271"/>
        <v>0</v>
      </c>
    </row>
    <row r="2343" spans="1:19">
      <c r="A2343" s="1022">
        <v>4</v>
      </c>
      <c r="B2343" s="1023" t="str">
        <f>'PIC 2026'!B11</f>
        <v>PIC4</v>
      </c>
      <c r="C2343" s="1053" t="s">
        <v>149</v>
      </c>
      <c r="D2343" s="1053" t="s">
        <v>113</v>
      </c>
      <c r="E2343" s="1023" t="str">
        <f>'PIC 2026'!T11</f>
        <v xml:space="preserve">Secretaria General </v>
      </c>
      <c r="F2343" s="1022" t="str">
        <f>'PIC 2026'!C11</f>
        <v>Cambio climático y desafíos desde la ciudadanía</v>
      </c>
      <c r="G2343" s="1022">
        <v>12</v>
      </c>
      <c r="H2343" s="1022" t="s">
        <v>145</v>
      </c>
      <c r="I2343" s="1022">
        <f>'PIC 2026'!Q11</f>
        <v>2</v>
      </c>
      <c r="J2343" s="1022">
        <f>'PIC 2026'!E11+'PIC 2026'!F11+'PIC 2026'!G11+'PIC 2026'!H11+'PIC 2026'!I11+'PIC 2026'!J11+'PIC 2026'!K11+'PIC 2026'!L11+'PIC 2026'!M11+'PIC 2026'!N11+'PIC 2026'!O11+'PIC 2026'!P11</f>
        <v>2</v>
      </c>
      <c r="K2343" s="1022">
        <f>'PIC 2026'!V11+'PIC 2026'!W11+'PIC 2026'!X11+'PIC 2026'!Y11+'PIC 2026'!Z11+'PIC 2026'!AA11+'PIC 2026'!AB11+'PIC 2026'!AC11+'PIC 2026'!AD11+'PIC 2026'!AE11+'PIC 2026'!AF11+'PIC 2026'!AG11</f>
        <v>0</v>
      </c>
      <c r="L2343" s="1031">
        <f t="shared" si="267"/>
        <v>1</v>
      </c>
      <c r="M2343" s="1031">
        <f t="shared" si="268"/>
        <v>0</v>
      </c>
      <c r="N2343" s="1022">
        <f>'PIC 2026'!P11</f>
        <v>0</v>
      </c>
      <c r="O2343" s="1022">
        <f>'PIC 2026'!AG11</f>
        <v>0</v>
      </c>
      <c r="P2343" s="1029" t="e">
        <f t="shared" si="269"/>
        <v>#DIV/0!</v>
      </c>
      <c r="Q2343" s="1029"/>
      <c r="R2343" s="1030">
        <f t="shared" si="270"/>
        <v>-2</v>
      </c>
      <c r="S2343" s="1030">
        <f t="shared" si="271"/>
        <v>0</v>
      </c>
    </row>
    <row r="2344" spans="1:19">
      <c r="A2344" s="1022">
        <v>5</v>
      </c>
      <c r="B2344" s="1023" t="str">
        <f>'PIC 2026'!B12</f>
        <v>PIC5</v>
      </c>
      <c r="C2344" s="1053" t="s">
        <v>149</v>
      </c>
      <c r="D2344" s="1053" t="s">
        <v>113</v>
      </c>
      <c r="E2344" s="1023" t="str">
        <f>'PIC 2026'!T12</f>
        <v xml:space="preserve">Secretaria General </v>
      </c>
      <c r="F2344" s="1022" t="str">
        <f>'PIC 2026'!C12</f>
        <v xml:space="preserve">Acciones afirmativas que contribuyan a escenarios incluyentes </v>
      </c>
      <c r="G2344" s="1022">
        <v>12</v>
      </c>
      <c r="H2344" s="1022" t="s">
        <v>145</v>
      </c>
      <c r="I2344" s="1022">
        <f>'PIC 2026'!Q12</f>
        <v>2</v>
      </c>
      <c r="J2344" s="1022">
        <f>'PIC 2026'!E12+'PIC 2026'!F12+'PIC 2026'!G12+'PIC 2026'!H12+'PIC 2026'!I12+'PIC 2026'!J12+'PIC 2026'!K12+'PIC 2026'!L12+'PIC 2026'!M12+'PIC 2026'!N12+'PIC 2026'!O12+'PIC 2026'!P12</f>
        <v>2</v>
      </c>
      <c r="K2344" s="1022">
        <f>'PIC 2026'!V12+'PIC 2026'!W12+'PIC 2026'!X12+'PIC 2026'!Y12+'PIC 2026'!Z12+'PIC 2026'!AA12+'PIC 2026'!AB12+'PIC 2026'!AC12+'PIC 2026'!AD12+'PIC 2026'!AE12+'PIC 2026'!AF12+'PIC 2026'!AG12</f>
        <v>0</v>
      </c>
      <c r="L2344" s="1031">
        <f t="shared" si="267"/>
        <v>1</v>
      </c>
      <c r="M2344" s="1031">
        <f t="shared" si="268"/>
        <v>0</v>
      </c>
      <c r="N2344" s="1022">
        <f>'PIC 2026'!P12</f>
        <v>0</v>
      </c>
      <c r="O2344" s="1022">
        <f>'PIC 2026'!AG12</f>
        <v>0</v>
      </c>
      <c r="P2344" s="1029" t="e">
        <f t="shared" si="269"/>
        <v>#DIV/0!</v>
      </c>
      <c r="Q2344" s="1029"/>
      <c r="R2344" s="1030">
        <f t="shared" si="270"/>
        <v>-2</v>
      </c>
      <c r="S2344" s="1030">
        <f t="shared" si="271"/>
        <v>0</v>
      </c>
    </row>
    <row r="2345" spans="1:19">
      <c r="A2345" s="1022">
        <v>6</v>
      </c>
      <c r="B2345" s="1023" t="str">
        <f>'PIC 2026'!B13</f>
        <v>PIC6</v>
      </c>
      <c r="C2345" s="1053" t="s">
        <v>149</v>
      </c>
      <c r="D2345" s="1053" t="s">
        <v>113</v>
      </c>
      <c r="E2345" s="1023" t="str">
        <f>'PIC 2026'!T13</f>
        <v xml:space="preserve">Secretaria General </v>
      </c>
      <c r="F2345" s="1022" t="str">
        <f>'PIC 2026'!C13</f>
        <v>Comunicación asertiva</v>
      </c>
      <c r="G2345" s="1022">
        <v>12</v>
      </c>
      <c r="H2345" s="1022" t="s">
        <v>145</v>
      </c>
      <c r="I2345" s="1022">
        <f>'PIC 2026'!Q13</f>
        <v>2</v>
      </c>
      <c r="J2345" s="1022">
        <f>'PIC 2026'!E13+'PIC 2026'!F13+'PIC 2026'!G13+'PIC 2026'!H13+'PIC 2026'!I13+'PIC 2026'!J13+'PIC 2026'!K13+'PIC 2026'!L13+'PIC 2026'!M13+'PIC 2026'!N13+'PIC 2026'!O13+'PIC 2026'!P13</f>
        <v>2</v>
      </c>
      <c r="K2345" s="1022">
        <f>'PIC 2026'!V13+'PIC 2026'!W13+'PIC 2026'!X13+'PIC 2026'!Y13+'PIC 2026'!Z13+'PIC 2026'!AA13+'PIC 2026'!AB13+'PIC 2026'!AC13+'PIC 2026'!AD13+'PIC 2026'!AE13+'PIC 2026'!AF13+'PIC 2026'!AG13</f>
        <v>1</v>
      </c>
      <c r="L2345" s="1031">
        <f t="shared" si="267"/>
        <v>1</v>
      </c>
      <c r="M2345" s="1031">
        <f t="shared" si="268"/>
        <v>0.5</v>
      </c>
      <c r="N2345" s="1022">
        <f>'PIC 2026'!P13</f>
        <v>0</v>
      </c>
      <c r="O2345" s="1022">
        <f>'PIC 2026'!AG13</f>
        <v>0</v>
      </c>
      <c r="P2345" s="1029" t="e">
        <f t="shared" si="269"/>
        <v>#DIV/0!</v>
      </c>
      <c r="Q2345" s="1029"/>
      <c r="R2345" s="1030">
        <f t="shared" si="270"/>
        <v>-1</v>
      </c>
      <c r="S2345" s="1030">
        <f t="shared" si="271"/>
        <v>0</v>
      </c>
    </row>
    <row r="2346" spans="1:19">
      <c r="A2346" s="1022">
        <v>7</v>
      </c>
      <c r="B2346" s="1023" t="str">
        <f>'PIC 2026'!B14</f>
        <v>PIC7</v>
      </c>
      <c r="C2346" s="1053" t="s">
        <v>149</v>
      </c>
      <c r="D2346" s="1053" t="s">
        <v>113</v>
      </c>
      <c r="E2346" s="1023" t="str">
        <f>'PIC 2026'!T14</f>
        <v xml:space="preserve">Secretaria General </v>
      </c>
      <c r="F2346" s="1022" t="str">
        <f>'PIC 2026'!C14</f>
        <v>Programación Python y R</v>
      </c>
      <c r="G2346" s="1022">
        <v>12</v>
      </c>
      <c r="H2346" s="1022" t="s">
        <v>145</v>
      </c>
      <c r="I2346" s="1022">
        <f>'PIC 2026'!Q14</f>
        <v>2</v>
      </c>
      <c r="J2346" s="1022">
        <f>'PIC 2026'!E14+'PIC 2026'!F14+'PIC 2026'!G14+'PIC 2026'!H14+'PIC 2026'!I14+'PIC 2026'!J14+'PIC 2026'!K14+'PIC 2026'!L14+'PIC 2026'!M14+'PIC 2026'!N14+'PIC 2026'!O14+'PIC 2026'!P14</f>
        <v>2</v>
      </c>
      <c r="K2346" s="1022">
        <f>'PIC 2026'!V14+'PIC 2026'!W14+'PIC 2026'!X14+'PIC 2026'!Y14+'PIC 2026'!Z14+'PIC 2026'!AA14+'PIC 2026'!AB14+'PIC 2026'!AC14+'PIC 2026'!AD14+'PIC 2026'!AE14+'PIC 2026'!AF14+'PIC 2026'!AG14</f>
        <v>0</v>
      </c>
      <c r="L2346" s="1031">
        <f t="shared" ref="L2346:L2351" si="272">J2346/I2346</f>
        <v>1</v>
      </c>
      <c r="M2346" s="1031">
        <f t="shared" ref="M2346:M2351" si="273">K2346/I2346</f>
        <v>0</v>
      </c>
      <c r="N2346" s="1022">
        <f>'PIC 2026'!P14</f>
        <v>0</v>
      </c>
      <c r="O2346" s="1022">
        <f>'PIC 2026'!AG14</f>
        <v>0</v>
      </c>
      <c r="P2346" s="1029" t="e">
        <f t="shared" ref="P2346:P2351" si="274">O2346/N2346</f>
        <v>#DIV/0!</v>
      </c>
      <c r="Q2346" s="1029"/>
      <c r="R2346" s="1030">
        <f t="shared" ref="R2346:R2351" si="275">K2346-J2346</f>
        <v>-2</v>
      </c>
      <c r="S2346" s="1030">
        <f t="shared" ref="S2346:S2351" si="276">O2346-N2346</f>
        <v>0</v>
      </c>
    </row>
    <row r="2347" spans="1:19">
      <c r="A2347" s="1022">
        <v>8</v>
      </c>
      <c r="B2347" s="1023" t="str">
        <f>'PIC 2026'!B15</f>
        <v>PIC8</v>
      </c>
      <c r="C2347" s="1053" t="s">
        <v>149</v>
      </c>
      <c r="D2347" s="1053" t="s">
        <v>113</v>
      </c>
      <c r="E2347" s="1023" t="str">
        <f>'PIC 2026'!T15</f>
        <v xml:space="preserve">Secretaria General </v>
      </c>
      <c r="F2347" s="1022" t="str">
        <f>'PIC 2026'!C15</f>
        <v>Cibercultura</v>
      </c>
      <c r="G2347" s="1022">
        <v>12</v>
      </c>
      <c r="H2347" s="1022" t="s">
        <v>145</v>
      </c>
      <c r="I2347" s="1022">
        <f>'PIC 2026'!Q15</f>
        <v>4</v>
      </c>
      <c r="J2347" s="1022">
        <f>'PIC 2026'!E15+'PIC 2026'!F15+'PIC 2026'!G15+'PIC 2026'!H15+'PIC 2026'!I15+'PIC 2026'!J15+'PIC 2026'!K15+'PIC 2026'!L15+'PIC 2026'!M15+'PIC 2026'!N15+'PIC 2026'!O15+'PIC 2026'!P15</f>
        <v>4</v>
      </c>
      <c r="K2347" s="1022">
        <f>'PIC 2026'!V15+'PIC 2026'!W15+'PIC 2026'!X15+'PIC 2026'!Y15+'PIC 2026'!Z15+'PIC 2026'!AA15+'PIC 2026'!AB15+'PIC 2026'!AC15+'PIC 2026'!AD15+'PIC 2026'!AE15+'PIC 2026'!AF15+'PIC 2026'!AG15</f>
        <v>1</v>
      </c>
      <c r="L2347" s="1031">
        <f t="shared" si="272"/>
        <v>1</v>
      </c>
      <c r="M2347" s="1031">
        <f t="shared" si="273"/>
        <v>0.25</v>
      </c>
      <c r="N2347" s="1022">
        <f>'PIC 2026'!P15</f>
        <v>0</v>
      </c>
      <c r="O2347" s="1022">
        <f>'PIC 2026'!AG15</f>
        <v>0</v>
      </c>
      <c r="P2347" s="1029" t="e">
        <f t="shared" si="274"/>
        <v>#DIV/0!</v>
      </c>
      <c r="Q2347" s="1029"/>
      <c r="R2347" s="1030">
        <f t="shared" si="275"/>
        <v>-3</v>
      </c>
      <c r="S2347" s="1030">
        <f t="shared" si="276"/>
        <v>0</v>
      </c>
    </row>
    <row r="2348" spans="1:19">
      <c r="A2348" s="1022">
        <v>9</v>
      </c>
      <c r="B2348" s="1023" t="str">
        <f>'PIC 2026'!B16</f>
        <v>PIC9</v>
      </c>
      <c r="C2348" s="1053" t="s">
        <v>149</v>
      </c>
      <c r="D2348" s="1053" t="s">
        <v>113</v>
      </c>
      <c r="E2348" s="1023" t="str">
        <f>'PIC 2026'!T16</f>
        <v xml:space="preserve">Secretaria General </v>
      </c>
      <c r="F2348" s="1022" t="str">
        <f>'PIC 2026'!C16</f>
        <v>Analitisis de datos</v>
      </c>
      <c r="G2348" s="1022">
        <v>12</v>
      </c>
      <c r="H2348" s="1022" t="s">
        <v>145</v>
      </c>
      <c r="I2348" s="1022">
        <f>'PIC 2026'!Q16</f>
        <v>2</v>
      </c>
      <c r="J2348" s="1022">
        <f>'PIC 2026'!E16+'PIC 2026'!F16+'PIC 2026'!G16+'PIC 2026'!H16+'PIC 2026'!I16+'PIC 2026'!J16+'PIC 2026'!K16+'PIC 2026'!L16+'PIC 2026'!M16+'PIC 2026'!N16+'PIC 2026'!O16+'PIC 2026'!P16</f>
        <v>2</v>
      </c>
      <c r="K2348" s="1022">
        <f>'PIC 2026'!V16+'PIC 2026'!W16+'PIC 2026'!X16+'PIC 2026'!Y16+'PIC 2026'!Z16+'PIC 2026'!AA16+'PIC 2026'!AB16+'PIC 2026'!AC16+'PIC 2026'!AD16+'PIC 2026'!AE16+'PIC 2026'!AF16+'PIC 2026'!AG16</f>
        <v>0</v>
      </c>
      <c r="L2348" s="1031">
        <f t="shared" si="272"/>
        <v>1</v>
      </c>
      <c r="M2348" s="1031">
        <f t="shared" si="273"/>
        <v>0</v>
      </c>
      <c r="N2348" s="1022">
        <f>'PIC 2026'!P16</f>
        <v>0</v>
      </c>
      <c r="O2348" s="1022">
        <f>'PIC 2026'!AG16</f>
        <v>0</v>
      </c>
      <c r="P2348" s="1029" t="e">
        <f t="shared" si="274"/>
        <v>#DIV/0!</v>
      </c>
      <c r="Q2348" s="1029"/>
      <c r="R2348" s="1030">
        <f t="shared" si="275"/>
        <v>-2</v>
      </c>
      <c r="S2348" s="1030">
        <f t="shared" si="276"/>
        <v>0</v>
      </c>
    </row>
    <row r="2349" spans="1:19">
      <c r="A2349" s="1022">
        <v>10</v>
      </c>
      <c r="B2349" s="1023" t="str">
        <f>'PIC 2026'!B17</f>
        <v>PIC10</v>
      </c>
      <c r="C2349" s="1053" t="s">
        <v>149</v>
      </c>
      <c r="D2349" s="1053" t="s">
        <v>113</v>
      </c>
      <c r="E2349" s="1023" t="str">
        <f>'PIC 2026'!T17</f>
        <v xml:space="preserve">Secretaria General </v>
      </c>
      <c r="F2349" s="1022" t="str">
        <f>'PIC 2026'!C17</f>
        <v>Prevención de daño antijuridico</v>
      </c>
      <c r="G2349" s="1022">
        <v>12</v>
      </c>
      <c r="H2349" s="1022" t="s">
        <v>145</v>
      </c>
      <c r="I2349" s="1022">
        <f>'PIC 2026'!Q17</f>
        <v>2</v>
      </c>
      <c r="J2349" s="1022">
        <f>'PIC 2026'!E17+'PIC 2026'!F17+'PIC 2026'!G17+'PIC 2026'!H17+'PIC 2026'!I17+'PIC 2026'!J17+'PIC 2026'!K17+'PIC 2026'!L17+'PIC 2026'!M17+'PIC 2026'!N17+'PIC 2026'!O17+'PIC 2026'!P17</f>
        <v>2</v>
      </c>
      <c r="K2349" s="1022">
        <f>'PIC 2026'!V17+'PIC 2026'!W17+'PIC 2026'!X17+'PIC 2026'!Y17+'PIC 2026'!Z17+'PIC 2026'!AA17+'PIC 2026'!AB17+'PIC 2026'!AC17+'PIC 2026'!AD17+'PIC 2026'!AE17+'PIC 2026'!AF17+'PIC 2026'!AG17</f>
        <v>0</v>
      </c>
      <c r="L2349" s="1031">
        <f t="shared" si="272"/>
        <v>1</v>
      </c>
      <c r="M2349" s="1031">
        <f t="shared" si="273"/>
        <v>0</v>
      </c>
      <c r="N2349" s="1022">
        <f>'PIC 2026'!P17</f>
        <v>0</v>
      </c>
      <c r="O2349" s="1022">
        <f>'PIC 2026'!AG17</f>
        <v>0</v>
      </c>
      <c r="P2349" s="1029" t="e">
        <f t="shared" si="274"/>
        <v>#DIV/0!</v>
      </c>
      <c r="Q2349" s="1029"/>
      <c r="R2349" s="1030">
        <f t="shared" si="275"/>
        <v>-2</v>
      </c>
      <c r="S2349" s="1030">
        <f t="shared" si="276"/>
        <v>0</v>
      </c>
    </row>
    <row r="2350" spans="1:19">
      <c r="A2350" s="1022">
        <v>11</v>
      </c>
      <c r="B2350" s="1023" t="str">
        <f>'PIC 2026'!B18</f>
        <v>PIC11</v>
      </c>
      <c r="C2350" s="1053" t="s">
        <v>149</v>
      </c>
      <c r="D2350" s="1053" t="s">
        <v>113</v>
      </c>
      <c r="E2350" s="1023" t="str">
        <f>'PIC 2026'!T18</f>
        <v xml:space="preserve">Secretaria General </v>
      </c>
      <c r="F2350" s="1022" t="str">
        <f>'PIC 2026'!C18</f>
        <v>Modelo de gestión y presupuesto orientado a resultados</v>
      </c>
      <c r="G2350" s="1022">
        <v>12</v>
      </c>
      <c r="H2350" s="1022" t="s">
        <v>145</v>
      </c>
      <c r="I2350" s="1022">
        <f>'PIC 2026'!Q18</f>
        <v>2</v>
      </c>
      <c r="J2350" s="1022">
        <f>'PIC 2026'!E18+'PIC 2026'!F18+'PIC 2026'!G18+'PIC 2026'!H18+'PIC 2026'!I18+'PIC 2026'!J18+'PIC 2026'!K18+'PIC 2026'!L18+'PIC 2026'!M18+'PIC 2026'!N18+'PIC 2026'!O18+'PIC 2026'!P18</f>
        <v>2</v>
      </c>
      <c r="K2350" s="1022">
        <f>'PIC 2026'!V18+'PIC 2026'!W18+'PIC 2026'!X18+'PIC 2026'!Y18+'PIC 2026'!Z18+'PIC 2026'!AA18+'PIC 2026'!AB18+'PIC 2026'!AC18+'PIC 2026'!AD18+'PIC 2026'!AE18+'PIC 2026'!AF18+'PIC 2026'!AG18</f>
        <v>1</v>
      </c>
      <c r="L2350" s="1031">
        <f t="shared" si="272"/>
        <v>1</v>
      </c>
      <c r="M2350" s="1031">
        <f t="shared" si="273"/>
        <v>0.5</v>
      </c>
      <c r="N2350" s="1022">
        <f>'PIC 2026'!P18</f>
        <v>0</v>
      </c>
      <c r="O2350" s="1022">
        <f>'PIC 2026'!AG18</f>
        <v>0</v>
      </c>
      <c r="P2350" s="1029" t="e">
        <f t="shared" si="274"/>
        <v>#DIV/0!</v>
      </c>
      <c r="Q2350" s="1029"/>
      <c r="R2350" s="1030">
        <f t="shared" si="275"/>
        <v>-1</v>
      </c>
      <c r="S2350" s="1030">
        <f t="shared" si="276"/>
        <v>0</v>
      </c>
    </row>
    <row r="2351" spans="1:19">
      <c r="A2351" s="1022">
        <v>12</v>
      </c>
      <c r="B2351" s="1023" t="str">
        <f>'PIC 2026'!B19</f>
        <v>PIC12</v>
      </c>
      <c r="C2351" s="1053" t="s">
        <v>149</v>
      </c>
      <c r="D2351" s="1053" t="s">
        <v>113</v>
      </c>
      <c r="E2351" s="1023" t="str">
        <f>'PIC 2026'!T19</f>
        <v xml:space="preserve">Secretaria General </v>
      </c>
      <c r="F2351" s="1022" t="str">
        <f>'PIC 2026'!C19</f>
        <v>Control Interno disciplinario</v>
      </c>
      <c r="G2351" s="1022">
        <v>12</v>
      </c>
      <c r="H2351" s="1022" t="s">
        <v>145</v>
      </c>
      <c r="I2351" s="1022">
        <f>'PIC 2026'!Q19</f>
        <v>6</v>
      </c>
      <c r="J2351" s="1022">
        <f>'PIC 2026'!E19+'PIC 2026'!F19+'PIC 2026'!G19+'PIC 2026'!H19+'PIC 2026'!I19+'PIC 2026'!J19+'PIC 2026'!K19+'PIC 2026'!L19+'PIC 2026'!M19+'PIC 2026'!N19+'PIC 2026'!O19+'PIC 2026'!P19</f>
        <v>6</v>
      </c>
      <c r="K2351" s="1022">
        <f>'PIC 2026'!V19+'PIC 2026'!W19+'PIC 2026'!X19+'PIC 2026'!Y19+'PIC 2026'!Z19+'PIC 2026'!AA19+'PIC 2026'!AB19+'PIC 2026'!AC19+'PIC 2026'!AD19+'PIC 2026'!AE19+'PIC 2026'!AF19+'PIC 2026'!AG19</f>
        <v>2</v>
      </c>
      <c r="L2351" s="1031">
        <f t="shared" si="272"/>
        <v>1</v>
      </c>
      <c r="M2351" s="1031">
        <f t="shared" si="273"/>
        <v>0.33333333333333331</v>
      </c>
      <c r="N2351" s="1022">
        <f>'PIC 2026'!P19</f>
        <v>0</v>
      </c>
      <c r="O2351" s="1022">
        <f>'PIC 2026'!AG19</f>
        <v>0</v>
      </c>
      <c r="P2351" s="1029" t="e">
        <f t="shared" si="274"/>
        <v>#DIV/0!</v>
      </c>
      <c r="Q2351" s="1029"/>
      <c r="R2351" s="1030">
        <f t="shared" si="275"/>
        <v>-4</v>
      </c>
      <c r="S2351" s="1030">
        <f t="shared" si="276"/>
        <v>0</v>
      </c>
    </row>
    <row r="2352" spans="1:19">
      <c r="A2352" s="1022">
        <v>13</v>
      </c>
      <c r="B2352" s="1023" t="str">
        <f>'PIC 2026'!B20</f>
        <v>PIC13</v>
      </c>
      <c r="C2352" s="1053" t="s">
        <v>149</v>
      </c>
      <c r="D2352" s="1053" t="s">
        <v>113</v>
      </c>
      <c r="E2352" s="1023" t="str">
        <f>'PIC 2026'!T20</f>
        <v xml:space="preserve">Secretaria General </v>
      </c>
      <c r="F2352" s="1022" t="str">
        <f>'PIC 2026'!C20</f>
        <v xml:space="preserve">Transparencia </v>
      </c>
      <c r="G2352" s="1022">
        <v>12</v>
      </c>
      <c r="H2352" s="1022" t="s">
        <v>145</v>
      </c>
      <c r="I2352" s="1022">
        <f>'PIC 2026'!Q20</f>
        <v>12</v>
      </c>
      <c r="J2352" s="1022">
        <f>'PIC 2026'!E20+'PIC 2026'!F20+'PIC 2026'!G20+'PIC 2026'!H20+'PIC 2026'!I20+'PIC 2026'!J20+'PIC 2026'!K20+'PIC 2026'!L20+'PIC 2026'!M20+'PIC 2026'!N20+'PIC 2026'!O20+'PIC 2026'!P20</f>
        <v>12</v>
      </c>
      <c r="K2352" s="1022">
        <f>'PIC 2026'!V20+'PIC 2026'!W20+'PIC 2026'!X20+'PIC 2026'!Y20+'PIC 2026'!Z20+'PIC 2026'!AA20+'PIC 2026'!AB20+'PIC 2026'!AC20+'PIC 2026'!AD20+'PIC 2026'!AE20+'PIC 2026'!AF20+'PIC 2026'!AG20</f>
        <v>5</v>
      </c>
      <c r="L2352" s="1031">
        <f t="shared" ref="L2352:L2357" si="277">J2352/I2352</f>
        <v>1</v>
      </c>
      <c r="M2352" s="1031">
        <f t="shared" ref="M2352:M2357" si="278">K2352/I2352</f>
        <v>0.41666666666666669</v>
      </c>
      <c r="N2352" s="1022">
        <f>'PIC 2026'!P20</f>
        <v>0</v>
      </c>
      <c r="O2352" s="1022">
        <f>'PIC 2026'!AG20</f>
        <v>0</v>
      </c>
      <c r="P2352" s="1029" t="e">
        <f t="shared" ref="P2352:P2357" si="279">O2352/N2352</f>
        <v>#DIV/0!</v>
      </c>
      <c r="Q2352" s="1029"/>
      <c r="R2352" s="1030">
        <f t="shared" ref="R2352:R2357" si="280">K2352-J2352</f>
        <v>-7</v>
      </c>
      <c r="S2352" s="1030">
        <f t="shared" ref="S2352:S2357" si="281">O2352-N2352</f>
        <v>0</v>
      </c>
    </row>
    <row r="2353" spans="1:19">
      <c r="A2353" s="1022">
        <v>14</v>
      </c>
      <c r="B2353" s="1023" t="str">
        <f>'PIC 2026'!B21</f>
        <v>PIC14</v>
      </c>
      <c r="C2353" s="1053" t="s">
        <v>149</v>
      </c>
      <c r="D2353" s="1053" t="s">
        <v>113</v>
      </c>
      <c r="E2353" s="1023" t="str">
        <f>'PIC 2026'!T21</f>
        <v xml:space="preserve">Secretaria General </v>
      </c>
      <c r="F2353" s="1022" t="str">
        <f>'PIC 2026'!C21</f>
        <v>Gestión documental y redacción de textos</v>
      </c>
      <c r="G2353" s="1022">
        <v>12</v>
      </c>
      <c r="H2353" s="1022" t="s">
        <v>145</v>
      </c>
      <c r="I2353" s="1022">
        <f>'PIC 2026'!Q21</f>
        <v>2</v>
      </c>
      <c r="J2353" s="1022">
        <f>'PIC 2026'!E21+'PIC 2026'!F21+'PIC 2026'!G21+'PIC 2026'!H21+'PIC 2026'!I21+'PIC 2026'!J21+'PIC 2026'!K21+'PIC 2026'!L21+'PIC 2026'!M21+'PIC 2026'!N21+'PIC 2026'!O21+'PIC 2026'!P21</f>
        <v>2</v>
      </c>
      <c r="K2353" s="1022">
        <f>'PIC 2026'!V21+'PIC 2026'!W21+'PIC 2026'!X21+'PIC 2026'!Y21+'PIC 2026'!Z21+'PIC 2026'!AA21+'PIC 2026'!AB21+'PIC 2026'!AC21+'PIC 2026'!AD21+'PIC 2026'!AE21+'PIC 2026'!AF21+'PIC 2026'!AG21</f>
        <v>1</v>
      </c>
      <c r="L2353" s="1031">
        <f t="shared" si="277"/>
        <v>1</v>
      </c>
      <c r="M2353" s="1031">
        <f t="shared" si="278"/>
        <v>0.5</v>
      </c>
      <c r="N2353" s="1022">
        <f>'PIC 2026'!P21</f>
        <v>0</v>
      </c>
      <c r="O2353" s="1022">
        <f>'PIC 2026'!AG21</f>
        <v>0</v>
      </c>
      <c r="P2353" s="1029" t="e">
        <f t="shared" si="279"/>
        <v>#DIV/0!</v>
      </c>
      <c r="Q2353" s="1029"/>
      <c r="R2353" s="1030">
        <f t="shared" si="280"/>
        <v>-1</v>
      </c>
      <c r="S2353" s="1030">
        <f t="shared" si="281"/>
        <v>0</v>
      </c>
    </row>
    <row r="2354" spans="1:19">
      <c r="A2354" s="1022">
        <v>15</v>
      </c>
      <c r="B2354" s="1023" t="str">
        <f>'PIC 2026'!B22</f>
        <v>PIC15</v>
      </c>
      <c r="C2354" s="1053" t="s">
        <v>149</v>
      </c>
      <c r="D2354" s="1053" t="s">
        <v>113</v>
      </c>
      <c r="E2354" s="1023" t="str">
        <f>'PIC 2026'!T22</f>
        <v xml:space="preserve">Secretaria General </v>
      </c>
      <c r="F2354" s="1022" t="str">
        <f>'PIC 2026'!C22</f>
        <v>Gestión Contractual</v>
      </c>
      <c r="G2354" s="1022">
        <v>12</v>
      </c>
      <c r="H2354" s="1022" t="s">
        <v>145</v>
      </c>
      <c r="I2354" s="1022">
        <f>'PIC 2026'!Q22</f>
        <v>2</v>
      </c>
      <c r="J2354" s="1022">
        <f>'PIC 2026'!E22+'PIC 2026'!F22+'PIC 2026'!G22+'PIC 2026'!H22+'PIC 2026'!I22+'PIC 2026'!J22+'PIC 2026'!K22+'PIC 2026'!L22+'PIC 2026'!M22+'PIC 2026'!N22+'PIC 2026'!O22+'PIC 2026'!P22</f>
        <v>2</v>
      </c>
      <c r="K2354" s="1022">
        <f>'PIC 2026'!V22+'PIC 2026'!W22+'PIC 2026'!X22+'PIC 2026'!Y22+'PIC 2026'!Z22+'PIC 2026'!AA22+'PIC 2026'!AB22+'PIC 2026'!AC22+'PIC 2026'!AD22+'PIC 2026'!AE22+'PIC 2026'!AF22+'PIC 2026'!AG22</f>
        <v>1</v>
      </c>
      <c r="L2354" s="1031">
        <f t="shared" si="277"/>
        <v>1</v>
      </c>
      <c r="M2354" s="1031">
        <f t="shared" si="278"/>
        <v>0.5</v>
      </c>
      <c r="N2354" s="1022">
        <f>'PIC 2026'!P22</f>
        <v>0</v>
      </c>
      <c r="O2354" s="1022">
        <f>'PIC 2026'!AG22</f>
        <v>0</v>
      </c>
      <c r="P2354" s="1029" t="e">
        <f t="shared" si="279"/>
        <v>#DIV/0!</v>
      </c>
      <c r="Q2354" s="1029"/>
      <c r="R2354" s="1030">
        <f t="shared" si="280"/>
        <v>-1</v>
      </c>
      <c r="S2354" s="1030">
        <f t="shared" si="281"/>
        <v>0</v>
      </c>
    </row>
    <row r="2355" spans="1:19">
      <c r="A2355" s="1022">
        <v>16</v>
      </c>
      <c r="B2355" s="1023" t="str">
        <f>'PIC 2026'!B23</f>
        <v>PIC16</v>
      </c>
      <c r="C2355" s="1053" t="s">
        <v>149</v>
      </c>
      <c r="D2355" s="1053" t="s">
        <v>113</v>
      </c>
      <c r="E2355" s="1023" t="str">
        <f>'PIC 2026'!T23</f>
        <v xml:space="preserve">Secretaria General </v>
      </c>
      <c r="F2355" s="1022" t="str">
        <f>'PIC 2026'!C23</f>
        <v xml:space="preserve">Habilidades Blandas (Inteligencias Multiples) </v>
      </c>
      <c r="G2355" s="1022">
        <v>12</v>
      </c>
      <c r="H2355" s="1022" t="s">
        <v>145</v>
      </c>
      <c r="I2355" s="1022">
        <f>'PIC 2026'!Q23</f>
        <v>2</v>
      </c>
      <c r="J2355" s="1022">
        <f>'PIC 2026'!E23+'PIC 2026'!F23+'PIC 2026'!G23+'PIC 2026'!H23+'PIC 2026'!I23+'PIC 2026'!J23+'PIC 2026'!K23+'PIC 2026'!L23+'PIC 2026'!M23+'PIC 2026'!N23+'PIC 2026'!O23+'PIC 2026'!P23</f>
        <v>2</v>
      </c>
      <c r="K2355" s="1022">
        <f>'PIC 2026'!V23+'PIC 2026'!W23+'PIC 2026'!X23+'PIC 2026'!Y23+'PIC 2026'!Z23+'PIC 2026'!AA23+'PIC 2026'!AB23+'PIC 2026'!AC23+'PIC 2026'!AD23+'PIC 2026'!AE23+'PIC 2026'!AF23+'PIC 2026'!AG23</f>
        <v>1</v>
      </c>
      <c r="L2355" s="1031">
        <f t="shared" si="277"/>
        <v>1</v>
      </c>
      <c r="M2355" s="1031">
        <f t="shared" si="278"/>
        <v>0.5</v>
      </c>
      <c r="N2355" s="1022">
        <f>'PIC 2026'!P23</f>
        <v>0</v>
      </c>
      <c r="O2355" s="1022">
        <f>'PIC 2026'!AG23</f>
        <v>0</v>
      </c>
      <c r="P2355" s="1029" t="e">
        <f t="shared" si="279"/>
        <v>#DIV/0!</v>
      </c>
      <c r="Q2355" s="1029"/>
      <c r="R2355" s="1030">
        <f t="shared" si="280"/>
        <v>-1</v>
      </c>
      <c r="S2355" s="1030">
        <f t="shared" si="281"/>
        <v>0</v>
      </c>
    </row>
    <row r="2356" spans="1:19">
      <c r="A2356" s="1022">
        <v>17</v>
      </c>
      <c r="B2356" s="1023" t="str">
        <f>'PIC 2026'!B24</f>
        <v>PIC17</v>
      </c>
      <c r="C2356" s="1053" t="s">
        <v>149</v>
      </c>
      <c r="D2356" s="1053" t="s">
        <v>113</v>
      </c>
      <c r="E2356" s="1023" t="str">
        <f>'PIC 2026'!T24</f>
        <v xml:space="preserve">Secretaria General </v>
      </c>
      <c r="F2356" s="1022" t="str">
        <f>'PIC 2026'!C24</f>
        <v>Módulos SIIF</v>
      </c>
      <c r="G2356" s="1022">
        <v>12</v>
      </c>
      <c r="H2356" s="1022" t="s">
        <v>145</v>
      </c>
      <c r="I2356" s="1022">
        <f>'PIC 2026'!Q24</f>
        <v>1</v>
      </c>
      <c r="J2356" s="1022">
        <f>'PIC 2026'!E24+'PIC 2026'!F24+'PIC 2026'!G24+'PIC 2026'!H24+'PIC 2026'!I24+'PIC 2026'!J24+'PIC 2026'!K24+'PIC 2026'!L24+'PIC 2026'!M24+'PIC 2026'!N24+'PIC 2026'!O24+'PIC 2026'!P24</f>
        <v>1</v>
      </c>
      <c r="K2356" s="1022">
        <f>'PIC 2026'!V24+'PIC 2026'!W24+'PIC 2026'!X24+'PIC 2026'!Y24+'PIC 2026'!Z24+'PIC 2026'!AA24+'PIC 2026'!AB24+'PIC 2026'!AC24+'PIC 2026'!AD24+'PIC 2026'!AE24+'PIC 2026'!AF24+'PIC 2026'!AG24</f>
        <v>0</v>
      </c>
      <c r="L2356" s="1031">
        <f t="shared" si="277"/>
        <v>1</v>
      </c>
      <c r="M2356" s="1031">
        <f t="shared" si="278"/>
        <v>0</v>
      </c>
      <c r="N2356" s="1022">
        <f>'PIC 2026'!P24</f>
        <v>0</v>
      </c>
      <c r="O2356" s="1022">
        <f>'PIC 2026'!AG24</f>
        <v>0</v>
      </c>
      <c r="P2356" s="1029" t="e">
        <f t="shared" si="279"/>
        <v>#DIV/0!</v>
      </c>
      <c r="Q2356" s="1029"/>
      <c r="R2356" s="1030">
        <f t="shared" si="280"/>
        <v>-1</v>
      </c>
      <c r="S2356" s="1030">
        <f t="shared" si="281"/>
        <v>0</v>
      </c>
    </row>
    <row r="2357" spans="1:19">
      <c r="A2357" s="1022">
        <v>18</v>
      </c>
      <c r="B2357" s="1023" t="str">
        <f>'PIC 2026'!B25</f>
        <v>PIC18</v>
      </c>
      <c r="C2357" s="1053" t="s">
        <v>149</v>
      </c>
      <c r="D2357" s="1053" t="s">
        <v>113</v>
      </c>
      <c r="E2357" s="1023" t="str">
        <f>'PIC 2026'!T25</f>
        <v xml:space="preserve">Secretaria General </v>
      </c>
      <c r="F2357" s="1022" t="str">
        <f>'PIC 2026'!C25</f>
        <v>Modelo Integrado de Planeación y Gestión</v>
      </c>
      <c r="G2357" s="1022">
        <v>12</v>
      </c>
      <c r="H2357" s="1022" t="s">
        <v>145</v>
      </c>
      <c r="I2357" s="1022">
        <f>'PIC 2026'!Q25</f>
        <v>1</v>
      </c>
      <c r="J2357" s="1022">
        <f>'PIC 2026'!E25+'PIC 2026'!F25+'PIC 2026'!G25+'PIC 2026'!H25+'PIC 2026'!I25+'PIC 2026'!J25+'PIC 2026'!K25+'PIC 2026'!L25+'PIC 2026'!M25+'PIC 2026'!N25+'PIC 2026'!O25+'PIC 2026'!P25</f>
        <v>1</v>
      </c>
      <c r="K2357" s="1022">
        <f>'PIC 2026'!V25+'PIC 2026'!W25+'PIC 2026'!X25+'PIC 2026'!Y25+'PIC 2026'!Z25+'PIC 2026'!AA25+'PIC 2026'!AB25+'PIC 2026'!AC25+'PIC 2026'!AD25+'PIC 2026'!AE25+'PIC 2026'!AF25+'PIC 2026'!AG25</f>
        <v>1</v>
      </c>
      <c r="L2357" s="1031">
        <f t="shared" si="277"/>
        <v>1</v>
      </c>
      <c r="M2357" s="1031">
        <f t="shared" si="278"/>
        <v>1</v>
      </c>
      <c r="N2357" s="1022">
        <f>'PIC 2026'!P25</f>
        <v>0</v>
      </c>
      <c r="O2357" s="1022">
        <f>'PIC 2026'!AG25</f>
        <v>0</v>
      </c>
      <c r="P2357" s="1029" t="e">
        <f t="shared" si="279"/>
        <v>#DIV/0!</v>
      </c>
      <c r="Q2357" s="1029"/>
      <c r="R2357" s="1030">
        <f t="shared" si="280"/>
        <v>0</v>
      </c>
      <c r="S2357" s="1030">
        <f t="shared" si="281"/>
        <v>0</v>
      </c>
    </row>
    <row r="2358" spans="1:19">
      <c r="A2358" s="1022">
        <v>19</v>
      </c>
      <c r="B2358" s="1023" t="str">
        <f>'PIC 2026'!B26</f>
        <v>PIC19</v>
      </c>
      <c r="C2358" s="1053" t="s">
        <v>149</v>
      </c>
      <c r="D2358" s="1053" t="s">
        <v>113</v>
      </c>
      <c r="E2358" s="1023" t="str">
        <f>'PIC 2026'!T26</f>
        <v xml:space="preserve">Secretaria General </v>
      </c>
      <c r="F2358" s="1022" t="str">
        <f>'PIC 2026'!C26</f>
        <v>Sistema de Gestión de calidad</v>
      </c>
      <c r="G2358" s="1022">
        <v>12</v>
      </c>
      <c r="H2358" s="1022" t="s">
        <v>145</v>
      </c>
      <c r="I2358" s="1022">
        <f>'PIC 2026'!Q26</f>
        <v>2</v>
      </c>
      <c r="J2358" s="1022">
        <f>'PIC 2026'!E26+'PIC 2026'!F26+'PIC 2026'!G26+'PIC 2026'!H26+'PIC 2026'!I26+'PIC 2026'!J26+'PIC 2026'!K26+'PIC 2026'!L26+'PIC 2026'!M26+'PIC 2026'!N26+'PIC 2026'!O26+'PIC 2026'!P26</f>
        <v>2</v>
      </c>
      <c r="K2358" s="1022">
        <f>'PIC 2026'!V26+'PIC 2026'!W26+'PIC 2026'!X26+'PIC 2026'!Y26+'PIC 2026'!Z26+'PIC 2026'!AA26+'PIC 2026'!AB26+'PIC 2026'!AC26+'PIC 2026'!AD26+'PIC 2026'!AE26+'PIC 2026'!AF26+'PIC 2026'!AG26</f>
        <v>0</v>
      </c>
      <c r="L2358" s="1031">
        <f t="shared" ref="L2358:L2363" si="282">J2358/I2358</f>
        <v>1</v>
      </c>
      <c r="M2358" s="1031">
        <f t="shared" ref="M2358:M2363" si="283">K2358/I2358</f>
        <v>0</v>
      </c>
      <c r="N2358" s="1022">
        <f>'PIC 2026'!P26</f>
        <v>0</v>
      </c>
      <c r="O2358" s="1022">
        <f>'PIC 2026'!AG26</f>
        <v>0</v>
      </c>
      <c r="P2358" s="1029" t="e">
        <f t="shared" ref="P2358:P2363" si="284">O2358/N2358</f>
        <v>#DIV/0!</v>
      </c>
      <c r="Q2358" s="1029"/>
      <c r="R2358" s="1030">
        <f t="shared" ref="R2358:R2363" si="285">K2358-J2358</f>
        <v>-2</v>
      </c>
      <c r="S2358" s="1030">
        <f t="shared" ref="S2358:S2363" si="286">O2358-N2358</f>
        <v>0</v>
      </c>
    </row>
    <row r="2359" spans="1:19">
      <c r="A2359" s="1022">
        <v>20</v>
      </c>
      <c r="B2359" s="1023" t="str">
        <f>'PIC 2026'!B27</f>
        <v>PIC20</v>
      </c>
      <c r="C2359" s="1053" t="s">
        <v>149</v>
      </c>
      <c r="D2359" s="1053" t="s">
        <v>113</v>
      </c>
      <c r="E2359" s="1023" t="str">
        <f>'PIC 2026'!T27</f>
        <v xml:space="preserve">Secretaria General </v>
      </c>
      <c r="F2359" s="1022" t="str">
        <f>'PIC 2026'!C27</f>
        <v xml:space="preserve">Aspectos de sensibilidad para las áreas administrativas sobre la gestión metrologíca </v>
      </c>
      <c r="G2359" s="1022">
        <v>12</v>
      </c>
      <c r="H2359" s="1022" t="s">
        <v>145</v>
      </c>
      <c r="I2359" s="1022">
        <f>'PIC 2026'!Q27</f>
        <v>5</v>
      </c>
      <c r="J2359" s="1022">
        <f>'PIC 2026'!E27+'PIC 2026'!F27+'PIC 2026'!G27+'PIC 2026'!H27+'PIC 2026'!I27+'PIC 2026'!J27+'PIC 2026'!K27+'PIC 2026'!L27+'PIC 2026'!M27+'PIC 2026'!N27+'PIC 2026'!O27+'PIC 2026'!P27</f>
        <v>5</v>
      </c>
      <c r="K2359" s="1022">
        <f>'PIC 2026'!V27+'PIC 2026'!W27+'PIC 2026'!X27+'PIC 2026'!Y27+'PIC 2026'!Z27+'PIC 2026'!AA27+'PIC 2026'!AB27+'PIC 2026'!AC27+'PIC 2026'!AD27+'PIC 2026'!AE27+'PIC 2026'!AF27+'PIC 2026'!AG27</f>
        <v>0</v>
      </c>
      <c r="L2359" s="1031">
        <f t="shared" si="282"/>
        <v>1</v>
      </c>
      <c r="M2359" s="1031">
        <f t="shared" si="283"/>
        <v>0</v>
      </c>
      <c r="N2359" s="1022">
        <f>'PIC 2026'!P27</f>
        <v>0</v>
      </c>
      <c r="O2359" s="1022">
        <f>'PIC 2026'!AG27</f>
        <v>0</v>
      </c>
      <c r="P2359" s="1029" t="e">
        <f t="shared" si="284"/>
        <v>#DIV/0!</v>
      </c>
      <c r="Q2359" s="1029"/>
      <c r="R2359" s="1030">
        <f t="shared" si="285"/>
        <v>-5</v>
      </c>
      <c r="S2359" s="1030">
        <f t="shared" si="286"/>
        <v>0</v>
      </c>
    </row>
    <row r="2360" spans="1:19">
      <c r="A2360" s="1022">
        <v>21</v>
      </c>
      <c r="B2360" s="1023" t="str">
        <f>'PIC 2026'!B28</f>
        <v>PIC21</v>
      </c>
      <c r="C2360" s="1053" t="s">
        <v>149</v>
      </c>
      <c r="D2360" s="1053" t="s">
        <v>113</v>
      </c>
      <c r="E2360" s="1023" t="str">
        <f>'PIC 2026'!T28</f>
        <v xml:space="preserve">Secretaria General </v>
      </c>
      <c r="F2360" s="1022" t="str">
        <f>'PIC 2026'!C28</f>
        <v>Normatividad vigente de Talento Humano</v>
      </c>
      <c r="G2360" s="1022">
        <v>12</v>
      </c>
      <c r="H2360" s="1022" t="s">
        <v>145</v>
      </c>
      <c r="I2360" s="1022">
        <f>'PIC 2026'!Q28</f>
        <v>5</v>
      </c>
      <c r="J2360" s="1022">
        <f>'PIC 2026'!E28+'PIC 2026'!F28+'PIC 2026'!G28+'PIC 2026'!H28+'PIC 2026'!I28+'PIC 2026'!J28+'PIC 2026'!K28+'PIC 2026'!L28+'PIC 2026'!M28+'PIC 2026'!N28+'PIC 2026'!O28+'PIC 2026'!P28</f>
        <v>5</v>
      </c>
      <c r="K2360" s="1022">
        <f>'PIC 2026'!V28+'PIC 2026'!W28+'PIC 2026'!X28+'PIC 2026'!Y28+'PIC 2026'!Z28+'PIC 2026'!AA28+'PIC 2026'!AB28+'PIC 2026'!AC28+'PIC 2026'!AD28+'PIC 2026'!AE28+'PIC 2026'!AF28+'PIC 2026'!AG28</f>
        <v>1</v>
      </c>
      <c r="L2360" s="1031">
        <f t="shared" si="282"/>
        <v>1</v>
      </c>
      <c r="M2360" s="1031">
        <f t="shared" si="283"/>
        <v>0.2</v>
      </c>
      <c r="N2360" s="1022">
        <f>'PIC 2026'!P28</f>
        <v>0</v>
      </c>
      <c r="O2360" s="1022">
        <f>'PIC 2026'!AG28</f>
        <v>0</v>
      </c>
      <c r="P2360" s="1029" t="e">
        <f t="shared" si="284"/>
        <v>#DIV/0!</v>
      </c>
      <c r="Q2360" s="1029"/>
      <c r="R2360" s="1030">
        <f t="shared" si="285"/>
        <v>-4</v>
      </c>
      <c r="S2360" s="1030">
        <f t="shared" si="286"/>
        <v>0</v>
      </c>
    </row>
    <row r="2361" spans="1:19">
      <c r="A2361" s="1022">
        <v>22</v>
      </c>
      <c r="B2361" s="1023" t="str">
        <f>'PIC 2026'!B29</f>
        <v>PIC22</v>
      </c>
      <c r="C2361" s="1053" t="s">
        <v>149</v>
      </c>
      <c r="D2361" s="1053" t="s">
        <v>113</v>
      </c>
      <c r="E2361" s="1023" t="str">
        <f>'PIC 2026'!T29</f>
        <v xml:space="preserve">Secretaria General </v>
      </c>
      <c r="F2361" s="1022" t="str">
        <f>'PIC 2026'!C29</f>
        <v>Administracion Publica</v>
      </c>
      <c r="G2361" s="1022">
        <v>12</v>
      </c>
      <c r="H2361" s="1022" t="s">
        <v>145</v>
      </c>
      <c r="I2361" s="1022">
        <f>'PIC 2026'!Q29</f>
        <v>4</v>
      </c>
      <c r="J2361" s="1022">
        <f>'PIC 2026'!E29+'PIC 2026'!F29+'PIC 2026'!G29+'PIC 2026'!H29+'PIC 2026'!I29+'PIC 2026'!J29+'PIC 2026'!K29+'PIC 2026'!L29+'PIC 2026'!M29+'PIC 2026'!N29+'PIC 2026'!O29+'PIC 2026'!P29</f>
        <v>4</v>
      </c>
      <c r="K2361" s="1022">
        <f>'PIC 2026'!V29+'PIC 2026'!W29+'PIC 2026'!X29+'PIC 2026'!Y29+'PIC 2026'!Z29+'PIC 2026'!AA29+'PIC 2026'!AB29+'PIC 2026'!AC29+'PIC 2026'!AD29+'PIC 2026'!AE29+'PIC 2026'!AF29+'PIC 2026'!AG29</f>
        <v>0</v>
      </c>
      <c r="L2361" s="1031">
        <f t="shared" si="282"/>
        <v>1</v>
      </c>
      <c r="M2361" s="1031">
        <f t="shared" si="283"/>
        <v>0</v>
      </c>
      <c r="N2361" s="1022">
        <f>'PIC 2026'!P29</f>
        <v>1</v>
      </c>
      <c r="O2361" s="1022">
        <f>'PIC 2026'!AG29</f>
        <v>0</v>
      </c>
      <c r="P2361" s="1029">
        <f t="shared" si="284"/>
        <v>0</v>
      </c>
      <c r="Q2361" s="1029"/>
      <c r="R2361" s="1030">
        <f t="shared" si="285"/>
        <v>-4</v>
      </c>
      <c r="S2361" s="1030">
        <f t="shared" si="286"/>
        <v>-1</v>
      </c>
    </row>
    <row r="2362" spans="1:19">
      <c r="A2362" s="1022">
        <v>23</v>
      </c>
      <c r="B2362" s="1023" t="str">
        <f>'PIC 2026'!B30</f>
        <v>PIC23</v>
      </c>
      <c r="C2362" s="1053" t="s">
        <v>149</v>
      </c>
      <c r="D2362" s="1053" t="s">
        <v>113</v>
      </c>
      <c r="E2362" s="1023" t="str">
        <f>'PIC 2026'!T30</f>
        <v xml:space="preserve">Secretaria General </v>
      </c>
      <c r="F2362" s="1022" t="str">
        <f>'PIC 2026'!C30</f>
        <v>Inducción y Reinducción</v>
      </c>
      <c r="G2362" s="1022">
        <v>12</v>
      </c>
      <c r="H2362" s="1022" t="s">
        <v>145</v>
      </c>
      <c r="I2362" s="1022">
        <f>'PIC 2026'!Q30</f>
        <v>3</v>
      </c>
      <c r="J2362" s="1022">
        <f>'PIC 2026'!E30+'PIC 2026'!F30+'PIC 2026'!G30+'PIC 2026'!H30+'PIC 2026'!I30+'PIC 2026'!J30+'PIC 2026'!K30+'PIC 2026'!L30+'PIC 2026'!M30+'PIC 2026'!N30+'PIC 2026'!O30+'PIC 2026'!P30</f>
        <v>3</v>
      </c>
      <c r="K2362" s="1022">
        <f>'PIC 2026'!V30+'PIC 2026'!W30+'PIC 2026'!X30+'PIC 2026'!Y30+'PIC 2026'!Z30+'PIC 2026'!AA30+'PIC 2026'!AB30+'PIC 2026'!AC30+'PIC 2026'!AD30+'PIC 2026'!AE30+'PIC 2026'!AF30+'PIC 2026'!AG30</f>
        <v>1</v>
      </c>
      <c r="L2362" s="1031">
        <f t="shared" si="282"/>
        <v>1</v>
      </c>
      <c r="M2362" s="1031">
        <f t="shared" si="283"/>
        <v>0.33333333333333331</v>
      </c>
      <c r="N2362" s="1022">
        <f>'PIC 2026'!P30</f>
        <v>0</v>
      </c>
      <c r="O2362" s="1022">
        <f>'PIC 2026'!AG30</f>
        <v>0</v>
      </c>
      <c r="P2362" s="1029" t="e">
        <f t="shared" si="284"/>
        <v>#DIV/0!</v>
      </c>
      <c r="Q2362" s="1029"/>
      <c r="R2362" s="1030">
        <f t="shared" si="285"/>
        <v>-2</v>
      </c>
      <c r="S2362" s="1030">
        <f t="shared" si="286"/>
        <v>0</v>
      </c>
    </row>
    <row r="2363" spans="1:19">
      <c r="A2363" s="1022">
        <v>24</v>
      </c>
      <c r="B2363" s="1023" t="str">
        <f>'PIC 2026'!B31</f>
        <v>PIC24</v>
      </c>
      <c r="C2363" s="1053" t="s">
        <v>149</v>
      </c>
      <c r="D2363" s="1053" t="s">
        <v>113</v>
      </c>
      <c r="E2363" s="1023" t="str">
        <f>'PIC 2026'!T31</f>
        <v xml:space="preserve">Secretaria General </v>
      </c>
      <c r="F2363" s="1022" t="str">
        <f>'PIC 2026'!C31</f>
        <v>Entrenamiento en el puesto de trabajo</v>
      </c>
      <c r="G2363" s="1022">
        <v>12</v>
      </c>
      <c r="H2363" s="1022" t="s">
        <v>145</v>
      </c>
      <c r="I2363" s="1022">
        <f>'PIC 2026'!Q31</f>
        <v>3</v>
      </c>
      <c r="J2363" s="1022">
        <f>'PIC 2026'!E31+'PIC 2026'!F31+'PIC 2026'!G31+'PIC 2026'!H31+'PIC 2026'!I31+'PIC 2026'!J31+'PIC 2026'!K31+'PIC 2026'!L31+'PIC 2026'!M31+'PIC 2026'!N31+'PIC 2026'!O31+'PIC 2026'!P31</f>
        <v>3</v>
      </c>
      <c r="K2363" s="1022">
        <f>'PIC 2026'!V31+'PIC 2026'!W31+'PIC 2026'!X31+'PIC 2026'!Y31+'PIC 2026'!Z31+'PIC 2026'!AA31+'PIC 2026'!AB31+'PIC 2026'!AC31+'PIC 2026'!AD31+'PIC 2026'!AE31+'PIC 2026'!AF31+'PIC 2026'!AG31</f>
        <v>1</v>
      </c>
      <c r="L2363" s="1031">
        <f t="shared" si="282"/>
        <v>1</v>
      </c>
      <c r="M2363" s="1031">
        <f t="shared" si="283"/>
        <v>0.33333333333333331</v>
      </c>
      <c r="N2363" s="1022">
        <f>'PIC 2026'!P31</f>
        <v>1</v>
      </c>
      <c r="O2363" s="1022">
        <f>'PIC 2026'!AG31</f>
        <v>0</v>
      </c>
      <c r="P2363" s="1029">
        <f t="shared" si="284"/>
        <v>0</v>
      </c>
      <c r="Q2363" s="1029"/>
      <c r="R2363" s="1030">
        <f t="shared" si="285"/>
        <v>-2</v>
      </c>
      <c r="S2363" s="1030">
        <f t="shared" si="286"/>
        <v>-1</v>
      </c>
    </row>
    <row r="2364" spans="1:19">
      <c r="A2364" s="1022">
        <v>25</v>
      </c>
      <c r="B2364" s="1023" t="str">
        <f>'PIC 2026'!B32</f>
        <v>PIC25</v>
      </c>
      <c r="C2364" s="1053" t="s">
        <v>149</v>
      </c>
      <c r="D2364" s="1053" t="s">
        <v>113</v>
      </c>
      <c r="E2364" s="1023" t="str">
        <f>'PIC 2026'!T32</f>
        <v xml:space="preserve">Secretaria General </v>
      </c>
      <c r="F2364" s="1022" t="str">
        <f>'PIC 2026'!C32</f>
        <v>Bilingüismo</v>
      </c>
      <c r="G2364" s="1022">
        <v>12</v>
      </c>
      <c r="H2364" s="1022" t="s">
        <v>145</v>
      </c>
      <c r="I2364" s="1022">
        <f>'PIC 2026'!Q32</f>
        <v>1</v>
      </c>
      <c r="J2364" s="1022">
        <f>'PIC 2026'!E32+'PIC 2026'!F32+'PIC 2026'!G32+'PIC 2026'!H32+'PIC 2026'!I32+'PIC 2026'!J32+'PIC 2026'!K32+'PIC 2026'!L32+'PIC 2026'!M32+'PIC 2026'!N32+'PIC 2026'!O32+'PIC 2026'!P32</f>
        <v>1</v>
      </c>
      <c r="K2364" s="1022">
        <f>'PIC 2026'!V32+'PIC 2026'!W32+'PIC 2026'!X32+'PIC 2026'!Y32+'PIC 2026'!Z32+'PIC 2026'!AA32+'PIC 2026'!AB32+'PIC 2026'!AC32+'PIC 2026'!AD32+'PIC 2026'!AE32+'PIC 2026'!AF32+'PIC 2026'!AG32</f>
        <v>0</v>
      </c>
      <c r="L2364" s="1031">
        <f t="shared" ref="L2364:L2365" si="287">J2364/I2364</f>
        <v>1</v>
      </c>
      <c r="M2364" s="1031">
        <f t="shared" ref="M2364" si="288">K2364/I2364</f>
        <v>0</v>
      </c>
      <c r="N2364" s="1022">
        <f>'PIC 2026'!P32</f>
        <v>1</v>
      </c>
      <c r="O2364" s="1022">
        <f>'PIC 2026'!AG32</f>
        <v>0</v>
      </c>
      <c r="P2364" s="1029">
        <f t="shared" ref="P2364:P2365" si="289">O2364/N2364</f>
        <v>0</v>
      </c>
      <c r="Q2364" s="1029"/>
      <c r="R2364" s="1030">
        <f t="shared" ref="R2364:R2365" si="290">K2364-J2364</f>
        <v>-1</v>
      </c>
      <c r="S2364" s="1030">
        <f t="shared" ref="S2364:S2365" si="291">O2364-N2364</f>
        <v>-1</v>
      </c>
    </row>
    <row r="2365" spans="1:19">
      <c r="A2365" s="1022">
        <v>26</v>
      </c>
      <c r="B2365" s="1023" t="str">
        <f>'PIC 2026'!B33</f>
        <v>PIC26</v>
      </c>
      <c r="C2365" s="1053" t="s">
        <v>149</v>
      </c>
      <c r="D2365" s="1053" t="s">
        <v>113</v>
      </c>
      <c r="E2365" s="1023" t="str">
        <f>'PIC 2026'!T33</f>
        <v xml:space="preserve">Secretaria General </v>
      </c>
      <c r="F2365" s="1022" t="str">
        <f>'PIC 2026'!C33</f>
        <v>Capacitación SG-SST y SGA</v>
      </c>
      <c r="G2365" s="1022">
        <v>12</v>
      </c>
      <c r="H2365" s="1022" t="s">
        <v>145</v>
      </c>
      <c r="I2365" s="1022">
        <f>'PIC 2026'!Q33</f>
        <v>14</v>
      </c>
      <c r="J2365" s="1022">
        <f>'PIC 2026'!E33+'PIC 2026'!F33+'PIC 2026'!G33+'PIC 2026'!H33+'PIC 2026'!I33+'PIC 2026'!J33+'PIC 2026'!K33+'PIC 2026'!L33+'PIC 2026'!M33+'PIC 2026'!N33+'PIC 2026'!O33+'PIC 2026'!P33</f>
        <v>14</v>
      </c>
      <c r="K2365" s="1022">
        <f>'PIC 2026'!V33+'PIC 2026'!W33+'PIC 2026'!X33+'PIC 2026'!Y33+'PIC 2026'!Z33+'PIC 2026'!AA33+'PIC 2026'!AB33+'PIC 2026'!AC33+'PIC 2026'!AD33+'PIC 2026'!AE33+'PIC 2026'!AF33+'PIC 2026'!AG33</f>
        <v>4</v>
      </c>
      <c r="L2365" s="1031">
        <f t="shared" si="287"/>
        <v>1</v>
      </c>
      <c r="M2365" s="1031">
        <f>K2365/I2365</f>
        <v>0.2857142857142857</v>
      </c>
      <c r="N2365" s="1022">
        <f>'PIC 2026'!P33</f>
        <v>0</v>
      </c>
      <c r="O2365" s="1022">
        <f>'PIC 2026'!AG33</f>
        <v>0</v>
      </c>
      <c r="P2365" s="1029" t="e">
        <f t="shared" si="289"/>
        <v>#DIV/0!</v>
      </c>
      <c r="Q2365" s="1029"/>
      <c r="R2365" s="1030">
        <f t="shared" si="290"/>
        <v>-10</v>
      </c>
      <c r="S2365" s="1030">
        <f t="shared" si="291"/>
        <v>0</v>
      </c>
    </row>
    <row r="2366" spans="1:19" ht="15">
      <c r="A2366" s="1022">
        <v>1</v>
      </c>
      <c r="B2366" s="1023" t="str">
        <f>'PETI 2026'!E8</f>
        <v>PETI1</v>
      </c>
      <c r="C2366" s="1022" t="s">
        <v>150</v>
      </c>
      <c r="D2366" s="1057" t="s">
        <v>115</v>
      </c>
      <c r="E2366" s="1023" t="str">
        <f>'PETI 2026'!W8</f>
        <v>Oficina de Informática y  Desarrollo Tecnológico
Oficina Asesora de Planeación</v>
      </c>
      <c r="F2366"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366" s="1022">
        <v>1</v>
      </c>
      <c r="H2366" s="1022" t="s">
        <v>134</v>
      </c>
      <c r="I2366" s="1022">
        <f>'PETI 2026'!T8</f>
        <v>3</v>
      </c>
      <c r="J2366" s="1022">
        <f>'PETI 2026'!H8</f>
        <v>0</v>
      </c>
      <c r="K2366" s="1022">
        <f>'PETI 2026'!Y8</f>
        <v>0</v>
      </c>
      <c r="L2366" s="1031">
        <f>J2366/I2366</f>
        <v>0</v>
      </c>
      <c r="M2366" s="1031">
        <f>K2366/I2366</f>
        <v>0</v>
      </c>
      <c r="N2366" s="1022">
        <f>'PETI 2026'!H8</f>
        <v>0</v>
      </c>
      <c r="O2366" s="1022">
        <f>'PETI 2026'!Y8</f>
        <v>0</v>
      </c>
      <c r="P2366" s="1029" t="e">
        <f>O2366/N2366</f>
        <v>#DIV/0!</v>
      </c>
      <c r="Q2366" s="1029"/>
      <c r="R2366" s="1030">
        <f>K2366-J2366</f>
        <v>0</v>
      </c>
      <c r="S2366" s="1030">
        <f>O2366-N2366</f>
        <v>0</v>
      </c>
    </row>
    <row r="2367" spans="1:19" ht="15">
      <c r="A2367" s="1022">
        <v>2</v>
      </c>
      <c r="B2367" s="1023" t="str">
        <f>'PETI 2026'!E9</f>
        <v>PETI2</v>
      </c>
      <c r="C2367" s="1022" t="s">
        <v>150</v>
      </c>
      <c r="D2367" s="1057" t="s">
        <v>115</v>
      </c>
      <c r="E2367" s="1023" t="str">
        <f>'PETI 2026'!W9</f>
        <v>Oficina Asesora de Planeación</v>
      </c>
      <c r="F2367" s="1022" t="str">
        <f>'PETI 2026'!F9</f>
        <v>Procesos y políticas de Gobierno de datos, arquitectura de datos, Calidad de datos, analítica de datos.</v>
      </c>
      <c r="G2367" s="1022">
        <v>1</v>
      </c>
      <c r="H2367" s="1022" t="s">
        <v>134</v>
      </c>
      <c r="I2367" s="1022">
        <f>'PETI 2026'!T9</f>
        <v>4</v>
      </c>
      <c r="J2367" s="1022">
        <f>'PETI 2026'!H9</f>
        <v>0</v>
      </c>
      <c r="K2367" s="1022">
        <f>'PETI 2026'!Y9</f>
        <v>0</v>
      </c>
      <c r="L2367" s="1031">
        <f t="shared" ref="L2367:L2389" si="292">J2367/I2367</f>
        <v>0</v>
      </c>
      <c r="M2367" s="1031">
        <f t="shared" ref="M2367:M2385" si="293">K2367/I2367</f>
        <v>0</v>
      </c>
      <c r="N2367" s="1022">
        <f>'PETI 2026'!H9</f>
        <v>0</v>
      </c>
      <c r="O2367" s="1022">
        <f>'PETI 2026'!Y9</f>
        <v>0</v>
      </c>
      <c r="P2367" s="1029" t="e">
        <f t="shared" ref="P2367:P2389" si="294">O2367/N2367</f>
        <v>#DIV/0!</v>
      </c>
      <c r="Q2367" s="1029"/>
      <c r="R2367" s="1030">
        <f t="shared" ref="R2367:R2389" si="295">K2367-J2367</f>
        <v>0</v>
      </c>
      <c r="S2367" s="1030">
        <f t="shared" ref="S2367:S2389" si="296">O2367-N2367</f>
        <v>0</v>
      </c>
    </row>
    <row r="2368" spans="1:19" ht="15">
      <c r="A2368" s="1022">
        <v>3</v>
      </c>
      <c r="B2368" s="1023" t="str">
        <f>'PETI 2026'!E10</f>
        <v>PETI3</v>
      </c>
      <c r="C2368" s="1022" t="s">
        <v>150</v>
      </c>
      <c r="D2368" s="1057" t="s">
        <v>115</v>
      </c>
      <c r="E2368" s="1023" t="str">
        <f>'PETI 2026'!W10</f>
        <v>Oficina Asesora de Planeación</v>
      </c>
      <c r="F2368" s="1022" t="str">
        <f>'PETI 2026'!F10</f>
        <v>Implementación de los procesos y políticas de  Gobierno de datos,  calidad de datos, arquitectura de dato y analítica</v>
      </c>
      <c r="G2368" s="1022">
        <v>1</v>
      </c>
      <c r="H2368" s="1022" t="s">
        <v>134</v>
      </c>
      <c r="I2368" s="1022">
        <f>'PETI 2026'!T10</f>
        <v>4</v>
      </c>
      <c r="J2368" s="1022">
        <f>'PETI 2026'!H10</f>
        <v>0</v>
      </c>
      <c r="K2368" s="1022">
        <f>'PETI 2026'!Y10</f>
        <v>0</v>
      </c>
      <c r="L2368" s="1031">
        <f t="shared" si="292"/>
        <v>0</v>
      </c>
      <c r="M2368" s="1031">
        <f t="shared" si="293"/>
        <v>0</v>
      </c>
      <c r="N2368" s="1022">
        <f>'PETI 2026'!H10</f>
        <v>0</v>
      </c>
      <c r="O2368" s="1022">
        <f>'PETI 2026'!Y10</f>
        <v>0</v>
      </c>
      <c r="P2368" s="1029" t="e">
        <f t="shared" si="294"/>
        <v>#DIV/0!</v>
      </c>
      <c r="Q2368" s="1029"/>
      <c r="R2368" s="1030">
        <f t="shared" si="295"/>
        <v>0</v>
      </c>
      <c r="S2368" s="1030">
        <f t="shared" si="296"/>
        <v>0</v>
      </c>
    </row>
    <row r="2369" spans="1:19" ht="15">
      <c r="A2369" s="1022">
        <v>4</v>
      </c>
      <c r="B2369" s="1023" t="str">
        <f>'PETI 2026'!E11</f>
        <v>PETI4</v>
      </c>
      <c r="C2369" s="1022" t="s">
        <v>150</v>
      </c>
      <c r="D2369" s="1057" t="s">
        <v>115</v>
      </c>
      <c r="E2369" s="1023" t="str">
        <f>'PETI 2026'!W11</f>
        <v>Oficina de Informática y  Desarrollo Tecnológico
Oficina Asesora de Planeación</v>
      </c>
      <c r="F2369" s="1022" t="str">
        <f>'PETI 2026'!F11</f>
        <v xml:space="preserve">
Realizar la identificación de los flujos de información y datos, así como la diagramación de los laboratorios piloto priorizados.</v>
      </c>
      <c r="G2369" s="1022">
        <v>1</v>
      </c>
      <c r="H2369" s="1022" t="s">
        <v>134</v>
      </c>
      <c r="I2369" s="1022">
        <f>'PETI 2026'!T11</f>
        <v>4</v>
      </c>
      <c r="J2369" s="1022">
        <f>'PETI 2026'!H11</f>
        <v>0</v>
      </c>
      <c r="K2369" s="1022">
        <f>'PETI 2026'!Y11</f>
        <v>0</v>
      </c>
      <c r="L2369" s="1031">
        <f t="shared" si="292"/>
        <v>0</v>
      </c>
      <c r="M2369" s="1031">
        <f t="shared" si="293"/>
        <v>0</v>
      </c>
      <c r="N2369" s="1022">
        <f>'PETI 2026'!H11</f>
        <v>0</v>
      </c>
      <c r="O2369" s="1022">
        <f>'PETI 2026'!Y11</f>
        <v>0</v>
      </c>
      <c r="P2369" s="1029" t="e">
        <f t="shared" si="294"/>
        <v>#DIV/0!</v>
      </c>
      <c r="Q2369" s="1029"/>
      <c r="R2369" s="1030">
        <f t="shared" si="295"/>
        <v>0</v>
      </c>
      <c r="S2369" s="1030">
        <f t="shared" si="296"/>
        <v>0</v>
      </c>
    </row>
    <row r="2370" spans="1:19" ht="17.25" customHeight="1">
      <c r="A2370" s="1022">
        <v>5</v>
      </c>
      <c r="B2370" s="1023" t="str">
        <f>'PETI 2026'!E12</f>
        <v>PETI5</v>
      </c>
      <c r="C2370" s="1022" t="s">
        <v>150</v>
      </c>
      <c r="D2370" s="1057" t="s">
        <v>115</v>
      </c>
      <c r="E2370" s="1023" t="str">
        <f>'PETI 2026'!W12</f>
        <v>Oficina Asesora de Planeación</v>
      </c>
      <c r="F2370" s="1022" t="str">
        <f>'PETI 2026'!F12</f>
        <v>Levantamiento de requerimientos, Análisis, Diseño e implementación de indicadores de negocio haciendo uso de herramientas de analítica de datos.</v>
      </c>
      <c r="G2370" s="1022">
        <v>1</v>
      </c>
      <c r="H2370" s="1022" t="s">
        <v>134</v>
      </c>
      <c r="I2370" s="1022">
        <f>'PETI 2026'!T12</f>
        <v>4</v>
      </c>
      <c r="J2370" s="1022">
        <f>'PETI 2026'!H12</f>
        <v>0</v>
      </c>
      <c r="K2370" s="1022">
        <f>'PETI 2026'!Y12</f>
        <v>0</v>
      </c>
      <c r="L2370" s="1031">
        <f t="shared" si="292"/>
        <v>0</v>
      </c>
      <c r="M2370" s="1031">
        <f t="shared" si="293"/>
        <v>0</v>
      </c>
      <c r="N2370" s="1022">
        <f>'PETI 2026'!H12</f>
        <v>0</v>
      </c>
      <c r="O2370" s="1022">
        <f>'PETI 2026'!Y12</f>
        <v>0</v>
      </c>
      <c r="P2370" s="1029" t="e">
        <f t="shared" si="294"/>
        <v>#DIV/0!</v>
      </c>
      <c r="Q2370" s="1029"/>
      <c r="R2370" s="1030">
        <f t="shared" si="295"/>
        <v>0</v>
      </c>
      <c r="S2370" s="1030">
        <f t="shared" si="296"/>
        <v>0</v>
      </c>
    </row>
    <row r="2371" spans="1:19" ht="15">
      <c r="A2371" s="1022">
        <v>6</v>
      </c>
      <c r="B2371" s="1023" t="str">
        <f>'PETI 2026'!E13</f>
        <v>PETI6</v>
      </c>
      <c r="C2371" s="1022" t="s">
        <v>150</v>
      </c>
      <c r="D2371" s="1057" t="s">
        <v>115</v>
      </c>
      <c r="E2371" s="1023" t="str">
        <f>'PETI 2026'!W13</f>
        <v>Oficina Asesora de Planeación</v>
      </c>
      <c r="F2371" s="1022" t="str">
        <f>'PETI 2026'!F13</f>
        <v>Consolidación de la iniciativa del proceso de ensayo de actitud y estudios colaborativos.</v>
      </c>
      <c r="G2371" s="1022">
        <v>1</v>
      </c>
      <c r="H2371" s="1022" t="s">
        <v>134</v>
      </c>
      <c r="I2371" s="1022">
        <f>'PETI 2026'!T13</f>
        <v>2</v>
      </c>
      <c r="J2371" s="1022">
        <f>'PETI 2026'!H13</f>
        <v>0</v>
      </c>
      <c r="K2371" s="1022">
        <f>'PETI 2026'!Y13</f>
        <v>0</v>
      </c>
      <c r="L2371" s="1031">
        <f t="shared" si="292"/>
        <v>0</v>
      </c>
      <c r="M2371" s="1031">
        <f t="shared" si="293"/>
        <v>0</v>
      </c>
      <c r="N2371" s="1022">
        <f>'PETI 2026'!H13</f>
        <v>0</v>
      </c>
      <c r="O2371" s="1022">
        <f>'PETI 2026'!Y13</f>
        <v>0</v>
      </c>
      <c r="P2371" s="1029" t="e">
        <f t="shared" si="294"/>
        <v>#DIV/0!</v>
      </c>
      <c r="Q2371" s="1029"/>
      <c r="R2371" s="1030">
        <f t="shared" si="295"/>
        <v>0</v>
      </c>
      <c r="S2371" s="1030">
        <f t="shared" si="296"/>
        <v>0</v>
      </c>
    </row>
    <row r="2372" spans="1:19" ht="15">
      <c r="A2372" s="1022">
        <v>7</v>
      </c>
      <c r="B2372" s="1023" t="str">
        <f>'PETI 2026'!E14</f>
        <v>PETI7</v>
      </c>
      <c r="C2372" s="1022" t="s">
        <v>150</v>
      </c>
      <c r="D2372" s="1057" t="s">
        <v>115</v>
      </c>
      <c r="E2372" s="1023" t="str">
        <f>'PETI 2026'!W14</f>
        <v>Oficina Asesora de Planeación</v>
      </c>
      <c r="F2372" s="1022" t="str">
        <f>'PETI 2026'!F14</f>
        <v>Plan nacional de la infraestructura de datos ( Vigencia 2026 ) y plan de preservación digital</v>
      </c>
      <c r="G2372" s="1022">
        <v>1</v>
      </c>
      <c r="H2372" s="1022" t="s">
        <v>134</v>
      </c>
      <c r="I2372" s="1022">
        <f>'PETI 2026'!T14</f>
        <v>4</v>
      </c>
      <c r="J2372" s="1022">
        <f>'PETI 2026'!H14</f>
        <v>0</v>
      </c>
      <c r="K2372" s="1022">
        <f>'PETI 2026'!Y14</f>
        <v>0</v>
      </c>
      <c r="L2372" s="1031">
        <f t="shared" si="292"/>
        <v>0</v>
      </c>
      <c r="M2372" s="1031">
        <f t="shared" si="293"/>
        <v>0</v>
      </c>
      <c r="N2372" s="1022">
        <f>'PETI 2026'!H14</f>
        <v>0</v>
      </c>
      <c r="O2372" s="1022">
        <f>'PETI 2026'!Y14</f>
        <v>0</v>
      </c>
      <c r="P2372" s="1029" t="e">
        <f t="shared" si="294"/>
        <v>#DIV/0!</v>
      </c>
      <c r="Q2372" s="1029"/>
      <c r="R2372" s="1030">
        <f t="shared" si="295"/>
        <v>0</v>
      </c>
      <c r="S2372" s="1030">
        <f t="shared" si="296"/>
        <v>0</v>
      </c>
    </row>
    <row r="2373" spans="1:19" ht="15">
      <c r="A2373" s="1022">
        <v>8</v>
      </c>
      <c r="B2373" s="1023" t="str">
        <f>'PETI 2026'!E15</f>
        <v>PETI8</v>
      </c>
      <c r="C2373" s="1022" t="s">
        <v>150</v>
      </c>
      <c r="D2373" s="1057" t="s">
        <v>115</v>
      </c>
      <c r="E2373" s="1023" t="str">
        <f>'PETI 2026'!W15</f>
        <v>Oficina de Informática y  Desarrollo Tecnológico
Oficina Asesora de Planeación</v>
      </c>
      <c r="F2373" s="1022" t="str">
        <f>'PETI 2026'!F15</f>
        <v>Consolidar modelo de gobierno de TI ( Políticas, lineamientos y buenas prácticas en el dominio de sistema de info, servicios tecnológicos,  Arquitectura Empresarial, entre otros )</v>
      </c>
      <c r="G2373" s="1022">
        <v>1</v>
      </c>
      <c r="H2373" s="1022" t="s">
        <v>134</v>
      </c>
      <c r="I2373" s="1022">
        <f>'PETI 2026'!T15</f>
        <v>4</v>
      </c>
      <c r="J2373" s="1022">
        <f>'PETI 2026'!H15</f>
        <v>0</v>
      </c>
      <c r="K2373" s="1022">
        <f>'PETI 2026'!Y15</f>
        <v>0</v>
      </c>
      <c r="L2373" s="1031">
        <f t="shared" si="292"/>
        <v>0</v>
      </c>
      <c r="M2373" s="1031">
        <f t="shared" si="293"/>
        <v>0</v>
      </c>
      <c r="N2373" s="1022">
        <f>'PETI 2026'!H15</f>
        <v>0</v>
      </c>
      <c r="O2373" s="1022">
        <f>'PETI 2026'!Y15</f>
        <v>0</v>
      </c>
      <c r="P2373" s="1029" t="e">
        <f t="shared" si="294"/>
        <v>#DIV/0!</v>
      </c>
      <c r="Q2373" s="1029"/>
      <c r="R2373" s="1030">
        <f t="shared" si="295"/>
        <v>0</v>
      </c>
      <c r="S2373" s="1030">
        <f t="shared" si="296"/>
        <v>0</v>
      </c>
    </row>
    <row r="2374" spans="1:19" ht="15">
      <c r="A2374" s="1022">
        <v>9</v>
      </c>
      <c r="B2374" s="1023" t="str">
        <f>'PETI 2026'!E16</f>
        <v>PETI9</v>
      </c>
      <c r="C2374" s="1022" t="s">
        <v>150</v>
      </c>
      <c r="D2374" s="1057" t="s">
        <v>115</v>
      </c>
      <c r="E2374" s="1023" t="str">
        <f>'PETI 2026'!W16</f>
        <v>Oficina de Informática y  Desarrollo Tecnológico
Oficina Asesora de Planeación</v>
      </c>
      <c r="F2374" s="1022" t="str">
        <f>'PETI 2026'!F16</f>
        <v>Procesos de gobierno de datos, calidad de datos, arquitectura de datos y analítica de datos, gestion de procesos, Arquitectura empresarial, Procedimientos Gestion de proyectos.OIDT: Construcción</v>
      </c>
      <c r="G2374" s="1022">
        <v>1</v>
      </c>
      <c r="H2374" s="1022" t="s">
        <v>134</v>
      </c>
      <c r="I2374" s="1022">
        <f>'PETI 2026'!T16</f>
        <v>7</v>
      </c>
      <c r="J2374" s="1022">
        <f>'PETI 2026'!H16</f>
        <v>0</v>
      </c>
      <c r="K2374" s="1022">
        <f>'PETI 2026'!Y16</f>
        <v>0</v>
      </c>
      <c r="L2374" s="1031">
        <f t="shared" si="292"/>
        <v>0</v>
      </c>
      <c r="M2374" s="1031">
        <f t="shared" si="293"/>
        <v>0</v>
      </c>
      <c r="N2374" s="1022">
        <f>'PETI 2026'!H16</f>
        <v>0</v>
      </c>
      <c r="O2374" s="1022">
        <f>'PETI 2026'!Y16</f>
        <v>0</v>
      </c>
      <c r="P2374" s="1029" t="e">
        <f t="shared" si="294"/>
        <v>#DIV/0!</v>
      </c>
      <c r="Q2374" s="1029"/>
      <c r="R2374" s="1030">
        <f t="shared" si="295"/>
        <v>0</v>
      </c>
      <c r="S2374" s="1030">
        <f t="shared" si="296"/>
        <v>0</v>
      </c>
    </row>
    <row r="2375" spans="1:19" ht="15">
      <c r="A2375" s="1022">
        <v>10</v>
      </c>
      <c r="B2375" s="1023" t="str">
        <f>'PETI 2026'!E17</f>
        <v>PETI10</v>
      </c>
      <c r="C2375" s="1022" t="s">
        <v>150</v>
      </c>
      <c r="D2375" s="1057" t="s">
        <v>115</v>
      </c>
      <c r="E2375" s="1023" t="str">
        <f>'PETI 2026'!W17</f>
        <v>Oficina de Informática y  Desarrollo Tecnológico
Oficina Asesora de Planeación</v>
      </c>
      <c r="F2375" s="1022" t="str">
        <f>'PETI 2026'!F17</f>
        <v>Implementación del proceso de gestión de arquitectura empresarial y Operación de las instancias de Arquitectura Empresarial y gobierno de datos.</v>
      </c>
      <c r="G2375" s="1022">
        <v>1</v>
      </c>
      <c r="H2375" s="1022" t="s">
        <v>134</v>
      </c>
      <c r="I2375" s="1022">
        <f>'PETI 2026'!T17</f>
        <v>6</v>
      </c>
      <c r="J2375" s="1022">
        <f>'PETI 2026'!H17</f>
        <v>0</v>
      </c>
      <c r="K2375" s="1022">
        <f>'PETI 2026'!Y17</f>
        <v>0</v>
      </c>
      <c r="L2375" s="1031">
        <f t="shared" si="292"/>
        <v>0</v>
      </c>
      <c r="M2375" s="1031">
        <f t="shared" si="293"/>
        <v>0</v>
      </c>
      <c r="N2375" s="1022">
        <f>'PETI 2026'!H17</f>
        <v>0</v>
      </c>
      <c r="O2375" s="1022">
        <f>'PETI 2026'!Y17</f>
        <v>0</v>
      </c>
      <c r="P2375" s="1029" t="e">
        <f t="shared" si="294"/>
        <v>#DIV/0!</v>
      </c>
      <c r="Q2375" s="1029"/>
      <c r="R2375" s="1030">
        <f t="shared" si="295"/>
        <v>0</v>
      </c>
      <c r="S2375" s="1030">
        <f t="shared" si="296"/>
        <v>0</v>
      </c>
    </row>
    <row r="2376" spans="1:19" ht="15">
      <c r="A2376" s="1022">
        <v>11</v>
      </c>
      <c r="B2376" s="1023" t="str">
        <f>'PETI 2026'!E18</f>
        <v>PETI11</v>
      </c>
      <c r="C2376" s="1022" t="s">
        <v>150</v>
      </c>
      <c r="D2376" s="1057" t="s">
        <v>115</v>
      </c>
      <c r="E2376" s="1023" t="str">
        <f>'PETI 2026'!W18</f>
        <v>Oficina de Informática y  Desarrollo Tecnológico
SSMRC</v>
      </c>
      <c r="F2376" s="1022" t="str">
        <f>'PETI 2026'!F18</f>
        <v>Seguimiento a la consolidación de la plataforma de interoperabilidad del INM.</v>
      </c>
      <c r="G2376" s="1022">
        <v>1</v>
      </c>
      <c r="H2376" s="1022" t="s">
        <v>134</v>
      </c>
      <c r="I2376" s="1022">
        <f>'PETI 2026'!T18</f>
        <v>5</v>
      </c>
      <c r="J2376" s="1022">
        <f>'PETI 2026'!H18</f>
        <v>0</v>
      </c>
      <c r="K2376" s="1022">
        <f>'PETI 2026'!Y18</f>
        <v>0</v>
      </c>
      <c r="L2376" s="1031">
        <f t="shared" si="292"/>
        <v>0</v>
      </c>
      <c r="M2376" s="1031">
        <f t="shared" si="293"/>
        <v>0</v>
      </c>
      <c r="N2376" s="1022">
        <f>'PETI 2026'!H18</f>
        <v>0</v>
      </c>
      <c r="O2376" s="1022">
        <f>'PETI 2026'!Y18</f>
        <v>0</v>
      </c>
      <c r="P2376" s="1029" t="e">
        <f t="shared" si="294"/>
        <v>#DIV/0!</v>
      </c>
      <c r="Q2376" s="1029"/>
      <c r="R2376" s="1030">
        <f t="shared" si="295"/>
        <v>0</v>
      </c>
      <c r="S2376" s="1030">
        <f t="shared" si="296"/>
        <v>0</v>
      </c>
    </row>
    <row r="2377" spans="1:19" ht="15">
      <c r="A2377" s="1022">
        <v>12</v>
      </c>
      <c r="B2377" s="1023" t="str">
        <f>'PETI 2026'!E19</f>
        <v>PETI12</v>
      </c>
      <c r="C2377" s="1022" t="s">
        <v>150</v>
      </c>
      <c r="D2377" s="1057" t="s">
        <v>115</v>
      </c>
      <c r="E2377" s="1023" t="str">
        <f>'PETI 2026'!W19</f>
        <v>Oficina de Informática y  Desarrollo Tecnológico
SSMRC</v>
      </c>
      <c r="F2377" s="1022" t="str">
        <f>'PETI 2026'!F19</f>
        <v>Plan de intervención de soluciones tecnológicas y gestión de información del INM.</v>
      </c>
      <c r="G2377" s="1022">
        <v>1</v>
      </c>
      <c r="H2377" s="1022" t="s">
        <v>134</v>
      </c>
      <c r="I2377" s="1022">
        <f>'PETI 2026'!T19</f>
        <v>5</v>
      </c>
      <c r="J2377" s="1022">
        <f>'PETI 2026'!H19</f>
        <v>0</v>
      </c>
      <c r="K2377" s="1022">
        <f>'PETI 2026'!Y19</f>
        <v>0</v>
      </c>
      <c r="L2377" s="1031">
        <f t="shared" si="292"/>
        <v>0</v>
      </c>
      <c r="M2377" s="1031">
        <f t="shared" si="293"/>
        <v>0</v>
      </c>
      <c r="N2377" s="1022">
        <f>'PETI 2026'!H19</f>
        <v>0</v>
      </c>
      <c r="O2377" s="1022">
        <f>'PETI 2026'!Y19</f>
        <v>0</v>
      </c>
      <c r="P2377" s="1029" t="e">
        <f t="shared" si="294"/>
        <v>#DIV/0!</v>
      </c>
      <c r="Q2377" s="1029"/>
      <c r="R2377" s="1030">
        <f t="shared" si="295"/>
        <v>0</v>
      </c>
      <c r="S2377" s="1030">
        <f t="shared" si="296"/>
        <v>0</v>
      </c>
    </row>
    <row r="2378" spans="1:19" ht="15">
      <c r="A2378" s="1022">
        <v>13</v>
      </c>
      <c r="B2378" s="1023" t="str">
        <f>'PETI 2026'!E20</f>
        <v>PETI13</v>
      </c>
      <c r="C2378" s="1022" t="s">
        <v>150</v>
      </c>
      <c r="D2378" s="1057" t="s">
        <v>115</v>
      </c>
      <c r="E2378" s="1023" t="str">
        <f>'PETI 2026'!W20</f>
        <v>Oficina de Informática y  Desarrollo Tecnológico
SSMRC</v>
      </c>
      <c r="F2378" s="1022" t="str">
        <f>'PETI 2026'!F20</f>
        <v>Apropiar la arquitectura de referencia de soluciones de servicios tecnológicos</v>
      </c>
      <c r="G2378" s="1022">
        <v>1</v>
      </c>
      <c r="H2378" s="1022" t="s">
        <v>134</v>
      </c>
      <c r="I2378" s="1022">
        <f>'PETI 2026'!T20</f>
        <v>5</v>
      </c>
      <c r="J2378" s="1022">
        <f>'PETI 2026'!H20</f>
        <v>0</v>
      </c>
      <c r="K2378" s="1022">
        <f>'PETI 2026'!Y20</f>
        <v>0</v>
      </c>
      <c r="L2378" s="1031">
        <f t="shared" si="292"/>
        <v>0</v>
      </c>
      <c r="M2378" s="1031">
        <f t="shared" si="293"/>
        <v>0</v>
      </c>
      <c r="N2378" s="1022">
        <f>'PETI 2026'!H20</f>
        <v>0</v>
      </c>
      <c r="O2378" s="1022">
        <f>'PETI 2026'!Y20</f>
        <v>0</v>
      </c>
      <c r="P2378" s="1029" t="e">
        <f t="shared" si="294"/>
        <v>#DIV/0!</v>
      </c>
      <c r="Q2378" s="1029"/>
      <c r="R2378" s="1030">
        <f t="shared" si="295"/>
        <v>0</v>
      </c>
      <c r="S2378" s="1030">
        <f t="shared" si="296"/>
        <v>0</v>
      </c>
    </row>
    <row r="2379" spans="1:19" ht="15">
      <c r="A2379" s="1022">
        <v>14</v>
      </c>
      <c r="B2379" s="1023" t="str">
        <f>'PETI 2026'!E21</f>
        <v>PETI14</v>
      </c>
      <c r="C2379" s="1022" t="s">
        <v>150</v>
      </c>
      <c r="D2379" s="1057" t="s">
        <v>115</v>
      </c>
      <c r="E2379" s="1023" t="str">
        <f>'PETI 2026'!W21</f>
        <v>Oficina de Informática y  Desarrollo Tecnológico
SSMRC</v>
      </c>
      <c r="F2379" s="1022" t="str">
        <f>'PETI 2026'!F21</f>
        <v xml:space="preserve"> Implementación de soluciones con Power Platform</v>
      </c>
      <c r="G2379" s="1022">
        <v>1</v>
      </c>
      <c r="H2379" s="1022" t="s">
        <v>134</v>
      </c>
      <c r="I2379" s="1022">
        <f>'PETI 2026'!T21</f>
        <v>4</v>
      </c>
      <c r="J2379" s="1022">
        <f>'PETI 2026'!H21</f>
        <v>0</v>
      </c>
      <c r="K2379" s="1022">
        <f>'PETI 2026'!Y21</f>
        <v>0</v>
      </c>
      <c r="L2379" s="1031">
        <f t="shared" si="292"/>
        <v>0</v>
      </c>
      <c r="M2379" s="1031">
        <f t="shared" si="293"/>
        <v>0</v>
      </c>
      <c r="N2379" s="1022">
        <f>'PETI 2026'!H21</f>
        <v>0</v>
      </c>
      <c r="O2379" s="1022">
        <f>'PETI 2026'!Y21</f>
        <v>0</v>
      </c>
      <c r="P2379" s="1029" t="e">
        <f t="shared" si="294"/>
        <v>#DIV/0!</v>
      </c>
      <c r="Q2379" s="1029"/>
      <c r="R2379" s="1030">
        <f t="shared" si="295"/>
        <v>0</v>
      </c>
      <c r="S2379" s="1030">
        <f t="shared" si="296"/>
        <v>0</v>
      </c>
    </row>
    <row r="2380" spans="1:19" ht="15">
      <c r="A2380" s="1022">
        <v>15</v>
      </c>
      <c r="B2380" s="1023" t="str">
        <f>'PETI 2026'!E22</f>
        <v>PETI15</v>
      </c>
      <c r="C2380" s="1022" t="s">
        <v>150</v>
      </c>
      <c r="D2380" s="1057" t="s">
        <v>115</v>
      </c>
      <c r="E2380" s="1023" t="str">
        <f>'PETI 2026'!W22</f>
        <v>Oficina de Informática y  Desarrollo Tecnológico
Oficina Asesora de Planeación</v>
      </c>
      <c r="F2380" s="1022" t="str">
        <f>'PETI 2026'!F22</f>
        <v>Diseño e implementación del MDM.</v>
      </c>
      <c r="G2380" s="1022">
        <v>1</v>
      </c>
      <c r="H2380" s="1022" t="s">
        <v>134</v>
      </c>
      <c r="I2380" s="1022">
        <f>'PETI 2026'!T22</f>
        <v>5</v>
      </c>
      <c r="J2380" s="1022">
        <f>'PETI 2026'!H22</f>
        <v>0</v>
      </c>
      <c r="K2380" s="1022">
        <f>'PETI 2026'!Y22</f>
        <v>0</v>
      </c>
      <c r="L2380" s="1031">
        <f t="shared" si="292"/>
        <v>0</v>
      </c>
      <c r="M2380" s="1031">
        <f t="shared" si="293"/>
        <v>0</v>
      </c>
      <c r="N2380" s="1022">
        <f>'PETI 2026'!H22</f>
        <v>0</v>
      </c>
      <c r="O2380" s="1022">
        <f>'PETI 2026'!Y22</f>
        <v>0</v>
      </c>
      <c r="P2380" s="1029" t="e">
        <f t="shared" si="294"/>
        <v>#DIV/0!</v>
      </c>
      <c r="Q2380" s="1029"/>
      <c r="R2380" s="1030">
        <f t="shared" si="295"/>
        <v>0</v>
      </c>
      <c r="S2380" s="1030">
        <f t="shared" si="296"/>
        <v>0</v>
      </c>
    </row>
    <row r="2381" spans="1:19" ht="15">
      <c r="A2381" s="1022">
        <v>16</v>
      </c>
      <c r="B2381" s="1023" t="str">
        <f>'PETI 2026'!E23</f>
        <v>PETI16</v>
      </c>
      <c r="C2381" s="1022" t="s">
        <v>150</v>
      </c>
      <c r="D2381" s="1057" t="s">
        <v>115</v>
      </c>
      <c r="E2381" s="1023" t="str">
        <f>'PETI 2026'!W23</f>
        <v xml:space="preserve">Oficina de Informática y  Desarrollo Tecnológico
</v>
      </c>
      <c r="F2381" s="1022" t="str">
        <f>'PETI 2026'!F23</f>
        <v xml:space="preserve">Implementar el Plan Estratégico de Seguridad y Privacidad de la información </v>
      </c>
      <c r="G2381" s="1022">
        <v>1</v>
      </c>
      <c r="H2381" s="1022" t="s">
        <v>134</v>
      </c>
      <c r="I2381" s="1022">
        <f>'PETI 2026'!T23</f>
        <v>3</v>
      </c>
      <c r="J2381" s="1022">
        <f>'PETI 2026'!H23</f>
        <v>0</v>
      </c>
      <c r="K2381" s="1022">
        <f>'PETI 2026'!Y23</f>
        <v>0</v>
      </c>
      <c r="L2381" s="1031">
        <f t="shared" si="292"/>
        <v>0</v>
      </c>
      <c r="M2381" s="1031">
        <f t="shared" si="293"/>
        <v>0</v>
      </c>
      <c r="N2381" s="1022">
        <f>'PETI 2026'!H23</f>
        <v>0</v>
      </c>
      <c r="O2381" s="1022">
        <f>'PETI 2026'!Y23</f>
        <v>0</v>
      </c>
      <c r="P2381" s="1029" t="e">
        <f t="shared" si="294"/>
        <v>#DIV/0!</v>
      </c>
      <c r="Q2381" s="1029"/>
      <c r="R2381" s="1030">
        <f t="shared" si="295"/>
        <v>0</v>
      </c>
      <c r="S2381" s="1030">
        <f t="shared" si="296"/>
        <v>0</v>
      </c>
    </row>
    <row r="2382" spans="1:19" ht="15">
      <c r="A2382" s="1022">
        <v>17</v>
      </c>
      <c r="B2382" s="1023" t="str">
        <f>'PETI 2026'!E24</f>
        <v>PETI17</v>
      </c>
      <c r="C2382" s="1022" t="s">
        <v>150</v>
      </c>
      <c r="D2382" s="1057" t="s">
        <v>115</v>
      </c>
      <c r="E2382" s="1023" t="str">
        <f>'PETI 2026'!W24</f>
        <v>Oficina de Informática y  Desarrollo Tecnológico</v>
      </c>
      <c r="F2382" s="1022" t="str">
        <f>'PETI 2026'!F24</f>
        <v>Adopción e implementación de la arquitectura de seguridad de la información y ciberseguridad</v>
      </c>
      <c r="G2382" s="1022">
        <v>1</v>
      </c>
      <c r="H2382" s="1022" t="s">
        <v>134</v>
      </c>
      <c r="I2382" s="1022">
        <f>'PETI 2026'!T24</f>
        <v>4</v>
      </c>
      <c r="J2382" s="1022">
        <f>'PETI 2026'!H24</f>
        <v>0</v>
      </c>
      <c r="K2382" s="1022">
        <f>'PETI 2026'!Y24</f>
        <v>0</v>
      </c>
      <c r="L2382" s="1031">
        <f t="shared" si="292"/>
        <v>0</v>
      </c>
      <c r="M2382" s="1031">
        <f t="shared" si="293"/>
        <v>0</v>
      </c>
      <c r="N2382" s="1022">
        <f>'PETI 2026'!H24</f>
        <v>0</v>
      </c>
      <c r="O2382" s="1022">
        <f>'PETI 2026'!Y24</f>
        <v>0</v>
      </c>
      <c r="P2382" s="1029" t="e">
        <f t="shared" si="294"/>
        <v>#DIV/0!</v>
      </c>
      <c r="Q2382" s="1029"/>
      <c r="R2382" s="1030">
        <f t="shared" si="295"/>
        <v>0</v>
      </c>
      <c r="S2382" s="1030">
        <f t="shared" si="296"/>
        <v>0</v>
      </c>
    </row>
    <row r="2383" spans="1:19" ht="18" customHeight="1">
      <c r="A2383" s="1022">
        <v>18</v>
      </c>
      <c r="B2383" s="1023" t="str">
        <f>'PETI 2026'!E25</f>
        <v>PETI18</v>
      </c>
      <c r="C2383" s="1022" t="s">
        <v>150</v>
      </c>
      <c r="D2383" s="1057" t="s">
        <v>115</v>
      </c>
      <c r="E2383" s="1023" t="str">
        <f>'PETI 2026'!W25</f>
        <v>Oficina de Informática y  Desarrollo Tecnológico</v>
      </c>
      <c r="F2383" s="1022" t="str">
        <f>'PETI 2026'!F25</f>
        <v>Solución de gestión de identidades</v>
      </c>
      <c r="G2383" s="1022">
        <v>1</v>
      </c>
      <c r="H2383" s="1022" t="s">
        <v>134</v>
      </c>
      <c r="I2383" s="1022">
        <f>'PETI 2026'!T25</f>
        <v>6</v>
      </c>
      <c r="J2383" s="1022">
        <f>'PETI 2026'!H25</f>
        <v>0</v>
      </c>
      <c r="K2383" s="1022">
        <f>'PETI 2026'!Y25</f>
        <v>0</v>
      </c>
      <c r="L2383" s="1031">
        <f t="shared" si="292"/>
        <v>0</v>
      </c>
      <c r="M2383" s="1031">
        <f t="shared" si="293"/>
        <v>0</v>
      </c>
      <c r="N2383" s="1022">
        <f>'PETI 2026'!H25</f>
        <v>0</v>
      </c>
      <c r="O2383" s="1022">
        <f>'PETI 2026'!Y25</f>
        <v>0</v>
      </c>
      <c r="P2383" s="1029" t="e">
        <f t="shared" si="294"/>
        <v>#DIV/0!</v>
      </c>
      <c r="Q2383" s="1029"/>
      <c r="R2383" s="1030">
        <f t="shared" si="295"/>
        <v>0</v>
      </c>
      <c r="S2383" s="1030">
        <f t="shared" si="296"/>
        <v>0</v>
      </c>
    </row>
    <row r="2384" spans="1:19" ht="15">
      <c r="A2384" s="1022">
        <v>19</v>
      </c>
      <c r="B2384" s="1023" t="str">
        <f>'PETI 2026'!E26</f>
        <v>PETI19</v>
      </c>
      <c r="C2384" s="1022" t="s">
        <v>150</v>
      </c>
      <c r="D2384" s="1057" t="s">
        <v>115</v>
      </c>
      <c r="E2384" s="1023" t="str">
        <f>'PETI 2026'!W26</f>
        <v>Oficina de Informática y  Desarrollo Tecnológico</v>
      </c>
      <c r="F2384" s="1022" t="str">
        <f>'PETI 2026'!F26</f>
        <v xml:space="preserve">Mejoramiento herramienta de Help Desk que cubra los dominios de ITIL </v>
      </c>
      <c r="G2384" s="1022">
        <v>1</v>
      </c>
      <c r="H2384" s="1022" t="s">
        <v>134</v>
      </c>
      <c r="I2384" s="1022">
        <f>'PETI 2026'!T26</f>
        <v>6</v>
      </c>
      <c r="J2384" s="1022">
        <f>'PETI 2026'!H26</f>
        <v>0</v>
      </c>
      <c r="K2384" s="1022">
        <f>'PETI 2026'!Y26</f>
        <v>0</v>
      </c>
      <c r="L2384" s="1031">
        <f t="shared" si="292"/>
        <v>0</v>
      </c>
      <c r="M2384" s="1031">
        <f t="shared" si="293"/>
        <v>0</v>
      </c>
      <c r="N2384" s="1022">
        <f>'PETI 2026'!H26</f>
        <v>0</v>
      </c>
      <c r="O2384" s="1022">
        <f>'PETI 2026'!Y26</f>
        <v>0</v>
      </c>
      <c r="P2384" s="1029" t="e">
        <f t="shared" si="294"/>
        <v>#DIV/0!</v>
      </c>
      <c r="Q2384" s="1029"/>
      <c r="R2384" s="1030">
        <f t="shared" si="295"/>
        <v>0</v>
      </c>
      <c r="S2384" s="1030">
        <f t="shared" si="296"/>
        <v>0</v>
      </c>
    </row>
    <row r="2385" spans="1:19" ht="15">
      <c r="A2385" s="1022">
        <v>20</v>
      </c>
      <c r="B2385" s="1023" t="str">
        <f>'PETI 2026'!E27</f>
        <v>PETI20</v>
      </c>
      <c r="C2385" s="1022" t="s">
        <v>150</v>
      </c>
      <c r="D2385" s="1057" t="s">
        <v>115</v>
      </c>
      <c r="E2385" s="1023" t="str">
        <f>'PETI 2026'!W27</f>
        <v>Oficina de Informática y  Desarrollo Tecnológico</v>
      </c>
      <c r="F2385" s="1022" t="str">
        <f>'PETI 2026'!F27</f>
        <v>Implementación y puesta en producción del DEVOPS Institucional</v>
      </c>
      <c r="G2385" s="1022">
        <v>1</v>
      </c>
      <c r="H2385" s="1022" t="s">
        <v>134</v>
      </c>
      <c r="I2385" s="1022">
        <f>'PETI 2026'!T27</f>
        <v>6</v>
      </c>
      <c r="J2385" s="1022">
        <f>'PETI 2026'!H27</f>
        <v>0</v>
      </c>
      <c r="K2385" s="1022">
        <f>'PETI 2026'!Y27</f>
        <v>0</v>
      </c>
      <c r="L2385" s="1031">
        <f t="shared" si="292"/>
        <v>0</v>
      </c>
      <c r="M2385" s="1031">
        <f t="shared" si="293"/>
        <v>0</v>
      </c>
      <c r="N2385" s="1022">
        <f>'PETI 2026'!H27</f>
        <v>0</v>
      </c>
      <c r="O2385" s="1022">
        <f>'PETI 2026'!Y27</f>
        <v>0</v>
      </c>
      <c r="P2385" s="1029" t="e">
        <f t="shared" si="294"/>
        <v>#DIV/0!</v>
      </c>
      <c r="Q2385" s="1029"/>
      <c r="R2385" s="1030">
        <f t="shared" si="295"/>
        <v>0</v>
      </c>
      <c r="S2385" s="1030">
        <f t="shared" si="296"/>
        <v>0</v>
      </c>
    </row>
    <row r="2386" spans="1:19" ht="15">
      <c r="A2386" s="1022">
        <v>21</v>
      </c>
      <c r="B2386" s="1023" t="str">
        <f>'PETI 2026'!E28</f>
        <v>PETI21</v>
      </c>
      <c r="C2386" s="1022" t="s">
        <v>150</v>
      </c>
      <c r="D2386" s="1057" t="s">
        <v>115</v>
      </c>
      <c r="E2386" s="1023" t="str">
        <f>'PETI 2026'!W28</f>
        <v>Oficina de Informática y  Desarrollo Tecnológico</v>
      </c>
      <c r="F2386" s="1022" t="str">
        <f>'PETI 2026'!F28</f>
        <v>Consolidación de IPV4-IPV6</v>
      </c>
      <c r="G2386" s="1022">
        <v>1</v>
      </c>
      <c r="H2386" s="1022" t="s">
        <v>134</v>
      </c>
      <c r="I2386" s="1022">
        <f>'PETI 2026'!T28</f>
        <v>9</v>
      </c>
      <c r="J2386" s="1022">
        <f>'PETI 2026'!H28</f>
        <v>0</v>
      </c>
      <c r="K2386" s="1022">
        <f>'PETI 2026'!Y28</f>
        <v>0</v>
      </c>
      <c r="L2386" s="1031">
        <f t="shared" si="292"/>
        <v>0</v>
      </c>
      <c r="M2386" s="1031">
        <f t="shared" si="257"/>
        <v>0</v>
      </c>
      <c r="N2386" s="1022">
        <f>'PETI 2026'!H28</f>
        <v>0</v>
      </c>
      <c r="O2386" s="1022">
        <f>'PETI 2026'!Y28</f>
        <v>0</v>
      </c>
      <c r="P2386" s="1029" t="e">
        <f t="shared" si="294"/>
        <v>#DIV/0!</v>
      </c>
      <c r="Q2386" s="1029"/>
      <c r="R2386" s="1030">
        <f t="shared" si="295"/>
        <v>0</v>
      </c>
      <c r="S2386" s="1030">
        <f t="shared" si="296"/>
        <v>0</v>
      </c>
    </row>
    <row r="2387" spans="1:19" ht="15">
      <c r="A2387" s="1022">
        <v>22</v>
      </c>
      <c r="B2387" s="1023" t="str">
        <f>'PETI 2026'!E29</f>
        <v>PETI22</v>
      </c>
      <c r="C2387" s="1022" t="s">
        <v>150</v>
      </c>
      <c r="D2387" s="1057" t="s">
        <v>115</v>
      </c>
      <c r="E2387" s="1023" t="str">
        <f>'PETI 2026'!W29</f>
        <v>Oficina de Informática y  Desarrollo Tecnológico</v>
      </c>
      <c r="F2387" s="1022" t="str">
        <f>'PETI 2026'!F29</f>
        <v>Gestión de infraestructura de red y telecomunicaciones</v>
      </c>
      <c r="G2387" s="1022">
        <v>1</v>
      </c>
      <c r="H2387" s="1022" t="s">
        <v>134</v>
      </c>
      <c r="I2387" s="1022">
        <f>'PETI 2026'!T29</f>
        <v>10</v>
      </c>
      <c r="J2387" s="1022">
        <f>'PETI 2026'!H29</f>
        <v>0</v>
      </c>
      <c r="K2387" s="1022">
        <f>'PETI 2026'!Y29</f>
        <v>0</v>
      </c>
      <c r="L2387" s="1031">
        <f t="shared" si="292"/>
        <v>0</v>
      </c>
      <c r="M2387" s="1031">
        <f t="shared" si="257"/>
        <v>0</v>
      </c>
      <c r="N2387" s="1022">
        <f>'PETI 2026'!H29</f>
        <v>0</v>
      </c>
      <c r="O2387" s="1022">
        <f>'PETI 2026'!Y29</f>
        <v>0</v>
      </c>
      <c r="P2387" s="1029" t="e">
        <f t="shared" si="294"/>
        <v>#DIV/0!</v>
      </c>
      <c r="Q2387" s="1029"/>
      <c r="R2387" s="1030">
        <f t="shared" si="295"/>
        <v>0</v>
      </c>
      <c r="S2387" s="1030">
        <f t="shared" si="296"/>
        <v>0</v>
      </c>
    </row>
    <row r="2388" spans="1:19" ht="15">
      <c r="A2388" s="1022">
        <v>23</v>
      </c>
      <c r="B2388" s="1023" t="str">
        <f>'PETI 2026'!E30</f>
        <v>PETI23</v>
      </c>
      <c r="C2388" s="1022" t="s">
        <v>150</v>
      </c>
      <c r="D2388" s="1057" t="s">
        <v>115</v>
      </c>
      <c r="E2388" s="1023" t="str">
        <f>'PETI 2026'!W30</f>
        <v>Oficina de Informática y  Desarrollo Tecnológico</v>
      </c>
      <c r="F2388" s="1022" t="str">
        <f>'PETI 2026'!F30</f>
        <v xml:space="preserve"> Plan de intervención de servicios tecnológicos</v>
      </c>
      <c r="G2388" s="1022">
        <v>1</v>
      </c>
      <c r="H2388" s="1022" t="s">
        <v>134</v>
      </c>
      <c r="I2388" s="1022">
        <f>'PETI 2026'!T30</f>
        <v>5</v>
      </c>
      <c r="J2388" s="1022">
        <v>0</v>
      </c>
      <c r="K2388" s="1022">
        <f>'PETI 2026'!Y30</f>
        <v>0</v>
      </c>
      <c r="L2388" s="1031">
        <f>J2388/I2388</f>
        <v>0</v>
      </c>
      <c r="M2388" s="1031">
        <f t="shared" si="257"/>
        <v>0</v>
      </c>
      <c r="N2388" s="1022">
        <v>0</v>
      </c>
      <c r="O2388" s="1022">
        <f>'PETI 2026'!Y30</f>
        <v>0</v>
      </c>
      <c r="P2388" s="1029" t="e">
        <f t="shared" si="294"/>
        <v>#DIV/0!</v>
      </c>
      <c r="Q2388" s="1029"/>
      <c r="R2388" s="1030">
        <f t="shared" si="295"/>
        <v>0</v>
      </c>
      <c r="S2388" s="1030">
        <f>O2388-N2388</f>
        <v>0</v>
      </c>
    </row>
    <row r="2389" spans="1:19" ht="15">
      <c r="A2389" s="1022">
        <v>24</v>
      </c>
      <c r="B2389" s="1023" t="str">
        <f>'PETI 2026'!E31</f>
        <v>PETI24</v>
      </c>
      <c r="C2389" s="1022" t="s">
        <v>150</v>
      </c>
      <c r="D2389" s="1057" t="s">
        <v>115</v>
      </c>
      <c r="E2389" s="1023" t="str">
        <f>'PETI 2026'!W31</f>
        <v>Oficina de Informática y  Desarrollo Tecnológico</v>
      </c>
      <c r="F2389"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389" s="1022">
        <v>1</v>
      </c>
      <c r="H2389" s="1022" t="s">
        <v>134</v>
      </c>
      <c r="I2389" s="1022">
        <f>'PETI 2026'!T31</f>
        <v>3</v>
      </c>
      <c r="J2389" s="1022">
        <f>'PETI 2026'!H31</f>
        <v>0</v>
      </c>
      <c r="K2389" s="1022">
        <f>'PETI 2026'!Y31</f>
        <v>0</v>
      </c>
      <c r="L2389" s="1031">
        <f t="shared" si="292"/>
        <v>0</v>
      </c>
      <c r="M2389" s="1031">
        <f t="shared" si="257"/>
        <v>0</v>
      </c>
      <c r="N2389" s="1022">
        <f>'PETI 2026'!H31</f>
        <v>0</v>
      </c>
      <c r="O2389" s="1022">
        <f>'PETI 2026'!Y31</f>
        <v>0</v>
      </c>
      <c r="P2389" s="1029" t="e">
        <f t="shared" si="294"/>
        <v>#DIV/0!</v>
      </c>
      <c r="Q2389" s="1029"/>
      <c r="R2389" s="1030">
        <f t="shared" si="295"/>
        <v>0</v>
      </c>
      <c r="S2389" s="1030">
        <f t="shared" si="296"/>
        <v>0</v>
      </c>
    </row>
    <row r="2390" spans="1:19" ht="15">
      <c r="A2390" s="1022">
        <v>1</v>
      </c>
      <c r="B2390" s="1023" t="str">
        <f>'PETI 2026'!E8</f>
        <v>PETI1</v>
      </c>
      <c r="C2390" s="1022" t="s">
        <v>150</v>
      </c>
      <c r="D2390" s="1057" t="s">
        <v>115</v>
      </c>
      <c r="E2390" s="1023" t="str">
        <f>'PETI 2026'!W8</f>
        <v>Oficina de Informática y  Desarrollo Tecnológico
Oficina Asesora de Planeación</v>
      </c>
      <c r="F2390"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390" s="1022">
        <v>2</v>
      </c>
      <c r="H2390" s="1022" t="s">
        <v>135</v>
      </c>
      <c r="I2390" s="1022">
        <f>'PETI 2026'!T8</f>
        <v>3</v>
      </c>
      <c r="J2390" s="1022">
        <f>'PETI 2026'!H8+'PETI 2026'!I8</f>
        <v>0</v>
      </c>
      <c r="K2390" s="1030">
        <f>'PETI 2026'!Y8+'PETI 2026'!Z8</f>
        <v>0</v>
      </c>
      <c r="L2390" s="1058">
        <f>J2390/I2390</f>
        <v>0</v>
      </c>
      <c r="M2390" s="1058">
        <f t="shared" ref="M2390:M2453" si="297">K2390/I2390</f>
        <v>0</v>
      </c>
      <c r="N2390" s="1022">
        <f>'PETI 2026'!I8</f>
        <v>0</v>
      </c>
      <c r="O2390" s="1030">
        <f>'PETI 2026'!Z8</f>
        <v>0</v>
      </c>
      <c r="P2390" s="1029" t="e">
        <f t="shared" si="261"/>
        <v>#DIV/0!</v>
      </c>
      <c r="Q2390" s="1029"/>
      <c r="R2390" s="1030">
        <f t="shared" si="259"/>
        <v>0</v>
      </c>
      <c r="S2390" s="1030">
        <f t="shared" si="260"/>
        <v>0</v>
      </c>
    </row>
    <row r="2391" spans="1:19" ht="15">
      <c r="A2391" s="1022">
        <v>2</v>
      </c>
      <c r="B2391" s="1023" t="str">
        <f>'PETI 2026'!E9</f>
        <v>PETI2</v>
      </c>
      <c r="C2391" s="1022" t="s">
        <v>150</v>
      </c>
      <c r="D2391" s="1057" t="s">
        <v>115</v>
      </c>
      <c r="E2391" s="1023" t="str">
        <f>'PETI 2026'!W9</f>
        <v>Oficina Asesora de Planeación</v>
      </c>
      <c r="F2391" s="1022" t="str">
        <f>'PETI 2026'!F9</f>
        <v>Procesos y políticas de Gobierno de datos, arquitectura de datos, Calidad de datos, analítica de datos.</v>
      </c>
      <c r="G2391" s="1022">
        <v>2</v>
      </c>
      <c r="H2391" s="1022" t="s">
        <v>135</v>
      </c>
      <c r="I2391" s="1022">
        <f>'PETI 2026'!T9</f>
        <v>4</v>
      </c>
      <c r="J2391" s="1022">
        <f>'PETI 2026'!H9+'PETI 2026'!I9</f>
        <v>0</v>
      </c>
      <c r="K2391" s="1030">
        <f>'PETI 2026'!Y9+'PETI 2026'!Z9</f>
        <v>0</v>
      </c>
      <c r="L2391" s="1058">
        <f t="shared" si="258"/>
        <v>0</v>
      </c>
      <c r="M2391" s="1058">
        <f t="shared" si="297"/>
        <v>0</v>
      </c>
      <c r="N2391" s="1022">
        <f>'PETI 2026'!I9</f>
        <v>0</v>
      </c>
      <c r="O2391" s="1030">
        <f>'PETI 2026'!Z9</f>
        <v>0</v>
      </c>
      <c r="P2391" s="1029" t="e">
        <f t="shared" si="261"/>
        <v>#DIV/0!</v>
      </c>
      <c r="Q2391" s="1029"/>
      <c r="R2391" s="1030">
        <f t="shared" si="259"/>
        <v>0</v>
      </c>
      <c r="S2391" s="1030">
        <f t="shared" si="260"/>
        <v>0</v>
      </c>
    </row>
    <row r="2392" spans="1:19" ht="15">
      <c r="A2392" s="1022">
        <v>3</v>
      </c>
      <c r="B2392" s="1023" t="str">
        <f>'PETI 2026'!E10</f>
        <v>PETI3</v>
      </c>
      <c r="C2392" s="1022" t="s">
        <v>150</v>
      </c>
      <c r="D2392" s="1057" t="s">
        <v>115</v>
      </c>
      <c r="E2392" s="1023" t="str">
        <f>'PETI 2026'!W10</f>
        <v>Oficina Asesora de Planeación</v>
      </c>
      <c r="F2392" s="1022" t="str">
        <f>'PETI 2026'!F10</f>
        <v>Implementación de los procesos y políticas de  Gobierno de datos,  calidad de datos, arquitectura de dato y analítica</v>
      </c>
      <c r="G2392" s="1022">
        <v>2</v>
      </c>
      <c r="H2392" s="1022" t="s">
        <v>135</v>
      </c>
      <c r="I2392" s="1022">
        <f>'PETI 2026'!T10</f>
        <v>4</v>
      </c>
      <c r="J2392" s="1022">
        <f>'PETI 2026'!H10+'PETI 2026'!I10</f>
        <v>0</v>
      </c>
      <c r="K2392" s="1030">
        <f>'PETI 2026'!Y10+'PETI 2026'!Z10</f>
        <v>0</v>
      </c>
      <c r="L2392" s="1058">
        <f t="shared" si="258"/>
        <v>0</v>
      </c>
      <c r="M2392" s="1058">
        <f t="shared" si="297"/>
        <v>0</v>
      </c>
      <c r="N2392" s="1022">
        <f>'PETI 2026'!I10</f>
        <v>0</v>
      </c>
      <c r="O2392" s="1030">
        <f>'PETI 2026'!Z10</f>
        <v>0</v>
      </c>
      <c r="P2392" s="1029" t="e">
        <f t="shared" si="261"/>
        <v>#DIV/0!</v>
      </c>
      <c r="Q2392" s="1029"/>
      <c r="R2392" s="1030">
        <f t="shared" si="259"/>
        <v>0</v>
      </c>
      <c r="S2392" s="1030">
        <f t="shared" si="260"/>
        <v>0</v>
      </c>
    </row>
    <row r="2393" spans="1:19" ht="15">
      <c r="A2393" s="1022">
        <v>4</v>
      </c>
      <c r="B2393" s="1023" t="str">
        <f>'PETI 2026'!E11</f>
        <v>PETI4</v>
      </c>
      <c r="C2393" s="1022" t="s">
        <v>150</v>
      </c>
      <c r="D2393" s="1057" t="s">
        <v>115</v>
      </c>
      <c r="E2393" s="1023" t="str">
        <f>'PETI 2026'!W11</f>
        <v>Oficina de Informática y  Desarrollo Tecnológico
Oficina Asesora de Planeación</v>
      </c>
      <c r="F2393" s="1022" t="str">
        <f>'PETI 2026'!F11</f>
        <v xml:space="preserve">
Realizar la identificación de los flujos de información y datos, así como la diagramación de los laboratorios piloto priorizados.</v>
      </c>
      <c r="G2393" s="1022">
        <v>2</v>
      </c>
      <c r="H2393" s="1022" t="s">
        <v>135</v>
      </c>
      <c r="I2393" s="1022">
        <f>'PETI 2026'!T11</f>
        <v>4</v>
      </c>
      <c r="J2393" s="1022">
        <f>'PETI 2026'!H11+'PETI 2026'!I11</f>
        <v>0</v>
      </c>
      <c r="K2393" s="1030">
        <f>'PETI 2026'!Y11+'PETI 2026'!Z11</f>
        <v>0</v>
      </c>
      <c r="L2393" s="1058">
        <f t="shared" si="258"/>
        <v>0</v>
      </c>
      <c r="M2393" s="1058">
        <f t="shared" si="297"/>
        <v>0</v>
      </c>
      <c r="N2393" s="1022">
        <f>'PETI 2026'!I11</f>
        <v>0</v>
      </c>
      <c r="O2393" s="1030">
        <f>'PETI 2026'!Z11</f>
        <v>0</v>
      </c>
      <c r="P2393" s="1029" t="e">
        <f t="shared" si="261"/>
        <v>#DIV/0!</v>
      </c>
      <c r="Q2393" s="1029"/>
      <c r="R2393" s="1030">
        <f t="shared" si="259"/>
        <v>0</v>
      </c>
      <c r="S2393" s="1030">
        <f t="shared" si="260"/>
        <v>0</v>
      </c>
    </row>
    <row r="2394" spans="1:19" ht="15">
      <c r="A2394" s="1022">
        <v>5</v>
      </c>
      <c r="B2394" s="1023" t="str">
        <f>'PETI 2026'!E12</f>
        <v>PETI5</v>
      </c>
      <c r="C2394" s="1022" t="s">
        <v>150</v>
      </c>
      <c r="D2394" s="1057" t="s">
        <v>115</v>
      </c>
      <c r="E2394" s="1023" t="str">
        <f>'PETI 2026'!W12</f>
        <v>Oficina Asesora de Planeación</v>
      </c>
      <c r="F2394" s="1022" t="str">
        <f>'PETI 2026'!F12</f>
        <v>Levantamiento de requerimientos, Análisis, Diseño e implementación de indicadores de negocio haciendo uso de herramientas de analítica de datos.</v>
      </c>
      <c r="G2394" s="1022">
        <v>2</v>
      </c>
      <c r="H2394" s="1022" t="s">
        <v>135</v>
      </c>
      <c r="I2394" s="1022">
        <f>'PETI 2026'!T12</f>
        <v>4</v>
      </c>
      <c r="J2394" s="1022">
        <f>'PETI 2026'!H12+'PETI 2026'!I12</f>
        <v>0</v>
      </c>
      <c r="K2394" s="1030">
        <f>'PETI 2026'!Y12+'PETI 2026'!Z12</f>
        <v>0</v>
      </c>
      <c r="L2394" s="1058">
        <f t="shared" si="258"/>
        <v>0</v>
      </c>
      <c r="M2394" s="1058">
        <f t="shared" si="297"/>
        <v>0</v>
      </c>
      <c r="N2394" s="1022">
        <f>'PETI 2026'!I12</f>
        <v>0</v>
      </c>
      <c r="O2394" s="1030">
        <f>'PETI 2026'!Z12</f>
        <v>0</v>
      </c>
      <c r="P2394" s="1029" t="e">
        <f t="shared" si="261"/>
        <v>#DIV/0!</v>
      </c>
      <c r="Q2394" s="1029"/>
      <c r="R2394" s="1030">
        <f t="shared" si="259"/>
        <v>0</v>
      </c>
      <c r="S2394" s="1030">
        <f t="shared" si="260"/>
        <v>0</v>
      </c>
    </row>
    <row r="2395" spans="1:19" ht="15">
      <c r="A2395" s="1022">
        <v>6</v>
      </c>
      <c r="B2395" s="1023" t="str">
        <f>'PETI 2026'!E13</f>
        <v>PETI6</v>
      </c>
      <c r="C2395" s="1022" t="s">
        <v>150</v>
      </c>
      <c r="D2395" s="1057" t="s">
        <v>115</v>
      </c>
      <c r="E2395" s="1023" t="str">
        <f>'PETI 2026'!W13</f>
        <v>Oficina Asesora de Planeación</v>
      </c>
      <c r="F2395" s="1022" t="str">
        <f>'PETI 2026'!F13</f>
        <v>Consolidación de la iniciativa del proceso de ensayo de actitud y estudios colaborativos.</v>
      </c>
      <c r="G2395" s="1022">
        <v>2</v>
      </c>
      <c r="H2395" s="1022" t="s">
        <v>135</v>
      </c>
      <c r="I2395" s="1022">
        <f>'PETI 2026'!T13</f>
        <v>2</v>
      </c>
      <c r="J2395" s="1022">
        <f>'PETI 2026'!H13+'PETI 2026'!I13</f>
        <v>0</v>
      </c>
      <c r="K2395" s="1030">
        <f>'PETI 2026'!Y13+'PETI 2026'!Z13</f>
        <v>0</v>
      </c>
      <c r="L2395" s="1058">
        <f t="shared" si="258"/>
        <v>0</v>
      </c>
      <c r="M2395" s="1058">
        <f t="shared" si="297"/>
        <v>0</v>
      </c>
      <c r="N2395" s="1022">
        <f>'PETI 2026'!I13</f>
        <v>0</v>
      </c>
      <c r="O2395" s="1030">
        <f>'PETI 2026'!Z13</f>
        <v>0</v>
      </c>
      <c r="P2395" s="1029" t="e">
        <f t="shared" si="261"/>
        <v>#DIV/0!</v>
      </c>
      <c r="Q2395" s="1029"/>
      <c r="R2395" s="1030">
        <f t="shared" si="259"/>
        <v>0</v>
      </c>
      <c r="S2395" s="1030">
        <f t="shared" si="260"/>
        <v>0</v>
      </c>
    </row>
    <row r="2396" spans="1:19" ht="16.5" customHeight="1">
      <c r="A2396" s="1022">
        <v>7</v>
      </c>
      <c r="B2396" s="1023" t="str">
        <f>'PETI 2026'!E14</f>
        <v>PETI7</v>
      </c>
      <c r="C2396" s="1022" t="s">
        <v>150</v>
      </c>
      <c r="D2396" s="1057" t="s">
        <v>115</v>
      </c>
      <c r="E2396" s="1023" t="str">
        <f>'PETI 2026'!W14</f>
        <v>Oficina Asesora de Planeación</v>
      </c>
      <c r="F2396" s="1022" t="str">
        <f>'PETI 2026'!F14</f>
        <v>Plan nacional de la infraestructura de datos ( Vigencia 2026 ) y plan de preservación digital</v>
      </c>
      <c r="G2396" s="1022">
        <v>2</v>
      </c>
      <c r="H2396" s="1022" t="s">
        <v>135</v>
      </c>
      <c r="I2396" s="1022">
        <f>'PETI 2026'!T14</f>
        <v>4</v>
      </c>
      <c r="J2396" s="1022">
        <f>'PETI 2026'!H14+'PETI 2026'!I14</f>
        <v>0</v>
      </c>
      <c r="K2396" s="1030">
        <f>'PETI 2026'!Y14+'PETI 2026'!Z14</f>
        <v>0</v>
      </c>
      <c r="L2396" s="1058">
        <f t="shared" si="258"/>
        <v>0</v>
      </c>
      <c r="M2396" s="1058">
        <f t="shared" si="297"/>
        <v>0</v>
      </c>
      <c r="N2396" s="1022">
        <f>'PETI 2026'!I14</f>
        <v>0</v>
      </c>
      <c r="O2396" s="1030">
        <f>'PETI 2026'!Z14</f>
        <v>0</v>
      </c>
      <c r="P2396" s="1029" t="e">
        <f t="shared" si="261"/>
        <v>#DIV/0!</v>
      </c>
      <c r="Q2396" s="1029"/>
      <c r="R2396" s="1030">
        <f t="shared" si="259"/>
        <v>0</v>
      </c>
      <c r="S2396" s="1030">
        <f t="shared" si="260"/>
        <v>0</v>
      </c>
    </row>
    <row r="2397" spans="1:19" ht="15">
      <c r="A2397" s="1022">
        <v>8</v>
      </c>
      <c r="B2397" s="1023" t="str">
        <f>'PETI 2026'!E15</f>
        <v>PETI8</v>
      </c>
      <c r="C2397" s="1022" t="s">
        <v>150</v>
      </c>
      <c r="D2397" s="1057" t="s">
        <v>115</v>
      </c>
      <c r="E2397" s="1023" t="str">
        <f>'PETI 2026'!W15</f>
        <v>Oficina de Informática y  Desarrollo Tecnológico
Oficina Asesora de Planeación</v>
      </c>
      <c r="F2397" s="1022" t="str">
        <f>'PETI 2026'!F15</f>
        <v>Consolidar modelo de gobierno de TI ( Políticas, lineamientos y buenas prácticas en el dominio de sistema de info, servicios tecnológicos,  Arquitectura Empresarial, entre otros )</v>
      </c>
      <c r="G2397" s="1022">
        <v>2</v>
      </c>
      <c r="H2397" s="1022" t="s">
        <v>135</v>
      </c>
      <c r="I2397" s="1022">
        <f>'PETI 2026'!T15</f>
        <v>4</v>
      </c>
      <c r="J2397" s="1022">
        <f>'PETI 2026'!H15+'PETI 2026'!I15</f>
        <v>0</v>
      </c>
      <c r="K2397" s="1030">
        <f>'PETI 2026'!Y15+'PETI 2026'!Z15</f>
        <v>0</v>
      </c>
      <c r="L2397" s="1058">
        <f t="shared" si="258"/>
        <v>0</v>
      </c>
      <c r="M2397" s="1058">
        <f t="shared" si="297"/>
        <v>0</v>
      </c>
      <c r="N2397" s="1022">
        <f>'PETI 2026'!I15</f>
        <v>0</v>
      </c>
      <c r="O2397" s="1030">
        <f>'PETI 2026'!Z15</f>
        <v>0</v>
      </c>
      <c r="P2397" s="1029" t="e">
        <f t="shared" si="261"/>
        <v>#DIV/0!</v>
      </c>
      <c r="Q2397" s="1029"/>
      <c r="R2397" s="1030">
        <f t="shared" si="259"/>
        <v>0</v>
      </c>
      <c r="S2397" s="1030">
        <f t="shared" si="260"/>
        <v>0</v>
      </c>
    </row>
    <row r="2398" spans="1:19" ht="15">
      <c r="A2398" s="1022">
        <v>9</v>
      </c>
      <c r="B2398" s="1023" t="str">
        <f>'PETI 2026'!E16</f>
        <v>PETI9</v>
      </c>
      <c r="C2398" s="1022" t="s">
        <v>150</v>
      </c>
      <c r="D2398" s="1057" t="s">
        <v>115</v>
      </c>
      <c r="E2398" s="1023" t="str">
        <f>'PETI 2026'!W16</f>
        <v>Oficina de Informática y  Desarrollo Tecnológico
Oficina Asesora de Planeación</v>
      </c>
      <c r="F2398" s="1022" t="str">
        <f>'PETI 2026'!F16</f>
        <v>Procesos de gobierno de datos, calidad de datos, arquitectura de datos y analítica de datos, gestion de procesos, Arquitectura empresarial, Procedimientos Gestion de proyectos.OIDT: Construcción</v>
      </c>
      <c r="G2398" s="1022">
        <v>2</v>
      </c>
      <c r="H2398" s="1022" t="s">
        <v>135</v>
      </c>
      <c r="I2398" s="1022">
        <f>'PETI 2026'!T16</f>
        <v>7</v>
      </c>
      <c r="J2398" s="1022">
        <f>'PETI 2026'!H16+'PETI 2026'!I16</f>
        <v>0</v>
      </c>
      <c r="K2398" s="1030">
        <f>'PETI 2026'!Y16+'PETI 2026'!Z16</f>
        <v>0</v>
      </c>
      <c r="L2398" s="1058">
        <f t="shared" si="258"/>
        <v>0</v>
      </c>
      <c r="M2398" s="1058">
        <f t="shared" si="297"/>
        <v>0</v>
      </c>
      <c r="N2398" s="1022">
        <f>'PETI 2026'!I16</f>
        <v>0</v>
      </c>
      <c r="O2398" s="1030">
        <f>'PETI 2026'!Z16</f>
        <v>0</v>
      </c>
      <c r="P2398" s="1029" t="e">
        <f t="shared" si="261"/>
        <v>#DIV/0!</v>
      </c>
      <c r="Q2398" s="1029"/>
      <c r="R2398" s="1030">
        <f t="shared" si="259"/>
        <v>0</v>
      </c>
      <c r="S2398" s="1030">
        <f t="shared" si="260"/>
        <v>0</v>
      </c>
    </row>
    <row r="2399" spans="1:19" ht="15">
      <c r="A2399" s="1022">
        <v>10</v>
      </c>
      <c r="B2399" s="1023" t="str">
        <f>'PETI 2026'!E17</f>
        <v>PETI10</v>
      </c>
      <c r="C2399" s="1022" t="s">
        <v>150</v>
      </c>
      <c r="D2399" s="1057" t="s">
        <v>115</v>
      </c>
      <c r="E2399" s="1023" t="str">
        <f>'PETI 2026'!W17</f>
        <v>Oficina de Informática y  Desarrollo Tecnológico
Oficina Asesora de Planeación</v>
      </c>
      <c r="F2399" s="1022" t="str">
        <f>'PETI 2026'!F17</f>
        <v>Implementación del proceso de gestión de arquitectura empresarial y Operación de las instancias de Arquitectura Empresarial y gobierno de datos.</v>
      </c>
      <c r="G2399" s="1022">
        <v>2</v>
      </c>
      <c r="H2399" s="1022" t="s">
        <v>135</v>
      </c>
      <c r="I2399" s="1022">
        <f>'PETI 2026'!T17</f>
        <v>6</v>
      </c>
      <c r="J2399" s="1022">
        <f>'PETI 2026'!H17+'PETI 2026'!I17</f>
        <v>0</v>
      </c>
      <c r="K2399" s="1030">
        <f>'PETI 2026'!Y17+'PETI 2026'!Z17</f>
        <v>0</v>
      </c>
      <c r="L2399" s="1058">
        <f t="shared" si="258"/>
        <v>0</v>
      </c>
      <c r="M2399" s="1058">
        <f t="shared" si="297"/>
        <v>0</v>
      </c>
      <c r="N2399" s="1022">
        <f>'PETI 2026'!I17</f>
        <v>0</v>
      </c>
      <c r="O2399" s="1030">
        <f>'PETI 2026'!Z17</f>
        <v>0</v>
      </c>
      <c r="P2399" s="1029" t="e">
        <f t="shared" si="261"/>
        <v>#DIV/0!</v>
      </c>
      <c r="Q2399" s="1029"/>
      <c r="R2399" s="1030">
        <f t="shared" si="259"/>
        <v>0</v>
      </c>
      <c r="S2399" s="1030">
        <f t="shared" si="260"/>
        <v>0</v>
      </c>
    </row>
    <row r="2400" spans="1:19" ht="15">
      <c r="A2400" s="1022">
        <v>11</v>
      </c>
      <c r="B2400" s="1023" t="str">
        <f>'PETI 2026'!E18</f>
        <v>PETI11</v>
      </c>
      <c r="C2400" s="1022" t="s">
        <v>150</v>
      </c>
      <c r="D2400" s="1057" t="s">
        <v>115</v>
      </c>
      <c r="E2400" s="1023" t="str">
        <f>'PETI 2026'!W18</f>
        <v>Oficina de Informática y  Desarrollo Tecnológico
SSMRC</v>
      </c>
      <c r="F2400" s="1022" t="str">
        <f>'PETI 2026'!F18</f>
        <v>Seguimiento a la consolidación de la plataforma de interoperabilidad del INM.</v>
      </c>
      <c r="G2400" s="1022">
        <v>2</v>
      </c>
      <c r="H2400" s="1022" t="s">
        <v>135</v>
      </c>
      <c r="I2400" s="1022">
        <f>'PETI 2026'!T18</f>
        <v>5</v>
      </c>
      <c r="J2400" s="1022">
        <f>'PETI 2026'!H18+'PETI 2026'!I18</f>
        <v>0</v>
      </c>
      <c r="K2400" s="1030">
        <f>'PETI 2026'!Y18+'PETI 2026'!Z18</f>
        <v>0</v>
      </c>
      <c r="L2400" s="1058">
        <f t="shared" si="258"/>
        <v>0</v>
      </c>
      <c r="M2400" s="1058">
        <f t="shared" si="297"/>
        <v>0</v>
      </c>
      <c r="N2400" s="1022">
        <f>'PETI 2026'!I18</f>
        <v>0</v>
      </c>
      <c r="O2400" s="1030">
        <f>'PETI 2026'!Z18</f>
        <v>0</v>
      </c>
      <c r="P2400" s="1029" t="e">
        <f t="shared" si="261"/>
        <v>#DIV/0!</v>
      </c>
      <c r="Q2400" s="1029"/>
      <c r="R2400" s="1030">
        <f t="shared" si="259"/>
        <v>0</v>
      </c>
      <c r="S2400" s="1030">
        <f t="shared" si="260"/>
        <v>0</v>
      </c>
    </row>
    <row r="2401" spans="1:19" ht="15">
      <c r="A2401" s="1022">
        <v>12</v>
      </c>
      <c r="B2401" s="1023" t="str">
        <f>'PETI 2026'!E19</f>
        <v>PETI12</v>
      </c>
      <c r="C2401" s="1022" t="s">
        <v>150</v>
      </c>
      <c r="D2401" s="1057" t="s">
        <v>115</v>
      </c>
      <c r="E2401" s="1023" t="str">
        <f>'PETI 2026'!W19</f>
        <v>Oficina de Informática y  Desarrollo Tecnológico
SSMRC</v>
      </c>
      <c r="F2401" s="1022" t="str">
        <f>'PETI 2026'!F19</f>
        <v>Plan de intervención de soluciones tecnológicas y gestión de información del INM.</v>
      </c>
      <c r="G2401" s="1022">
        <v>2</v>
      </c>
      <c r="H2401" s="1022" t="s">
        <v>135</v>
      </c>
      <c r="I2401" s="1022">
        <f>'PETI 2026'!T19</f>
        <v>5</v>
      </c>
      <c r="J2401" s="1022">
        <f>'PETI 2026'!H19+'PETI 2026'!I19</f>
        <v>0</v>
      </c>
      <c r="K2401" s="1030">
        <f>'PETI 2026'!Y19+'PETI 2026'!Z19</f>
        <v>0</v>
      </c>
      <c r="L2401" s="1058">
        <f t="shared" si="258"/>
        <v>0</v>
      </c>
      <c r="M2401" s="1058">
        <f t="shared" si="297"/>
        <v>0</v>
      </c>
      <c r="N2401" s="1022">
        <f>'PETI 2026'!I19</f>
        <v>0</v>
      </c>
      <c r="O2401" s="1030">
        <f>'PETI 2026'!Z19</f>
        <v>0</v>
      </c>
      <c r="P2401" s="1029" t="e">
        <f t="shared" si="261"/>
        <v>#DIV/0!</v>
      </c>
      <c r="Q2401" s="1029"/>
      <c r="R2401" s="1030">
        <f t="shared" si="259"/>
        <v>0</v>
      </c>
      <c r="S2401" s="1030">
        <f t="shared" si="260"/>
        <v>0</v>
      </c>
    </row>
    <row r="2402" spans="1:19" ht="15">
      <c r="A2402" s="1022">
        <v>13</v>
      </c>
      <c r="B2402" s="1023" t="str">
        <f>'PETI 2026'!E20</f>
        <v>PETI13</v>
      </c>
      <c r="C2402" s="1022" t="s">
        <v>150</v>
      </c>
      <c r="D2402" s="1057" t="s">
        <v>115</v>
      </c>
      <c r="E2402" s="1023" t="str">
        <f>'PETI 2026'!W20</f>
        <v>Oficina de Informática y  Desarrollo Tecnológico
SSMRC</v>
      </c>
      <c r="F2402" s="1022" t="str">
        <f>'PETI 2026'!F20</f>
        <v>Apropiar la arquitectura de referencia de soluciones de servicios tecnológicos</v>
      </c>
      <c r="G2402" s="1022">
        <v>2</v>
      </c>
      <c r="H2402" s="1022" t="s">
        <v>135</v>
      </c>
      <c r="I2402" s="1022">
        <f>'PETI 2026'!T20</f>
        <v>5</v>
      </c>
      <c r="J2402" s="1022">
        <f>'PETI 2026'!H20+'PETI 2026'!I20</f>
        <v>0</v>
      </c>
      <c r="K2402" s="1030">
        <f>'PETI 2026'!Y20+'PETI 2026'!Z20</f>
        <v>0</v>
      </c>
      <c r="L2402" s="1058">
        <f t="shared" ref="L2402:L2465" si="298">J2402/I2402</f>
        <v>0</v>
      </c>
      <c r="M2402" s="1058">
        <f t="shared" si="297"/>
        <v>0</v>
      </c>
      <c r="N2402" s="1022">
        <f>'PETI 2026'!I20</f>
        <v>0</v>
      </c>
      <c r="O2402" s="1030">
        <f>'PETI 2026'!Z20</f>
        <v>0</v>
      </c>
      <c r="P2402" s="1029" t="e">
        <f t="shared" si="261"/>
        <v>#DIV/0!</v>
      </c>
      <c r="Q2402" s="1029"/>
      <c r="R2402" s="1030">
        <f t="shared" ref="R2402:R2465" si="299">K2402-J2402</f>
        <v>0</v>
      </c>
      <c r="S2402" s="1030">
        <f t="shared" ref="S2402:S2465" si="300">O2402-N2402</f>
        <v>0</v>
      </c>
    </row>
    <row r="2403" spans="1:19" ht="15">
      <c r="A2403" s="1022">
        <v>14</v>
      </c>
      <c r="B2403" s="1023" t="str">
        <f>'PETI 2026'!E21</f>
        <v>PETI14</v>
      </c>
      <c r="C2403" s="1022" t="s">
        <v>150</v>
      </c>
      <c r="D2403" s="1057" t="s">
        <v>115</v>
      </c>
      <c r="E2403" s="1023" t="str">
        <f>'PETI 2026'!W21</f>
        <v>Oficina de Informática y  Desarrollo Tecnológico
SSMRC</v>
      </c>
      <c r="F2403" s="1022" t="str">
        <f>'PETI 2026'!F21</f>
        <v xml:space="preserve"> Implementación de soluciones con Power Platform</v>
      </c>
      <c r="G2403" s="1022">
        <v>2</v>
      </c>
      <c r="H2403" s="1022" t="s">
        <v>135</v>
      </c>
      <c r="I2403" s="1022">
        <f>'PETI 2026'!T21</f>
        <v>4</v>
      </c>
      <c r="J2403" s="1022">
        <f>'PETI 2026'!H21+'PETI 2026'!I21</f>
        <v>0</v>
      </c>
      <c r="K2403" s="1030">
        <f>'PETI 2026'!Y21+'PETI 2026'!Z21</f>
        <v>0</v>
      </c>
      <c r="L2403" s="1058">
        <f t="shared" si="298"/>
        <v>0</v>
      </c>
      <c r="M2403" s="1058">
        <f t="shared" si="297"/>
        <v>0</v>
      </c>
      <c r="N2403" s="1022">
        <f>'PETI 2026'!I21</f>
        <v>0</v>
      </c>
      <c r="O2403" s="1030">
        <f>'PETI 2026'!Z21</f>
        <v>0</v>
      </c>
      <c r="P2403" s="1029" t="e">
        <f t="shared" si="261"/>
        <v>#DIV/0!</v>
      </c>
      <c r="Q2403" s="1029"/>
      <c r="R2403" s="1030">
        <f t="shared" si="299"/>
        <v>0</v>
      </c>
      <c r="S2403" s="1030">
        <f t="shared" si="300"/>
        <v>0</v>
      </c>
    </row>
    <row r="2404" spans="1:19" ht="15">
      <c r="A2404" s="1022">
        <v>15</v>
      </c>
      <c r="B2404" s="1023" t="str">
        <f>'PETI 2026'!E22</f>
        <v>PETI15</v>
      </c>
      <c r="C2404" s="1022" t="s">
        <v>150</v>
      </c>
      <c r="D2404" s="1057" t="s">
        <v>115</v>
      </c>
      <c r="E2404" s="1023" t="str">
        <f>'PETI 2026'!W22</f>
        <v>Oficina de Informática y  Desarrollo Tecnológico
Oficina Asesora de Planeación</v>
      </c>
      <c r="F2404" s="1022" t="str">
        <f>'PETI 2026'!F22</f>
        <v>Diseño e implementación del MDM.</v>
      </c>
      <c r="G2404" s="1022">
        <v>2</v>
      </c>
      <c r="H2404" s="1022" t="s">
        <v>135</v>
      </c>
      <c r="I2404" s="1022">
        <f>'PETI 2026'!T22</f>
        <v>5</v>
      </c>
      <c r="J2404" s="1022">
        <f>'PETI 2026'!H22+'PETI 2026'!I22</f>
        <v>0</v>
      </c>
      <c r="K2404" s="1030">
        <f>'PETI 2026'!Y22+'PETI 2026'!Z22</f>
        <v>0</v>
      </c>
      <c r="L2404" s="1058">
        <f t="shared" si="298"/>
        <v>0</v>
      </c>
      <c r="M2404" s="1058">
        <f t="shared" si="297"/>
        <v>0</v>
      </c>
      <c r="N2404" s="1022">
        <f>'PETI 2026'!I22</f>
        <v>0</v>
      </c>
      <c r="O2404" s="1030">
        <f>'PETI 2026'!Z22</f>
        <v>0</v>
      </c>
      <c r="P2404" s="1029" t="e">
        <f t="shared" si="261"/>
        <v>#DIV/0!</v>
      </c>
      <c r="Q2404" s="1029"/>
      <c r="R2404" s="1030">
        <f t="shared" si="299"/>
        <v>0</v>
      </c>
      <c r="S2404" s="1030">
        <f t="shared" si="300"/>
        <v>0</v>
      </c>
    </row>
    <row r="2405" spans="1:19" ht="15">
      <c r="A2405" s="1022">
        <v>16</v>
      </c>
      <c r="B2405" s="1023" t="str">
        <f>'PETI 2026'!E23</f>
        <v>PETI16</v>
      </c>
      <c r="C2405" s="1022" t="s">
        <v>150</v>
      </c>
      <c r="D2405" s="1057" t="s">
        <v>115</v>
      </c>
      <c r="E2405" s="1023" t="str">
        <f>'PETI 2026'!W23</f>
        <v xml:space="preserve">Oficina de Informática y  Desarrollo Tecnológico
</v>
      </c>
      <c r="F2405" s="1022" t="str">
        <f>'PETI 2026'!F23</f>
        <v xml:space="preserve">Implementar el Plan Estratégico de Seguridad y Privacidad de la información </v>
      </c>
      <c r="G2405" s="1022">
        <v>2</v>
      </c>
      <c r="H2405" s="1022" t="s">
        <v>135</v>
      </c>
      <c r="I2405" s="1022">
        <f>'PETI 2026'!T23</f>
        <v>3</v>
      </c>
      <c r="J2405" s="1022">
        <f>'PETI 2026'!H23+'PETI 2026'!I23</f>
        <v>0</v>
      </c>
      <c r="K2405" s="1030">
        <f>'PETI 2026'!Y23+'PETI 2026'!Z23</f>
        <v>0</v>
      </c>
      <c r="L2405" s="1058">
        <f t="shared" si="298"/>
        <v>0</v>
      </c>
      <c r="M2405" s="1058">
        <f t="shared" si="297"/>
        <v>0</v>
      </c>
      <c r="N2405" s="1022">
        <f>'PETI 2026'!I23</f>
        <v>0</v>
      </c>
      <c r="O2405" s="1030">
        <f>'PETI 2026'!Z23</f>
        <v>0</v>
      </c>
      <c r="P2405" s="1029" t="e">
        <f t="shared" si="261"/>
        <v>#DIV/0!</v>
      </c>
      <c r="Q2405" s="1029"/>
      <c r="R2405" s="1030">
        <f t="shared" si="299"/>
        <v>0</v>
      </c>
      <c r="S2405" s="1030">
        <f t="shared" si="300"/>
        <v>0</v>
      </c>
    </row>
    <row r="2406" spans="1:19" ht="15">
      <c r="A2406" s="1022">
        <v>17</v>
      </c>
      <c r="B2406" s="1023" t="str">
        <f>'PETI 2026'!E24</f>
        <v>PETI17</v>
      </c>
      <c r="C2406" s="1022" t="s">
        <v>150</v>
      </c>
      <c r="D2406" s="1057" t="s">
        <v>115</v>
      </c>
      <c r="E2406" s="1023" t="str">
        <f>'PETI 2026'!W24</f>
        <v>Oficina de Informática y  Desarrollo Tecnológico</v>
      </c>
      <c r="F2406" s="1022" t="str">
        <f>'PETI 2026'!F24</f>
        <v>Adopción e implementación de la arquitectura de seguridad de la información y ciberseguridad</v>
      </c>
      <c r="G2406" s="1022">
        <v>2</v>
      </c>
      <c r="H2406" s="1022" t="s">
        <v>135</v>
      </c>
      <c r="I2406" s="1022">
        <f>'PETI 2026'!T24</f>
        <v>4</v>
      </c>
      <c r="J2406" s="1022">
        <f>'PETI 2026'!H24+'PETI 2026'!I24</f>
        <v>0</v>
      </c>
      <c r="K2406" s="1030">
        <f>'PETI 2026'!Y24+'PETI 2026'!Z24</f>
        <v>0</v>
      </c>
      <c r="L2406" s="1058">
        <f t="shared" si="298"/>
        <v>0</v>
      </c>
      <c r="M2406" s="1058">
        <f t="shared" si="297"/>
        <v>0</v>
      </c>
      <c r="N2406" s="1022">
        <f>'PETI 2026'!I24</f>
        <v>0</v>
      </c>
      <c r="O2406" s="1030">
        <f>'PETI 2026'!Z24</f>
        <v>0</v>
      </c>
      <c r="P2406" s="1029" t="e">
        <f t="shared" ref="P2406:P2469" si="301">O2406/N2406</f>
        <v>#DIV/0!</v>
      </c>
      <c r="Q2406" s="1029"/>
      <c r="R2406" s="1030">
        <f t="shared" si="299"/>
        <v>0</v>
      </c>
      <c r="S2406" s="1030">
        <f t="shared" si="300"/>
        <v>0</v>
      </c>
    </row>
    <row r="2407" spans="1:19" ht="15">
      <c r="A2407" s="1022">
        <v>18</v>
      </c>
      <c r="B2407" s="1023" t="str">
        <f>'PETI 2026'!E25</f>
        <v>PETI18</v>
      </c>
      <c r="C2407" s="1022" t="s">
        <v>150</v>
      </c>
      <c r="D2407" s="1057" t="s">
        <v>115</v>
      </c>
      <c r="E2407" s="1023" t="str">
        <f>'PETI 2026'!W25</f>
        <v>Oficina de Informática y  Desarrollo Tecnológico</v>
      </c>
      <c r="F2407" s="1022" t="str">
        <f>'PETI 2026'!F25</f>
        <v>Solución de gestión de identidades</v>
      </c>
      <c r="G2407" s="1022">
        <v>2</v>
      </c>
      <c r="H2407" s="1022" t="s">
        <v>135</v>
      </c>
      <c r="I2407" s="1022">
        <f>'PETI 2026'!T25</f>
        <v>6</v>
      </c>
      <c r="J2407" s="1022">
        <f>'PETI 2026'!H25+'PETI 2026'!I25</f>
        <v>0</v>
      </c>
      <c r="K2407" s="1030">
        <f>'PETI 2026'!Y25+'PETI 2026'!Z25</f>
        <v>0</v>
      </c>
      <c r="L2407" s="1058">
        <f t="shared" si="298"/>
        <v>0</v>
      </c>
      <c r="M2407" s="1058">
        <f t="shared" si="297"/>
        <v>0</v>
      </c>
      <c r="N2407" s="1022">
        <f>'PETI 2026'!I25</f>
        <v>0</v>
      </c>
      <c r="O2407" s="1030">
        <f>'PETI 2026'!Z25</f>
        <v>0</v>
      </c>
      <c r="P2407" s="1029" t="e">
        <f t="shared" si="301"/>
        <v>#DIV/0!</v>
      </c>
      <c r="Q2407" s="1029"/>
      <c r="R2407" s="1030">
        <f t="shared" si="299"/>
        <v>0</v>
      </c>
      <c r="S2407" s="1030">
        <f t="shared" si="300"/>
        <v>0</v>
      </c>
    </row>
    <row r="2408" spans="1:19" ht="15">
      <c r="A2408" s="1022">
        <v>19</v>
      </c>
      <c r="B2408" s="1023" t="str">
        <f>'PETI 2026'!E26</f>
        <v>PETI19</v>
      </c>
      <c r="C2408" s="1022" t="s">
        <v>150</v>
      </c>
      <c r="D2408" s="1057" t="s">
        <v>115</v>
      </c>
      <c r="E2408" s="1023" t="str">
        <f>'PETI 2026'!W26</f>
        <v>Oficina de Informática y  Desarrollo Tecnológico</v>
      </c>
      <c r="F2408" s="1022" t="str">
        <f>'PETI 2026'!F26</f>
        <v xml:space="preserve">Mejoramiento herramienta de Help Desk que cubra los dominios de ITIL </v>
      </c>
      <c r="G2408" s="1022">
        <v>2</v>
      </c>
      <c r="H2408" s="1022" t="s">
        <v>135</v>
      </c>
      <c r="I2408" s="1022">
        <f>'PETI 2026'!T26</f>
        <v>6</v>
      </c>
      <c r="J2408" s="1022">
        <f>'PETI 2026'!H26+'PETI 2026'!I26</f>
        <v>0</v>
      </c>
      <c r="K2408" s="1030">
        <f>'PETI 2026'!Y26+'PETI 2026'!Z26</f>
        <v>0</v>
      </c>
      <c r="L2408" s="1058">
        <f t="shared" si="298"/>
        <v>0</v>
      </c>
      <c r="M2408" s="1058">
        <f t="shared" si="297"/>
        <v>0</v>
      </c>
      <c r="N2408" s="1022">
        <f>'PETI 2026'!I26</f>
        <v>0</v>
      </c>
      <c r="O2408" s="1030">
        <f>'PETI 2026'!Z26</f>
        <v>0</v>
      </c>
      <c r="P2408" s="1029" t="e">
        <f t="shared" si="301"/>
        <v>#DIV/0!</v>
      </c>
      <c r="Q2408" s="1029"/>
      <c r="R2408" s="1030">
        <f t="shared" si="299"/>
        <v>0</v>
      </c>
      <c r="S2408" s="1030">
        <f t="shared" si="300"/>
        <v>0</v>
      </c>
    </row>
    <row r="2409" spans="1:19" ht="17.25" customHeight="1">
      <c r="A2409" s="1022">
        <v>20</v>
      </c>
      <c r="B2409" s="1023" t="str">
        <f>'PETI 2026'!E27</f>
        <v>PETI20</v>
      </c>
      <c r="C2409" s="1022" t="s">
        <v>150</v>
      </c>
      <c r="D2409" s="1057" t="s">
        <v>115</v>
      </c>
      <c r="E2409" s="1023" t="str">
        <f>'PETI 2026'!W27</f>
        <v>Oficina de Informática y  Desarrollo Tecnológico</v>
      </c>
      <c r="F2409" s="1022" t="str">
        <f>'PETI 2026'!F27</f>
        <v>Implementación y puesta en producción del DEVOPS Institucional</v>
      </c>
      <c r="G2409" s="1022">
        <v>2</v>
      </c>
      <c r="H2409" s="1022" t="s">
        <v>135</v>
      </c>
      <c r="I2409" s="1022">
        <f>'PETI 2026'!T27</f>
        <v>6</v>
      </c>
      <c r="J2409" s="1022">
        <f>'PETI 2026'!H27+'PETI 2026'!I27</f>
        <v>0</v>
      </c>
      <c r="K2409" s="1030">
        <f>'PETI 2026'!Y27+'PETI 2026'!Z27</f>
        <v>0</v>
      </c>
      <c r="L2409" s="1058">
        <f t="shared" si="298"/>
        <v>0</v>
      </c>
      <c r="M2409" s="1058">
        <f t="shared" si="297"/>
        <v>0</v>
      </c>
      <c r="N2409" s="1022">
        <f>'PETI 2026'!I27</f>
        <v>0</v>
      </c>
      <c r="O2409" s="1030">
        <f>'PETI 2026'!Z27</f>
        <v>0</v>
      </c>
      <c r="P2409" s="1029" t="e">
        <f t="shared" si="301"/>
        <v>#DIV/0!</v>
      </c>
      <c r="Q2409" s="1029"/>
      <c r="R2409" s="1030">
        <f t="shared" si="299"/>
        <v>0</v>
      </c>
      <c r="S2409" s="1030">
        <f t="shared" si="300"/>
        <v>0</v>
      </c>
    </row>
    <row r="2410" spans="1:19" ht="15">
      <c r="A2410" s="1022">
        <v>21</v>
      </c>
      <c r="B2410" s="1023" t="str">
        <f>'PETI 2026'!E28</f>
        <v>PETI21</v>
      </c>
      <c r="C2410" s="1022" t="s">
        <v>150</v>
      </c>
      <c r="D2410" s="1057" t="s">
        <v>115</v>
      </c>
      <c r="E2410" s="1023" t="str">
        <f>'PETI 2026'!W28</f>
        <v>Oficina de Informática y  Desarrollo Tecnológico</v>
      </c>
      <c r="F2410" s="1022" t="str">
        <f>'PETI 2026'!F28</f>
        <v>Consolidación de IPV4-IPV6</v>
      </c>
      <c r="G2410" s="1022">
        <v>2</v>
      </c>
      <c r="H2410" s="1022" t="s">
        <v>135</v>
      </c>
      <c r="I2410" s="1022">
        <f>'PETI 2026'!T28</f>
        <v>9</v>
      </c>
      <c r="J2410" s="1022">
        <f>'PETI 2026'!H28+'PETI 2026'!I28</f>
        <v>0</v>
      </c>
      <c r="K2410" s="1030">
        <f>'PETI 2026'!Y28+'PETI 2026'!Z28</f>
        <v>0</v>
      </c>
      <c r="L2410" s="1058">
        <f t="shared" si="298"/>
        <v>0</v>
      </c>
      <c r="M2410" s="1058">
        <f t="shared" si="297"/>
        <v>0</v>
      </c>
      <c r="N2410" s="1022">
        <f>'PETI 2026'!I28</f>
        <v>0</v>
      </c>
      <c r="O2410" s="1030">
        <f>'PETI 2026'!Z28</f>
        <v>0</v>
      </c>
      <c r="P2410" s="1029" t="e">
        <f t="shared" si="301"/>
        <v>#DIV/0!</v>
      </c>
      <c r="Q2410" s="1029"/>
      <c r="R2410" s="1030">
        <f t="shared" si="299"/>
        <v>0</v>
      </c>
      <c r="S2410" s="1030">
        <f t="shared" si="300"/>
        <v>0</v>
      </c>
    </row>
    <row r="2411" spans="1:19" ht="15">
      <c r="A2411" s="1022">
        <v>22</v>
      </c>
      <c r="B2411" s="1023" t="str">
        <f>'PETI 2026'!E29</f>
        <v>PETI22</v>
      </c>
      <c r="C2411" s="1022" t="s">
        <v>150</v>
      </c>
      <c r="D2411" s="1057" t="s">
        <v>115</v>
      </c>
      <c r="E2411" s="1023" t="str">
        <f>'PETI 2026'!W29</f>
        <v>Oficina de Informática y  Desarrollo Tecnológico</v>
      </c>
      <c r="F2411" s="1022" t="str">
        <f>'PETI 2026'!F29</f>
        <v>Gestión de infraestructura de red y telecomunicaciones</v>
      </c>
      <c r="G2411" s="1022">
        <v>2</v>
      </c>
      <c r="H2411" s="1022" t="s">
        <v>135</v>
      </c>
      <c r="I2411" s="1022">
        <f>'PETI 2026'!T29</f>
        <v>10</v>
      </c>
      <c r="J2411" s="1022">
        <f>'PETI 2026'!H29+'PETI 2026'!I29</f>
        <v>0</v>
      </c>
      <c r="K2411" s="1030">
        <f>'PETI 2026'!Y29+'PETI 2026'!Z29</f>
        <v>0</v>
      </c>
      <c r="L2411" s="1058">
        <f t="shared" si="298"/>
        <v>0</v>
      </c>
      <c r="M2411" s="1058">
        <f t="shared" si="297"/>
        <v>0</v>
      </c>
      <c r="N2411" s="1022">
        <f>'PETI 2026'!I29</f>
        <v>0</v>
      </c>
      <c r="O2411" s="1030">
        <f>'PETI 2026'!Z29</f>
        <v>0</v>
      </c>
      <c r="P2411" s="1029" t="e">
        <f t="shared" si="301"/>
        <v>#DIV/0!</v>
      </c>
      <c r="Q2411" s="1029"/>
      <c r="R2411" s="1030">
        <f t="shared" si="299"/>
        <v>0</v>
      </c>
      <c r="S2411" s="1030">
        <f t="shared" si="300"/>
        <v>0</v>
      </c>
    </row>
    <row r="2412" spans="1:19" ht="15">
      <c r="A2412" s="1022">
        <v>23</v>
      </c>
      <c r="B2412" s="1023" t="str">
        <f>'PETI 2026'!E30</f>
        <v>PETI23</v>
      </c>
      <c r="C2412" s="1022" t="s">
        <v>150</v>
      </c>
      <c r="D2412" s="1057" t="s">
        <v>115</v>
      </c>
      <c r="E2412" s="1023" t="str">
        <f>'PETI 2026'!W30</f>
        <v>Oficina de Informática y  Desarrollo Tecnológico</v>
      </c>
      <c r="F2412" s="1022" t="str">
        <f>'PETI 2026'!F30</f>
        <v xml:space="preserve"> Plan de intervención de servicios tecnológicos</v>
      </c>
      <c r="G2412" s="1022">
        <v>2</v>
      </c>
      <c r="H2412" s="1022" t="s">
        <v>135</v>
      </c>
      <c r="I2412" s="1022">
        <f>'PETI 2026'!T30</f>
        <v>5</v>
      </c>
      <c r="J2412" s="1022">
        <f>'PETI 2026'!H30+'PETI 2026'!I30</f>
        <v>0</v>
      </c>
      <c r="K2412" s="1030">
        <f>'PETI 2026'!Y30+'PETI 2026'!Z30</f>
        <v>0</v>
      </c>
      <c r="L2412" s="1058">
        <f t="shared" si="298"/>
        <v>0</v>
      </c>
      <c r="M2412" s="1058">
        <f t="shared" si="297"/>
        <v>0</v>
      </c>
      <c r="N2412" s="1022">
        <f>'PETI 2026'!I30</f>
        <v>0</v>
      </c>
      <c r="O2412" s="1030">
        <f>'PETI 2026'!Z30</f>
        <v>0</v>
      </c>
      <c r="P2412" s="1029" t="e">
        <f t="shared" si="301"/>
        <v>#DIV/0!</v>
      </c>
      <c r="Q2412" s="1029"/>
      <c r="R2412" s="1030">
        <f t="shared" si="299"/>
        <v>0</v>
      </c>
      <c r="S2412" s="1030">
        <f t="shared" si="300"/>
        <v>0</v>
      </c>
    </row>
    <row r="2413" spans="1:19" ht="15">
      <c r="A2413" s="1022">
        <v>24</v>
      </c>
      <c r="B2413" s="1023" t="str">
        <f>'PETI 2026'!E31</f>
        <v>PETI24</v>
      </c>
      <c r="C2413" s="1022" t="s">
        <v>150</v>
      </c>
      <c r="D2413" s="1057" t="s">
        <v>115</v>
      </c>
      <c r="E2413" s="1023" t="str">
        <f>'PETI 2026'!W31</f>
        <v>Oficina de Informática y  Desarrollo Tecnológico</v>
      </c>
      <c r="F2413"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413" s="1022">
        <v>2</v>
      </c>
      <c r="H2413" s="1022" t="s">
        <v>135</v>
      </c>
      <c r="I2413" s="1022">
        <f>'PETI 2026'!T31</f>
        <v>3</v>
      </c>
      <c r="J2413" s="1022">
        <f>'PETI 2026'!H31+'PETI 2026'!I31</f>
        <v>0</v>
      </c>
      <c r="K2413" s="1030">
        <f>'PETI 2026'!Y31+'PETI 2026'!Z31</f>
        <v>0</v>
      </c>
      <c r="L2413" s="1058">
        <f t="shared" si="298"/>
        <v>0</v>
      </c>
      <c r="M2413" s="1058">
        <f t="shared" si="297"/>
        <v>0</v>
      </c>
      <c r="N2413" s="1022">
        <f>'PETI 2026'!I31</f>
        <v>0</v>
      </c>
      <c r="O2413" s="1030">
        <f>'PETI 2026'!Z31</f>
        <v>0</v>
      </c>
      <c r="P2413" s="1029" t="e">
        <f t="shared" si="301"/>
        <v>#DIV/0!</v>
      </c>
      <c r="Q2413" s="1029"/>
      <c r="R2413" s="1030">
        <f t="shared" si="299"/>
        <v>0</v>
      </c>
      <c r="S2413" s="1030">
        <f t="shared" si="300"/>
        <v>0</v>
      </c>
    </row>
    <row r="2414" spans="1:19" ht="15">
      <c r="A2414" s="1022">
        <v>1</v>
      </c>
      <c r="B2414" s="1023" t="str">
        <f>'PETI 2026'!E8</f>
        <v>PETI1</v>
      </c>
      <c r="C2414" s="1022" t="str">
        <f t="shared" ref="C2414:C2422" si="302">C2393</f>
        <v>PETI</v>
      </c>
      <c r="D2414" s="1057" t="s">
        <v>115</v>
      </c>
      <c r="E2414" s="1022" t="str">
        <f>'PETI 2026'!W8</f>
        <v>Oficina de Informática y  Desarrollo Tecnológico
Oficina Asesora de Planeación</v>
      </c>
      <c r="F2414"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414" s="1022">
        <v>3</v>
      </c>
      <c r="H2414" s="1022" t="s">
        <v>136</v>
      </c>
      <c r="I2414" s="1022">
        <f>'PETI 2026'!T8</f>
        <v>3</v>
      </c>
      <c r="J2414" s="1022">
        <f>'PETI 2026'!H8+'PETI 2026'!I8+'PETI 2026'!J8</f>
        <v>1</v>
      </c>
      <c r="K2414" s="1030">
        <f>'PETI 2026'!Y8+'PETI 2026'!Z8+'PETI 2026'!AA8</f>
        <v>1</v>
      </c>
      <c r="L2414" s="1031">
        <f t="shared" si="298"/>
        <v>0.33333333333333331</v>
      </c>
      <c r="M2414" s="1031">
        <f t="shared" si="297"/>
        <v>0.33333333333333331</v>
      </c>
      <c r="N2414" s="1022">
        <f>'PETI 2026'!J8</f>
        <v>1</v>
      </c>
      <c r="O2414" s="1030">
        <f>'PETI 2026'!AA8</f>
        <v>1</v>
      </c>
      <c r="P2414" s="1029">
        <f t="shared" si="301"/>
        <v>1</v>
      </c>
      <c r="Q2414" s="1029"/>
      <c r="R2414" s="1030">
        <f t="shared" si="299"/>
        <v>0</v>
      </c>
      <c r="S2414" s="1030">
        <f t="shared" si="300"/>
        <v>0</v>
      </c>
    </row>
    <row r="2415" spans="1:19" ht="15">
      <c r="A2415" s="1022">
        <v>2</v>
      </c>
      <c r="B2415" s="1023" t="str">
        <f>'PETI 2026'!E9</f>
        <v>PETI2</v>
      </c>
      <c r="C2415" s="1022" t="str">
        <f t="shared" si="302"/>
        <v>PETI</v>
      </c>
      <c r="D2415" s="1057" t="s">
        <v>115</v>
      </c>
      <c r="E2415" s="1022" t="str">
        <f>'PETI 2026'!W9</f>
        <v>Oficina Asesora de Planeación</v>
      </c>
      <c r="F2415" s="1022" t="str">
        <f>'PETI 2026'!F9</f>
        <v>Procesos y políticas de Gobierno de datos, arquitectura de datos, Calidad de datos, analítica de datos.</v>
      </c>
      <c r="G2415" s="1022">
        <v>3</v>
      </c>
      <c r="H2415" s="1022" t="s">
        <v>136</v>
      </c>
      <c r="I2415" s="1022">
        <f>'PETI 2026'!T9</f>
        <v>4</v>
      </c>
      <c r="J2415" s="1022">
        <f>'PETI 2026'!H9+'PETI 2026'!I9+'PETI 2026'!J9</f>
        <v>0</v>
      </c>
      <c r="K2415" s="1030">
        <f>'PETI 2026'!Y9+'PETI 2026'!Z9+'PETI 2026'!AA9</f>
        <v>0</v>
      </c>
      <c r="L2415" s="1031">
        <f t="shared" si="298"/>
        <v>0</v>
      </c>
      <c r="M2415" s="1031">
        <f t="shared" si="297"/>
        <v>0</v>
      </c>
      <c r="N2415" s="1022">
        <f>'PETI 2026'!J9</f>
        <v>0</v>
      </c>
      <c r="O2415" s="1030">
        <f>'PETI 2026'!AA9</f>
        <v>0</v>
      </c>
      <c r="P2415" s="1029" t="e">
        <f t="shared" si="301"/>
        <v>#DIV/0!</v>
      </c>
      <c r="Q2415" s="1029"/>
      <c r="R2415" s="1030">
        <f t="shared" si="299"/>
        <v>0</v>
      </c>
      <c r="S2415" s="1030">
        <f t="shared" si="300"/>
        <v>0</v>
      </c>
    </row>
    <row r="2416" spans="1:19" ht="15">
      <c r="A2416" s="1022">
        <v>3</v>
      </c>
      <c r="B2416" s="1023" t="str">
        <f>'PETI 2026'!E10</f>
        <v>PETI3</v>
      </c>
      <c r="C2416" s="1022" t="str">
        <f t="shared" si="302"/>
        <v>PETI</v>
      </c>
      <c r="D2416" s="1057" t="s">
        <v>115</v>
      </c>
      <c r="E2416" s="1022" t="str">
        <f>'PETI 2026'!W10</f>
        <v>Oficina Asesora de Planeación</v>
      </c>
      <c r="F2416" s="1022" t="str">
        <f>'PETI 2026'!F10</f>
        <v>Implementación de los procesos y políticas de  Gobierno de datos,  calidad de datos, arquitectura de dato y analítica</v>
      </c>
      <c r="G2416" s="1022">
        <v>3</v>
      </c>
      <c r="H2416" s="1022" t="s">
        <v>136</v>
      </c>
      <c r="I2416" s="1022">
        <f>'PETI 2026'!T10</f>
        <v>4</v>
      </c>
      <c r="J2416" s="1022">
        <f>'PETI 2026'!H10+'PETI 2026'!I10+'PETI 2026'!J10</f>
        <v>0</v>
      </c>
      <c r="K2416" s="1030">
        <f>'PETI 2026'!Y10+'PETI 2026'!Z10+'PETI 2026'!AA10</f>
        <v>1</v>
      </c>
      <c r="L2416" s="1031">
        <f t="shared" si="298"/>
        <v>0</v>
      </c>
      <c r="M2416" s="1031">
        <f t="shared" si="297"/>
        <v>0.25</v>
      </c>
      <c r="N2416" s="1022">
        <f>'PETI 2026'!J10</f>
        <v>0</v>
      </c>
      <c r="O2416" s="1030">
        <f>'PETI 2026'!AA10</f>
        <v>1</v>
      </c>
      <c r="P2416" s="1029" t="e">
        <f t="shared" si="301"/>
        <v>#DIV/0!</v>
      </c>
      <c r="Q2416" s="1029"/>
      <c r="R2416" s="1030">
        <f t="shared" si="299"/>
        <v>1</v>
      </c>
      <c r="S2416" s="1030">
        <f t="shared" si="300"/>
        <v>1</v>
      </c>
    </row>
    <row r="2417" spans="1:19" ht="15">
      <c r="A2417" s="1022">
        <v>4</v>
      </c>
      <c r="B2417" s="1023" t="str">
        <f>'PETI 2026'!E11</f>
        <v>PETI4</v>
      </c>
      <c r="C2417" s="1022" t="str">
        <f t="shared" si="302"/>
        <v>PETI</v>
      </c>
      <c r="D2417" s="1057" t="s">
        <v>115</v>
      </c>
      <c r="E2417" s="1022" t="str">
        <f>'PETI 2026'!W11</f>
        <v>Oficina de Informática y  Desarrollo Tecnológico
Oficina Asesora de Planeación</v>
      </c>
      <c r="F2417" s="1022" t="str">
        <f>'PETI 2026'!F11</f>
        <v xml:space="preserve">
Realizar la identificación de los flujos de información y datos, así como la diagramación de los laboratorios piloto priorizados.</v>
      </c>
      <c r="G2417" s="1022">
        <v>3</v>
      </c>
      <c r="H2417" s="1022" t="s">
        <v>136</v>
      </c>
      <c r="I2417" s="1022">
        <f>'PETI 2026'!T11</f>
        <v>4</v>
      </c>
      <c r="J2417" s="1022">
        <f>'PETI 2026'!H11+'PETI 2026'!I11+'PETI 2026'!J11</f>
        <v>1</v>
      </c>
      <c r="K2417" s="1030">
        <f>'PETI 2026'!Y11+'PETI 2026'!Z11+'PETI 2026'!AA11</f>
        <v>1</v>
      </c>
      <c r="L2417" s="1031">
        <f t="shared" si="298"/>
        <v>0.25</v>
      </c>
      <c r="M2417" s="1031">
        <f t="shared" si="297"/>
        <v>0.25</v>
      </c>
      <c r="N2417" s="1022">
        <f>'PETI 2026'!J11</f>
        <v>1</v>
      </c>
      <c r="O2417" s="1030">
        <f>'PETI 2026'!AA11</f>
        <v>1</v>
      </c>
      <c r="P2417" s="1029">
        <f t="shared" si="301"/>
        <v>1</v>
      </c>
      <c r="Q2417" s="1029"/>
      <c r="R2417" s="1030">
        <f t="shared" si="299"/>
        <v>0</v>
      </c>
      <c r="S2417" s="1030">
        <f t="shared" si="300"/>
        <v>0</v>
      </c>
    </row>
    <row r="2418" spans="1:19" ht="15">
      <c r="A2418" s="1022">
        <v>5</v>
      </c>
      <c r="B2418" s="1023" t="str">
        <f>'PETI 2026'!E12</f>
        <v>PETI5</v>
      </c>
      <c r="C2418" s="1022" t="str">
        <f t="shared" si="302"/>
        <v>PETI</v>
      </c>
      <c r="D2418" s="1057" t="s">
        <v>115</v>
      </c>
      <c r="E2418" s="1022" t="str">
        <f>'PETI 2026'!W12</f>
        <v>Oficina Asesora de Planeación</v>
      </c>
      <c r="F2418" s="1022" t="str">
        <f>'PETI 2026'!F12</f>
        <v>Levantamiento de requerimientos, Análisis, Diseño e implementación de indicadores de negocio haciendo uso de herramientas de analítica de datos.</v>
      </c>
      <c r="G2418" s="1022">
        <v>3</v>
      </c>
      <c r="H2418" s="1022" t="s">
        <v>136</v>
      </c>
      <c r="I2418" s="1022">
        <f>'PETI 2026'!T12</f>
        <v>4</v>
      </c>
      <c r="J2418" s="1022">
        <f>'PETI 2026'!H12+'PETI 2026'!I12+'PETI 2026'!J12</f>
        <v>1</v>
      </c>
      <c r="K2418" s="1030">
        <f>'PETI 2026'!Y12+'PETI 2026'!Z12+'PETI 2026'!AA12</f>
        <v>1</v>
      </c>
      <c r="L2418" s="1031">
        <f t="shared" si="298"/>
        <v>0.25</v>
      </c>
      <c r="M2418" s="1031">
        <f t="shared" si="297"/>
        <v>0.25</v>
      </c>
      <c r="N2418" s="1022">
        <f>'PETI 2026'!J12</f>
        <v>1</v>
      </c>
      <c r="O2418" s="1030">
        <f>'PETI 2026'!AA12</f>
        <v>1</v>
      </c>
      <c r="P2418" s="1029">
        <f t="shared" si="301"/>
        <v>1</v>
      </c>
      <c r="Q2418" s="1029"/>
      <c r="R2418" s="1030">
        <f t="shared" si="299"/>
        <v>0</v>
      </c>
      <c r="S2418" s="1030">
        <f t="shared" si="300"/>
        <v>0</v>
      </c>
    </row>
    <row r="2419" spans="1:19" ht="15">
      <c r="A2419" s="1022">
        <v>6</v>
      </c>
      <c r="B2419" s="1023" t="str">
        <f>'PETI 2026'!E13</f>
        <v>PETI6</v>
      </c>
      <c r="C2419" s="1022" t="str">
        <f t="shared" si="302"/>
        <v>PETI</v>
      </c>
      <c r="D2419" s="1057" t="s">
        <v>115</v>
      </c>
      <c r="E2419" s="1022" t="str">
        <f>'PETI 2026'!W13</f>
        <v>Oficina Asesora de Planeación</v>
      </c>
      <c r="F2419" s="1022" t="str">
        <f>'PETI 2026'!F13</f>
        <v>Consolidación de la iniciativa del proceso de ensayo de actitud y estudios colaborativos.</v>
      </c>
      <c r="G2419" s="1022">
        <v>3</v>
      </c>
      <c r="H2419" s="1022" t="s">
        <v>136</v>
      </c>
      <c r="I2419" s="1022">
        <f>'PETI 2026'!T13</f>
        <v>2</v>
      </c>
      <c r="J2419" s="1022">
        <f>'PETI 2026'!H13+'PETI 2026'!I13+'PETI 2026'!J13</f>
        <v>0</v>
      </c>
      <c r="K2419" s="1030">
        <f>'PETI 2026'!Y13+'PETI 2026'!Z13+'PETI 2026'!AA13</f>
        <v>1</v>
      </c>
      <c r="L2419" s="1031">
        <f t="shared" si="298"/>
        <v>0</v>
      </c>
      <c r="M2419" s="1031">
        <f t="shared" si="297"/>
        <v>0.5</v>
      </c>
      <c r="N2419" s="1022">
        <f>'PETI 2026'!J13</f>
        <v>0</v>
      </c>
      <c r="O2419" s="1030">
        <f>'PETI 2026'!AA13</f>
        <v>1</v>
      </c>
      <c r="P2419" s="1029" t="e">
        <f t="shared" si="301"/>
        <v>#DIV/0!</v>
      </c>
      <c r="Q2419" s="1029"/>
      <c r="R2419" s="1030">
        <f t="shared" si="299"/>
        <v>1</v>
      </c>
      <c r="S2419" s="1030">
        <f t="shared" si="300"/>
        <v>1</v>
      </c>
    </row>
    <row r="2420" spans="1:19" ht="15">
      <c r="A2420" s="1022">
        <v>7</v>
      </c>
      <c r="B2420" s="1023" t="str">
        <f>'PETI 2026'!E14</f>
        <v>PETI7</v>
      </c>
      <c r="C2420" s="1022" t="str">
        <f t="shared" si="302"/>
        <v>PETI</v>
      </c>
      <c r="D2420" s="1057" t="s">
        <v>115</v>
      </c>
      <c r="E2420" s="1022" t="str">
        <f>'PETI 2026'!W14</f>
        <v>Oficina Asesora de Planeación</v>
      </c>
      <c r="F2420" s="1022" t="str">
        <f>'PETI 2026'!F14</f>
        <v>Plan nacional de la infraestructura de datos ( Vigencia 2026 ) y plan de preservación digital</v>
      </c>
      <c r="G2420" s="1022">
        <v>3</v>
      </c>
      <c r="H2420" s="1022" t="s">
        <v>136</v>
      </c>
      <c r="I2420" s="1022">
        <f>'PETI 2026'!T14</f>
        <v>4</v>
      </c>
      <c r="J2420" s="1022">
        <f>'PETI 2026'!H14+'PETI 2026'!I14+'PETI 2026'!J14</f>
        <v>0</v>
      </c>
      <c r="K2420" s="1030">
        <f>'PETI 2026'!Y14+'PETI 2026'!Z14+'PETI 2026'!AA14</f>
        <v>0</v>
      </c>
      <c r="L2420" s="1031">
        <f t="shared" si="298"/>
        <v>0</v>
      </c>
      <c r="M2420" s="1031">
        <f t="shared" si="297"/>
        <v>0</v>
      </c>
      <c r="N2420" s="1022">
        <f>'PETI 2026'!J14</f>
        <v>0</v>
      </c>
      <c r="O2420" s="1030">
        <f>'PETI 2026'!AA14</f>
        <v>0</v>
      </c>
      <c r="P2420" s="1029" t="e">
        <f t="shared" si="301"/>
        <v>#DIV/0!</v>
      </c>
      <c r="Q2420" s="1029"/>
      <c r="R2420" s="1030">
        <f t="shared" si="299"/>
        <v>0</v>
      </c>
      <c r="S2420" s="1030">
        <f t="shared" si="300"/>
        <v>0</v>
      </c>
    </row>
    <row r="2421" spans="1:19" ht="15">
      <c r="A2421" s="1022">
        <v>8</v>
      </c>
      <c r="B2421" s="1023" t="str">
        <f>'PETI 2026'!E15</f>
        <v>PETI8</v>
      </c>
      <c r="C2421" s="1022" t="str">
        <f t="shared" si="302"/>
        <v>PETI</v>
      </c>
      <c r="D2421" s="1057" t="s">
        <v>115</v>
      </c>
      <c r="E2421" s="1022" t="str">
        <f>'PETI 2026'!W15</f>
        <v>Oficina de Informática y  Desarrollo Tecnológico
Oficina Asesora de Planeación</v>
      </c>
      <c r="F2421" s="1022" t="str">
        <f>'PETI 2026'!F15</f>
        <v>Consolidar modelo de gobierno de TI ( Políticas, lineamientos y buenas prácticas en el dominio de sistema de info, servicios tecnológicos,  Arquitectura Empresarial, entre otros )</v>
      </c>
      <c r="G2421" s="1022">
        <v>3</v>
      </c>
      <c r="H2421" s="1022" t="s">
        <v>136</v>
      </c>
      <c r="I2421" s="1022">
        <f>'PETI 2026'!T15</f>
        <v>4</v>
      </c>
      <c r="J2421" s="1022">
        <f>'PETI 2026'!H15+'PETI 2026'!I15+'PETI 2026'!J15</f>
        <v>0</v>
      </c>
      <c r="K2421" s="1030">
        <f>'PETI 2026'!Y15+'PETI 2026'!Z15+'PETI 2026'!AA15</f>
        <v>0</v>
      </c>
      <c r="L2421" s="1031">
        <f t="shared" si="298"/>
        <v>0</v>
      </c>
      <c r="M2421" s="1031">
        <f t="shared" si="297"/>
        <v>0</v>
      </c>
      <c r="N2421" s="1022">
        <f>'PETI 2026'!J15</f>
        <v>0</v>
      </c>
      <c r="O2421" s="1030">
        <f>'PETI 2026'!AA15</f>
        <v>0</v>
      </c>
      <c r="P2421" s="1029" t="e">
        <f t="shared" si="301"/>
        <v>#DIV/0!</v>
      </c>
      <c r="Q2421" s="1029"/>
      <c r="R2421" s="1030">
        <f t="shared" si="299"/>
        <v>0</v>
      </c>
      <c r="S2421" s="1030">
        <f t="shared" si="300"/>
        <v>0</v>
      </c>
    </row>
    <row r="2422" spans="1:19" ht="15.75" customHeight="1">
      <c r="A2422" s="1022">
        <v>9</v>
      </c>
      <c r="B2422" s="1023" t="str">
        <f>'PETI 2026'!E16</f>
        <v>PETI9</v>
      </c>
      <c r="C2422" s="1022" t="str">
        <f t="shared" si="302"/>
        <v>PETI</v>
      </c>
      <c r="D2422" s="1057" t="s">
        <v>115</v>
      </c>
      <c r="E2422" s="1022" t="str">
        <f>'PETI 2026'!W16</f>
        <v>Oficina de Informática y  Desarrollo Tecnológico
Oficina Asesora de Planeación</v>
      </c>
      <c r="F2422" s="1022" t="str">
        <f>'PETI 2026'!F16</f>
        <v>Procesos de gobierno de datos, calidad de datos, arquitectura de datos y analítica de datos, gestion de procesos, Arquitectura empresarial, Procedimientos Gestion de proyectos.OIDT: Construcción</v>
      </c>
      <c r="G2422" s="1022">
        <v>3</v>
      </c>
      <c r="H2422" s="1022" t="s">
        <v>136</v>
      </c>
      <c r="I2422" s="1022">
        <f>'PETI 2026'!T16</f>
        <v>7</v>
      </c>
      <c r="J2422" s="1022">
        <f>'PETI 2026'!H16+'PETI 2026'!I16+'PETI 2026'!J16</f>
        <v>0</v>
      </c>
      <c r="K2422" s="1030">
        <f>'PETI 2026'!Y16+'PETI 2026'!Z16+'PETI 2026'!AA16</f>
        <v>0</v>
      </c>
      <c r="L2422" s="1031">
        <f t="shared" si="298"/>
        <v>0</v>
      </c>
      <c r="M2422" s="1031">
        <f t="shared" si="297"/>
        <v>0</v>
      </c>
      <c r="N2422" s="1022">
        <f>'PETI 2026'!J16</f>
        <v>0</v>
      </c>
      <c r="O2422" s="1030">
        <f>'PETI 2026'!AA16</f>
        <v>0</v>
      </c>
      <c r="P2422" s="1029" t="e">
        <f t="shared" si="301"/>
        <v>#DIV/0!</v>
      </c>
      <c r="Q2422" s="1029"/>
      <c r="R2422" s="1030">
        <f t="shared" si="299"/>
        <v>0</v>
      </c>
      <c r="S2422" s="1030">
        <f t="shared" si="300"/>
        <v>0</v>
      </c>
    </row>
    <row r="2423" spans="1:19" ht="15">
      <c r="A2423" s="1022">
        <v>10</v>
      </c>
      <c r="B2423" s="1023" t="str">
        <f>'PETI 2026'!E17</f>
        <v>PETI10</v>
      </c>
      <c r="C2423" s="1022" t="str">
        <f t="shared" ref="C2423:C2438" si="303">C2402</f>
        <v>PETI</v>
      </c>
      <c r="D2423" s="1057" t="s">
        <v>115</v>
      </c>
      <c r="E2423" s="1022" t="str">
        <f>'PETI 2026'!W17</f>
        <v>Oficina de Informática y  Desarrollo Tecnológico
Oficina Asesora de Planeación</v>
      </c>
      <c r="F2423" s="1022" t="str">
        <f>'PETI 2026'!F17</f>
        <v>Implementación del proceso de gestión de arquitectura empresarial y Operación de las instancias de Arquitectura Empresarial y gobierno de datos.</v>
      </c>
      <c r="G2423" s="1022">
        <v>3</v>
      </c>
      <c r="H2423" s="1022" t="s">
        <v>136</v>
      </c>
      <c r="I2423" s="1022">
        <f>'PETI 2026'!T17</f>
        <v>6</v>
      </c>
      <c r="J2423" s="1022">
        <f>'PETI 2026'!H17+'PETI 2026'!I17+'PETI 2026'!J17</f>
        <v>0</v>
      </c>
      <c r="K2423" s="1030">
        <f>'PETI 2026'!Y17+'PETI 2026'!Z17+'PETI 2026'!AA17</f>
        <v>0</v>
      </c>
      <c r="L2423" s="1031">
        <f t="shared" si="298"/>
        <v>0</v>
      </c>
      <c r="M2423" s="1031">
        <f t="shared" si="297"/>
        <v>0</v>
      </c>
      <c r="N2423" s="1022">
        <f>'PETI 2026'!J17</f>
        <v>0</v>
      </c>
      <c r="O2423" s="1030">
        <f>'PETI 2026'!AA17</f>
        <v>0</v>
      </c>
      <c r="P2423" s="1029" t="e">
        <f t="shared" si="301"/>
        <v>#DIV/0!</v>
      </c>
      <c r="Q2423" s="1029"/>
      <c r="R2423" s="1030">
        <f t="shared" si="299"/>
        <v>0</v>
      </c>
      <c r="S2423" s="1030">
        <f t="shared" si="300"/>
        <v>0</v>
      </c>
    </row>
    <row r="2424" spans="1:19" ht="15">
      <c r="A2424" s="1022">
        <v>11</v>
      </c>
      <c r="B2424" s="1023" t="str">
        <f>'PETI 2026'!E18</f>
        <v>PETI11</v>
      </c>
      <c r="C2424" s="1022" t="str">
        <f t="shared" si="303"/>
        <v>PETI</v>
      </c>
      <c r="D2424" s="1057" t="s">
        <v>115</v>
      </c>
      <c r="E2424" s="1022" t="str">
        <f>'PETI 2026'!W18</f>
        <v>Oficina de Informática y  Desarrollo Tecnológico
SSMRC</v>
      </c>
      <c r="F2424" s="1022" t="str">
        <f>'PETI 2026'!F18</f>
        <v>Seguimiento a la consolidación de la plataforma de interoperabilidad del INM.</v>
      </c>
      <c r="G2424" s="1022">
        <v>3</v>
      </c>
      <c r="H2424" s="1022" t="s">
        <v>136</v>
      </c>
      <c r="I2424" s="1022">
        <f>'PETI 2026'!T18</f>
        <v>5</v>
      </c>
      <c r="J2424" s="1022">
        <f>'PETI 2026'!H18+'PETI 2026'!I18+'PETI 2026'!J18</f>
        <v>1</v>
      </c>
      <c r="K2424" s="1030">
        <f>'PETI 2026'!Y18+'PETI 2026'!Z18+'PETI 2026'!AA18</f>
        <v>1</v>
      </c>
      <c r="L2424" s="1031">
        <f t="shared" si="298"/>
        <v>0.2</v>
      </c>
      <c r="M2424" s="1031">
        <f t="shared" si="297"/>
        <v>0.2</v>
      </c>
      <c r="N2424" s="1022">
        <f>'PETI 2026'!J18</f>
        <v>1</v>
      </c>
      <c r="O2424" s="1030">
        <f>'PETI 2026'!AA18</f>
        <v>1</v>
      </c>
      <c r="P2424" s="1029">
        <f t="shared" si="301"/>
        <v>1</v>
      </c>
      <c r="Q2424" s="1029"/>
      <c r="R2424" s="1030">
        <f t="shared" si="299"/>
        <v>0</v>
      </c>
      <c r="S2424" s="1030">
        <f t="shared" si="300"/>
        <v>0</v>
      </c>
    </row>
    <row r="2425" spans="1:19" ht="15">
      <c r="A2425" s="1022">
        <v>12</v>
      </c>
      <c r="B2425" s="1023" t="str">
        <f>'PETI 2026'!E19</f>
        <v>PETI12</v>
      </c>
      <c r="C2425" s="1022" t="str">
        <f t="shared" si="303"/>
        <v>PETI</v>
      </c>
      <c r="D2425" s="1057" t="s">
        <v>115</v>
      </c>
      <c r="E2425" s="1022" t="str">
        <f>'PETI 2026'!W19</f>
        <v>Oficina de Informática y  Desarrollo Tecnológico
SSMRC</v>
      </c>
      <c r="F2425" s="1022" t="str">
        <f>'PETI 2026'!F19</f>
        <v>Plan de intervención de soluciones tecnológicas y gestión de información del INM.</v>
      </c>
      <c r="G2425" s="1022">
        <v>3</v>
      </c>
      <c r="H2425" s="1022" t="s">
        <v>136</v>
      </c>
      <c r="I2425" s="1022">
        <f>'PETI 2026'!T19</f>
        <v>5</v>
      </c>
      <c r="J2425" s="1022">
        <f>'PETI 2026'!H19+'PETI 2026'!I19+'PETI 2026'!J19</f>
        <v>1</v>
      </c>
      <c r="K2425" s="1030">
        <f>'PETI 2026'!Y19+'PETI 2026'!Z19+'PETI 2026'!AA19</f>
        <v>1</v>
      </c>
      <c r="L2425" s="1031">
        <f t="shared" si="298"/>
        <v>0.2</v>
      </c>
      <c r="M2425" s="1031">
        <f t="shared" si="297"/>
        <v>0.2</v>
      </c>
      <c r="N2425" s="1022">
        <f>'PETI 2026'!J19</f>
        <v>1</v>
      </c>
      <c r="O2425" s="1030">
        <f>'PETI 2026'!AA19</f>
        <v>1</v>
      </c>
      <c r="P2425" s="1029">
        <f t="shared" si="301"/>
        <v>1</v>
      </c>
      <c r="Q2425" s="1029"/>
      <c r="R2425" s="1030">
        <f t="shared" si="299"/>
        <v>0</v>
      </c>
      <c r="S2425" s="1030">
        <f t="shared" si="300"/>
        <v>0</v>
      </c>
    </row>
    <row r="2426" spans="1:19" ht="15">
      <c r="A2426" s="1022">
        <v>13</v>
      </c>
      <c r="B2426" s="1023" t="str">
        <f>'PETI 2026'!E20</f>
        <v>PETI13</v>
      </c>
      <c r="C2426" s="1022" t="str">
        <f t="shared" si="303"/>
        <v>PETI</v>
      </c>
      <c r="D2426" s="1057" t="s">
        <v>115</v>
      </c>
      <c r="E2426" s="1022" t="str">
        <f>'PETI 2026'!W20</f>
        <v>Oficina de Informática y  Desarrollo Tecnológico
SSMRC</v>
      </c>
      <c r="F2426" s="1022" t="str">
        <f>'PETI 2026'!F20</f>
        <v>Apropiar la arquitectura de referencia de soluciones de servicios tecnológicos</v>
      </c>
      <c r="G2426" s="1022">
        <v>3</v>
      </c>
      <c r="H2426" s="1022" t="s">
        <v>136</v>
      </c>
      <c r="I2426" s="1022">
        <f>'PETI 2026'!T20</f>
        <v>5</v>
      </c>
      <c r="J2426" s="1022">
        <f>'PETI 2026'!H20+'PETI 2026'!I20+'PETI 2026'!J20</f>
        <v>1</v>
      </c>
      <c r="K2426" s="1030">
        <f>'PETI 2026'!Y20+'PETI 2026'!Z20+'PETI 2026'!AA20</f>
        <v>1</v>
      </c>
      <c r="L2426" s="1031">
        <f t="shared" si="298"/>
        <v>0.2</v>
      </c>
      <c r="M2426" s="1031">
        <f t="shared" si="297"/>
        <v>0.2</v>
      </c>
      <c r="N2426" s="1022">
        <f>'PETI 2026'!J20</f>
        <v>1</v>
      </c>
      <c r="O2426" s="1030">
        <f>'PETI 2026'!AA20</f>
        <v>1</v>
      </c>
      <c r="P2426" s="1029">
        <f t="shared" si="301"/>
        <v>1</v>
      </c>
      <c r="Q2426" s="1029"/>
      <c r="R2426" s="1030">
        <f t="shared" si="299"/>
        <v>0</v>
      </c>
      <c r="S2426" s="1030">
        <f t="shared" si="300"/>
        <v>0</v>
      </c>
    </row>
    <row r="2427" spans="1:19" ht="15">
      <c r="A2427" s="1022">
        <v>14</v>
      </c>
      <c r="B2427" s="1023" t="str">
        <f>'PETI 2026'!E21</f>
        <v>PETI14</v>
      </c>
      <c r="C2427" s="1022" t="str">
        <f t="shared" si="303"/>
        <v>PETI</v>
      </c>
      <c r="D2427" s="1057" t="s">
        <v>115</v>
      </c>
      <c r="E2427" s="1022" t="str">
        <f>'PETI 2026'!W21</f>
        <v>Oficina de Informática y  Desarrollo Tecnológico
SSMRC</v>
      </c>
      <c r="F2427" s="1022" t="str">
        <f>'PETI 2026'!F21</f>
        <v xml:space="preserve"> Implementación de soluciones con Power Platform</v>
      </c>
      <c r="G2427" s="1022">
        <v>3</v>
      </c>
      <c r="H2427" s="1022" t="s">
        <v>136</v>
      </c>
      <c r="I2427" s="1022">
        <f>'PETI 2026'!T21</f>
        <v>4</v>
      </c>
      <c r="J2427" s="1022">
        <f>'PETI 2026'!H21+'PETI 2026'!I21+'PETI 2026'!J21</f>
        <v>0</v>
      </c>
      <c r="K2427" s="1030">
        <f>'PETI 2026'!Y21+'PETI 2026'!Z21+'PETI 2026'!AA21</f>
        <v>1</v>
      </c>
      <c r="L2427" s="1031">
        <f t="shared" si="298"/>
        <v>0</v>
      </c>
      <c r="M2427" s="1031">
        <f t="shared" si="297"/>
        <v>0.25</v>
      </c>
      <c r="N2427" s="1022">
        <f>'PETI 2026'!J21</f>
        <v>0</v>
      </c>
      <c r="O2427" s="1030">
        <f>'PETI 2026'!AA21</f>
        <v>1</v>
      </c>
      <c r="P2427" s="1029" t="e">
        <f t="shared" si="301"/>
        <v>#DIV/0!</v>
      </c>
      <c r="Q2427" s="1029"/>
      <c r="R2427" s="1030">
        <f t="shared" si="299"/>
        <v>1</v>
      </c>
      <c r="S2427" s="1030">
        <f t="shared" si="300"/>
        <v>1</v>
      </c>
    </row>
    <row r="2428" spans="1:19" ht="15">
      <c r="A2428" s="1022">
        <v>15</v>
      </c>
      <c r="B2428" s="1023" t="str">
        <f>'PETI 2026'!E22</f>
        <v>PETI15</v>
      </c>
      <c r="C2428" s="1022" t="str">
        <f t="shared" si="303"/>
        <v>PETI</v>
      </c>
      <c r="D2428" s="1057" t="s">
        <v>115</v>
      </c>
      <c r="E2428" s="1022" t="str">
        <f>'PETI 2026'!W22</f>
        <v>Oficina de Informática y  Desarrollo Tecnológico
Oficina Asesora de Planeación</v>
      </c>
      <c r="F2428" s="1022" t="str">
        <f>'PETI 2026'!F22</f>
        <v>Diseño e implementación del MDM.</v>
      </c>
      <c r="G2428" s="1022">
        <v>3</v>
      </c>
      <c r="H2428" s="1022" t="s">
        <v>136</v>
      </c>
      <c r="I2428" s="1022">
        <f>'PETI 2026'!T22</f>
        <v>5</v>
      </c>
      <c r="J2428" s="1022">
        <f>'PETI 2026'!H22+'PETI 2026'!I22+'PETI 2026'!J22</f>
        <v>0</v>
      </c>
      <c r="K2428" s="1030">
        <f>'PETI 2026'!Y22+'PETI 2026'!Z22+'PETI 2026'!AA22</f>
        <v>0</v>
      </c>
      <c r="L2428" s="1031">
        <f t="shared" si="298"/>
        <v>0</v>
      </c>
      <c r="M2428" s="1031">
        <f t="shared" si="297"/>
        <v>0</v>
      </c>
      <c r="N2428" s="1022">
        <f>'PETI 2026'!J22</f>
        <v>0</v>
      </c>
      <c r="O2428" s="1030">
        <f>'PETI 2026'!AA22</f>
        <v>0</v>
      </c>
      <c r="P2428" s="1029" t="e">
        <f t="shared" si="301"/>
        <v>#DIV/0!</v>
      </c>
      <c r="Q2428" s="1029"/>
      <c r="R2428" s="1030">
        <f t="shared" si="299"/>
        <v>0</v>
      </c>
      <c r="S2428" s="1030">
        <f t="shared" si="300"/>
        <v>0</v>
      </c>
    </row>
    <row r="2429" spans="1:19" ht="15">
      <c r="A2429" s="1022">
        <v>16</v>
      </c>
      <c r="B2429" s="1023" t="str">
        <f>'PETI 2026'!E23</f>
        <v>PETI16</v>
      </c>
      <c r="C2429" s="1022" t="str">
        <f t="shared" si="303"/>
        <v>PETI</v>
      </c>
      <c r="D2429" s="1057" t="s">
        <v>115</v>
      </c>
      <c r="E2429" s="1022" t="str">
        <f>'PETI 2026'!W23</f>
        <v xml:space="preserve">Oficina de Informática y  Desarrollo Tecnológico
</v>
      </c>
      <c r="F2429" s="1022" t="str">
        <f>'PETI 2026'!F23</f>
        <v xml:space="preserve">Implementar el Plan Estratégico de Seguridad y Privacidad de la información </v>
      </c>
      <c r="G2429" s="1022">
        <v>3</v>
      </c>
      <c r="H2429" s="1022" t="s">
        <v>136</v>
      </c>
      <c r="I2429" s="1022">
        <f>'PETI 2026'!T23</f>
        <v>3</v>
      </c>
      <c r="J2429" s="1022">
        <f>'PETI 2026'!H23+'PETI 2026'!I23+'PETI 2026'!J23</f>
        <v>1</v>
      </c>
      <c r="K2429" s="1030">
        <f>'PETI 2026'!Y23+'PETI 2026'!Z23+'PETI 2026'!AA23</f>
        <v>1</v>
      </c>
      <c r="L2429" s="1031">
        <f t="shared" si="298"/>
        <v>0.33333333333333331</v>
      </c>
      <c r="M2429" s="1031">
        <f t="shared" si="297"/>
        <v>0.33333333333333331</v>
      </c>
      <c r="N2429" s="1022">
        <f>'PETI 2026'!J23</f>
        <v>1</v>
      </c>
      <c r="O2429" s="1030">
        <f>'PETI 2026'!AA23</f>
        <v>1</v>
      </c>
      <c r="P2429" s="1029">
        <f t="shared" si="301"/>
        <v>1</v>
      </c>
      <c r="Q2429" s="1029"/>
      <c r="R2429" s="1030">
        <f t="shared" si="299"/>
        <v>0</v>
      </c>
      <c r="S2429" s="1030">
        <f t="shared" si="300"/>
        <v>0</v>
      </c>
    </row>
    <row r="2430" spans="1:19" ht="15">
      <c r="A2430" s="1022">
        <v>17</v>
      </c>
      <c r="B2430" s="1023" t="str">
        <f>'PETI 2026'!E24</f>
        <v>PETI17</v>
      </c>
      <c r="C2430" s="1022" t="str">
        <f t="shared" si="303"/>
        <v>PETI</v>
      </c>
      <c r="D2430" s="1057" t="s">
        <v>115</v>
      </c>
      <c r="E2430" s="1022" t="str">
        <f>'PETI 2026'!W24</f>
        <v>Oficina de Informática y  Desarrollo Tecnológico</v>
      </c>
      <c r="F2430" s="1022" t="str">
        <f>'PETI 2026'!F24</f>
        <v>Adopción e implementación de la arquitectura de seguridad de la información y ciberseguridad</v>
      </c>
      <c r="G2430" s="1022">
        <v>3</v>
      </c>
      <c r="H2430" s="1022" t="s">
        <v>136</v>
      </c>
      <c r="I2430" s="1022">
        <f>'PETI 2026'!T24</f>
        <v>4</v>
      </c>
      <c r="J2430" s="1022">
        <f>'PETI 2026'!H24+'PETI 2026'!I24+'PETI 2026'!J24</f>
        <v>0</v>
      </c>
      <c r="K2430" s="1030">
        <f>'PETI 2026'!Y24+'PETI 2026'!Z24+'PETI 2026'!AA24</f>
        <v>1</v>
      </c>
      <c r="L2430" s="1031">
        <f t="shared" si="298"/>
        <v>0</v>
      </c>
      <c r="M2430" s="1031">
        <f t="shared" si="297"/>
        <v>0.25</v>
      </c>
      <c r="N2430" s="1022">
        <f>'PETI 2026'!J24</f>
        <v>0</v>
      </c>
      <c r="O2430" s="1030">
        <f>'PETI 2026'!AA24</f>
        <v>1</v>
      </c>
      <c r="P2430" s="1029" t="e">
        <f t="shared" si="301"/>
        <v>#DIV/0!</v>
      </c>
      <c r="Q2430" s="1029"/>
      <c r="R2430" s="1030">
        <f t="shared" si="299"/>
        <v>1</v>
      </c>
      <c r="S2430" s="1030">
        <f t="shared" si="300"/>
        <v>1</v>
      </c>
    </row>
    <row r="2431" spans="1:19" ht="15">
      <c r="A2431" s="1022">
        <v>18</v>
      </c>
      <c r="B2431" s="1023" t="str">
        <f>'PETI 2026'!E25</f>
        <v>PETI18</v>
      </c>
      <c r="C2431" s="1022" t="str">
        <f t="shared" si="303"/>
        <v>PETI</v>
      </c>
      <c r="D2431" s="1057" t="s">
        <v>115</v>
      </c>
      <c r="E2431" s="1022" t="str">
        <f>'PETI 2026'!W25</f>
        <v>Oficina de Informática y  Desarrollo Tecnológico</v>
      </c>
      <c r="F2431" s="1022" t="str">
        <f>'PETI 2026'!F25</f>
        <v>Solución de gestión de identidades</v>
      </c>
      <c r="G2431" s="1022">
        <v>3</v>
      </c>
      <c r="H2431" s="1022" t="s">
        <v>136</v>
      </c>
      <c r="I2431" s="1022">
        <f>'PETI 2026'!T25</f>
        <v>6</v>
      </c>
      <c r="J2431" s="1022">
        <f>'PETI 2026'!H25+'PETI 2026'!I25+'PETI 2026'!J25</f>
        <v>1</v>
      </c>
      <c r="K2431" s="1030">
        <f>'PETI 2026'!Y25+'PETI 2026'!Z25+'PETI 2026'!AA25</f>
        <v>1</v>
      </c>
      <c r="L2431" s="1031">
        <f t="shared" si="298"/>
        <v>0.16666666666666666</v>
      </c>
      <c r="M2431" s="1031">
        <f t="shared" si="297"/>
        <v>0.16666666666666666</v>
      </c>
      <c r="N2431" s="1022">
        <f>'PETI 2026'!J25</f>
        <v>1</v>
      </c>
      <c r="O2431" s="1030">
        <f>'PETI 2026'!AA25</f>
        <v>1</v>
      </c>
      <c r="P2431" s="1029">
        <f t="shared" si="301"/>
        <v>1</v>
      </c>
      <c r="Q2431" s="1029"/>
      <c r="R2431" s="1030">
        <f t="shared" si="299"/>
        <v>0</v>
      </c>
      <c r="S2431" s="1030">
        <f t="shared" si="300"/>
        <v>0</v>
      </c>
    </row>
    <row r="2432" spans="1:19" ht="15">
      <c r="A2432" s="1022">
        <v>19</v>
      </c>
      <c r="B2432" s="1023" t="str">
        <f>'PETI 2026'!E26</f>
        <v>PETI19</v>
      </c>
      <c r="C2432" s="1022" t="str">
        <f t="shared" si="303"/>
        <v>PETI</v>
      </c>
      <c r="D2432" s="1057" t="s">
        <v>115</v>
      </c>
      <c r="E2432" s="1022" t="str">
        <f>'PETI 2026'!W26</f>
        <v>Oficina de Informática y  Desarrollo Tecnológico</v>
      </c>
      <c r="F2432" s="1022" t="str">
        <f>'PETI 2026'!F26</f>
        <v xml:space="preserve">Mejoramiento herramienta de Help Desk que cubra los dominios de ITIL </v>
      </c>
      <c r="G2432" s="1022">
        <v>3</v>
      </c>
      <c r="H2432" s="1022" t="s">
        <v>136</v>
      </c>
      <c r="I2432" s="1022">
        <f>'PETI 2026'!T26</f>
        <v>6</v>
      </c>
      <c r="J2432" s="1022">
        <f>'PETI 2026'!H26+'PETI 2026'!I26+'PETI 2026'!J26</f>
        <v>1</v>
      </c>
      <c r="K2432" s="1030">
        <f>'PETI 2026'!Y26+'PETI 2026'!Z26+'PETI 2026'!AA26</f>
        <v>1</v>
      </c>
      <c r="L2432" s="1031">
        <f t="shared" si="298"/>
        <v>0.16666666666666666</v>
      </c>
      <c r="M2432" s="1031">
        <f t="shared" si="297"/>
        <v>0.16666666666666666</v>
      </c>
      <c r="N2432" s="1022">
        <f>'PETI 2026'!J26</f>
        <v>1</v>
      </c>
      <c r="O2432" s="1030">
        <f>'PETI 2026'!AA26</f>
        <v>1</v>
      </c>
      <c r="P2432" s="1029">
        <f t="shared" si="301"/>
        <v>1</v>
      </c>
      <c r="Q2432" s="1029"/>
      <c r="R2432" s="1030">
        <f t="shared" si="299"/>
        <v>0</v>
      </c>
      <c r="S2432" s="1030">
        <f t="shared" si="300"/>
        <v>0</v>
      </c>
    </row>
    <row r="2433" spans="1:19" ht="15">
      <c r="A2433" s="1022">
        <v>20</v>
      </c>
      <c r="B2433" s="1023" t="str">
        <f>'PETI 2026'!E27</f>
        <v>PETI20</v>
      </c>
      <c r="C2433" s="1022" t="str">
        <f t="shared" si="303"/>
        <v>PETI</v>
      </c>
      <c r="D2433" s="1057" t="s">
        <v>115</v>
      </c>
      <c r="E2433" s="1022" t="str">
        <f>'PETI 2026'!W27</f>
        <v>Oficina de Informática y  Desarrollo Tecnológico</v>
      </c>
      <c r="F2433" s="1022" t="str">
        <f>'PETI 2026'!F27</f>
        <v>Implementación y puesta en producción del DEVOPS Institucional</v>
      </c>
      <c r="G2433" s="1022">
        <v>3</v>
      </c>
      <c r="H2433" s="1022" t="s">
        <v>136</v>
      </c>
      <c r="I2433" s="1022">
        <f>'PETI 2026'!T27</f>
        <v>6</v>
      </c>
      <c r="J2433" s="1022">
        <f>'PETI 2026'!H27+'PETI 2026'!I27+'PETI 2026'!J27</f>
        <v>1</v>
      </c>
      <c r="K2433" s="1030">
        <f>'PETI 2026'!Y27+'PETI 2026'!Z27+'PETI 2026'!AA27</f>
        <v>1</v>
      </c>
      <c r="L2433" s="1031">
        <f t="shared" si="298"/>
        <v>0.16666666666666666</v>
      </c>
      <c r="M2433" s="1031">
        <f t="shared" si="297"/>
        <v>0.16666666666666666</v>
      </c>
      <c r="N2433" s="1022">
        <f>'PETI 2026'!J27</f>
        <v>1</v>
      </c>
      <c r="O2433" s="1030">
        <f>'PETI 2026'!AA27</f>
        <v>1</v>
      </c>
      <c r="P2433" s="1029">
        <f t="shared" si="301"/>
        <v>1</v>
      </c>
      <c r="Q2433" s="1029"/>
      <c r="R2433" s="1030">
        <f t="shared" si="299"/>
        <v>0</v>
      </c>
      <c r="S2433" s="1030">
        <f t="shared" si="300"/>
        <v>0</v>
      </c>
    </row>
    <row r="2434" spans="1:19" ht="15">
      <c r="A2434" s="1022">
        <v>21</v>
      </c>
      <c r="B2434" s="1023" t="str">
        <f>'PETI 2026'!E28</f>
        <v>PETI21</v>
      </c>
      <c r="C2434" s="1022" t="str">
        <f t="shared" si="303"/>
        <v>PETI</v>
      </c>
      <c r="D2434" s="1057" t="s">
        <v>115</v>
      </c>
      <c r="E2434" s="1022" t="str">
        <f>'PETI 2026'!W28</f>
        <v>Oficina de Informática y  Desarrollo Tecnológico</v>
      </c>
      <c r="F2434" s="1022" t="str">
        <f>'PETI 2026'!F28</f>
        <v>Consolidación de IPV4-IPV6</v>
      </c>
      <c r="G2434" s="1022">
        <v>3</v>
      </c>
      <c r="H2434" s="1022" t="s">
        <v>136</v>
      </c>
      <c r="I2434" s="1022">
        <f>'PETI 2026'!T28</f>
        <v>9</v>
      </c>
      <c r="J2434" s="1022">
        <f>'PETI 2026'!H28+'PETI 2026'!I28+'PETI 2026'!J28</f>
        <v>3</v>
      </c>
      <c r="K2434" s="1030">
        <f>'PETI 2026'!Y28+'PETI 2026'!Z28+'PETI 2026'!AA28</f>
        <v>1</v>
      </c>
      <c r="L2434" s="1031">
        <f t="shared" si="298"/>
        <v>0.33333333333333331</v>
      </c>
      <c r="M2434" s="1031">
        <f t="shared" si="297"/>
        <v>0.1111111111111111</v>
      </c>
      <c r="N2434" s="1022">
        <f>'PETI 2026'!J28</f>
        <v>3</v>
      </c>
      <c r="O2434" s="1030">
        <f>'PETI 2026'!AA28</f>
        <v>1</v>
      </c>
      <c r="P2434" s="1029">
        <f t="shared" si="301"/>
        <v>0.33333333333333331</v>
      </c>
      <c r="Q2434" s="1029"/>
      <c r="R2434" s="1030">
        <f t="shared" si="299"/>
        <v>-2</v>
      </c>
      <c r="S2434" s="1030">
        <f t="shared" si="300"/>
        <v>-2</v>
      </c>
    </row>
    <row r="2435" spans="1:19" ht="16.5" customHeight="1">
      <c r="A2435" s="1022">
        <v>22</v>
      </c>
      <c r="B2435" s="1023" t="str">
        <f>'PETI 2026'!E29</f>
        <v>PETI22</v>
      </c>
      <c r="C2435" s="1022" t="str">
        <f t="shared" si="303"/>
        <v>PETI</v>
      </c>
      <c r="D2435" s="1057" t="s">
        <v>115</v>
      </c>
      <c r="E2435" s="1022" t="str">
        <f>'PETI 2026'!W29</f>
        <v>Oficina de Informática y  Desarrollo Tecnológico</v>
      </c>
      <c r="F2435" s="1022" t="str">
        <f>'PETI 2026'!F29</f>
        <v>Gestión de infraestructura de red y telecomunicaciones</v>
      </c>
      <c r="G2435" s="1022">
        <v>3</v>
      </c>
      <c r="H2435" s="1022" t="s">
        <v>136</v>
      </c>
      <c r="I2435" s="1022">
        <f>'PETI 2026'!T29</f>
        <v>10</v>
      </c>
      <c r="J2435" s="1022">
        <f>'PETI 2026'!H29+'PETI 2026'!I29+'PETI 2026'!J29</f>
        <v>2</v>
      </c>
      <c r="K2435" s="1030">
        <f>'PETI 2026'!Y29+'PETI 2026'!Z29+'PETI 2026'!AA29</f>
        <v>2</v>
      </c>
      <c r="L2435" s="1031">
        <f t="shared" si="298"/>
        <v>0.2</v>
      </c>
      <c r="M2435" s="1031">
        <f t="shared" si="297"/>
        <v>0.2</v>
      </c>
      <c r="N2435" s="1022">
        <f>'PETI 2026'!J29</f>
        <v>2</v>
      </c>
      <c r="O2435" s="1030">
        <f>'PETI 2026'!AA29</f>
        <v>2</v>
      </c>
      <c r="P2435" s="1029">
        <f t="shared" si="301"/>
        <v>1</v>
      </c>
      <c r="Q2435" s="1029"/>
      <c r="R2435" s="1030">
        <f t="shared" si="299"/>
        <v>0</v>
      </c>
      <c r="S2435" s="1030">
        <f t="shared" si="300"/>
        <v>0</v>
      </c>
    </row>
    <row r="2436" spans="1:19" ht="15">
      <c r="A2436" s="1022">
        <v>23</v>
      </c>
      <c r="B2436" s="1023" t="str">
        <f>'PETI 2026'!E30</f>
        <v>PETI23</v>
      </c>
      <c r="C2436" s="1022" t="str">
        <f t="shared" si="303"/>
        <v>PETI</v>
      </c>
      <c r="D2436" s="1057" t="s">
        <v>115</v>
      </c>
      <c r="E2436" s="1022" t="str">
        <f>'PETI 2026'!W30</f>
        <v>Oficina de Informática y  Desarrollo Tecnológico</v>
      </c>
      <c r="F2436" s="1022" t="str">
        <f>'PETI 2026'!F30</f>
        <v xml:space="preserve"> Plan de intervención de servicios tecnológicos</v>
      </c>
      <c r="G2436" s="1022">
        <v>3</v>
      </c>
      <c r="H2436" s="1022" t="s">
        <v>136</v>
      </c>
      <c r="I2436" s="1022">
        <f>'PETI 2026'!T30</f>
        <v>5</v>
      </c>
      <c r="J2436" s="1022">
        <f>'PETI 2026'!H30+'PETI 2026'!I30+'PETI 2026'!J30</f>
        <v>2</v>
      </c>
      <c r="K2436" s="1030">
        <f>'PETI 2026'!Y30+'PETI 2026'!Z30+'PETI 2026'!AA30</f>
        <v>2</v>
      </c>
      <c r="L2436" s="1031">
        <f t="shared" si="298"/>
        <v>0.4</v>
      </c>
      <c r="M2436" s="1031">
        <f t="shared" si="297"/>
        <v>0.4</v>
      </c>
      <c r="N2436" s="1022">
        <f>'PETI 2026'!J30</f>
        <v>2</v>
      </c>
      <c r="O2436" s="1030">
        <f>'PETI 2026'!AA30</f>
        <v>2</v>
      </c>
      <c r="P2436" s="1029">
        <f t="shared" si="301"/>
        <v>1</v>
      </c>
      <c r="Q2436" s="1029"/>
      <c r="R2436" s="1030">
        <f t="shared" si="299"/>
        <v>0</v>
      </c>
      <c r="S2436" s="1030">
        <f t="shared" si="300"/>
        <v>0</v>
      </c>
    </row>
    <row r="2437" spans="1:19" ht="15">
      <c r="A2437" s="1022">
        <v>24</v>
      </c>
      <c r="B2437" s="1023" t="str">
        <f>'PETI 2026'!E31</f>
        <v>PETI24</v>
      </c>
      <c r="C2437" s="1022" t="str">
        <f t="shared" si="303"/>
        <v>PETI</v>
      </c>
      <c r="D2437" s="1057" t="s">
        <v>115</v>
      </c>
      <c r="E2437" s="1022" t="str">
        <f>'PETI 2026'!W31</f>
        <v>Oficina de Informática y  Desarrollo Tecnológico</v>
      </c>
      <c r="F2437"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437" s="1022">
        <v>3</v>
      </c>
      <c r="H2437" s="1022" t="s">
        <v>136</v>
      </c>
      <c r="I2437" s="1022">
        <f>'PETI 2026'!T31</f>
        <v>3</v>
      </c>
      <c r="J2437" s="1022">
        <f>'PETI 2026'!H31+'PETI 2026'!I31+'PETI 2026'!J31</f>
        <v>1</v>
      </c>
      <c r="K2437" s="1030">
        <f>'PETI 2026'!Y31+'PETI 2026'!Z31+'PETI 2026'!AA31</f>
        <v>1</v>
      </c>
      <c r="L2437" s="1031">
        <f t="shared" si="298"/>
        <v>0.33333333333333331</v>
      </c>
      <c r="M2437" s="1031">
        <f t="shared" si="297"/>
        <v>0.33333333333333331</v>
      </c>
      <c r="N2437" s="1022">
        <f>'PETI 2026'!J31</f>
        <v>1</v>
      </c>
      <c r="O2437" s="1030">
        <f>'PETI 2026'!AA31</f>
        <v>1</v>
      </c>
      <c r="P2437" s="1029">
        <f t="shared" si="301"/>
        <v>1</v>
      </c>
      <c r="Q2437" s="1029"/>
      <c r="R2437" s="1030">
        <f t="shared" si="299"/>
        <v>0</v>
      </c>
      <c r="S2437" s="1030">
        <f t="shared" si="300"/>
        <v>0</v>
      </c>
    </row>
    <row r="2438" spans="1:19" ht="15">
      <c r="A2438" s="1022">
        <v>1</v>
      </c>
      <c r="B2438" s="1023" t="str">
        <f>'PETI 2026'!E8</f>
        <v>PETI1</v>
      </c>
      <c r="C2438" s="1022" t="str">
        <f t="shared" si="303"/>
        <v>PETI</v>
      </c>
      <c r="D2438" s="1057" t="s">
        <v>115</v>
      </c>
      <c r="E2438" s="1022" t="str">
        <f>'PETI 2026'!W8</f>
        <v>Oficina de Informática y  Desarrollo Tecnológico
Oficina Asesora de Planeación</v>
      </c>
      <c r="F2438"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438" s="1022">
        <v>4</v>
      </c>
      <c r="H2438" s="1022" t="s">
        <v>137</v>
      </c>
      <c r="I2438" s="1022">
        <f>'PETI 2026'!T8</f>
        <v>3</v>
      </c>
      <c r="J2438" s="1022">
        <f>'PETI 2026'!H8+'PETI 2026'!I8+'PETI 2026'!J8+'PETI 2026'!K8</f>
        <v>1</v>
      </c>
      <c r="K2438" s="1030">
        <f>'PETI 2026'!Y8+'PETI 2026'!Z8+'PETI 2026'!AA8+'PETI 2026'!AB8</f>
        <v>1</v>
      </c>
      <c r="L2438" s="1031">
        <f t="shared" si="298"/>
        <v>0.33333333333333331</v>
      </c>
      <c r="M2438" s="1031">
        <f t="shared" si="297"/>
        <v>0.33333333333333331</v>
      </c>
      <c r="N2438" s="1022">
        <f>'PETI 2026'!K8</f>
        <v>0</v>
      </c>
      <c r="O2438" s="1030">
        <f>'PETI 2026'!AB8</f>
        <v>0</v>
      </c>
      <c r="P2438" s="1029" t="e">
        <f t="shared" si="301"/>
        <v>#DIV/0!</v>
      </c>
      <c r="Q2438" s="1029"/>
      <c r="R2438" s="1030">
        <f t="shared" si="299"/>
        <v>0</v>
      </c>
      <c r="S2438" s="1030">
        <f t="shared" si="300"/>
        <v>0</v>
      </c>
    </row>
    <row r="2439" spans="1:19" ht="15">
      <c r="A2439" s="1022">
        <v>2</v>
      </c>
      <c r="B2439" s="1023" t="str">
        <f>'PETI 2026'!E9</f>
        <v>PETI2</v>
      </c>
      <c r="C2439" s="1022" t="str">
        <f t="shared" ref="C2439:C2454" si="304">C2418</f>
        <v>PETI</v>
      </c>
      <c r="D2439" s="1057" t="s">
        <v>115</v>
      </c>
      <c r="E2439" s="1022" t="str">
        <f>'PETI 2026'!W9</f>
        <v>Oficina Asesora de Planeación</v>
      </c>
      <c r="F2439" s="1022" t="str">
        <f>'PETI 2026'!F9</f>
        <v>Procesos y políticas de Gobierno de datos, arquitectura de datos, Calidad de datos, analítica de datos.</v>
      </c>
      <c r="G2439" s="1022">
        <v>4</v>
      </c>
      <c r="H2439" s="1022" t="s">
        <v>137</v>
      </c>
      <c r="I2439" s="1022">
        <f>'PETI 2026'!T9</f>
        <v>4</v>
      </c>
      <c r="J2439" s="1022">
        <f>'PETI 2026'!H9+'PETI 2026'!I9+'PETI 2026'!J9+'PETI 2026'!K9</f>
        <v>1</v>
      </c>
      <c r="K2439" s="1030">
        <f>'PETI 2026'!Y9+'PETI 2026'!Z9+'PETI 2026'!AA9+'PETI 2026'!AB9</f>
        <v>1</v>
      </c>
      <c r="L2439" s="1031">
        <f t="shared" si="298"/>
        <v>0.25</v>
      </c>
      <c r="M2439" s="1031">
        <f t="shared" si="297"/>
        <v>0.25</v>
      </c>
      <c r="N2439" s="1022">
        <f>'PETI 2026'!K9</f>
        <v>1</v>
      </c>
      <c r="O2439" s="1030">
        <f>'PETI 2026'!AB9</f>
        <v>1</v>
      </c>
      <c r="P2439" s="1029">
        <f t="shared" si="301"/>
        <v>1</v>
      </c>
      <c r="Q2439" s="1029"/>
      <c r="R2439" s="1030">
        <f t="shared" si="299"/>
        <v>0</v>
      </c>
      <c r="S2439" s="1030">
        <f t="shared" si="300"/>
        <v>0</v>
      </c>
    </row>
    <row r="2440" spans="1:19" ht="15">
      <c r="A2440" s="1022">
        <v>3</v>
      </c>
      <c r="B2440" s="1023" t="str">
        <f>'PETI 2026'!E10</f>
        <v>PETI3</v>
      </c>
      <c r="C2440" s="1022" t="str">
        <f t="shared" si="304"/>
        <v>PETI</v>
      </c>
      <c r="D2440" s="1057" t="s">
        <v>115</v>
      </c>
      <c r="E2440" s="1022" t="str">
        <f>'PETI 2026'!W10</f>
        <v>Oficina Asesora de Planeación</v>
      </c>
      <c r="F2440" s="1022" t="str">
        <f>'PETI 2026'!F10</f>
        <v>Implementación de los procesos y políticas de  Gobierno de datos,  calidad de datos, arquitectura de dato y analítica</v>
      </c>
      <c r="G2440" s="1022">
        <v>4</v>
      </c>
      <c r="H2440" s="1022" t="s">
        <v>137</v>
      </c>
      <c r="I2440" s="1022">
        <f>'PETI 2026'!T10</f>
        <v>4</v>
      </c>
      <c r="J2440" s="1022">
        <f>'PETI 2026'!H10+'PETI 2026'!I10+'PETI 2026'!J10+'PETI 2026'!K10</f>
        <v>0</v>
      </c>
      <c r="K2440" s="1030">
        <f>'PETI 2026'!Y10+'PETI 2026'!Z10+'PETI 2026'!AA10+'PETI 2026'!AB10</f>
        <v>1</v>
      </c>
      <c r="L2440" s="1031">
        <f t="shared" si="298"/>
        <v>0</v>
      </c>
      <c r="M2440" s="1031">
        <f t="shared" si="297"/>
        <v>0.25</v>
      </c>
      <c r="N2440" s="1022">
        <f>'PETI 2026'!K10</f>
        <v>0</v>
      </c>
      <c r="O2440" s="1030">
        <f>'PETI 2026'!AB10</f>
        <v>0</v>
      </c>
      <c r="P2440" s="1029" t="e">
        <f t="shared" si="301"/>
        <v>#DIV/0!</v>
      </c>
      <c r="Q2440" s="1029"/>
      <c r="R2440" s="1030">
        <f t="shared" si="299"/>
        <v>1</v>
      </c>
      <c r="S2440" s="1030">
        <f t="shared" si="300"/>
        <v>0</v>
      </c>
    </row>
    <row r="2441" spans="1:19" ht="15">
      <c r="A2441" s="1022">
        <v>4</v>
      </c>
      <c r="B2441" s="1023" t="str">
        <f>'PETI 2026'!E11</f>
        <v>PETI4</v>
      </c>
      <c r="C2441" s="1022" t="str">
        <f t="shared" si="304"/>
        <v>PETI</v>
      </c>
      <c r="D2441" s="1057" t="s">
        <v>115</v>
      </c>
      <c r="E2441" s="1022" t="str">
        <f>'PETI 2026'!W11</f>
        <v>Oficina de Informática y  Desarrollo Tecnológico
Oficina Asesora de Planeación</v>
      </c>
      <c r="F2441" s="1022" t="str">
        <f>'PETI 2026'!F11</f>
        <v xml:space="preserve">
Realizar la identificación de los flujos de información y datos, así como la diagramación de los laboratorios piloto priorizados.</v>
      </c>
      <c r="G2441" s="1022">
        <v>4</v>
      </c>
      <c r="H2441" s="1022" t="s">
        <v>137</v>
      </c>
      <c r="I2441" s="1022">
        <f>'PETI 2026'!T11</f>
        <v>4</v>
      </c>
      <c r="J2441" s="1022">
        <f>'PETI 2026'!H11+'PETI 2026'!I11+'PETI 2026'!J11+'PETI 2026'!K11</f>
        <v>1</v>
      </c>
      <c r="K2441" s="1030">
        <f>'PETI 2026'!Y11+'PETI 2026'!Z11+'PETI 2026'!AA11+'PETI 2026'!AB11</f>
        <v>1</v>
      </c>
      <c r="L2441" s="1031">
        <f t="shared" si="298"/>
        <v>0.25</v>
      </c>
      <c r="M2441" s="1031">
        <f t="shared" si="297"/>
        <v>0.25</v>
      </c>
      <c r="N2441" s="1022">
        <f>'PETI 2026'!K11</f>
        <v>0</v>
      </c>
      <c r="O2441" s="1030">
        <f>'PETI 2026'!AB11</f>
        <v>0</v>
      </c>
      <c r="P2441" s="1029" t="e">
        <f t="shared" si="301"/>
        <v>#DIV/0!</v>
      </c>
      <c r="Q2441" s="1029"/>
      <c r="R2441" s="1030">
        <f t="shared" si="299"/>
        <v>0</v>
      </c>
      <c r="S2441" s="1030">
        <f t="shared" si="300"/>
        <v>0</v>
      </c>
    </row>
    <row r="2442" spans="1:19" ht="15">
      <c r="A2442" s="1022">
        <v>5</v>
      </c>
      <c r="B2442" s="1023" t="str">
        <f>'PETI 2026'!E12</f>
        <v>PETI5</v>
      </c>
      <c r="C2442" s="1022" t="str">
        <f t="shared" si="304"/>
        <v>PETI</v>
      </c>
      <c r="D2442" s="1057" t="s">
        <v>115</v>
      </c>
      <c r="E2442" s="1022" t="str">
        <f>'PETI 2026'!W12</f>
        <v>Oficina Asesora de Planeación</v>
      </c>
      <c r="F2442" s="1022" t="str">
        <f>'PETI 2026'!F12</f>
        <v>Levantamiento de requerimientos, Análisis, Diseño e implementación de indicadores de negocio haciendo uso de herramientas de analítica de datos.</v>
      </c>
      <c r="G2442" s="1022">
        <v>4</v>
      </c>
      <c r="H2442" s="1022" t="s">
        <v>137</v>
      </c>
      <c r="I2442" s="1022">
        <f>'PETI 2026'!T12</f>
        <v>4</v>
      </c>
      <c r="J2442" s="1022">
        <f>'PETI 2026'!H12+'PETI 2026'!I12+'PETI 2026'!J12+'PETI 2026'!K12</f>
        <v>1</v>
      </c>
      <c r="K2442" s="1030">
        <f>'PETI 2026'!Y12+'PETI 2026'!Z12+'PETI 2026'!AA12+'PETI 2026'!AB12</f>
        <v>1</v>
      </c>
      <c r="L2442" s="1031">
        <f t="shared" si="298"/>
        <v>0.25</v>
      </c>
      <c r="M2442" s="1031">
        <f t="shared" si="297"/>
        <v>0.25</v>
      </c>
      <c r="N2442" s="1022">
        <f>'PETI 2026'!K12</f>
        <v>0</v>
      </c>
      <c r="O2442" s="1030">
        <f>'PETI 2026'!AB12</f>
        <v>0</v>
      </c>
      <c r="P2442" s="1029" t="e">
        <f t="shared" si="301"/>
        <v>#DIV/0!</v>
      </c>
      <c r="Q2442" s="1029"/>
      <c r="R2442" s="1030">
        <f t="shared" si="299"/>
        <v>0</v>
      </c>
      <c r="S2442" s="1030">
        <f t="shared" si="300"/>
        <v>0</v>
      </c>
    </row>
    <row r="2443" spans="1:19" ht="15">
      <c r="A2443" s="1022">
        <v>6</v>
      </c>
      <c r="B2443" s="1023" t="str">
        <f>'PETI 2026'!E13</f>
        <v>PETI6</v>
      </c>
      <c r="C2443" s="1022" t="str">
        <f t="shared" si="304"/>
        <v>PETI</v>
      </c>
      <c r="D2443" s="1057" t="s">
        <v>115</v>
      </c>
      <c r="E2443" s="1022" t="str">
        <f>'PETI 2026'!W13</f>
        <v>Oficina Asesora de Planeación</v>
      </c>
      <c r="F2443" s="1022" t="str">
        <f>'PETI 2026'!F13</f>
        <v>Consolidación de la iniciativa del proceso de ensayo de actitud y estudios colaborativos.</v>
      </c>
      <c r="G2443" s="1022">
        <v>4</v>
      </c>
      <c r="H2443" s="1022" t="s">
        <v>137</v>
      </c>
      <c r="I2443" s="1022">
        <f>'PETI 2026'!T13</f>
        <v>2</v>
      </c>
      <c r="J2443" s="1022">
        <f>'PETI 2026'!H13+'PETI 2026'!I13+'PETI 2026'!J13+'PETI 2026'!K13</f>
        <v>0</v>
      </c>
      <c r="K2443" s="1030">
        <f>'PETI 2026'!Y13+'PETI 2026'!Z13+'PETI 2026'!AA13+'PETI 2026'!AB13</f>
        <v>1</v>
      </c>
      <c r="L2443" s="1031">
        <f t="shared" si="298"/>
        <v>0</v>
      </c>
      <c r="M2443" s="1031">
        <f t="shared" si="297"/>
        <v>0.5</v>
      </c>
      <c r="N2443" s="1022">
        <f>'PETI 2026'!K13</f>
        <v>0</v>
      </c>
      <c r="O2443" s="1030">
        <f>'PETI 2026'!AB13</f>
        <v>0</v>
      </c>
      <c r="P2443" s="1029" t="e">
        <f t="shared" si="301"/>
        <v>#DIV/0!</v>
      </c>
      <c r="Q2443" s="1029"/>
      <c r="R2443" s="1030">
        <f t="shared" si="299"/>
        <v>1</v>
      </c>
      <c r="S2443" s="1030">
        <f t="shared" si="300"/>
        <v>0</v>
      </c>
    </row>
    <row r="2444" spans="1:19" ht="15">
      <c r="A2444" s="1022">
        <v>7</v>
      </c>
      <c r="B2444" s="1023" t="str">
        <f>'PETI 2026'!E14</f>
        <v>PETI7</v>
      </c>
      <c r="C2444" s="1022" t="str">
        <f t="shared" si="304"/>
        <v>PETI</v>
      </c>
      <c r="D2444" s="1057" t="s">
        <v>115</v>
      </c>
      <c r="E2444" s="1022" t="str">
        <f>'PETI 2026'!W14</f>
        <v>Oficina Asesora de Planeación</v>
      </c>
      <c r="F2444" s="1022" t="str">
        <f>'PETI 2026'!F14</f>
        <v>Plan nacional de la infraestructura de datos ( Vigencia 2026 ) y plan de preservación digital</v>
      </c>
      <c r="G2444" s="1022">
        <v>4</v>
      </c>
      <c r="H2444" s="1022" t="s">
        <v>137</v>
      </c>
      <c r="I2444" s="1022">
        <f>'PETI 2026'!T14</f>
        <v>4</v>
      </c>
      <c r="J2444" s="1022">
        <f>'PETI 2026'!H14+'PETI 2026'!I14+'PETI 2026'!J14+'PETI 2026'!K14</f>
        <v>1</v>
      </c>
      <c r="K2444" s="1030">
        <f>'PETI 2026'!Y14+'PETI 2026'!Z14+'PETI 2026'!AA14+'PETI 2026'!AB14</f>
        <v>1</v>
      </c>
      <c r="L2444" s="1031">
        <f t="shared" si="298"/>
        <v>0.25</v>
      </c>
      <c r="M2444" s="1031">
        <f t="shared" si="297"/>
        <v>0.25</v>
      </c>
      <c r="N2444" s="1022">
        <f>'PETI 2026'!K14</f>
        <v>1</v>
      </c>
      <c r="O2444" s="1030">
        <f>'PETI 2026'!AB14</f>
        <v>1</v>
      </c>
      <c r="P2444" s="1029">
        <f t="shared" si="301"/>
        <v>1</v>
      </c>
      <c r="Q2444" s="1029"/>
      <c r="R2444" s="1030">
        <f t="shared" si="299"/>
        <v>0</v>
      </c>
      <c r="S2444" s="1030">
        <f t="shared" si="300"/>
        <v>0</v>
      </c>
    </row>
    <row r="2445" spans="1:19" ht="15">
      <c r="A2445" s="1022">
        <v>8</v>
      </c>
      <c r="B2445" s="1023" t="str">
        <f>'PETI 2026'!E15</f>
        <v>PETI8</v>
      </c>
      <c r="C2445" s="1022" t="str">
        <f t="shared" si="304"/>
        <v>PETI</v>
      </c>
      <c r="D2445" s="1057" t="s">
        <v>115</v>
      </c>
      <c r="E2445" s="1022" t="str">
        <f>'PETI 2026'!W15</f>
        <v>Oficina de Informática y  Desarrollo Tecnológico
Oficina Asesora de Planeación</v>
      </c>
      <c r="F2445" s="1022" t="str">
        <f>'PETI 2026'!F15</f>
        <v>Consolidar modelo de gobierno de TI ( Políticas, lineamientos y buenas prácticas en el dominio de sistema de info, servicios tecnológicos,  Arquitectura Empresarial, entre otros )</v>
      </c>
      <c r="G2445" s="1022">
        <v>4</v>
      </c>
      <c r="H2445" s="1022" t="s">
        <v>137</v>
      </c>
      <c r="I2445" s="1022">
        <f>'PETI 2026'!T15</f>
        <v>4</v>
      </c>
      <c r="J2445" s="1022">
        <f>'PETI 2026'!H15+'PETI 2026'!I15+'PETI 2026'!J15+'PETI 2026'!K15</f>
        <v>1</v>
      </c>
      <c r="K2445" s="1030">
        <f>'PETI 2026'!Y15+'PETI 2026'!Z15+'PETI 2026'!AA15+'PETI 2026'!AB15</f>
        <v>1</v>
      </c>
      <c r="L2445" s="1031">
        <f t="shared" si="298"/>
        <v>0.25</v>
      </c>
      <c r="M2445" s="1031">
        <f t="shared" si="297"/>
        <v>0.25</v>
      </c>
      <c r="N2445" s="1022">
        <f>'PETI 2026'!K15</f>
        <v>1</v>
      </c>
      <c r="O2445" s="1030">
        <f>'PETI 2026'!AB15</f>
        <v>1</v>
      </c>
      <c r="P2445" s="1029">
        <f t="shared" si="301"/>
        <v>1</v>
      </c>
      <c r="Q2445" s="1029"/>
      <c r="R2445" s="1030">
        <f t="shared" si="299"/>
        <v>0</v>
      </c>
      <c r="S2445" s="1030">
        <f t="shared" si="300"/>
        <v>0</v>
      </c>
    </row>
    <row r="2446" spans="1:19" ht="15">
      <c r="A2446" s="1022">
        <v>9</v>
      </c>
      <c r="B2446" s="1023" t="str">
        <f>'PETI 2026'!E16</f>
        <v>PETI9</v>
      </c>
      <c r="C2446" s="1022" t="str">
        <f t="shared" si="304"/>
        <v>PETI</v>
      </c>
      <c r="D2446" s="1057" t="s">
        <v>115</v>
      </c>
      <c r="E2446" s="1022" t="str">
        <f>'PETI 2026'!W16</f>
        <v>Oficina de Informática y  Desarrollo Tecnológico
Oficina Asesora de Planeación</v>
      </c>
      <c r="F2446" s="1022" t="str">
        <f>'PETI 2026'!F16</f>
        <v>Procesos de gobierno de datos, calidad de datos, arquitectura de datos y analítica de datos, gestion de procesos, Arquitectura empresarial, Procedimientos Gestion de proyectos.OIDT: Construcción</v>
      </c>
      <c r="G2446" s="1022">
        <v>4</v>
      </c>
      <c r="H2446" s="1022" t="s">
        <v>137</v>
      </c>
      <c r="I2446" s="1022">
        <f>'PETI 2026'!T16</f>
        <v>7</v>
      </c>
      <c r="J2446" s="1022">
        <f>'PETI 2026'!H16+'PETI 2026'!I16+'PETI 2026'!J16+'PETI 2026'!K16</f>
        <v>1</v>
      </c>
      <c r="K2446" s="1030">
        <f>'PETI 2026'!Y16+'PETI 2026'!Z16+'PETI 2026'!AA16+'PETI 2026'!AB16</f>
        <v>1</v>
      </c>
      <c r="L2446" s="1031">
        <f t="shared" si="298"/>
        <v>0.14285714285714285</v>
      </c>
      <c r="M2446" s="1031">
        <f t="shared" si="297"/>
        <v>0.14285714285714285</v>
      </c>
      <c r="N2446" s="1022">
        <f>'PETI 2026'!K16</f>
        <v>1</v>
      </c>
      <c r="O2446" s="1030">
        <f>'PETI 2026'!AB16</f>
        <v>1</v>
      </c>
      <c r="P2446" s="1029">
        <f t="shared" si="301"/>
        <v>1</v>
      </c>
      <c r="Q2446" s="1029"/>
      <c r="R2446" s="1030">
        <f t="shared" si="299"/>
        <v>0</v>
      </c>
      <c r="S2446" s="1030">
        <f t="shared" si="300"/>
        <v>0</v>
      </c>
    </row>
    <row r="2447" spans="1:19" ht="15">
      <c r="A2447" s="1022">
        <v>10</v>
      </c>
      <c r="B2447" s="1023" t="str">
        <f>'PETI 2026'!E17</f>
        <v>PETI10</v>
      </c>
      <c r="C2447" s="1022" t="str">
        <f t="shared" si="304"/>
        <v>PETI</v>
      </c>
      <c r="D2447" s="1057" t="s">
        <v>115</v>
      </c>
      <c r="E2447" s="1022" t="str">
        <f>'PETI 2026'!W17</f>
        <v>Oficina de Informática y  Desarrollo Tecnológico
Oficina Asesora de Planeación</v>
      </c>
      <c r="F2447" s="1022" t="str">
        <f>'PETI 2026'!F17</f>
        <v>Implementación del proceso de gestión de arquitectura empresarial y Operación de las instancias de Arquitectura Empresarial y gobierno de datos.</v>
      </c>
      <c r="G2447" s="1022">
        <v>4</v>
      </c>
      <c r="H2447" s="1022" t="s">
        <v>137</v>
      </c>
      <c r="I2447" s="1022">
        <f>'PETI 2026'!T17</f>
        <v>6</v>
      </c>
      <c r="J2447" s="1022">
        <f>'PETI 2026'!H17+'PETI 2026'!I17+'PETI 2026'!J17+'PETI 2026'!K17</f>
        <v>1</v>
      </c>
      <c r="K2447" s="1030">
        <f>'PETI 2026'!Y17+'PETI 2026'!Z17+'PETI 2026'!AA17+'PETI 2026'!AB17</f>
        <v>1</v>
      </c>
      <c r="L2447" s="1031">
        <f t="shared" si="298"/>
        <v>0.16666666666666666</v>
      </c>
      <c r="M2447" s="1031">
        <f t="shared" si="297"/>
        <v>0.16666666666666666</v>
      </c>
      <c r="N2447" s="1022">
        <f>'PETI 2026'!K17</f>
        <v>1</v>
      </c>
      <c r="O2447" s="1030">
        <f>'PETI 2026'!AB17</f>
        <v>1</v>
      </c>
      <c r="P2447" s="1029">
        <f t="shared" si="301"/>
        <v>1</v>
      </c>
      <c r="Q2447" s="1029"/>
      <c r="R2447" s="1030">
        <f t="shared" si="299"/>
        <v>0</v>
      </c>
      <c r="S2447" s="1030">
        <f t="shared" si="300"/>
        <v>0</v>
      </c>
    </row>
    <row r="2448" spans="1:19" ht="18.75" customHeight="1">
      <c r="A2448" s="1022">
        <v>11</v>
      </c>
      <c r="B2448" s="1023" t="str">
        <f>'PETI 2026'!E18</f>
        <v>PETI11</v>
      </c>
      <c r="C2448" s="1022" t="str">
        <f t="shared" si="304"/>
        <v>PETI</v>
      </c>
      <c r="D2448" s="1057" t="s">
        <v>115</v>
      </c>
      <c r="E2448" s="1022" t="str">
        <f>'PETI 2026'!W18</f>
        <v>Oficina de Informática y  Desarrollo Tecnológico
SSMRC</v>
      </c>
      <c r="F2448" s="1022" t="str">
        <f>'PETI 2026'!F18</f>
        <v>Seguimiento a la consolidación de la plataforma de interoperabilidad del INM.</v>
      </c>
      <c r="G2448" s="1022">
        <v>4</v>
      </c>
      <c r="H2448" s="1022" t="s">
        <v>137</v>
      </c>
      <c r="I2448" s="1022">
        <f>'PETI 2026'!T18</f>
        <v>5</v>
      </c>
      <c r="J2448" s="1022">
        <f>'PETI 2026'!H18+'PETI 2026'!I18+'PETI 2026'!J18+'PETI 2026'!K18</f>
        <v>1</v>
      </c>
      <c r="K2448" s="1030">
        <f>'PETI 2026'!Y18+'PETI 2026'!Z18+'PETI 2026'!AA18+'PETI 2026'!AB18</f>
        <v>1</v>
      </c>
      <c r="L2448" s="1031">
        <f t="shared" si="298"/>
        <v>0.2</v>
      </c>
      <c r="M2448" s="1031">
        <f t="shared" si="297"/>
        <v>0.2</v>
      </c>
      <c r="N2448" s="1022">
        <f>'PETI 2026'!K18</f>
        <v>0</v>
      </c>
      <c r="O2448" s="1030">
        <f>'PETI 2026'!AB18</f>
        <v>0</v>
      </c>
      <c r="P2448" s="1029" t="e">
        <f t="shared" si="301"/>
        <v>#DIV/0!</v>
      </c>
      <c r="Q2448" s="1029"/>
      <c r="R2448" s="1030">
        <f t="shared" si="299"/>
        <v>0</v>
      </c>
      <c r="S2448" s="1030">
        <f t="shared" si="300"/>
        <v>0</v>
      </c>
    </row>
    <row r="2449" spans="1:19" ht="15">
      <c r="A2449" s="1022">
        <v>12</v>
      </c>
      <c r="B2449" s="1023" t="str">
        <f>'PETI 2026'!E19</f>
        <v>PETI12</v>
      </c>
      <c r="C2449" s="1022" t="str">
        <f t="shared" si="304"/>
        <v>PETI</v>
      </c>
      <c r="D2449" s="1057" t="s">
        <v>115</v>
      </c>
      <c r="E2449" s="1022" t="str">
        <f>'PETI 2026'!W19</f>
        <v>Oficina de Informática y  Desarrollo Tecnológico
SSMRC</v>
      </c>
      <c r="F2449" s="1022" t="str">
        <f>'PETI 2026'!F19</f>
        <v>Plan de intervención de soluciones tecnológicas y gestión de información del INM.</v>
      </c>
      <c r="G2449" s="1022">
        <v>4</v>
      </c>
      <c r="H2449" s="1022" t="s">
        <v>137</v>
      </c>
      <c r="I2449" s="1022">
        <f>'PETI 2026'!T19</f>
        <v>5</v>
      </c>
      <c r="J2449" s="1022">
        <f>'PETI 2026'!H19+'PETI 2026'!I19+'PETI 2026'!J19+'PETI 2026'!K19</f>
        <v>1</v>
      </c>
      <c r="K2449" s="1030">
        <f>'PETI 2026'!Y19+'PETI 2026'!Z19+'PETI 2026'!AA19+'PETI 2026'!AB19</f>
        <v>1</v>
      </c>
      <c r="L2449" s="1031">
        <f t="shared" si="298"/>
        <v>0.2</v>
      </c>
      <c r="M2449" s="1031">
        <f t="shared" si="297"/>
        <v>0.2</v>
      </c>
      <c r="N2449" s="1022">
        <f>'PETI 2026'!K19</f>
        <v>0</v>
      </c>
      <c r="O2449" s="1030">
        <f>'PETI 2026'!AB19</f>
        <v>0</v>
      </c>
      <c r="P2449" s="1029" t="e">
        <f t="shared" si="301"/>
        <v>#DIV/0!</v>
      </c>
      <c r="Q2449" s="1029"/>
      <c r="R2449" s="1030">
        <f t="shared" si="299"/>
        <v>0</v>
      </c>
      <c r="S2449" s="1030">
        <f t="shared" si="300"/>
        <v>0</v>
      </c>
    </row>
    <row r="2450" spans="1:19" ht="15">
      <c r="A2450" s="1022">
        <v>13</v>
      </c>
      <c r="B2450" s="1023" t="str">
        <f>'PETI 2026'!E20</f>
        <v>PETI13</v>
      </c>
      <c r="C2450" s="1022" t="str">
        <f t="shared" si="304"/>
        <v>PETI</v>
      </c>
      <c r="D2450" s="1057" t="s">
        <v>115</v>
      </c>
      <c r="E2450" s="1022" t="str">
        <f>'PETI 2026'!W20</f>
        <v>Oficina de Informática y  Desarrollo Tecnológico
SSMRC</v>
      </c>
      <c r="F2450" s="1022" t="str">
        <f>'PETI 2026'!F20</f>
        <v>Apropiar la arquitectura de referencia de soluciones de servicios tecnológicos</v>
      </c>
      <c r="G2450" s="1022">
        <v>4</v>
      </c>
      <c r="H2450" s="1022" t="s">
        <v>137</v>
      </c>
      <c r="I2450" s="1022">
        <f>'PETI 2026'!T20</f>
        <v>5</v>
      </c>
      <c r="J2450" s="1022">
        <f>'PETI 2026'!H20+'PETI 2026'!I20+'PETI 2026'!J20+'PETI 2026'!K20</f>
        <v>1</v>
      </c>
      <c r="K2450" s="1030">
        <f>'PETI 2026'!Y20+'PETI 2026'!Z20+'PETI 2026'!AA20+'PETI 2026'!AB20</f>
        <v>1</v>
      </c>
      <c r="L2450" s="1031">
        <f t="shared" si="298"/>
        <v>0.2</v>
      </c>
      <c r="M2450" s="1031">
        <f t="shared" si="297"/>
        <v>0.2</v>
      </c>
      <c r="N2450" s="1022">
        <f>'PETI 2026'!K20</f>
        <v>0</v>
      </c>
      <c r="O2450" s="1030">
        <f>'PETI 2026'!AB20</f>
        <v>0</v>
      </c>
      <c r="P2450" s="1029" t="e">
        <f t="shared" si="301"/>
        <v>#DIV/0!</v>
      </c>
      <c r="Q2450" s="1029"/>
      <c r="R2450" s="1030">
        <f t="shared" si="299"/>
        <v>0</v>
      </c>
      <c r="S2450" s="1030">
        <f t="shared" si="300"/>
        <v>0</v>
      </c>
    </row>
    <row r="2451" spans="1:19" ht="15">
      <c r="A2451" s="1022">
        <v>14</v>
      </c>
      <c r="B2451" s="1023" t="str">
        <f>'PETI 2026'!E21</f>
        <v>PETI14</v>
      </c>
      <c r="C2451" s="1022" t="str">
        <f t="shared" si="304"/>
        <v>PETI</v>
      </c>
      <c r="D2451" s="1057" t="s">
        <v>115</v>
      </c>
      <c r="E2451" s="1022" t="str">
        <f>'PETI 2026'!W21</f>
        <v>Oficina de Informática y  Desarrollo Tecnológico
SSMRC</v>
      </c>
      <c r="F2451" s="1022" t="str">
        <f>'PETI 2026'!F21</f>
        <v xml:space="preserve"> Implementación de soluciones con Power Platform</v>
      </c>
      <c r="G2451" s="1022">
        <v>4</v>
      </c>
      <c r="H2451" s="1022" t="s">
        <v>137</v>
      </c>
      <c r="I2451" s="1022">
        <f>'PETI 2026'!T21</f>
        <v>4</v>
      </c>
      <c r="J2451" s="1022">
        <f>'PETI 2026'!H21+'PETI 2026'!I21+'PETI 2026'!J21+'PETI 2026'!K21</f>
        <v>0</v>
      </c>
      <c r="K2451" s="1030">
        <f>'PETI 2026'!Y21+'PETI 2026'!Z21+'PETI 2026'!AA21+'PETI 2026'!AB21</f>
        <v>1</v>
      </c>
      <c r="L2451" s="1031">
        <f t="shared" si="298"/>
        <v>0</v>
      </c>
      <c r="M2451" s="1031">
        <f t="shared" si="297"/>
        <v>0.25</v>
      </c>
      <c r="N2451" s="1022">
        <f>'PETI 2026'!K21</f>
        <v>0</v>
      </c>
      <c r="O2451" s="1030">
        <f>'PETI 2026'!AB21</f>
        <v>0</v>
      </c>
      <c r="P2451" s="1029" t="e">
        <f t="shared" si="301"/>
        <v>#DIV/0!</v>
      </c>
      <c r="Q2451" s="1029"/>
      <c r="R2451" s="1030">
        <f t="shared" si="299"/>
        <v>1</v>
      </c>
      <c r="S2451" s="1030">
        <f t="shared" si="300"/>
        <v>0</v>
      </c>
    </row>
    <row r="2452" spans="1:19" ht="15">
      <c r="A2452" s="1022">
        <v>15</v>
      </c>
      <c r="B2452" s="1023" t="str">
        <f>'PETI 2026'!E22</f>
        <v>PETI15</v>
      </c>
      <c r="C2452" s="1022" t="str">
        <f t="shared" si="304"/>
        <v>PETI</v>
      </c>
      <c r="D2452" s="1057" t="s">
        <v>115</v>
      </c>
      <c r="E2452" s="1022" t="str">
        <f>'PETI 2026'!W22</f>
        <v>Oficina de Informática y  Desarrollo Tecnológico
Oficina Asesora de Planeación</v>
      </c>
      <c r="F2452" s="1022" t="str">
        <f>'PETI 2026'!F22</f>
        <v>Diseño e implementación del MDM.</v>
      </c>
      <c r="G2452" s="1022">
        <v>4</v>
      </c>
      <c r="H2452" s="1022" t="s">
        <v>137</v>
      </c>
      <c r="I2452" s="1022">
        <f>'PETI 2026'!T22</f>
        <v>5</v>
      </c>
      <c r="J2452" s="1022">
        <f>'PETI 2026'!H22+'PETI 2026'!I22+'PETI 2026'!J22+'PETI 2026'!K22</f>
        <v>1</v>
      </c>
      <c r="K2452" s="1030">
        <f>'PETI 2026'!Y22+'PETI 2026'!Z22+'PETI 2026'!AA22+'PETI 2026'!AB22</f>
        <v>1</v>
      </c>
      <c r="L2452" s="1031">
        <f t="shared" si="298"/>
        <v>0.2</v>
      </c>
      <c r="M2452" s="1031">
        <f t="shared" si="297"/>
        <v>0.2</v>
      </c>
      <c r="N2452" s="1022">
        <f>'PETI 2026'!K22</f>
        <v>1</v>
      </c>
      <c r="O2452" s="1030">
        <f>'PETI 2026'!AB22</f>
        <v>1</v>
      </c>
      <c r="P2452" s="1029">
        <f t="shared" si="301"/>
        <v>1</v>
      </c>
      <c r="Q2452" s="1029"/>
      <c r="R2452" s="1030">
        <f t="shared" si="299"/>
        <v>0</v>
      </c>
      <c r="S2452" s="1030">
        <f t="shared" si="300"/>
        <v>0</v>
      </c>
    </row>
    <row r="2453" spans="1:19" ht="15">
      <c r="A2453" s="1022">
        <v>16</v>
      </c>
      <c r="B2453" s="1023" t="str">
        <f>'PETI 2026'!E23</f>
        <v>PETI16</v>
      </c>
      <c r="C2453" s="1022" t="str">
        <f t="shared" si="304"/>
        <v>PETI</v>
      </c>
      <c r="D2453" s="1057" t="s">
        <v>115</v>
      </c>
      <c r="E2453" s="1022" t="str">
        <f>'PETI 2026'!W23</f>
        <v xml:space="preserve">Oficina de Informática y  Desarrollo Tecnológico
</v>
      </c>
      <c r="F2453" s="1022" t="str">
        <f>'PETI 2026'!F23</f>
        <v xml:space="preserve">Implementar el Plan Estratégico de Seguridad y Privacidad de la información </v>
      </c>
      <c r="G2453" s="1022">
        <v>4</v>
      </c>
      <c r="H2453" s="1022" t="s">
        <v>137</v>
      </c>
      <c r="I2453" s="1022">
        <f>'PETI 2026'!T23</f>
        <v>3</v>
      </c>
      <c r="J2453" s="1022">
        <f>'PETI 2026'!H23+'PETI 2026'!I23+'PETI 2026'!J23+'PETI 2026'!K23</f>
        <v>1</v>
      </c>
      <c r="K2453" s="1030">
        <f>'PETI 2026'!Y23+'PETI 2026'!Z23+'PETI 2026'!AA23+'PETI 2026'!AB23</f>
        <v>1</v>
      </c>
      <c r="L2453" s="1031">
        <f t="shared" si="298"/>
        <v>0.33333333333333331</v>
      </c>
      <c r="M2453" s="1031">
        <f t="shared" si="297"/>
        <v>0.33333333333333331</v>
      </c>
      <c r="N2453" s="1022">
        <f>'PETI 2026'!K23</f>
        <v>0</v>
      </c>
      <c r="O2453" s="1030">
        <f>'PETI 2026'!AB23</f>
        <v>0</v>
      </c>
      <c r="P2453" s="1029" t="e">
        <f t="shared" si="301"/>
        <v>#DIV/0!</v>
      </c>
      <c r="Q2453" s="1029"/>
      <c r="R2453" s="1030">
        <f t="shared" si="299"/>
        <v>0</v>
      </c>
      <c r="S2453" s="1030">
        <f t="shared" si="300"/>
        <v>0</v>
      </c>
    </row>
    <row r="2454" spans="1:19" ht="15">
      <c r="A2454" s="1022">
        <v>17</v>
      </c>
      <c r="B2454" s="1023" t="str">
        <f>'PETI 2026'!E24</f>
        <v>PETI17</v>
      </c>
      <c r="C2454" s="1022" t="str">
        <f t="shared" si="304"/>
        <v>PETI</v>
      </c>
      <c r="D2454" s="1057" t="s">
        <v>115</v>
      </c>
      <c r="E2454" s="1022" t="str">
        <f>'PETI 2026'!W24</f>
        <v>Oficina de Informática y  Desarrollo Tecnológico</v>
      </c>
      <c r="F2454" s="1022" t="str">
        <f>'PETI 2026'!F24</f>
        <v>Adopción e implementación de la arquitectura de seguridad de la información y ciberseguridad</v>
      </c>
      <c r="G2454" s="1022">
        <v>4</v>
      </c>
      <c r="H2454" s="1022" t="s">
        <v>137</v>
      </c>
      <c r="I2454" s="1022">
        <f>'PETI 2026'!T24</f>
        <v>4</v>
      </c>
      <c r="J2454" s="1022">
        <f>'PETI 2026'!H24+'PETI 2026'!I24+'PETI 2026'!J24+'PETI 2026'!K24</f>
        <v>1</v>
      </c>
      <c r="K2454" s="1030">
        <f>'PETI 2026'!Y24+'PETI 2026'!Z24+'PETI 2026'!AA24+'PETI 2026'!AB24</f>
        <v>1</v>
      </c>
      <c r="L2454" s="1031">
        <f t="shared" si="298"/>
        <v>0.25</v>
      </c>
      <c r="M2454" s="1031">
        <f t="shared" ref="M2454:M2517" si="305">K2454/I2454</f>
        <v>0.25</v>
      </c>
      <c r="N2454" s="1022">
        <f>'PETI 2026'!K24</f>
        <v>1</v>
      </c>
      <c r="O2454" s="1030">
        <f>'PETI 2026'!AB24</f>
        <v>0</v>
      </c>
      <c r="P2454" s="1029">
        <f t="shared" si="301"/>
        <v>0</v>
      </c>
      <c r="Q2454" s="1029"/>
      <c r="R2454" s="1030">
        <f t="shared" si="299"/>
        <v>0</v>
      </c>
      <c r="S2454" s="1030">
        <f t="shared" si="300"/>
        <v>-1</v>
      </c>
    </row>
    <row r="2455" spans="1:19" ht="15">
      <c r="A2455" s="1022">
        <v>18</v>
      </c>
      <c r="B2455" s="1023" t="str">
        <f>'PETI 2026'!E25</f>
        <v>PETI18</v>
      </c>
      <c r="C2455" s="1022" t="str">
        <f t="shared" ref="C2455:C2470" si="306">C2434</f>
        <v>PETI</v>
      </c>
      <c r="D2455" s="1057" t="s">
        <v>115</v>
      </c>
      <c r="E2455" s="1022" t="str">
        <f>'PETI 2026'!W25</f>
        <v>Oficina de Informática y  Desarrollo Tecnológico</v>
      </c>
      <c r="F2455" s="1022" t="str">
        <f>'PETI 2026'!F25</f>
        <v>Solución de gestión de identidades</v>
      </c>
      <c r="G2455" s="1022">
        <v>4</v>
      </c>
      <c r="H2455" s="1022" t="s">
        <v>137</v>
      </c>
      <c r="I2455" s="1022">
        <f>'PETI 2026'!T25</f>
        <v>6</v>
      </c>
      <c r="J2455" s="1022">
        <f>'PETI 2026'!H25+'PETI 2026'!I25+'PETI 2026'!J25+'PETI 2026'!K25</f>
        <v>1</v>
      </c>
      <c r="K2455" s="1030">
        <f>'PETI 2026'!Y25+'PETI 2026'!Z25+'PETI 2026'!AA25+'PETI 2026'!AB25</f>
        <v>1</v>
      </c>
      <c r="L2455" s="1031">
        <f t="shared" si="298"/>
        <v>0.16666666666666666</v>
      </c>
      <c r="M2455" s="1031">
        <f t="shared" si="305"/>
        <v>0.16666666666666666</v>
      </c>
      <c r="N2455" s="1022">
        <f>'PETI 2026'!K25</f>
        <v>0</v>
      </c>
      <c r="O2455" s="1030">
        <f>'PETI 2026'!AB25</f>
        <v>0</v>
      </c>
      <c r="P2455" s="1029" t="e">
        <f t="shared" si="301"/>
        <v>#DIV/0!</v>
      </c>
      <c r="Q2455" s="1029"/>
      <c r="R2455" s="1030">
        <f t="shared" si="299"/>
        <v>0</v>
      </c>
      <c r="S2455" s="1030">
        <f t="shared" si="300"/>
        <v>0</v>
      </c>
    </row>
    <row r="2456" spans="1:19" ht="15">
      <c r="A2456" s="1022">
        <v>19</v>
      </c>
      <c r="B2456" s="1023" t="str">
        <f>'PETI 2026'!E26</f>
        <v>PETI19</v>
      </c>
      <c r="C2456" s="1022" t="str">
        <f t="shared" si="306"/>
        <v>PETI</v>
      </c>
      <c r="D2456" s="1057" t="s">
        <v>115</v>
      </c>
      <c r="E2456" s="1022" t="str">
        <f>'PETI 2026'!W26</f>
        <v>Oficina de Informática y  Desarrollo Tecnológico</v>
      </c>
      <c r="F2456" s="1022" t="str">
        <f>'PETI 2026'!F26</f>
        <v xml:space="preserve">Mejoramiento herramienta de Help Desk que cubra los dominios de ITIL </v>
      </c>
      <c r="G2456" s="1022">
        <v>4</v>
      </c>
      <c r="H2456" s="1022" t="s">
        <v>137</v>
      </c>
      <c r="I2456" s="1022">
        <f>'PETI 2026'!T26</f>
        <v>6</v>
      </c>
      <c r="J2456" s="1022">
        <f>'PETI 2026'!H26+'PETI 2026'!I26+'PETI 2026'!J26+'PETI 2026'!K26</f>
        <v>1</v>
      </c>
      <c r="K2456" s="1030">
        <f>'PETI 2026'!Y26+'PETI 2026'!Z26+'PETI 2026'!AA26+'PETI 2026'!AB26</f>
        <v>1</v>
      </c>
      <c r="L2456" s="1031">
        <f t="shared" si="298"/>
        <v>0.16666666666666666</v>
      </c>
      <c r="M2456" s="1031">
        <f t="shared" si="305"/>
        <v>0.16666666666666666</v>
      </c>
      <c r="N2456" s="1022">
        <f>'PETI 2026'!K26</f>
        <v>0</v>
      </c>
      <c r="O2456" s="1030">
        <f>'PETI 2026'!AB26</f>
        <v>0</v>
      </c>
      <c r="P2456" s="1029" t="e">
        <f t="shared" si="301"/>
        <v>#DIV/0!</v>
      </c>
      <c r="Q2456" s="1029"/>
      <c r="R2456" s="1030">
        <f t="shared" si="299"/>
        <v>0</v>
      </c>
      <c r="S2456" s="1030">
        <f t="shared" si="300"/>
        <v>0</v>
      </c>
    </row>
    <row r="2457" spans="1:19" ht="15">
      <c r="A2457" s="1022">
        <v>20</v>
      </c>
      <c r="B2457" s="1023" t="str">
        <f>'PETI 2026'!E27</f>
        <v>PETI20</v>
      </c>
      <c r="C2457" s="1022" t="str">
        <f t="shared" si="306"/>
        <v>PETI</v>
      </c>
      <c r="D2457" s="1057" t="s">
        <v>115</v>
      </c>
      <c r="E2457" s="1022" t="str">
        <f>'PETI 2026'!W27</f>
        <v>Oficina de Informática y  Desarrollo Tecnológico</v>
      </c>
      <c r="F2457" s="1022" t="str">
        <f>'PETI 2026'!F27</f>
        <v>Implementación y puesta en producción del DEVOPS Institucional</v>
      </c>
      <c r="G2457" s="1022">
        <v>4</v>
      </c>
      <c r="H2457" s="1022" t="s">
        <v>137</v>
      </c>
      <c r="I2457" s="1022">
        <f>'PETI 2026'!T27</f>
        <v>6</v>
      </c>
      <c r="J2457" s="1022">
        <f>'PETI 2026'!H27+'PETI 2026'!I27+'PETI 2026'!J27+'PETI 2026'!K27</f>
        <v>1</v>
      </c>
      <c r="K2457" s="1030">
        <f>'PETI 2026'!Y27+'PETI 2026'!Z27+'PETI 2026'!AA27+'PETI 2026'!AB27</f>
        <v>1</v>
      </c>
      <c r="L2457" s="1031">
        <f t="shared" si="298"/>
        <v>0.16666666666666666</v>
      </c>
      <c r="M2457" s="1031">
        <f t="shared" si="305"/>
        <v>0.16666666666666666</v>
      </c>
      <c r="N2457" s="1022">
        <f>'PETI 2026'!K27</f>
        <v>0</v>
      </c>
      <c r="O2457" s="1030">
        <f>'PETI 2026'!AB27</f>
        <v>0</v>
      </c>
      <c r="P2457" s="1029" t="e">
        <f t="shared" si="301"/>
        <v>#DIV/0!</v>
      </c>
      <c r="Q2457" s="1029"/>
      <c r="R2457" s="1030">
        <f t="shared" si="299"/>
        <v>0</v>
      </c>
      <c r="S2457" s="1030">
        <f t="shared" si="300"/>
        <v>0</v>
      </c>
    </row>
    <row r="2458" spans="1:19" ht="15">
      <c r="A2458" s="1022">
        <v>21</v>
      </c>
      <c r="B2458" s="1023" t="str">
        <f>'PETI 2026'!E28</f>
        <v>PETI21</v>
      </c>
      <c r="C2458" s="1022" t="str">
        <f t="shared" si="306"/>
        <v>PETI</v>
      </c>
      <c r="D2458" s="1057" t="s">
        <v>115</v>
      </c>
      <c r="E2458" s="1022" t="str">
        <f>'PETI 2026'!W28</f>
        <v>Oficina de Informática y  Desarrollo Tecnológico</v>
      </c>
      <c r="F2458" s="1022" t="str">
        <f>'PETI 2026'!F28</f>
        <v>Consolidación de IPV4-IPV6</v>
      </c>
      <c r="G2458" s="1022">
        <v>4</v>
      </c>
      <c r="H2458" s="1022" t="s">
        <v>137</v>
      </c>
      <c r="I2458" s="1022">
        <f>'PETI 2026'!T28</f>
        <v>9</v>
      </c>
      <c r="J2458" s="1022">
        <f>'PETI 2026'!H28+'PETI 2026'!I28+'PETI 2026'!J28+'PETI 2026'!K28</f>
        <v>3</v>
      </c>
      <c r="K2458" s="1030">
        <f>'PETI 2026'!Y28+'PETI 2026'!Z28+'PETI 2026'!AA28+'PETI 2026'!AB28</f>
        <v>1</v>
      </c>
      <c r="L2458" s="1031">
        <f t="shared" si="298"/>
        <v>0.33333333333333331</v>
      </c>
      <c r="M2458" s="1031">
        <f t="shared" si="305"/>
        <v>0.1111111111111111</v>
      </c>
      <c r="N2458" s="1022">
        <f>'PETI 2026'!K28</f>
        <v>0</v>
      </c>
      <c r="O2458" s="1030">
        <f>'PETI 2026'!AB28</f>
        <v>0</v>
      </c>
      <c r="P2458" s="1029" t="e">
        <f t="shared" si="301"/>
        <v>#DIV/0!</v>
      </c>
      <c r="Q2458" s="1029"/>
      <c r="R2458" s="1030">
        <f t="shared" si="299"/>
        <v>-2</v>
      </c>
      <c r="S2458" s="1030">
        <f t="shared" si="300"/>
        <v>0</v>
      </c>
    </row>
    <row r="2459" spans="1:19" ht="15">
      <c r="A2459" s="1022">
        <v>22</v>
      </c>
      <c r="B2459" s="1023" t="str">
        <f>'PETI 2026'!E29</f>
        <v>PETI22</v>
      </c>
      <c r="C2459" s="1022" t="str">
        <f t="shared" si="306"/>
        <v>PETI</v>
      </c>
      <c r="D2459" s="1057" t="s">
        <v>115</v>
      </c>
      <c r="E2459" s="1022" t="str">
        <f>'PETI 2026'!W29</f>
        <v>Oficina de Informática y  Desarrollo Tecnológico</v>
      </c>
      <c r="F2459" s="1022" t="str">
        <f>'PETI 2026'!F29</f>
        <v>Gestión de infraestructura de red y telecomunicaciones</v>
      </c>
      <c r="G2459" s="1022">
        <v>4</v>
      </c>
      <c r="H2459" s="1022" t="s">
        <v>137</v>
      </c>
      <c r="I2459" s="1022">
        <f>'PETI 2026'!T29</f>
        <v>10</v>
      </c>
      <c r="J2459" s="1022">
        <f>'PETI 2026'!H29+'PETI 2026'!I29+'PETI 2026'!J29+'PETI 2026'!K29</f>
        <v>2</v>
      </c>
      <c r="K2459" s="1030">
        <f>'PETI 2026'!Y29+'PETI 2026'!Z29+'PETI 2026'!AA29+'PETI 2026'!AB29</f>
        <v>2</v>
      </c>
      <c r="L2459" s="1031">
        <f t="shared" si="298"/>
        <v>0.2</v>
      </c>
      <c r="M2459" s="1031">
        <f t="shared" si="305"/>
        <v>0.2</v>
      </c>
      <c r="N2459" s="1022">
        <f>'PETI 2026'!K29</f>
        <v>0</v>
      </c>
      <c r="O2459" s="1030">
        <f>'PETI 2026'!AB29</f>
        <v>0</v>
      </c>
      <c r="P2459" s="1029" t="e">
        <f t="shared" si="301"/>
        <v>#DIV/0!</v>
      </c>
      <c r="Q2459" s="1029"/>
      <c r="R2459" s="1030">
        <f t="shared" si="299"/>
        <v>0</v>
      </c>
      <c r="S2459" s="1030">
        <f t="shared" si="300"/>
        <v>0</v>
      </c>
    </row>
    <row r="2460" spans="1:19" ht="15">
      <c r="A2460" s="1022">
        <v>23</v>
      </c>
      <c r="B2460" s="1023" t="str">
        <f>'PETI 2026'!E30</f>
        <v>PETI23</v>
      </c>
      <c r="C2460" s="1022" t="str">
        <f t="shared" si="306"/>
        <v>PETI</v>
      </c>
      <c r="D2460" s="1057" t="s">
        <v>115</v>
      </c>
      <c r="E2460" s="1022" t="str">
        <f>'PETI 2026'!W30</f>
        <v>Oficina de Informática y  Desarrollo Tecnológico</v>
      </c>
      <c r="F2460" s="1022" t="str">
        <f>'PETI 2026'!F30</f>
        <v xml:space="preserve"> Plan de intervención de servicios tecnológicos</v>
      </c>
      <c r="G2460" s="1022">
        <v>4</v>
      </c>
      <c r="H2460" s="1022" t="s">
        <v>137</v>
      </c>
      <c r="I2460" s="1022">
        <f>'PETI 2026'!T30</f>
        <v>5</v>
      </c>
      <c r="J2460" s="1022">
        <f>'PETI 2026'!H30+'PETI 2026'!I30+'PETI 2026'!J30+'PETI 2026'!K30</f>
        <v>2</v>
      </c>
      <c r="K2460" s="1030">
        <f>'PETI 2026'!Y30+'PETI 2026'!Z30+'PETI 2026'!AA30+'PETI 2026'!AB30</f>
        <v>2</v>
      </c>
      <c r="L2460" s="1031">
        <f t="shared" si="298"/>
        <v>0.4</v>
      </c>
      <c r="M2460" s="1031">
        <f t="shared" si="305"/>
        <v>0.4</v>
      </c>
      <c r="N2460" s="1022">
        <f>'PETI 2026'!K30</f>
        <v>0</v>
      </c>
      <c r="O2460" s="1030">
        <f>'PETI 2026'!AB30</f>
        <v>0</v>
      </c>
      <c r="P2460" s="1029" t="e">
        <f t="shared" si="301"/>
        <v>#DIV/0!</v>
      </c>
      <c r="Q2460" s="1029"/>
      <c r="R2460" s="1030">
        <f t="shared" si="299"/>
        <v>0</v>
      </c>
      <c r="S2460" s="1030">
        <f t="shared" si="300"/>
        <v>0</v>
      </c>
    </row>
    <row r="2461" spans="1:19" ht="15.75" customHeight="1">
      <c r="A2461" s="1022">
        <v>24</v>
      </c>
      <c r="B2461" s="1023" t="str">
        <f>'PETI 2026'!E31</f>
        <v>PETI24</v>
      </c>
      <c r="C2461" s="1022" t="str">
        <f t="shared" si="306"/>
        <v>PETI</v>
      </c>
      <c r="D2461" s="1057" t="s">
        <v>115</v>
      </c>
      <c r="E2461" s="1022" t="str">
        <f>'PETI 2026'!W31</f>
        <v>Oficina de Informática y  Desarrollo Tecnológico</v>
      </c>
      <c r="F2461"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461" s="1022">
        <v>4</v>
      </c>
      <c r="H2461" s="1022" t="s">
        <v>137</v>
      </c>
      <c r="I2461" s="1022">
        <f>'PETI 2026'!T31</f>
        <v>3</v>
      </c>
      <c r="J2461" s="1022">
        <f>'PETI 2026'!H31+'PETI 2026'!I31+'PETI 2026'!J31+'PETI 2026'!K31</f>
        <v>1</v>
      </c>
      <c r="K2461" s="1030">
        <f>'PETI 2026'!Y31+'PETI 2026'!Z31+'PETI 2026'!AA31+'PETI 2026'!AB31</f>
        <v>1</v>
      </c>
      <c r="L2461" s="1031">
        <f t="shared" si="298"/>
        <v>0.33333333333333331</v>
      </c>
      <c r="M2461" s="1031">
        <f t="shared" si="305"/>
        <v>0.33333333333333331</v>
      </c>
      <c r="N2461" s="1022">
        <f>'PETI 2026'!K31</f>
        <v>0</v>
      </c>
      <c r="O2461" s="1030">
        <f>'PETI 2026'!AB31</f>
        <v>0</v>
      </c>
      <c r="P2461" s="1029" t="e">
        <f t="shared" si="301"/>
        <v>#DIV/0!</v>
      </c>
      <c r="Q2461" s="1029"/>
      <c r="R2461" s="1030">
        <f t="shared" si="299"/>
        <v>0</v>
      </c>
      <c r="S2461" s="1030">
        <f t="shared" si="300"/>
        <v>0</v>
      </c>
    </row>
    <row r="2462" spans="1:19" ht="15">
      <c r="A2462" s="1022">
        <v>1</v>
      </c>
      <c r="B2462" s="1023" t="str">
        <f>'PETI 2026'!E8</f>
        <v>PETI1</v>
      </c>
      <c r="C2462" s="1022" t="str">
        <f t="shared" si="306"/>
        <v>PETI</v>
      </c>
      <c r="D2462" s="1057" t="s">
        <v>115</v>
      </c>
      <c r="E2462" s="1022" t="str">
        <f>'PETI 2026'!W8</f>
        <v>Oficina de Informática y  Desarrollo Tecnológico
Oficina Asesora de Planeación</v>
      </c>
      <c r="F2462"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462" s="1022">
        <v>5</v>
      </c>
      <c r="H2462" s="1022" t="s">
        <v>138</v>
      </c>
      <c r="I2462" s="1022">
        <f>'PETI 2026'!T8</f>
        <v>3</v>
      </c>
      <c r="J2462" s="1022">
        <f>'PETI 2026'!H8+'PETI 2026'!I8+'PETI 2026'!J8+'PETI 2026'!K8+'PETI 2026'!L8</f>
        <v>1</v>
      </c>
      <c r="K2462" s="1030">
        <f>'PETI 2026'!Y8+'PETI 2026'!Z8+'PETI 2026'!AA8+'PETI 2026'!AB8+'PETI 2026'!AC8</f>
        <v>1</v>
      </c>
      <c r="L2462" s="1031">
        <f t="shared" si="298"/>
        <v>0.33333333333333331</v>
      </c>
      <c r="M2462" s="1031">
        <f t="shared" si="305"/>
        <v>0.33333333333333331</v>
      </c>
      <c r="N2462" s="1022">
        <f>'PETI 2026'!L8</f>
        <v>0</v>
      </c>
      <c r="O2462" s="1030">
        <f>'PETI 2026'!AC8</f>
        <v>0</v>
      </c>
      <c r="P2462" s="1029" t="e">
        <f t="shared" si="301"/>
        <v>#DIV/0!</v>
      </c>
      <c r="Q2462" s="1029"/>
      <c r="R2462" s="1030">
        <f t="shared" si="299"/>
        <v>0</v>
      </c>
      <c r="S2462" s="1030">
        <f t="shared" si="300"/>
        <v>0</v>
      </c>
    </row>
    <row r="2463" spans="1:19" ht="15">
      <c r="A2463" s="1022">
        <v>2</v>
      </c>
      <c r="B2463" s="1023" t="str">
        <f>'PETI 2026'!E9</f>
        <v>PETI2</v>
      </c>
      <c r="C2463" s="1022" t="str">
        <f t="shared" si="306"/>
        <v>PETI</v>
      </c>
      <c r="D2463" s="1057" t="s">
        <v>115</v>
      </c>
      <c r="E2463" s="1022" t="str">
        <f>'PETI 2026'!W9</f>
        <v>Oficina Asesora de Planeación</v>
      </c>
      <c r="F2463" s="1022" t="str">
        <f>'PETI 2026'!F9</f>
        <v>Procesos y políticas de Gobierno de datos, arquitectura de datos, Calidad de datos, analítica de datos.</v>
      </c>
      <c r="G2463" s="1022">
        <v>5</v>
      </c>
      <c r="H2463" s="1022" t="s">
        <v>138</v>
      </c>
      <c r="I2463" s="1022">
        <f>'PETI 2026'!T9</f>
        <v>4</v>
      </c>
      <c r="J2463" s="1022">
        <f>'PETI 2026'!H9+'PETI 2026'!I9+'PETI 2026'!J9+'PETI 2026'!K9+'PETI 2026'!L9</f>
        <v>2</v>
      </c>
      <c r="K2463" s="1030">
        <f>'PETI 2026'!Y9+'PETI 2026'!Z9+'PETI 2026'!AA9+'PETI 2026'!AB9+'PETI 2026'!AC9</f>
        <v>1</v>
      </c>
      <c r="L2463" s="1031">
        <f t="shared" si="298"/>
        <v>0.5</v>
      </c>
      <c r="M2463" s="1031">
        <f t="shared" si="305"/>
        <v>0.25</v>
      </c>
      <c r="N2463" s="1022">
        <f>'PETI 2026'!L9</f>
        <v>1</v>
      </c>
      <c r="O2463" s="1030">
        <f>'PETI 2026'!AC9</f>
        <v>0</v>
      </c>
      <c r="P2463" s="1029">
        <f t="shared" si="301"/>
        <v>0</v>
      </c>
      <c r="Q2463" s="1029"/>
      <c r="R2463" s="1030">
        <f t="shared" si="299"/>
        <v>-1</v>
      </c>
      <c r="S2463" s="1030">
        <f t="shared" si="300"/>
        <v>-1</v>
      </c>
    </row>
    <row r="2464" spans="1:19" ht="15">
      <c r="A2464" s="1022">
        <v>3</v>
      </c>
      <c r="B2464" s="1023" t="str">
        <f>'PETI 2026'!E10</f>
        <v>PETI3</v>
      </c>
      <c r="C2464" s="1022" t="str">
        <f t="shared" si="306"/>
        <v>PETI</v>
      </c>
      <c r="D2464" s="1057" t="s">
        <v>115</v>
      </c>
      <c r="E2464" s="1022" t="str">
        <f>'PETI 2026'!W10</f>
        <v>Oficina Asesora de Planeación</v>
      </c>
      <c r="F2464" s="1022" t="str">
        <f>'PETI 2026'!F10</f>
        <v>Implementación de los procesos y políticas de  Gobierno de datos,  calidad de datos, arquitectura de dato y analítica</v>
      </c>
      <c r="G2464" s="1022">
        <v>5</v>
      </c>
      <c r="H2464" s="1022" t="s">
        <v>138</v>
      </c>
      <c r="I2464" s="1022">
        <f>'PETI 2026'!T10</f>
        <v>4</v>
      </c>
      <c r="J2464" s="1022">
        <f>'PETI 2026'!H10+'PETI 2026'!I10+'PETI 2026'!J10+'PETI 2026'!K10+'PETI 2026'!L10</f>
        <v>1</v>
      </c>
      <c r="K2464" s="1030">
        <f>'PETI 2026'!Y10+'PETI 2026'!Z10+'PETI 2026'!AA10+'PETI 2026'!AB10+'PETI 2026'!AC10</f>
        <v>1</v>
      </c>
      <c r="L2464" s="1031">
        <f t="shared" si="298"/>
        <v>0.25</v>
      </c>
      <c r="M2464" s="1031">
        <f t="shared" si="305"/>
        <v>0.25</v>
      </c>
      <c r="N2464" s="1022">
        <f>'PETI 2026'!L10</f>
        <v>1</v>
      </c>
      <c r="O2464" s="1030">
        <f>'PETI 2026'!AC10</f>
        <v>0</v>
      </c>
      <c r="P2464" s="1029">
        <f t="shared" si="301"/>
        <v>0</v>
      </c>
      <c r="Q2464" s="1029"/>
      <c r="R2464" s="1030">
        <f t="shared" si="299"/>
        <v>0</v>
      </c>
      <c r="S2464" s="1030">
        <f t="shared" si="300"/>
        <v>-1</v>
      </c>
    </row>
    <row r="2465" spans="1:19" ht="15">
      <c r="A2465" s="1022">
        <v>4</v>
      </c>
      <c r="B2465" s="1023" t="str">
        <f>'PETI 2026'!E11</f>
        <v>PETI4</v>
      </c>
      <c r="C2465" s="1022" t="str">
        <f t="shared" si="306"/>
        <v>PETI</v>
      </c>
      <c r="D2465" s="1057" t="s">
        <v>115</v>
      </c>
      <c r="E2465" s="1022" t="str">
        <f>'PETI 2026'!W11</f>
        <v>Oficina de Informática y  Desarrollo Tecnológico
Oficina Asesora de Planeación</v>
      </c>
      <c r="F2465" s="1022" t="str">
        <f>'PETI 2026'!F11</f>
        <v xml:space="preserve">
Realizar la identificación de los flujos de información y datos, así como la diagramación de los laboratorios piloto priorizados.</v>
      </c>
      <c r="G2465" s="1022">
        <v>5</v>
      </c>
      <c r="H2465" s="1022" t="s">
        <v>138</v>
      </c>
      <c r="I2465" s="1022">
        <f>'PETI 2026'!T11</f>
        <v>4</v>
      </c>
      <c r="J2465" s="1022">
        <f>'PETI 2026'!H11+'PETI 2026'!I11+'PETI 2026'!J11+'PETI 2026'!K11+'PETI 2026'!L11</f>
        <v>2</v>
      </c>
      <c r="K2465" s="1030">
        <f>'PETI 2026'!Y11+'PETI 2026'!Z11+'PETI 2026'!AA11+'PETI 2026'!AB11+'PETI 2026'!AC11</f>
        <v>1</v>
      </c>
      <c r="L2465" s="1031">
        <f t="shared" si="298"/>
        <v>0.5</v>
      </c>
      <c r="M2465" s="1031">
        <f t="shared" si="305"/>
        <v>0.25</v>
      </c>
      <c r="N2465" s="1022">
        <f>'PETI 2026'!L11</f>
        <v>1</v>
      </c>
      <c r="O2465" s="1030">
        <f>'PETI 2026'!AC11</f>
        <v>0</v>
      </c>
      <c r="P2465" s="1029">
        <f t="shared" si="301"/>
        <v>0</v>
      </c>
      <c r="Q2465" s="1029"/>
      <c r="R2465" s="1030">
        <f t="shared" si="299"/>
        <v>-1</v>
      </c>
      <c r="S2465" s="1030">
        <f t="shared" si="300"/>
        <v>-1</v>
      </c>
    </row>
    <row r="2466" spans="1:19" ht="15">
      <c r="A2466" s="1022">
        <v>5</v>
      </c>
      <c r="B2466" s="1023" t="str">
        <f>'PETI 2026'!E12</f>
        <v>PETI5</v>
      </c>
      <c r="C2466" s="1022" t="str">
        <f t="shared" si="306"/>
        <v>PETI</v>
      </c>
      <c r="D2466" s="1057" t="s">
        <v>115</v>
      </c>
      <c r="E2466" s="1022" t="str">
        <f>'PETI 2026'!W12</f>
        <v>Oficina Asesora de Planeación</v>
      </c>
      <c r="F2466" s="1022" t="str">
        <f>'PETI 2026'!F12</f>
        <v>Levantamiento de requerimientos, Análisis, Diseño e implementación de indicadores de negocio haciendo uso de herramientas de analítica de datos.</v>
      </c>
      <c r="G2466" s="1022">
        <v>5</v>
      </c>
      <c r="H2466" s="1022" t="s">
        <v>138</v>
      </c>
      <c r="I2466" s="1022">
        <f>'PETI 2026'!T12</f>
        <v>4</v>
      </c>
      <c r="J2466" s="1022">
        <f>'PETI 2026'!H12+'PETI 2026'!I12+'PETI 2026'!J12+'PETI 2026'!K12+'PETI 2026'!L12</f>
        <v>2</v>
      </c>
      <c r="K2466" s="1030">
        <f>'PETI 2026'!Y12+'PETI 2026'!Z12+'PETI 2026'!AA12+'PETI 2026'!AB12+'PETI 2026'!AC12</f>
        <v>1</v>
      </c>
      <c r="L2466" s="1031">
        <f t="shared" ref="L2466:L2660" si="307">J2466/I2466</f>
        <v>0.5</v>
      </c>
      <c r="M2466" s="1031">
        <f t="shared" si="305"/>
        <v>0.25</v>
      </c>
      <c r="N2466" s="1022">
        <f>'PETI 2026'!L12</f>
        <v>1</v>
      </c>
      <c r="O2466" s="1030">
        <f>'PETI 2026'!AC12</f>
        <v>0</v>
      </c>
      <c r="P2466" s="1029">
        <f t="shared" si="301"/>
        <v>0</v>
      </c>
      <c r="Q2466" s="1029"/>
      <c r="R2466" s="1030">
        <f t="shared" ref="R2466:R2660" si="308">K2466-J2466</f>
        <v>-1</v>
      </c>
      <c r="S2466" s="1030">
        <f t="shared" ref="S2466:S2660" si="309">O2466-N2466</f>
        <v>-1</v>
      </c>
    </row>
    <row r="2467" spans="1:19" ht="15">
      <c r="A2467" s="1022">
        <v>6</v>
      </c>
      <c r="B2467" s="1023" t="str">
        <f>'PETI 2026'!E13</f>
        <v>PETI6</v>
      </c>
      <c r="C2467" s="1022" t="str">
        <f t="shared" si="306"/>
        <v>PETI</v>
      </c>
      <c r="D2467" s="1057" t="s">
        <v>115</v>
      </c>
      <c r="E2467" s="1022" t="str">
        <f>'PETI 2026'!W13</f>
        <v>Oficina Asesora de Planeación</v>
      </c>
      <c r="F2467" s="1022" t="str">
        <f>'PETI 2026'!F13</f>
        <v>Consolidación de la iniciativa del proceso de ensayo de actitud y estudios colaborativos.</v>
      </c>
      <c r="G2467" s="1022">
        <v>5</v>
      </c>
      <c r="H2467" s="1022" t="s">
        <v>138</v>
      </c>
      <c r="I2467" s="1022">
        <f>'PETI 2026'!T13</f>
        <v>2</v>
      </c>
      <c r="J2467" s="1022">
        <f>'PETI 2026'!H13+'PETI 2026'!I13+'PETI 2026'!J13+'PETI 2026'!K13+'PETI 2026'!L13</f>
        <v>0</v>
      </c>
      <c r="K2467" s="1030">
        <f>'PETI 2026'!Y13+'PETI 2026'!Z13+'PETI 2026'!AA13+'PETI 2026'!AB13+'PETI 2026'!AC13</f>
        <v>1</v>
      </c>
      <c r="L2467" s="1031">
        <f t="shared" si="307"/>
        <v>0</v>
      </c>
      <c r="M2467" s="1031">
        <f t="shared" si="305"/>
        <v>0.5</v>
      </c>
      <c r="N2467" s="1022">
        <f>'PETI 2026'!L13</f>
        <v>0</v>
      </c>
      <c r="O2467" s="1030">
        <f>'PETI 2026'!AC13</f>
        <v>0</v>
      </c>
      <c r="P2467" s="1029" t="e">
        <f t="shared" si="301"/>
        <v>#DIV/0!</v>
      </c>
      <c r="Q2467" s="1029"/>
      <c r="R2467" s="1030">
        <f t="shared" si="308"/>
        <v>1</v>
      </c>
      <c r="S2467" s="1030">
        <f t="shared" si="309"/>
        <v>0</v>
      </c>
    </row>
    <row r="2468" spans="1:19" ht="15">
      <c r="A2468" s="1022">
        <v>7</v>
      </c>
      <c r="B2468" s="1023" t="str">
        <f>'PETI 2026'!E14</f>
        <v>PETI7</v>
      </c>
      <c r="C2468" s="1022" t="str">
        <f t="shared" si="306"/>
        <v>PETI</v>
      </c>
      <c r="D2468" s="1057" t="s">
        <v>115</v>
      </c>
      <c r="E2468" s="1022" t="str">
        <f>'PETI 2026'!W14</f>
        <v>Oficina Asesora de Planeación</v>
      </c>
      <c r="F2468" s="1022" t="str">
        <f>'PETI 2026'!F14</f>
        <v>Plan nacional de la infraestructura de datos ( Vigencia 2026 ) y plan de preservación digital</v>
      </c>
      <c r="G2468" s="1022">
        <v>5</v>
      </c>
      <c r="H2468" s="1022" t="s">
        <v>138</v>
      </c>
      <c r="I2468" s="1022">
        <f>'PETI 2026'!T14</f>
        <v>4</v>
      </c>
      <c r="J2468" s="1022">
        <f>'PETI 2026'!H14+'PETI 2026'!I14+'PETI 2026'!J14+'PETI 2026'!K14+'PETI 2026'!L14</f>
        <v>2</v>
      </c>
      <c r="K2468" s="1030">
        <f>'PETI 2026'!Y14+'PETI 2026'!Z14+'PETI 2026'!AA14+'PETI 2026'!AB14+'PETI 2026'!AC14</f>
        <v>1</v>
      </c>
      <c r="L2468" s="1031">
        <f t="shared" si="307"/>
        <v>0.5</v>
      </c>
      <c r="M2468" s="1031">
        <f t="shared" si="305"/>
        <v>0.25</v>
      </c>
      <c r="N2468" s="1022">
        <f>'PETI 2026'!L14</f>
        <v>1</v>
      </c>
      <c r="O2468" s="1030">
        <f>'PETI 2026'!AC14</f>
        <v>0</v>
      </c>
      <c r="P2468" s="1029">
        <f t="shared" si="301"/>
        <v>0</v>
      </c>
      <c r="Q2468" s="1029"/>
      <c r="R2468" s="1030">
        <f t="shared" si="308"/>
        <v>-1</v>
      </c>
      <c r="S2468" s="1030">
        <f t="shared" si="309"/>
        <v>-1</v>
      </c>
    </row>
    <row r="2469" spans="1:19" ht="15">
      <c r="A2469" s="1022">
        <v>8</v>
      </c>
      <c r="B2469" s="1023" t="str">
        <f>'PETI 2026'!E15</f>
        <v>PETI8</v>
      </c>
      <c r="C2469" s="1022" t="str">
        <f t="shared" si="306"/>
        <v>PETI</v>
      </c>
      <c r="D2469" s="1057" t="s">
        <v>115</v>
      </c>
      <c r="E2469" s="1022" t="str">
        <f>'PETI 2026'!W15</f>
        <v>Oficina de Informática y  Desarrollo Tecnológico
Oficina Asesora de Planeación</v>
      </c>
      <c r="F2469" s="1022" t="str">
        <f>'PETI 2026'!F15</f>
        <v>Consolidar modelo de gobierno de TI ( Políticas, lineamientos y buenas prácticas en el dominio de sistema de info, servicios tecnológicos,  Arquitectura Empresarial, entre otros )</v>
      </c>
      <c r="G2469" s="1022">
        <v>5</v>
      </c>
      <c r="H2469" s="1022" t="s">
        <v>138</v>
      </c>
      <c r="I2469" s="1022">
        <f>'PETI 2026'!T15</f>
        <v>4</v>
      </c>
      <c r="J2469" s="1022">
        <f>'PETI 2026'!H15+'PETI 2026'!I15+'PETI 2026'!J15+'PETI 2026'!K15+'PETI 2026'!L15</f>
        <v>2</v>
      </c>
      <c r="K2469" s="1030">
        <f>'PETI 2026'!Y15+'PETI 2026'!Z15+'PETI 2026'!AA15+'PETI 2026'!AB15+'PETI 2026'!AC15</f>
        <v>1</v>
      </c>
      <c r="L2469" s="1031">
        <f t="shared" si="307"/>
        <v>0.5</v>
      </c>
      <c r="M2469" s="1031">
        <f t="shared" si="305"/>
        <v>0.25</v>
      </c>
      <c r="N2469" s="1022">
        <f>'PETI 2026'!L15</f>
        <v>1</v>
      </c>
      <c r="O2469" s="1030">
        <f>'PETI 2026'!AC15</f>
        <v>0</v>
      </c>
      <c r="P2469" s="1029">
        <f t="shared" si="301"/>
        <v>0</v>
      </c>
      <c r="Q2469" s="1029"/>
      <c r="R2469" s="1030">
        <f t="shared" si="308"/>
        <v>-1</v>
      </c>
      <c r="S2469" s="1030">
        <f t="shared" si="309"/>
        <v>-1</v>
      </c>
    </row>
    <row r="2470" spans="1:19" ht="15">
      <c r="A2470" s="1022">
        <v>9</v>
      </c>
      <c r="B2470" s="1023" t="str">
        <f>'PETI 2026'!E16</f>
        <v>PETI9</v>
      </c>
      <c r="C2470" s="1022" t="str">
        <f t="shared" si="306"/>
        <v>PETI</v>
      </c>
      <c r="D2470" s="1057" t="s">
        <v>115</v>
      </c>
      <c r="E2470" s="1022" t="str">
        <f>'PETI 2026'!W16</f>
        <v>Oficina de Informática y  Desarrollo Tecnológico
Oficina Asesora de Planeación</v>
      </c>
      <c r="F2470" s="1022" t="str">
        <f>'PETI 2026'!F16</f>
        <v>Procesos de gobierno de datos, calidad de datos, arquitectura de datos y analítica de datos, gestion de procesos, Arquitectura empresarial, Procedimientos Gestion de proyectos.OIDT: Construcción</v>
      </c>
      <c r="G2470" s="1022">
        <v>5</v>
      </c>
      <c r="H2470" s="1022" t="s">
        <v>138</v>
      </c>
      <c r="I2470" s="1022">
        <f>'PETI 2026'!T16</f>
        <v>7</v>
      </c>
      <c r="J2470" s="1022">
        <f>'PETI 2026'!H16+'PETI 2026'!I16+'PETI 2026'!J16+'PETI 2026'!K16+'PETI 2026'!L16</f>
        <v>2</v>
      </c>
      <c r="K2470" s="1030">
        <f>'PETI 2026'!Y16+'PETI 2026'!Z16+'PETI 2026'!AA16+'PETI 2026'!AB16+'PETI 2026'!AC16</f>
        <v>1</v>
      </c>
      <c r="L2470" s="1031">
        <f t="shared" si="307"/>
        <v>0.2857142857142857</v>
      </c>
      <c r="M2470" s="1031">
        <f t="shared" si="305"/>
        <v>0.14285714285714285</v>
      </c>
      <c r="N2470" s="1022">
        <f>'PETI 2026'!L16</f>
        <v>1</v>
      </c>
      <c r="O2470" s="1030">
        <f>'PETI 2026'!AC16</f>
        <v>0</v>
      </c>
      <c r="P2470" s="1029">
        <f t="shared" ref="P2470:P2695" si="310">O2470/N2470</f>
        <v>0</v>
      </c>
      <c r="Q2470" s="1029"/>
      <c r="R2470" s="1030">
        <f t="shared" si="308"/>
        <v>-1</v>
      </c>
      <c r="S2470" s="1030">
        <f t="shared" si="309"/>
        <v>-1</v>
      </c>
    </row>
    <row r="2471" spans="1:19" ht="15">
      <c r="A2471" s="1022">
        <v>10</v>
      </c>
      <c r="B2471" s="1023" t="str">
        <f>'PETI 2026'!E17</f>
        <v>PETI10</v>
      </c>
      <c r="C2471" s="1022" t="str">
        <f t="shared" ref="C2471:C2486" si="311">C2450</f>
        <v>PETI</v>
      </c>
      <c r="D2471" s="1057" t="s">
        <v>115</v>
      </c>
      <c r="E2471" s="1022" t="str">
        <f>'PETI 2026'!W17</f>
        <v>Oficina de Informática y  Desarrollo Tecnológico
Oficina Asesora de Planeación</v>
      </c>
      <c r="F2471" s="1022" t="str">
        <f>'PETI 2026'!F17</f>
        <v>Implementación del proceso de gestión de arquitectura empresarial y Operación de las instancias de Arquitectura Empresarial y gobierno de datos.</v>
      </c>
      <c r="G2471" s="1022">
        <v>5</v>
      </c>
      <c r="H2471" s="1022" t="s">
        <v>138</v>
      </c>
      <c r="I2471" s="1022">
        <f>'PETI 2026'!T17</f>
        <v>6</v>
      </c>
      <c r="J2471" s="1022">
        <f>'PETI 2026'!H17+'PETI 2026'!I17+'PETI 2026'!J17+'PETI 2026'!K17+'PETI 2026'!L17</f>
        <v>2</v>
      </c>
      <c r="K2471" s="1030">
        <f>'PETI 2026'!Y17+'PETI 2026'!Z17+'PETI 2026'!AA17+'PETI 2026'!AB17+'PETI 2026'!AC17</f>
        <v>1</v>
      </c>
      <c r="L2471" s="1031">
        <f t="shared" si="307"/>
        <v>0.33333333333333331</v>
      </c>
      <c r="M2471" s="1031">
        <f t="shared" si="305"/>
        <v>0.16666666666666666</v>
      </c>
      <c r="N2471" s="1022">
        <f>'PETI 2026'!L17</f>
        <v>1</v>
      </c>
      <c r="O2471" s="1030">
        <f>'PETI 2026'!AC17</f>
        <v>0</v>
      </c>
      <c r="P2471" s="1029">
        <f t="shared" si="310"/>
        <v>0</v>
      </c>
      <c r="Q2471" s="1029"/>
      <c r="R2471" s="1030">
        <f t="shared" si="308"/>
        <v>-1</v>
      </c>
      <c r="S2471" s="1030">
        <f t="shared" si="309"/>
        <v>-1</v>
      </c>
    </row>
    <row r="2472" spans="1:19" ht="15">
      <c r="A2472" s="1022">
        <v>11</v>
      </c>
      <c r="B2472" s="1023" t="str">
        <f>'PETI 2026'!E18</f>
        <v>PETI11</v>
      </c>
      <c r="C2472" s="1022" t="str">
        <f t="shared" si="311"/>
        <v>PETI</v>
      </c>
      <c r="D2472" s="1057" t="s">
        <v>115</v>
      </c>
      <c r="E2472" s="1022" t="str">
        <f>'PETI 2026'!W18</f>
        <v>Oficina de Informática y  Desarrollo Tecnológico
SSMRC</v>
      </c>
      <c r="F2472" s="1022" t="str">
        <f>'PETI 2026'!F18</f>
        <v>Seguimiento a la consolidación de la plataforma de interoperabilidad del INM.</v>
      </c>
      <c r="G2472" s="1022">
        <v>5</v>
      </c>
      <c r="H2472" s="1022" t="s">
        <v>138</v>
      </c>
      <c r="I2472" s="1022">
        <f>'PETI 2026'!T18</f>
        <v>5</v>
      </c>
      <c r="J2472" s="1022">
        <f>'PETI 2026'!H18+'PETI 2026'!I18+'PETI 2026'!J18+'PETI 2026'!K18+'PETI 2026'!L18</f>
        <v>2</v>
      </c>
      <c r="K2472" s="1030">
        <f>'PETI 2026'!Y18+'PETI 2026'!Z18+'PETI 2026'!AA18+'PETI 2026'!AB18+'PETI 2026'!AC18</f>
        <v>1</v>
      </c>
      <c r="L2472" s="1031">
        <f t="shared" si="307"/>
        <v>0.4</v>
      </c>
      <c r="M2472" s="1031">
        <f t="shared" si="305"/>
        <v>0.2</v>
      </c>
      <c r="N2472" s="1022">
        <f>'PETI 2026'!L18</f>
        <v>1</v>
      </c>
      <c r="O2472" s="1030">
        <f>'PETI 2026'!AC18</f>
        <v>0</v>
      </c>
      <c r="P2472" s="1029">
        <f t="shared" si="310"/>
        <v>0</v>
      </c>
      <c r="Q2472" s="1029"/>
      <c r="R2472" s="1030">
        <f t="shared" si="308"/>
        <v>-1</v>
      </c>
      <c r="S2472" s="1030">
        <f t="shared" si="309"/>
        <v>-1</v>
      </c>
    </row>
    <row r="2473" spans="1:19" ht="15">
      <c r="A2473" s="1022">
        <v>12</v>
      </c>
      <c r="B2473" s="1023" t="str">
        <f>'PETI 2026'!E19</f>
        <v>PETI12</v>
      </c>
      <c r="C2473" s="1022" t="str">
        <f t="shared" si="311"/>
        <v>PETI</v>
      </c>
      <c r="D2473" s="1057" t="s">
        <v>115</v>
      </c>
      <c r="E2473" s="1022" t="str">
        <f>'PETI 2026'!W19</f>
        <v>Oficina de Informática y  Desarrollo Tecnológico
SSMRC</v>
      </c>
      <c r="F2473" s="1022" t="str">
        <f>'PETI 2026'!F19</f>
        <v>Plan de intervención de soluciones tecnológicas y gestión de información del INM.</v>
      </c>
      <c r="G2473" s="1022">
        <v>5</v>
      </c>
      <c r="H2473" s="1022" t="s">
        <v>138</v>
      </c>
      <c r="I2473" s="1022">
        <f>'PETI 2026'!T19</f>
        <v>5</v>
      </c>
      <c r="J2473" s="1022">
        <f>'PETI 2026'!H19+'PETI 2026'!I19+'PETI 2026'!J19+'PETI 2026'!K19+'PETI 2026'!L19</f>
        <v>2</v>
      </c>
      <c r="K2473" s="1030">
        <f>'PETI 2026'!Y19+'PETI 2026'!Z19+'PETI 2026'!AA19+'PETI 2026'!AB19+'PETI 2026'!AC19</f>
        <v>1</v>
      </c>
      <c r="L2473" s="1031">
        <f t="shared" si="307"/>
        <v>0.4</v>
      </c>
      <c r="M2473" s="1031">
        <f t="shared" si="305"/>
        <v>0.2</v>
      </c>
      <c r="N2473" s="1022">
        <f>'PETI 2026'!L19</f>
        <v>1</v>
      </c>
      <c r="O2473" s="1030">
        <f>'PETI 2026'!AC19</f>
        <v>0</v>
      </c>
      <c r="P2473" s="1029">
        <f t="shared" si="310"/>
        <v>0</v>
      </c>
      <c r="Q2473" s="1029"/>
      <c r="R2473" s="1030">
        <f t="shared" si="308"/>
        <v>-1</v>
      </c>
      <c r="S2473" s="1030">
        <f t="shared" si="309"/>
        <v>-1</v>
      </c>
    </row>
    <row r="2474" spans="1:19" ht="15.75" customHeight="1">
      <c r="A2474" s="1022">
        <v>13</v>
      </c>
      <c r="B2474" s="1023" t="str">
        <f>'PETI 2026'!E20</f>
        <v>PETI13</v>
      </c>
      <c r="C2474" s="1022" t="str">
        <f t="shared" si="311"/>
        <v>PETI</v>
      </c>
      <c r="D2474" s="1057" t="s">
        <v>115</v>
      </c>
      <c r="E2474" s="1022" t="str">
        <f>'PETI 2026'!W20</f>
        <v>Oficina de Informática y  Desarrollo Tecnológico
SSMRC</v>
      </c>
      <c r="F2474" s="1022" t="str">
        <f>'PETI 2026'!F20</f>
        <v>Apropiar la arquitectura de referencia de soluciones de servicios tecnológicos</v>
      </c>
      <c r="G2474" s="1022">
        <v>5</v>
      </c>
      <c r="H2474" s="1022" t="s">
        <v>138</v>
      </c>
      <c r="I2474" s="1022">
        <f>'PETI 2026'!T20</f>
        <v>5</v>
      </c>
      <c r="J2474" s="1022">
        <f>'PETI 2026'!H20+'PETI 2026'!I20+'PETI 2026'!J20+'PETI 2026'!K20+'PETI 2026'!L20</f>
        <v>2</v>
      </c>
      <c r="K2474" s="1030">
        <f>'PETI 2026'!Y20+'PETI 2026'!Z20+'PETI 2026'!AA20+'PETI 2026'!AB20+'PETI 2026'!AC20</f>
        <v>1</v>
      </c>
      <c r="L2474" s="1031">
        <f t="shared" si="307"/>
        <v>0.4</v>
      </c>
      <c r="M2474" s="1031">
        <f t="shared" si="305"/>
        <v>0.2</v>
      </c>
      <c r="N2474" s="1022">
        <f>'PETI 2026'!L20</f>
        <v>1</v>
      </c>
      <c r="O2474" s="1030">
        <f>'PETI 2026'!AC20</f>
        <v>0</v>
      </c>
      <c r="P2474" s="1029">
        <f t="shared" si="310"/>
        <v>0</v>
      </c>
      <c r="Q2474" s="1029"/>
      <c r="R2474" s="1030">
        <f t="shared" si="308"/>
        <v>-1</v>
      </c>
      <c r="S2474" s="1030">
        <f t="shared" si="309"/>
        <v>-1</v>
      </c>
    </row>
    <row r="2475" spans="1:19" ht="15">
      <c r="A2475" s="1022">
        <v>14</v>
      </c>
      <c r="B2475" s="1023" t="str">
        <f>'PETI 2026'!E21</f>
        <v>PETI14</v>
      </c>
      <c r="C2475" s="1022" t="str">
        <f t="shared" si="311"/>
        <v>PETI</v>
      </c>
      <c r="D2475" s="1057" t="s">
        <v>115</v>
      </c>
      <c r="E2475" s="1022" t="str">
        <f>'PETI 2026'!W21</f>
        <v>Oficina de Informática y  Desarrollo Tecnológico
SSMRC</v>
      </c>
      <c r="F2475" s="1022" t="str">
        <f>'PETI 2026'!F21</f>
        <v xml:space="preserve"> Implementación de soluciones con Power Platform</v>
      </c>
      <c r="G2475" s="1022">
        <v>5</v>
      </c>
      <c r="H2475" s="1022" t="s">
        <v>138</v>
      </c>
      <c r="I2475" s="1022">
        <f>'PETI 2026'!T21</f>
        <v>4</v>
      </c>
      <c r="J2475" s="1022">
        <f>'PETI 2026'!H21+'PETI 2026'!I21+'PETI 2026'!J21+'PETI 2026'!K21+'PETI 2026'!L21</f>
        <v>0</v>
      </c>
      <c r="K2475" s="1030">
        <f>'PETI 2026'!Y21+'PETI 2026'!Z21+'PETI 2026'!AA21+'PETI 2026'!AB21+'PETI 2026'!AC21</f>
        <v>1</v>
      </c>
      <c r="L2475" s="1031">
        <f t="shared" si="307"/>
        <v>0</v>
      </c>
      <c r="M2475" s="1031">
        <f t="shared" si="305"/>
        <v>0.25</v>
      </c>
      <c r="N2475" s="1022">
        <f>'PETI 2026'!L21</f>
        <v>0</v>
      </c>
      <c r="O2475" s="1030">
        <f>'PETI 2026'!AC21</f>
        <v>0</v>
      </c>
      <c r="P2475" s="1029" t="e">
        <f t="shared" si="310"/>
        <v>#DIV/0!</v>
      </c>
      <c r="Q2475" s="1029"/>
      <c r="R2475" s="1030">
        <f t="shared" si="308"/>
        <v>1</v>
      </c>
      <c r="S2475" s="1030">
        <f t="shared" si="309"/>
        <v>0</v>
      </c>
    </row>
    <row r="2476" spans="1:19" ht="15">
      <c r="A2476" s="1022">
        <v>15</v>
      </c>
      <c r="B2476" s="1023" t="str">
        <f>'PETI 2026'!E22</f>
        <v>PETI15</v>
      </c>
      <c r="C2476" s="1022" t="str">
        <f t="shared" si="311"/>
        <v>PETI</v>
      </c>
      <c r="D2476" s="1057" t="s">
        <v>115</v>
      </c>
      <c r="E2476" s="1022" t="str">
        <f>'PETI 2026'!W22</f>
        <v>Oficina de Informática y  Desarrollo Tecnológico
Oficina Asesora de Planeación</v>
      </c>
      <c r="F2476" s="1022" t="str">
        <f>'PETI 2026'!F22</f>
        <v>Diseño e implementación del MDM.</v>
      </c>
      <c r="G2476" s="1022">
        <v>5</v>
      </c>
      <c r="H2476" s="1022" t="s">
        <v>138</v>
      </c>
      <c r="I2476" s="1022">
        <f>'PETI 2026'!T22</f>
        <v>5</v>
      </c>
      <c r="J2476" s="1022">
        <f>'PETI 2026'!H22+'PETI 2026'!I22+'PETI 2026'!J22+'PETI 2026'!K22+'PETI 2026'!L22</f>
        <v>2</v>
      </c>
      <c r="K2476" s="1030">
        <f>'PETI 2026'!Y22+'PETI 2026'!Z22+'PETI 2026'!AA22+'PETI 2026'!AB22+'PETI 2026'!AC22</f>
        <v>1</v>
      </c>
      <c r="L2476" s="1031">
        <f t="shared" si="307"/>
        <v>0.4</v>
      </c>
      <c r="M2476" s="1031">
        <f t="shared" si="305"/>
        <v>0.2</v>
      </c>
      <c r="N2476" s="1022">
        <f>'PETI 2026'!L22</f>
        <v>1</v>
      </c>
      <c r="O2476" s="1030">
        <f>'PETI 2026'!AC22</f>
        <v>0</v>
      </c>
      <c r="P2476" s="1029">
        <f t="shared" si="310"/>
        <v>0</v>
      </c>
      <c r="Q2476" s="1029"/>
      <c r="R2476" s="1030">
        <f t="shared" si="308"/>
        <v>-1</v>
      </c>
      <c r="S2476" s="1030">
        <f t="shared" si="309"/>
        <v>-1</v>
      </c>
    </row>
    <row r="2477" spans="1:19" ht="15">
      <c r="A2477" s="1022">
        <v>16</v>
      </c>
      <c r="B2477" s="1023" t="str">
        <f>'PETI 2026'!E23</f>
        <v>PETI16</v>
      </c>
      <c r="C2477" s="1022" t="str">
        <f t="shared" si="311"/>
        <v>PETI</v>
      </c>
      <c r="D2477" s="1057" t="s">
        <v>115</v>
      </c>
      <c r="E2477" s="1022" t="str">
        <f>'PETI 2026'!W23</f>
        <v xml:space="preserve">Oficina de Informática y  Desarrollo Tecnológico
</v>
      </c>
      <c r="F2477" s="1022" t="str">
        <f>'PETI 2026'!F23</f>
        <v xml:space="preserve">Implementar el Plan Estratégico de Seguridad y Privacidad de la información </v>
      </c>
      <c r="G2477" s="1022">
        <v>5</v>
      </c>
      <c r="H2477" s="1022" t="s">
        <v>138</v>
      </c>
      <c r="I2477" s="1022">
        <f>'PETI 2026'!T23</f>
        <v>3</v>
      </c>
      <c r="J2477" s="1022">
        <f>'PETI 2026'!H23+'PETI 2026'!I23+'PETI 2026'!J23+'PETI 2026'!K23+'PETI 2026'!L23</f>
        <v>1</v>
      </c>
      <c r="K2477" s="1030">
        <f>'PETI 2026'!Y23+'PETI 2026'!Z23+'PETI 2026'!AA23+'PETI 2026'!AB23+'PETI 2026'!AC23</f>
        <v>1</v>
      </c>
      <c r="L2477" s="1031">
        <f t="shared" si="307"/>
        <v>0.33333333333333331</v>
      </c>
      <c r="M2477" s="1031">
        <f t="shared" si="305"/>
        <v>0.33333333333333331</v>
      </c>
      <c r="N2477" s="1022">
        <f>'PETI 2026'!L23</f>
        <v>0</v>
      </c>
      <c r="O2477" s="1030">
        <f>'PETI 2026'!AC23</f>
        <v>0</v>
      </c>
      <c r="P2477" s="1029" t="e">
        <f t="shared" si="310"/>
        <v>#DIV/0!</v>
      </c>
      <c r="Q2477" s="1029"/>
      <c r="R2477" s="1030">
        <f t="shared" si="308"/>
        <v>0</v>
      </c>
      <c r="S2477" s="1030">
        <f t="shared" si="309"/>
        <v>0</v>
      </c>
    </row>
    <row r="2478" spans="1:19" ht="15">
      <c r="A2478" s="1022">
        <v>17</v>
      </c>
      <c r="B2478" s="1023" t="str">
        <f>'PETI 2026'!E24</f>
        <v>PETI17</v>
      </c>
      <c r="C2478" s="1022" t="str">
        <f t="shared" si="311"/>
        <v>PETI</v>
      </c>
      <c r="D2478" s="1057" t="s">
        <v>115</v>
      </c>
      <c r="E2478" s="1022" t="str">
        <f>'PETI 2026'!W24</f>
        <v>Oficina de Informática y  Desarrollo Tecnológico</v>
      </c>
      <c r="F2478" s="1022" t="str">
        <f>'PETI 2026'!F24</f>
        <v>Adopción e implementación de la arquitectura de seguridad de la información y ciberseguridad</v>
      </c>
      <c r="G2478" s="1022">
        <v>5</v>
      </c>
      <c r="H2478" s="1022" t="s">
        <v>138</v>
      </c>
      <c r="I2478" s="1022">
        <f>'PETI 2026'!T24</f>
        <v>4</v>
      </c>
      <c r="J2478" s="1022">
        <f>'PETI 2026'!H24+'PETI 2026'!I24+'PETI 2026'!J24+'PETI 2026'!K24+'PETI 2026'!L24</f>
        <v>2</v>
      </c>
      <c r="K2478" s="1030">
        <f>'PETI 2026'!Y24+'PETI 2026'!Z24+'PETI 2026'!AA24+'PETI 2026'!AB24+'PETI 2026'!AC24</f>
        <v>1</v>
      </c>
      <c r="L2478" s="1031">
        <f t="shared" si="307"/>
        <v>0.5</v>
      </c>
      <c r="M2478" s="1031">
        <f t="shared" si="305"/>
        <v>0.25</v>
      </c>
      <c r="N2478" s="1022">
        <f>'PETI 2026'!L24</f>
        <v>1</v>
      </c>
      <c r="O2478" s="1030">
        <f>'PETI 2026'!AC24</f>
        <v>0</v>
      </c>
      <c r="P2478" s="1029">
        <f t="shared" si="310"/>
        <v>0</v>
      </c>
      <c r="Q2478" s="1029"/>
      <c r="R2478" s="1030">
        <f t="shared" si="308"/>
        <v>-1</v>
      </c>
      <c r="S2478" s="1030">
        <f t="shared" si="309"/>
        <v>-1</v>
      </c>
    </row>
    <row r="2479" spans="1:19" ht="15">
      <c r="A2479" s="1022">
        <v>18</v>
      </c>
      <c r="B2479" s="1023" t="str">
        <f>'PETI 2026'!E25</f>
        <v>PETI18</v>
      </c>
      <c r="C2479" s="1022" t="str">
        <f t="shared" si="311"/>
        <v>PETI</v>
      </c>
      <c r="D2479" s="1057" t="s">
        <v>115</v>
      </c>
      <c r="E2479" s="1022" t="str">
        <f>'PETI 2026'!W25</f>
        <v>Oficina de Informática y  Desarrollo Tecnológico</v>
      </c>
      <c r="F2479" s="1022" t="str">
        <f>'PETI 2026'!F25</f>
        <v>Solución de gestión de identidades</v>
      </c>
      <c r="G2479" s="1022">
        <v>5</v>
      </c>
      <c r="H2479" s="1022" t="s">
        <v>138</v>
      </c>
      <c r="I2479" s="1022">
        <f>'PETI 2026'!T25</f>
        <v>6</v>
      </c>
      <c r="J2479" s="1022">
        <f>'PETI 2026'!H25+'PETI 2026'!I25+'PETI 2026'!J25+'PETI 2026'!K25+'PETI 2026'!L25</f>
        <v>2</v>
      </c>
      <c r="K2479" s="1030">
        <f>'PETI 2026'!Y25+'PETI 2026'!Z25+'PETI 2026'!AA25+'PETI 2026'!AB25+'PETI 2026'!AC25</f>
        <v>1</v>
      </c>
      <c r="L2479" s="1031">
        <f t="shared" si="307"/>
        <v>0.33333333333333331</v>
      </c>
      <c r="M2479" s="1031">
        <f t="shared" si="305"/>
        <v>0.16666666666666666</v>
      </c>
      <c r="N2479" s="1022">
        <f>'PETI 2026'!L25</f>
        <v>1</v>
      </c>
      <c r="O2479" s="1030">
        <f>'PETI 2026'!AC25</f>
        <v>0</v>
      </c>
      <c r="P2479" s="1029">
        <f t="shared" si="310"/>
        <v>0</v>
      </c>
      <c r="Q2479" s="1029"/>
      <c r="R2479" s="1030">
        <f t="shared" si="308"/>
        <v>-1</v>
      </c>
      <c r="S2479" s="1030">
        <f t="shared" si="309"/>
        <v>-1</v>
      </c>
    </row>
    <row r="2480" spans="1:19" ht="15">
      <c r="A2480" s="1022">
        <v>19</v>
      </c>
      <c r="B2480" s="1023" t="str">
        <f>'PETI 2026'!E26</f>
        <v>PETI19</v>
      </c>
      <c r="C2480" s="1022" t="str">
        <f t="shared" si="311"/>
        <v>PETI</v>
      </c>
      <c r="D2480" s="1057" t="s">
        <v>115</v>
      </c>
      <c r="E2480" s="1022" t="str">
        <f>'PETI 2026'!W26</f>
        <v>Oficina de Informática y  Desarrollo Tecnológico</v>
      </c>
      <c r="F2480" s="1022" t="str">
        <f>'PETI 2026'!F26</f>
        <v xml:space="preserve">Mejoramiento herramienta de Help Desk que cubra los dominios de ITIL </v>
      </c>
      <c r="G2480" s="1022">
        <v>5</v>
      </c>
      <c r="H2480" s="1022" t="s">
        <v>138</v>
      </c>
      <c r="I2480" s="1022">
        <f>'PETI 2026'!T26</f>
        <v>6</v>
      </c>
      <c r="J2480" s="1022">
        <f>'PETI 2026'!H26+'PETI 2026'!I26+'PETI 2026'!J26+'PETI 2026'!K26+'PETI 2026'!L26</f>
        <v>2</v>
      </c>
      <c r="K2480" s="1030">
        <f>'PETI 2026'!Y26+'PETI 2026'!Z26+'PETI 2026'!AA26+'PETI 2026'!AB26+'PETI 2026'!AC26</f>
        <v>1</v>
      </c>
      <c r="L2480" s="1031">
        <f t="shared" si="307"/>
        <v>0.33333333333333331</v>
      </c>
      <c r="M2480" s="1031">
        <f t="shared" si="305"/>
        <v>0.16666666666666666</v>
      </c>
      <c r="N2480" s="1022">
        <f>'PETI 2026'!L26</f>
        <v>1</v>
      </c>
      <c r="O2480" s="1030">
        <f>'PETI 2026'!AC26</f>
        <v>0</v>
      </c>
      <c r="P2480" s="1029">
        <f t="shared" si="310"/>
        <v>0</v>
      </c>
      <c r="Q2480" s="1029"/>
      <c r="R2480" s="1030">
        <f t="shared" si="308"/>
        <v>-1</v>
      </c>
      <c r="S2480" s="1030">
        <f t="shared" si="309"/>
        <v>-1</v>
      </c>
    </row>
    <row r="2481" spans="1:19" ht="15">
      <c r="A2481" s="1022">
        <v>20</v>
      </c>
      <c r="B2481" s="1023" t="str">
        <f>'PETI 2026'!E27</f>
        <v>PETI20</v>
      </c>
      <c r="C2481" s="1022" t="str">
        <f t="shared" si="311"/>
        <v>PETI</v>
      </c>
      <c r="D2481" s="1057" t="s">
        <v>115</v>
      </c>
      <c r="E2481" s="1022" t="str">
        <f>'PETI 2026'!W27</f>
        <v>Oficina de Informática y  Desarrollo Tecnológico</v>
      </c>
      <c r="F2481" s="1022" t="str">
        <f>'PETI 2026'!F27</f>
        <v>Implementación y puesta en producción del DEVOPS Institucional</v>
      </c>
      <c r="G2481" s="1022">
        <v>5</v>
      </c>
      <c r="H2481" s="1022" t="s">
        <v>138</v>
      </c>
      <c r="I2481" s="1022">
        <f>'PETI 2026'!T27</f>
        <v>6</v>
      </c>
      <c r="J2481" s="1022">
        <f>'PETI 2026'!H27+'PETI 2026'!I27+'PETI 2026'!J27+'PETI 2026'!K27+'PETI 2026'!L27</f>
        <v>2</v>
      </c>
      <c r="K2481" s="1030">
        <f>'PETI 2026'!Y27+'PETI 2026'!Z27+'PETI 2026'!AA27+'PETI 2026'!AB27+'PETI 2026'!AC27</f>
        <v>1</v>
      </c>
      <c r="L2481" s="1031">
        <f t="shared" si="307"/>
        <v>0.33333333333333331</v>
      </c>
      <c r="M2481" s="1031">
        <f t="shared" si="305"/>
        <v>0.16666666666666666</v>
      </c>
      <c r="N2481" s="1022">
        <f>'PETI 2026'!L27</f>
        <v>1</v>
      </c>
      <c r="O2481" s="1030">
        <f>'PETI 2026'!AC27</f>
        <v>0</v>
      </c>
      <c r="P2481" s="1029">
        <f t="shared" si="310"/>
        <v>0</v>
      </c>
      <c r="Q2481" s="1029"/>
      <c r="R2481" s="1030">
        <f t="shared" si="308"/>
        <v>-1</v>
      </c>
      <c r="S2481" s="1030">
        <f t="shared" si="309"/>
        <v>-1</v>
      </c>
    </row>
    <row r="2482" spans="1:19" ht="15">
      <c r="A2482" s="1022">
        <v>21</v>
      </c>
      <c r="B2482" s="1023" t="str">
        <f>'PETI 2026'!E28</f>
        <v>PETI21</v>
      </c>
      <c r="C2482" s="1022" t="str">
        <f t="shared" si="311"/>
        <v>PETI</v>
      </c>
      <c r="D2482" s="1057" t="s">
        <v>115</v>
      </c>
      <c r="E2482" s="1022" t="str">
        <f>'PETI 2026'!W28</f>
        <v>Oficina de Informática y  Desarrollo Tecnológico</v>
      </c>
      <c r="F2482" s="1022" t="str">
        <f>'PETI 2026'!F28</f>
        <v>Consolidación de IPV4-IPV6</v>
      </c>
      <c r="G2482" s="1022">
        <v>5</v>
      </c>
      <c r="H2482" s="1022" t="s">
        <v>138</v>
      </c>
      <c r="I2482" s="1022">
        <f>'PETI 2026'!T28</f>
        <v>9</v>
      </c>
      <c r="J2482" s="1022">
        <f>'PETI 2026'!H28+'PETI 2026'!I28+'PETI 2026'!J28+'PETI 2026'!K28+'PETI 2026'!L28</f>
        <v>4</v>
      </c>
      <c r="K2482" s="1030">
        <f>'PETI 2026'!Y28+'PETI 2026'!Z28+'PETI 2026'!AA28+'PETI 2026'!AB28+'PETI 2026'!AC28</f>
        <v>1</v>
      </c>
      <c r="L2482" s="1031">
        <f t="shared" si="307"/>
        <v>0.44444444444444442</v>
      </c>
      <c r="M2482" s="1031">
        <f t="shared" si="305"/>
        <v>0.1111111111111111</v>
      </c>
      <c r="N2482" s="1022">
        <f>'PETI 2026'!L28</f>
        <v>1</v>
      </c>
      <c r="O2482" s="1030">
        <f>'PETI 2026'!AC28</f>
        <v>0</v>
      </c>
      <c r="P2482" s="1029">
        <f t="shared" si="310"/>
        <v>0</v>
      </c>
      <c r="Q2482" s="1029"/>
      <c r="R2482" s="1030">
        <f t="shared" si="308"/>
        <v>-3</v>
      </c>
      <c r="S2482" s="1030">
        <f t="shared" si="309"/>
        <v>-1</v>
      </c>
    </row>
    <row r="2483" spans="1:19" ht="15">
      <c r="A2483" s="1022">
        <v>22</v>
      </c>
      <c r="B2483" s="1023" t="str">
        <f>'PETI 2026'!E29</f>
        <v>PETI22</v>
      </c>
      <c r="C2483" s="1022" t="str">
        <f t="shared" si="311"/>
        <v>PETI</v>
      </c>
      <c r="D2483" s="1057" t="s">
        <v>115</v>
      </c>
      <c r="E2483" s="1022" t="str">
        <f>'PETI 2026'!W29</f>
        <v>Oficina de Informática y  Desarrollo Tecnológico</v>
      </c>
      <c r="F2483" s="1022" t="str">
        <f>'PETI 2026'!F29</f>
        <v>Gestión de infraestructura de red y telecomunicaciones</v>
      </c>
      <c r="G2483" s="1022">
        <v>5</v>
      </c>
      <c r="H2483" s="1022" t="s">
        <v>138</v>
      </c>
      <c r="I2483" s="1022">
        <f>'PETI 2026'!T29</f>
        <v>10</v>
      </c>
      <c r="J2483" s="1022">
        <f>'PETI 2026'!H29+'PETI 2026'!I29+'PETI 2026'!J29+'PETI 2026'!K29+'PETI 2026'!L29</f>
        <v>3</v>
      </c>
      <c r="K2483" s="1030">
        <f>'PETI 2026'!Y29+'PETI 2026'!Z29+'PETI 2026'!AA29+'PETI 2026'!AB29+'PETI 2026'!AC29</f>
        <v>2</v>
      </c>
      <c r="L2483" s="1031">
        <f t="shared" si="307"/>
        <v>0.3</v>
      </c>
      <c r="M2483" s="1031">
        <f t="shared" si="305"/>
        <v>0.2</v>
      </c>
      <c r="N2483" s="1022">
        <f>'PETI 2026'!L29</f>
        <v>1</v>
      </c>
      <c r="O2483" s="1030">
        <f>'PETI 2026'!AC29</f>
        <v>0</v>
      </c>
      <c r="P2483" s="1029">
        <f t="shared" si="310"/>
        <v>0</v>
      </c>
      <c r="Q2483" s="1029"/>
      <c r="R2483" s="1030">
        <f t="shared" si="308"/>
        <v>-1</v>
      </c>
      <c r="S2483" s="1030">
        <f t="shared" si="309"/>
        <v>-1</v>
      </c>
    </row>
    <row r="2484" spans="1:19" ht="15">
      <c r="A2484" s="1022">
        <v>23</v>
      </c>
      <c r="B2484" s="1023" t="str">
        <f>'PETI 2026'!E30</f>
        <v>PETI23</v>
      </c>
      <c r="C2484" s="1022" t="str">
        <f t="shared" si="311"/>
        <v>PETI</v>
      </c>
      <c r="D2484" s="1057" t="s">
        <v>115</v>
      </c>
      <c r="E2484" s="1022" t="str">
        <f>'PETI 2026'!W30</f>
        <v>Oficina de Informática y  Desarrollo Tecnológico</v>
      </c>
      <c r="F2484" s="1022" t="str">
        <f>'PETI 2026'!F30</f>
        <v xml:space="preserve"> Plan de intervención de servicios tecnológicos</v>
      </c>
      <c r="G2484" s="1022">
        <v>5</v>
      </c>
      <c r="H2484" s="1022" t="s">
        <v>138</v>
      </c>
      <c r="I2484" s="1022">
        <f>'PETI 2026'!T30</f>
        <v>5</v>
      </c>
      <c r="J2484" s="1022">
        <f>'PETI 2026'!H30+'PETI 2026'!I30+'PETI 2026'!J30+'PETI 2026'!K30+'PETI 2026'!L30</f>
        <v>2</v>
      </c>
      <c r="K2484" s="1030">
        <f>'PETI 2026'!Y30+'PETI 2026'!Z30+'PETI 2026'!AA30+'PETI 2026'!AB30+'PETI 2026'!AC30</f>
        <v>2</v>
      </c>
      <c r="L2484" s="1031">
        <f t="shared" si="307"/>
        <v>0.4</v>
      </c>
      <c r="M2484" s="1031">
        <f t="shared" si="305"/>
        <v>0.4</v>
      </c>
      <c r="N2484" s="1022">
        <f>'PETI 2026'!L30</f>
        <v>0</v>
      </c>
      <c r="O2484" s="1030">
        <f>'PETI 2026'!AC30</f>
        <v>0</v>
      </c>
      <c r="P2484" s="1029" t="e">
        <f t="shared" si="310"/>
        <v>#DIV/0!</v>
      </c>
      <c r="Q2484" s="1029"/>
      <c r="R2484" s="1030">
        <f t="shared" si="308"/>
        <v>0</v>
      </c>
      <c r="S2484" s="1030">
        <f t="shared" si="309"/>
        <v>0</v>
      </c>
    </row>
    <row r="2485" spans="1:19" ht="15">
      <c r="A2485" s="1022">
        <v>24</v>
      </c>
      <c r="B2485" s="1023" t="str">
        <f>'PETI 2026'!E31</f>
        <v>PETI24</v>
      </c>
      <c r="C2485" s="1022" t="str">
        <f t="shared" si="311"/>
        <v>PETI</v>
      </c>
      <c r="D2485" s="1057" t="s">
        <v>115</v>
      </c>
      <c r="E2485" s="1022" t="str">
        <f>'PETI 2026'!W31</f>
        <v>Oficina de Informática y  Desarrollo Tecnológico</v>
      </c>
      <c r="F2485"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485" s="1022">
        <v>5</v>
      </c>
      <c r="H2485" s="1022" t="s">
        <v>138</v>
      </c>
      <c r="I2485" s="1022">
        <f>'PETI 2026'!T31</f>
        <v>3</v>
      </c>
      <c r="J2485" s="1022">
        <f>'PETI 2026'!H31+'PETI 2026'!I31+'PETI 2026'!J31+'PETI 2026'!K31+'PETI 2026'!L31</f>
        <v>1</v>
      </c>
      <c r="K2485" s="1030">
        <f>'PETI 2026'!Y31+'PETI 2026'!Z31+'PETI 2026'!AA31+'PETI 2026'!AB31+'PETI 2026'!AC31</f>
        <v>1</v>
      </c>
      <c r="L2485" s="1031">
        <f t="shared" si="307"/>
        <v>0.33333333333333331</v>
      </c>
      <c r="M2485" s="1031">
        <f t="shared" si="305"/>
        <v>0.33333333333333331</v>
      </c>
      <c r="N2485" s="1022">
        <f>'PETI 2026'!L31</f>
        <v>0</v>
      </c>
      <c r="O2485" s="1030">
        <f>'PETI 2026'!AC31</f>
        <v>0</v>
      </c>
      <c r="P2485" s="1029" t="e">
        <f t="shared" si="310"/>
        <v>#DIV/0!</v>
      </c>
      <c r="Q2485" s="1029"/>
      <c r="R2485" s="1030">
        <f t="shared" si="308"/>
        <v>0</v>
      </c>
      <c r="S2485" s="1030">
        <f t="shared" si="309"/>
        <v>0</v>
      </c>
    </row>
    <row r="2486" spans="1:19" ht="15">
      <c r="A2486" s="1022">
        <v>1</v>
      </c>
      <c r="B2486" s="1023" t="str">
        <f>'PETI 2026'!E8</f>
        <v>PETI1</v>
      </c>
      <c r="C2486" s="1022" t="str">
        <f t="shared" si="311"/>
        <v>PETI</v>
      </c>
      <c r="D2486" s="1057" t="s">
        <v>115</v>
      </c>
      <c r="E2486" s="1022" t="str">
        <f>'PETI 2026'!W8</f>
        <v>Oficina de Informática y  Desarrollo Tecnológico
Oficina Asesora de Planeación</v>
      </c>
      <c r="F2486"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486" s="1022">
        <v>6</v>
      </c>
      <c r="H2486" s="1022" t="s">
        <v>139</v>
      </c>
      <c r="I2486" s="1022">
        <f>'PETI 2026'!T8</f>
        <v>3</v>
      </c>
      <c r="J2486" s="1022">
        <f>'PETI 2026'!H8+'PETI 2026'!I8+'PETI 2026'!J8+'PETI 2026'!K8+'PETI 2026'!L8+'PETI 2026'!M8</f>
        <v>1</v>
      </c>
      <c r="K2486" s="1030">
        <f>'PETI 2026'!Y8+'PETI 2026'!Z8+'PETI 2026'!AA8+'PETI 2026'!AB8+'PETI 2026'!AC8+'PETI 2026'!AD8</f>
        <v>1</v>
      </c>
      <c r="L2486" s="1031">
        <f t="shared" si="307"/>
        <v>0.33333333333333331</v>
      </c>
      <c r="M2486" s="1031">
        <f t="shared" si="305"/>
        <v>0.33333333333333331</v>
      </c>
      <c r="N2486" s="1022">
        <f>'PETI 2026'!M8</f>
        <v>0</v>
      </c>
      <c r="O2486" s="1030">
        <f>'PETI 2026'!AD8</f>
        <v>0</v>
      </c>
      <c r="P2486" s="1029" t="e">
        <f t="shared" si="310"/>
        <v>#DIV/0!</v>
      </c>
      <c r="Q2486" s="1029"/>
      <c r="R2486" s="1030">
        <f t="shared" si="308"/>
        <v>0</v>
      </c>
      <c r="S2486" s="1030">
        <f t="shared" si="309"/>
        <v>0</v>
      </c>
    </row>
    <row r="2487" spans="1:19" ht="14.25" customHeight="1">
      <c r="A2487" s="1022">
        <v>2</v>
      </c>
      <c r="B2487" s="1023" t="str">
        <f>'PETI 2026'!E9</f>
        <v>PETI2</v>
      </c>
      <c r="C2487" s="1022" t="str">
        <f t="shared" ref="C2487:C2502" si="312">C2466</f>
        <v>PETI</v>
      </c>
      <c r="D2487" s="1057" t="s">
        <v>115</v>
      </c>
      <c r="E2487" s="1022" t="str">
        <f>'PETI 2026'!W9</f>
        <v>Oficina Asesora de Planeación</v>
      </c>
      <c r="F2487" s="1022" t="str">
        <f>'PETI 2026'!F9</f>
        <v>Procesos y políticas de Gobierno de datos, arquitectura de datos, Calidad de datos, analítica de datos.</v>
      </c>
      <c r="G2487" s="1022">
        <v>6</v>
      </c>
      <c r="H2487" s="1022" t="s">
        <v>139</v>
      </c>
      <c r="I2487" s="1022">
        <f>'PETI 2026'!T9</f>
        <v>4</v>
      </c>
      <c r="J2487" s="1022">
        <f>'PETI 2026'!H9+'PETI 2026'!I9+'PETI 2026'!J9+'PETI 2026'!K9+'PETI 2026'!L9+'PETI 2026'!M9</f>
        <v>2</v>
      </c>
      <c r="K2487" s="1030">
        <f>'PETI 2026'!Y9+'PETI 2026'!Z9+'PETI 2026'!AA9+'PETI 2026'!AB9+'PETI 2026'!AC9+'PETI 2026'!AD9</f>
        <v>1</v>
      </c>
      <c r="L2487" s="1031">
        <f t="shared" si="307"/>
        <v>0.5</v>
      </c>
      <c r="M2487" s="1031">
        <f t="shared" si="305"/>
        <v>0.25</v>
      </c>
      <c r="N2487" s="1022">
        <f>'PETI 2026'!M9</f>
        <v>0</v>
      </c>
      <c r="O2487" s="1030">
        <f>'PETI 2026'!AD9</f>
        <v>0</v>
      </c>
      <c r="P2487" s="1029" t="e">
        <f t="shared" si="310"/>
        <v>#DIV/0!</v>
      </c>
      <c r="Q2487" s="1029"/>
      <c r="R2487" s="1030">
        <f t="shared" si="308"/>
        <v>-1</v>
      </c>
      <c r="S2487" s="1030">
        <f t="shared" si="309"/>
        <v>0</v>
      </c>
    </row>
    <row r="2488" spans="1:19" ht="15">
      <c r="A2488" s="1022">
        <v>3</v>
      </c>
      <c r="B2488" s="1023" t="str">
        <f>'PETI 2026'!E10</f>
        <v>PETI3</v>
      </c>
      <c r="C2488" s="1022" t="str">
        <f t="shared" si="312"/>
        <v>PETI</v>
      </c>
      <c r="D2488" s="1057" t="s">
        <v>115</v>
      </c>
      <c r="E2488" s="1022" t="str">
        <f>'PETI 2026'!W10</f>
        <v>Oficina Asesora de Planeación</v>
      </c>
      <c r="F2488" s="1022" t="str">
        <f>'PETI 2026'!F10</f>
        <v>Implementación de los procesos y políticas de  Gobierno de datos,  calidad de datos, arquitectura de dato y analítica</v>
      </c>
      <c r="G2488" s="1022">
        <v>6</v>
      </c>
      <c r="H2488" s="1022" t="s">
        <v>139</v>
      </c>
      <c r="I2488" s="1022">
        <f>'PETI 2026'!T10</f>
        <v>4</v>
      </c>
      <c r="J2488" s="1022">
        <f>'PETI 2026'!H10+'PETI 2026'!I10+'PETI 2026'!J10+'PETI 2026'!K10+'PETI 2026'!L10+'PETI 2026'!M10</f>
        <v>1</v>
      </c>
      <c r="K2488" s="1030">
        <f>'PETI 2026'!Y10+'PETI 2026'!Z10+'PETI 2026'!AA10+'PETI 2026'!AB10+'PETI 2026'!AC10+'PETI 2026'!AD10</f>
        <v>1</v>
      </c>
      <c r="L2488" s="1031">
        <f t="shared" si="307"/>
        <v>0.25</v>
      </c>
      <c r="M2488" s="1031">
        <f t="shared" si="305"/>
        <v>0.25</v>
      </c>
      <c r="N2488" s="1022">
        <f>'PETI 2026'!M10</f>
        <v>0</v>
      </c>
      <c r="O2488" s="1030">
        <f>'PETI 2026'!AD10</f>
        <v>0</v>
      </c>
      <c r="P2488" s="1029" t="e">
        <f t="shared" si="310"/>
        <v>#DIV/0!</v>
      </c>
      <c r="Q2488" s="1029"/>
      <c r="R2488" s="1030">
        <f t="shared" si="308"/>
        <v>0</v>
      </c>
      <c r="S2488" s="1030">
        <f t="shared" si="309"/>
        <v>0</v>
      </c>
    </row>
    <row r="2489" spans="1:19" ht="15">
      <c r="A2489" s="1022">
        <v>4</v>
      </c>
      <c r="B2489" s="1023" t="str">
        <f>'PETI 2026'!E11</f>
        <v>PETI4</v>
      </c>
      <c r="C2489" s="1022" t="str">
        <f t="shared" si="312"/>
        <v>PETI</v>
      </c>
      <c r="D2489" s="1057" t="s">
        <v>115</v>
      </c>
      <c r="E2489" s="1022" t="str">
        <f>'PETI 2026'!W11</f>
        <v>Oficina de Informática y  Desarrollo Tecnológico
Oficina Asesora de Planeación</v>
      </c>
      <c r="F2489" s="1022" t="str">
        <f>'PETI 2026'!F11</f>
        <v xml:space="preserve">
Realizar la identificación de los flujos de información y datos, así como la diagramación de los laboratorios piloto priorizados.</v>
      </c>
      <c r="G2489" s="1022">
        <v>6</v>
      </c>
      <c r="H2489" s="1022" t="s">
        <v>139</v>
      </c>
      <c r="I2489" s="1022">
        <f>'PETI 2026'!T11</f>
        <v>4</v>
      </c>
      <c r="J2489" s="1022">
        <f>'PETI 2026'!H11+'PETI 2026'!I11+'PETI 2026'!J11+'PETI 2026'!K11+'PETI 2026'!L11+'PETI 2026'!M11</f>
        <v>3</v>
      </c>
      <c r="K2489" s="1030">
        <f>'PETI 2026'!Y11+'PETI 2026'!Z11+'PETI 2026'!AA11+'PETI 2026'!AB11+'PETI 2026'!AC11+'PETI 2026'!AD11</f>
        <v>1</v>
      </c>
      <c r="L2489" s="1031">
        <f t="shared" si="307"/>
        <v>0.75</v>
      </c>
      <c r="M2489" s="1031">
        <f t="shared" si="305"/>
        <v>0.25</v>
      </c>
      <c r="N2489" s="1022">
        <f>'PETI 2026'!M11</f>
        <v>1</v>
      </c>
      <c r="O2489" s="1030">
        <f>'PETI 2026'!AD11</f>
        <v>0</v>
      </c>
      <c r="P2489" s="1029">
        <f t="shared" si="310"/>
        <v>0</v>
      </c>
      <c r="Q2489" s="1029"/>
      <c r="R2489" s="1030">
        <f t="shared" si="308"/>
        <v>-2</v>
      </c>
      <c r="S2489" s="1030">
        <f t="shared" si="309"/>
        <v>-1</v>
      </c>
    </row>
    <row r="2490" spans="1:19" ht="15">
      <c r="A2490" s="1022">
        <v>5</v>
      </c>
      <c r="B2490" s="1023" t="str">
        <f>'PETI 2026'!E12</f>
        <v>PETI5</v>
      </c>
      <c r="C2490" s="1022" t="str">
        <f t="shared" si="312"/>
        <v>PETI</v>
      </c>
      <c r="D2490" s="1057" t="s">
        <v>115</v>
      </c>
      <c r="E2490" s="1022" t="str">
        <f>'PETI 2026'!W12</f>
        <v>Oficina Asesora de Planeación</v>
      </c>
      <c r="F2490" s="1022" t="str">
        <f>'PETI 2026'!F12</f>
        <v>Levantamiento de requerimientos, Análisis, Diseño e implementación de indicadores de negocio haciendo uso de herramientas de analítica de datos.</v>
      </c>
      <c r="G2490" s="1022">
        <v>6</v>
      </c>
      <c r="H2490" s="1022" t="s">
        <v>139</v>
      </c>
      <c r="I2490" s="1022">
        <f>'PETI 2026'!T12</f>
        <v>4</v>
      </c>
      <c r="J2490" s="1022">
        <f>'PETI 2026'!H12+'PETI 2026'!I12+'PETI 2026'!J12+'PETI 2026'!K12+'PETI 2026'!L12+'PETI 2026'!M12</f>
        <v>2</v>
      </c>
      <c r="K2490" s="1030">
        <f>'PETI 2026'!Y12+'PETI 2026'!Z12+'PETI 2026'!AA12+'PETI 2026'!AB12+'PETI 2026'!AC12+'PETI 2026'!AD12</f>
        <v>1</v>
      </c>
      <c r="L2490" s="1031">
        <f t="shared" si="307"/>
        <v>0.5</v>
      </c>
      <c r="M2490" s="1031">
        <f t="shared" si="305"/>
        <v>0.25</v>
      </c>
      <c r="N2490" s="1022">
        <f>'PETI 2026'!M12</f>
        <v>0</v>
      </c>
      <c r="O2490" s="1030">
        <f>'PETI 2026'!AD12</f>
        <v>0</v>
      </c>
      <c r="P2490" s="1029" t="e">
        <f t="shared" si="310"/>
        <v>#DIV/0!</v>
      </c>
      <c r="Q2490" s="1029"/>
      <c r="R2490" s="1030">
        <f t="shared" si="308"/>
        <v>-1</v>
      </c>
      <c r="S2490" s="1030">
        <f t="shared" si="309"/>
        <v>0</v>
      </c>
    </row>
    <row r="2491" spans="1:19" ht="15">
      <c r="A2491" s="1022">
        <v>6</v>
      </c>
      <c r="B2491" s="1023" t="str">
        <f>'PETI 2026'!E13</f>
        <v>PETI6</v>
      </c>
      <c r="C2491" s="1022" t="str">
        <f t="shared" si="312"/>
        <v>PETI</v>
      </c>
      <c r="D2491" s="1057" t="s">
        <v>115</v>
      </c>
      <c r="E2491" s="1022" t="str">
        <f>'PETI 2026'!W13</f>
        <v>Oficina Asesora de Planeación</v>
      </c>
      <c r="F2491" s="1022" t="str">
        <f>'PETI 2026'!F13</f>
        <v>Consolidación de la iniciativa del proceso de ensayo de actitud y estudios colaborativos.</v>
      </c>
      <c r="G2491" s="1022">
        <v>6</v>
      </c>
      <c r="H2491" s="1022" t="s">
        <v>139</v>
      </c>
      <c r="I2491" s="1022">
        <f>'PETI 2026'!T13</f>
        <v>2</v>
      </c>
      <c r="J2491" s="1022">
        <f>'PETI 2026'!H13+'PETI 2026'!I13+'PETI 2026'!J13+'PETI 2026'!K13+'PETI 2026'!L13+'PETI 2026'!M13</f>
        <v>0</v>
      </c>
      <c r="K2491" s="1030">
        <f>'PETI 2026'!Y13+'PETI 2026'!Z13+'PETI 2026'!AA13+'PETI 2026'!AB13+'PETI 2026'!AC13+'PETI 2026'!AD13</f>
        <v>1</v>
      </c>
      <c r="L2491" s="1031">
        <f t="shared" si="307"/>
        <v>0</v>
      </c>
      <c r="M2491" s="1031">
        <f t="shared" si="305"/>
        <v>0.5</v>
      </c>
      <c r="N2491" s="1022">
        <f>'PETI 2026'!M13</f>
        <v>0</v>
      </c>
      <c r="O2491" s="1030">
        <f>'PETI 2026'!AD13</f>
        <v>0</v>
      </c>
      <c r="P2491" s="1029" t="e">
        <f t="shared" si="310"/>
        <v>#DIV/0!</v>
      </c>
      <c r="Q2491" s="1029"/>
      <c r="R2491" s="1030">
        <f t="shared" si="308"/>
        <v>1</v>
      </c>
      <c r="S2491" s="1030">
        <f t="shared" si="309"/>
        <v>0</v>
      </c>
    </row>
    <row r="2492" spans="1:19" ht="15">
      <c r="A2492" s="1022">
        <v>7</v>
      </c>
      <c r="B2492" s="1023" t="str">
        <f>'PETI 2026'!E14</f>
        <v>PETI7</v>
      </c>
      <c r="C2492" s="1022" t="str">
        <f t="shared" si="312"/>
        <v>PETI</v>
      </c>
      <c r="D2492" s="1057" t="s">
        <v>115</v>
      </c>
      <c r="E2492" s="1022" t="str">
        <f>'PETI 2026'!W14</f>
        <v>Oficina Asesora de Planeación</v>
      </c>
      <c r="F2492" s="1022" t="str">
        <f>'PETI 2026'!F14</f>
        <v>Plan nacional de la infraestructura de datos ( Vigencia 2026 ) y plan de preservación digital</v>
      </c>
      <c r="G2492" s="1022">
        <v>6</v>
      </c>
      <c r="H2492" s="1022" t="s">
        <v>139</v>
      </c>
      <c r="I2492" s="1022">
        <f>'PETI 2026'!T14</f>
        <v>4</v>
      </c>
      <c r="J2492" s="1022">
        <f>'PETI 2026'!H14+'PETI 2026'!I14+'PETI 2026'!J14+'PETI 2026'!K14+'PETI 2026'!L14+'PETI 2026'!M14</f>
        <v>2</v>
      </c>
      <c r="K2492" s="1030">
        <f>'PETI 2026'!Y14+'PETI 2026'!Z14+'PETI 2026'!AA14+'PETI 2026'!AB14+'PETI 2026'!AC14+'PETI 2026'!AD14</f>
        <v>1</v>
      </c>
      <c r="L2492" s="1031">
        <f t="shared" si="307"/>
        <v>0.5</v>
      </c>
      <c r="M2492" s="1031">
        <f t="shared" si="305"/>
        <v>0.25</v>
      </c>
      <c r="N2492" s="1022">
        <f>'PETI 2026'!M14</f>
        <v>0</v>
      </c>
      <c r="O2492" s="1030">
        <f>'PETI 2026'!AD14</f>
        <v>0</v>
      </c>
      <c r="P2492" s="1029" t="e">
        <f t="shared" si="310"/>
        <v>#DIV/0!</v>
      </c>
      <c r="Q2492" s="1029"/>
      <c r="R2492" s="1030">
        <f t="shared" si="308"/>
        <v>-1</v>
      </c>
      <c r="S2492" s="1030">
        <f t="shared" si="309"/>
        <v>0</v>
      </c>
    </row>
    <row r="2493" spans="1:19" ht="15">
      <c r="A2493" s="1022">
        <v>8</v>
      </c>
      <c r="B2493" s="1023" t="str">
        <f>'PETI 2026'!E15</f>
        <v>PETI8</v>
      </c>
      <c r="C2493" s="1022" t="str">
        <f t="shared" si="312"/>
        <v>PETI</v>
      </c>
      <c r="D2493" s="1057" t="s">
        <v>115</v>
      </c>
      <c r="E2493" s="1022" t="str">
        <f>'PETI 2026'!W15</f>
        <v>Oficina de Informática y  Desarrollo Tecnológico
Oficina Asesora de Planeación</v>
      </c>
      <c r="F2493" s="1022" t="str">
        <f>'PETI 2026'!F15</f>
        <v>Consolidar modelo de gobierno de TI ( Políticas, lineamientos y buenas prácticas en el dominio de sistema de info, servicios tecnológicos,  Arquitectura Empresarial, entre otros )</v>
      </c>
      <c r="G2493" s="1022">
        <v>6</v>
      </c>
      <c r="H2493" s="1022" t="s">
        <v>139</v>
      </c>
      <c r="I2493" s="1022">
        <f>'PETI 2026'!T15</f>
        <v>4</v>
      </c>
      <c r="J2493" s="1022">
        <f>'PETI 2026'!H15+'PETI 2026'!I15+'PETI 2026'!J15+'PETI 2026'!K15+'PETI 2026'!L15+'PETI 2026'!M15</f>
        <v>2</v>
      </c>
      <c r="K2493" s="1030">
        <f>'PETI 2026'!Y15+'PETI 2026'!Z15+'PETI 2026'!AA15+'PETI 2026'!AB15+'PETI 2026'!AC15+'PETI 2026'!AD15</f>
        <v>1</v>
      </c>
      <c r="L2493" s="1031">
        <f t="shared" si="307"/>
        <v>0.5</v>
      </c>
      <c r="M2493" s="1031">
        <f t="shared" si="305"/>
        <v>0.25</v>
      </c>
      <c r="N2493" s="1022">
        <f>'PETI 2026'!M15</f>
        <v>0</v>
      </c>
      <c r="O2493" s="1030">
        <f>'PETI 2026'!AD15</f>
        <v>0</v>
      </c>
      <c r="P2493" s="1029" t="e">
        <f t="shared" si="310"/>
        <v>#DIV/0!</v>
      </c>
      <c r="Q2493" s="1029"/>
      <c r="R2493" s="1030">
        <f t="shared" si="308"/>
        <v>-1</v>
      </c>
      <c r="S2493" s="1030">
        <f t="shared" si="309"/>
        <v>0</v>
      </c>
    </row>
    <row r="2494" spans="1:19" ht="15">
      <c r="A2494" s="1022">
        <v>9</v>
      </c>
      <c r="B2494" s="1023" t="str">
        <f>'PETI 2026'!E16</f>
        <v>PETI9</v>
      </c>
      <c r="C2494" s="1022" t="str">
        <f t="shared" si="312"/>
        <v>PETI</v>
      </c>
      <c r="D2494" s="1057" t="s">
        <v>115</v>
      </c>
      <c r="E2494" s="1022" t="str">
        <f>'PETI 2026'!W16</f>
        <v>Oficina de Informática y  Desarrollo Tecnológico
Oficina Asesora de Planeación</v>
      </c>
      <c r="F2494" s="1022" t="str">
        <f>'PETI 2026'!F16</f>
        <v>Procesos de gobierno de datos, calidad de datos, arquitectura de datos y analítica de datos, gestion de procesos, Arquitectura empresarial, Procedimientos Gestion de proyectos.OIDT: Construcción</v>
      </c>
      <c r="G2494" s="1022">
        <v>6</v>
      </c>
      <c r="H2494" s="1022" t="s">
        <v>139</v>
      </c>
      <c r="I2494" s="1022">
        <f>'PETI 2026'!T16</f>
        <v>7</v>
      </c>
      <c r="J2494" s="1022">
        <f>'PETI 2026'!H16+'PETI 2026'!I16+'PETI 2026'!J16+'PETI 2026'!K16+'PETI 2026'!L16+'PETI 2026'!M16</f>
        <v>2</v>
      </c>
      <c r="K2494" s="1030">
        <f>'PETI 2026'!Y16+'PETI 2026'!Z16+'PETI 2026'!AA16+'PETI 2026'!AB16+'PETI 2026'!AC16+'PETI 2026'!AD16</f>
        <v>1</v>
      </c>
      <c r="L2494" s="1031">
        <f t="shared" si="307"/>
        <v>0.2857142857142857</v>
      </c>
      <c r="M2494" s="1031">
        <f t="shared" si="305"/>
        <v>0.14285714285714285</v>
      </c>
      <c r="N2494" s="1022">
        <f>'PETI 2026'!M16</f>
        <v>0</v>
      </c>
      <c r="O2494" s="1030">
        <f>'PETI 2026'!AD16</f>
        <v>0</v>
      </c>
      <c r="P2494" s="1029" t="e">
        <f t="shared" si="310"/>
        <v>#DIV/0!</v>
      </c>
      <c r="Q2494" s="1029"/>
      <c r="R2494" s="1030">
        <f t="shared" si="308"/>
        <v>-1</v>
      </c>
      <c r="S2494" s="1030">
        <f t="shared" si="309"/>
        <v>0</v>
      </c>
    </row>
    <row r="2495" spans="1:19" ht="15">
      <c r="A2495" s="1022">
        <v>10</v>
      </c>
      <c r="B2495" s="1023" t="str">
        <f>'PETI 2026'!E17</f>
        <v>PETI10</v>
      </c>
      <c r="C2495" s="1022" t="str">
        <f t="shared" si="312"/>
        <v>PETI</v>
      </c>
      <c r="D2495" s="1057" t="s">
        <v>115</v>
      </c>
      <c r="E2495" s="1022" t="str">
        <f>'PETI 2026'!W17</f>
        <v>Oficina de Informática y  Desarrollo Tecnológico
Oficina Asesora de Planeación</v>
      </c>
      <c r="F2495" s="1022" t="str">
        <f>'PETI 2026'!F17</f>
        <v>Implementación del proceso de gestión de arquitectura empresarial y Operación de las instancias de Arquitectura Empresarial y gobierno de datos.</v>
      </c>
      <c r="G2495" s="1022">
        <v>6</v>
      </c>
      <c r="H2495" s="1022" t="s">
        <v>139</v>
      </c>
      <c r="I2495" s="1022">
        <f>'PETI 2026'!T17</f>
        <v>6</v>
      </c>
      <c r="J2495" s="1022">
        <f>'PETI 2026'!H17+'PETI 2026'!I17+'PETI 2026'!J17+'PETI 2026'!K17+'PETI 2026'!L17+'PETI 2026'!M17</f>
        <v>3</v>
      </c>
      <c r="K2495" s="1030">
        <f>'PETI 2026'!Y17+'PETI 2026'!Z17+'PETI 2026'!AA17+'PETI 2026'!AB17+'PETI 2026'!AC17+'PETI 2026'!AD17</f>
        <v>1</v>
      </c>
      <c r="L2495" s="1031">
        <f t="shared" si="307"/>
        <v>0.5</v>
      </c>
      <c r="M2495" s="1031">
        <f t="shared" si="305"/>
        <v>0.16666666666666666</v>
      </c>
      <c r="N2495" s="1022">
        <f>'PETI 2026'!M17</f>
        <v>1</v>
      </c>
      <c r="O2495" s="1030">
        <f>'PETI 2026'!AD17</f>
        <v>0</v>
      </c>
      <c r="P2495" s="1029">
        <f t="shared" si="310"/>
        <v>0</v>
      </c>
      <c r="Q2495" s="1029"/>
      <c r="R2495" s="1030">
        <f t="shared" si="308"/>
        <v>-2</v>
      </c>
      <c r="S2495" s="1030">
        <f t="shared" si="309"/>
        <v>-1</v>
      </c>
    </row>
    <row r="2496" spans="1:19" ht="15">
      <c r="A2496" s="1022">
        <v>11</v>
      </c>
      <c r="B2496" s="1023" t="str">
        <f>'PETI 2026'!E18</f>
        <v>PETI11</v>
      </c>
      <c r="C2496" s="1022" t="str">
        <f t="shared" si="312"/>
        <v>PETI</v>
      </c>
      <c r="D2496" s="1057" t="s">
        <v>115</v>
      </c>
      <c r="E2496" s="1022" t="str">
        <f>'PETI 2026'!W18</f>
        <v>Oficina de Informática y  Desarrollo Tecnológico
SSMRC</v>
      </c>
      <c r="F2496" s="1022" t="str">
        <f>'PETI 2026'!F18</f>
        <v>Seguimiento a la consolidación de la plataforma de interoperabilidad del INM.</v>
      </c>
      <c r="G2496" s="1022">
        <v>6</v>
      </c>
      <c r="H2496" s="1022" t="s">
        <v>139</v>
      </c>
      <c r="I2496" s="1022">
        <f>'PETI 2026'!T18</f>
        <v>5</v>
      </c>
      <c r="J2496" s="1022">
        <f>'PETI 2026'!H18+'PETI 2026'!I18+'PETI 2026'!J18+'PETI 2026'!K18+'PETI 2026'!L18+'PETI 2026'!M18</f>
        <v>3</v>
      </c>
      <c r="K2496" s="1030">
        <f>'PETI 2026'!Y18+'PETI 2026'!Z18+'PETI 2026'!AA18+'PETI 2026'!AB18+'PETI 2026'!AC18+'PETI 2026'!AD18</f>
        <v>1</v>
      </c>
      <c r="L2496" s="1031">
        <f t="shared" si="307"/>
        <v>0.6</v>
      </c>
      <c r="M2496" s="1031">
        <f t="shared" si="305"/>
        <v>0.2</v>
      </c>
      <c r="N2496" s="1022">
        <f>'PETI 2026'!M18</f>
        <v>1</v>
      </c>
      <c r="O2496" s="1030">
        <f>'PETI 2026'!AD18</f>
        <v>0</v>
      </c>
      <c r="P2496" s="1029">
        <f t="shared" si="310"/>
        <v>0</v>
      </c>
      <c r="Q2496" s="1029"/>
      <c r="R2496" s="1030">
        <f t="shared" si="308"/>
        <v>-2</v>
      </c>
      <c r="S2496" s="1030">
        <f t="shared" si="309"/>
        <v>-1</v>
      </c>
    </row>
    <row r="2497" spans="1:19" ht="15">
      <c r="A2497" s="1022">
        <v>12</v>
      </c>
      <c r="B2497" s="1023" t="str">
        <f>'PETI 2026'!E19</f>
        <v>PETI12</v>
      </c>
      <c r="C2497" s="1022" t="str">
        <f t="shared" si="312"/>
        <v>PETI</v>
      </c>
      <c r="D2497" s="1057" t="s">
        <v>115</v>
      </c>
      <c r="E2497" s="1022" t="str">
        <f>'PETI 2026'!W19</f>
        <v>Oficina de Informática y  Desarrollo Tecnológico
SSMRC</v>
      </c>
      <c r="F2497" s="1022" t="str">
        <f>'PETI 2026'!F19</f>
        <v>Plan de intervención de soluciones tecnológicas y gestión de información del INM.</v>
      </c>
      <c r="G2497" s="1022">
        <v>6</v>
      </c>
      <c r="H2497" s="1022" t="s">
        <v>139</v>
      </c>
      <c r="I2497" s="1022">
        <f>'PETI 2026'!T19</f>
        <v>5</v>
      </c>
      <c r="J2497" s="1022">
        <f>'PETI 2026'!H19+'PETI 2026'!I19+'PETI 2026'!J19+'PETI 2026'!K19+'PETI 2026'!L19+'PETI 2026'!M19</f>
        <v>3</v>
      </c>
      <c r="K2497" s="1030">
        <f>'PETI 2026'!Y19+'PETI 2026'!Z19+'PETI 2026'!AA19+'PETI 2026'!AB19+'PETI 2026'!AC19+'PETI 2026'!AD19</f>
        <v>1</v>
      </c>
      <c r="L2497" s="1031">
        <f t="shared" si="307"/>
        <v>0.6</v>
      </c>
      <c r="M2497" s="1031">
        <f t="shared" si="305"/>
        <v>0.2</v>
      </c>
      <c r="N2497" s="1022">
        <f>'PETI 2026'!M19</f>
        <v>1</v>
      </c>
      <c r="O2497" s="1030">
        <f>'PETI 2026'!AD19</f>
        <v>0</v>
      </c>
      <c r="P2497" s="1029">
        <f t="shared" si="310"/>
        <v>0</v>
      </c>
      <c r="Q2497" s="1029"/>
      <c r="R2497" s="1030">
        <f t="shared" si="308"/>
        <v>-2</v>
      </c>
      <c r="S2497" s="1030">
        <f t="shared" si="309"/>
        <v>-1</v>
      </c>
    </row>
    <row r="2498" spans="1:19" ht="15">
      <c r="A2498" s="1022">
        <v>13</v>
      </c>
      <c r="B2498" s="1023" t="str">
        <f>'PETI 2026'!E20</f>
        <v>PETI13</v>
      </c>
      <c r="C2498" s="1022" t="str">
        <f t="shared" si="312"/>
        <v>PETI</v>
      </c>
      <c r="D2498" s="1057" t="s">
        <v>115</v>
      </c>
      <c r="E2498" s="1022" t="str">
        <f>'PETI 2026'!W20</f>
        <v>Oficina de Informática y  Desarrollo Tecnológico
SSMRC</v>
      </c>
      <c r="F2498" s="1022" t="str">
        <f>'PETI 2026'!F20</f>
        <v>Apropiar la arquitectura de referencia de soluciones de servicios tecnológicos</v>
      </c>
      <c r="G2498" s="1022">
        <v>6</v>
      </c>
      <c r="H2498" s="1022" t="s">
        <v>139</v>
      </c>
      <c r="I2498" s="1022">
        <f>'PETI 2026'!T20</f>
        <v>5</v>
      </c>
      <c r="J2498" s="1022">
        <f>'PETI 2026'!H20+'PETI 2026'!I20+'PETI 2026'!J20+'PETI 2026'!K20+'PETI 2026'!L20+'PETI 2026'!M20</f>
        <v>3</v>
      </c>
      <c r="K2498" s="1030">
        <f>'PETI 2026'!Y20+'PETI 2026'!Z20+'PETI 2026'!AA20+'PETI 2026'!AB20+'PETI 2026'!AC20+'PETI 2026'!AD20</f>
        <v>1</v>
      </c>
      <c r="L2498" s="1031">
        <f t="shared" si="307"/>
        <v>0.6</v>
      </c>
      <c r="M2498" s="1031">
        <f t="shared" si="305"/>
        <v>0.2</v>
      </c>
      <c r="N2498" s="1022">
        <f>'PETI 2026'!M20</f>
        <v>1</v>
      </c>
      <c r="O2498" s="1030">
        <f>'PETI 2026'!AD20</f>
        <v>0</v>
      </c>
      <c r="P2498" s="1029">
        <f t="shared" si="310"/>
        <v>0</v>
      </c>
      <c r="Q2498" s="1029"/>
      <c r="R2498" s="1030">
        <f t="shared" si="308"/>
        <v>-2</v>
      </c>
      <c r="S2498" s="1030">
        <f t="shared" si="309"/>
        <v>-1</v>
      </c>
    </row>
    <row r="2499" spans="1:19" ht="15">
      <c r="A2499" s="1022">
        <v>14</v>
      </c>
      <c r="B2499" s="1023" t="str">
        <f>'PETI 2026'!E21</f>
        <v>PETI14</v>
      </c>
      <c r="C2499" s="1022" t="str">
        <f t="shared" si="312"/>
        <v>PETI</v>
      </c>
      <c r="D2499" s="1057" t="s">
        <v>115</v>
      </c>
      <c r="E2499" s="1022" t="str">
        <f>'PETI 2026'!W21</f>
        <v>Oficina de Informática y  Desarrollo Tecnológico
SSMRC</v>
      </c>
      <c r="F2499" s="1022" t="str">
        <f>'PETI 2026'!F21</f>
        <v xml:space="preserve"> Implementación de soluciones con Power Platform</v>
      </c>
      <c r="G2499" s="1022">
        <v>6</v>
      </c>
      <c r="H2499" s="1022" t="s">
        <v>139</v>
      </c>
      <c r="I2499" s="1022">
        <f>'PETI 2026'!T21</f>
        <v>4</v>
      </c>
      <c r="J2499" s="1022">
        <f>'PETI 2026'!H21+'PETI 2026'!I21+'PETI 2026'!J21+'PETI 2026'!K21+'PETI 2026'!L21+'PETI 2026'!M21</f>
        <v>1</v>
      </c>
      <c r="K2499" s="1030">
        <f>'PETI 2026'!Y21+'PETI 2026'!Z21+'PETI 2026'!AA21+'PETI 2026'!AB21+'PETI 2026'!AC21+'PETI 2026'!AD21</f>
        <v>1</v>
      </c>
      <c r="L2499" s="1031">
        <f t="shared" si="307"/>
        <v>0.25</v>
      </c>
      <c r="M2499" s="1031">
        <f t="shared" si="305"/>
        <v>0.25</v>
      </c>
      <c r="N2499" s="1022">
        <f>'PETI 2026'!M21</f>
        <v>1</v>
      </c>
      <c r="O2499" s="1030">
        <f>'PETI 2026'!AD21</f>
        <v>0</v>
      </c>
      <c r="P2499" s="1029">
        <f t="shared" si="310"/>
        <v>0</v>
      </c>
      <c r="Q2499" s="1029"/>
      <c r="R2499" s="1030">
        <f t="shared" si="308"/>
        <v>0</v>
      </c>
      <c r="S2499" s="1030">
        <f t="shared" si="309"/>
        <v>-1</v>
      </c>
    </row>
    <row r="2500" spans="1:19" ht="15.75" customHeight="1">
      <c r="A2500" s="1022">
        <v>15</v>
      </c>
      <c r="B2500" s="1023" t="str">
        <f>'PETI 2026'!E22</f>
        <v>PETI15</v>
      </c>
      <c r="C2500" s="1022" t="str">
        <f t="shared" si="312"/>
        <v>PETI</v>
      </c>
      <c r="D2500" s="1057" t="s">
        <v>115</v>
      </c>
      <c r="E2500" s="1022" t="str">
        <f>'PETI 2026'!W22</f>
        <v>Oficina de Informática y  Desarrollo Tecnológico
Oficina Asesora de Planeación</v>
      </c>
      <c r="F2500" s="1022" t="str">
        <f>'PETI 2026'!F22</f>
        <v>Diseño e implementación del MDM.</v>
      </c>
      <c r="G2500" s="1022">
        <v>6</v>
      </c>
      <c r="H2500" s="1022" t="s">
        <v>139</v>
      </c>
      <c r="I2500" s="1022">
        <f>'PETI 2026'!T22</f>
        <v>5</v>
      </c>
      <c r="J2500" s="1022">
        <f>'PETI 2026'!H22+'PETI 2026'!I22+'PETI 2026'!J22+'PETI 2026'!K22+'PETI 2026'!L22+'PETI 2026'!M22</f>
        <v>3</v>
      </c>
      <c r="K2500" s="1030">
        <f>'PETI 2026'!Y22+'PETI 2026'!Z22+'PETI 2026'!AA22+'PETI 2026'!AB22+'PETI 2026'!AC22+'PETI 2026'!AD22</f>
        <v>1</v>
      </c>
      <c r="L2500" s="1031">
        <f t="shared" si="307"/>
        <v>0.6</v>
      </c>
      <c r="M2500" s="1031">
        <f t="shared" si="305"/>
        <v>0.2</v>
      </c>
      <c r="N2500" s="1022">
        <f>'PETI 2026'!M22</f>
        <v>1</v>
      </c>
      <c r="O2500" s="1030">
        <f>'PETI 2026'!AD22</f>
        <v>0</v>
      </c>
      <c r="P2500" s="1029">
        <f t="shared" si="310"/>
        <v>0</v>
      </c>
      <c r="Q2500" s="1029"/>
      <c r="R2500" s="1030">
        <f t="shared" si="308"/>
        <v>-2</v>
      </c>
      <c r="S2500" s="1030">
        <f t="shared" si="309"/>
        <v>-1</v>
      </c>
    </row>
    <row r="2501" spans="1:19" ht="15">
      <c r="A2501" s="1022">
        <v>16</v>
      </c>
      <c r="B2501" s="1023" t="str">
        <f>'PETI 2026'!E23</f>
        <v>PETI16</v>
      </c>
      <c r="C2501" s="1022" t="str">
        <f t="shared" si="312"/>
        <v>PETI</v>
      </c>
      <c r="D2501" s="1057" t="s">
        <v>115</v>
      </c>
      <c r="E2501" s="1022" t="str">
        <f>'PETI 2026'!W23</f>
        <v xml:space="preserve">Oficina de Informática y  Desarrollo Tecnológico
</v>
      </c>
      <c r="F2501" s="1022" t="str">
        <f>'PETI 2026'!F23</f>
        <v xml:space="preserve">Implementar el Plan Estratégico de Seguridad y Privacidad de la información </v>
      </c>
      <c r="G2501" s="1022">
        <v>6</v>
      </c>
      <c r="H2501" s="1022" t="s">
        <v>139</v>
      </c>
      <c r="I2501" s="1022">
        <f>'PETI 2026'!T23</f>
        <v>3</v>
      </c>
      <c r="J2501" s="1022">
        <f>'PETI 2026'!H23+'PETI 2026'!I23+'PETI 2026'!J23+'PETI 2026'!K23+'PETI 2026'!L23+'PETI 2026'!M23</f>
        <v>1</v>
      </c>
      <c r="K2501" s="1030">
        <f>'PETI 2026'!Y23+'PETI 2026'!Z23+'PETI 2026'!AA23+'PETI 2026'!AB23+'PETI 2026'!AC23+'PETI 2026'!AD23</f>
        <v>1</v>
      </c>
      <c r="L2501" s="1031">
        <f t="shared" si="307"/>
        <v>0.33333333333333331</v>
      </c>
      <c r="M2501" s="1031">
        <f t="shared" si="305"/>
        <v>0.33333333333333331</v>
      </c>
      <c r="N2501" s="1022">
        <f>'PETI 2026'!M23</f>
        <v>0</v>
      </c>
      <c r="O2501" s="1030">
        <f>'PETI 2026'!AD23</f>
        <v>0</v>
      </c>
      <c r="P2501" s="1029" t="e">
        <f t="shared" si="310"/>
        <v>#DIV/0!</v>
      </c>
      <c r="Q2501" s="1029"/>
      <c r="R2501" s="1030">
        <f t="shared" si="308"/>
        <v>0</v>
      </c>
      <c r="S2501" s="1030">
        <f t="shared" si="309"/>
        <v>0</v>
      </c>
    </row>
    <row r="2502" spans="1:19" ht="15">
      <c r="A2502" s="1022">
        <v>17</v>
      </c>
      <c r="B2502" s="1023" t="str">
        <f>'PETI 2026'!E24</f>
        <v>PETI17</v>
      </c>
      <c r="C2502" s="1022" t="str">
        <f t="shared" si="312"/>
        <v>PETI</v>
      </c>
      <c r="D2502" s="1057" t="s">
        <v>115</v>
      </c>
      <c r="E2502" s="1022" t="str">
        <f>'PETI 2026'!W24</f>
        <v>Oficina de Informática y  Desarrollo Tecnológico</v>
      </c>
      <c r="F2502" s="1022" t="str">
        <f>'PETI 2026'!F24</f>
        <v>Adopción e implementación de la arquitectura de seguridad de la información y ciberseguridad</v>
      </c>
      <c r="G2502" s="1022">
        <v>6</v>
      </c>
      <c r="H2502" s="1022" t="s">
        <v>139</v>
      </c>
      <c r="I2502" s="1022">
        <f>'PETI 2026'!T24</f>
        <v>4</v>
      </c>
      <c r="J2502" s="1022">
        <f>'PETI 2026'!H24+'PETI 2026'!I24+'PETI 2026'!J24+'PETI 2026'!K24+'PETI 2026'!L24+'PETI 2026'!M24</f>
        <v>2</v>
      </c>
      <c r="K2502" s="1030">
        <f>'PETI 2026'!Y24+'PETI 2026'!Z24+'PETI 2026'!AA24+'PETI 2026'!AB24+'PETI 2026'!AC24+'PETI 2026'!AD24</f>
        <v>1</v>
      </c>
      <c r="L2502" s="1031">
        <f t="shared" si="307"/>
        <v>0.5</v>
      </c>
      <c r="M2502" s="1031">
        <f t="shared" si="305"/>
        <v>0.25</v>
      </c>
      <c r="N2502" s="1022">
        <f>'PETI 2026'!M24</f>
        <v>0</v>
      </c>
      <c r="O2502" s="1030">
        <f>'PETI 2026'!AD24</f>
        <v>0</v>
      </c>
      <c r="P2502" s="1029" t="e">
        <f t="shared" si="310"/>
        <v>#DIV/0!</v>
      </c>
      <c r="Q2502" s="1029"/>
      <c r="R2502" s="1030">
        <f t="shared" si="308"/>
        <v>-1</v>
      </c>
      <c r="S2502" s="1030">
        <f t="shared" si="309"/>
        <v>0</v>
      </c>
    </row>
    <row r="2503" spans="1:19" ht="15">
      <c r="A2503" s="1022">
        <v>18</v>
      </c>
      <c r="B2503" s="1023" t="str">
        <f>'PETI 2026'!E25</f>
        <v>PETI18</v>
      </c>
      <c r="C2503" s="1022" t="str">
        <f t="shared" ref="C2503:C2509" si="313">C2482</f>
        <v>PETI</v>
      </c>
      <c r="D2503" s="1057" t="s">
        <v>115</v>
      </c>
      <c r="E2503" s="1022" t="str">
        <f>'PETI 2026'!W25</f>
        <v>Oficina de Informática y  Desarrollo Tecnológico</v>
      </c>
      <c r="F2503" s="1022" t="str">
        <f>'PETI 2026'!F25</f>
        <v>Solución de gestión de identidades</v>
      </c>
      <c r="G2503" s="1022">
        <v>6</v>
      </c>
      <c r="H2503" s="1022" t="s">
        <v>139</v>
      </c>
      <c r="I2503" s="1022">
        <f>'PETI 2026'!T25</f>
        <v>6</v>
      </c>
      <c r="J2503" s="1022">
        <f>'PETI 2026'!H25+'PETI 2026'!I25+'PETI 2026'!J25+'PETI 2026'!K25+'PETI 2026'!L25+'PETI 2026'!M25</f>
        <v>3</v>
      </c>
      <c r="K2503" s="1030">
        <f>'PETI 2026'!Y25+'PETI 2026'!Z25+'PETI 2026'!AA25+'PETI 2026'!AB25+'PETI 2026'!AC25+'PETI 2026'!AD25</f>
        <v>1</v>
      </c>
      <c r="L2503" s="1031">
        <f t="shared" si="307"/>
        <v>0.5</v>
      </c>
      <c r="M2503" s="1031">
        <f t="shared" si="305"/>
        <v>0.16666666666666666</v>
      </c>
      <c r="N2503" s="1022">
        <f>'PETI 2026'!M25</f>
        <v>1</v>
      </c>
      <c r="O2503" s="1030">
        <f>'PETI 2026'!AD25</f>
        <v>0</v>
      </c>
      <c r="P2503" s="1029">
        <f t="shared" si="310"/>
        <v>0</v>
      </c>
      <c r="Q2503" s="1029"/>
      <c r="R2503" s="1030">
        <f t="shared" si="308"/>
        <v>-2</v>
      </c>
      <c r="S2503" s="1030">
        <f t="shared" si="309"/>
        <v>-1</v>
      </c>
    </row>
    <row r="2504" spans="1:19" ht="15">
      <c r="A2504" s="1022">
        <v>19</v>
      </c>
      <c r="B2504" s="1023" t="str">
        <f>'PETI 2026'!E26</f>
        <v>PETI19</v>
      </c>
      <c r="C2504" s="1022" t="str">
        <f t="shared" si="313"/>
        <v>PETI</v>
      </c>
      <c r="D2504" s="1057" t="s">
        <v>115</v>
      </c>
      <c r="E2504" s="1022" t="str">
        <f>'PETI 2026'!W26</f>
        <v>Oficina de Informática y  Desarrollo Tecnológico</v>
      </c>
      <c r="F2504" s="1022" t="str">
        <f>'PETI 2026'!F26</f>
        <v xml:space="preserve">Mejoramiento herramienta de Help Desk que cubra los dominios de ITIL </v>
      </c>
      <c r="G2504" s="1022">
        <v>6</v>
      </c>
      <c r="H2504" s="1022" t="s">
        <v>139</v>
      </c>
      <c r="I2504" s="1022">
        <f>'PETI 2026'!T26</f>
        <v>6</v>
      </c>
      <c r="J2504" s="1022">
        <f>'PETI 2026'!H26+'PETI 2026'!I26+'PETI 2026'!J26+'PETI 2026'!K26+'PETI 2026'!L26+'PETI 2026'!M26</f>
        <v>3</v>
      </c>
      <c r="K2504" s="1030">
        <f>'PETI 2026'!Y26+'PETI 2026'!Z26+'PETI 2026'!AA26+'PETI 2026'!AB26+'PETI 2026'!AC26+'PETI 2026'!AD26</f>
        <v>1</v>
      </c>
      <c r="L2504" s="1031">
        <f t="shared" si="307"/>
        <v>0.5</v>
      </c>
      <c r="M2504" s="1031">
        <f t="shared" si="305"/>
        <v>0.16666666666666666</v>
      </c>
      <c r="N2504" s="1022">
        <f>'PETI 2026'!M26</f>
        <v>1</v>
      </c>
      <c r="O2504" s="1030">
        <f>'PETI 2026'!AD26</f>
        <v>0</v>
      </c>
      <c r="P2504" s="1029">
        <f t="shared" si="310"/>
        <v>0</v>
      </c>
      <c r="Q2504" s="1029"/>
      <c r="R2504" s="1030">
        <f t="shared" si="308"/>
        <v>-2</v>
      </c>
      <c r="S2504" s="1030">
        <f t="shared" si="309"/>
        <v>-1</v>
      </c>
    </row>
    <row r="2505" spans="1:19" ht="15">
      <c r="A2505" s="1022">
        <v>20</v>
      </c>
      <c r="B2505" s="1023" t="str">
        <f>'PETI 2026'!E27</f>
        <v>PETI20</v>
      </c>
      <c r="C2505" s="1022" t="str">
        <f t="shared" si="313"/>
        <v>PETI</v>
      </c>
      <c r="D2505" s="1057" t="s">
        <v>115</v>
      </c>
      <c r="E2505" s="1022" t="str">
        <f>'PETI 2026'!W27</f>
        <v>Oficina de Informática y  Desarrollo Tecnológico</v>
      </c>
      <c r="F2505" s="1022" t="str">
        <f>'PETI 2026'!F27</f>
        <v>Implementación y puesta en producción del DEVOPS Institucional</v>
      </c>
      <c r="G2505" s="1022">
        <v>6</v>
      </c>
      <c r="H2505" s="1022" t="s">
        <v>139</v>
      </c>
      <c r="I2505" s="1022">
        <f>'PETI 2026'!T27</f>
        <v>6</v>
      </c>
      <c r="J2505" s="1022">
        <f>'PETI 2026'!H27+'PETI 2026'!I27+'PETI 2026'!J27+'PETI 2026'!K27+'PETI 2026'!L27+'PETI 2026'!M27</f>
        <v>3</v>
      </c>
      <c r="K2505" s="1030">
        <f>'PETI 2026'!Y27+'PETI 2026'!Z27+'PETI 2026'!AA27+'PETI 2026'!AB27+'PETI 2026'!AC27+'PETI 2026'!AD27</f>
        <v>1</v>
      </c>
      <c r="L2505" s="1031">
        <f t="shared" si="307"/>
        <v>0.5</v>
      </c>
      <c r="M2505" s="1031">
        <f t="shared" si="305"/>
        <v>0.16666666666666666</v>
      </c>
      <c r="N2505" s="1022">
        <f>'PETI 2026'!M27</f>
        <v>1</v>
      </c>
      <c r="O2505" s="1030">
        <f>'PETI 2026'!AD27</f>
        <v>0</v>
      </c>
      <c r="P2505" s="1029">
        <f t="shared" si="310"/>
        <v>0</v>
      </c>
      <c r="Q2505" s="1029"/>
      <c r="R2505" s="1030">
        <f t="shared" si="308"/>
        <v>-2</v>
      </c>
      <c r="S2505" s="1030">
        <f t="shared" si="309"/>
        <v>-1</v>
      </c>
    </row>
    <row r="2506" spans="1:19" ht="15">
      <c r="A2506" s="1022">
        <v>21</v>
      </c>
      <c r="B2506" s="1023" t="str">
        <f>'PETI 2026'!E28</f>
        <v>PETI21</v>
      </c>
      <c r="C2506" s="1022" t="str">
        <f t="shared" si="313"/>
        <v>PETI</v>
      </c>
      <c r="D2506" s="1057" t="s">
        <v>115</v>
      </c>
      <c r="E2506" s="1022" t="str">
        <f>'PETI 2026'!W28</f>
        <v>Oficina de Informática y  Desarrollo Tecnológico</v>
      </c>
      <c r="F2506" s="1022" t="str">
        <f>'PETI 2026'!F28</f>
        <v>Consolidación de IPV4-IPV6</v>
      </c>
      <c r="G2506" s="1022">
        <v>6</v>
      </c>
      <c r="H2506" s="1022" t="s">
        <v>139</v>
      </c>
      <c r="I2506" s="1022">
        <f>'PETI 2026'!T28</f>
        <v>9</v>
      </c>
      <c r="J2506" s="1022">
        <f>'PETI 2026'!H28+'PETI 2026'!I28+'PETI 2026'!J28+'PETI 2026'!K28+'PETI 2026'!L28+'PETI 2026'!M28</f>
        <v>6</v>
      </c>
      <c r="K2506" s="1030">
        <f>'PETI 2026'!Y28+'PETI 2026'!Z28+'PETI 2026'!AA28+'PETI 2026'!AB28+'PETI 2026'!AC28+'PETI 2026'!AD28</f>
        <v>1</v>
      </c>
      <c r="L2506" s="1031">
        <f t="shared" si="307"/>
        <v>0.66666666666666663</v>
      </c>
      <c r="M2506" s="1031">
        <f t="shared" si="305"/>
        <v>0.1111111111111111</v>
      </c>
      <c r="N2506" s="1022">
        <f>'PETI 2026'!M28</f>
        <v>2</v>
      </c>
      <c r="O2506" s="1030">
        <f>'PETI 2026'!AD28</f>
        <v>0</v>
      </c>
      <c r="P2506" s="1029">
        <f t="shared" si="310"/>
        <v>0</v>
      </c>
      <c r="Q2506" s="1029"/>
      <c r="R2506" s="1030">
        <f t="shared" si="308"/>
        <v>-5</v>
      </c>
      <c r="S2506" s="1030">
        <f t="shared" si="309"/>
        <v>-2</v>
      </c>
    </row>
    <row r="2507" spans="1:19" ht="15">
      <c r="A2507" s="1022">
        <v>22</v>
      </c>
      <c r="B2507" s="1023" t="str">
        <f>'PETI 2026'!E29</f>
        <v>PETI22</v>
      </c>
      <c r="C2507" s="1022" t="str">
        <f t="shared" si="313"/>
        <v>PETI</v>
      </c>
      <c r="D2507" s="1057" t="s">
        <v>115</v>
      </c>
      <c r="E2507" s="1022" t="str">
        <f>'PETI 2026'!W29</f>
        <v>Oficina de Informática y  Desarrollo Tecnológico</v>
      </c>
      <c r="F2507" s="1022" t="str">
        <f>'PETI 2026'!F29</f>
        <v>Gestión de infraestructura de red y telecomunicaciones</v>
      </c>
      <c r="G2507" s="1022">
        <v>6</v>
      </c>
      <c r="H2507" s="1022" t="s">
        <v>139</v>
      </c>
      <c r="I2507" s="1022">
        <f>'PETI 2026'!T29</f>
        <v>10</v>
      </c>
      <c r="J2507" s="1022">
        <f>'PETI 2026'!H29+'PETI 2026'!I29+'PETI 2026'!J29+'PETI 2026'!K29+'PETI 2026'!L29+'PETI 2026'!M29</f>
        <v>4</v>
      </c>
      <c r="K2507" s="1030">
        <f>'PETI 2026'!Y29+'PETI 2026'!Z29+'PETI 2026'!AA29+'PETI 2026'!AB29+'PETI 2026'!AC29+'PETI 2026'!AD29</f>
        <v>2</v>
      </c>
      <c r="L2507" s="1031">
        <f t="shared" si="307"/>
        <v>0.4</v>
      </c>
      <c r="M2507" s="1031">
        <f t="shared" si="305"/>
        <v>0.2</v>
      </c>
      <c r="N2507" s="1022">
        <f>'PETI 2026'!M29</f>
        <v>1</v>
      </c>
      <c r="O2507" s="1030">
        <f>'PETI 2026'!AD29</f>
        <v>0</v>
      </c>
      <c r="P2507" s="1029">
        <f t="shared" si="310"/>
        <v>0</v>
      </c>
      <c r="Q2507" s="1029"/>
      <c r="R2507" s="1030">
        <f t="shared" si="308"/>
        <v>-2</v>
      </c>
      <c r="S2507" s="1030">
        <f t="shared" si="309"/>
        <v>-1</v>
      </c>
    </row>
    <row r="2508" spans="1:19" ht="15">
      <c r="A2508" s="1022">
        <v>23</v>
      </c>
      <c r="B2508" s="1023" t="str">
        <f>'PETI 2026'!E30</f>
        <v>PETI23</v>
      </c>
      <c r="C2508" s="1022" t="str">
        <f t="shared" si="313"/>
        <v>PETI</v>
      </c>
      <c r="D2508" s="1057" t="s">
        <v>115</v>
      </c>
      <c r="E2508" s="1022" t="str">
        <f>'PETI 2026'!W30</f>
        <v>Oficina de Informática y  Desarrollo Tecnológico</v>
      </c>
      <c r="F2508" s="1022" t="str">
        <f>'PETI 2026'!F30</f>
        <v xml:space="preserve"> Plan de intervención de servicios tecnológicos</v>
      </c>
      <c r="G2508" s="1022">
        <v>6</v>
      </c>
      <c r="H2508" s="1022" t="s">
        <v>139</v>
      </c>
      <c r="I2508" s="1022">
        <f>'PETI 2026'!T30</f>
        <v>5</v>
      </c>
      <c r="J2508" s="1022">
        <f>'PETI 2026'!H30+'PETI 2026'!I30+'PETI 2026'!J30+'PETI 2026'!K30+'PETI 2026'!L30+'PETI 2026'!M30</f>
        <v>3</v>
      </c>
      <c r="K2508" s="1030">
        <f>'PETI 2026'!Y30+'PETI 2026'!Z30+'PETI 2026'!AA30+'PETI 2026'!AB30+'PETI 2026'!AC30+'PETI 2026'!AD30</f>
        <v>2</v>
      </c>
      <c r="L2508" s="1031">
        <f t="shared" si="307"/>
        <v>0.6</v>
      </c>
      <c r="M2508" s="1031">
        <f t="shared" si="305"/>
        <v>0.4</v>
      </c>
      <c r="N2508" s="1022">
        <f>'PETI 2026'!M30</f>
        <v>1</v>
      </c>
      <c r="O2508" s="1030">
        <f>'PETI 2026'!AD30</f>
        <v>0</v>
      </c>
      <c r="P2508" s="1029">
        <f t="shared" si="310"/>
        <v>0</v>
      </c>
      <c r="Q2508" s="1029"/>
      <c r="R2508" s="1030">
        <f t="shared" si="308"/>
        <v>-1</v>
      </c>
      <c r="S2508" s="1030">
        <f t="shared" si="309"/>
        <v>-1</v>
      </c>
    </row>
    <row r="2509" spans="1:19" ht="15">
      <c r="A2509" s="1022">
        <v>24</v>
      </c>
      <c r="B2509" s="1023" t="str">
        <f>'PETI 2026'!E31</f>
        <v>PETI24</v>
      </c>
      <c r="C2509" s="1022" t="str">
        <f t="shared" si="313"/>
        <v>PETI</v>
      </c>
      <c r="D2509" s="1057" t="s">
        <v>115</v>
      </c>
      <c r="E2509" s="1022" t="str">
        <f>'PETI 2026'!W31</f>
        <v>Oficina de Informática y  Desarrollo Tecnológico</v>
      </c>
      <c r="F2509"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509" s="1022">
        <v>6</v>
      </c>
      <c r="H2509" s="1022" t="s">
        <v>139</v>
      </c>
      <c r="I2509" s="1022">
        <f>'PETI 2026'!T31</f>
        <v>3</v>
      </c>
      <c r="J2509" s="1022">
        <f>'PETI 2026'!H31+'PETI 2026'!I31+'PETI 2026'!J31+'PETI 2026'!K31+'PETI 2026'!L31+'PETI 2026'!M31</f>
        <v>2</v>
      </c>
      <c r="K2509" s="1030">
        <f>'PETI 2026'!Y31+'PETI 2026'!Z31+'PETI 2026'!AA31+'PETI 2026'!AB31+'PETI 2026'!AC31+'PETI 2026'!AD31</f>
        <v>1</v>
      </c>
      <c r="L2509" s="1031">
        <f t="shared" si="307"/>
        <v>0.66666666666666663</v>
      </c>
      <c r="M2509" s="1031">
        <f t="shared" si="305"/>
        <v>0.33333333333333331</v>
      </c>
      <c r="N2509" s="1022">
        <f>'PETI 2026'!M31</f>
        <v>1</v>
      </c>
      <c r="O2509" s="1030">
        <f>'PETI 2026'!AD31</f>
        <v>0</v>
      </c>
      <c r="P2509" s="1029">
        <f t="shared" si="310"/>
        <v>0</v>
      </c>
      <c r="Q2509" s="1029"/>
      <c r="R2509" s="1030">
        <f t="shared" si="308"/>
        <v>-1</v>
      </c>
      <c r="S2509" s="1030">
        <f t="shared" si="309"/>
        <v>-1</v>
      </c>
    </row>
    <row r="2510" spans="1:19" ht="15">
      <c r="A2510" s="1022">
        <v>1</v>
      </c>
      <c r="B2510" s="1023" t="str">
        <f>'PETI 2026'!E8</f>
        <v>PETI1</v>
      </c>
      <c r="C2510" s="1022" t="str">
        <f t="shared" ref="C2510" si="314">C2489</f>
        <v>PETI</v>
      </c>
      <c r="D2510" s="1057" t="s">
        <v>115</v>
      </c>
      <c r="E2510" s="1022" t="str">
        <f>'PETI 2026'!W8</f>
        <v>Oficina de Informática y  Desarrollo Tecnológico
Oficina Asesora de Planeación</v>
      </c>
      <c r="F2510"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510" s="1022">
        <v>7</v>
      </c>
      <c r="H2510" s="1022" t="s">
        <v>140</v>
      </c>
      <c r="I2510" s="1022">
        <f>'PETI 2026'!T8</f>
        <v>3</v>
      </c>
      <c r="J2510" s="1022">
        <f>'PETI 2026'!H8+'PETI 2026'!I8+'PETI 2026'!J8+'PETI 2026'!K8+'PETI 2026'!L8+'PETI 2026'!M8+'PETI 2026'!N8</f>
        <v>2</v>
      </c>
      <c r="K2510" s="1030">
        <f>'PETI 2026'!Y8+'PETI 2026'!Z8+'PETI 2026'!AA8+'PETI 2026'!AB8+'PETI 2026'!AC8+'PETI 2026'!AD8+'PETI 2026'!AE8</f>
        <v>1</v>
      </c>
      <c r="L2510" s="1031">
        <f t="shared" si="307"/>
        <v>0.66666666666666663</v>
      </c>
      <c r="M2510" s="1031">
        <f t="shared" si="305"/>
        <v>0.33333333333333331</v>
      </c>
      <c r="N2510" s="1022">
        <f>'PETI 2026'!N8</f>
        <v>1</v>
      </c>
      <c r="O2510" s="1030">
        <f>'PETI 2026'!AE8</f>
        <v>0</v>
      </c>
      <c r="P2510" s="1029">
        <f t="shared" si="310"/>
        <v>0</v>
      </c>
      <c r="Q2510" s="1029"/>
      <c r="R2510" s="1030">
        <f t="shared" si="308"/>
        <v>-1</v>
      </c>
      <c r="S2510" s="1030">
        <f t="shared" si="309"/>
        <v>-1</v>
      </c>
    </row>
    <row r="2511" spans="1:19" ht="15">
      <c r="A2511" s="1022">
        <v>2</v>
      </c>
      <c r="B2511" s="1023" t="str">
        <f>'PETI 2026'!E9</f>
        <v>PETI2</v>
      </c>
      <c r="C2511" s="1022" t="str">
        <f t="shared" ref="C2511" si="315">C2490</f>
        <v>PETI</v>
      </c>
      <c r="D2511" s="1057" t="s">
        <v>115</v>
      </c>
      <c r="E2511" s="1022" t="str">
        <f>'PETI 2026'!W9</f>
        <v>Oficina Asesora de Planeación</v>
      </c>
      <c r="F2511" s="1022" t="str">
        <f>'PETI 2026'!F9</f>
        <v>Procesos y políticas de Gobierno de datos, arquitectura de datos, Calidad de datos, analítica de datos.</v>
      </c>
      <c r="G2511" s="1022">
        <v>7</v>
      </c>
      <c r="H2511" s="1022" t="s">
        <v>140</v>
      </c>
      <c r="I2511" s="1022">
        <f>'PETI 2026'!T9</f>
        <v>4</v>
      </c>
      <c r="J2511" s="1022">
        <f>'PETI 2026'!H9+'PETI 2026'!I9+'PETI 2026'!J9+'PETI 2026'!K9+'PETI 2026'!L9+'PETI 2026'!M9+'PETI 2026'!N9</f>
        <v>3</v>
      </c>
      <c r="K2511" s="1030">
        <f>'PETI 2026'!Y9+'PETI 2026'!Z9+'PETI 2026'!AA9+'PETI 2026'!AB9+'PETI 2026'!AC9+'PETI 2026'!AD9+'PETI 2026'!AE9</f>
        <v>1</v>
      </c>
      <c r="L2511" s="1031">
        <f t="shared" si="307"/>
        <v>0.75</v>
      </c>
      <c r="M2511" s="1031">
        <f t="shared" si="305"/>
        <v>0.25</v>
      </c>
      <c r="N2511" s="1022">
        <f>'PETI 2026'!N9</f>
        <v>1</v>
      </c>
      <c r="O2511" s="1030">
        <f>'PETI 2026'!AE9</f>
        <v>0</v>
      </c>
      <c r="P2511" s="1029">
        <f t="shared" ref="P2511:P2533" si="316">O2511/N2511</f>
        <v>0</v>
      </c>
      <c r="Q2511" s="1029"/>
      <c r="R2511" s="1030">
        <f t="shared" ref="R2511:R2533" si="317">K2511-J2511</f>
        <v>-2</v>
      </c>
      <c r="S2511" s="1030">
        <f t="shared" si="309"/>
        <v>-1</v>
      </c>
    </row>
    <row r="2512" spans="1:19" ht="15">
      <c r="A2512" s="1022">
        <v>3</v>
      </c>
      <c r="B2512" s="1023" t="str">
        <f>'PETI 2026'!E10</f>
        <v>PETI3</v>
      </c>
      <c r="C2512" s="1022" t="str">
        <f t="shared" ref="C2512" si="318">C2491</f>
        <v>PETI</v>
      </c>
      <c r="D2512" s="1057" t="s">
        <v>115</v>
      </c>
      <c r="E2512" s="1022" t="str">
        <f>'PETI 2026'!W10</f>
        <v>Oficina Asesora de Planeación</v>
      </c>
      <c r="F2512" s="1022" t="str">
        <f>'PETI 2026'!F10</f>
        <v>Implementación de los procesos y políticas de  Gobierno de datos,  calidad de datos, arquitectura de dato y analítica</v>
      </c>
      <c r="G2512" s="1022">
        <v>7</v>
      </c>
      <c r="H2512" s="1022" t="s">
        <v>140</v>
      </c>
      <c r="I2512" s="1022">
        <f>'PETI 2026'!T10</f>
        <v>4</v>
      </c>
      <c r="J2512" s="1022">
        <f>'PETI 2026'!H10+'PETI 2026'!I10+'PETI 2026'!J10+'PETI 2026'!K10+'PETI 2026'!L10+'PETI 2026'!M10+'PETI 2026'!N10</f>
        <v>2</v>
      </c>
      <c r="K2512" s="1030">
        <f>'PETI 2026'!Y10+'PETI 2026'!Z10+'PETI 2026'!AA10+'PETI 2026'!AB10+'PETI 2026'!AC10+'PETI 2026'!AD10+'PETI 2026'!AE10</f>
        <v>1</v>
      </c>
      <c r="L2512" s="1031">
        <f t="shared" si="307"/>
        <v>0.5</v>
      </c>
      <c r="M2512" s="1031">
        <f t="shared" si="305"/>
        <v>0.25</v>
      </c>
      <c r="N2512" s="1022">
        <f>'PETI 2026'!N10</f>
        <v>1</v>
      </c>
      <c r="O2512" s="1030">
        <f>'PETI 2026'!AE10</f>
        <v>0</v>
      </c>
      <c r="P2512" s="1029">
        <f t="shared" si="316"/>
        <v>0</v>
      </c>
      <c r="Q2512" s="1029"/>
      <c r="R2512" s="1030">
        <f t="shared" si="317"/>
        <v>-1</v>
      </c>
      <c r="S2512" s="1030">
        <f t="shared" si="309"/>
        <v>-1</v>
      </c>
    </row>
    <row r="2513" spans="1:19" ht="12.75" customHeight="1">
      <c r="A2513" s="1022">
        <v>4</v>
      </c>
      <c r="B2513" s="1023" t="str">
        <f>'PETI 2026'!E11</f>
        <v>PETI4</v>
      </c>
      <c r="C2513" s="1022" t="str">
        <f t="shared" ref="C2513" si="319">C2492</f>
        <v>PETI</v>
      </c>
      <c r="D2513" s="1057" t="s">
        <v>115</v>
      </c>
      <c r="E2513" s="1022" t="str">
        <f>'PETI 2026'!W11</f>
        <v>Oficina de Informática y  Desarrollo Tecnológico
Oficina Asesora de Planeación</v>
      </c>
      <c r="F2513" s="1022" t="str">
        <f>'PETI 2026'!F11</f>
        <v xml:space="preserve">
Realizar la identificación de los flujos de información y datos, así como la diagramación de los laboratorios piloto priorizados.</v>
      </c>
      <c r="G2513" s="1022">
        <v>7</v>
      </c>
      <c r="H2513" s="1022" t="s">
        <v>140</v>
      </c>
      <c r="I2513" s="1022">
        <f>'PETI 2026'!T11</f>
        <v>4</v>
      </c>
      <c r="J2513" s="1022">
        <f>'PETI 2026'!H11+'PETI 2026'!I11+'PETI 2026'!J11+'PETI 2026'!K11+'PETI 2026'!L11+'PETI 2026'!M11+'PETI 2026'!N11</f>
        <v>3</v>
      </c>
      <c r="K2513" s="1030">
        <f>'PETI 2026'!Y11+'PETI 2026'!Z11+'PETI 2026'!AA11+'PETI 2026'!AB11+'PETI 2026'!AC11+'PETI 2026'!AD11+'PETI 2026'!AE11</f>
        <v>1</v>
      </c>
      <c r="L2513" s="1031">
        <f t="shared" si="307"/>
        <v>0.75</v>
      </c>
      <c r="M2513" s="1031">
        <f t="shared" si="305"/>
        <v>0.25</v>
      </c>
      <c r="N2513" s="1022">
        <f>'PETI 2026'!N11</f>
        <v>0</v>
      </c>
      <c r="O2513" s="1030">
        <f>'PETI 2026'!AE11</f>
        <v>0</v>
      </c>
      <c r="P2513" s="1029" t="e">
        <f t="shared" si="316"/>
        <v>#DIV/0!</v>
      </c>
      <c r="Q2513" s="1029"/>
      <c r="R2513" s="1030">
        <f t="shared" si="317"/>
        <v>-2</v>
      </c>
      <c r="S2513" s="1030">
        <f t="shared" si="309"/>
        <v>0</v>
      </c>
    </row>
    <row r="2514" spans="1:19" ht="15">
      <c r="A2514" s="1022">
        <v>5</v>
      </c>
      <c r="B2514" s="1023" t="str">
        <f>'PETI 2026'!E12</f>
        <v>PETI5</v>
      </c>
      <c r="C2514" s="1022" t="str">
        <f t="shared" ref="C2514" si="320">C2493</f>
        <v>PETI</v>
      </c>
      <c r="D2514" s="1057" t="s">
        <v>115</v>
      </c>
      <c r="E2514" s="1022" t="str">
        <f>'PETI 2026'!W12</f>
        <v>Oficina Asesora de Planeación</v>
      </c>
      <c r="F2514" s="1022" t="str">
        <f>'PETI 2026'!F12</f>
        <v>Levantamiento de requerimientos, Análisis, Diseño e implementación de indicadores de negocio haciendo uso de herramientas de analítica de datos.</v>
      </c>
      <c r="G2514" s="1022">
        <v>7</v>
      </c>
      <c r="H2514" s="1022" t="s">
        <v>140</v>
      </c>
      <c r="I2514" s="1022">
        <f>'PETI 2026'!T12</f>
        <v>4</v>
      </c>
      <c r="J2514" s="1022">
        <f>'PETI 2026'!H12+'PETI 2026'!I12+'PETI 2026'!J12+'PETI 2026'!K12+'PETI 2026'!L12+'PETI 2026'!M12+'PETI 2026'!N12</f>
        <v>3</v>
      </c>
      <c r="K2514" s="1030">
        <f>'PETI 2026'!Y12+'PETI 2026'!Z12+'PETI 2026'!AA12+'PETI 2026'!AB12+'PETI 2026'!AC12+'PETI 2026'!AD12+'PETI 2026'!AE12</f>
        <v>1</v>
      </c>
      <c r="L2514" s="1031">
        <f t="shared" si="307"/>
        <v>0.75</v>
      </c>
      <c r="M2514" s="1031">
        <f t="shared" si="305"/>
        <v>0.25</v>
      </c>
      <c r="N2514" s="1022">
        <f>'PETI 2026'!N12</f>
        <v>1</v>
      </c>
      <c r="O2514" s="1030">
        <f>'PETI 2026'!AE12</f>
        <v>0</v>
      </c>
      <c r="P2514" s="1029">
        <f t="shared" si="316"/>
        <v>0</v>
      </c>
      <c r="Q2514" s="1029"/>
      <c r="R2514" s="1030">
        <f t="shared" si="317"/>
        <v>-2</v>
      </c>
      <c r="S2514" s="1030">
        <f t="shared" si="309"/>
        <v>-1</v>
      </c>
    </row>
    <row r="2515" spans="1:19" ht="15">
      <c r="A2515" s="1022">
        <v>6</v>
      </c>
      <c r="B2515" s="1023" t="str">
        <f>'PETI 2026'!E13</f>
        <v>PETI6</v>
      </c>
      <c r="C2515" s="1022" t="str">
        <f t="shared" ref="C2515" si="321">C2494</f>
        <v>PETI</v>
      </c>
      <c r="D2515" s="1057" t="s">
        <v>115</v>
      </c>
      <c r="E2515" s="1022" t="str">
        <f>'PETI 2026'!W13</f>
        <v>Oficina Asesora de Planeación</v>
      </c>
      <c r="F2515" s="1022" t="str">
        <f>'PETI 2026'!F13</f>
        <v>Consolidación de la iniciativa del proceso de ensayo de actitud y estudios colaborativos.</v>
      </c>
      <c r="G2515" s="1022">
        <v>7</v>
      </c>
      <c r="H2515" s="1022" t="s">
        <v>140</v>
      </c>
      <c r="I2515" s="1022">
        <f>'PETI 2026'!T13</f>
        <v>2</v>
      </c>
      <c r="J2515" s="1022">
        <f>'PETI 2026'!H13+'PETI 2026'!I13+'PETI 2026'!J13+'PETI 2026'!K13+'PETI 2026'!L13+'PETI 2026'!M13+'PETI 2026'!N13</f>
        <v>1</v>
      </c>
      <c r="K2515" s="1030">
        <f>'PETI 2026'!Y13+'PETI 2026'!Z13+'PETI 2026'!AA13+'PETI 2026'!AB13+'PETI 2026'!AC13+'PETI 2026'!AD13+'PETI 2026'!AE13</f>
        <v>1</v>
      </c>
      <c r="L2515" s="1031">
        <f t="shared" si="307"/>
        <v>0.5</v>
      </c>
      <c r="M2515" s="1031">
        <f t="shared" si="305"/>
        <v>0.5</v>
      </c>
      <c r="N2515" s="1022">
        <f>'PETI 2026'!N13</f>
        <v>1</v>
      </c>
      <c r="O2515" s="1030">
        <f>'PETI 2026'!AE13</f>
        <v>0</v>
      </c>
      <c r="P2515" s="1029">
        <f t="shared" si="316"/>
        <v>0</v>
      </c>
      <c r="Q2515" s="1029"/>
      <c r="R2515" s="1030">
        <f t="shared" si="317"/>
        <v>0</v>
      </c>
      <c r="S2515" s="1030">
        <f t="shared" si="309"/>
        <v>-1</v>
      </c>
    </row>
    <row r="2516" spans="1:19" ht="15">
      <c r="A2516" s="1022">
        <v>7</v>
      </c>
      <c r="B2516" s="1023" t="str">
        <f>'PETI 2026'!E14</f>
        <v>PETI7</v>
      </c>
      <c r="C2516" s="1022" t="str">
        <f t="shared" ref="C2516" si="322">C2495</f>
        <v>PETI</v>
      </c>
      <c r="D2516" s="1057" t="s">
        <v>115</v>
      </c>
      <c r="E2516" s="1022" t="str">
        <f>'PETI 2026'!W14</f>
        <v>Oficina Asesora de Planeación</v>
      </c>
      <c r="F2516" s="1022" t="str">
        <f>'PETI 2026'!F14</f>
        <v>Plan nacional de la infraestructura de datos ( Vigencia 2026 ) y plan de preservación digital</v>
      </c>
      <c r="G2516" s="1022">
        <v>7</v>
      </c>
      <c r="H2516" s="1022" t="s">
        <v>140</v>
      </c>
      <c r="I2516" s="1022">
        <f>'PETI 2026'!T14</f>
        <v>4</v>
      </c>
      <c r="J2516" s="1022">
        <f>'PETI 2026'!H14+'PETI 2026'!I14+'PETI 2026'!J14+'PETI 2026'!K14+'PETI 2026'!L14+'PETI 2026'!M14+'PETI 2026'!N14</f>
        <v>3</v>
      </c>
      <c r="K2516" s="1030">
        <f>'PETI 2026'!Y14+'PETI 2026'!Z14+'PETI 2026'!AA14+'PETI 2026'!AB14+'PETI 2026'!AC14+'PETI 2026'!AD14+'PETI 2026'!AE14</f>
        <v>1</v>
      </c>
      <c r="L2516" s="1031">
        <f t="shared" si="307"/>
        <v>0.75</v>
      </c>
      <c r="M2516" s="1031">
        <f t="shared" si="305"/>
        <v>0.25</v>
      </c>
      <c r="N2516" s="1022">
        <f>'PETI 2026'!N14</f>
        <v>1</v>
      </c>
      <c r="O2516" s="1030">
        <f>'PETI 2026'!AE14</f>
        <v>0</v>
      </c>
      <c r="P2516" s="1029">
        <f t="shared" si="316"/>
        <v>0</v>
      </c>
      <c r="Q2516" s="1029"/>
      <c r="R2516" s="1030">
        <f t="shared" si="317"/>
        <v>-2</v>
      </c>
      <c r="S2516" s="1030">
        <f t="shared" si="309"/>
        <v>-1</v>
      </c>
    </row>
    <row r="2517" spans="1:19" ht="15">
      <c r="A2517" s="1022">
        <v>8</v>
      </c>
      <c r="B2517" s="1023" t="str">
        <f>'PETI 2026'!E15</f>
        <v>PETI8</v>
      </c>
      <c r="C2517" s="1022" t="str">
        <f t="shared" ref="C2517" si="323">C2496</f>
        <v>PETI</v>
      </c>
      <c r="D2517" s="1057" t="s">
        <v>115</v>
      </c>
      <c r="E2517" s="1022" t="str">
        <f>'PETI 2026'!W15</f>
        <v>Oficina de Informática y  Desarrollo Tecnológico
Oficina Asesora de Planeación</v>
      </c>
      <c r="F2517" s="1022" t="str">
        <f>'PETI 2026'!F15</f>
        <v>Consolidar modelo de gobierno de TI ( Políticas, lineamientos y buenas prácticas en el dominio de sistema de info, servicios tecnológicos,  Arquitectura Empresarial, entre otros )</v>
      </c>
      <c r="G2517" s="1022">
        <v>7</v>
      </c>
      <c r="H2517" s="1022" t="s">
        <v>140</v>
      </c>
      <c r="I2517" s="1022">
        <f>'PETI 2026'!T15</f>
        <v>4</v>
      </c>
      <c r="J2517" s="1022">
        <f>'PETI 2026'!H15+'PETI 2026'!I15+'PETI 2026'!J15+'PETI 2026'!K15+'PETI 2026'!L15+'PETI 2026'!M15+'PETI 2026'!N15</f>
        <v>3</v>
      </c>
      <c r="K2517" s="1030">
        <f>'PETI 2026'!Y15+'PETI 2026'!Z15+'PETI 2026'!AA15+'PETI 2026'!AB15+'PETI 2026'!AC15+'PETI 2026'!AD15+'PETI 2026'!AE15</f>
        <v>1</v>
      </c>
      <c r="L2517" s="1031">
        <f t="shared" si="307"/>
        <v>0.75</v>
      </c>
      <c r="M2517" s="1031">
        <f t="shared" si="305"/>
        <v>0.25</v>
      </c>
      <c r="N2517" s="1022">
        <f>'PETI 2026'!N15</f>
        <v>1</v>
      </c>
      <c r="O2517" s="1030">
        <f>'PETI 2026'!AE15</f>
        <v>0</v>
      </c>
      <c r="P2517" s="1029">
        <f t="shared" si="316"/>
        <v>0</v>
      </c>
      <c r="Q2517" s="1029"/>
      <c r="R2517" s="1030">
        <f t="shared" si="317"/>
        <v>-2</v>
      </c>
      <c r="S2517" s="1030">
        <f t="shared" si="309"/>
        <v>-1</v>
      </c>
    </row>
    <row r="2518" spans="1:19" ht="15">
      <c r="A2518" s="1022">
        <v>9</v>
      </c>
      <c r="B2518" s="1023" t="str">
        <f>'PETI 2026'!E16</f>
        <v>PETI9</v>
      </c>
      <c r="C2518" s="1022" t="str">
        <f t="shared" ref="C2518" si="324">C2497</f>
        <v>PETI</v>
      </c>
      <c r="D2518" s="1057" t="s">
        <v>115</v>
      </c>
      <c r="E2518" s="1022" t="str">
        <f>'PETI 2026'!W16</f>
        <v>Oficina de Informática y  Desarrollo Tecnológico
Oficina Asesora de Planeación</v>
      </c>
      <c r="F2518" s="1022" t="str">
        <f>'PETI 2026'!F16</f>
        <v>Procesos de gobierno de datos, calidad de datos, arquitectura de datos y analítica de datos, gestion de procesos, Arquitectura empresarial, Procedimientos Gestion de proyectos.OIDT: Construcción</v>
      </c>
      <c r="G2518" s="1022">
        <v>7</v>
      </c>
      <c r="H2518" s="1022" t="s">
        <v>140</v>
      </c>
      <c r="I2518" s="1022">
        <f>'PETI 2026'!T16</f>
        <v>7</v>
      </c>
      <c r="J2518" s="1022">
        <f>'PETI 2026'!H16+'PETI 2026'!I16+'PETI 2026'!J16+'PETI 2026'!K16+'PETI 2026'!L16+'PETI 2026'!M16+'PETI 2026'!N16</f>
        <v>3</v>
      </c>
      <c r="K2518" s="1030">
        <f>'PETI 2026'!Y16+'PETI 2026'!Z16+'PETI 2026'!AA16+'PETI 2026'!AB16+'PETI 2026'!AC16+'PETI 2026'!AD16+'PETI 2026'!AE16</f>
        <v>1</v>
      </c>
      <c r="L2518" s="1031">
        <f t="shared" si="307"/>
        <v>0.42857142857142855</v>
      </c>
      <c r="M2518" s="1031">
        <f t="shared" ref="M2518:M2795" si="325">K2518/I2518</f>
        <v>0.14285714285714285</v>
      </c>
      <c r="N2518" s="1022">
        <f>'PETI 2026'!N16</f>
        <v>1</v>
      </c>
      <c r="O2518" s="1030">
        <f>'PETI 2026'!AE16</f>
        <v>0</v>
      </c>
      <c r="P2518" s="1029">
        <f t="shared" si="316"/>
        <v>0</v>
      </c>
      <c r="Q2518" s="1029"/>
      <c r="R2518" s="1030">
        <f t="shared" si="317"/>
        <v>-2</v>
      </c>
      <c r="S2518" s="1030">
        <f t="shared" si="309"/>
        <v>-1</v>
      </c>
    </row>
    <row r="2519" spans="1:19" ht="15">
      <c r="A2519" s="1022">
        <v>10</v>
      </c>
      <c r="B2519" s="1023" t="str">
        <f>'PETI 2026'!E17</f>
        <v>PETI10</v>
      </c>
      <c r="C2519" s="1022" t="str">
        <f t="shared" ref="C2519" si="326">C2498</f>
        <v>PETI</v>
      </c>
      <c r="D2519" s="1057" t="s">
        <v>115</v>
      </c>
      <c r="E2519" s="1022" t="str">
        <f>'PETI 2026'!W17</f>
        <v>Oficina de Informática y  Desarrollo Tecnológico
Oficina Asesora de Planeación</v>
      </c>
      <c r="F2519" s="1022" t="str">
        <f>'PETI 2026'!F17</f>
        <v>Implementación del proceso de gestión de arquitectura empresarial y Operación de las instancias de Arquitectura Empresarial y gobierno de datos.</v>
      </c>
      <c r="G2519" s="1022">
        <v>7</v>
      </c>
      <c r="H2519" s="1022" t="s">
        <v>140</v>
      </c>
      <c r="I2519" s="1022">
        <f>'PETI 2026'!T17</f>
        <v>6</v>
      </c>
      <c r="J2519" s="1022">
        <f>'PETI 2026'!H17+'PETI 2026'!I17+'PETI 2026'!J17+'PETI 2026'!K17+'PETI 2026'!L17+'PETI 2026'!M17+'PETI 2026'!N17</f>
        <v>3</v>
      </c>
      <c r="K2519" s="1030">
        <f>'PETI 2026'!Y17+'PETI 2026'!Z17+'PETI 2026'!AA17+'PETI 2026'!AB17+'PETI 2026'!AC17+'PETI 2026'!AD17+'PETI 2026'!AE17</f>
        <v>1</v>
      </c>
      <c r="L2519" s="1031">
        <f t="shared" si="307"/>
        <v>0.5</v>
      </c>
      <c r="M2519" s="1031">
        <f t="shared" si="325"/>
        <v>0.16666666666666666</v>
      </c>
      <c r="N2519" s="1022">
        <f>'PETI 2026'!N17</f>
        <v>0</v>
      </c>
      <c r="O2519" s="1030">
        <f>'PETI 2026'!AE17</f>
        <v>0</v>
      </c>
      <c r="P2519" s="1029" t="e">
        <f t="shared" si="316"/>
        <v>#DIV/0!</v>
      </c>
      <c r="Q2519" s="1029"/>
      <c r="R2519" s="1030">
        <f t="shared" si="317"/>
        <v>-2</v>
      </c>
      <c r="S2519" s="1030">
        <f t="shared" si="309"/>
        <v>0</v>
      </c>
    </row>
    <row r="2520" spans="1:19" ht="15">
      <c r="A2520" s="1022">
        <v>11</v>
      </c>
      <c r="B2520" s="1023" t="str">
        <f>'PETI 2026'!E18</f>
        <v>PETI11</v>
      </c>
      <c r="C2520" s="1022" t="str">
        <f t="shared" ref="C2520" si="327">C2499</f>
        <v>PETI</v>
      </c>
      <c r="D2520" s="1057" t="s">
        <v>115</v>
      </c>
      <c r="E2520" s="1022" t="str">
        <f>'PETI 2026'!W18</f>
        <v>Oficina de Informática y  Desarrollo Tecnológico
SSMRC</v>
      </c>
      <c r="F2520" s="1022" t="str">
        <f>'PETI 2026'!F18</f>
        <v>Seguimiento a la consolidación de la plataforma de interoperabilidad del INM.</v>
      </c>
      <c r="G2520" s="1022">
        <v>7</v>
      </c>
      <c r="H2520" s="1022" t="s">
        <v>140</v>
      </c>
      <c r="I2520" s="1022">
        <f>'PETI 2026'!T18</f>
        <v>5</v>
      </c>
      <c r="J2520" s="1022">
        <f>'PETI 2026'!H18+'PETI 2026'!I18+'PETI 2026'!J18+'PETI 2026'!K18+'PETI 2026'!L18+'PETI 2026'!M18+'PETI 2026'!N18</f>
        <v>3</v>
      </c>
      <c r="K2520" s="1030">
        <f>'PETI 2026'!Y18+'PETI 2026'!Z18+'PETI 2026'!AA18+'PETI 2026'!AB18+'PETI 2026'!AC18+'PETI 2026'!AD18+'PETI 2026'!AE18</f>
        <v>1</v>
      </c>
      <c r="L2520" s="1031">
        <f t="shared" si="307"/>
        <v>0.6</v>
      </c>
      <c r="M2520" s="1031">
        <f t="shared" si="325"/>
        <v>0.2</v>
      </c>
      <c r="N2520" s="1022">
        <f>'PETI 2026'!N18</f>
        <v>0</v>
      </c>
      <c r="O2520" s="1030">
        <f>'PETI 2026'!AE18</f>
        <v>0</v>
      </c>
      <c r="P2520" s="1029" t="e">
        <f t="shared" si="316"/>
        <v>#DIV/0!</v>
      </c>
      <c r="Q2520" s="1029"/>
      <c r="R2520" s="1030">
        <f t="shared" si="317"/>
        <v>-2</v>
      </c>
      <c r="S2520" s="1030">
        <f t="shared" si="309"/>
        <v>0</v>
      </c>
    </row>
    <row r="2521" spans="1:19" ht="15">
      <c r="A2521" s="1022">
        <v>12</v>
      </c>
      <c r="B2521" s="1023" t="str">
        <f>'PETI 2026'!E19</f>
        <v>PETI12</v>
      </c>
      <c r="C2521" s="1022" t="str">
        <f t="shared" ref="C2521" si="328">C2500</f>
        <v>PETI</v>
      </c>
      <c r="D2521" s="1057" t="s">
        <v>115</v>
      </c>
      <c r="E2521" s="1022" t="str">
        <f>'PETI 2026'!W19</f>
        <v>Oficina de Informática y  Desarrollo Tecnológico
SSMRC</v>
      </c>
      <c r="F2521" s="1022" t="str">
        <f>'PETI 2026'!F19</f>
        <v>Plan de intervención de soluciones tecnológicas y gestión de información del INM.</v>
      </c>
      <c r="G2521" s="1022">
        <v>7</v>
      </c>
      <c r="H2521" s="1022" t="s">
        <v>140</v>
      </c>
      <c r="I2521" s="1022">
        <f>'PETI 2026'!T19</f>
        <v>5</v>
      </c>
      <c r="J2521" s="1022">
        <f>'PETI 2026'!H19+'PETI 2026'!I19+'PETI 2026'!J19+'PETI 2026'!K19+'PETI 2026'!L19+'PETI 2026'!M19+'PETI 2026'!N19</f>
        <v>3</v>
      </c>
      <c r="K2521" s="1030">
        <f>'PETI 2026'!Y19+'PETI 2026'!Z19+'PETI 2026'!AA19+'PETI 2026'!AB19+'PETI 2026'!AC19+'PETI 2026'!AD19+'PETI 2026'!AE19</f>
        <v>1</v>
      </c>
      <c r="L2521" s="1031">
        <f t="shared" si="307"/>
        <v>0.6</v>
      </c>
      <c r="M2521" s="1031">
        <f t="shared" si="325"/>
        <v>0.2</v>
      </c>
      <c r="N2521" s="1022">
        <f>'PETI 2026'!N19</f>
        <v>0</v>
      </c>
      <c r="O2521" s="1030">
        <f>'PETI 2026'!AE19</f>
        <v>0</v>
      </c>
      <c r="P2521" s="1029" t="e">
        <f t="shared" si="316"/>
        <v>#DIV/0!</v>
      </c>
      <c r="Q2521" s="1029"/>
      <c r="R2521" s="1030">
        <f t="shared" si="317"/>
        <v>-2</v>
      </c>
      <c r="S2521" s="1030">
        <f t="shared" si="309"/>
        <v>0</v>
      </c>
    </row>
    <row r="2522" spans="1:19" ht="15">
      <c r="A2522" s="1022">
        <v>13</v>
      </c>
      <c r="B2522" s="1023" t="str">
        <f>'PETI 2026'!E20</f>
        <v>PETI13</v>
      </c>
      <c r="C2522" s="1022" t="str">
        <f t="shared" ref="C2522" si="329">C2501</f>
        <v>PETI</v>
      </c>
      <c r="D2522" s="1057" t="s">
        <v>115</v>
      </c>
      <c r="E2522" s="1022" t="str">
        <f>'PETI 2026'!W20</f>
        <v>Oficina de Informática y  Desarrollo Tecnológico
SSMRC</v>
      </c>
      <c r="F2522" s="1022" t="str">
        <f>'PETI 2026'!F20</f>
        <v>Apropiar la arquitectura de referencia de soluciones de servicios tecnológicos</v>
      </c>
      <c r="G2522" s="1022">
        <v>7</v>
      </c>
      <c r="H2522" s="1022" t="s">
        <v>140</v>
      </c>
      <c r="I2522" s="1022">
        <f>'PETI 2026'!T20</f>
        <v>5</v>
      </c>
      <c r="J2522" s="1022">
        <f>'PETI 2026'!H20+'PETI 2026'!I20+'PETI 2026'!J20+'PETI 2026'!K20+'PETI 2026'!L20+'PETI 2026'!M20+'PETI 2026'!N20</f>
        <v>3</v>
      </c>
      <c r="K2522" s="1030">
        <f>'PETI 2026'!Y20+'PETI 2026'!Z20+'PETI 2026'!AA20+'PETI 2026'!AB20+'PETI 2026'!AC20+'PETI 2026'!AD20+'PETI 2026'!AE20</f>
        <v>1</v>
      </c>
      <c r="L2522" s="1031">
        <f t="shared" si="307"/>
        <v>0.6</v>
      </c>
      <c r="M2522" s="1031">
        <f t="shared" si="325"/>
        <v>0.2</v>
      </c>
      <c r="N2522" s="1022">
        <f>'PETI 2026'!N20</f>
        <v>0</v>
      </c>
      <c r="O2522" s="1030">
        <f>'PETI 2026'!AE20</f>
        <v>0</v>
      </c>
      <c r="P2522" s="1029" t="e">
        <f t="shared" si="316"/>
        <v>#DIV/0!</v>
      </c>
      <c r="Q2522" s="1029"/>
      <c r="R2522" s="1030">
        <f t="shared" si="317"/>
        <v>-2</v>
      </c>
      <c r="S2522" s="1030">
        <f t="shared" si="309"/>
        <v>0</v>
      </c>
    </row>
    <row r="2523" spans="1:19" ht="15">
      <c r="A2523" s="1022">
        <v>14</v>
      </c>
      <c r="B2523" s="1023" t="str">
        <f>'PETI 2026'!E21</f>
        <v>PETI14</v>
      </c>
      <c r="C2523" s="1022" t="str">
        <f t="shared" ref="C2523" si="330">C2502</f>
        <v>PETI</v>
      </c>
      <c r="D2523" s="1057" t="s">
        <v>115</v>
      </c>
      <c r="E2523" s="1022" t="str">
        <f>'PETI 2026'!W21</f>
        <v>Oficina de Informática y  Desarrollo Tecnológico
SSMRC</v>
      </c>
      <c r="F2523" s="1022" t="str">
        <f>'PETI 2026'!F21</f>
        <v xml:space="preserve"> Implementación de soluciones con Power Platform</v>
      </c>
      <c r="G2523" s="1022">
        <v>7</v>
      </c>
      <c r="H2523" s="1022" t="s">
        <v>140</v>
      </c>
      <c r="I2523" s="1022">
        <f>'PETI 2026'!T21</f>
        <v>4</v>
      </c>
      <c r="J2523" s="1022">
        <f>'PETI 2026'!H21+'PETI 2026'!I21+'PETI 2026'!J21+'PETI 2026'!K21+'PETI 2026'!L21+'PETI 2026'!M21+'PETI 2026'!N21</f>
        <v>1</v>
      </c>
      <c r="K2523" s="1030">
        <f>'PETI 2026'!Y21+'PETI 2026'!Z21+'PETI 2026'!AA21+'PETI 2026'!AB21+'PETI 2026'!AC21+'PETI 2026'!AD21+'PETI 2026'!AE21</f>
        <v>1</v>
      </c>
      <c r="L2523" s="1031">
        <f t="shared" si="307"/>
        <v>0.25</v>
      </c>
      <c r="M2523" s="1031">
        <f t="shared" si="325"/>
        <v>0.25</v>
      </c>
      <c r="N2523" s="1022">
        <f>'PETI 2026'!N21</f>
        <v>0</v>
      </c>
      <c r="O2523" s="1030">
        <f>'PETI 2026'!AE21</f>
        <v>0</v>
      </c>
      <c r="P2523" s="1029" t="e">
        <f t="shared" si="316"/>
        <v>#DIV/0!</v>
      </c>
      <c r="Q2523" s="1029"/>
      <c r="R2523" s="1030">
        <f t="shared" si="317"/>
        <v>0</v>
      </c>
      <c r="S2523" s="1030">
        <f t="shared" si="309"/>
        <v>0</v>
      </c>
    </row>
    <row r="2524" spans="1:19" ht="15">
      <c r="A2524" s="1022">
        <v>15</v>
      </c>
      <c r="B2524" s="1023" t="str">
        <f>'PETI 2026'!E22</f>
        <v>PETI15</v>
      </c>
      <c r="C2524" s="1022" t="str">
        <f t="shared" ref="C2524" si="331">C2503</f>
        <v>PETI</v>
      </c>
      <c r="D2524" s="1057" t="s">
        <v>115</v>
      </c>
      <c r="E2524" s="1022" t="str">
        <f>'PETI 2026'!W22</f>
        <v>Oficina de Informática y  Desarrollo Tecnológico
Oficina Asesora de Planeación</v>
      </c>
      <c r="F2524" s="1022" t="str">
        <f>'PETI 2026'!F22</f>
        <v>Diseño e implementación del MDM.</v>
      </c>
      <c r="G2524" s="1022">
        <v>7</v>
      </c>
      <c r="H2524" s="1022" t="s">
        <v>140</v>
      </c>
      <c r="I2524" s="1022">
        <f>'PETI 2026'!T22</f>
        <v>5</v>
      </c>
      <c r="J2524" s="1022">
        <f>'PETI 2026'!H22+'PETI 2026'!I22+'PETI 2026'!J22+'PETI 2026'!K22+'PETI 2026'!L22+'PETI 2026'!M22+'PETI 2026'!N22</f>
        <v>3</v>
      </c>
      <c r="K2524" s="1030">
        <f>'PETI 2026'!Y22+'PETI 2026'!Z22+'PETI 2026'!AA22+'PETI 2026'!AB22+'PETI 2026'!AC22+'PETI 2026'!AD22+'PETI 2026'!AE22</f>
        <v>1</v>
      </c>
      <c r="L2524" s="1031">
        <f t="shared" si="307"/>
        <v>0.6</v>
      </c>
      <c r="M2524" s="1031">
        <f t="shared" si="325"/>
        <v>0.2</v>
      </c>
      <c r="N2524" s="1022">
        <f>'PETI 2026'!N22</f>
        <v>0</v>
      </c>
      <c r="O2524" s="1030">
        <f>'PETI 2026'!AE22</f>
        <v>0</v>
      </c>
      <c r="P2524" s="1029" t="e">
        <f t="shared" si="316"/>
        <v>#DIV/0!</v>
      </c>
      <c r="Q2524" s="1029"/>
      <c r="R2524" s="1030">
        <f t="shared" si="317"/>
        <v>-2</v>
      </c>
      <c r="S2524" s="1030">
        <f t="shared" si="309"/>
        <v>0</v>
      </c>
    </row>
    <row r="2525" spans="1:19" ht="15.75" customHeight="1">
      <c r="A2525" s="1022">
        <v>16</v>
      </c>
      <c r="B2525" s="1023" t="str">
        <f>'PETI 2026'!E23</f>
        <v>PETI16</v>
      </c>
      <c r="C2525" s="1022" t="str">
        <f t="shared" ref="C2525" si="332">C2504</f>
        <v>PETI</v>
      </c>
      <c r="D2525" s="1057" t="s">
        <v>115</v>
      </c>
      <c r="E2525" s="1022" t="str">
        <f>'PETI 2026'!W23</f>
        <v xml:space="preserve">Oficina de Informática y  Desarrollo Tecnológico
</v>
      </c>
      <c r="F2525" s="1022" t="str">
        <f>'PETI 2026'!F23</f>
        <v xml:space="preserve">Implementar el Plan Estratégico de Seguridad y Privacidad de la información </v>
      </c>
      <c r="G2525" s="1022">
        <v>7</v>
      </c>
      <c r="H2525" s="1022" t="s">
        <v>140</v>
      </c>
      <c r="I2525" s="1022">
        <f>'PETI 2026'!T23</f>
        <v>3</v>
      </c>
      <c r="J2525" s="1022">
        <f>'PETI 2026'!H23+'PETI 2026'!I23+'PETI 2026'!J23+'PETI 2026'!K23+'PETI 2026'!L23+'PETI 2026'!M23+'PETI 2026'!N23</f>
        <v>2</v>
      </c>
      <c r="K2525" s="1030">
        <f>'PETI 2026'!Y23+'PETI 2026'!Z23+'PETI 2026'!AA23+'PETI 2026'!AB23+'PETI 2026'!AC23+'PETI 2026'!AD23+'PETI 2026'!AE23</f>
        <v>1</v>
      </c>
      <c r="L2525" s="1031">
        <f t="shared" si="307"/>
        <v>0.66666666666666663</v>
      </c>
      <c r="M2525" s="1031">
        <f t="shared" si="325"/>
        <v>0.33333333333333331</v>
      </c>
      <c r="N2525" s="1022">
        <f>'PETI 2026'!N23</f>
        <v>1</v>
      </c>
      <c r="O2525" s="1030">
        <f>'PETI 2026'!AE23</f>
        <v>0</v>
      </c>
      <c r="P2525" s="1029">
        <f t="shared" si="316"/>
        <v>0</v>
      </c>
      <c r="Q2525" s="1029"/>
      <c r="R2525" s="1030">
        <f t="shared" si="317"/>
        <v>-1</v>
      </c>
      <c r="S2525" s="1030">
        <f t="shared" si="309"/>
        <v>-1</v>
      </c>
    </row>
    <row r="2526" spans="1:19" ht="15.75" customHeight="1">
      <c r="A2526" s="1022">
        <v>17</v>
      </c>
      <c r="B2526" s="1023" t="str">
        <f>'PETI 2026'!E24</f>
        <v>PETI17</v>
      </c>
      <c r="C2526" s="1022" t="str">
        <f t="shared" ref="C2526" si="333">C2505</f>
        <v>PETI</v>
      </c>
      <c r="D2526" s="1057" t="s">
        <v>115</v>
      </c>
      <c r="E2526" s="1022" t="str">
        <f>'PETI 2026'!W24</f>
        <v>Oficina de Informática y  Desarrollo Tecnológico</v>
      </c>
      <c r="F2526" s="1022" t="str">
        <f>'PETI 2026'!F24</f>
        <v>Adopción e implementación de la arquitectura de seguridad de la información y ciberseguridad</v>
      </c>
      <c r="G2526" s="1022">
        <v>7</v>
      </c>
      <c r="H2526" s="1022" t="s">
        <v>140</v>
      </c>
      <c r="I2526" s="1022">
        <f>'PETI 2026'!T24</f>
        <v>4</v>
      </c>
      <c r="J2526" s="1022">
        <f>'PETI 2026'!H24+'PETI 2026'!I24+'PETI 2026'!J24+'PETI 2026'!K24+'PETI 2026'!L24+'PETI 2026'!M24+'PETI 2026'!N24</f>
        <v>3</v>
      </c>
      <c r="K2526" s="1030">
        <f>'PETI 2026'!Y24+'PETI 2026'!Z24+'PETI 2026'!AA24+'PETI 2026'!AB24+'PETI 2026'!AC24+'PETI 2026'!AD24+'PETI 2026'!AE24</f>
        <v>1</v>
      </c>
      <c r="L2526" s="1031">
        <f t="shared" ref="L2526:L2541" si="334">J2526/I2526</f>
        <v>0.75</v>
      </c>
      <c r="M2526" s="1031">
        <f t="shared" ref="M2526:M2541" si="335">K2526/I2526</f>
        <v>0.25</v>
      </c>
      <c r="N2526" s="1022">
        <f>'PETI 2026'!N24</f>
        <v>1</v>
      </c>
      <c r="O2526" s="1030">
        <f>'PETI 2026'!AE24</f>
        <v>0</v>
      </c>
      <c r="P2526" s="1029">
        <f t="shared" si="316"/>
        <v>0</v>
      </c>
      <c r="Q2526" s="1029"/>
      <c r="R2526" s="1030">
        <f t="shared" si="317"/>
        <v>-2</v>
      </c>
      <c r="S2526" s="1030">
        <f t="shared" ref="S2526:S2541" si="336">O2526-N2526</f>
        <v>-1</v>
      </c>
    </row>
    <row r="2527" spans="1:19" ht="15.75" customHeight="1">
      <c r="A2527" s="1022">
        <v>18</v>
      </c>
      <c r="B2527" s="1023" t="str">
        <f>'PETI 2026'!E25</f>
        <v>PETI18</v>
      </c>
      <c r="C2527" s="1022" t="str">
        <f t="shared" ref="C2527" si="337">C2506</f>
        <v>PETI</v>
      </c>
      <c r="D2527" s="1057" t="s">
        <v>115</v>
      </c>
      <c r="E2527" s="1022" t="str">
        <f>'PETI 2026'!W25</f>
        <v>Oficina de Informática y  Desarrollo Tecnológico</v>
      </c>
      <c r="F2527" s="1022" t="str">
        <f>'PETI 2026'!F25</f>
        <v>Solución de gestión de identidades</v>
      </c>
      <c r="G2527" s="1022">
        <v>7</v>
      </c>
      <c r="H2527" s="1022" t="s">
        <v>140</v>
      </c>
      <c r="I2527" s="1022">
        <f>'PETI 2026'!T25</f>
        <v>6</v>
      </c>
      <c r="J2527" s="1022">
        <f>'PETI 2026'!H25+'PETI 2026'!I25+'PETI 2026'!J25+'PETI 2026'!K25+'PETI 2026'!L25+'PETI 2026'!M25+'PETI 2026'!N25</f>
        <v>3</v>
      </c>
      <c r="K2527" s="1030">
        <f>'PETI 2026'!Y25+'PETI 2026'!Z25+'PETI 2026'!AA25+'PETI 2026'!AB25+'PETI 2026'!AC25+'PETI 2026'!AD25+'PETI 2026'!AE25</f>
        <v>1</v>
      </c>
      <c r="L2527" s="1031">
        <f t="shared" si="334"/>
        <v>0.5</v>
      </c>
      <c r="M2527" s="1031">
        <f t="shared" si="335"/>
        <v>0.16666666666666666</v>
      </c>
      <c r="N2527" s="1022">
        <f>'PETI 2026'!N25</f>
        <v>0</v>
      </c>
      <c r="O2527" s="1030">
        <f>'PETI 2026'!AE25</f>
        <v>0</v>
      </c>
      <c r="P2527" s="1029" t="e">
        <f t="shared" si="316"/>
        <v>#DIV/0!</v>
      </c>
      <c r="Q2527" s="1029"/>
      <c r="R2527" s="1030">
        <f t="shared" si="317"/>
        <v>-2</v>
      </c>
      <c r="S2527" s="1030">
        <f t="shared" si="336"/>
        <v>0</v>
      </c>
    </row>
    <row r="2528" spans="1:19" ht="15.75" customHeight="1">
      <c r="A2528" s="1022">
        <v>19</v>
      </c>
      <c r="B2528" s="1023" t="str">
        <f>'PETI 2026'!E26</f>
        <v>PETI19</v>
      </c>
      <c r="C2528" s="1022" t="str">
        <f t="shared" ref="C2528" si="338">C2507</f>
        <v>PETI</v>
      </c>
      <c r="D2528" s="1057" t="s">
        <v>115</v>
      </c>
      <c r="E2528" s="1022" t="str">
        <f>'PETI 2026'!W26</f>
        <v>Oficina de Informática y  Desarrollo Tecnológico</v>
      </c>
      <c r="F2528" s="1022" t="str">
        <f>'PETI 2026'!F26</f>
        <v xml:space="preserve">Mejoramiento herramienta de Help Desk que cubra los dominios de ITIL </v>
      </c>
      <c r="G2528" s="1022">
        <v>7</v>
      </c>
      <c r="H2528" s="1022" t="s">
        <v>140</v>
      </c>
      <c r="I2528" s="1022">
        <f>'PETI 2026'!T26</f>
        <v>6</v>
      </c>
      <c r="J2528" s="1022">
        <f>'PETI 2026'!H26+'PETI 2026'!I26+'PETI 2026'!J26+'PETI 2026'!K26+'PETI 2026'!L26+'PETI 2026'!M26+'PETI 2026'!N26</f>
        <v>3</v>
      </c>
      <c r="K2528" s="1030">
        <f>'PETI 2026'!Y26+'PETI 2026'!Z26+'PETI 2026'!AA26+'PETI 2026'!AB26+'PETI 2026'!AC26+'PETI 2026'!AD26+'PETI 2026'!AE26</f>
        <v>1</v>
      </c>
      <c r="L2528" s="1031">
        <f t="shared" si="334"/>
        <v>0.5</v>
      </c>
      <c r="M2528" s="1031">
        <f t="shared" si="335"/>
        <v>0.16666666666666666</v>
      </c>
      <c r="N2528" s="1022">
        <f>'PETI 2026'!N26</f>
        <v>0</v>
      </c>
      <c r="O2528" s="1030">
        <f>'PETI 2026'!AE26</f>
        <v>0</v>
      </c>
      <c r="P2528" s="1029" t="e">
        <f t="shared" si="316"/>
        <v>#DIV/0!</v>
      </c>
      <c r="Q2528" s="1029"/>
      <c r="R2528" s="1030">
        <f t="shared" si="317"/>
        <v>-2</v>
      </c>
      <c r="S2528" s="1030">
        <f t="shared" si="336"/>
        <v>0</v>
      </c>
    </row>
    <row r="2529" spans="1:19" ht="15.75" customHeight="1">
      <c r="A2529" s="1022">
        <v>20</v>
      </c>
      <c r="B2529" s="1023" t="str">
        <f>'PETI 2026'!E27</f>
        <v>PETI20</v>
      </c>
      <c r="C2529" s="1022" t="str">
        <f t="shared" ref="C2529" si="339">C2508</f>
        <v>PETI</v>
      </c>
      <c r="D2529" s="1057" t="s">
        <v>115</v>
      </c>
      <c r="E2529" s="1022" t="str">
        <f>'PETI 2026'!W27</f>
        <v>Oficina de Informática y  Desarrollo Tecnológico</v>
      </c>
      <c r="F2529" s="1022" t="str">
        <f>'PETI 2026'!F27</f>
        <v>Implementación y puesta en producción del DEVOPS Institucional</v>
      </c>
      <c r="G2529" s="1022">
        <v>7</v>
      </c>
      <c r="H2529" s="1022" t="s">
        <v>140</v>
      </c>
      <c r="I2529" s="1022">
        <f>'PETI 2026'!T27</f>
        <v>6</v>
      </c>
      <c r="J2529" s="1022">
        <f>'PETI 2026'!H27+'PETI 2026'!I27+'PETI 2026'!J27+'PETI 2026'!K27+'PETI 2026'!L27+'PETI 2026'!M27+'PETI 2026'!N27</f>
        <v>3</v>
      </c>
      <c r="K2529" s="1030">
        <f>'PETI 2026'!Y27+'PETI 2026'!Z27+'PETI 2026'!AA27+'PETI 2026'!AB27+'PETI 2026'!AC27+'PETI 2026'!AD27+'PETI 2026'!AE27</f>
        <v>1</v>
      </c>
      <c r="L2529" s="1031">
        <f t="shared" si="334"/>
        <v>0.5</v>
      </c>
      <c r="M2529" s="1031">
        <f t="shared" si="335"/>
        <v>0.16666666666666666</v>
      </c>
      <c r="N2529" s="1022">
        <f>'PETI 2026'!N27</f>
        <v>0</v>
      </c>
      <c r="O2529" s="1030">
        <f>'PETI 2026'!AE27</f>
        <v>0</v>
      </c>
      <c r="P2529" s="1029" t="e">
        <f t="shared" si="316"/>
        <v>#DIV/0!</v>
      </c>
      <c r="Q2529" s="1029"/>
      <c r="R2529" s="1030">
        <f t="shared" si="317"/>
        <v>-2</v>
      </c>
      <c r="S2529" s="1030">
        <f t="shared" si="336"/>
        <v>0</v>
      </c>
    </row>
    <row r="2530" spans="1:19" ht="15.75" customHeight="1">
      <c r="A2530" s="1022">
        <v>21</v>
      </c>
      <c r="B2530" s="1023" t="str">
        <f>'PETI 2026'!E28</f>
        <v>PETI21</v>
      </c>
      <c r="C2530" s="1022" t="str">
        <f t="shared" ref="C2530" si="340">C2509</f>
        <v>PETI</v>
      </c>
      <c r="D2530" s="1057" t="s">
        <v>115</v>
      </c>
      <c r="E2530" s="1022" t="str">
        <f>'PETI 2026'!W28</f>
        <v>Oficina de Informática y  Desarrollo Tecnológico</v>
      </c>
      <c r="F2530" s="1022" t="str">
        <f>'PETI 2026'!F28</f>
        <v>Consolidación de IPV4-IPV6</v>
      </c>
      <c r="G2530" s="1022">
        <v>7</v>
      </c>
      <c r="H2530" s="1022" t="s">
        <v>140</v>
      </c>
      <c r="I2530" s="1022">
        <f>'PETI 2026'!T28</f>
        <v>9</v>
      </c>
      <c r="J2530" s="1022">
        <f>'PETI 2026'!H28+'PETI 2026'!I28+'PETI 2026'!J28+'PETI 2026'!K28+'PETI 2026'!L28+'PETI 2026'!M28+'PETI 2026'!N28</f>
        <v>6</v>
      </c>
      <c r="K2530" s="1030">
        <f>'PETI 2026'!Y28+'PETI 2026'!Z28+'PETI 2026'!AA28+'PETI 2026'!AB28+'PETI 2026'!AC28+'PETI 2026'!AD28+'PETI 2026'!AE28</f>
        <v>1</v>
      </c>
      <c r="L2530" s="1031">
        <f t="shared" si="334"/>
        <v>0.66666666666666663</v>
      </c>
      <c r="M2530" s="1031">
        <f t="shared" si="335"/>
        <v>0.1111111111111111</v>
      </c>
      <c r="N2530" s="1022">
        <f>'PETI 2026'!N28</f>
        <v>0</v>
      </c>
      <c r="O2530" s="1030">
        <f>'PETI 2026'!AE28</f>
        <v>0</v>
      </c>
      <c r="P2530" s="1029" t="e">
        <f t="shared" si="316"/>
        <v>#DIV/0!</v>
      </c>
      <c r="Q2530" s="1029"/>
      <c r="R2530" s="1030">
        <f t="shared" si="317"/>
        <v>-5</v>
      </c>
      <c r="S2530" s="1030">
        <f t="shared" si="336"/>
        <v>0</v>
      </c>
    </row>
    <row r="2531" spans="1:19" ht="15.75" customHeight="1">
      <c r="A2531" s="1022">
        <v>22</v>
      </c>
      <c r="B2531" s="1023" t="str">
        <f>'PETI 2026'!E29</f>
        <v>PETI22</v>
      </c>
      <c r="C2531" s="1022" t="str">
        <f t="shared" ref="C2531" si="341">C2510</f>
        <v>PETI</v>
      </c>
      <c r="D2531" s="1057" t="s">
        <v>115</v>
      </c>
      <c r="E2531" s="1022" t="str">
        <f>'PETI 2026'!W29</f>
        <v>Oficina de Informática y  Desarrollo Tecnológico</v>
      </c>
      <c r="F2531" s="1022" t="str">
        <f>'PETI 2026'!F29</f>
        <v>Gestión de infraestructura de red y telecomunicaciones</v>
      </c>
      <c r="G2531" s="1022">
        <v>7</v>
      </c>
      <c r="H2531" s="1022" t="s">
        <v>140</v>
      </c>
      <c r="I2531" s="1022">
        <f>'PETI 2026'!T29</f>
        <v>10</v>
      </c>
      <c r="J2531" s="1022">
        <f>'PETI 2026'!H29+'PETI 2026'!I29+'PETI 2026'!J29+'PETI 2026'!K29+'PETI 2026'!L29+'PETI 2026'!M29+'PETI 2026'!N29</f>
        <v>4</v>
      </c>
      <c r="K2531" s="1030">
        <f>'PETI 2026'!Y29+'PETI 2026'!Z29+'PETI 2026'!AA29+'PETI 2026'!AB29+'PETI 2026'!AC29+'PETI 2026'!AD29+'PETI 2026'!AE29</f>
        <v>2</v>
      </c>
      <c r="L2531" s="1031">
        <f t="shared" si="334"/>
        <v>0.4</v>
      </c>
      <c r="M2531" s="1031">
        <f t="shared" si="335"/>
        <v>0.2</v>
      </c>
      <c r="N2531" s="1022">
        <f>'PETI 2026'!N29</f>
        <v>0</v>
      </c>
      <c r="O2531" s="1030">
        <f>'PETI 2026'!AE29</f>
        <v>0</v>
      </c>
      <c r="P2531" s="1029" t="e">
        <f t="shared" si="316"/>
        <v>#DIV/0!</v>
      </c>
      <c r="Q2531" s="1029"/>
      <c r="R2531" s="1030">
        <f t="shared" si="317"/>
        <v>-2</v>
      </c>
      <c r="S2531" s="1030">
        <f t="shared" si="336"/>
        <v>0</v>
      </c>
    </row>
    <row r="2532" spans="1:19" ht="15.75" customHeight="1">
      <c r="A2532" s="1022">
        <v>23</v>
      </c>
      <c r="B2532" s="1023" t="str">
        <f>'PETI 2026'!E30</f>
        <v>PETI23</v>
      </c>
      <c r="C2532" s="1022" t="str">
        <f t="shared" ref="C2532" si="342">C2511</f>
        <v>PETI</v>
      </c>
      <c r="D2532" s="1057" t="s">
        <v>115</v>
      </c>
      <c r="E2532" s="1022" t="str">
        <f>'PETI 2026'!W30</f>
        <v>Oficina de Informática y  Desarrollo Tecnológico</v>
      </c>
      <c r="F2532" s="1022" t="str">
        <f>'PETI 2026'!F30</f>
        <v xml:space="preserve"> Plan de intervención de servicios tecnológicos</v>
      </c>
      <c r="G2532" s="1022">
        <v>7</v>
      </c>
      <c r="H2532" s="1022" t="s">
        <v>140</v>
      </c>
      <c r="I2532" s="1022">
        <f>'PETI 2026'!T30</f>
        <v>5</v>
      </c>
      <c r="J2532" s="1022">
        <f>'PETI 2026'!H30+'PETI 2026'!I30+'PETI 2026'!J30+'PETI 2026'!K30+'PETI 2026'!L30+'PETI 2026'!M30+'PETI 2026'!N30</f>
        <v>3</v>
      </c>
      <c r="K2532" s="1030">
        <f>'PETI 2026'!Y30+'PETI 2026'!Z30+'PETI 2026'!AA30+'PETI 2026'!AB30+'PETI 2026'!AC30+'PETI 2026'!AD30+'PETI 2026'!AE30</f>
        <v>2</v>
      </c>
      <c r="L2532" s="1031">
        <f t="shared" si="334"/>
        <v>0.6</v>
      </c>
      <c r="M2532" s="1031">
        <f t="shared" si="335"/>
        <v>0.4</v>
      </c>
      <c r="N2532" s="1022">
        <f>'PETI 2026'!N30</f>
        <v>0</v>
      </c>
      <c r="O2532" s="1030">
        <f>'PETI 2026'!AE30</f>
        <v>0</v>
      </c>
      <c r="P2532" s="1029" t="e">
        <f t="shared" si="316"/>
        <v>#DIV/0!</v>
      </c>
      <c r="Q2532" s="1029"/>
      <c r="R2532" s="1030">
        <f t="shared" si="317"/>
        <v>-1</v>
      </c>
      <c r="S2532" s="1030">
        <f t="shared" si="336"/>
        <v>0</v>
      </c>
    </row>
    <row r="2533" spans="1:19" ht="15.75" customHeight="1">
      <c r="A2533" s="1022">
        <v>24</v>
      </c>
      <c r="B2533" s="1023" t="str">
        <f>'PETI 2026'!E31</f>
        <v>PETI24</v>
      </c>
      <c r="C2533" s="1022" t="str">
        <f t="shared" ref="C2533" si="343">C2512</f>
        <v>PETI</v>
      </c>
      <c r="D2533" s="1057" t="s">
        <v>115</v>
      </c>
      <c r="E2533" s="1022" t="str">
        <f>'PETI 2026'!W31</f>
        <v>Oficina de Informática y  Desarrollo Tecnológico</v>
      </c>
      <c r="F2533"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533" s="1022">
        <v>7</v>
      </c>
      <c r="H2533" s="1022" t="s">
        <v>140</v>
      </c>
      <c r="I2533" s="1022">
        <f>'PETI 2026'!T31</f>
        <v>3</v>
      </c>
      <c r="J2533" s="1022">
        <f>'PETI 2026'!H31+'PETI 2026'!I31+'PETI 2026'!J31+'PETI 2026'!K31+'PETI 2026'!L31+'PETI 2026'!M31+'PETI 2026'!N31</f>
        <v>2</v>
      </c>
      <c r="K2533" s="1030">
        <f>'PETI 2026'!Y31+'PETI 2026'!Z31+'PETI 2026'!AA31+'PETI 2026'!AB31+'PETI 2026'!AC31+'PETI 2026'!AD31+'PETI 2026'!AE31</f>
        <v>1</v>
      </c>
      <c r="L2533" s="1031">
        <f t="shared" si="334"/>
        <v>0.66666666666666663</v>
      </c>
      <c r="M2533" s="1031">
        <f t="shared" si="335"/>
        <v>0.33333333333333331</v>
      </c>
      <c r="N2533" s="1022">
        <f>'PETI 2026'!N31</f>
        <v>0</v>
      </c>
      <c r="O2533" s="1030">
        <f>'PETI 2026'!AE31</f>
        <v>0</v>
      </c>
      <c r="P2533" s="1029" t="e">
        <f t="shared" si="316"/>
        <v>#DIV/0!</v>
      </c>
      <c r="Q2533" s="1029"/>
      <c r="R2533" s="1030">
        <f t="shared" si="317"/>
        <v>-1</v>
      </c>
      <c r="S2533" s="1030">
        <f t="shared" si="336"/>
        <v>0</v>
      </c>
    </row>
    <row r="2534" spans="1:19" ht="15.75" customHeight="1">
      <c r="A2534" s="1022">
        <v>1</v>
      </c>
      <c r="B2534" s="1023" t="str">
        <f>'PETI 2026'!E8</f>
        <v>PETI1</v>
      </c>
      <c r="C2534" s="1022" t="str">
        <f t="shared" ref="C2534:C2597" si="344">C2513</f>
        <v>PETI</v>
      </c>
      <c r="D2534" s="1057" t="s">
        <v>115</v>
      </c>
      <c r="E2534" s="1022" t="str">
        <f>'PETI 2026'!W8</f>
        <v>Oficina de Informática y  Desarrollo Tecnológico
Oficina Asesora de Planeación</v>
      </c>
      <c r="F2534"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534" s="1022">
        <v>8</v>
      </c>
      <c r="H2534" s="1022" t="s">
        <v>141</v>
      </c>
      <c r="I2534" s="1022">
        <f>'PETI 2026'!T8</f>
        <v>3</v>
      </c>
      <c r="J2534" s="1022">
        <f>'PETI 2026'!H8+'PETI 2026'!I8+'PETI 2026'!J8+'PETI 2026'!K8+'PETI 2026'!L8+'PETI 2026'!M8+'PETI 2026'!N8+'PETI 2026'!O8</f>
        <v>2</v>
      </c>
      <c r="K2534" s="1030">
        <f>'PETI 2026'!Y8+'PETI 2026'!Z8+'PETI 2026'!AA8+'PETI 2026'!AB8+'PETI 2026'!AC8+'PETI 2026'!AD8+'PETI 2026'!AE8+'PETI 2026'!AF8</f>
        <v>1</v>
      </c>
      <c r="L2534" s="1031">
        <f t="shared" si="334"/>
        <v>0.66666666666666663</v>
      </c>
      <c r="M2534" s="1031">
        <f t="shared" si="335"/>
        <v>0.33333333333333331</v>
      </c>
      <c r="N2534" s="1022">
        <f>'PETI 2026'!O8</f>
        <v>0</v>
      </c>
      <c r="O2534" s="1030">
        <f>'PETI 2026'!AF8</f>
        <v>0</v>
      </c>
      <c r="P2534" s="1029" t="e">
        <f t="shared" ref="P2534:P2541" si="345">O2534/N2534</f>
        <v>#DIV/0!</v>
      </c>
      <c r="Q2534" s="1029"/>
      <c r="R2534" s="1030">
        <f t="shared" ref="R2534:R2541" si="346">K2534-J2534</f>
        <v>-1</v>
      </c>
      <c r="S2534" s="1030">
        <f t="shared" si="336"/>
        <v>0</v>
      </c>
    </row>
    <row r="2535" spans="1:19" ht="15.75" customHeight="1">
      <c r="A2535" s="1022">
        <v>2</v>
      </c>
      <c r="B2535" s="1023" t="str">
        <f>'PETI 2026'!E9</f>
        <v>PETI2</v>
      </c>
      <c r="C2535" s="1022" t="str">
        <f t="shared" si="344"/>
        <v>PETI</v>
      </c>
      <c r="D2535" s="1057" t="s">
        <v>115</v>
      </c>
      <c r="E2535" s="1022" t="str">
        <f>'PETI 2026'!W9</f>
        <v>Oficina Asesora de Planeación</v>
      </c>
      <c r="F2535" s="1022" t="str">
        <f>'PETI 2026'!F9</f>
        <v>Procesos y políticas de Gobierno de datos, arquitectura de datos, Calidad de datos, analítica de datos.</v>
      </c>
      <c r="G2535" s="1022">
        <v>8</v>
      </c>
      <c r="H2535" s="1022" t="s">
        <v>141</v>
      </c>
      <c r="I2535" s="1022">
        <f>'PETI 2026'!T9</f>
        <v>4</v>
      </c>
      <c r="J2535" s="1022">
        <f>'PETI 2026'!H9+'PETI 2026'!I9+'PETI 2026'!J9+'PETI 2026'!K9+'PETI 2026'!L9+'PETI 2026'!M9+'PETI 2026'!N9+'PETI 2026'!O9</f>
        <v>3</v>
      </c>
      <c r="K2535" s="1030">
        <f>'PETI 2026'!Y9+'PETI 2026'!Z9+'PETI 2026'!AA9+'PETI 2026'!AB9+'PETI 2026'!AC9+'PETI 2026'!AD9+'PETI 2026'!AE9+'PETI 2026'!AF9</f>
        <v>1</v>
      </c>
      <c r="L2535" s="1031">
        <f t="shared" si="334"/>
        <v>0.75</v>
      </c>
      <c r="M2535" s="1031">
        <f t="shared" si="335"/>
        <v>0.25</v>
      </c>
      <c r="N2535" s="1022">
        <f>'PETI 2026'!O9</f>
        <v>0</v>
      </c>
      <c r="O2535" s="1030">
        <f>'PETI 2026'!AF9</f>
        <v>0</v>
      </c>
      <c r="P2535" s="1029" t="e">
        <f t="shared" si="345"/>
        <v>#DIV/0!</v>
      </c>
      <c r="Q2535" s="1029"/>
      <c r="R2535" s="1030">
        <f t="shared" si="346"/>
        <v>-2</v>
      </c>
      <c r="S2535" s="1030">
        <f t="shared" si="336"/>
        <v>0</v>
      </c>
    </row>
    <row r="2536" spans="1:19" ht="15.75" customHeight="1">
      <c r="A2536" s="1022">
        <v>3</v>
      </c>
      <c r="B2536" s="1023" t="str">
        <f>'PETI 2026'!E10</f>
        <v>PETI3</v>
      </c>
      <c r="C2536" s="1022" t="str">
        <f t="shared" si="344"/>
        <v>PETI</v>
      </c>
      <c r="D2536" s="1057" t="s">
        <v>115</v>
      </c>
      <c r="E2536" s="1022" t="str">
        <f>'PETI 2026'!W10</f>
        <v>Oficina Asesora de Planeación</v>
      </c>
      <c r="F2536" s="1022" t="str">
        <f>'PETI 2026'!F10</f>
        <v>Implementación de los procesos y políticas de  Gobierno de datos,  calidad de datos, arquitectura de dato y analítica</v>
      </c>
      <c r="G2536" s="1022">
        <v>8</v>
      </c>
      <c r="H2536" s="1022" t="s">
        <v>141</v>
      </c>
      <c r="I2536" s="1022">
        <f>'PETI 2026'!T10</f>
        <v>4</v>
      </c>
      <c r="J2536" s="1022">
        <f>'PETI 2026'!H10+'PETI 2026'!I10+'PETI 2026'!J10+'PETI 2026'!K10+'PETI 2026'!L10+'PETI 2026'!M10+'PETI 2026'!N10+'PETI 2026'!O10</f>
        <v>2</v>
      </c>
      <c r="K2536" s="1030">
        <f>'PETI 2026'!Y10+'PETI 2026'!Z10+'PETI 2026'!AA10+'PETI 2026'!AB10+'PETI 2026'!AC10+'PETI 2026'!AD10+'PETI 2026'!AE10+'PETI 2026'!AF10</f>
        <v>1</v>
      </c>
      <c r="L2536" s="1031">
        <f t="shared" si="334"/>
        <v>0.5</v>
      </c>
      <c r="M2536" s="1031">
        <f t="shared" si="335"/>
        <v>0.25</v>
      </c>
      <c r="N2536" s="1022">
        <f>'PETI 2026'!O10</f>
        <v>0</v>
      </c>
      <c r="O2536" s="1030">
        <f>'PETI 2026'!AF10</f>
        <v>0</v>
      </c>
      <c r="P2536" s="1029" t="e">
        <f t="shared" si="345"/>
        <v>#DIV/0!</v>
      </c>
      <c r="Q2536" s="1029"/>
      <c r="R2536" s="1030">
        <f t="shared" si="346"/>
        <v>-1</v>
      </c>
      <c r="S2536" s="1030">
        <f t="shared" si="336"/>
        <v>0</v>
      </c>
    </row>
    <row r="2537" spans="1:19" ht="15.75" customHeight="1">
      <c r="A2537" s="1022">
        <v>4</v>
      </c>
      <c r="B2537" s="1023" t="str">
        <f>'PETI 2026'!E11</f>
        <v>PETI4</v>
      </c>
      <c r="C2537" s="1022" t="str">
        <f t="shared" si="344"/>
        <v>PETI</v>
      </c>
      <c r="D2537" s="1057" t="s">
        <v>115</v>
      </c>
      <c r="E2537" s="1022" t="str">
        <f>'PETI 2026'!W11</f>
        <v>Oficina de Informática y  Desarrollo Tecnológico
Oficina Asesora de Planeación</v>
      </c>
      <c r="F2537" s="1022" t="str">
        <f>'PETI 2026'!F11</f>
        <v xml:space="preserve">
Realizar la identificación de los flujos de información y datos, así como la diagramación de los laboratorios piloto priorizados.</v>
      </c>
      <c r="G2537" s="1022">
        <v>8</v>
      </c>
      <c r="H2537" s="1022" t="s">
        <v>141</v>
      </c>
      <c r="I2537" s="1022">
        <f>'PETI 2026'!T11</f>
        <v>4</v>
      </c>
      <c r="J2537" s="1022">
        <f>'PETI 2026'!H11+'PETI 2026'!I11+'PETI 2026'!J11+'PETI 2026'!K11+'PETI 2026'!L11+'PETI 2026'!M11+'PETI 2026'!N11+'PETI 2026'!O11</f>
        <v>4</v>
      </c>
      <c r="K2537" s="1030">
        <f>'PETI 2026'!Y11+'PETI 2026'!Z11+'PETI 2026'!AA11+'PETI 2026'!AB11+'PETI 2026'!AC11+'PETI 2026'!AD11+'PETI 2026'!AE11+'PETI 2026'!AF11</f>
        <v>1</v>
      </c>
      <c r="L2537" s="1031">
        <f t="shared" si="334"/>
        <v>1</v>
      </c>
      <c r="M2537" s="1031">
        <f t="shared" si="335"/>
        <v>0.25</v>
      </c>
      <c r="N2537" s="1022">
        <f>'PETI 2026'!O11</f>
        <v>1</v>
      </c>
      <c r="O2537" s="1030">
        <f>'PETI 2026'!AF11</f>
        <v>0</v>
      </c>
      <c r="P2537" s="1029">
        <f t="shared" si="345"/>
        <v>0</v>
      </c>
      <c r="Q2537" s="1029"/>
      <c r="R2537" s="1030">
        <f t="shared" si="346"/>
        <v>-3</v>
      </c>
      <c r="S2537" s="1030">
        <f t="shared" si="336"/>
        <v>-1</v>
      </c>
    </row>
    <row r="2538" spans="1:19" ht="15.75" customHeight="1">
      <c r="A2538" s="1022">
        <v>5</v>
      </c>
      <c r="B2538" s="1023" t="str">
        <f>'PETI 2026'!E12</f>
        <v>PETI5</v>
      </c>
      <c r="C2538" s="1022" t="str">
        <f t="shared" si="344"/>
        <v>PETI</v>
      </c>
      <c r="D2538" s="1057" t="s">
        <v>115</v>
      </c>
      <c r="E2538" s="1022" t="str">
        <f>'PETI 2026'!W12</f>
        <v>Oficina Asesora de Planeación</v>
      </c>
      <c r="F2538" s="1022" t="str">
        <f>'PETI 2026'!F12</f>
        <v>Levantamiento de requerimientos, Análisis, Diseño e implementación de indicadores de negocio haciendo uso de herramientas de analítica de datos.</v>
      </c>
      <c r="G2538" s="1022">
        <v>8</v>
      </c>
      <c r="H2538" s="1022" t="s">
        <v>141</v>
      </c>
      <c r="I2538" s="1022">
        <f>'PETI 2026'!T12</f>
        <v>4</v>
      </c>
      <c r="J2538" s="1022">
        <f>'PETI 2026'!H12+'PETI 2026'!I12+'PETI 2026'!J12+'PETI 2026'!K12+'PETI 2026'!L12+'PETI 2026'!M12+'PETI 2026'!N12+'PETI 2026'!O12</f>
        <v>3</v>
      </c>
      <c r="K2538" s="1030">
        <f>'PETI 2026'!Y12+'PETI 2026'!Z12+'PETI 2026'!AA12+'PETI 2026'!AB12+'PETI 2026'!AC12+'PETI 2026'!AD12+'PETI 2026'!AE12+'PETI 2026'!AF12</f>
        <v>1</v>
      </c>
      <c r="L2538" s="1031">
        <f t="shared" si="334"/>
        <v>0.75</v>
      </c>
      <c r="M2538" s="1031">
        <f t="shared" si="335"/>
        <v>0.25</v>
      </c>
      <c r="N2538" s="1022">
        <f>'PETI 2026'!O12</f>
        <v>0</v>
      </c>
      <c r="O2538" s="1030">
        <f>'PETI 2026'!AF12</f>
        <v>0</v>
      </c>
      <c r="P2538" s="1029" t="e">
        <f t="shared" si="345"/>
        <v>#DIV/0!</v>
      </c>
      <c r="Q2538" s="1029"/>
      <c r="R2538" s="1030">
        <f t="shared" si="346"/>
        <v>-2</v>
      </c>
      <c r="S2538" s="1030">
        <f t="shared" si="336"/>
        <v>0</v>
      </c>
    </row>
    <row r="2539" spans="1:19" ht="15.75" customHeight="1">
      <c r="A2539" s="1022">
        <v>6</v>
      </c>
      <c r="B2539" s="1023" t="str">
        <f>'PETI 2026'!E13</f>
        <v>PETI6</v>
      </c>
      <c r="C2539" s="1022" t="str">
        <f t="shared" si="344"/>
        <v>PETI</v>
      </c>
      <c r="D2539" s="1057" t="s">
        <v>115</v>
      </c>
      <c r="E2539" s="1022" t="str">
        <f>'PETI 2026'!W13</f>
        <v>Oficina Asesora de Planeación</v>
      </c>
      <c r="F2539" s="1022" t="str">
        <f>'PETI 2026'!F13</f>
        <v>Consolidación de la iniciativa del proceso de ensayo de actitud y estudios colaborativos.</v>
      </c>
      <c r="G2539" s="1022">
        <v>8</v>
      </c>
      <c r="H2539" s="1022" t="s">
        <v>141</v>
      </c>
      <c r="I2539" s="1022">
        <f>'PETI 2026'!T13</f>
        <v>2</v>
      </c>
      <c r="J2539" s="1022">
        <f>'PETI 2026'!H13+'PETI 2026'!I13+'PETI 2026'!J13+'PETI 2026'!K13+'PETI 2026'!L13+'PETI 2026'!M13+'PETI 2026'!N13+'PETI 2026'!O13</f>
        <v>1</v>
      </c>
      <c r="K2539" s="1030">
        <f>'PETI 2026'!Y13+'PETI 2026'!Z13+'PETI 2026'!AA13+'PETI 2026'!AB13+'PETI 2026'!AC13+'PETI 2026'!AD13+'PETI 2026'!AE13+'PETI 2026'!AF13</f>
        <v>1</v>
      </c>
      <c r="L2539" s="1031">
        <f t="shared" si="334"/>
        <v>0.5</v>
      </c>
      <c r="M2539" s="1031">
        <f t="shared" si="335"/>
        <v>0.5</v>
      </c>
      <c r="N2539" s="1022">
        <f>'PETI 2026'!O13</f>
        <v>0</v>
      </c>
      <c r="O2539" s="1030">
        <f>'PETI 2026'!AF13</f>
        <v>0</v>
      </c>
      <c r="P2539" s="1029" t="e">
        <f t="shared" si="345"/>
        <v>#DIV/0!</v>
      </c>
      <c r="Q2539" s="1029"/>
      <c r="R2539" s="1030">
        <f t="shared" si="346"/>
        <v>0</v>
      </c>
      <c r="S2539" s="1030">
        <f t="shared" si="336"/>
        <v>0</v>
      </c>
    </row>
    <row r="2540" spans="1:19" ht="15.75" customHeight="1">
      <c r="A2540" s="1022">
        <v>7</v>
      </c>
      <c r="B2540" s="1023" t="str">
        <f>'PETI 2026'!E14</f>
        <v>PETI7</v>
      </c>
      <c r="C2540" s="1022" t="str">
        <f t="shared" si="344"/>
        <v>PETI</v>
      </c>
      <c r="D2540" s="1057" t="s">
        <v>115</v>
      </c>
      <c r="E2540" s="1022" t="str">
        <f>'PETI 2026'!W14</f>
        <v>Oficina Asesora de Planeación</v>
      </c>
      <c r="F2540" s="1022" t="str">
        <f>'PETI 2026'!F14</f>
        <v>Plan nacional de la infraestructura de datos ( Vigencia 2026 ) y plan de preservación digital</v>
      </c>
      <c r="G2540" s="1022">
        <v>8</v>
      </c>
      <c r="H2540" s="1022" t="s">
        <v>141</v>
      </c>
      <c r="I2540" s="1022">
        <f>'PETI 2026'!T14</f>
        <v>4</v>
      </c>
      <c r="J2540" s="1022">
        <f>'PETI 2026'!H14+'PETI 2026'!I14+'PETI 2026'!J14+'PETI 2026'!K14+'PETI 2026'!L14+'PETI 2026'!M14+'PETI 2026'!N14+'PETI 2026'!O14</f>
        <v>3</v>
      </c>
      <c r="K2540" s="1030">
        <f>'PETI 2026'!Y14+'PETI 2026'!Z14+'PETI 2026'!AA14+'PETI 2026'!AB14+'PETI 2026'!AC14+'PETI 2026'!AD14+'PETI 2026'!AE14+'PETI 2026'!AF14</f>
        <v>1</v>
      </c>
      <c r="L2540" s="1031">
        <f t="shared" si="334"/>
        <v>0.75</v>
      </c>
      <c r="M2540" s="1031">
        <f t="shared" si="335"/>
        <v>0.25</v>
      </c>
      <c r="N2540" s="1022">
        <f>'PETI 2026'!O14</f>
        <v>0</v>
      </c>
      <c r="O2540" s="1030">
        <f>'PETI 2026'!AF14</f>
        <v>0</v>
      </c>
      <c r="P2540" s="1029" t="e">
        <f t="shared" si="345"/>
        <v>#DIV/0!</v>
      </c>
      <c r="Q2540" s="1029"/>
      <c r="R2540" s="1030">
        <f t="shared" si="346"/>
        <v>-2</v>
      </c>
      <c r="S2540" s="1030">
        <f t="shared" si="336"/>
        <v>0</v>
      </c>
    </row>
    <row r="2541" spans="1:19" ht="15.75" customHeight="1">
      <c r="A2541" s="1022">
        <v>8</v>
      </c>
      <c r="B2541" s="1023" t="str">
        <f>'PETI 2026'!E15</f>
        <v>PETI8</v>
      </c>
      <c r="C2541" s="1022" t="str">
        <f t="shared" si="344"/>
        <v>PETI</v>
      </c>
      <c r="D2541" s="1057" t="s">
        <v>115</v>
      </c>
      <c r="E2541" s="1022" t="str">
        <f>'PETI 2026'!W15</f>
        <v>Oficina de Informática y  Desarrollo Tecnológico
Oficina Asesora de Planeación</v>
      </c>
      <c r="F2541" s="1022" t="str">
        <f>'PETI 2026'!F15</f>
        <v>Consolidar modelo de gobierno de TI ( Políticas, lineamientos y buenas prácticas en el dominio de sistema de info, servicios tecnológicos,  Arquitectura Empresarial, entre otros )</v>
      </c>
      <c r="G2541" s="1022">
        <v>8</v>
      </c>
      <c r="H2541" s="1022" t="s">
        <v>141</v>
      </c>
      <c r="I2541" s="1022">
        <f>'PETI 2026'!T15</f>
        <v>4</v>
      </c>
      <c r="J2541" s="1022">
        <f>'PETI 2026'!H15+'PETI 2026'!I15+'PETI 2026'!J15+'PETI 2026'!K15+'PETI 2026'!L15+'PETI 2026'!M15+'PETI 2026'!N15+'PETI 2026'!O15</f>
        <v>3</v>
      </c>
      <c r="K2541" s="1030">
        <f>'PETI 2026'!Y15+'PETI 2026'!Z15+'PETI 2026'!AA15+'PETI 2026'!AB15+'PETI 2026'!AC15+'PETI 2026'!AD15+'PETI 2026'!AE15+'PETI 2026'!AF15</f>
        <v>1</v>
      </c>
      <c r="L2541" s="1031">
        <f t="shared" si="334"/>
        <v>0.75</v>
      </c>
      <c r="M2541" s="1031">
        <f t="shared" si="335"/>
        <v>0.25</v>
      </c>
      <c r="N2541" s="1022">
        <f>'PETI 2026'!O15</f>
        <v>0</v>
      </c>
      <c r="O2541" s="1030">
        <f>'PETI 2026'!AF15</f>
        <v>0</v>
      </c>
      <c r="P2541" s="1029" t="e">
        <f t="shared" si="345"/>
        <v>#DIV/0!</v>
      </c>
      <c r="Q2541" s="1029"/>
      <c r="R2541" s="1030">
        <f t="shared" si="346"/>
        <v>-2</v>
      </c>
      <c r="S2541" s="1030">
        <f t="shared" si="336"/>
        <v>0</v>
      </c>
    </row>
    <row r="2542" spans="1:19" ht="15.75" customHeight="1">
      <c r="A2542" s="1022">
        <v>9</v>
      </c>
      <c r="B2542" s="1023" t="str">
        <f>'PETI 2026'!E16</f>
        <v>PETI9</v>
      </c>
      <c r="C2542" s="1022" t="str">
        <f t="shared" si="344"/>
        <v>PETI</v>
      </c>
      <c r="D2542" s="1057" t="s">
        <v>115</v>
      </c>
      <c r="E2542" s="1022" t="str">
        <f>'PETI 2026'!W16</f>
        <v>Oficina de Informática y  Desarrollo Tecnológico
Oficina Asesora de Planeación</v>
      </c>
      <c r="F2542" s="1022" t="str">
        <f>'PETI 2026'!F16</f>
        <v>Procesos de gobierno de datos, calidad de datos, arquitectura de datos y analítica de datos, gestion de procesos, Arquitectura empresarial, Procedimientos Gestion de proyectos.OIDT: Construcción</v>
      </c>
      <c r="G2542" s="1022">
        <v>8</v>
      </c>
      <c r="H2542" s="1022" t="s">
        <v>141</v>
      </c>
      <c r="I2542" s="1022">
        <f>'PETI 2026'!T16</f>
        <v>7</v>
      </c>
      <c r="J2542" s="1022">
        <f>'PETI 2026'!H16+'PETI 2026'!I16+'PETI 2026'!J16+'PETI 2026'!K16+'PETI 2026'!L16+'PETI 2026'!M16+'PETI 2026'!N16+'PETI 2026'!O16</f>
        <v>4</v>
      </c>
      <c r="K2542" s="1030">
        <f>'PETI 2026'!Y16+'PETI 2026'!Z16+'PETI 2026'!AA16+'PETI 2026'!AB16+'PETI 2026'!AC16+'PETI 2026'!AD16+'PETI 2026'!AE16+'PETI 2026'!AF16</f>
        <v>1</v>
      </c>
      <c r="L2542" s="1031">
        <f t="shared" ref="L2542:L2557" si="347">J2542/I2542</f>
        <v>0.5714285714285714</v>
      </c>
      <c r="M2542" s="1031">
        <f t="shared" ref="M2542:M2557" si="348">K2542/I2542</f>
        <v>0.14285714285714285</v>
      </c>
      <c r="N2542" s="1022">
        <f>'PETI 2026'!O16</f>
        <v>1</v>
      </c>
      <c r="O2542" s="1030">
        <f>'PETI 2026'!AF16</f>
        <v>0</v>
      </c>
      <c r="P2542" s="1029">
        <f t="shared" ref="P2542:P2557" si="349">O2542/N2542</f>
        <v>0</v>
      </c>
      <c r="Q2542" s="1029"/>
      <c r="R2542" s="1030">
        <f t="shared" ref="R2542:R2557" si="350">K2542-J2542</f>
        <v>-3</v>
      </c>
      <c r="S2542" s="1030">
        <f t="shared" ref="S2542:S2557" si="351">O2542-N2542</f>
        <v>-1</v>
      </c>
    </row>
    <row r="2543" spans="1:19" ht="15.75" customHeight="1">
      <c r="A2543" s="1022">
        <v>10</v>
      </c>
      <c r="B2543" s="1023" t="str">
        <f>'PETI 2026'!E17</f>
        <v>PETI10</v>
      </c>
      <c r="C2543" s="1022" t="str">
        <f t="shared" si="344"/>
        <v>PETI</v>
      </c>
      <c r="D2543" s="1057" t="s">
        <v>115</v>
      </c>
      <c r="E2543" s="1022" t="str">
        <f>'PETI 2026'!W17</f>
        <v>Oficina de Informática y  Desarrollo Tecnológico
Oficina Asesora de Planeación</v>
      </c>
      <c r="F2543" s="1022" t="str">
        <f>'PETI 2026'!F17</f>
        <v>Implementación del proceso de gestión de arquitectura empresarial y Operación de las instancias de Arquitectura Empresarial y gobierno de datos.</v>
      </c>
      <c r="G2543" s="1022">
        <v>8</v>
      </c>
      <c r="H2543" s="1022" t="s">
        <v>141</v>
      </c>
      <c r="I2543" s="1022">
        <f>'PETI 2026'!T17</f>
        <v>6</v>
      </c>
      <c r="J2543" s="1022">
        <f>'PETI 2026'!H17+'PETI 2026'!I17+'PETI 2026'!J17+'PETI 2026'!K17+'PETI 2026'!L17+'PETI 2026'!M17+'PETI 2026'!N17+'PETI 2026'!O17</f>
        <v>4</v>
      </c>
      <c r="K2543" s="1030">
        <f>'PETI 2026'!Y17+'PETI 2026'!Z17+'PETI 2026'!AA17+'PETI 2026'!AB17+'PETI 2026'!AC17+'PETI 2026'!AD17+'PETI 2026'!AE17+'PETI 2026'!AF17</f>
        <v>1</v>
      </c>
      <c r="L2543" s="1031">
        <f t="shared" si="347"/>
        <v>0.66666666666666663</v>
      </c>
      <c r="M2543" s="1031">
        <f t="shared" si="348"/>
        <v>0.16666666666666666</v>
      </c>
      <c r="N2543" s="1022">
        <f>'PETI 2026'!O17</f>
        <v>1</v>
      </c>
      <c r="O2543" s="1030">
        <f>'PETI 2026'!AF17</f>
        <v>0</v>
      </c>
      <c r="P2543" s="1029">
        <f t="shared" si="349"/>
        <v>0</v>
      </c>
      <c r="Q2543" s="1029"/>
      <c r="R2543" s="1030">
        <f t="shared" si="350"/>
        <v>-3</v>
      </c>
      <c r="S2543" s="1030">
        <f t="shared" si="351"/>
        <v>-1</v>
      </c>
    </row>
    <row r="2544" spans="1:19" ht="15.75" customHeight="1">
      <c r="A2544" s="1022">
        <v>11</v>
      </c>
      <c r="B2544" s="1023" t="str">
        <f>'PETI 2026'!E18</f>
        <v>PETI11</v>
      </c>
      <c r="C2544" s="1022" t="str">
        <f t="shared" si="344"/>
        <v>PETI</v>
      </c>
      <c r="D2544" s="1057" t="s">
        <v>115</v>
      </c>
      <c r="E2544" s="1022" t="str">
        <f>'PETI 2026'!W18</f>
        <v>Oficina de Informática y  Desarrollo Tecnológico
SSMRC</v>
      </c>
      <c r="F2544" s="1022" t="str">
        <f>'PETI 2026'!F18</f>
        <v>Seguimiento a la consolidación de la plataforma de interoperabilidad del INM.</v>
      </c>
      <c r="G2544" s="1022">
        <v>8</v>
      </c>
      <c r="H2544" s="1022" t="s">
        <v>141</v>
      </c>
      <c r="I2544" s="1022">
        <f>'PETI 2026'!T18</f>
        <v>5</v>
      </c>
      <c r="J2544" s="1022">
        <f>'PETI 2026'!H18+'PETI 2026'!I18+'PETI 2026'!J18+'PETI 2026'!K18+'PETI 2026'!L18+'PETI 2026'!M18+'PETI 2026'!N18+'PETI 2026'!O18</f>
        <v>3</v>
      </c>
      <c r="K2544" s="1030">
        <f>'PETI 2026'!Y18+'PETI 2026'!Z18+'PETI 2026'!AA18+'PETI 2026'!AB18+'PETI 2026'!AC18+'PETI 2026'!AD18+'PETI 2026'!AE18+'PETI 2026'!AF18</f>
        <v>1</v>
      </c>
      <c r="L2544" s="1031">
        <f t="shared" si="347"/>
        <v>0.6</v>
      </c>
      <c r="M2544" s="1031">
        <f t="shared" si="348"/>
        <v>0.2</v>
      </c>
      <c r="N2544" s="1022">
        <f>'PETI 2026'!O18</f>
        <v>0</v>
      </c>
      <c r="O2544" s="1030">
        <f>'PETI 2026'!AF18</f>
        <v>0</v>
      </c>
      <c r="P2544" s="1029" t="e">
        <f t="shared" si="349"/>
        <v>#DIV/0!</v>
      </c>
      <c r="Q2544" s="1029"/>
      <c r="R2544" s="1030">
        <f t="shared" si="350"/>
        <v>-2</v>
      </c>
      <c r="S2544" s="1030">
        <f t="shared" si="351"/>
        <v>0</v>
      </c>
    </row>
    <row r="2545" spans="1:19" ht="15.75" customHeight="1">
      <c r="A2545" s="1022">
        <v>12</v>
      </c>
      <c r="B2545" s="1023" t="str">
        <f>'PETI 2026'!E19</f>
        <v>PETI12</v>
      </c>
      <c r="C2545" s="1022" t="str">
        <f t="shared" si="344"/>
        <v>PETI</v>
      </c>
      <c r="D2545" s="1057" t="s">
        <v>115</v>
      </c>
      <c r="E2545" s="1022" t="str">
        <f>'PETI 2026'!W19</f>
        <v>Oficina de Informática y  Desarrollo Tecnológico
SSMRC</v>
      </c>
      <c r="F2545" s="1022" t="str">
        <f>'PETI 2026'!F19</f>
        <v>Plan de intervención de soluciones tecnológicas y gestión de información del INM.</v>
      </c>
      <c r="G2545" s="1022">
        <v>8</v>
      </c>
      <c r="H2545" s="1022" t="s">
        <v>141</v>
      </c>
      <c r="I2545" s="1022">
        <f>'PETI 2026'!T19</f>
        <v>5</v>
      </c>
      <c r="J2545" s="1022">
        <f>'PETI 2026'!H19+'PETI 2026'!I19+'PETI 2026'!J19+'PETI 2026'!K19+'PETI 2026'!L19+'PETI 2026'!M19+'PETI 2026'!N19+'PETI 2026'!O19</f>
        <v>3</v>
      </c>
      <c r="K2545" s="1030">
        <f>'PETI 2026'!Y19+'PETI 2026'!Z19+'PETI 2026'!AA19+'PETI 2026'!AB19+'PETI 2026'!AC19+'PETI 2026'!AD19+'PETI 2026'!AE19+'PETI 2026'!AF19</f>
        <v>1</v>
      </c>
      <c r="L2545" s="1031">
        <f t="shared" si="347"/>
        <v>0.6</v>
      </c>
      <c r="M2545" s="1031">
        <f t="shared" si="348"/>
        <v>0.2</v>
      </c>
      <c r="N2545" s="1022">
        <f>'PETI 2026'!O19</f>
        <v>0</v>
      </c>
      <c r="O2545" s="1030">
        <f>'PETI 2026'!AF19</f>
        <v>0</v>
      </c>
      <c r="P2545" s="1029" t="e">
        <f t="shared" si="349"/>
        <v>#DIV/0!</v>
      </c>
      <c r="Q2545" s="1029"/>
      <c r="R2545" s="1030">
        <f t="shared" si="350"/>
        <v>-2</v>
      </c>
      <c r="S2545" s="1030">
        <f t="shared" si="351"/>
        <v>0</v>
      </c>
    </row>
    <row r="2546" spans="1:19" ht="15.75" customHeight="1">
      <c r="A2546" s="1022">
        <v>13</v>
      </c>
      <c r="B2546" s="1023" t="str">
        <f>'PETI 2026'!E20</f>
        <v>PETI13</v>
      </c>
      <c r="C2546" s="1022" t="str">
        <f t="shared" si="344"/>
        <v>PETI</v>
      </c>
      <c r="D2546" s="1057" t="s">
        <v>115</v>
      </c>
      <c r="E2546" s="1022" t="str">
        <f>'PETI 2026'!W20</f>
        <v>Oficina de Informática y  Desarrollo Tecnológico
SSMRC</v>
      </c>
      <c r="F2546" s="1022" t="str">
        <f>'PETI 2026'!F20</f>
        <v>Apropiar la arquitectura de referencia de soluciones de servicios tecnológicos</v>
      </c>
      <c r="G2546" s="1022">
        <v>8</v>
      </c>
      <c r="H2546" s="1022" t="s">
        <v>141</v>
      </c>
      <c r="I2546" s="1022">
        <f>'PETI 2026'!T20</f>
        <v>5</v>
      </c>
      <c r="J2546" s="1022">
        <f>'PETI 2026'!H20+'PETI 2026'!I20+'PETI 2026'!J20+'PETI 2026'!K20+'PETI 2026'!L20+'PETI 2026'!M20+'PETI 2026'!N20+'PETI 2026'!O20</f>
        <v>3</v>
      </c>
      <c r="K2546" s="1030">
        <f>'PETI 2026'!Y20+'PETI 2026'!Z20+'PETI 2026'!AA20+'PETI 2026'!AB20+'PETI 2026'!AC20+'PETI 2026'!AD20+'PETI 2026'!AE20+'PETI 2026'!AF20</f>
        <v>1</v>
      </c>
      <c r="L2546" s="1031">
        <f t="shared" si="347"/>
        <v>0.6</v>
      </c>
      <c r="M2546" s="1031">
        <f t="shared" si="348"/>
        <v>0.2</v>
      </c>
      <c r="N2546" s="1022">
        <f>'PETI 2026'!O20</f>
        <v>0</v>
      </c>
      <c r="O2546" s="1030">
        <f>'PETI 2026'!AF20</f>
        <v>0</v>
      </c>
      <c r="P2546" s="1029" t="e">
        <f t="shared" si="349"/>
        <v>#DIV/0!</v>
      </c>
      <c r="Q2546" s="1029"/>
      <c r="R2546" s="1030">
        <f t="shared" si="350"/>
        <v>-2</v>
      </c>
      <c r="S2546" s="1030">
        <f t="shared" si="351"/>
        <v>0</v>
      </c>
    </row>
    <row r="2547" spans="1:19" ht="15.75" customHeight="1">
      <c r="A2547" s="1022">
        <v>14</v>
      </c>
      <c r="B2547" s="1023" t="str">
        <f>'PETI 2026'!E21</f>
        <v>PETI14</v>
      </c>
      <c r="C2547" s="1022" t="str">
        <f t="shared" si="344"/>
        <v>PETI</v>
      </c>
      <c r="D2547" s="1057" t="s">
        <v>115</v>
      </c>
      <c r="E2547" s="1022" t="str">
        <f>'PETI 2026'!W21</f>
        <v>Oficina de Informática y  Desarrollo Tecnológico
SSMRC</v>
      </c>
      <c r="F2547" s="1022" t="str">
        <f>'PETI 2026'!F21</f>
        <v xml:space="preserve"> Implementación de soluciones con Power Platform</v>
      </c>
      <c r="G2547" s="1022">
        <v>8</v>
      </c>
      <c r="H2547" s="1022" t="s">
        <v>141</v>
      </c>
      <c r="I2547" s="1022">
        <f>'PETI 2026'!T21</f>
        <v>4</v>
      </c>
      <c r="J2547" s="1022">
        <f>'PETI 2026'!H21+'PETI 2026'!I21+'PETI 2026'!J21+'PETI 2026'!K21+'PETI 2026'!L21+'PETI 2026'!M21+'PETI 2026'!N21+'PETI 2026'!O21</f>
        <v>1</v>
      </c>
      <c r="K2547" s="1030">
        <f>'PETI 2026'!Y21+'PETI 2026'!Z21+'PETI 2026'!AA21+'PETI 2026'!AB21+'PETI 2026'!AC21+'PETI 2026'!AD21+'PETI 2026'!AE21+'PETI 2026'!AF21</f>
        <v>1</v>
      </c>
      <c r="L2547" s="1031">
        <f t="shared" si="347"/>
        <v>0.25</v>
      </c>
      <c r="M2547" s="1031">
        <f t="shared" si="348"/>
        <v>0.25</v>
      </c>
      <c r="N2547" s="1022">
        <f>'PETI 2026'!O21</f>
        <v>0</v>
      </c>
      <c r="O2547" s="1030">
        <f>'PETI 2026'!AF21</f>
        <v>0</v>
      </c>
      <c r="P2547" s="1029" t="e">
        <f t="shared" si="349"/>
        <v>#DIV/0!</v>
      </c>
      <c r="Q2547" s="1029"/>
      <c r="R2547" s="1030">
        <f t="shared" si="350"/>
        <v>0</v>
      </c>
      <c r="S2547" s="1030">
        <f t="shared" si="351"/>
        <v>0</v>
      </c>
    </row>
    <row r="2548" spans="1:19" ht="15.75" customHeight="1">
      <c r="A2548" s="1022">
        <v>15</v>
      </c>
      <c r="B2548" s="1023" t="str">
        <f>'PETI 2026'!E22</f>
        <v>PETI15</v>
      </c>
      <c r="C2548" s="1022" t="str">
        <f t="shared" si="344"/>
        <v>PETI</v>
      </c>
      <c r="D2548" s="1057" t="s">
        <v>115</v>
      </c>
      <c r="E2548" s="1022" t="str">
        <f>'PETI 2026'!W22</f>
        <v>Oficina de Informática y  Desarrollo Tecnológico
Oficina Asesora de Planeación</v>
      </c>
      <c r="F2548" s="1022" t="str">
        <f>'PETI 2026'!F22</f>
        <v>Diseño e implementación del MDM.</v>
      </c>
      <c r="G2548" s="1022">
        <v>8</v>
      </c>
      <c r="H2548" s="1022" t="s">
        <v>141</v>
      </c>
      <c r="I2548" s="1022">
        <f>'PETI 2026'!T22</f>
        <v>5</v>
      </c>
      <c r="J2548" s="1022">
        <f>'PETI 2026'!H22+'PETI 2026'!I22+'PETI 2026'!J22+'PETI 2026'!K22+'PETI 2026'!L22+'PETI 2026'!M22+'PETI 2026'!N22+'PETI 2026'!O22</f>
        <v>4</v>
      </c>
      <c r="K2548" s="1030">
        <f>'PETI 2026'!Y22+'PETI 2026'!Z22+'PETI 2026'!AA22+'PETI 2026'!AB22+'PETI 2026'!AC22+'PETI 2026'!AD22+'PETI 2026'!AE22+'PETI 2026'!AF22</f>
        <v>1</v>
      </c>
      <c r="L2548" s="1031">
        <f t="shared" si="347"/>
        <v>0.8</v>
      </c>
      <c r="M2548" s="1031">
        <f t="shared" si="348"/>
        <v>0.2</v>
      </c>
      <c r="N2548" s="1022">
        <f>'PETI 2026'!O22</f>
        <v>1</v>
      </c>
      <c r="O2548" s="1030">
        <f>'PETI 2026'!AF22</f>
        <v>0</v>
      </c>
      <c r="P2548" s="1029">
        <f t="shared" si="349"/>
        <v>0</v>
      </c>
      <c r="Q2548" s="1029"/>
      <c r="R2548" s="1030">
        <f t="shared" si="350"/>
        <v>-3</v>
      </c>
      <c r="S2548" s="1030">
        <f t="shared" si="351"/>
        <v>-1</v>
      </c>
    </row>
    <row r="2549" spans="1:19" ht="15.75" customHeight="1">
      <c r="A2549" s="1022">
        <v>16</v>
      </c>
      <c r="B2549" s="1023" t="str">
        <f>'PETI 2026'!E23</f>
        <v>PETI16</v>
      </c>
      <c r="C2549" s="1022" t="str">
        <f t="shared" si="344"/>
        <v>PETI</v>
      </c>
      <c r="D2549" s="1057" t="s">
        <v>115</v>
      </c>
      <c r="E2549" s="1022" t="str">
        <f>'PETI 2026'!W23</f>
        <v xml:space="preserve">Oficina de Informática y  Desarrollo Tecnológico
</v>
      </c>
      <c r="F2549" s="1022" t="str">
        <f>'PETI 2026'!F23</f>
        <v xml:space="preserve">Implementar el Plan Estratégico de Seguridad y Privacidad de la información </v>
      </c>
      <c r="G2549" s="1022">
        <v>8</v>
      </c>
      <c r="H2549" s="1022" t="s">
        <v>141</v>
      </c>
      <c r="I2549" s="1022">
        <f>'PETI 2026'!T23</f>
        <v>3</v>
      </c>
      <c r="J2549" s="1022">
        <f>'PETI 2026'!H23+'PETI 2026'!I23+'PETI 2026'!J23+'PETI 2026'!K23+'PETI 2026'!L23+'PETI 2026'!M23+'PETI 2026'!N23+'PETI 2026'!O23</f>
        <v>2</v>
      </c>
      <c r="K2549" s="1030">
        <f>'PETI 2026'!Y23+'PETI 2026'!Z23+'PETI 2026'!AA23+'PETI 2026'!AB23+'PETI 2026'!AC23+'PETI 2026'!AD23+'PETI 2026'!AE23+'PETI 2026'!AF23</f>
        <v>1</v>
      </c>
      <c r="L2549" s="1031">
        <f t="shared" si="347"/>
        <v>0.66666666666666663</v>
      </c>
      <c r="M2549" s="1031">
        <f t="shared" si="348"/>
        <v>0.33333333333333331</v>
      </c>
      <c r="N2549" s="1022">
        <f>'PETI 2026'!O23</f>
        <v>0</v>
      </c>
      <c r="O2549" s="1030">
        <f>'PETI 2026'!AF23</f>
        <v>0</v>
      </c>
      <c r="P2549" s="1029" t="e">
        <f t="shared" si="349"/>
        <v>#DIV/0!</v>
      </c>
      <c r="Q2549" s="1029"/>
      <c r="R2549" s="1030">
        <f t="shared" si="350"/>
        <v>-1</v>
      </c>
      <c r="S2549" s="1030">
        <f t="shared" si="351"/>
        <v>0</v>
      </c>
    </row>
    <row r="2550" spans="1:19" ht="15.75" customHeight="1">
      <c r="A2550" s="1022">
        <v>17</v>
      </c>
      <c r="B2550" s="1023" t="str">
        <f>'PETI 2026'!E24</f>
        <v>PETI17</v>
      </c>
      <c r="C2550" s="1022" t="str">
        <f t="shared" si="344"/>
        <v>PETI</v>
      </c>
      <c r="D2550" s="1057" t="s">
        <v>115</v>
      </c>
      <c r="E2550" s="1022" t="str">
        <f>'PETI 2026'!W24</f>
        <v>Oficina de Informática y  Desarrollo Tecnológico</v>
      </c>
      <c r="F2550" s="1022" t="str">
        <f>'PETI 2026'!F24</f>
        <v>Adopción e implementación de la arquitectura de seguridad de la información y ciberseguridad</v>
      </c>
      <c r="G2550" s="1022">
        <v>8</v>
      </c>
      <c r="H2550" s="1022" t="s">
        <v>141</v>
      </c>
      <c r="I2550" s="1022">
        <f>'PETI 2026'!T24</f>
        <v>4</v>
      </c>
      <c r="J2550" s="1022">
        <f>'PETI 2026'!H24+'PETI 2026'!I24+'PETI 2026'!J24+'PETI 2026'!K24+'PETI 2026'!L24+'PETI 2026'!M24+'PETI 2026'!N24+'PETI 2026'!O24</f>
        <v>3</v>
      </c>
      <c r="K2550" s="1030">
        <f>'PETI 2026'!Y24+'PETI 2026'!Z24+'PETI 2026'!AA24+'PETI 2026'!AB24+'PETI 2026'!AC24+'PETI 2026'!AD24+'PETI 2026'!AE24+'PETI 2026'!AF24</f>
        <v>1</v>
      </c>
      <c r="L2550" s="1031">
        <f t="shared" si="347"/>
        <v>0.75</v>
      </c>
      <c r="M2550" s="1031">
        <f t="shared" si="348"/>
        <v>0.25</v>
      </c>
      <c r="N2550" s="1022">
        <f>'PETI 2026'!O24</f>
        <v>0</v>
      </c>
      <c r="O2550" s="1030">
        <f>'PETI 2026'!AF24</f>
        <v>0</v>
      </c>
      <c r="P2550" s="1029" t="e">
        <f t="shared" si="349"/>
        <v>#DIV/0!</v>
      </c>
      <c r="Q2550" s="1029"/>
      <c r="R2550" s="1030">
        <f t="shared" si="350"/>
        <v>-2</v>
      </c>
      <c r="S2550" s="1030">
        <f t="shared" si="351"/>
        <v>0</v>
      </c>
    </row>
    <row r="2551" spans="1:19" ht="15.75" customHeight="1">
      <c r="A2551" s="1022">
        <v>18</v>
      </c>
      <c r="B2551" s="1023" t="str">
        <f>'PETI 2026'!E25</f>
        <v>PETI18</v>
      </c>
      <c r="C2551" s="1022" t="str">
        <f t="shared" si="344"/>
        <v>PETI</v>
      </c>
      <c r="D2551" s="1057" t="s">
        <v>115</v>
      </c>
      <c r="E2551" s="1022" t="str">
        <f>'PETI 2026'!W25</f>
        <v>Oficina de Informática y  Desarrollo Tecnológico</v>
      </c>
      <c r="F2551" s="1022" t="str">
        <f>'PETI 2026'!F25</f>
        <v>Solución de gestión de identidades</v>
      </c>
      <c r="G2551" s="1022">
        <v>8</v>
      </c>
      <c r="H2551" s="1022" t="s">
        <v>141</v>
      </c>
      <c r="I2551" s="1022">
        <f>'PETI 2026'!T25</f>
        <v>6</v>
      </c>
      <c r="J2551" s="1022">
        <f>'PETI 2026'!H25+'PETI 2026'!I25+'PETI 2026'!J25+'PETI 2026'!K25+'PETI 2026'!L25+'PETI 2026'!M25+'PETI 2026'!N25+'PETI 2026'!O25</f>
        <v>4</v>
      </c>
      <c r="K2551" s="1030">
        <f>'PETI 2026'!Y25+'PETI 2026'!Z25+'PETI 2026'!AA25+'PETI 2026'!AB25+'PETI 2026'!AC25+'PETI 2026'!AD25+'PETI 2026'!AE25+'PETI 2026'!AF25</f>
        <v>1</v>
      </c>
      <c r="L2551" s="1031">
        <f t="shared" si="347"/>
        <v>0.66666666666666663</v>
      </c>
      <c r="M2551" s="1031">
        <f t="shared" si="348"/>
        <v>0.16666666666666666</v>
      </c>
      <c r="N2551" s="1022">
        <f>'PETI 2026'!O25</f>
        <v>1</v>
      </c>
      <c r="O2551" s="1030">
        <f>'PETI 2026'!AF25</f>
        <v>0</v>
      </c>
      <c r="P2551" s="1029">
        <f t="shared" si="349"/>
        <v>0</v>
      </c>
      <c r="Q2551" s="1029"/>
      <c r="R2551" s="1030">
        <f t="shared" si="350"/>
        <v>-3</v>
      </c>
      <c r="S2551" s="1030">
        <f t="shared" si="351"/>
        <v>-1</v>
      </c>
    </row>
    <row r="2552" spans="1:19" ht="15.75" customHeight="1">
      <c r="A2552" s="1022">
        <v>19</v>
      </c>
      <c r="B2552" s="1023" t="str">
        <f>'PETI 2026'!E26</f>
        <v>PETI19</v>
      </c>
      <c r="C2552" s="1022" t="str">
        <f t="shared" si="344"/>
        <v>PETI</v>
      </c>
      <c r="D2552" s="1057" t="s">
        <v>115</v>
      </c>
      <c r="E2552" s="1022" t="str">
        <f>'PETI 2026'!W26</f>
        <v>Oficina de Informática y  Desarrollo Tecnológico</v>
      </c>
      <c r="F2552" s="1022" t="str">
        <f>'PETI 2026'!F26</f>
        <v xml:space="preserve">Mejoramiento herramienta de Help Desk que cubra los dominios de ITIL </v>
      </c>
      <c r="G2552" s="1022">
        <v>8</v>
      </c>
      <c r="H2552" s="1022" t="s">
        <v>141</v>
      </c>
      <c r="I2552" s="1022">
        <f>'PETI 2026'!T26</f>
        <v>6</v>
      </c>
      <c r="J2552" s="1022">
        <f>'PETI 2026'!H26+'PETI 2026'!I26+'PETI 2026'!J26+'PETI 2026'!K26+'PETI 2026'!L26+'PETI 2026'!M26+'PETI 2026'!N26+'PETI 2026'!O26</f>
        <v>4</v>
      </c>
      <c r="K2552" s="1030">
        <f>'PETI 2026'!Y26+'PETI 2026'!Z26+'PETI 2026'!AA26+'PETI 2026'!AB26+'PETI 2026'!AC26+'PETI 2026'!AD26+'PETI 2026'!AE26+'PETI 2026'!AF26</f>
        <v>1</v>
      </c>
      <c r="L2552" s="1031">
        <f t="shared" si="347"/>
        <v>0.66666666666666663</v>
      </c>
      <c r="M2552" s="1031">
        <f t="shared" si="348"/>
        <v>0.16666666666666666</v>
      </c>
      <c r="N2552" s="1022">
        <f>'PETI 2026'!O26</f>
        <v>1</v>
      </c>
      <c r="O2552" s="1030">
        <f>'PETI 2026'!AF26</f>
        <v>0</v>
      </c>
      <c r="P2552" s="1029">
        <f t="shared" si="349"/>
        <v>0</v>
      </c>
      <c r="Q2552" s="1029"/>
      <c r="R2552" s="1030">
        <f t="shared" si="350"/>
        <v>-3</v>
      </c>
      <c r="S2552" s="1030">
        <f t="shared" si="351"/>
        <v>-1</v>
      </c>
    </row>
    <row r="2553" spans="1:19" ht="15.75" customHeight="1">
      <c r="A2553" s="1022">
        <v>20</v>
      </c>
      <c r="B2553" s="1023" t="str">
        <f>'PETI 2026'!E27</f>
        <v>PETI20</v>
      </c>
      <c r="C2553" s="1022" t="str">
        <f t="shared" si="344"/>
        <v>PETI</v>
      </c>
      <c r="D2553" s="1057" t="s">
        <v>115</v>
      </c>
      <c r="E2553" s="1022" t="str">
        <f>'PETI 2026'!W27</f>
        <v>Oficina de Informática y  Desarrollo Tecnológico</v>
      </c>
      <c r="F2553" s="1022" t="str">
        <f>'PETI 2026'!F27</f>
        <v>Implementación y puesta en producción del DEVOPS Institucional</v>
      </c>
      <c r="G2553" s="1022">
        <v>8</v>
      </c>
      <c r="H2553" s="1022" t="s">
        <v>141</v>
      </c>
      <c r="I2553" s="1022">
        <f>'PETI 2026'!T27</f>
        <v>6</v>
      </c>
      <c r="J2553" s="1022">
        <f>'PETI 2026'!H27+'PETI 2026'!I27+'PETI 2026'!J27+'PETI 2026'!K27+'PETI 2026'!L27+'PETI 2026'!M27+'PETI 2026'!N27+'PETI 2026'!O27</f>
        <v>3</v>
      </c>
      <c r="K2553" s="1030">
        <f>'PETI 2026'!Y27+'PETI 2026'!Z27+'PETI 2026'!AA27+'PETI 2026'!AB27+'PETI 2026'!AC27+'PETI 2026'!AD27+'PETI 2026'!AE27+'PETI 2026'!AF27</f>
        <v>1</v>
      </c>
      <c r="L2553" s="1031">
        <f t="shared" si="347"/>
        <v>0.5</v>
      </c>
      <c r="M2553" s="1031">
        <f t="shared" si="348"/>
        <v>0.16666666666666666</v>
      </c>
      <c r="N2553" s="1022">
        <f>'PETI 2026'!O27</f>
        <v>0</v>
      </c>
      <c r="O2553" s="1030">
        <f>'PETI 2026'!AF27</f>
        <v>0</v>
      </c>
      <c r="P2553" s="1029" t="e">
        <f t="shared" si="349"/>
        <v>#DIV/0!</v>
      </c>
      <c r="Q2553" s="1029"/>
      <c r="R2553" s="1030">
        <f t="shared" si="350"/>
        <v>-2</v>
      </c>
      <c r="S2553" s="1030">
        <f t="shared" si="351"/>
        <v>0</v>
      </c>
    </row>
    <row r="2554" spans="1:19" ht="15.75" customHeight="1">
      <c r="A2554" s="1022">
        <v>21</v>
      </c>
      <c r="B2554" s="1023" t="str">
        <f>'PETI 2026'!E28</f>
        <v>PETI21</v>
      </c>
      <c r="C2554" s="1022" t="str">
        <f t="shared" si="344"/>
        <v>PETI</v>
      </c>
      <c r="D2554" s="1057" t="s">
        <v>115</v>
      </c>
      <c r="E2554" s="1022" t="str">
        <f>'PETI 2026'!W28</f>
        <v>Oficina de Informática y  Desarrollo Tecnológico</v>
      </c>
      <c r="F2554" s="1022" t="str">
        <f>'PETI 2026'!F28</f>
        <v>Consolidación de IPV4-IPV6</v>
      </c>
      <c r="G2554" s="1022">
        <v>8</v>
      </c>
      <c r="H2554" s="1022" t="s">
        <v>141</v>
      </c>
      <c r="I2554" s="1022">
        <f>'PETI 2026'!T28</f>
        <v>9</v>
      </c>
      <c r="J2554" s="1022">
        <f>'PETI 2026'!H28+'PETI 2026'!I28+'PETI 2026'!J28+'PETI 2026'!K28+'PETI 2026'!L28+'PETI 2026'!M28+'PETI 2026'!N28+'PETI 2026'!O28</f>
        <v>7</v>
      </c>
      <c r="K2554" s="1030">
        <f>'PETI 2026'!Y28+'PETI 2026'!Z28+'PETI 2026'!AA28+'PETI 2026'!AB28+'PETI 2026'!AC28+'PETI 2026'!AD28+'PETI 2026'!AE28+'PETI 2026'!AF28</f>
        <v>1</v>
      </c>
      <c r="L2554" s="1031">
        <f t="shared" si="347"/>
        <v>0.77777777777777779</v>
      </c>
      <c r="M2554" s="1031">
        <f t="shared" si="348"/>
        <v>0.1111111111111111</v>
      </c>
      <c r="N2554" s="1022">
        <f>'PETI 2026'!O28</f>
        <v>1</v>
      </c>
      <c r="O2554" s="1030">
        <f>'PETI 2026'!AF28</f>
        <v>0</v>
      </c>
      <c r="P2554" s="1029">
        <f t="shared" si="349"/>
        <v>0</v>
      </c>
      <c r="Q2554" s="1029"/>
      <c r="R2554" s="1030">
        <f t="shared" si="350"/>
        <v>-6</v>
      </c>
      <c r="S2554" s="1030">
        <f t="shared" si="351"/>
        <v>-1</v>
      </c>
    </row>
    <row r="2555" spans="1:19" ht="15.75" customHeight="1">
      <c r="A2555" s="1022">
        <v>22</v>
      </c>
      <c r="B2555" s="1023" t="str">
        <f>'PETI 2026'!E29</f>
        <v>PETI22</v>
      </c>
      <c r="C2555" s="1022" t="str">
        <f t="shared" si="344"/>
        <v>PETI</v>
      </c>
      <c r="D2555" s="1057" t="s">
        <v>115</v>
      </c>
      <c r="E2555" s="1022" t="str">
        <f>'PETI 2026'!W29</f>
        <v>Oficina de Informática y  Desarrollo Tecnológico</v>
      </c>
      <c r="F2555" s="1022" t="str">
        <f>'PETI 2026'!F29</f>
        <v>Gestión de infraestructura de red y telecomunicaciones</v>
      </c>
      <c r="G2555" s="1022">
        <v>8</v>
      </c>
      <c r="H2555" s="1022" t="s">
        <v>141</v>
      </c>
      <c r="I2555" s="1022">
        <f>'PETI 2026'!T29</f>
        <v>10</v>
      </c>
      <c r="J2555" s="1022">
        <f>'PETI 2026'!H29+'PETI 2026'!I29+'PETI 2026'!J29+'PETI 2026'!K29+'PETI 2026'!L29+'PETI 2026'!M29+'PETI 2026'!N29+'PETI 2026'!O29</f>
        <v>4</v>
      </c>
      <c r="K2555" s="1030">
        <f>'PETI 2026'!Y29+'PETI 2026'!Z29+'PETI 2026'!AA29+'PETI 2026'!AB29+'PETI 2026'!AC29+'PETI 2026'!AD29+'PETI 2026'!AE29+'PETI 2026'!AF29</f>
        <v>2</v>
      </c>
      <c r="L2555" s="1031">
        <f t="shared" si="347"/>
        <v>0.4</v>
      </c>
      <c r="M2555" s="1031">
        <f t="shared" si="348"/>
        <v>0.2</v>
      </c>
      <c r="N2555" s="1022">
        <f>'PETI 2026'!O29</f>
        <v>0</v>
      </c>
      <c r="O2555" s="1030">
        <f>'PETI 2026'!AF29</f>
        <v>0</v>
      </c>
      <c r="P2555" s="1029" t="e">
        <f t="shared" si="349"/>
        <v>#DIV/0!</v>
      </c>
      <c r="Q2555" s="1029"/>
      <c r="R2555" s="1030">
        <f t="shared" si="350"/>
        <v>-2</v>
      </c>
      <c r="S2555" s="1030">
        <f t="shared" si="351"/>
        <v>0</v>
      </c>
    </row>
    <row r="2556" spans="1:19" ht="15.75" customHeight="1">
      <c r="A2556" s="1022">
        <v>23</v>
      </c>
      <c r="B2556" s="1023" t="str">
        <f>'PETI 2026'!E30</f>
        <v>PETI23</v>
      </c>
      <c r="C2556" s="1022" t="str">
        <f t="shared" si="344"/>
        <v>PETI</v>
      </c>
      <c r="D2556" s="1057" t="s">
        <v>115</v>
      </c>
      <c r="E2556" s="1022" t="str">
        <f>'PETI 2026'!W30</f>
        <v>Oficina de Informática y  Desarrollo Tecnológico</v>
      </c>
      <c r="F2556" s="1022" t="str">
        <f>'PETI 2026'!F30</f>
        <v xml:space="preserve"> Plan de intervención de servicios tecnológicos</v>
      </c>
      <c r="G2556" s="1022">
        <v>8</v>
      </c>
      <c r="H2556" s="1022" t="s">
        <v>141</v>
      </c>
      <c r="I2556" s="1022">
        <f>'PETI 2026'!T30</f>
        <v>5</v>
      </c>
      <c r="J2556" s="1022">
        <f>'PETI 2026'!H30+'PETI 2026'!I30+'PETI 2026'!J30+'PETI 2026'!K30+'PETI 2026'!L30+'PETI 2026'!M30+'PETI 2026'!N30+'PETI 2026'!O30</f>
        <v>3</v>
      </c>
      <c r="K2556" s="1030">
        <f>'PETI 2026'!Y30+'PETI 2026'!Z30+'PETI 2026'!AA30+'PETI 2026'!AB30+'PETI 2026'!AC30+'PETI 2026'!AD30+'PETI 2026'!AE30+'PETI 2026'!AF30</f>
        <v>2</v>
      </c>
      <c r="L2556" s="1031">
        <f t="shared" si="347"/>
        <v>0.6</v>
      </c>
      <c r="M2556" s="1031">
        <f t="shared" si="348"/>
        <v>0.4</v>
      </c>
      <c r="N2556" s="1022">
        <f>'PETI 2026'!O30</f>
        <v>0</v>
      </c>
      <c r="O2556" s="1030">
        <f>'PETI 2026'!AF30</f>
        <v>0</v>
      </c>
      <c r="P2556" s="1029" t="e">
        <f t="shared" si="349"/>
        <v>#DIV/0!</v>
      </c>
      <c r="Q2556" s="1029"/>
      <c r="R2556" s="1030">
        <f t="shared" si="350"/>
        <v>-1</v>
      </c>
      <c r="S2556" s="1030">
        <f t="shared" si="351"/>
        <v>0</v>
      </c>
    </row>
    <row r="2557" spans="1:19" ht="15.75" customHeight="1">
      <c r="A2557" s="1022">
        <v>24</v>
      </c>
      <c r="B2557" s="1023" t="str">
        <f>'PETI 2026'!E31</f>
        <v>PETI24</v>
      </c>
      <c r="C2557" s="1022" t="str">
        <f t="shared" si="344"/>
        <v>PETI</v>
      </c>
      <c r="D2557" s="1057" t="s">
        <v>115</v>
      </c>
      <c r="E2557" s="1022" t="str">
        <f>'PETI 2026'!W31</f>
        <v>Oficina de Informática y  Desarrollo Tecnológico</v>
      </c>
      <c r="F2557"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557" s="1022">
        <v>8</v>
      </c>
      <c r="H2557" s="1022" t="s">
        <v>141</v>
      </c>
      <c r="I2557" s="1022">
        <f>'PETI 2026'!T31</f>
        <v>3</v>
      </c>
      <c r="J2557" s="1022">
        <f>'PETI 2026'!H31+'PETI 2026'!I31+'PETI 2026'!J31+'PETI 2026'!K31+'PETI 2026'!L31+'PETI 2026'!M31+'PETI 2026'!N31+'PETI 2026'!O31</f>
        <v>2</v>
      </c>
      <c r="K2557" s="1030">
        <f>'PETI 2026'!Y31+'PETI 2026'!Z31+'PETI 2026'!AA31+'PETI 2026'!AB31+'PETI 2026'!AC31+'PETI 2026'!AD31+'PETI 2026'!AE31+'PETI 2026'!AF31</f>
        <v>1</v>
      </c>
      <c r="L2557" s="1031">
        <f t="shared" si="347"/>
        <v>0.66666666666666663</v>
      </c>
      <c r="M2557" s="1031">
        <f t="shared" si="348"/>
        <v>0.33333333333333331</v>
      </c>
      <c r="N2557" s="1022">
        <f>'PETI 2026'!O31</f>
        <v>0</v>
      </c>
      <c r="O2557" s="1030">
        <f>'PETI 2026'!AF31</f>
        <v>0</v>
      </c>
      <c r="P2557" s="1029" t="e">
        <f t="shared" si="349"/>
        <v>#DIV/0!</v>
      </c>
      <c r="Q2557" s="1029"/>
      <c r="R2557" s="1030">
        <f t="shared" si="350"/>
        <v>-1</v>
      </c>
      <c r="S2557" s="1030">
        <f t="shared" si="351"/>
        <v>0</v>
      </c>
    </row>
    <row r="2558" spans="1:19" ht="15.75" customHeight="1">
      <c r="A2558" s="1022">
        <v>1</v>
      </c>
      <c r="B2558" s="1023" t="str">
        <f>'PETI 2026'!E8</f>
        <v>PETI1</v>
      </c>
      <c r="C2558" s="1022" t="str">
        <f t="shared" si="344"/>
        <v>PETI</v>
      </c>
      <c r="D2558" s="1057" t="s">
        <v>115</v>
      </c>
      <c r="E2558" s="1022" t="str">
        <f>'PETI 2026'!W8</f>
        <v>Oficina de Informática y  Desarrollo Tecnológico
Oficina Asesora de Planeación</v>
      </c>
      <c r="F2558"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558" s="1022">
        <v>9</v>
      </c>
      <c r="H2558" s="1022" t="s">
        <v>142</v>
      </c>
      <c r="I2558" s="1022">
        <f>'PETI 2026'!T8</f>
        <v>3</v>
      </c>
      <c r="J2558" s="1022">
        <f>'PETI 2026'!H8+'PETI 2026'!I8+'PETI 2026'!J8+'PETI 2026'!K8+'PETI 2026'!L8+'PETI 2026'!M8+'PETI 2026'!N8+'PETI 2026'!O8+'PETI 2026'!P8</f>
        <v>2</v>
      </c>
      <c r="K2558" s="1030">
        <f>'PETI 2026'!Y8+'PETI 2026'!Z8+'PETI 2026'!AA8+'PETI 2026'!AB8+'PETI 2026'!AC8+'PETI 2026'!AD8+'PETI 2026'!AE8+'PETI 2026'!AF8+'PETI 2026'!AG8</f>
        <v>1</v>
      </c>
      <c r="L2558" s="1031">
        <f t="shared" ref="L2558:L2573" si="352">J2558/I2558</f>
        <v>0.66666666666666663</v>
      </c>
      <c r="M2558" s="1031">
        <f t="shared" ref="M2558:M2573" si="353">K2558/I2558</f>
        <v>0.33333333333333331</v>
      </c>
      <c r="N2558" s="1022">
        <f>'PETI 2026'!P8</f>
        <v>0</v>
      </c>
      <c r="O2558" s="1030">
        <f>'PETI 2026'!AG8</f>
        <v>0</v>
      </c>
      <c r="P2558" s="1029" t="e">
        <f t="shared" ref="P2558:P2573" si="354">O2558/N2558</f>
        <v>#DIV/0!</v>
      </c>
      <c r="Q2558" s="1029"/>
      <c r="R2558" s="1030">
        <f t="shared" ref="R2558:R2573" si="355">K2558-J2558</f>
        <v>-1</v>
      </c>
      <c r="S2558" s="1030">
        <f t="shared" ref="S2558:S2573" si="356">O2558-N2558</f>
        <v>0</v>
      </c>
    </row>
    <row r="2559" spans="1:19" ht="15.75" customHeight="1">
      <c r="A2559" s="1022">
        <v>2</v>
      </c>
      <c r="B2559" s="1023" t="str">
        <f>'PETI 2026'!E9</f>
        <v>PETI2</v>
      </c>
      <c r="C2559" s="1022" t="str">
        <f t="shared" ref="C2559" si="357">C2538</f>
        <v>PETI</v>
      </c>
      <c r="D2559" s="1057" t="s">
        <v>115</v>
      </c>
      <c r="E2559" s="1022" t="str">
        <f>'PETI 2026'!W9</f>
        <v>Oficina Asesora de Planeación</v>
      </c>
      <c r="F2559" s="1022" t="str">
        <f>'PETI 2026'!F9</f>
        <v>Procesos y políticas de Gobierno de datos, arquitectura de datos, Calidad de datos, analítica de datos.</v>
      </c>
      <c r="G2559" s="1022">
        <v>9</v>
      </c>
      <c r="H2559" s="1022" t="s">
        <v>142</v>
      </c>
      <c r="I2559" s="1022">
        <f>'PETI 2026'!T9</f>
        <v>4</v>
      </c>
      <c r="J2559" s="1022">
        <f>'PETI 2026'!H9+'PETI 2026'!I9+'PETI 2026'!J9+'PETI 2026'!K9+'PETI 2026'!L9+'PETI 2026'!M9+'PETI 2026'!N9+'PETI 2026'!O9+'PETI 2026'!P9</f>
        <v>3</v>
      </c>
      <c r="K2559" s="1030">
        <f>'PETI 2026'!Y9+'PETI 2026'!Z9+'PETI 2026'!AA9+'PETI 2026'!AB9+'PETI 2026'!AC9+'PETI 2026'!AD9+'PETI 2026'!AE9+'PETI 2026'!AF9+'PETI 2026'!AG9</f>
        <v>1</v>
      </c>
      <c r="L2559" s="1031">
        <f t="shared" si="352"/>
        <v>0.75</v>
      </c>
      <c r="M2559" s="1031">
        <f t="shared" si="353"/>
        <v>0.25</v>
      </c>
      <c r="N2559" s="1022">
        <f>'PETI 2026'!P9</f>
        <v>0</v>
      </c>
      <c r="O2559" s="1030">
        <f>'PETI 2026'!AG9</f>
        <v>0</v>
      </c>
      <c r="P2559" s="1029" t="e">
        <f t="shared" si="354"/>
        <v>#DIV/0!</v>
      </c>
      <c r="Q2559" s="1029"/>
      <c r="R2559" s="1030">
        <f t="shared" si="355"/>
        <v>-2</v>
      </c>
      <c r="S2559" s="1030">
        <f t="shared" si="356"/>
        <v>0</v>
      </c>
    </row>
    <row r="2560" spans="1:19" ht="15.75" customHeight="1">
      <c r="A2560" s="1022">
        <v>3</v>
      </c>
      <c r="B2560" s="1023" t="str">
        <f>'PETI 2026'!E10</f>
        <v>PETI3</v>
      </c>
      <c r="C2560" s="1022" t="str">
        <f t="shared" si="344"/>
        <v>PETI</v>
      </c>
      <c r="D2560" s="1057" t="s">
        <v>115</v>
      </c>
      <c r="E2560" s="1022" t="str">
        <f>'PETI 2026'!W10</f>
        <v>Oficina Asesora de Planeación</v>
      </c>
      <c r="F2560" s="1022" t="str">
        <f>'PETI 2026'!F10</f>
        <v>Implementación de los procesos y políticas de  Gobierno de datos,  calidad de datos, arquitectura de dato y analítica</v>
      </c>
      <c r="G2560" s="1022">
        <v>9</v>
      </c>
      <c r="H2560" s="1022" t="s">
        <v>142</v>
      </c>
      <c r="I2560" s="1022">
        <f>'PETI 2026'!T10</f>
        <v>4</v>
      </c>
      <c r="J2560" s="1022">
        <f>'PETI 2026'!H10+'PETI 2026'!I10+'PETI 2026'!J10+'PETI 2026'!K10+'PETI 2026'!L10+'PETI 2026'!M10+'PETI 2026'!N10+'PETI 2026'!O10+'PETI 2026'!P10</f>
        <v>2</v>
      </c>
      <c r="K2560" s="1030">
        <f>'PETI 2026'!Y10+'PETI 2026'!Z10+'PETI 2026'!AA10+'PETI 2026'!AB10+'PETI 2026'!AC10+'PETI 2026'!AD10+'PETI 2026'!AE10+'PETI 2026'!AF10+'PETI 2026'!AG10</f>
        <v>1</v>
      </c>
      <c r="L2560" s="1031">
        <f t="shared" si="352"/>
        <v>0.5</v>
      </c>
      <c r="M2560" s="1031">
        <f t="shared" si="353"/>
        <v>0.25</v>
      </c>
      <c r="N2560" s="1022">
        <f>'PETI 2026'!P10</f>
        <v>0</v>
      </c>
      <c r="O2560" s="1030">
        <f>'PETI 2026'!AG10</f>
        <v>0</v>
      </c>
      <c r="P2560" s="1029" t="e">
        <f t="shared" si="354"/>
        <v>#DIV/0!</v>
      </c>
      <c r="Q2560" s="1029"/>
      <c r="R2560" s="1030">
        <f t="shared" si="355"/>
        <v>-1</v>
      </c>
      <c r="S2560" s="1030">
        <f t="shared" si="356"/>
        <v>0</v>
      </c>
    </row>
    <row r="2561" spans="1:19" ht="15.75" customHeight="1">
      <c r="A2561" s="1022">
        <v>4</v>
      </c>
      <c r="B2561" s="1023" t="str">
        <f>'PETI 2026'!E11</f>
        <v>PETI4</v>
      </c>
      <c r="C2561" s="1022" t="str">
        <f t="shared" si="344"/>
        <v>PETI</v>
      </c>
      <c r="D2561" s="1057" t="s">
        <v>115</v>
      </c>
      <c r="E2561" s="1022" t="str">
        <f>'PETI 2026'!W11</f>
        <v>Oficina de Informática y  Desarrollo Tecnológico
Oficina Asesora de Planeación</v>
      </c>
      <c r="F2561" s="1022" t="str">
        <f>'PETI 2026'!F11</f>
        <v xml:space="preserve">
Realizar la identificación de los flujos de información y datos, así como la diagramación de los laboratorios piloto priorizados.</v>
      </c>
      <c r="G2561" s="1022">
        <v>9</v>
      </c>
      <c r="H2561" s="1022" t="s">
        <v>142</v>
      </c>
      <c r="I2561" s="1022">
        <f>'PETI 2026'!T11</f>
        <v>4</v>
      </c>
      <c r="J2561" s="1022">
        <f>'PETI 2026'!H11+'PETI 2026'!I11+'PETI 2026'!J11+'PETI 2026'!K11+'PETI 2026'!L11+'PETI 2026'!M11+'PETI 2026'!N11+'PETI 2026'!O11+'PETI 2026'!P11</f>
        <v>4</v>
      </c>
      <c r="K2561" s="1030">
        <f>'PETI 2026'!Y11+'PETI 2026'!Z11+'PETI 2026'!AA11+'PETI 2026'!AB11+'PETI 2026'!AC11+'PETI 2026'!AD11+'PETI 2026'!AE11+'PETI 2026'!AF11+'PETI 2026'!AG11</f>
        <v>1</v>
      </c>
      <c r="L2561" s="1031">
        <f t="shared" si="352"/>
        <v>1</v>
      </c>
      <c r="M2561" s="1031">
        <f t="shared" si="353"/>
        <v>0.25</v>
      </c>
      <c r="N2561" s="1022">
        <f>'PETI 2026'!P11</f>
        <v>0</v>
      </c>
      <c r="O2561" s="1030">
        <f>'PETI 2026'!AG11</f>
        <v>0</v>
      </c>
      <c r="P2561" s="1029" t="e">
        <f t="shared" si="354"/>
        <v>#DIV/0!</v>
      </c>
      <c r="Q2561" s="1029"/>
      <c r="R2561" s="1030">
        <f t="shared" si="355"/>
        <v>-3</v>
      </c>
      <c r="S2561" s="1030">
        <f t="shared" si="356"/>
        <v>0</v>
      </c>
    </row>
    <row r="2562" spans="1:19" ht="15.75" customHeight="1">
      <c r="A2562" s="1022">
        <v>5</v>
      </c>
      <c r="B2562" s="1023" t="str">
        <f>'PETI 2026'!E12</f>
        <v>PETI5</v>
      </c>
      <c r="C2562" s="1022" t="str">
        <f t="shared" si="344"/>
        <v>PETI</v>
      </c>
      <c r="D2562" s="1057" t="s">
        <v>115</v>
      </c>
      <c r="E2562" s="1022" t="str">
        <f>'PETI 2026'!W12</f>
        <v>Oficina Asesora de Planeación</v>
      </c>
      <c r="F2562" s="1022" t="str">
        <f>'PETI 2026'!F12</f>
        <v>Levantamiento de requerimientos, Análisis, Diseño e implementación de indicadores de negocio haciendo uso de herramientas de analítica de datos.</v>
      </c>
      <c r="G2562" s="1022">
        <v>9</v>
      </c>
      <c r="H2562" s="1022" t="s">
        <v>142</v>
      </c>
      <c r="I2562" s="1022">
        <f>'PETI 2026'!T12</f>
        <v>4</v>
      </c>
      <c r="J2562" s="1022">
        <f>'PETI 2026'!H12+'PETI 2026'!I12+'PETI 2026'!J12+'PETI 2026'!K12+'PETI 2026'!L12+'PETI 2026'!M12+'PETI 2026'!N12+'PETI 2026'!O12+'PETI 2026'!P12</f>
        <v>3</v>
      </c>
      <c r="K2562" s="1030">
        <f>'PETI 2026'!Y12+'PETI 2026'!Z12+'PETI 2026'!AA12+'PETI 2026'!AB12+'PETI 2026'!AC12+'PETI 2026'!AD12+'PETI 2026'!AE12+'PETI 2026'!AF12+'PETI 2026'!AG12</f>
        <v>1</v>
      </c>
      <c r="L2562" s="1031">
        <f t="shared" si="352"/>
        <v>0.75</v>
      </c>
      <c r="M2562" s="1031">
        <f t="shared" si="353"/>
        <v>0.25</v>
      </c>
      <c r="N2562" s="1022">
        <f>'PETI 2026'!P12</f>
        <v>0</v>
      </c>
      <c r="O2562" s="1030">
        <f>'PETI 2026'!AG12</f>
        <v>0</v>
      </c>
      <c r="P2562" s="1029" t="e">
        <f t="shared" si="354"/>
        <v>#DIV/0!</v>
      </c>
      <c r="Q2562" s="1029"/>
      <c r="R2562" s="1030">
        <f t="shared" si="355"/>
        <v>-2</v>
      </c>
      <c r="S2562" s="1030">
        <f t="shared" si="356"/>
        <v>0</v>
      </c>
    </row>
    <row r="2563" spans="1:19" ht="15.75" customHeight="1">
      <c r="A2563" s="1022">
        <v>6</v>
      </c>
      <c r="B2563" s="1023" t="str">
        <f>'PETI 2026'!E13</f>
        <v>PETI6</v>
      </c>
      <c r="C2563" s="1022" t="str">
        <f t="shared" si="344"/>
        <v>PETI</v>
      </c>
      <c r="D2563" s="1057" t="s">
        <v>115</v>
      </c>
      <c r="E2563" s="1022" t="str">
        <f>'PETI 2026'!W13</f>
        <v>Oficina Asesora de Planeación</v>
      </c>
      <c r="F2563" s="1022" t="str">
        <f>'PETI 2026'!F13</f>
        <v>Consolidación de la iniciativa del proceso de ensayo de actitud y estudios colaborativos.</v>
      </c>
      <c r="G2563" s="1022">
        <v>9</v>
      </c>
      <c r="H2563" s="1022" t="s">
        <v>142</v>
      </c>
      <c r="I2563" s="1022">
        <f>'PETI 2026'!T13</f>
        <v>2</v>
      </c>
      <c r="J2563" s="1022">
        <f>'PETI 2026'!H13+'PETI 2026'!I13+'PETI 2026'!J13+'PETI 2026'!K13+'PETI 2026'!L13+'PETI 2026'!M13+'PETI 2026'!N13+'PETI 2026'!O13+'PETI 2026'!P13</f>
        <v>1</v>
      </c>
      <c r="K2563" s="1030">
        <f>'PETI 2026'!Y13+'PETI 2026'!Z13+'PETI 2026'!AA13+'PETI 2026'!AB13+'PETI 2026'!AC13+'PETI 2026'!AD13+'PETI 2026'!AE13+'PETI 2026'!AF13+'PETI 2026'!AG13</f>
        <v>1</v>
      </c>
      <c r="L2563" s="1031">
        <f t="shared" si="352"/>
        <v>0.5</v>
      </c>
      <c r="M2563" s="1031">
        <f t="shared" si="353"/>
        <v>0.5</v>
      </c>
      <c r="N2563" s="1022">
        <f>'PETI 2026'!P13</f>
        <v>0</v>
      </c>
      <c r="O2563" s="1030">
        <f>'PETI 2026'!AG13</f>
        <v>0</v>
      </c>
      <c r="P2563" s="1029" t="e">
        <f t="shared" si="354"/>
        <v>#DIV/0!</v>
      </c>
      <c r="Q2563" s="1029"/>
      <c r="R2563" s="1030">
        <f t="shared" si="355"/>
        <v>0</v>
      </c>
      <c r="S2563" s="1030">
        <f t="shared" si="356"/>
        <v>0</v>
      </c>
    </row>
    <row r="2564" spans="1:19" ht="15.75" customHeight="1">
      <c r="A2564" s="1022">
        <v>7</v>
      </c>
      <c r="B2564" s="1023" t="str">
        <f>'PETI 2026'!E14</f>
        <v>PETI7</v>
      </c>
      <c r="C2564" s="1022" t="str">
        <f t="shared" si="344"/>
        <v>PETI</v>
      </c>
      <c r="D2564" s="1057" t="s">
        <v>115</v>
      </c>
      <c r="E2564" s="1022" t="str">
        <f>'PETI 2026'!W14</f>
        <v>Oficina Asesora de Planeación</v>
      </c>
      <c r="F2564" s="1022" t="str">
        <f>'PETI 2026'!F14</f>
        <v>Plan nacional de la infraestructura de datos ( Vigencia 2026 ) y plan de preservación digital</v>
      </c>
      <c r="G2564" s="1022">
        <v>9</v>
      </c>
      <c r="H2564" s="1022" t="s">
        <v>142</v>
      </c>
      <c r="I2564" s="1022">
        <f>'PETI 2026'!T14</f>
        <v>4</v>
      </c>
      <c r="J2564" s="1022">
        <f>'PETI 2026'!H14+'PETI 2026'!I14+'PETI 2026'!J14+'PETI 2026'!K14+'PETI 2026'!L14+'PETI 2026'!M14+'PETI 2026'!N14+'PETI 2026'!O14+'PETI 2026'!P14</f>
        <v>3</v>
      </c>
      <c r="K2564" s="1030">
        <f>'PETI 2026'!Y14+'PETI 2026'!Z14+'PETI 2026'!AA14+'PETI 2026'!AB14+'PETI 2026'!AC14+'PETI 2026'!AD14+'PETI 2026'!AE14+'PETI 2026'!AF14+'PETI 2026'!AG14</f>
        <v>1</v>
      </c>
      <c r="L2564" s="1031">
        <f t="shared" si="352"/>
        <v>0.75</v>
      </c>
      <c r="M2564" s="1031">
        <f t="shared" si="353"/>
        <v>0.25</v>
      </c>
      <c r="N2564" s="1022">
        <f>'PETI 2026'!P14</f>
        <v>0</v>
      </c>
      <c r="O2564" s="1030">
        <f>'PETI 2026'!AG14</f>
        <v>0</v>
      </c>
      <c r="P2564" s="1029" t="e">
        <f t="shared" si="354"/>
        <v>#DIV/0!</v>
      </c>
      <c r="Q2564" s="1029"/>
      <c r="R2564" s="1030">
        <f t="shared" si="355"/>
        <v>-2</v>
      </c>
      <c r="S2564" s="1030">
        <f t="shared" si="356"/>
        <v>0</v>
      </c>
    </row>
    <row r="2565" spans="1:19" ht="15.75" customHeight="1">
      <c r="A2565" s="1022">
        <v>8</v>
      </c>
      <c r="B2565" s="1023" t="str">
        <f>'PETI 2026'!E15</f>
        <v>PETI8</v>
      </c>
      <c r="C2565" s="1022" t="str">
        <f t="shared" si="344"/>
        <v>PETI</v>
      </c>
      <c r="D2565" s="1057" t="s">
        <v>115</v>
      </c>
      <c r="E2565" s="1022" t="str">
        <f>'PETI 2026'!W15</f>
        <v>Oficina de Informática y  Desarrollo Tecnológico
Oficina Asesora de Planeación</v>
      </c>
      <c r="F2565" s="1022" t="str">
        <f>'PETI 2026'!F15</f>
        <v>Consolidar modelo de gobierno de TI ( Políticas, lineamientos y buenas prácticas en el dominio de sistema de info, servicios tecnológicos,  Arquitectura Empresarial, entre otros )</v>
      </c>
      <c r="G2565" s="1022">
        <v>9</v>
      </c>
      <c r="H2565" s="1022" t="s">
        <v>142</v>
      </c>
      <c r="I2565" s="1022">
        <f>'PETI 2026'!T15</f>
        <v>4</v>
      </c>
      <c r="J2565" s="1022">
        <f>'PETI 2026'!H15+'PETI 2026'!I15+'PETI 2026'!J15+'PETI 2026'!K15+'PETI 2026'!L15+'PETI 2026'!M15+'PETI 2026'!N15+'PETI 2026'!O15+'PETI 2026'!P15</f>
        <v>3</v>
      </c>
      <c r="K2565" s="1030">
        <f>'PETI 2026'!Y15+'PETI 2026'!Z15+'PETI 2026'!AA15+'PETI 2026'!AB15+'PETI 2026'!AC15+'PETI 2026'!AD15+'PETI 2026'!AE15+'PETI 2026'!AF15+'PETI 2026'!AG15</f>
        <v>1</v>
      </c>
      <c r="L2565" s="1031">
        <f t="shared" si="352"/>
        <v>0.75</v>
      </c>
      <c r="M2565" s="1031">
        <f t="shared" si="353"/>
        <v>0.25</v>
      </c>
      <c r="N2565" s="1022">
        <f>'PETI 2026'!P15</f>
        <v>0</v>
      </c>
      <c r="O2565" s="1030">
        <f>'PETI 2026'!AG15</f>
        <v>0</v>
      </c>
      <c r="P2565" s="1029" t="e">
        <f t="shared" si="354"/>
        <v>#DIV/0!</v>
      </c>
      <c r="Q2565" s="1029"/>
      <c r="R2565" s="1030">
        <f t="shared" si="355"/>
        <v>-2</v>
      </c>
      <c r="S2565" s="1030">
        <f t="shared" si="356"/>
        <v>0</v>
      </c>
    </row>
    <row r="2566" spans="1:19" ht="15.75" customHeight="1">
      <c r="A2566" s="1022">
        <v>9</v>
      </c>
      <c r="B2566" s="1023" t="str">
        <f>'PETI 2026'!E16</f>
        <v>PETI9</v>
      </c>
      <c r="C2566" s="1022" t="str">
        <f t="shared" si="344"/>
        <v>PETI</v>
      </c>
      <c r="D2566" s="1057" t="s">
        <v>115</v>
      </c>
      <c r="E2566" s="1022" t="str">
        <f>'PETI 2026'!W16</f>
        <v>Oficina de Informática y  Desarrollo Tecnológico
Oficina Asesora de Planeación</v>
      </c>
      <c r="F2566" s="1022" t="str">
        <f>'PETI 2026'!F16</f>
        <v>Procesos de gobierno de datos, calidad de datos, arquitectura de datos y analítica de datos, gestion de procesos, Arquitectura empresarial, Procedimientos Gestion de proyectos.OIDT: Construcción</v>
      </c>
      <c r="G2566" s="1022">
        <v>9</v>
      </c>
      <c r="H2566" s="1022" t="s">
        <v>142</v>
      </c>
      <c r="I2566" s="1022">
        <f>'PETI 2026'!T16</f>
        <v>7</v>
      </c>
      <c r="J2566" s="1022">
        <f>'PETI 2026'!H16+'PETI 2026'!I16+'PETI 2026'!J16+'PETI 2026'!K16+'PETI 2026'!L16+'PETI 2026'!M16+'PETI 2026'!N16+'PETI 2026'!O16+'PETI 2026'!P16</f>
        <v>4</v>
      </c>
      <c r="K2566" s="1030">
        <f>'PETI 2026'!Y16+'PETI 2026'!Z16+'PETI 2026'!AA16+'PETI 2026'!AB16+'PETI 2026'!AC16+'PETI 2026'!AD16+'PETI 2026'!AE16+'PETI 2026'!AF16+'PETI 2026'!AG16</f>
        <v>1</v>
      </c>
      <c r="L2566" s="1031">
        <f t="shared" si="352"/>
        <v>0.5714285714285714</v>
      </c>
      <c r="M2566" s="1031">
        <f t="shared" si="353"/>
        <v>0.14285714285714285</v>
      </c>
      <c r="N2566" s="1022">
        <f>'PETI 2026'!P16</f>
        <v>0</v>
      </c>
      <c r="O2566" s="1030">
        <f>'PETI 2026'!AG16</f>
        <v>0</v>
      </c>
      <c r="P2566" s="1029" t="e">
        <f t="shared" si="354"/>
        <v>#DIV/0!</v>
      </c>
      <c r="Q2566" s="1029"/>
      <c r="R2566" s="1030">
        <f t="shared" si="355"/>
        <v>-3</v>
      </c>
      <c r="S2566" s="1030">
        <f t="shared" si="356"/>
        <v>0</v>
      </c>
    </row>
    <row r="2567" spans="1:19" ht="15.75" customHeight="1">
      <c r="A2567" s="1022">
        <v>10</v>
      </c>
      <c r="B2567" s="1023" t="str">
        <f>'PETI 2026'!E17</f>
        <v>PETI10</v>
      </c>
      <c r="C2567" s="1022" t="str">
        <f t="shared" si="344"/>
        <v>PETI</v>
      </c>
      <c r="D2567" s="1057" t="s">
        <v>115</v>
      </c>
      <c r="E2567" s="1022" t="str">
        <f>'PETI 2026'!W17</f>
        <v>Oficina de Informática y  Desarrollo Tecnológico
Oficina Asesora de Planeación</v>
      </c>
      <c r="F2567" s="1022" t="str">
        <f>'PETI 2026'!F17</f>
        <v>Implementación del proceso de gestión de arquitectura empresarial y Operación de las instancias de Arquitectura Empresarial y gobierno de datos.</v>
      </c>
      <c r="G2567" s="1022">
        <v>9</v>
      </c>
      <c r="H2567" s="1022" t="s">
        <v>142</v>
      </c>
      <c r="I2567" s="1022">
        <f>'PETI 2026'!T17</f>
        <v>6</v>
      </c>
      <c r="J2567" s="1022">
        <f>'PETI 2026'!H17+'PETI 2026'!I17+'PETI 2026'!J17+'PETI 2026'!K17+'PETI 2026'!L17+'PETI 2026'!M17+'PETI 2026'!N17+'PETI 2026'!O17+'PETI 2026'!P17</f>
        <v>5</v>
      </c>
      <c r="K2567" s="1030">
        <f>'PETI 2026'!Y17+'PETI 2026'!Z17+'PETI 2026'!AA17+'PETI 2026'!AB17+'PETI 2026'!AC17+'PETI 2026'!AD17+'PETI 2026'!AE17+'PETI 2026'!AF17+'PETI 2026'!AG17</f>
        <v>1</v>
      </c>
      <c r="L2567" s="1031">
        <f t="shared" si="352"/>
        <v>0.83333333333333337</v>
      </c>
      <c r="M2567" s="1031">
        <f t="shared" si="353"/>
        <v>0.16666666666666666</v>
      </c>
      <c r="N2567" s="1022">
        <f>'PETI 2026'!P17</f>
        <v>1</v>
      </c>
      <c r="O2567" s="1030">
        <f>'PETI 2026'!AG17</f>
        <v>0</v>
      </c>
      <c r="P2567" s="1029">
        <f t="shared" si="354"/>
        <v>0</v>
      </c>
      <c r="Q2567" s="1029"/>
      <c r="R2567" s="1030">
        <f t="shared" si="355"/>
        <v>-4</v>
      </c>
      <c r="S2567" s="1030">
        <f t="shared" si="356"/>
        <v>-1</v>
      </c>
    </row>
    <row r="2568" spans="1:19" ht="15.75" customHeight="1">
      <c r="A2568" s="1022">
        <v>11</v>
      </c>
      <c r="B2568" s="1023" t="str">
        <f>'PETI 2026'!E18</f>
        <v>PETI11</v>
      </c>
      <c r="C2568" s="1022" t="str">
        <f t="shared" si="344"/>
        <v>PETI</v>
      </c>
      <c r="D2568" s="1057" t="s">
        <v>115</v>
      </c>
      <c r="E2568" s="1022" t="str">
        <f>'PETI 2026'!W18</f>
        <v>Oficina de Informática y  Desarrollo Tecnológico
SSMRC</v>
      </c>
      <c r="F2568" s="1022" t="str">
        <f>'PETI 2026'!F18</f>
        <v>Seguimiento a la consolidación de la plataforma de interoperabilidad del INM.</v>
      </c>
      <c r="G2568" s="1022">
        <v>9</v>
      </c>
      <c r="H2568" s="1022" t="s">
        <v>142</v>
      </c>
      <c r="I2568" s="1022">
        <f>'PETI 2026'!T18</f>
        <v>5</v>
      </c>
      <c r="J2568" s="1022">
        <f>'PETI 2026'!H18+'PETI 2026'!I18+'PETI 2026'!J18+'PETI 2026'!K18+'PETI 2026'!L18+'PETI 2026'!M18+'PETI 2026'!N18+'PETI 2026'!O18+'PETI 2026'!P18</f>
        <v>4</v>
      </c>
      <c r="K2568" s="1030">
        <f>'PETI 2026'!Y18+'PETI 2026'!Z18+'PETI 2026'!AA18+'PETI 2026'!AB18+'PETI 2026'!AC18+'PETI 2026'!AD18+'PETI 2026'!AE18+'PETI 2026'!AF18+'PETI 2026'!AG18</f>
        <v>1</v>
      </c>
      <c r="L2568" s="1031">
        <f t="shared" si="352"/>
        <v>0.8</v>
      </c>
      <c r="M2568" s="1031">
        <f t="shared" si="353"/>
        <v>0.2</v>
      </c>
      <c r="N2568" s="1022">
        <f>'PETI 2026'!P18</f>
        <v>1</v>
      </c>
      <c r="O2568" s="1030">
        <f>'PETI 2026'!AG18</f>
        <v>0</v>
      </c>
      <c r="P2568" s="1029">
        <f t="shared" si="354"/>
        <v>0</v>
      </c>
      <c r="Q2568" s="1029"/>
      <c r="R2568" s="1030">
        <f t="shared" si="355"/>
        <v>-3</v>
      </c>
      <c r="S2568" s="1030">
        <f t="shared" si="356"/>
        <v>-1</v>
      </c>
    </row>
    <row r="2569" spans="1:19" ht="15.75" customHeight="1">
      <c r="A2569" s="1022">
        <v>12</v>
      </c>
      <c r="B2569" s="1023" t="str">
        <f>'PETI 2026'!E19</f>
        <v>PETI12</v>
      </c>
      <c r="C2569" s="1022" t="str">
        <f t="shared" si="344"/>
        <v>PETI</v>
      </c>
      <c r="D2569" s="1057" t="s">
        <v>115</v>
      </c>
      <c r="E2569" s="1022" t="str">
        <f>'PETI 2026'!W19</f>
        <v>Oficina de Informática y  Desarrollo Tecnológico
SSMRC</v>
      </c>
      <c r="F2569" s="1022" t="str">
        <f>'PETI 2026'!F19</f>
        <v>Plan de intervención de soluciones tecnológicas y gestión de información del INM.</v>
      </c>
      <c r="G2569" s="1022">
        <v>9</v>
      </c>
      <c r="H2569" s="1022" t="s">
        <v>142</v>
      </c>
      <c r="I2569" s="1022">
        <f>'PETI 2026'!T19</f>
        <v>5</v>
      </c>
      <c r="J2569" s="1022">
        <f>'PETI 2026'!H19+'PETI 2026'!I19+'PETI 2026'!J19+'PETI 2026'!K19+'PETI 2026'!L19+'PETI 2026'!M19+'PETI 2026'!N19+'PETI 2026'!O19+'PETI 2026'!P19</f>
        <v>4</v>
      </c>
      <c r="K2569" s="1030">
        <f>'PETI 2026'!Y19+'PETI 2026'!Z19+'PETI 2026'!AA19+'PETI 2026'!AB19+'PETI 2026'!AC19+'PETI 2026'!AD19+'PETI 2026'!AE19+'PETI 2026'!AF19+'PETI 2026'!AG19</f>
        <v>1</v>
      </c>
      <c r="L2569" s="1031">
        <f t="shared" si="352"/>
        <v>0.8</v>
      </c>
      <c r="M2569" s="1031">
        <f t="shared" si="353"/>
        <v>0.2</v>
      </c>
      <c r="N2569" s="1022">
        <f>'PETI 2026'!P19</f>
        <v>1</v>
      </c>
      <c r="O2569" s="1030">
        <f>'PETI 2026'!AG19</f>
        <v>0</v>
      </c>
      <c r="P2569" s="1029">
        <f t="shared" si="354"/>
        <v>0</v>
      </c>
      <c r="Q2569" s="1029"/>
      <c r="R2569" s="1030">
        <f t="shared" si="355"/>
        <v>-3</v>
      </c>
      <c r="S2569" s="1030">
        <f t="shared" si="356"/>
        <v>-1</v>
      </c>
    </row>
    <row r="2570" spans="1:19" ht="15.75" customHeight="1">
      <c r="A2570" s="1022">
        <v>13</v>
      </c>
      <c r="B2570" s="1023" t="str">
        <f>'PETI 2026'!E20</f>
        <v>PETI13</v>
      </c>
      <c r="C2570" s="1022" t="str">
        <f t="shared" si="344"/>
        <v>PETI</v>
      </c>
      <c r="D2570" s="1057" t="s">
        <v>115</v>
      </c>
      <c r="E2570" s="1022" t="str">
        <f>'PETI 2026'!W20</f>
        <v>Oficina de Informática y  Desarrollo Tecnológico
SSMRC</v>
      </c>
      <c r="F2570" s="1022" t="str">
        <f>'PETI 2026'!F20</f>
        <v>Apropiar la arquitectura de referencia de soluciones de servicios tecnológicos</v>
      </c>
      <c r="G2570" s="1022">
        <v>9</v>
      </c>
      <c r="H2570" s="1022" t="s">
        <v>142</v>
      </c>
      <c r="I2570" s="1022">
        <f>'PETI 2026'!T20</f>
        <v>5</v>
      </c>
      <c r="J2570" s="1022">
        <f>'PETI 2026'!H20+'PETI 2026'!I20+'PETI 2026'!J20+'PETI 2026'!K20+'PETI 2026'!L20+'PETI 2026'!M20+'PETI 2026'!N20+'PETI 2026'!O20+'PETI 2026'!P20</f>
        <v>4</v>
      </c>
      <c r="K2570" s="1030">
        <f>'PETI 2026'!Y20+'PETI 2026'!Z20+'PETI 2026'!AA20+'PETI 2026'!AB20+'PETI 2026'!AC20+'PETI 2026'!AD20+'PETI 2026'!AE20+'PETI 2026'!AF20+'PETI 2026'!AG20</f>
        <v>1</v>
      </c>
      <c r="L2570" s="1031">
        <f t="shared" si="352"/>
        <v>0.8</v>
      </c>
      <c r="M2570" s="1031">
        <f t="shared" si="353"/>
        <v>0.2</v>
      </c>
      <c r="N2570" s="1022">
        <f>'PETI 2026'!P20</f>
        <v>1</v>
      </c>
      <c r="O2570" s="1030">
        <f>'PETI 2026'!AG20</f>
        <v>0</v>
      </c>
      <c r="P2570" s="1029">
        <f t="shared" si="354"/>
        <v>0</v>
      </c>
      <c r="Q2570" s="1029"/>
      <c r="R2570" s="1030">
        <f t="shared" si="355"/>
        <v>-3</v>
      </c>
      <c r="S2570" s="1030">
        <f t="shared" si="356"/>
        <v>-1</v>
      </c>
    </row>
    <row r="2571" spans="1:19" ht="15.75" customHeight="1">
      <c r="A2571" s="1022">
        <v>14</v>
      </c>
      <c r="B2571" s="1023" t="str">
        <f>'PETI 2026'!E21</f>
        <v>PETI14</v>
      </c>
      <c r="C2571" s="1022" t="str">
        <f t="shared" si="344"/>
        <v>PETI</v>
      </c>
      <c r="D2571" s="1057" t="s">
        <v>115</v>
      </c>
      <c r="E2571" s="1022" t="str">
        <f>'PETI 2026'!W21</f>
        <v>Oficina de Informática y  Desarrollo Tecnológico
SSMRC</v>
      </c>
      <c r="F2571" s="1022" t="str">
        <f>'PETI 2026'!F21</f>
        <v xml:space="preserve"> Implementación de soluciones con Power Platform</v>
      </c>
      <c r="G2571" s="1022">
        <v>9</v>
      </c>
      <c r="H2571" s="1022" t="s">
        <v>142</v>
      </c>
      <c r="I2571" s="1022">
        <f>'PETI 2026'!T21</f>
        <v>4</v>
      </c>
      <c r="J2571" s="1022">
        <f>'PETI 2026'!H21+'PETI 2026'!I21+'PETI 2026'!J21+'PETI 2026'!K21+'PETI 2026'!L21+'PETI 2026'!M21+'PETI 2026'!N21+'PETI 2026'!O21+'PETI 2026'!P21</f>
        <v>2</v>
      </c>
      <c r="K2571" s="1030">
        <f>'PETI 2026'!Y21+'PETI 2026'!Z21+'PETI 2026'!AA21+'PETI 2026'!AB21+'PETI 2026'!AC21+'PETI 2026'!AD21+'PETI 2026'!AE21+'PETI 2026'!AF21+'PETI 2026'!AG21</f>
        <v>1</v>
      </c>
      <c r="L2571" s="1031">
        <f t="shared" si="352"/>
        <v>0.5</v>
      </c>
      <c r="M2571" s="1031">
        <f t="shared" si="353"/>
        <v>0.25</v>
      </c>
      <c r="N2571" s="1022">
        <f>'PETI 2026'!P21</f>
        <v>1</v>
      </c>
      <c r="O2571" s="1030">
        <f>'PETI 2026'!AG21</f>
        <v>0</v>
      </c>
      <c r="P2571" s="1029">
        <f t="shared" si="354"/>
        <v>0</v>
      </c>
      <c r="Q2571" s="1029"/>
      <c r="R2571" s="1030">
        <f t="shared" si="355"/>
        <v>-1</v>
      </c>
      <c r="S2571" s="1030">
        <f t="shared" si="356"/>
        <v>-1</v>
      </c>
    </row>
    <row r="2572" spans="1:19" ht="15.75" customHeight="1">
      <c r="A2572" s="1022">
        <v>15</v>
      </c>
      <c r="B2572" s="1023" t="str">
        <f>'PETI 2026'!E22</f>
        <v>PETI15</v>
      </c>
      <c r="C2572" s="1022" t="str">
        <f t="shared" si="344"/>
        <v>PETI</v>
      </c>
      <c r="D2572" s="1057" t="s">
        <v>115</v>
      </c>
      <c r="E2572" s="1022" t="str">
        <f>'PETI 2026'!W22</f>
        <v>Oficina de Informática y  Desarrollo Tecnológico
Oficina Asesora de Planeación</v>
      </c>
      <c r="F2572" s="1022" t="str">
        <f>'PETI 2026'!F22</f>
        <v>Diseño e implementación del MDM.</v>
      </c>
      <c r="G2572" s="1022">
        <v>9</v>
      </c>
      <c r="H2572" s="1022" t="s">
        <v>142</v>
      </c>
      <c r="I2572" s="1022">
        <f>'PETI 2026'!T22</f>
        <v>5</v>
      </c>
      <c r="J2572" s="1022">
        <f>'PETI 2026'!H22+'PETI 2026'!I22+'PETI 2026'!J22+'PETI 2026'!K22+'PETI 2026'!L22+'PETI 2026'!M22+'PETI 2026'!N22+'PETI 2026'!O22+'PETI 2026'!P22</f>
        <v>4</v>
      </c>
      <c r="K2572" s="1030">
        <f>'PETI 2026'!Y22+'PETI 2026'!Z22+'PETI 2026'!AA22+'PETI 2026'!AB22+'PETI 2026'!AC22+'PETI 2026'!AD22+'PETI 2026'!AE22+'PETI 2026'!AF22+'PETI 2026'!AG22</f>
        <v>1</v>
      </c>
      <c r="L2572" s="1031">
        <f t="shared" si="352"/>
        <v>0.8</v>
      </c>
      <c r="M2572" s="1031">
        <f t="shared" si="353"/>
        <v>0.2</v>
      </c>
      <c r="N2572" s="1022">
        <f>'PETI 2026'!P22</f>
        <v>0</v>
      </c>
      <c r="O2572" s="1030">
        <f>'PETI 2026'!AG22</f>
        <v>0</v>
      </c>
      <c r="P2572" s="1029" t="e">
        <f t="shared" si="354"/>
        <v>#DIV/0!</v>
      </c>
      <c r="Q2572" s="1029"/>
      <c r="R2572" s="1030">
        <f t="shared" si="355"/>
        <v>-3</v>
      </c>
      <c r="S2572" s="1030">
        <f t="shared" si="356"/>
        <v>0</v>
      </c>
    </row>
    <row r="2573" spans="1:19" ht="15.75" customHeight="1">
      <c r="A2573" s="1022">
        <v>16</v>
      </c>
      <c r="B2573" s="1023" t="str">
        <f>'PETI 2026'!E23</f>
        <v>PETI16</v>
      </c>
      <c r="C2573" s="1022" t="str">
        <f t="shared" si="344"/>
        <v>PETI</v>
      </c>
      <c r="D2573" s="1057" t="s">
        <v>115</v>
      </c>
      <c r="E2573" s="1022" t="str">
        <f>'PETI 2026'!W23</f>
        <v xml:space="preserve">Oficina de Informática y  Desarrollo Tecnológico
</v>
      </c>
      <c r="F2573" s="1022" t="str">
        <f>'PETI 2026'!F23</f>
        <v xml:space="preserve">Implementar el Plan Estratégico de Seguridad y Privacidad de la información </v>
      </c>
      <c r="G2573" s="1022">
        <v>9</v>
      </c>
      <c r="H2573" s="1022" t="s">
        <v>142</v>
      </c>
      <c r="I2573" s="1022">
        <f>'PETI 2026'!T23</f>
        <v>3</v>
      </c>
      <c r="J2573" s="1022">
        <f>'PETI 2026'!H23+'PETI 2026'!I23+'PETI 2026'!J23+'PETI 2026'!K23+'PETI 2026'!L23+'PETI 2026'!M23+'PETI 2026'!N23+'PETI 2026'!O23+'PETI 2026'!P23</f>
        <v>2</v>
      </c>
      <c r="K2573" s="1030">
        <f>'PETI 2026'!Y23+'PETI 2026'!Z23+'PETI 2026'!AA23+'PETI 2026'!AB23+'PETI 2026'!AC23+'PETI 2026'!AD23+'PETI 2026'!AE23+'PETI 2026'!AF23+'PETI 2026'!AG23</f>
        <v>1</v>
      </c>
      <c r="L2573" s="1031">
        <f t="shared" si="352"/>
        <v>0.66666666666666663</v>
      </c>
      <c r="M2573" s="1031">
        <f t="shared" si="353"/>
        <v>0.33333333333333331</v>
      </c>
      <c r="N2573" s="1022">
        <f>'PETI 2026'!P23</f>
        <v>0</v>
      </c>
      <c r="O2573" s="1030">
        <f>'PETI 2026'!AG23</f>
        <v>0</v>
      </c>
      <c r="P2573" s="1029" t="e">
        <f t="shared" si="354"/>
        <v>#DIV/0!</v>
      </c>
      <c r="Q2573" s="1029"/>
      <c r="R2573" s="1030">
        <f t="shared" si="355"/>
        <v>-1</v>
      </c>
      <c r="S2573" s="1030">
        <f t="shared" si="356"/>
        <v>0</v>
      </c>
    </row>
    <row r="2574" spans="1:19" ht="15.75" customHeight="1">
      <c r="A2574" s="1022">
        <v>17</v>
      </c>
      <c r="B2574" s="1023" t="str">
        <f>'PETI 2026'!E24</f>
        <v>PETI17</v>
      </c>
      <c r="C2574" s="1022" t="str">
        <f t="shared" si="344"/>
        <v>PETI</v>
      </c>
      <c r="D2574" s="1057" t="s">
        <v>115</v>
      </c>
      <c r="E2574" s="1022" t="str">
        <f>'PETI 2026'!W24</f>
        <v>Oficina de Informática y  Desarrollo Tecnológico</v>
      </c>
      <c r="F2574" s="1022" t="str">
        <f>'PETI 2026'!F24</f>
        <v>Adopción e implementación de la arquitectura de seguridad de la información y ciberseguridad</v>
      </c>
      <c r="G2574" s="1022">
        <v>9</v>
      </c>
      <c r="H2574" s="1022" t="s">
        <v>142</v>
      </c>
      <c r="I2574" s="1022">
        <f>'PETI 2026'!T24</f>
        <v>4</v>
      </c>
      <c r="J2574" s="1022">
        <f>'PETI 2026'!H24+'PETI 2026'!I24+'PETI 2026'!J24+'PETI 2026'!K24+'PETI 2026'!L24+'PETI 2026'!M24+'PETI 2026'!N24+'PETI 2026'!O24+'PETI 2026'!P24</f>
        <v>3</v>
      </c>
      <c r="K2574" s="1030">
        <f>'PETI 2026'!Y24+'PETI 2026'!Z24+'PETI 2026'!AA24+'PETI 2026'!AB24+'PETI 2026'!AC24+'PETI 2026'!AD24+'PETI 2026'!AE24+'PETI 2026'!AF24+'PETI 2026'!AG24</f>
        <v>1</v>
      </c>
      <c r="L2574" s="1031">
        <f t="shared" ref="L2574:L2589" si="358">J2574/I2574</f>
        <v>0.75</v>
      </c>
      <c r="M2574" s="1031">
        <f t="shared" ref="M2574:M2589" si="359">K2574/I2574</f>
        <v>0.25</v>
      </c>
      <c r="N2574" s="1022">
        <f>'PETI 2026'!P24</f>
        <v>0</v>
      </c>
      <c r="O2574" s="1030">
        <f>'PETI 2026'!AG24</f>
        <v>0</v>
      </c>
      <c r="P2574" s="1029" t="e">
        <f t="shared" ref="P2574:P2589" si="360">O2574/N2574</f>
        <v>#DIV/0!</v>
      </c>
      <c r="Q2574" s="1029"/>
      <c r="R2574" s="1030">
        <f t="shared" ref="R2574:R2589" si="361">K2574-J2574</f>
        <v>-2</v>
      </c>
      <c r="S2574" s="1030">
        <f t="shared" ref="S2574:S2589" si="362">O2574-N2574</f>
        <v>0</v>
      </c>
    </row>
    <row r="2575" spans="1:19" ht="15.75" customHeight="1">
      <c r="A2575" s="1022">
        <v>18</v>
      </c>
      <c r="B2575" s="1023" t="str">
        <f>'PETI 2026'!E25</f>
        <v>PETI18</v>
      </c>
      <c r="C2575" s="1022" t="str">
        <f t="shared" si="344"/>
        <v>PETI</v>
      </c>
      <c r="D2575" s="1057" t="s">
        <v>115</v>
      </c>
      <c r="E2575" s="1022" t="str">
        <f>'PETI 2026'!W25</f>
        <v>Oficina de Informática y  Desarrollo Tecnológico</v>
      </c>
      <c r="F2575" s="1022" t="str">
        <f>'PETI 2026'!F25</f>
        <v>Solución de gestión de identidades</v>
      </c>
      <c r="G2575" s="1022">
        <v>9</v>
      </c>
      <c r="H2575" s="1022" t="s">
        <v>142</v>
      </c>
      <c r="I2575" s="1022">
        <f>'PETI 2026'!T25</f>
        <v>6</v>
      </c>
      <c r="J2575" s="1022">
        <f>'PETI 2026'!H25+'PETI 2026'!I25+'PETI 2026'!J25+'PETI 2026'!K25+'PETI 2026'!L25+'PETI 2026'!M25+'PETI 2026'!N25+'PETI 2026'!O25+'PETI 2026'!P25</f>
        <v>5</v>
      </c>
      <c r="K2575" s="1030">
        <f>'PETI 2026'!Y25+'PETI 2026'!Z25+'PETI 2026'!AA25+'PETI 2026'!AB25+'PETI 2026'!AC25+'PETI 2026'!AD25+'PETI 2026'!AE25+'PETI 2026'!AF25+'PETI 2026'!AG25</f>
        <v>1</v>
      </c>
      <c r="L2575" s="1031">
        <f t="shared" si="358"/>
        <v>0.83333333333333337</v>
      </c>
      <c r="M2575" s="1031">
        <f t="shared" si="359"/>
        <v>0.16666666666666666</v>
      </c>
      <c r="N2575" s="1022">
        <f>'PETI 2026'!P25</f>
        <v>1</v>
      </c>
      <c r="O2575" s="1030">
        <f>'PETI 2026'!AG25</f>
        <v>0</v>
      </c>
      <c r="P2575" s="1029">
        <f t="shared" si="360"/>
        <v>0</v>
      </c>
      <c r="Q2575" s="1029"/>
      <c r="R2575" s="1030">
        <f t="shared" si="361"/>
        <v>-4</v>
      </c>
      <c r="S2575" s="1030">
        <f t="shared" si="362"/>
        <v>-1</v>
      </c>
    </row>
    <row r="2576" spans="1:19" ht="15.75" customHeight="1">
      <c r="A2576" s="1022">
        <v>19</v>
      </c>
      <c r="B2576" s="1023" t="str">
        <f>'PETI 2026'!E26</f>
        <v>PETI19</v>
      </c>
      <c r="C2576" s="1022" t="str">
        <f t="shared" si="344"/>
        <v>PETI</v>
      </c>
      <c r="D2576" s="1057" t="s">
        <v>115</v>
      </c>
      <c r="E2576" s="1022" t="str">
        <f>'PETI 2026'!W26</f>
        <v>Oficina de Informática y  Desarrollo Tecnológico</v>
      </c>
      <c r="F2576" s="1022" t="str">
        <f>'PETI 2026'!F26</f>
        <v xml:space="preserve">Mejoramiento herramienta de Help Desk que cubra los dominios de ITIL </v>
      </c>
      <c r="G2576" s="1022">
        <v>9</v>
      </c>
      <c r="H2576" s="1022" t="s">
        <v>142</v>
      </c>
      <c r="I2576" s="1022">
        <f>'PETI 2026'!T26</f>
        <v>6</v>
      </c>
      <c r="J2576" s="1022">
        <f>'PETI 2026'!H26+'PETI 2026'!I26+'PETI 2026'!J26+'PETI 2026'!K26+'PETI 2026'!L26+'PETI 2026'!M26+'PETI 2026'!N26+'PETI 2026'!O26+'PETI 2026'!P26</f>
        <v>5</v>
      </c>
      <c r="K2576" s="1030">
        <f>'PETI 2026'!Y26+'PETI 2026'!Z26+'PETI 2026'!AA26+'PETI 2026'!AB26+'PETI 2026'!AC26+'PETI 2026'!AD26+'PETI 2026'!AE26+'PETI 2026'!AF26+'PETI 2026'!AG26</f>
        <v>1</v>
      </c>
      <c r="L2576" s="1031">
        <f t="shared" si="358"/>
        <v>0.83333333333333337</v>
      </c>
      <c r="M2576" s="1031">
        <f t="shared" si="359"/>
        <v>0.16666666666666666</v>
      </c>
      <c r="N2576" s="1022">
        <f>'PETI 2026'!P26</f>
        <v>1</v>
      </c>
      <c r="O2576" s="1030">
        <f>'PETI 2026'!AG26</f>
        <v>0</v>
      </c>
      <c r="P2576" s="1029">
        <f t="shared" si="360"/>
        <v>0</v>
      </c>
      <c r="Q2576" s="1029"/>
      <c r="R2576" s="1030">
        <f t="shared" si="361"/>
        <v>-4</v>
      </c>
      <c r="S2576" s="1030">
        <f t="shared" si="362"/>
        <v>-1</v>
      </c>
    </row>
    <row r="2577" spans="1:19" ht="15.75" customHeight="1">
      <c r="A2577" s="1022">
        <v>20</v>
      </c>
      <c r="B2577" s="1023" t="str">
        <f>'PETI 2026'!E27</f>
        <v>PETI20</v>
      </c>
      <c r="C2577" s="1022" t="str">
        <f t="shared" si="344"/>
        <v>PETI</v>
      </c>
      <c r="D2577" s="1057" t="s">
        <v>115</v>
      </c>
      <c r="E2577" s="1022" t="str">
        <f>'PETI 2026'!W27</f>
        <v>Oficina de Informática y  Desarrollo Tecnológico</v>
      </c>
      <c r="F2577" s="1022" t="str">
        <f>'PETI 2026'!F27</f>
        <v>Implementación y puesta en producción del DEVOPS Institucional</v>
      </c>
      <c r="G2577" s="1022">
        <v>9</v>
      </c>
      <c r="H2577" s="1022" t="s">
        <v>142</v>
      </c>
      <c r="I2577" s="1022">
        <f>'PETI 2026'!T27</f>
        <v>6</v>
      </c>
      <c r="J2577" s="1022">
        <f>'PETI 2026'!H27+'PETI 2026'!I27+'PETI 2026'!J27+'PETI 2026'!K27+'PETI 2026'!L27+'PETI 2026'!M27+'PETI 2026'!N27+'PETI 2026'!O27+'PETI 2026'!P27</f>
        <v>5</v>
      </c>
      <c r="K2577" s="1030">
        <f>'PETI 2026'!Y27+'PETI 2026'!Z27+'PETI 2026'!AA27+'PETI 2026'!AB27+'PETI 2026'!AC27+'PETI 2026'!AD27+'PETI 2026'!AE27+'PETI 2026'!AF27+'PETI 2026'!AG27</f>
        <v>1</v>
      </c>
      <c r="L2577" s="1031">
        <f t="shared" si="358"/>
        <v>0.83333333333333337</v>
      </c>
      <c r="M2577" s="1031">
        <f t="shared" si="359"/>
        <v>0.16666666666666666</v>
      </c>
      <c r="N2577" s="1022">
        <f>'PETI 2026'!P27</f>
        <v>2</v>
      </c>
      <c r="O2577" s="1030">
        <f>'PETI 2026'!AG27</f>
        <v>0</v>
      </c>
      <c r="P2577" s="1029">
        <f t="shared" si="360"/>
        <v>0</v>
      </c>
      <c r="Q2577" s="1029"/>
      <c r="R2577" s="1030">
        <f t="shared" si="361"/>
        <v>-4</v>
      </c>
      <c r="S2577" s="1030">
        <f t="shared" si="362"/>
        <v>-2</v>
      </c>
    </row>
    <row r="2578" spans="1:19" ht="15.75" customHeight="1">
      <c r="A2578" s="1022">
        <v>21</v>
      </c>
      <c r="B2578" s="1023" t="str">
        <f>'PETI 2026'!E28</f>
        <v>PETI21</v>
      </c>
      <c r="C2578" s="1022" t="str">
        <f t="shared" si="344"/>
        <v>PETI</v>
      </c>
      <c r="D2578" s="1057" t="s">
        <v>115</v>
      </c>
      <c r="E2578" s="1022" t="str">
        <f>'PETI 2026'!W28</f>
        <v>Oficina de Informática y  Desarrollo Tecnológico</v>
      </c>
      <c r="F2578" s="1022" t="str">
        <f>'PETI 2026'!F28</f>
        <v>Consolidación de IPV4-IPV6</v>
      </c>
      <c r="G2578" s="1022">
        <v>9</v>
      </c>
      <c r="H2578" s="1022" t="s">
        <v>142</v>
      </c>
      <c r="I2578" s="1022">
        <f>'PETI 2026'!T28</f>
        <v>9</v>
      </c>
      <c r="J2578" s="1022">
        <f>'PETI 2026'!H28+'PETI 2026'!I28+'PETI 2026'!J28+'PETI 2026'!K28+'PETI 2026'!L28+'PETI 2026'!M28+'PETI 2026'!N28+'PETI 2026'!O28+'PETI 2026'!P28</f>
        <v>8</v>
      </c>
      <c r="K2578" s="1030">
        <f>'PETI 2026'!Y28+'PETI 2026'!Z28+'PETI 2026'!AA28+'PETI 2026'!AB28+'PETI 2026'!AC28+'PETI 2026'!AD28+'PETI 2026'!AE28+'PETI 2026'!AF28+'PETI 2026'!AG28</f>
        <v>1</v>
      </c>
      <c r="L2578" s="1031">
        <f t="shared" si="358"/>
        <v>0.88888888888888884</v>
      </c>
      <c r="M2578" s="1031">
        <f t="shared" si="359"/>
        <v>0.1111111111111111</v>
      </c>
      <c r="N2578" s="1022">
        <f>'PETI 2026'!P28</f>
        <v>1</v>
      </c>
      <c r="O2578" s="1030">
        <f>'PETI 2026'!AG28</f>
        <v>0</v>
      </c>
      <c r="P2578" s="1029">
        <f t="shared" si="360"/>
        <v>0</v>
      </c>
      <c r="Q2578" s="1029"/>
      <c r="R2578" s="1030">
        <f t="shared" si="361"/>
        <v>-7</v>
      </c>
      <c r="S2578" s="1030">
        <f t="shared" si="362"/>
        <v>-1</v>
      </c>
    </row>
    <row r="2579" spans="1:19" ht="15.75" customHeight="1">
      <c r="A2579" s="1022">
        <v>22</v>
      </c>
      <c r="B2579" s="1023" t="str">
        <f>'PETI 2026'!E29</f>
        <v>PETI22</v>
      </c>
      <c r="C2579" s="1022" t="str">
        <f t="shared" si="344"/>
        <v>PETI</v>
      </c>
      <c r="D2579" s="1057" t="s">
        <v>115</v>
      </c>
      <c r="E2579" s="1022" t="str">
        <f>'PETI 2026'!W29</f>
        <v>Oficina de Informática y  Desarrollo Tecnológico</v>
      </c>
      <c r="F2579" s="1022" t="str">
        <f>'PETI 2026'!F29</f>
        <v>Gestión de infraestructura de red y telecomunicaciones</v>
      </c>
      <c r="G2579" s="1022">
        <v>9</v>
      </c>
      <c r="H2579" s="1022" t="s">
        <v>142</v>
      </c>
      <c r="I2579" s="1022">
        <f>'PETI 2026'!T29</f>
        <v>10</v>
      </c>
      <c r="J2579" s="1022">
        <f>'PETI 2026'!H29+'PETI 2026'!I29+'PETI 2026'!J29+'PETI 2026'!K29+'PETI 2026'!L29+'PETI 2026'!M29+'PETI 2026'!N29+'PETI 2026'!O29+'PETI 2026'!P29</f>
        <v>7</v>
      </c>
      <c r="K2579" s="1030">
        <f>'PETI 2026'!Y29+'PETI 2026'!Z29+'PETI 2026'!AA29+'PETI 2026'!AB29+'PETI 2026'!AC29+'PETI 2026'!AD29+'PETI 2026'!AE29+'PETI 2026'!AF29+'PETI 2026'!AG29</f>
        <v>2</v>
      </c>
      <c r="L2579" s="1031">
        <f t="shared" si="358"/>
        <v>0.7</v>
      </c>
      <c r="M2579" s="1031">
        <f t="shared" si="359"/>
        <v>0.2</v>
      </c>
      <c r="N2579" s="1022">
        <f>'PETI 2026'!P29</f>
        <v>3</v>
      </c>
      <c r="O2579" s="1030">
        <f>'PETI 2026'!AG29</f>
        <v>0</v>
      </c>
      <c r="P2579" s="1029">
        <f t="shared" si="360"/>
        <v>0</v>
      </c>
      <c r="Q2579" s="1029"/>
      <c r="R2579" s="1030">
        <f t="shared" si="361"/>
        <v>-5</v>
      </c>
      <c r="S2579" s="1030">
        <f t="shared" si="362"/>
        <v>-3</v>
      </c>
    </row>
    <row r="2580" spans="1:19" ht="15.75" customHeight="1">
      <c r="A2580" s="1022">
        <v>23</v>
      </c>
      <c r="B2580" s="1023" t="str">
        <f>'PETI 2026'!E30</f>
        <v>PETI23</v>
      </c>
      <c r="C2580" s="1022" t="str">
        <f t="shared" si="344"/>
        <v>PETI</v>
      </c>
      <c r="D2580" s="1057" t="s">
        <v>115</v>
      </c>
      <c r="E2580" s="1022" t="str">
        <f>'PETI 2026'!W30</f>
        <v>Oficina de Informática y  Desarrollo Tecnológico</v>
      </c>
      <c r="F2580" s="1022" t="str">
        <f>'PETI 2026'!F30</f>
        <v xml:space="preserve"> Plan de intervención de servicios tecnológicos</v>
      </c>
      <c r="G2580" s="1022">
        <v>9</v>
      </c>
      <c r="H2580" s="1022" t="s">
        <v>142</v>
      </c>
      <c r="I2580" s="1022">
        <f>'PETI 2026'!T30</f>
        <v>5</v>
      </c>
      <c r="J2580" s="1022">
        <f>'PETI 2026'!H30+'PETI 2026'!I30+'PETI 2026'!J30+'PETI 2026'!K30+'PETI 2026'!L30+'PETI 2026'!M30+'PETI 2026'!N30+'PETI 2026'!O30+'PETI 2026'!P30</f>
        <v>4</v>
      </c>
      <c r="K2580" s="1030">
        <f>'PETI 2026'!Y30+'PETI 2026'!Z30+'PETI 2026'!AA30+'PETI 2026'!AB30+'PETI 2026'!AC30+'PETI 2026'!AD30+'PETI 2026'!AE30+'PETI 2026'!AF30+'PETI 2026'!AG30</f>
        <v>2</v>
      </c>
      <c r="L2580" s="1031">
        <f t="shared" si="358"/>
        <v>0.8</v>
      </c>
      <c r="M2580" s="1031">
        <f t="shared" si="359"/>
        <v>0.4</v>
      </c>
      <c r="N2580" s="1022">
        <f>'PETI 2026'!P30</f>
        <v>1</v>
      </c>
      <c r="O2580" s="1030">
        <f>'PETI 2026'!AG30</f>
        <v>0</v>
      </c>
      <c r="P2580" s="1029">
        <f t="shared" si="360"/>
        <v>0</v>
      </c>
      <c r="Q2580" s="1029"/>
      <c r="R2580" s="1030">
        <f t="shared" si="361"/>
        <v>-2</v>
      </c>
      <c r="S2580" s="1030">
        <f t="shared" si="362"/>
        <v>-1</v>
      </c>
    </row>
    <row r="2581" spans="1:19" ht="15.75" customHeight="1">
      <c r="A2581" s="1022">
        <v>24</v>
      </c>
      <c r="B2581" s="1023" t="str">
        <f>'PETI 2026'!E31</f>
        <v>PETI24</v>
      </c>
      <c r="C2581" s="1022" t="str">
        <f t="shared" si="344"/>
        <v>PETI</v>
      </c>
      <c r="D2581" s="1057" t="s">
        <v>115</v>
      </c>
      <c r="E2581" s="1022" t="str">
        <f>'PETI 2026'!W31</f>
        <v>Oficina de Informática y  Desarrollo Tecnológico</v>
      </c>
      <c r="F2581"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581" s="1022">
        <v>9</v>
      </c>
      <c r="H2581" s="1022" t="s">
        <v>142</v>
      </c>
      <c r="I2581" s="1022">
        <f>'PETI 2026'!T31</f>
        <v>3</v>
      </c>
      <c r="J2581" s="1022">
        <f>'PETI 2026'!H31+'PETI 2026'!I31+'PETI 2026'!J31+'PETI 2026'!K31+'PETI 2026'!L31+'PETI 2026'!M31+'PETI 2026'!N31+'PETI 2026'!O31+'PETI 2026'!P31</f>
        <v>2</v>
      </c>
      <c r="K2581" s="1030">
        <f>'PETI 2026'!Y31+'PETI 2026'!Z31+'PETI 2026'!AA31+'PETI 2026'!AB31+'PETI 2026'!AC31+'PETI 2026'!AD31+'PETI 2026'!AE31+'PETI 2026'!AF31+'PETI 2026'!AG31</f>
        <v>1</v>
      </c>
      <c r="L2581" s="1031">
        <f t="shared" si="358"/>
        <v>0.66666666666666663</v>
      </c>
      <c r="M2581" s="1031">
        <f t="shared" si="359"/>
        <v>0.33333333333333331</v>
      </c>
      <c r="N2581" s="1022">
        <f>'PETI 2026'!P31</f>
        <v>0</v>
      </c>
      <c r="O2581" s="1030">
        <f>'PETI 2026'!AG31</f>
        <v>0</v>
      </c>
      <c r="P2581" s="1029" t="e">
        <f t="shared" si="360"/>
        <v>#DIV/0!</v>
      </c>
      <c r="Q2581" s="1029"/>
      <c r="R2581" s="1030">
        <f t="shared" si="361"/>
        <v>-1</v>
      </c>
      <c r="S2581" s="1030">
        <f t="shared" si="362"/>
        <v>0</v>
      </c>
    </row>
    <row r="2582" spans="1:19" ht="15.75" customHeight="1">
      <c r="A2582" s="1022">
        <v>1</v>
      </c>
      <c r="B2582" s="1023" t="str">
        <f>'PETI 2026'!E8</f>
        <v>PETI1</v>
      </c>
      <c r="C2582" s="1022" t="str">
        <f t="shared" si="344"/>
        <v>PETI</v>
      </c>
      <c r="D2582" s="1057" t="s">
        <v>115</v>
      </c>
      <c r="E2582" s="1022" t="str">
        <f>'PETI 2026'!W8</f>
        <v>Oficina de Informática y  Desarrollo Tecnológico
Oficina Asesora de Planeación</v>
      </c>
      <c r="F2582"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582" s="1022">
        <v>10</v>
      </c>
      <c r="H2582" s="1022" t="s">
        <v>143</v>
      </c>
      <c r="I2582" s="1022">
        <f>'PETI 2026'!T8</f>
        <v>3</v>
      </c>
      <c r="J2582" s="1022">
        <f>'PETI 2026'!H8+'PETI 2026'!I8+'PETI 2026'!J8+'PETI 2026'!K8+'PETI 2026'!L8+'PETI 2026'!M8+'PETI 2026'!N8+'PETI 2026'!O8+'PETI 2026'!P8+'PETI 2026'!Q8</f>
        <v>2</v>
      </c>
      <c r="K2582" s="1030">
        <f>'PETI 2026'!Y8+'PETI 2026'!Z8+'PETI 2026'!AA8+'PETI 2026'!AB8+'PETI 2026'!AC8+'PETI 2026'!AD8+'PETI 2026'!AE8+'PETI 2026'!AF8+'PETI 2026'!AG8+'PETI 2026'!AH8</f>
        <v>1</v>
      </c>
      <c r="L2582" s="1031">
        <f t="shared" si="358"/>
        <v>0.66666666666666663</v>
      </c>
      <c r="M2582" s="1031">
        <f t="shared" si="359"/>
        <v>0.33333333333333331</v>
      </c>
      <c r="N2582" s="1022">
        <f>'PETI 2026'!Q8</f>
        <v>0</v>
      </c>
      <c r="O2582" s="1030">
        <f>'PETI 2026'!AH8</f>
        <v>0</v>
      </c>
      <c r="P2582" s="1029" t="e">
        <f t="shared" si="360"/>
        <v>#DIV/0!</v>
      </c>
      <c r="Q2582" s="1029"/>
      <c r="R2582" s="1030">
        <f t="shared" si="361"/>
        <v>-1</v>
      </c>
      <c r="S2582" s="1030">
        <f t="shared" si="362"/>
        <v>0</v>
      </c>
    </row>
    <row r="2583" spans="1:19" ht="15.75" customHeight="1">
      <c r="A2583" s="1022">
        <v>2</v>
      </c>
      <c r="B2583" s="1023" t="str">
        <f>'PETI 2026'!E9</f>
        <v>PETI2</v>
      </c>
      <c r="C2583" s="1022" t="str">
        <f t="shared" si="344"/>
        <v>PETI</v>
      </c>
      <c r="D2583" s="1057" t="s">
        <v>115</v>
      </c>
      <c r="E2583" s="1022" t="str">
        <f>'PETI 2026'!W9</f>
        <v>Oficina Asesora de Planeación</v>
      </c>
      <c r="F2583" s="1022" t="str">
        <f>'PETI 2026'!F9</f>
        <v>Procesos y políticas de Gobierno de datos, arquitectura de datos, Calidad de datos, analítica de datos.</v>
      </c>
      <c r="G2583" s="1022">
        <v>10</v>
      </c>
      <c r="H2583" s="1022" t="s">
        <v>143</v>
      </c>
      <c r="I2583" s="1022">
        <f>'PETI 2026'!T9</f>
        <v>4</v>
      </c>
      <c r="J2583" s="1022">
        <f>'PETI 2026'!H9+'PETI 2026'!I9+'PETI 2026'!J9+'PETI 2026'!K9+'PETI 2026'!L9+'PETI 2026'!M9+'PETI 2026'!N9+'PETI 2026'!O9+'PETI 2026'!P9+'PETI 2026'!Q9</f>
        <v>3</v>
      </c>
      <c r="K2583" s="1030">
        <f>'PETI 2026'!Y9+'PETI 2026'!Z9+'PETI 2026'!AA9+'PETI 2026'!AB9+'PETI 2026'!AC9+'PETI 2026'!AD9+'PETI 2026'!AE9+'PETI 2026'!AF9+'PETI 2026'!AG9+'PETI 2026'!AH9</f>
        <v>1</v>
      </c>
      <c r="L2583" s="1031">
        <f t="shared" si="358"/>
        <v>0.75</v>
      </c>
      <c r="M2583" s="1031">
        <f t="shared" si="359"/>
        <v>0.25</v>
      </c>
      <c r="N2583" s="1022">
        <f>'PETI 2026'!Q9</f>
        <v>0</v>
      </c>
      <c r="O2583" s="1030">
        <f>'PETI 2026'!AH9</f>
        <v>0</v>
      </c>
      <c r="P2583" s="1029" t="e">
        <f t="shared" si="360"/>
        <v>#DIV/0!</v>
      </c>
      <c r="Q2583" s="1029"/>
      <c r="R2583" s="1030">
        <f t="shared" si="361"/>
        <v>-2</v>
      </c>
      <c r="S2583" s="1030">
        <f t="shared" si="362"/>
        <v>0</v>
      </c>
    </row>
    <row r="2584" spans="1:19" ht="15.75" customHeight="1">
      <c r="A2584" s="1022">
        <v>3</v>
      </c>
      <c r="B2584" s="1023" t="str">
        <f>'PETI 2026'!E10</f>
        <v>PETI3</v>
      </c>
      <c r="C2584" s="1022" t="str">
        <f t="shared" ref="C2584" si="363">C2563</f>
        <v>PETI</v>
      </c>
      <c r="D2584" s="1057" t="s">
        <v>115</v>
      </c>
      <c r="E2584" s="1022" t="str">
        <f>'PETI 2026'!W10</f>
        <v>Oficina Asesora de Planeación</v>
      </c>
      <c r="F2584" s="1022" t="str">
        <f>'PETI 2026'!F10</f>
        <v>Implementación de los procesos y políticas de  Gobierno de datos,  calidad de datos, arquitectura de dato y analítica</v>
      </c>
      <c r="G2584" s="1022">
        <v>10</v>
      </c>
      <c r="H2584" s="1022" t="s">
        <v>143</v>
      </c>
      <c r="I2584" s="1022">
        <f>'PETI 2026'!T10</f>
        <v>4</v>
      </c>
      <c r="J2584" s="1022">
        <f>'PETI 2026'!H10+'PETI 2026'!I10+'PETI 2026'!J10+'PETI 2026'!K10+'PETI 2026'!L10+'PETI 2026'!M10+'PETI 2026'!N10+'PETI 2026'!O10+'PETI 2026'!P10+'PETI 2026'!Q10</f>
        <v>2</v>
      </c>
      <c r="K2584" s="1030">
        <f>'PETI 2026'!Y10+'PETI 2026'!Z10+'PETI 2026'!AA10+'PETI 2026'!AB10+'PETI 2026'!AC10+'PETI 2026'!AD10+'PETI 2026'!AE10+'PETI 2026'!AF10+'PETI 2026'!AG10+'PETI 2026'!AH10</f>
        <v>1</v>
      </c>
      <c r="L2584" s="1031">
        <f t="shared" si="358"/>
        <v>0.5</v>
      </c>
      <c r="M2584" s="1031">
        <f t="shared" si="359"/>
        <v>0.25</v>
      </c>
      <c r="N2584" s="1022">
        <f>'PETI 2026'!Q10</f>
        <v>0</v>
      </c>
      <c r="O2584" s="1030">
        <f>'PETI 2026'!AH10</f>
        <v>0</v>
      </c>
      <c r="P2584" s="1029" t="e">
        <f t="shared" si="360"/>
        <v>#DIV/0!</v>
      </c>
      <c r="Q2584" s="1029"/>
      <c r="R2584" s="1030">
        <f t="shared" si="361"/>
        <v>-1</v>
      </c>
      <c r="S2584" s="1030">
        <f t="shared" si="362"/>
        <v>0</v>
      </c>
    </row>
    <row r="2585" spans="1:19" ht="15.75" customHeight="1">
      <c r="A2585" s="1022">
        <v>4</v>
      </c>
      <c r="B2585" s="1023" t="str">
        <f>'PETI 2026'!E11</f>
        <v>PETI4</v>
      </c>
      <c r="C2585" s="1022" t="str">
        <f t="shared" si="344"/>
        <v>PETI</v>
      </c>
      <c r="D2585" s="1057" t="s">
        <v>115</v>
      </c>
      <c r="E2585" s="1022" t="str">
        <f>'PETI 2026'!W11</f>
        <v>Oficina de Informática y  Desarrollo Tecnológico
Oficina Asesora de Planeación</v>
      </c>
      <c r="F2585" s="1022" t="str">
        <f>'PETI 2026'!F11</f>
        <v xml:space="preserve">
Realizar la identificación de los flujos de información y datos, así como la diagramación de los laboratorios piloto priorizados.</v>
      </c>
      <c r="G2585" s="1022">
        <v>10</v>
      </c>
      <c r="H2585" s="1022" t="s">
        <v>143</v>
      </c>
      <c r="I2585" s="1022">
        <f>'PETI 2026'!T11</f>
        <v>4</v>
      </c>
      <c r="J2585" s="1022">
        <f>'PETI 2026'!H11+'PETI 2026'!I11+'PETI 2026'!J11+'PETI 2026'!K11+'PETI 2026'!L11+'PETI 2026'!M11+'PETI 2026'!N11+'PETI 2026'!O11+'PETI 2026'!P11+'PETI 2026'!Q11</f>
        <v>4</v>
      </c>
      <c r="K2585" s="1030">
        <f>'PETI 2026'!Y11+'PETI 2026'!Z11+'PETI 2026'!AA11+'PETI 2026'!AB11+'PETI 2026'!AC11+'PETI 2026'!AD11+'PETI 2026'!AE11+'PETI 2026'!AF11+'PETI 2026'!AG11+'PETI 2026'!AH11</f>
        <v>1</v>
      </c>
      <c r="L2585" s="1031">
        <f t="shared" si="358"/>
        <v>1</v>
      </c>
      <c r="M2585" s="1031">
        <f t="shared" si="359"/>
        <v>0.25</v>
      </c>
      <c r="N2585" s="1022">
        <f>'PETI 2026'!Q11</f>
        <v>0</v>
      </c>
      <c r="O2585" s="1030">
        <f>'PETI 2026'!AH11</f>
        <v>0</v>
      </c>
      <c r="P2585" s="1029" t="e">
        <f t="shared" si="360"/>
        <v>#DIV/0!</v>
      </c>
      <c r="Q2585" s="1029"/>
      <c r="R2585" s="1030">
        <f t="shared" si="361"/>
        <v>-3</v>
      </c>
      <c r="S2585" s="1030">
        <f t="shared" si="362"/>
        <v>0</v>
      </c>
    </row>
    <row r="2586" spans="1:19" ht="15.75" customHeight="1">
      <c r="A2586" s="1022">
        <v>5</v>
      </c>
      <c r="B2586" s="1023" t="str">
        <f>'PETI 2026'!E12</f>
        <v>PETI5</v>
      </c>
      <c r="C2586" s="1022" t="str">
        <f t="shared" si="344"/>
        <v>PETI</v>
      </c>
      <c r="D2586" s="1057" t="s">
        <v>115</v>
      </c>
      <c r="E2586" s="1022" t="str">
        <f>'PETI 2026'!W12</f>
        <v>Oficina Asesora de Planeación</v>
      </c>
      <c r="F2586" s="1022" t="str">
        <f>'PETI 2026'!F12</f>
        <v>Levantamiento de requerimientos, Análisis, Diseño e implementación de indicadores de negocio haciendo uso de herramientas de analítica de datos.</v>
      </c>
      <c r="G2586" s="1022">
        <v>10</v>
      </c>
      <c r="H2586" s="1022" t="s">
        <v>143</v>
      </c>
      <c r="I2586" s="1022">
        <f>'PETI 2026'!T12</f>
        <v>4</v>
      </c>
      <c r="J2586" s="1022">
        <f>'PETI 2026'!H12+'PETI 2026'!I12+'PETI 2026'!J12+'PETI 2026'!K12+'PETI 2026'!L12+'PETI 2026'!M12+'PETI 2026'!N12+'PETI 2026'!O12+'PETI 2026'!P12+'PETI 2026'!Q12</f>
        <v>3</v>
      </c>
      <c r="K2586" s="1030">
        <f>'PETI 2026'!Y12+'PETI 2026'!Z12+'PETI 2026'!AA12+'PETI 2026'!AB12+'PETI 2026'!AC12+'PETI 2026'!AD12+'PETI 2026'!AE12+'PETI 2026'!AF12+'PETI 2026'!AG12+'PETI 2026'!AH12</f>
        <v>1</v>
      </c>
      <c r="L2586" s="1031">
        <f t="shared" si="358"/>
        <v>0.75</v>
      </c>
      <c r="M2586" s="1031">
        <f t="shared" si="359"/>
        <v>0.25</v>
      </c>
      <c r="N2586" s="1022">
        <f>'PETI 2026'!Q12</f>
        <v>0</v>
      </c>
      <c r="O2586" s="1030">
        <f>'PETI 2026'!AH12</f>
        <v>0</v>
      </c>
      <c r="P2586" s="1029" t="e">
        <f t="shared" si="360"/>
        <v>#DIV/0!</v>
      </c>
      <c r="Q2586" s="1029"/>
      <c r="R2586" s="1030">
        <f t="shared" si="361"/>
        <v>-2</v>
      </c>
      <c r="S2586" s="1030">
        <f t="shared" si="362"/>
        <v>0</v>
      </c>
    </row>
    <row r="2587" spans="1:19" ht="15.75" customHeight="1">
      <c r="A2587" s="1022">
        <v>6</v>
      </c>
      <c r="B2587" s="1023" t="str">
        <f>'PETI 2026'!E13</f>
        <v>PETI6</v>
      </c>
      <c r="C2587" s="1022" t="str">
        <f t="shared" si="344"/>
        <v>PETI</v>
      </c>
      <c r="D2587" s="1057" t="s">
        <v>115</v>
      </c>
      <c r="E2587" s="1022" t="str">
        <f>'PETI 2026'!W13</f>
        <v>Oficina Asesora de Planeación</v>
      </c>
      <c r="F2587" s="1022" t="str">
        <f>'PETI 2026'!F13</f>
        <v>Consolidación de la iniciativa del proceso de ensayo de actitud y estudios colaborativos.</v>
      </c>
      <c r="G2587" s="1022">
        <v>10</v>
      </c>
      <c r="H2587" s="1022" t="s">
        <v>143</v>
      </c>
      <c r="I2587" s="1022">
        <f>'PETI 2026'!T13</f>
        <v>2</v>
      </c>
      <c r="J2587" s="1022">
        <f>'PETI 2026'!H13+'PETI 2026'!I13+'PETI 2026'!J13+'PETI 2026'!K13+'PETI 2026'!L13+'PETI 2026'!M13+'PETI 2026'!N13+'PETI 2026'!O13+'PETI 2026'!P13+'PETI 2026'!Q13</f>
        <v>1</v>
      </c>
      <c r="K2587" s="1030">
        <f>'PETI 2026'!Y13+'PETI 2026'!Z13+'PETI 2026'!AA13+'PETI 2026'!AB13+'PETI 2026'!AC13+'PETI 2026'!AD13+'PETI 2026'!AE13+'PETI 2026'!AF13+'PETI 2026'!AG13+'PETI 2026'!AH13</f>
        <v>1</v>
      </c>
      <c r="L2587" s="1031">
        <f t="shared" si="358"/>
        <v>0.5</v>
      </c>
      <c r="M2587" s="1031">
        <f t="shared" si="359"/>
        <v>0.5</v>
      </c>
      <c r="N2587" s="1022">
        <f>'PETI 2026'!Q13</f>
        <v>0</v>
      </c>
      <c r="O2587" s="1030">
        <f>'PETI 2026'!AH13</f>
        <v>0</v>
      </c>
      <c r="P2587" s="1029" t="e">
        <f t="shared" si="360"/>
        <v>#DIV/0!</v>
      </c>
      <c r="Q2587" s="1029"/>
      <c r="R2587" s="1030">
        <f t="shared" si="361"/>
        <v>0</v>
      </c>
      <c r="S2587" s="1030">
        <f t="shared" si="362"/>
        <v>0</v>
      </c>
    </row>
    <row r="2588" spans="1:19" ht="15.75" customHeight="1">
      <c r="A2588" s="1022">
        <v>7</v>
      </c>
      <c r="B2588" s="1023" t="str">
        <f>'PETI 2026'!E14</f>
        <v>PETI7</v>
      </c>
      <c r="C2588" s="1022" t="str">
        <f t="shared" si="344"/>
        <v>PETI</v>
      </c>
      <c r="D2588" s="1057" t="s">
        <v>115</v>
      </c>
      <c r="E2588" s="1022" t="str">
        <f>'PETI 2026'!W14</f>
        <v>Oficina Asesora de Planeación</v>
      </c>
      <c r="F2588" s="1022" t="str">
        <f>'PETI 2026'!F14</f>
        <v>Plan nacional de la infraestructura de datos ( Vigencia 2026 ) y plan de preservación digital</v>
      </c>
      <c r="G2588" s="1022">
        <v>10</v>
      </c>
      <c r="H2588" s="1022" t="s">
        <v>143</v>
      </c>
      <c r="I2588" s="1022">
        <f>'PETI 2026'!T14</f>
        <v>4</v>
      </c>
      <c r="J2588" s="1022">
        <f>'PETI 2026'!H14+'PETI 2026'!I14+'PETI 2026'!J14+'PETI 2026'!K14+'PETI 2026'!L14+'PETI 2026'!M14+'PETI 2026'!N14+'PETI 2026'!O14+'PETI 2026'!P14+'PETI 2026'!Q14</f>
        <v>3</v>
      </c>
      <c r="K2588" s="1030">
        <f>'PETI 2026'!Y14+'PETI 2026'!Z14+'PETI 2026'!AA14+'PETI 2026'!AB14+'PETI 2026'!AC14+'PETI 2026'!AD14+'PETI 2026'!AE14+'PETI 2026'!AF14+'PETI 2026'!AG14+'PETI 2026'!AH14</f>
        <v>1</v>
      </c>
      <c r="L2588" s="1031">
        <f t="shared" si="358"/>
        <v>0.75</v>
      </c>
      <c r="M2588" s="1031">
        <f t="shared" si="359"/>
        <v>0.25</v>
      </c>
      <c r="N2588" s="1022">
        <f>'PETI 2026'!Q14</f>
        <v>0</v>
      </c>
      <c r="O2588" s="1030">
        <f>'PETI 2026'!AH14</f>
        <v>0</v>
      </c>
      <c r="P2588" s="1029" t="e">
        <f t="shared" si="360"/>
        <v>#DIV/0!</v>
      </c>
      <c r="Q2588" s="1029"/>
      <c r="R2588" s="1030">
        <f t="shared" si="361"/>
        <v>-2</v>
      </c>
      <c r="S2588" s="1030">
        <f t="shared" si="362"/>
        <v>0</v>
      </c>
    </row>
    <row r="2589" spans="1:19" ht="15.75" customHeight="1">
      <c r="A2589" s="1022">
        <v>8</v>
      </c>
      <c r="B2589" s="1023" t="str">
        <f>'PETI 2026'!E15</f>
        <v>PETI8</v>
      </c>
      <c r="C2589" s="1022" t="str">
        <f t="shared" si="344"/>
        <v>PETI</v>
      </c>
      <c r="D2589" s="1057" t="s">
        <v>115</v>
      </c>
      <c r="E2589" s="1022" t="str">
        <f>'PETI 2026'!W15</f>
        <v>Oficina de Informática y  Desarrollo Tecnológico
Oficina Asesora de Planeación</v>
      </c>
      <c r="F2589" s="1022" t="str">
        <f>'PETI 2026'!F15</f>
        <v>Consolidar modelo de gobierno de TI ( Políticas, lineamientos y buenas prácticas en el dominio de sistema de info, servicios tecnológicos,  Arquitectura Empresarial, entre otros )</v>
      </c>
      <c r="G2589" s="1022">
        <v>10</v>
      </c>
      <c r="H2589" s="1022" t="s">
        <v>143</v>
      </c>
      <c r="I2589" s="1022">
        <f>'PETI 2026'!T15</f>
        <v>4</v>
      </c>
      <c r="J2589" s="1022">
        <f>'PETI 2026'!H15+'PETI 2026'!I15+'PETI 2026'!J15+'PETI 2026'!K15+'PETI 2026'!L15+'PETI 2026'!M15+'PETI 2026'!N15+'PETI 2026'!O15+'PETI 2026'!P15+'PETI 2026'!Q15</f>
        <v>3</v>
      </c>
      <c r="K2589" s="1030">
        <f>'PETI 2026'!Y15+'PETI 2026'!Z15+'PETI 2026'!AA15+'PETI 2026'!AB15+'PETI 2026'!AC15+'PETI 2026'!AD15+'PETI 2026'!AE15+'PETI 2026'!AF15+'PETI 2026'!AG15+'PETI 2026'!AH15</f>
        <v>1</v>
      </c>
      <c r="L2589" s="1031">
        <f t="shared" si="358"/>
        <v>0.75</v>
      </c>
      <c r="M2589" s="1031">
        <f t="shared" si="359"/>
        <v>0.25</v>
      </c>
      <c r="N2589" s="1022">
        <f>'PETI 2026'!Q15</f>
        <v>0</v>
      </c>
      <c r="O2589" s="1030">
        <f>'PETI 2026'!AH15</f>
        <v>0</v>
      </c>
      <c r="P2589" s="1029" t="e">
        <f t="shared" si="360"/>
        <v>#DIV/0!</v>
      </c>
      <c r="Q2589" s="1029"/>
      <c r="R2589" s="1030">
        <f t="shared" si="361"/>
        <v>-2</v>
      </c>
      <c r="S2589" s="1030">
        <f t="shared" si="362"/>
        <v>0</v>
      </c>
    </row>
    <row r="2590" spans="1:19" ht="15.75" customHeight="1">
      <c r="A2590" s="1022">
        <v>9</v>
      </c>
      <c r="B2590" s="1023" t="str">
        <f>'PETI 2026'!E16</f>
        <v>PETI9</v>
      </c>
      <c r="C2590" s="1022" t="str">
        <f t="shared" si="344"/>
        <v>PETI</v>
      </c>
      <c r="D2590" s="1057" t="s">
        <v>115</v>
      </c>
      <c r="E2590" s="1022" t="str">
        <f>'PETI 2026'!W16</f>
        <v>Oficina de Informática y  Desarrollo Tecnológico
Oficina Asesora de Planeación</v>
      </c>
      <c r="F2590" s="1022" t="str">
        <f>'PETI 2026'!F16</f>
        <v>Procesos de gobierno de datos, calidad de datos, arquitectura de datos y analítica de datos, gestion de procesos, Arquitectura empresarial, Procedimientos Gestion de proyectos.OIDT: Construcción</v>
      </c>
      <c r="G2590" s="1022">
        <v>10</v>
      </c>
      <c r="H2590" s="1022" t="s">
        <v>143</v>
      </c>
      <c r="I2590" s="1022">
        <f>'PETI 2026'!T16</f>
        <v>7</v>
      </c>
      <c r="J2590" s="1022">
        <f>'PETI 2026'!H16+'PETI 2026'!I16+'PETI 2026'!J16+'PETI 2026'!K16+'PETI 2026'!L16+'PETI 2026'!M16+'PETI 2026'!N16+'PETI 2026'!O16+'PETI 2026'!P16+'PETI 2026'!Q16</f>
        <v>4</v>
      </c>
      <c r="K2590" s="1030">
        <f>'PETI 2026'!Y16+'PETI 2026'!Z16+'PETI 2026'!AA16+'PETI 2026'!AB16+'PETI 2026'!AC16+'PETI 2026'!AD16+'PETI 2026'!AE16+'PETI 2026'!AF16+'PETI 2026'!AG16+'PETI 2026'!AH16</f>
        <v>1</v>
      </c>
      <c r="L2590" s="1031">
        <f t="shared" ref="L2590:L2597" si="364">J2590/I2590</f>
        <v>0.5714285714285714</v>
      </c>
      <c r="M2590" s="1031">
        <f t="shared" ref="M2590:M2597" si="365">K2590/I2590</f>
        <v>0.14285714285714285</v>
      </c>
      <c r="N2590" s="1022">
        <f>'PETI 2026'!Q16</f>
        <v>0</v>
      </c>
      <c r="O2590" s="1030">
        <f>'PETI 2026'!AH16</f>
        <v>0</v>
      </c>
      <c r="P2590" s="1029" t="e">
        <f t="shared" ref="P2590:P2597" si="366">O2590/N2590</f>
        <v>#DIV/0!</v>
      </c>
      <c r="Q2590" s="1029"/>
      <c r="R2590" s="1030">
        <f t="shared" ref="R2590:R2597" si="367">K2590-J2590</f>
        <v>-3</v>
      </c>
      <c r="S2590" s="1030">
        <f t="shared" ref="S2590:S2597" si="368">O2590-N2590</f>
        <v>0</v>
      </c>
    </row>
    <row r="2591" spans="1:19" ht="15.75" customHeight="1">
      <c r="A2591" s="1022">
        <v>10</v>
      </c>
      <c r="B2591" s="1023" t="str">
        <f>'PETI 2026'!E17</f>
        <v>PETI10</v>
      </c>
      <c r="C2591" s="1022" t="str">
        <f t="shared" si="344"/>
        <v>PETI</v>
      </c>
      <c r="D2591" s="1057" t="s">
        <v>115</v>
      </c>
      <c r="E2591" s="1022" t="str">
        <f>'PETI 2026'!W17</f>
        <v>Oficina de Informática y  Desarrollo Tecnológico
Oficina Asesora de Planeación</v>
      </c>
      <c r="F2591" s="1022" t="str">
        <f>'PETI 2026'!F17</f>
        <v>Implementación del proceso de gestión de arquitectura empresarial y Operación de las instancias de Arquitectura Empresarial y gobierno de datos.</v>
      </c>
      <c r="G2591" s="1022">
        <v>10</v>
      </c>
      <c r="H2591" s="1022" t="s">
        <v>143</v>
      </c>
      <c r="I2591" s="1022">
        <f>'PETI 2026'!T17</f>
        <v>6</v>
      </c>
      <c r="J2591" s="1022">
        <f>'PETI 2026'!H17+'PETI 2026'!I17+'PETI 2026'!J17+'PETI 2026'!K17+'PETI 2026'!L17+'PETI 2026'!M17+'PETI 2026'!N17+'PETI 2026'!O17+'PETI 2026'!P17+'PETI 2026'!Q17</f>
        <v>5</v>
      </c>
      <c r="K2591" s="1030">
        <f>'PETI 2026'!Y17+'PETI 2026'!Z17+'PETI 2026'!AA17+'PETI 2026'!AB17+'PETI 2026'!AC17+'PETI 2026'!AD17+'PETI 2026'!AE17+'PETI 2026'!AF17+'PETI 2026'!AG17+'PETI 2026'!AH17</f>
        <v>1</v>
      </c>
      <c r="L2591" s="1031">
        <f t="shared" si="364"/>
        <v>0.83333333333333337</v>
      </c>
      <c r="M2591" s="1031">
        <f t="shared" si="365"/>
        <v>0.16666666666666666</v>
      </c>
      <c r="N2591" s="1022">
        <f>'PETI 2026'!Q17</f>
        <v>0</v>
      </c>
      <c r="O2591" s="1030">
        <f>'PETI 2026'!AH17</f>
        <v>0</v>
      </c>
      <c r="P2591" s="1029" t="e">
        <f t="shared" si="366"/>
        <v>#DIV/0!</v>
      </c>
      <c r="Q2591" s="1029"/>
      <c r="R2591" s="1030">
        <f t="shared" si="367"/>
        <v>-4</v>
      </c>
      <c r="S2591" s="1030">
        <f t="shared" si="368"/>
        <v>0</v>
      </c>
    </row>
    <row r="2592" spans="1:19" ht="15.75" customHeight="1">
      <c r="A2592" s="1022">
        <v>11</v>
      </c>
      <c r="B2592" s="1023" t="str">
        <f>'PETI 2026'!E18</f>
        <v>PETI11</v>
      </c>
      <c r="C2592" s="1022" t="str">
        <f t="shared" si="344"/>
        <v>PETI</v>
      </c>
      <c r="D2592" s="1057" t="s">
        <v>115</v>
      </c>
      <c r="E2592" s="1022" t="str">
        <f>'PETI 2026'!W18</f>
        <v>Oficina de Informática y  Desarrollo Tecnológico
SSMRC</v>
      </c>
      <c r="F2592" s="1022" t="str">
        <f>'PETI 2026'!F18</f>
        <v>Seguimiento a la consolidación de la plataforma de interoperabilidad del INM.</v>
      </c>
      <c r="G2592" s="1022">
        <v>10</v>
      </c>
      <c r="H2592" s="1022" t="s">
        <v>143</v>
      </c>
      <c r="I2592" s="1022">
        <f>'PETI 2026'!T18</f>
        <v>5</v>
      </c>
      <c r="J2592" s="1022">
        <f>'PETI 2026'!H18+'PETI 2026'!I18+'PETI 2026'!J18+'PETI 2026'!K18+'PETI 2026'!L18+'PETI 2026'!M18+'PETI 2026'!N18+'PETI 2026'!O18+'PETI 2026'!P18+'PETI 2026'!Q18</f>
        <v>4</v>
      </c>
      <c r="K2592" s="1030">
        <f>'PETI 2026'!Y18+'PETI 2026'!Z18+'PETI 2026'!AA18+'PETI 2026'!AB18+'PETI 2026'!AC18+'PETI 2026'!AD18+'PETI 2026'!AE18+'PETI 2026'!AF18+'PETI 2026'!AG18+'PETI 2026'!AH18</f>
        <v>1</v>
      </c>
      <c r="L2592" s="1031">
        <f t="shared" si="364"/>
        <v>0.8</v>
      </c>
      <c r="M2592" s="1031">
        <f t="shared" si="365"/>
        <v>0.2</v>
      </c>
      <c r="N2592" s="1022">
        <f>'PETI 2026'!Q18</f>
        <v>0</v>
      </c>
      <c r="O2592" s="1030">
        <f>'PETI 2026'!AH18</f>
        <v>0</v>
      </c>
      <c r="P2592" s="1029" t="e">
        <f t="shared" si="366"/>
        <v>#DIV/0!</v>
      </c>
      <c r="Q2592" s="1029"/>
      <c r="R2592" s="1030">
        <f t="shared" si="367"/>
        <v>-3</v>
      </c>
      <c r="S2592" s="1030">
        <f t="shared" si="368"/>
        <v>0</v>
      </c>
    </row>
    <row r="2593" spans="1:19" ht="15.75" customHeight="1">
      <c r="A2593" s="1022">
        <v>12</v>
      </c>
      <c r="B2593" s="1023" t="str">
        <f>'PETI 2026'!E19</f>
        <v>PETI12</v>
      </c>
      <c r="C2593" s="1022" t="str">
        <f t="shared" si="344"/>
        <v>PETI</v>
      </c>
      <c r="D2593" s="1057" t="s">
        <v>115</v>
      </c>
      <c r="E2593" s="1022" t="str">
        <f>'PETI 2026'!W19</f>
        <v>Oficina de Informática y  Desarrollo Tecnológico
SSMRC</v>
      </c>
      <c r="F2593" s="1022" t="str">
        <f>'PETI 2026'!F19</f>
        <v>Plan de intervención de soluciones tecnológicas y gestión de información del INM.</v>
      </c>
      <c r="G2593" s="1022">
        <v>10</v>
      </c>
      <c r="H2593" s="1022" t="s">
        <v>143</v>
      </c>
      <c r="I2593" s="1022">
        <f>'PETI 2026'!T19</f>
        <v>5</v>
      </c>
      <c r="J2593" s="1022">
        <f>'PETI 2026'!H19+'PETI 2026'!I19+'PETI 2026'!J19+'PETI 2026'!K19+'PETI 2026'!L19+'PETI 2026'!M19+'PETI 2026'!N19+'PETI 2026'!O19+'PETI 2026'!P19+'PETI 2026'!Q19</f>
        <v>4</v>
      </c>
      <c r="K2593" s="1030">
        <f>'PETI 2026'!Y19+'PETI 2026'!Z19+'PETI 2026'!AA19+'PETI 2026'!AB19+'PETI 2026'!AC19+'PETI 2026'!AD19+'PETI 2026'!AE19+'PETI 2026'!AF19+'PETI 2026'!AG19+'PETI 2026'!AH19</f>
        <v>1</v>
      </c>
      <c r="L2593" s="1031">
        <f t="shared" si="364"/>
        <v>0.8</v>
      </c>
      <c r="M2593" s="1031">
        <f t="shared" si="365"/>
        <v>0.2</v>
      </c>
      <c r="N2593" s="1022">
        <f>'PETI 2026'!Q19</f>
        <v>0</v>
      </c>
      <c r="O2593" s="1030">
        <f>'PETI 2026'!AH19</f>
        <v>0</v>
      </c>
      <c r="P2593" s="1029" t="e">
        <f t="shared" si="366"/>
        <v>#DIV/0!</v>
      </c>
      <c r="Q2593" s="1029"/>
      <c r="R2593" s="1030">
        <f t="shared" si="367"/>
        <v>-3</v>
      </c>
      <c r="S2593" s="1030">
        <f t="shared" si="368"/>
        <v>0</v>
      </c>
    </row>
    <row r="2594" spans="1:19" ht="15.75" customHeight="1">
      <c r="A2594" s="1022">
        <v>13</v>
      </c>
      <c r="B2594" s="1023" t="str">
        <f>'PETI 2026'!E20</f>
        <v>PETI13</v>
      </c>
      <c r="C2594" s="1022" t="str">
        <f t="shared" si="344"/>
        <v>PETI</v>
      </c>
      <c r="D2594" s="1057" t="s">
        <v>115</v>
      </c>
      <c r="E2594" s="1022" t="str">
        <f>'PETI 2026'!W20</f>
        <v>Oficina de Informática y  Desarrollo Tecnológico
SSMRC</v>
      </c>
      <c r="F2594" s="1022" t="str">
        <f>'PETI 2026'!F20</f>
        <v>Apropiar la arquitectura de referencia de soluciones de servicios tecnológicos</v>
      </c>
      <c r="G2594" s="1022">
        <v>10</v>
      </c>
      <c r="H2594" s="1022" t="s">
        <v>143</v>
      </c>
      <c r="I2594" s="1022">
        <f>'PETI 2026'!T20</f>
        <v>5</v>
      </c>
      <c r="J2594" s="1022">
        <f>'PETI 2026'!H20+'PETI 2026'!I20+'PETI 2026'!J20+'PETI 2026'!K20+'PETI 2026'!L20+'PETI 2026'!M20+'PETI 2026'!N20+'PETI 2026'!O20+'PETI 2026'!P20+'PETI 2026'!Q20</f>
        <v>4</v>
      </c>
      <c r="K2594" s="1030">
        <f>'PETI 2026'!Y20+'PETI 2026'!Z20+'PETI 2026'!AA20+'PETI 2026'!AB20+'PETI 2026'!AC20+'PETI 2026'!AD20+'PETI 2026'!AE20+'PETI 2026'!AF20+'PETI 2026'!AG20+'PETI 2026'!AH20</f>
        <v>1</v>
      </c>
      <c r="L2594" s="1031">
        <f t="shared" si="364"/>
        <v>0.8</v>
      </c>
      <c r="M2594" s="1031">
        <f t="shared" si="365"/>
        <v>0.2</v>
      </c>
      <c r="N2594" s="1022">
        <f>'PETI 2026'!Q20</f>
        <v>0</v>
      </c>
      <c r="O2594" s="1030">
        <f>'PETI 2026'!AH20</f>
        <v>0</v>
      </c>
      <c r="P2594" s="1029" t="e">
        <f t="shared" si="366"/>
        <v>#DIV/0!</v>
      </c>
      <c r="Q2594" s="1029"/>
      <c r="R2594" s="1030">
        <f t="shared" si="367"/>
        <v>-3</v>
      </c>
      <c r="S2594" s="1030">
        <f t="shared" si="368"/>
        <v>0</v>
      </c>
    </row>
    <row r="2595" spans="1:19" ht="15.75" customHeight="1">
      <c r="A2595" s="1022">
        <v>14</v>
      </c>
      <c r="B2595" s="1023" t="str">
        <f>'PETI 2026'!E21</f>
        <v>PETI14</v>
      </c>
      <c r="C2595" s="1022" t="str">
        <f t="shared" si="344"/>
        <v>PETI</v>
      </c>
      <c r="D2595" s="1057" t="s">
        <v>115</v>
      </c>
      <c r="E2595" s="1022" t="str">
        <f>'PETI 2026'!W21</f>
        <v>Oficina de Informática y  Desarrollo Tecnológico
SSMRC</v>
      </c>
      <c r="F2595" s="1022" t="str">
        <f>'PETI 2026'!F21</f>
        <v xml:space="preserve"> Implementación de soluciones con Power Platform</v>
      </c>
      <c r="G2595" s="1022">
        <v>10</v>
      </c>
      <c r="H2595" s="1022" t="s">
        <v>143</v>
      </c>
      <c r="I2595" s="1022">
        <f>'PETI 2026'!T21</f>
        <v>4</v>
      </c>
      <c r="J2595" s="1022">
        <f>'PETI 2026'!H21+'PETI 2026'!I21+'PETI 2026'!J21+'PETI 2026'!K21+'PETI 2026'!L21+'PETI 2026'!M21+'PETI 2026'!N21+'PETI 2026'!O21+'PETI 2026'!P21+'PETI 2026'!Q21</f>
        <v>3</v>
      </c>
      <c r="K2595" s="1030">
        <f>'PETI 2026'!Y21+'PETI 2026'!Z21+'PETI 2026'!AA21+'PETI 2026'!AB21+'PETI 2026'!AC21+'PETI 2026'!AD21+'PETI 2026'!AE21+'PETI 2026'!AF21+'PETI 2026'!AG21+'PETI 2026'!AH21</f>
        <v>1</v>
      </c>
      <c r="L2595" s="1031">
        <f t="shared" si="364"/>
        <v>0.75</v>
      </c>
      <c r="M2595" s="1031">
        <f t="shared" si="365"/>
        <v>0.25</v>
      </c>
      <c r="N2595" s="1022">
        <f>'PETI 2026'!Q21</f>
        <v>1</v>
      </c>
      <c r="O2595" s="1030">
        <f>'PETI 2026'!AH21</f>
        <v>0</v>
      </c>
      <c r="P2595" s="1029">
        <f t="shared" si="366"/>
        <v>0</v>
      </c>
      <c r="Q2595" s="1029"/>
      <c r="R2595" s="1030">
        <f t="shared" si="367"/>
        <v>-2</v>
      </c>
      <c r="S2595" s="1030">
        <f t="shared" si="368"/>
        <v>-1</v>
      </c>
    </row>
    <row r="2596" spans="1:19" ht="15.75" customHeight="1">
      <c r="A2596" s="1022">
        <v>15</v>
      </c>
      <c r="B2596" s="1023" t="str">
        <f>'PETI 2026'!E22</f>
        <v>PETI15</v>
      </c>
      <c r="C2596" s="1022" t="str">
        <f t="shared" si="344"/>
        <v>PETI</v>
      </c>
      <c r="D2596" s="1057" t="s">
        <v>115</v>
      </c>
      <c r="E2596" s="1022" t="str">
        <f>'PETI 2026'!W22</f>
        <v>Oficina de Informática y  Desarrollo Tecnológico
Oficina Asesora de Planeación</v>
      </c>
      <c r="F2596" s="1022" t="str">
        <f>'PETI 2026'!F22</f>
        <v>Diseño e implementación del MDM.</v>
      </c>
      <c r="G2596" s="1022">
        <v>10</v>
      </c>
      <c r="H2596" s="1022" t="s">
        <v>143</v>
      </c>
      <c r="I2596" s="1022">
        <f>'PETI 2026'!T22</f>
        <v>5</v>
      </c>
      <c r="J2596" s="1022">
        <f>'PETI 2026'!H22+'PETI 2026'!I22+'PETI 2026'!J22+'PETI 2026'!K22+'PETI 2026'!L22+'PETI 2026'!M22+'PETI 2026'!N22+'PETI 2026'!O22+'PETI 2026'!P22+'PETI 2026'!Q22</f>
        <v>4</v>
      </c>
      <c r="K2596" s="1030">
        <f>'PETI 2026'!Y22+'PETI 2026'!Z22+'PETI 2026'!AA22+'PETI 2026'!AB22+'PETI 2026'!AC22+'PETI 2026'!AD22+'PETI 2026'!AE22+'PETI 2026'!AF22+'PETI 2026'!AG22+'PETI 2026'!AH22</f>
        <v>1</v>
      </c>
      <c r="L2596" s="1031">
        <f t="shared" si="364"/>
        <v>0.8</v>
      </c>
      <c r="M2596" s="1031">
        <f t="shared" si="365"/>
        <v>0.2</v>
      </c>
      <c r="N2596" s="1022">
        <f>'PETI 2026'!Q22</f>
        <v>0</v>
      </c>
      <c r="O2596" s="1030">
        <f>'PETI 2026'!AH22</f>
        <v>0</v>
      </c>
      <c r="P2596" s="1029" t="e">
        <f t="shared" si="366"/>
        <v>#DIV/0!</v>
      </c>
      <c r="Q2596" s="1029"/>
      <c r="R2596" s="1030">
        <f t="shared" si="367"/>
        <v>-3</v>
      </c>
      <c r="S2596" s="1030">
        <f t="shared" si="368"/>
        <v>0</v>
      </c>
    </row>
    <row r="2597" spans="1:19" ht="15.75" customHeight="1">
      <c r="A2597" s="1022">
        <v>16</v>
      </c>
      <c r="B2597" s="1023" t="str">
        <f>'PETI 2026'!E23</f>
        <v>PETI16</v>
      </c>
      <c r="C2597" s="1022" t="str">
        <f t="shared" si="344"/>
        <v>PETI</v>
      </c>
      <c r="D2597" s="1057" t="s">
        <v>115</v>
      </c>
      <c r="E2597" s="1022" t="str">
        <f>'PETI 2026'!W23</f>
        <v xml:space="preserve">Oficina de Informática y  Desarrollo Tecnológico
</v>
      </c>
      <c r="F2597" s="1022" t="str">
        <f>'PETI 2026'!F23</f>
        <v xml:space="preserve">Implementar el Plan Estratégico de Seguridad y Privacidad de la información </v>
      </c>
      <c r="G2597" s="1022">
        <v>10</v>
      </c>
      <c r="H2597" s="1022" t="s">
        <v>143</v>
      </c>
      <c r="I2597" s="1022">
        <f>'PETI 2026'!T23</f>
        <v>3</v>
      </c>
      <c r="J2597" s="1022">
        <f>'PETI 2026'!H23+'PETI 2026'!I23+'PETI 2026'!J23+'PETI 2026'!K23+'PETI 2026'!L23+'PETI 2026'!M23+'PETI 2026'!N23+'PETI 2026'!O23+'PETI 2026'!P23+'PETI 2026'!Q23</f>
        <v>2</v>
      </c>
      <c r="K2597" s="1030">
        <f>'PETI 2026'!Y23+'PETI 2026'!Z23+'PETI 2026'!AA23+'PETI 2026'!AB23+'PETI 2026'!AC23+'PETI 2026'!AD23+'PETI 2026'!AE23+'PETI 2026'!AF23+'PETI 2026'!AG23+'PETI 2026'!AH23</f>
        <v>1</v>
      </c>
      <c r="L2597" s="1031">
        <f t="shared" si="364"/>
        <v>0.66666666666666663</v>
      </c>
      <c r="M2597" s="1031">
        <f t="shared" si="365"/>
        <v>0.33333333333333331</v>
      </c>
      <c r="N2597" s="1022">
        <f>'PETI 2026'!Q23</f>
        <v>0</v>
      </c>
      <c r="O2597" s="1030">
        <f>'PETI 2026'!AH23</f>
        <v>0</v>
      </c>
      <c r="P2597" s="1029" t="e">
        <f t="shared" si="366"/>
        <v>#DIV/0!</v>
      </c>
      <c r="Q2597" s="1029"/>
      <c r="R2597" s="1030">
        <f t="shared" si="367"/>
        <v>-1</v>
      </c>
      <c r="S2597" s="1030">
        <f t="shared" si="368"/>
        <v>0</v>
      </c>
    </row>
    <row r="2598" spans="1:19" ht="15.75" customHeight="1">
      <c r="A2598" s="1022">
        <v>17</v>
      </c>
      <c r="B2598" s="1023" t="str">
        <f>'PETI 2026'!E24</f>
        <v>PETI17</v>
      </c>
      <c r="C2598" s="1022" t="str">
        <f t="shared" ref="C2598:C2653" si="369">C2577</f>
        <v>PETI</v>
      </c>
      <c r="D2598" s="1057" t="s">
        <v>115</v>
      </c>
      <c r="E2598" s="1022" t="str">
        <f>'PETI 2026'!W24</f>
        <v>Oficina de Informática y  Desarrollo Tecnológico</v>
      </c>
      <c r="F2598" s="1022" t="str">
        <f>'PETI 2026'!F24</f>
        <v>Adopción e implementación de la arquitectura de seguridad de la información y ciberseguridad</v>
      </c>
      <c r="G2598" s="1022">
        <v>10</v>
      </c>
      <c r="H2598" s="1022" t="s">
        <v>143</v>
      </c>
      <c r="I2598" s="1022">
        <f>'PETI 2026'!T24</f>
        <v>4</v>
      </c>
      <c r="J2598" s="1022">
        <f>'PETI 2026'!H24+'PETI 2026'!I24+'PETI 2026'!J24+'PETI 2026'!K24+'PETI 2026'!L24+'PETI 2026'!M24+'PETI 2026'!N24+'PETI 2026'!O24+'PETI 2026'!P24+'PETI 2026'!Q24</f>
        <v>3</v>
      </c>
      <c r="K2598" s="1030">
        <f>'PETI 2026'!Y24+'PETI 2026'!Z24+'PETI 2026'!AA24+'PETI 2026'!AB24+'PETI 2026'!AC24+'PETI 2026'!AD24+'PETI 2026'!AE24+'PETI 2026'!AF24+'PETI 2026'!AG24+'PETI 2026'!AH24</f>
        <v>1</v>
      </c>
      <c r="L2598" s="1031">
        <f t="shared" ref="L2598:L2605" si="370">J2598/I2598</f>
        <v>0.75</v>
      </c>
      <c r="M2598" s="1031">
        <f t="shared" ref="M2598:M2605" si="371">K2598/I2598</f>
        <v>0.25</v>
      </c>
      <c r="N2598" s="1022">
        <f>'PETI 2026'!Q24</f>
        <v>0</v>
      </c>
      <c r="O2598" s="1030">
        <f>'PETI 2026'!AH24</f>
        <v>0</v>
      </c>
      <c r="P2598" s="1029" t="e">
        <f t="shared" ref="P2598:P2605" si="372">O2598/N2598</f>
        <v>#DIV/0!</v>
      </c>
      <c r="Q2598" s="1029"/>
      <c r="R2598" s="1030">
        <f t="shared" ref="R2598:R2605" si="373">K2598-J2598</f>
        <v>-2</v>
      </c>
      <c r="S2598" s="1030">
        <f t="shared" ref="S2598:S2605" si="374">O2598-N2598</f>
        <v>0</v>
      </c>
    </row>
    <row r="2599" spans="1:19" ht="15.75" customHeight="1">
      <c r="A2599" s="1022">
        <v>18</v>
      </c>
      <c r="B2599" s="1023" t="str">
        <f>'PETI 2026'!E25</f>
        <v>PETI18</v>
      </c>
      <c r="C2599" s="1022" t="str">
        <f t="shared" si="369"/>
        <v>PETI</v>
      </c>
      <c r="D2599" s="1057" t="s">
        <v>115</v>
      </c>
      <c r="E2599" s="1022" t="str">
        <f>'PETI 2026'!W25</f>
        <v>Oficina de Informática y  Desarrollo Tecnológico</v>
      </c>
      <c r="F2599" s="1022" t="str">
        <f>'PETI 2026'!F25</f>
        <v>Solución de gestión de identidades</v>
      </c>
      <c r="G2599" s="1022">
        <v>10</v>
      </c>
      <c r="H2599" s="1022" t="s">
        <v>143</v>
      </c>
      <c r="I2599" s="1022">
        <f>'PETI 2026'!T25</f>
        <v>6</v>
      </c>
      <c r="J2599" s="1022">
        <f>'PETI 2026'!H25+'PETI 2026'!I25+'PETI 2026'!J25+'PETI 2026'!K25+'PETI 2026'!L25+'PETI 2026'!M25+'PETI 2026'!N25+'PETI 2026'!O25+'PETI 2026'!P25+'PETI 2026'!Q25</f>
        <v>5</v>
      </c>
      <c r="K2599" s="1030">
        <f>'PETI 2026'!Y25+'PETI 2026'!Z25+'PETI 2026'!AA25+'PETI 2026'!AB25+'PETI 2026'!AC25+'PETI 2026'!AD25+'PETI 2026'!AE25+'PETI 2026'!AF25+'PETI 2026'!AG25+'PETI 2026'!AH25</f>
        <v>1</v>
      </c>
      <c r="L2599" s="1031">
        <f t="shared" si="370"/>
        <v>0.83333333333333337</v>
      </c>
      <c r="M2599" s="1031">
        <f t="shared" si="371"/>
        <v>0.16666666666666666</v>
      </c>
      <c r="N2599" s="1022">
        <f>'PETI 2026'!Q25</f>
        <v>0</v>
      </c>
      <c r="O2599" s="1030">
        <f>'PETI 2026'!AH25</f>
        <v>0</v>
      </c>
      <c r="P2599" s="1029" t="e">
        <f t="shared" si="372"/>
        <v>#DIV/0!</v>
      </c>
      <c r="Q2599" s="1029"/>
      <c r="R2599" s="1030">
        <f t="shared" si="373"/>
        <v>-4</v>
      </c>
      <c r="S2599" s="1030">
        <f t="shared" si="374"/>
        <v>0</v>
      </c>
    </row>
    <row r="2600" spans="1:19" ht="15.75" customHeight="1">
      <c r="A2600" s="1022">
        <v>19</v>
      </c>
      <c r="B2600" s="1023" t="str">
        <f>'PETI 2026'!E26</f>
        <v>PETI19</v>
      </c>
      <c r="C2600" s="1022" t="str">
        <f t="shared" si="369"/>
        <v>PETI</v>
      </c>
      <c r="D2600" s="1057" t="s">
        <v>115</v>
      </c>
      <c r="E2600" s="1022" t="str">
        <f>'PETI 2026'!W26</f>
        <v>Oficina de Informática y  Desarrollo Tecnológico</v>
      </c>
      <c r="F2600" s="1022" t="str">
        <f>'PETI 2026'!F26</f>
        <v xml:space="preserve">Mejoramiento herramienta de Help Desk que cubra los dominios de ITIL </v>
      </c>
      <c r="G2600" s="1022">
        <v>10</v>
      </c>
      <c r="H2600" s="1022" t="s">
        <v>143</v>
      </c>
      <c r="I2600" s="1022">
        <f>'PETI 2026'!T26</f>
        <v>6</v>
      </c>
      <c r="J2600" s="1022">
        <f>'PETI 2026'!H26+'PETI 2026'!I26+'PETI 2026'!J26+'PETI 2026'!K26+'PETI 2026'!L26+'PETI 2026'!M26+'PETI 2026'!N26+'PETI 2026'!O26+'PETI 2026'!P26+'PETI 2026'!Q26</f>
        <v>5</v>
      </c>
      <c r="K2600" s="1030">
        <f>'PETI 2026'!Y26+'PETI 2026'!Z26+'PETI 2026'!AA26+'PETI 2026'!AB26+'PETI 2026'!AC26+'PETI 2026'!AD26+'PETI 2026'!AE26+'PETI 2026'!AF26+'PETI 2026'!AG26+'PETI 2026'!AH26</f>
        <v>1</v>
      </c>
      <c r="L2600" s="1031">
        <f t="shared" si="370"/>
        <v>0.83333333333333337</v>
      </c>
      <c r="M2600" s="1031">
        <f t="shared" si="371"/>
        <v>0.16666666666666666</v>
      </c>
      <c r="N2600" s="1022">
        <f>'PETI 2026'!Q26</f>
        <v>0</v>
      </c>
      <c r="O2600" s="1030">
        <f>'PETI 2026'!AH26</f>
        <v>0</v>
      </c>
      <c r="P2600" s="1029" t="e">
        <f t="shared" si="372"/>
        <v>#DIV/0!</v>
      </c>
      <c r="Q2600" s="1029"/>
      <c r="R2600" s="1030">
        <f t="shared" si="373"/>
        <v>-4</v>
      </c>
      <c r="S2600" s="1030">
        <f t="shared" si="374"/>
        <v>0</v>
      </c>
    </row>
    <row r="2601" spans="1:19" ht="15.75" customHeight="1">
      <c r="A2601" s="1022">
        <v>20</v>
      </c>
      <c r="B2601" s="1023" t="str">
        <f>'PETI 2026'!E27</f>
        <v>PETI20</v>
      </c>
      <c r="C2601" s="1022" t="str">
        <f t="shared" si="369"/>
        <v>PETI</v>
      </c>
      <c r="D2601" s="1057" t="s">
        <v>115</v>
      </c>
      <c r="E2601" s="1022" t="str">
        <f>'PETI 2026'!W27</f>
        <v>Oficina de Informática y  Desarrollo Tecnológico</v>
      </c>
      <c r="F2601" s="1022" t="str">
        <f>'PETI 2026'!F27</f>
        <v>Implementación y puesta en producción del DEVOPS Institucional</v>
      </c>
      <c r="G2601" s="1022">
        <v>10</v>
      </c>
      <c r="H2601" s="1022" t="s">
        <v>143</v>
      </c>
      <c r="I2601" s="1022">
        <f>'PETI 2026'!T27</f>
        <v>6</v>
      </c>
      <c r="J2601" s="1022">
        <f>'PETI 2026'!H27+'PETI 2026'!I27+'PETI 2026'!J27+'PETI 2026'!K27+'PETI 2026'!L27+'PETI 2026'!M27+'PETI 2026'!N27+'PETI 2026'!O27+'PETI 2026'!P27+'PETI 2026'!Q27</f>
        <v>5</v>
      </c>
      <c r="K2601" s="1030">
        <f>'PETI 2026'!Y27+'PETI 2026'!Z27+'PETI 2026'!AA27+'PETI 2026'!AB27+'PETI 2026'!AC27+'PETI 2026'!AD27+'PETI 2026'!AE27+'PETI 2026'!AF27+'PETI 2026'!AG27+'PETI 2026'!AH27</f>
        <v>1</v>
      </c>
      <c r="L2601" s="1031">
        <f t="shared" si="370"/>
        <v>0.83333333333333337</v>
      </c>
      <c r="M2601" s="1031">
        <f t="shared" si="371"/>
        <v>0.16666666666666666</v>
      </c>
      <c r="N2601" s="1022">
        <f>'PETI 2026'!Q27</f>
        <v>0</v>
      </c>
      <c r="O2601" s="1030">
        <f>'PETI 2026'!AH27</f>
        <v>0</v>
      </c>
      <c r="P2601" s="1029" t="e">
        <f t="shared" si="372"/>
        <v>#DIV/0!</v>
      </c>
      <c r="Q2601" s="1029"/>
      <c r="R2601" s="1030">
        <f t="shared" si="373"/>
        <v>-4</v>
      </c>
      <c r="S2601" s="1030">
        <f t="shared" si="374"/>
        <v>0</v>
      </c>
    </row>
    <row r="2602" spans="1:19" ht="15.75" customHeight="1">
      <c r="A2602" s="1022">
        <v>21</v>
      </c>
      <c r="B2602" s="1023" t="str">
        <f>'PETI 2026'!E28</f>
        <v>PETI21</v>
      </c>
      <c r="C2602" s="1022" t="str">
        <f t="shared" si="369"/>
        <v>PETI</v>
      </c>
      <c r="D2602" s="1057" t="s">
        <v>115</v>
      </c>
      <c r="E2602" s="1022" t="str">
        <f>'PETI 2026'!W28</f>
        <v>Oficina de Informática y  Desarrollo Tecnológico</v>
      </c>
      <c r="F2602" s="1022" t="str">
        <f>'PETI 2026'!F28</f>
        <v>Consolidación de IPV4-IPV6</v>
      </c>
      <c r="G2602" s="1022">
        <v>10</v>
      </c>
      <c r="H2602" s="1022" t="s">
        <v>143</v>
      </c>
      <c r="I2602" s="1022">
        <f>'PETI 2026'!T28</f>
        <v>9</v>
      </c>
      <c r="J2602" s="1022">
        <f>'PETI 2026'!H28+'PETI 2026'!I28+'PETI 2026'!J28+'PETI 2026'!K28+'PETI 2026'!L28+'PETI 2026'!M28+'PETI 2026'!N28+'PETI 2026'!O28+'PETI 2026'!P28+'PETI 2026'!Q28</f>
        <v>8</v>
      </c>
      <c r="K2602" s="1030">
        <f>'PETI 2026'!Y28+'PETI 2026'!Z28+'PETI 2026'!AA28+'PETI 2026'!AB28+'PETI 2026'!AC28+'PETI 2026'!AD28+'PETI 2026'!AE28+'PETI 2026'!AF28+'PETI 2026'!AG28+'PETI 2026'!AH28</f>
        <v>1</v>
      </c>
      <c r="L2602" s="1031">
        <f t="shared" si="370"/>
        <v>0.88888888888888884</v>
      </c>
      <c r="M2602" s="1031">
        <f t="shared" si="371"/>
        <v>0.1111111111111111</v>
      </c>
      <c r="N2602" s="1022">
        <f>'PETI 2026'!Q28</f>
        <v>0</v>
      </c>
      <c r="O2602" s="1030">
        <f>'PETI 2026'!AH28</f>
        <v>0</v>
      </c>
      <c r="P2602" s="1029" t="e">
        <f t="shared" si="372"/>
        <v>#DIV/0!</v>
      </c>
      <c r="Q2602" s="1029"/>
      <c r="R2602" s="1030">
        <f t="shared" si="373"/>
        <v>-7</v>
      </c>
      <c r="S2602" s="1030">
        <f t="shared" si="374"/>
        <v>0</v>
      </c>
    </row>
    <row r="2603" spans="1:19" ht="15.75" customHeight="1">
      <c r="A2603" s="1022">
        <v>22</v>
      </c>
      <c r="B2603" s="1023" t="str">
        <f>'PETI 2026'!E29</f>
        <v>PETI22</v>
      </c>
      <c r="C2603" s="1022" t="str">
        <f t="shared" si="369"/>
        <v>PETI</v>
      </c>
      <c r="D2603" s="1057" t="s">
        <v>115</v>
      </c>
      <c r="E2603" s="1022" t="str">
        <f>'PETI 2026'!W29</f>
        <v>Oficina de Informática y  Desarrollo Tecnológico</v>
      </c>
      <c r="F2603" s="1022" t="str">
        <f>'PETI 2026'!F29</f>
        <v>Gestión de infraestructura de red y telecomunicaciones</v>
      </c>
      <c r="G2603" s="1022">
        <v>10</v>
      </c>
      <c r="H2603" s="1022" t="s">
        <v>143</v>
      </c>
      <c r="I2603" s="1022">
        <f>'PETI 2026'!T29</f>
        <v>10</v>
      </c>
      <c r="J2603" s="1022">
        <f>'PETI 2026'!H29+'PETI 2026'!I29+'PETI 2026'!J29+'PETI 2026'!K29+'PETI 2026'!L29+'PETI 2026'!M29+'PETI 2026'!N29+'PETI 2026'!O29+'PETI 2026'!P29+'PETI 2026'!Q29</f>
        <v>7</v>
      </c>
      <c r="K2603" s="1030">
        <f>'PETI 2026'!Y29+'PETI 2026'!Z29+'PETI 2026'!AA29+'PETI 2026'!AB29+'PETI 2026'!AC29+'PETI 2026'!AD29+'PETI 2026'!AE29+'PETI 2026'!AF29+'PETI 2026'!AG29+'PETI 2026'!AH29</f>
        <v>2</v>
      </c>
      <c r="L2603" s="1031">
        <f t="shared" si="370"/>
        <v>0.7</v>
      </c>
      <c r="M2603" s="1031">
        <f t="shared" si="371"/>
        <v>0.2</v>
      </c>
      <c r="N2603" s="1022">
        <f>'PETI 2026'!Q29</f>
        <v>0</v>
      </c>
      <c r="O2603" s="1030">
        <f>'PETI 2026'!AH29</f>
        <v>0</v>
      </c>
      <c r="P2603" s="1029" t="e">
        <f t="shared" si="372"/>
        <v>#DIV/0!</v>
      </c>
      <c r="Q2603" s="1029"/>
      <c r="R2603" s="1030">
        <f t="shared" si="373"/>
        <v>-5</v>
      </c>
      <c r="S2603" s="1030">
        <f t="shared" si="374"/>
        <v>0</v>
      </c>
    </row>
    <row r="2604" spans="1:19" ht="15.75" customHeight="1">
      <c r="A2604" s="1022">
        <v>23</v>
      </c>
      <c r="B2604" s="1023" t="str">
        <f>'PETI 2026'!E30</f>
        <v>PETI23</v>
      </c>
      <c r="C2604" s="1022" t="str">
        <f t="shared" si="369"/>
        <v>PETI</v>
      </c>
      <c r="D2604" s="1057" t="s">
        <v>115</v>
      </c>
      <c r="E2604" s="1022" t="str">
        <f>'PETI 2026'!W30</f>
        <v>Oficina de Informática y  Desarrollo Tecnológico</v>
      </c>
      <c r="F2604" s="1022" t="str">
        <f>'PETI 2026'!F30</f>
        <v xml:space="preserve"> Plan de intervención de servicios tecnológicos</v>
      </c>
      <c r="G2604" s="1022">
        <v>10</v>
      </c>
      <c r="H2604" s="1022" t="s">
        <v>143</v>
      </c>
      <c r="I2604" s="1022">
        <f>'PETI 2026'!T30</f>
        <v>5</v>
      </c>
      <c r="J2604" s="1022">
        <f>'PETI 2026'!H30+'PETI 2026'!I30+'PETI 2026'!J30+'PETI 2026'!K30+'PETI 2026'!L30+'PETI 2026'!M30+'PETI 2026'!N30+'PETI 2026'!O30+'PETI 2026'!P30+'PETI 2026'!Q30</f>
        <v>4</v>
      </c>
      <c r="K2604" s="1030">
        <f>'PETI 2026'!Y30+'PETI 2026'!Z30+'PETI 2026'!AA30+'PETI 2026'!AB30+'PETI 2026'!AC30+'PETI 2026'!AD30+'PETI 2026'!AE30+'PETI 2026'!AF30+'PETI 2026'!AG30+'PETI 2026'!AH30</f>
        <v>2</v>
      </c>
      <c r="L2604" s="1031">
        <f t="shared" si="370"/>
        <v>0.8</v>
      </c>
      <c r="M2604" s="1031">
        <f t="shared" si="371"/>
        <v>0.4</v>
      </c>
      <c r="N2604" s="1022">
        <f>'PETI 2026'!Q30</f>
        <v>0</v>
      </c>
      <c r="O2604" s="1030">
        <f>'PETI 2026'!AH30</f>
        <v>0</v>
      </c>
      <c r="P2604" s="1029" t="e">
        <f t="shared" si="372"/>
        <v>#DIV/0!</v>
      </c>
      <c r="Q2604" s="1029"/>
      <c r="R2604" s="1030">
        <f t="shared" si="373"/>
        <v>-2</v>
      </c>
      <c r="S2604" s="1030">
        <f t="shared" si="374"/>
        <v>0</v>
      </c>
    </row>
    <row r="2605" spans="1:19" ht="15.75" customHeight="1">
      <c r="A2605" s="1022">
        <v>24</v>
      </c>
      <c r="B2605" s="1023" t="str">
        <f>'PETI 2026'!E31</f>
        <v>PETI24</v>
      </c>
      <c r="C2605" s="1022" t="str">
        <f t="shared" si="369"/>
        <v>PETI</v>
      </c>
      <c r="D2605" s="1057" t="s">
        <v>115</v>
      </c>
      <c r="E2605" s="1022" t="str">
        <f>'PETI 2026'!W31</f>
        <v>Oficina de Informática y  Desarrollo Tecnológico</v>
      </c>
      <c r="F2605"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605" s="1022">
        <v>10</v>
      </c>
      <c r="H2605" s="1022" t="s">
        <v>143</v>
      </c>
      <c r="I2605" s="1022">
        <f>'PETI 2026'!T31</f>
        <v>3</v>
      </c>
      <c r="J2605" s="1022">
        <f>'PETI 2026'!H31+'PETI 2026'!I31+'PETI 2026'!J31+'PETI 2026'!K31+'PETI 2026'!L31+'PETI 2026'!M31+'PETI 2026'!N31+'PETI 2026'!O31+'PETI 2026'!P31+'PETI 2026'!Q31</f>
        <v>2</v>
      </c>
      <c r="K2605" s="1030">
        <f>'PETI 2026'!Y31+'PETI 2026'!Z31+'PETI 2026'!AA31+'PETI 2026'!AB31+'PETI 2026'!AC31+'PETI 2026'!AD31+'PETI 2026'!AE31+'PETI 2026'!AF31+'PETI 2026'!AG31+'PETI 2026'!AH31</f>
        <v>1</v>
      </c>
      <c r="L2605" s="1031">
        <f t="shared" si="370"/>
        <v>0.66666666666666663</v>
      </c>
      <c r="M2605" s="1031">
        <f t="shared" si="371"/>
        <v>0.33333333333333331</v>
      </c>
      <c r="N2605" s="1022">
        <f>'PETI 2026'!Q31</f>
        <v>0</v>
      </c>
      <c r="O2605" s="1030">
        <f>'PETI 2026'!AH31</f>
        <v>0</v>
      </c>
      <c r="P2605" s="1029" t="e">
        <f t="shared" si="372"/>
        <v>#DIV/0!</v>
      </c>
      <c r="Q2605" s="1029"/>
      <c r="R2605" s="1030">
        <f t="shared" si="373"/>
        <v>-1</v>
      </c>
      <c r="S2605" s="1030">
        <f t="shared" si="374"/>
        <v>0</v>
      </c>
    </row>
    <row r="2606" spans="1:19" ht="15.75" customHeight="1">
      <c r="A2606" s="1022">
        <v>1</v>
      </c>
      <c r="B2606" s="1023" t="str">
        <f>'PETI 2026'!E8</f>
        <v>PETI1</v>
      </c>
      <c r="C2606" s="1022" t="str">
        <f t="shared" si="369"/>
        <v>PETI</v>
      </c>
      <c r="D2606" s="1057" t="s">
        <v>115</v>
      </c>
      <c r="E2606" s="1022" t="str">
        <f>'PETI 2026'!W8</f>
        <v>Oficina de Informática y  Desarrollo Tecnológico
Oficina Asesora de Planeación</v>
      </c>
      <c r="F2606"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606" s="1022">
        <v>11</v>
      </c>
      <c r="H2606" s="1022" t="s">
        <v>144</v>
      </c>
      <c r="I2606" s="1022">
        <f>'PETI 2026'!T8</f>
        <v>3</v>
      </c>
      <c r="J2606" s="1022">
        <f>'PETI 2026'!H8+'PETI 2026'!I8+'PETI 2026'!J8+'PETI 2026'!K8+'PETI 2026'!L8+'PETI 2026'!M8+'PETI 2026'!N8+'PETI 2026'!O8+'PETI 2026'!P8+'PETI 2026'!Q8+'PETI 2026'!R8</f>
        <v>3</v>
      </c>
      <c r="K2606" s="1030">
        <f>'PETI 2026'!Y8+'PETI 2026'!Z8+'PETI 2026'!AA8+'PETI 2026'!AB8+'PETI 2026'!AC8+'PETI 2026'!AD8+'PETI 2026'!AE8+'PETI 2026'!AF8+'PETI 2026'!AG8+'PETI 2026'!AH8+'PETI 2026'!AI8</f>
        <v>1</v>
      </c>
      <c r="L2606" s="1031">
        <f t="shared" ref="L2606:L2613" si="375">J2606/I2606</f>
        <v>1</v>
      </c>
      <c r="M2606" s="1031">
        <f t="shared" ref="M2606:M2613" si="376">K2606/I2606</f>
        <v>0.33333333333333331</v>
      </c>
      <c r="N2606" s="1022">
        <f>'PETI 2026'!R8</f>
        <v>1</v>
      </c>
      <c r="O2606" s="1030">
        <f>'PETI 2026'!AI8</f>
        <v>0</v>
      </c>
      <c r="P2606" s="1029">
        <f t="shared" ref="P2606:P2613" si="377">O2606/N2606</f>
        <v>0</v>
      </c>
      <c r="Q2606" s="1029"/>
      <c r="R2606" s="1030">
        <f t="shared" ref="R2606:R2613" si="378">K2606-J2606</f>
        <v>-2</v>
      </c>
      <c r="S2606" s="1030">
        <f t="shared" ref="S2606:S2613" si="379">O2606-N2606</f>
        <v>-1</v>
      </c>
    </row>
    <row r="2607" spans="1:19" ht="15.75" customHeight="1">
      <c r="A2607" s="1022">
        <v>2</v>
      </c>
      <c r="B2607" s="1023" t="str">
        <f>'PETI 2026'!E9</f>
        <v>PETI2</v>
      </c>
      <c r="C2607" s="1022" t="str">
        <f t="shared" si="369"/>
        <v>PETI</v>
      </c>
      <c r="D2607" s="1057" t="s">
        <v>115</v>
      </c>
      <c r="E2607" s="1022" t="str">
        <f>'PETI 2026'!W9</f>
        <v>Oficina Asesora de Planeación</v>
      </c>
      <c r="F2607" s="1022" t="str">
        <f>'PETI 2026'!F9</f>
        <v>Procesos y políticas de Gobierno de datos, arquitectura de datos, Calidad de datos, analítica de datos.</v>
      </c>
      <c r="G2607" s="1022">
        <v>11</v>
      </c>
      <c r="H2607" s="1022" t="s">
        <v>144</v>
      </c>
      <c r="I2607" s="1022">
        <f>'PETI 2026'!T9</f>
        <v>4</v>
      </c>
      <c r="J2607" s="1022">
        <f>'PETI 2026'!H9+'PETI 2026'!I9+'PETI 2026'!J9+'PETI 2026'!K9+'PETI 2026'!L9+'PETI 2026'!M9+'PETI 2026'!N9+'PETI 2026'!O9+'PETI 2026'!P9+'PETI 2026'!Q9+'PETI 2026'!R9</f>
        <v>4</v>
      </c>
      <c r="K2607" s="1030">
        <f>'PETI 2026'!Y9+'PETI 2026'!Z9+'PETI 2026'!AA9+'PETI 2026'!AB9+'PETI 2026'!AC9+'PETI 2026'!AD9+'PETI 2026'!AE9+'PETI 2026'!AF9+'PETI 2026'!AG9+'PETI 2026'!AH9+'PETI 2026'!AI9</f>
        <v>1</v>
      </c>
      <c r="L2607" s="1031">
        <f t="shared" si="375"/>
        <v>1</v>
      </c>
      <c r="M2607" s="1031">
        <f t="shared" si="376"/>
        <v>0.25</v>
      </c>
      <c r="N2607" s="1022">
        <f>'PETI 2026'!R9</f>
        <v>1</v>
      </c>
      <c r="O2607" s="1030">
        <f>'PETI 2026'!AI9</f>
        <v>0</v>
      </c>
      <c r="P2607" s="1029">
        <f t="shared" si="377"/>
        <v>0</v>
      </c>
      <c r="Q2607" s="1029"/>
      <c r="R2607" s="1030">
        <f t="shared" si="378"/>
        <v>-3</v>
      </c>
      <c r="S2607" s="1030">
        <f t="shared" si="379"/>
        <v>-1</v>
      </c>
    </row>
    <row r="2608" spans="1:19" ht="15.75" customHeight="1">
      <c r="A2608" s="1022">
        <v>3</v>
      </c>
      <c r="B2608" s="1023" t="str">
        <f>'PETI 2026'!E10</f>
        <v>PETI3</v>
      </c>
      <c r="C2608" s="1022" t="str">
        <f t="shared" si="369"/>
        <v>PETI</v>
      </c>
      <c r="D2608" s="1057" t="s">
        <v>115</v>
      </c>
      <c r="E2608" s="1022" t="str">
        <f>'PETI 2026'!W10</f>
        <v>Oficina Asesora de Planeación</v>
      </c>
      <c r="F2608" s="1022" t="str">
        <f>'PETI 2026'!F10</f>
        <v>Implementación de los procesos y políticas de  Gobierno de datos,  calidad de datos, arquitectura de dato y analítica</v>
      </c>
      <c r="G2608" s="1022">
        <v>11</v>
      </c>
      <c r="H2608" s="1022" t="s">
        <v>144</v>
      </c>
      <c r="I2608" s="1022">
        <f>'PETI 2026'!T10</f>
        <v>4</v>
      </c>
      <c r="J2608" s="1022">
        <f>'PETI 2026'!H10+'PETI 2026'!I10+'PETI 2026'!J10+'PETI 2026'!K10+'PETI 2026'!L10+'PETI 2026'!M10+'PETI 2026'!N10+'PETI 2026'!O10+'PETI 2026'!P10+'PETI 2026'!Q10+'PETI 2026'!R10</f>
        <v>3</v>
      </c>
      <c r="K2608" s="1030">
        <f>'PETI 2026'!Y10+'PETI 2026'!Z10+'PETI 2026'!AA10+'PETI 2026'!AB10+'PETI 2026'!AC10+'PETI 2026'!AD10+'PETI 2026'!AE10+'PETI 2026'!AF10+'PETI 2026'!AG10+'PETI 2026'!AH10+'PETI 2026'!AI10</f>
        <v>1</v>
      </c>
      <c r="L2608" s="1031">
        <f t="shared" si="375"/>
        <v>0.75</v>
      </c>
      <c r="M2608" s="1031">
        <f t="shared" si="376"/>
        <v>0.25</v>
      </c>
      <c r="N2608" s="1022">
        <f>'PETI 2026'!R10</f>
        <v>1</v>
      </c>
      <c r="O2608" s="1030">
        <f>'PETI 2026'!AI10</f>
        <v>0</v>
      </c>
      <c r="P2608" s="1029">
        <f t="shared" si="377"/>
        <v>0</v>
      </c>
      <c r="Q2608" s="1029"/>
      <c r="R2608" s="1030">
        <f t="shared" si="378"/>
        <v>-2</v>
      </c>
      <c r="S2608" s="1030">
        <f t="shared" si="379"/>
        <v>-1</v>
      </c>
    </row>
    <row r="2609" spans="1:19" ht="15.75" customHeight="1">
      <c r="A2609" s="1022">
        <v>4</v>
      </c>
      <c r="B2609" s="1023" t="str">
        <f>'PETI 2026'!E11</f>
        <v>PETI4</v>
      </c>
      <c r="C2609" s="1022" t="str">
        <f t="shared" si="369"/>
        <v>PETI</v>
      </c>
      <c r="D2609" s="1057" t="s">
        <v>115</v>
      </c>
      <c r="E2609" s="1022" t="str">
        <f>'PETI 2026'!W11</f>
        <v>Oficina de Informática y  Desarrollo Tecnológico
Oficina Asesora de Planeación</v>
      </c>
      <c r="F2609" s="1022" t="str">
        <f>'PETI 2026'!F11</f>
        <v xml:space="preserve">
Realizar la identificación de los flujos de información y datos, así como la diagramación de los laboratorios piloto priorizados.</v>
      </c>
      <c r="G2609" s="1022">
        <v>11</v>
      </c>
      <c r="H2609" s="1022" t="s">
        <v>144</v>
      </c>
      <c r="I2609" s="1022">
        <f>'PETI 2026'!T11</f>
        <v>4</v>
      </c>
      <c r="J2609" s="1022">
        <f>'PETI 2026'!H11+'PETI 2026'!I11+'PETI 2026'!J11+'PETI 2026'!K11+'PETI 2026'!L11+'PETI 2026'!M11+'PETI 2026'!N11+'PETI 2026'!O11+'PETI 2026'!P11+'PETI 2026'!Q11+'PETI 2026'!R11</f>
        <v>4</v>
      </c>
      <c r="K2609" s="1030">
        <f>'PETI 2026'!Y11+'PETI 2026'!Z11+'PETI 2026'!AA11+'PETI 2026'!AB11+'PETI 2026'!AC11+'PETI 2026'!AD11+'PETI 2026'!AE11+'PETI 2026'!AF11+'PETI 2026'!AG11+'PETI 2026'!AH11+'PETI 2026'!AI11</f>
        <v>1</v>
      </c>
      <c r="L2609" s="1031">
        <f t="shared" si="375"/>
        <v>1</v>
      </c>
      <c r="M2609" s="1031">
        <f t="shared" si="376"/>
        <v>0.25</v>
      </c>
      <c r="N2609" s="1022">
        <f>'PETI 2026'!R11</f>
        <v>0</v>
      </c>
      <c r="O2609" s="1030">
        <f>'PETI 2026'!AI11</f>
        <v>0</v>
      </c>
      <c r="P2609" s="1029" t="e">
        <f t="shared" si="377"/>
        <v>#DIV/0!</v>
      </c>
      <c r="Q2609" s="1029"/>
      <c r="R2609" s="1030">
        <f t="shared" si="378"/>
        <v>-3</v>
      </c>
      <c r="S2609" s="1030">
        <f t="shared" si="379"/>
        <v>0</v>
      </c>
    </row>
    <row r="2610" spans="1:19" ht="15.75" customHeight="1">
      <c r="A2610" s="1022">
        <v>5</v>
      </c>
      <c r="B2610" s="1023" t="str">
        <f>'PETI 2026'!E12</f>
        <v>PETI5</v>
      </c>
      <c r="C2610" s="1022" t="str">
        <f t="shared" si="369"/>
        <v>PETI</v>
      </c>
      <c r="D2610" s="1057" t="s">
        <v>115</v>
      </c>
      <c r="E2610" s="1022" t="str">
        <f>'PETI 2026'!W12</f>
        <v>Oficina Asesora de Planeación</v>
      </c>
      <c r="F2610" s="1022" t="str">
        <f>'PETI 2026'!F12</f>
        <v>Levantamiento de requerimientos, Análisis, Diseño e implementación de indicadores de negocio haciendo uso de herramientas de analítica de datos.</v>
      </c>
      <c r="G2610" s="1022">
        <v>11</v>
      </c>
      <c r="H2610" s="1022" t="s">
        <v>144</v>
      </c>
      <c r="I2610" s="1022">
        <f>'PETI 2026'!T12</f>
        <v>4</v>
      </c>
      <c r="J2610" s="1022">
        <f>'PETI 2026'!H12+'PETI 2026'!I12+'PETI 2026'!J12+'PETI 2026'!K12+'PETI 2026'!L12+'PETI 2026'!M12+'PETI 2026'!N12+'PETI 2026'!O12+'PETI 2026'!P12+'PETI 2026'!Q12+'PETI 2026'!R12</f>
        <v>4</v>
      </c>
      <c r="K2610" s="1030">
        <f>'PETI 2026'!Y12+'PETI 2026'!Z12+'PETI 2026'!AA12+'PETI 2026'!AB12+'PETI 2026'!AC12+'PETI 2026'!AD12+'PETI 2026'!AE12+'PETI 2026'!AF12+'PETI 2026'!AG12+'PETI 2026'!AH12+'PETI 2026'!AI12</f>
        <v>1</v>
      </c>
      <c r="L2610" s="1031">
        <f t="shared" si="375"/>
        <v>1</v>
      </c>
      <c r="M2610" s="1031">
        <f t="shared" si="376"/>
        <v>0.25</v>
      </c>
      <c r="N2610" s="1022">
        <f>'PETI 2026'!R12</f>
        <v>1</v>
      </c>
      <c r="O2610" s="1030">
        <f>'PETI 2026'!AI12</f>
        <v>0</v>
      </c>
      <c r="P2610" s="1029">
        <f t="shared" si="377"/>
        <v>0</v>
      </c>
      <c r="Q2610" s="1029"/>
      <c r="R2610" s="1030">
        <f t="shared" si="378"/>
        <v>-3</v>
      </c>
      <c r="S2610" s="1030">
        <f t="shared" si="379"/>
        <v>-1</v>
      </c>
    </row>
    <row r="2611" spans="1:19" ht="15.75" customHeight="1">
      <c r="A2611" s="1022">
        <v>6</v>
      </c>
      <c r="B2611" s="1023" t="str">
        <f>'PETI 2026'!E13</f>
        <v>PETI6</v>
      </c>
      <c r="C2611" s="1022" t="str">
        <f t="shared" si="369"/>
        <v>PETI</v>
      </c>
      <c r="D2611" s="1057" t="s">
        <v>115</v>
      </c>
      <c r="E2611" s="1022" t="str">
        <f>'PETI 2026'!W13</f>
        <v>Oficina Asesora de Planeación</v>
      </c>
      <c r="F2611" s="1022" t="str">
        <f>'PETI 2026'!F13</f>
        <v>Consolidación de la iniciativa del proceso de ensayo de actitud y estudios colaborativos.</v>
      </c>
      <c r="G2611" s="1022">
        <v>11</v>
      </c>
      <c r="H2611" s="1022" t="s">
        <v>144</v>
      </c>
      <c r="I2611" s="1022">
        <f>'PETI 2026'!T13</f>
        <v>2</v>
      </c>
      <c r="J2611" s="1022">
        <f>'PETI 2026'!H13+'PETI 2026'!I13+'PETI 2026'!J13+'PETI 2026'!K13+'PETI 2026'!L13+'PETI 2026'!M13+'PETI 2026'!N13+'PETI 2026'!O13+'PETI 2026'!P13+'PETI 2026'!Q13+'PETI 2026'!R13</f>
        <v>2</v>
      </c>
      <c r="K2611" s="1030">
        <f>'PETI 2026'!Y13+'PETI 2026'!Z13+'PETI 2026'!AA13+'PETI 2026'!AB13+'PETI 2026'!AC13+'PETI 2026'!AD13+'PETI 2026'!AE13+'PETI 2026'!AF13+'PETI 2026'!AG13+'PETI 2026'!AH13+'PETI 2026'!AI13</f>
        <v>1</v>
      </c>
      <c r="L2611" s="1031">
        <f t="shared" si="375"/>
        <v>1</v>
      </c>
      <c r="M2611" s="1031">
        <f t="shared" si="376"/>
        <v>0.5</v>
      </c>
      <c r="N2611" s="1022">
        <f>'PETI 2026'!R13</f>
        <v>1</v>
      </c>
      <c r="O2611" s="1030">
        <f>'PETI 2026'!AI13</f>
        <v>0</v>
      </c>
      <c r="P2611" s="1029">
        <f t="shared" si="377"/>
        <v>0</v>
      </c>
      <c r="Q2611" s="1029"/>
      <c r="R2611" s="1030">
        <f t="shared" si="378"/>
        <v>-1</v>
      </c>
      <c r="S2611" s="1030">
        <f t="shared" si="379"/>
        <v>-1</v>
      </c>
    </row>
    <row r="2612" spans="1:19" ht="15.75" customHeight="1">
      <c r="A2612" s="1022">
        <v>7</v>
      </c>
      <c r="B2612" s="1023" t="str">
        <f>'PETI 2026'!E14</f>
        <v>PETI7</v>
      </c>
      <c r="C2612" s="1022" t="str">
        <f t="shared" si="369"/>
        <v>PETI</v>
      </c>
      <c r="D2612" s="1057" t="s">
        <v>115</v>
      </c>
      <c r="E2612" s="1022" t="str">
        <f>'PETI 2026'!W14</f>
        <v>Oficina Asesora de Planeación</v>
      </c>
      <c r="F2612" s="1022" t="str">
        <f>'PETI 2026'!F14</f>
        <v>Plan nacional de la infraestructura de datos ( Vigencia 2026 ) y plan de preservación digital</v>
      </c>
      <c r="G2612" s="1022">
        <v>11</v>
      </c>
      <c r="H2612" s="1022" t="s">
        <v>144</v>
      </c>
      <c r="I2612" s="1022">
        <f>'PETI 2026'!T14</f>
        <v>4</v>
      </c>
      <c r="J2612" s="1022">
        <f>'PETI 2026'!H14+'PETI 2026'!I14+'PETI 2026'!J14+'PETI 2026'!K14+'PETI 2026'!L14+'PETI 2026'!M14+'PETI 2026'!N14+'PETI 2026'!O14+'PETI 2026'!P14+'PETI 2026'!Q14+'PETI 2026'!R14</f>
        <v>4</v>
      </c>
      <c r="K2612" s="1030">
        <f>'PETI 2026'!Y14+'PETI 2026'!Z14+'PETI 2026'!AA14+'PETI 2026'!AB14+'PETI 2026'!AC14+'PETI 2026'!AD14+'PETI 2026'!AE14+'PETI 2026'!AF14+'PETI 2026'!AG14+'PETI 2026'!AH14+'PETI 2026'!AI14</f>
        <v>1</v>
      </c>
      <c r="L2612" s="1031">
        <f t="shared" si="375"/>
        <v>1</v>
      </c>
      <c r="M2612" s="1031">
        <f t="shared" si="376"/>
        <v>0.25</v>
      </c>
      <c r="N2612" s="1022">
        <f>'PETI 2026'!R14</f>
        <v>1</v>
      </c>
      <c r="O2612" s="1030">
        <f>'PETI 2026'!AI14</f>
        <v>0</v>
      </c>
      <c r="P2612" s="1029">
        <f t="shared" si="377"/>
        <v>0</v>
      </c>
      <c r="Q2612" s="1029"/>
      <c r="R2612" s="1030">
        <f t="shared" si="378"/>
        <v>-3</v>
      </c>
      <c r="S2612" s="1030">
        <f t="shared" si="379"/>
        <v>-1</v>
      </c>
    </row>
    <row r="2613" spans="1:19" ht="15.75" customHeight="1">
      <c r="A2613" s="1022">
        <v>8</v>
      </c>
      <c r="B2613" s="1023" t="str">
        <f>'PETI 2026'!E15</f>
        <v>PETI8</v>
      </c>
      <c r="C2613" s="1022" t="str">
        <f t="shared" si="369"/>
        <v>PETI</v>
      </c>
      <c r="D2613" s="1057" t="s">
        <v>115</v>
      </c>
      <c r="E2613" s="1022" t="str">
        <f>'PETI 2026'!W15</f>
        <v>Oficina de Informática y  Desarrollo Tecnológico
Oficina Asesora de Planeación</v>
      </c>
      <c r="F2613" s="1022" t="str">
        <f>'PETI 2026'!F15</f>
        <v>Consolidar modelo de gobierno de TI ( Políticas, lineamientos y buenas prácticas en el dominio de sistema de info, servicios tecnológicos,  Arquitectura Empresarial, entre otros )</v>
      </c>
      <c r="G2613" s="1022">
        <v>11</v>
      </c>
      <c r="H2613" s="1022" t="s">
        <v>144</v>
      </c>
      <c r="I2613" s="1022">
        <f>'PETI 2026'!T15</f>
        <v>4</v>
      </c>
      <c r="J2613" s="1022">
        <f>'PETI 2026'!H15+'PETI 2026'!I15+'PETI 2026'!J15+'PETI 2026'!K15+'PETI 2026'!L15+'PETI 2026'!M15+'PETI 2026'!N15+'PETI 2026'!O15+'PETI 2026'!P15+'PETI 2026'!Q15+'PETI 2026'!R15</f>
        <v>4</v>
      </c>
      <c r="K2613" s="1030">
        <f>'PETI 2026'!Y15+'PETI 2026'!Z15+'PETI 2026'!AA15+'PETI 2026'!AB15+'PETI 2026'!AC15+'PETI 2026'!AD15+'PETI 2026'!AE15+'PETI 2026'!AF15+'PETI 2026'!AG15+'PETI 2026'!AH15+'PETI 2026'!AI15</f>
        <v>1</v>
      </c>
      <c r="L2613" s="1031">
        <f t="shared" si="375"/>
        <v>1</v>
      </c>
      <c r="M2613" s="1031">
        <f t="shared" si="376"/>
        <v>0.25</v>
      </c>
      <c r="N2613" s="1022">
        <f>'PETI 2026'!R15</f>
        <v>1</v>
      </c>
      <c r="O2613" s="1030">
        <f>'PETI 2026'!AI15</f>
        <v>0</v>
      </c>
      <c r="P2613" s="1029">
        <f t="shared" si="377"/>
        <v>0</v>
      </c>
      <c r="Q2613" s="1029"/>
      <c r="R2613" s="1030">
        <f t="shared" si="378"/>
        <v>-3</v>
      </c>
      <c r="S2613" s="1030">
        <f t="shared" si="379"/>
        <v>-1</v>
      </c>
    </row>
    <row r="2614" spans="1:19" ht="15.75" customHeight="1">
      <c r="A2614" s="1022">
        <v>9</v>
      </c>
      <c r="B2614" s="1023" t="str">
        <f>'PETI 2026'!E16</f>
        <v>PETI9</v>
      </c>
      <c r="C2614" s="1022" t="str">
        <f t="shared" si="369"/>
        <v>PETI</v>
      </c>
      <c r="D2614" s="1057" t="s">
        <v>115</v>
      </c>
      <c r="E2614" s="1022" t="str">
        <f>'PETI 2026'!W16</f>
        <v>Oficina de Informática y  Desarrollo Tecnológico
Oficina Asesora de Planeación</v>
      </c>
      <c r="F2614" s="1022" t="str">
        <f>'PETI 2026'!F16</f>
        <v>Procesos de gobierno de datos, calidad de datos, arquitectura de datos y analítica de datos, gestion de procesos, Arquitectura empresarial, Procedimientos Gestion de proyectos.OIDT: Construcción</v>
      </c>
      <c r="G2614" s="1022">
        <v>11</v>
      </c>
      <c r="H2614" s="1022" t="s">
        <v>144</v>
      </c>
      <c r="I2614" s="1022">
        <f>'PETI 2026'!T16</f>
        <v>7</v>
      </c>
      <c r="J2614" s="1022">
        <f>'PETI 2026'!H16+'PETI 2026'!I16+'PETI 2026'!J16+'PETI 2026'!K16+'PETI 2026'!L16+'PETI 2026'!M16+'PETI 2026'!N16+'PETI 2026'!O16+'PETI 2026'!P16+'PETI 2026'!Q16+'PETI 2026'!R16</f>
        <v>4</v>
      </c>
      <c r="K2614" s="1030">
        <f>'PETI 2026'!Y16+'PETI 2026'!Z16+'PETI 2026'!AA16+'PETI 2026'!AB16+'PETI 2026'!AC16+'PETI 2026'!AD16+'PETI 2026'!AE16+'PETI 2026'!AF16+'PETI 2026'!AG16+'PETI 2026'!AH16+'PETI 2026'!AI16</f>
        <v>1</v>
      </c>
      <c r="L2614" s="1031">
        <f t="shared" ref="L2614:L2621" si="380">J2614/I2614</f>
        <v>0.5714285714285714</v>
      </c>
      <c r="M2614" s="1031">
        <f t="shared" ref="M2614:M2621" si="381">K2614/I2614</f>
        <v>0.14285714285714285</v>
      </c>
      <c r="N2614" s="1022">
        <f>'PETI 2026'!R16</f>
        <v>0</v>
      </c>
      <c r="O2614" s="1030">
        <f>'PETI 2026'!AI16</f>
        <v>0</v>
      </c>
      <c r="P2614" s="1029" t="e">
        <f t="shared" ref="P2614:P2621" si="382">O2614/N2614</f>
        <v>#DIV/0!</v>
      </c>
      <c r="Q2614" s="1029"/>
      <c r="R2614" s="1030">
        <f t="shared" ref="R2614:R2621" si="383">K2614-J2614</f>
        <v>-3</v>
      </c>
      <c r="S2614" s="1030">
        <f t="shared" ref="S2614:S2621" si="384">O2614-N2614</f>
        <v>0</v>
      </c>
    </row>
    <row r="2615" spans="1:19" ht="15.75" customHeight="1">
      <c r="A2615" s="1022">
        <v>10</v>
      </c>
      <c r="B2615" s="1023" t="str">
        <f>'PETI 2026'!E17</f>
        <v>PETI10</v>
      </c>
      <c r="C2615" s="1022" t="str">
        <f t="shared" si="369"/>
        <v>PETI</v>
      </c>
      <c r="D2615" s="1057" t="s">
        <v>115</v>
      </c>
      <c r="E2615" s="1022" t="str">
        <f>'PETI 2026'!W17</f>
        <v>Oficina de Informática y  Desarrollo Tecnológico
Oficina Asesora de Planeación</v>
      </c>
      <c r="F2615" s="1022" t="str">
        <f>'PETI 2026'!F17</f>
        <v>Implementación del proceso de gestión de arquitectura empresarial y Operación de las instancias de Arquitectura Empresarial y gobierno de datos.</v>
      </c>
      <c r="G2615" s="1022">
        <v>11</v>
      </c>
      <c r="H2615" s="1022" t="s">
        <v>144</v>
      </c>
      <c r="I2615" s="1022">
        <f>'PETI 2026'!T17</f>
        <v>6</v>
      </c>
      <c r="J2615" s="1022">
        <f>'PETI 2026'!H17+'PETI 2026'!I17+'PETI 2026'!J17+'PETI 2026'!K17+'PETI 2026'!L17+'PETI 2026'!M17+'PETI 2026'!N17+'PETI 2026'!O17+'PETI 2026'!P17+'PETI 2026'!Q17+'PETI 2026'!R17</f>
        <v>5</v>
      </c>
      <c r="K2615" s="1030">
        <f>'PETI 2026'!Y17+'PETI 2026'!Z17+'PETI 2026'!AA17+'PETI 2026'!AB17+'PETI 2026'!AC17+'PETI 2026'!AD17+'PETI 2026'!AE17+'PETI 2026'!AF17+'PETI 2026'!AG17+'PETI 2026'!AH17+'PETI 2026'!AI17</f>
        <v>1</v>
      </c>
      <c r="L2615" s="1031">
        <f t="shared" si="380"/>
        <v>0.83333333333333337</v>
      </c>
      <c r="M2615" s="1031">
        <f t="shared" si="381"/>
        <v>0.16666666666666666</v>
      </c>
      <c r="N2615" s="1022">
        <f>'PETI 2026'!R17</f>
        <v>0</v>
      </c>
      <c r="O2615" s="1030">
        <f>'PETI 2026'!AI17</f>
        <v>0</v>
      </c>
      <c r="P2615" s="1029" t="e">
        <f t="shared" si="382"/>
        <v>#DIV/0!</v>
      </c>
      <c r="Q2615" s="1029"/>
      <c r="R2615" s="1030">
        <f t="shared" si="383"/>
        <v>-4</v>
      </c>
      <c r="S2615" s="1030">
        <f t="shared" si="384"/>
        <v>0</v>
      </c>
    </row>
    <row r="2616" spans="1:19" ht="15.75" customHeight="1">
      <c r="A2616" s="1022">
        <v>11</v>
      </c>
      <c r="B2616" s="1023" t="str">
        <f>'PETI 2026'!E18</f>
        <v>PETI11</v>
      </c>
      <c r="C2616" s="1022" t="str">
        <f t="shared" si="369"/>
        <v>PETI</v>
      </c>
      <c r="D2616" s="1057" t="s">
        <v>115</v>
      </c>
      <c r="E2616" s="1022" t="str">
        <f>'PETI 2026'!W18</f>
        <v>Oficina de Informática y  Desarrollo Tecnológico
SSMRC</v>
      </c>
      <c r="F2616" s="1022" t="str">
        <f>'PETI 2026'!F18</f>
        <v>Seguimiento a la consolidación de la plataforma de interoperabilidad del INM.</v>
      </c>
      <c r="G2616" s="1022">
        <v>11</v>
      </c>
      <c r="H2616" s="1022" t="s">
        <v>144</v>
      </c>
      <c r="I2616" s="1022">
        <f>'PETI 2026'!T18</f>
        <v>5</v>
      </c>
      <c r="J2616" s="1022">
        <f>'PETI 2026'!H18+'PETI 2026'!I18+'PETI 2026'!J18+'PETI 2026'!K18+'PETI 2026'!L18+'PETI 2026'!M18+'PETI 2026'!N18+'PETI 2026'!O18+'PETI 2026'!P18+'PETI 2026'!Q18+'PETI 2026'!R18</f>
        <v>4</v>
      </c>
      <c r="K2616" s="1030">
        <f>'PETI 2026'!Y18+'PETI 2026'!Z18+'PETI 2026'!AA18+'PETI 2026'!AB18+'PETI 2026'!AC18+'PETI 2026'!AD18+'PETI 2026'!AE18+'PETI 2026'!AF18+'PETI 2026'!AG18+'PETI 2026'!AH18+'PETI 2026'!AI18</f>
        <v>1</v>
      </c>
      <c r="L2616" s="1031">
        <f t="shared" si="380"/>
        <v>0.8</v>
      </c>
      <c r="M2616" s="1031">
        <f t="shared" si="381"/>
        <v>0.2</v>
      </c>
      <c r="N2616" s="1022">
        <f>'PETI 2026'!R18</f>
        <v>0</v>
      </c>
      <c r="O2616" s="1030">
        <f>'PETI 2026'!AI18</f>
        <v>0</v>
      </c>
      <c r="P2616" s="1029" t="e">
        <f t="shared" si="382"/>
        <v>#DIV/0!</v>
      </c>
      <c r="Q2616" s="1029"/>
      <c r="R2616" s="1030">
        <f t="shared" si="383"/>
        <v>-3</v>
      </c>
      <c r="S2616" s="1030">
        <f t="shared" si="384"/>
        <v>0</v>
      </c>
    </row>
    <row r="2617" spans="1:19" ht="15.75" customHeight="1">
      <c r="A2617" s="1022">
        <v>12</v>
      </c>
      <c r="B2617" s="1023" t="str">
        <f>'PETI 2026'!E19</f>
        <v>PETI12</v>
      </c>
      <c r="C2617" s="1022" t="str">
        <f t="shared" si="369"/>
        <v>PETI</v>
      </c>
      <c r="D2617" s="1057" t="s">
        <v>115</v>
      </c>
      <c r="E2617" s="1022" t="str">
        <f>'PETI 2026'!W19</f>
        <v>Oficina de Informática y  Desarrollo Tecnológico
SSMRC</v>
      </c>
      <c r="F2617" s="1022" t="str">
        <f>'PETI 2026'!F19</f>
        <v>Plan de intervención de soluciones tecnológicas y gestión de información del INM.</v>
      </c>
      <c r="G2617" s="1022">
        <v>11</v>
      </c>
      <c r="H2617" s="1022" t="s">
        <v>144</v>
      </c>
      <c r="I2617" s="1022">
        <f>'PETI 2026'!T19</f>
        <v>5</v>
      </c>
      <c r="J2617" s="1022">
        <f>'PETI 2026'!H19+'PETI 2026'!I19+'PETI 2026'!J19+'PETI 2026'!K19+'PETI 2026'!L19+'PETI 2026'!M19+'PETI 2026'!N19+'PETI 2026'!O19+'PETI 2026'!P19+'PETI 2026'!Q19+'PETI 2026'!R19</f>
        <v>4</v>
      </c>
      <c r="K2617" s="1030">
        <f>'PETI 2026'!Y19+'PETI 2026'!Z19+'PETI 2026'!AA19+'PETI 2026'!AB19+'PETI 2026'!AC19+'PETI 2026'!AD19+'PETI 2026'!AE19+'PETI 2026'!AF19+'PETI 2026'!AG19+'PETI 2026'!AH19+'PETI 2026'!AI19</f>
        <v>1</v>
      </c>
      <c r="L2617" s="1031">
        <f t="shared" si="380"/>
        <v>0.8</v>
      </c>
      <c r="M2617" s="1031">
        <f t="shared" si="381"/>
        <v>0.2</v>
      </c>
      <c r="N2617" s="1022">
        <f>'PETI 2026'!R19</f>
        <v>0</v>
      </c>
      <c r="O2617" s="1030">
        <f>'PETI 2026'!AI19</f>
        <v>0</v>
      </c>
      <c r="P2617" s="1029" t="e">
        <f t="shared" si="382"/>
        <v>#DIV/0!</v>
      </c>
      <c r="Q2617" s="1029"/>
      <c r="R2617" s="1030">
        <f t="shared" si="383"/>
        <v>-3</v>
      </c>
      <c r="S2617" s="1030">
        <f t="shared" si="384"/>
        <v>0</v>
      </c>
    </row>
    <row r="2618" spans="1:19" ht="15.75" customHeight="1">
      <c r="A2618" s="1022">
        <v>13</v>
      </c>
      <c r="B2618" s="1023" t="str">
        <f>'PETI 2026'!E20</f>
        <v>PETI13</v>
      </c>
      <c r="C2618" s="1022" t="str">
        <f t="shared" si="369"/>
        <v>PETI</v>
      </c>
      <c r="D2618" s="1057" t="s">
        <v>115</v>
      </c>
      <c r="E2618" s="1022" t="str">
        <f>'PETI 2026'!W20</f>
        <v>Oficina de Informática y  Desarrollo Tecnológico
SSMRC</v>
      </c>
      <c r="F2618" s="1022" t="str">
        <f>'PETI 2026'!F20</f>
        <v>Apropiar la arquitectura de referencia de soluciones de servicios tecnológicos</v>
      </c>
      <c r="G2618" s="1022">
        <v>11</v>
      </c>
      <c r="H2618" s="1022" t="s">
        <v>144</v>
      </c>
      <c r="I2618" s="1022">
        <f>'PETI 2026'!T20</f>
        <v>5</v>
      </c>
      <c r="J2618" s="1022">
        <f>'PETI 2026'!H20+'PETI 2026'!I20+'PETI 2026'!J20+'PETI 2026'!K20+'PETI 2026'!L20+'PETI 2026'!M20+'PETI 2026'!N20+'PETI 2026'!O20+'PETI 2026'!P20+'PETI 2026'!Q20+'PETI 2026'!R20</f>
        <v>4</v>
      </c>
      <c r="K2618" s="1030">
        <f>'PETI 2026'!Y20+'PETI 2026'!Z20+'PETI 2026'!AA20+'PETI 2026'!AB20+'PETI 2026'!AC20+'PETI 2026'!AD20+'PETI 2026'!AE20+'PETI 2026'!AF20+'PETI 2026'!AG20+'PETI 2026'!AH20+'PETI 2026'!AI20</f>
        <v>1</v>
      </c>
      <c r="L2618" s="1031">
        <f t="shared" si="380"/>
        <v>0.8</v>
      </c>
      <c r="M2618" s="1031">
        <f t="shared" si="381"/>
        <v>0.2</v>
      </c>
      <c r="N2618" s="1022">
        <f>'PETI 2026'!R20</f>
        <v>0</v>
      </c>
      <c r="O2618" s="1030">
        <f>'PETI 2026'!AI20</f>
        <v>0</v>
      </c>
      <c r="P2618" s="1029" t="e">
        <f t="shared" si="382"/>
        <v>#DIV/0!</v>
      </c>
      <c r="Q2618" s="1029"/>
      <c r="R2618" s="1030">
        <f t="shared" si="383"/>
        <v>-3</v>
      </c>
      <c r="S2618" s="1030">
        <f t="shared" si="384"/>
        <v>0</v>
      </c>
    </row>
    <row r="2619" spans="1:19" ht="15.75" customHeight="1">
      <c r="A2619" s="1022">
        <v>14</v>
      </c>
      <c r="B2619" s="1023" t="str">
        <f>'PETI 2026'!E21</f>
        <v>PETI14</v>
      </c>
      <c r="C2619" s="1022" t="str">
        <f t="shared" si="369"/>
        <v>PETI</v>
      </c>
      <c r="D2619" s="1057" t="s">
        <v>115</v>
      </c>
      <c r="E2619" s="1022" t="str">
        <f>'PETI 2026'!W21</f>
        <v>Oficina de Informática y  Desarrollo Tecnológico
SSMRC</v>
      </c>
      <c r="F2619" s="1022" t="str">
        <f>'PETI 2026'!F21</f>
        <v xml:space="preserve"> Implementación de soluciones con Power Platform</v>
      </c>
      <c r="G2619" s="1022">
        <v>11</v>
      </c>
      <c r="H2619" s="1022" t="s">
        <v>144</v>
      </c>
      <c r="I2619" s="1022">
        <f>'PETI 2026'!T21</f>
        <v>4</v>
      </c>
      <c r="J2619" s="1022">
        <f>'PETI 2026'!H21+'PETI 2026'!I21+'PETI 2026'!J21+'PETI 2026'!K21+'PETI 2026'!L21+'PETI 2026'!M21+'PETI 2026'!N21+'PETI 2026'!O21+'PETI 2026'!P21+'PETI 2026'!Q21+'PETI 2026'!R21</f>
        <v>3</v>
      </c>
      <c r="K2619" s="1030">
        <f>'PETI 2026'!Y21+'PETI 2026'!Z21+'PETI 2026'!AA21+'PETI 2026'!AB21+'PETI 2026'!AC21+'PETI 2026'!AD21+'PETI 2026'!AE21+'PETI 2026'!AF21+'PETI 2026'!AG21+'PETI 2026'!AH21+'PETI 2026'!AI21</f>
        <v>1</v>
      </c>
      <c r="L2619" s="1031">
        <f t="shared" si="380"/>
        <v>0.75</v>
      </c>
      <c r="M2619" s="1031">
        <f t="shared" si="381"/>
        <v>0.25</v>
      </c>
      <c r="N2619" s="1022">
        <f>'PETI 2026'!R21</f>
        <v>0</v>
      </c>
      <c r="O2619" s="1030">
        <f>'PETI 2026'!AI21</f>
        <v>0</v>
      </c>
      <c r="P2619" s="1029" t="e">
        <f t="shared" si="382"/>
        <v>#DIV/0!</v>
      </c>
      <c r="Q2619" s="1029"/>
      <c r="R2619" s="1030">
        <f t="shared" si="383"/>
        <v>-2</v>
      </c>
      <c r="S2619" s="1030">
        <f t="shared" si="384"/>
        <v>0</v>
      </c>
    </row>
    <row r="2620" spans="1:19" ht="15.75" customHeight="1">
      <c r="A2620" s="1022">
        <v>15</v>
      </c>
      <c r="B2620" s="1023" t="str">
        <f>'PETI 2026'!E22</f>
        <v>PETI15</v>
      </c>
      <c r="C2620" s="1022" t="str">
        <f t="shared" si="369"/>
        <v>PETI</v>
      </c>
      <c r="D2620" s="1057" t="s">
        <v>115</v>
      </c>
      <c r="E2620" s="1022" t="str">
        <f>'PETI 2026'!W22</f>
        <v>Oficina de Informática y  Desarrollo Tecnológico
Oficina Asesora de Planeación</v>
      </c>
      <c r="F2620" s="1022" t="str">
        <f>'PETI 2026'!F22</f>
        <v>Diseño e implementación del MDM.</v>
      </c>
      <c r="G2620" s="1022">
        <v>11</v>
      </c>
      <c r="H2620" s="1022" t="s">
        <v>144</v>
      </c>
      <c r="I2620" s="1022">
        <f>'PETI 2026'!T22</f>
        <v>5</v>
      </c>
      <c r="J2620" s="1022">
        <f>'PETI 2026'!H22+'PETI 2026'!I22+'PETI 2026'!J22+'PETI 2026'!K22+'PETI 2026'!L22+'PETI 2026'!M22+'PETI 2026'!N22+'PETI 2026'!O22+'PETI 2026'!P22+'PETI 2026'!Q22+'PETI 2026'!R22</f>
        <v>4</v>
      </c>
      <c r="K2620" s="1030">
        <f>'PETI 2026'!Y22+'PETI 2026'!Z22+'PETI 2026'!AA22+'PETI 2026'!AB22+'PETI 2026'!AC22+'PETI 2026'!AD22+'PETI 2026'!AE22+'PETI 2026'!AF22+'PETI 2026'!AG22+'PETI 2026'!AH22+'PETI 2026'!AI22</f>
        <v>1</v>
      </c>
      <c r="L2620" s="1031">
        <f t="shared" si="380"/>
        <v>0.8</v>
      </c>
      <c r="M2620" s="1031">
        <f t="shared" si="381"/>
        <v>0.2</v>
      </c>
      <c r="N2620" s="1022">
        <f>'PETI 2026'!R22</f>
        <v>0</v>
      </c>
      <c r="O2620" s="1030">
        <f>'PETI 2026'!AI22</f>
        <v>0</v>
      </c>
      <c r="P2620" s="1029" t="e">
        <f t="shared" si="382"/>
        <v>#DIV/0!</v>
      </c>
      <c r="Q2620" s="1029"/>
      <c r="R2620" s="1030">
        <f t="shared" si="383"/>
        <v>-3</v>
      </c>
      <c r="S2620" s="1030">
        <f t="shared" si="384"/>
        <v>0</v>
      </c>
    </row>
    <row r="2621" spans="1:19" ht="15.75" customHeight="1">
      <c r="A2621" s="1022">
        <v>16</v>
      </c>
      <c r="B2621" s="1023" t="str">
        <f>'PETI 2026'!E23</f>
        <v>PETI16</v>
      </c>
      <c r="C2621" s="1022" t="str">
        <f t="shared" si="369"/>
        <v>PETI</v>
      </c>
      <c r="D2621" s="1057" t="s">
        <v>115</v>
      </c>
      <c r="E2621" s="1022" t="str">
        <f>'PETI 2026'!W23</f>
        <v xml:space="preserve">Oficina de Informática y  Desarrollo Tecnológico
</v>
      </c>
      <c r="F2621" s="1022" t="str">
        <f>'PETI 2026'!F23</f>
        <v xml:space="preserve">Implementar el Plan Estratégico de Seguridad y Privacidad de la información </v>
      </c>
      <c r="G2621" s="1022">
        <v>11</v>
      </c>
      <c r="H2621" s="1022" t="s">
        <v>144</v>
      </c>
      <c r="I2621" s="1022">
        <f>'PETI 2026'!T23</f>
        <v>3</v>
      </c>
      <c r="J2621" s="1022">
        <f>'PETI 2026'!H23+'PETI 2026'!I23+'PETI 2026'!J23+'PETI 2026'!K23+'PETI 2026'!L23+'PETI 2026'!M23+'PETI 2026'!N23+'PETI 2026'!O23+'PETI 2026'!P23+'PETI 2026'!Q23+'PETI 2026'!R23</f>
        <v>3</v>
      </c>
      <c r="K2621" s="1030">
        <f>'PETI 2026'!Y23+'PETI 2026'!Z23+'PETI 2026'!AA23+'PETI 2026'!AB23+'PETI 2026'!AC23+'PETI 2026'!AD23+'PETI 2026'!AE23+'PETI 2026'!AF23+'PETI 2026'!AG23+'PETI 2026'!AH23+'PETI 2026'!AI23</f>
        <v>1</v>
      </c>
      <c r="L2621" s="1031">
        <f t="shared" si="380"/>
        <v>1</v>
      </c>
      <c r="M2621" s="1031">
        <f t="shared" si="381"/>
        <v>0.33333333333333331</v>
      </c>
      <c r="N2621" s="1022">
        <f>'PETI 2026'!R23</f>
        <v>1</v>
      </c>
      <c r="O2621" s="1030">
        <f>'PETI 2026'!AI23</f>
        <v>0</v>
      </c>
      <c r="P2621" s="1029">
        <f t="shared" si="382"/>
        <v>0</v>
      </c>
      <c r="Q2621" s="1029"/>
      <c r="R2621" s="1030">
        <f t="shared" si="383"/>
        <v>-2</v>
      </c>
      <c r="S2621" s="1030">
        <f t="shared" si="384"/>
        <v>-1</v>
      </c>
    </row>
    <row r="2622" spans="1:19" ht="15.75" customHeight="1">
      <c r="A2622" s="1022">
        <v>17</v>
      </c>
      <c r="B2622" s="1023" t="str">
        <f>'PETI 2026'!E24</f>
        <v>PETI17</v>
      </c>
      <c r="C2622" s="1022" t="str">
        <f t="shared" si="369"/>
        <v>PETI</v>
      </c>
      <c r="D2622" s="1057" t="s">
        <v>115</v>
      </c>
      <c r="E2622" s="1022" t="str">
        <f>'PETI 2026'!W24</f>
        <v>Oficina de Informática y  Desarrollo Tecnológico</v>
      </c>
      <c r="F2622" s="1022" t="str">
        <f>'PETI 2026'!F24</f>
        <v>Adopción e implementación de la arquitectura de seguridad de la información y ciberseguridad</v>
      </c>
      <c r="G2622" s="1022">
        <v>11</v>
      </c>
      <c r="H2622" s="1022" t="s">
        <v>144</v>
      </c>
      <c r="I2622" s="1022">
        <f>'PETI 2026'!T24</f>
        <v>4</v>
      </c>
      <c r="J2622" s="1022">
        <f>'PETI 2026'!H24+'PETI 2026'!I24+'PETI 2026'!J24+'PETI 2026'!K24+'PETI 2026'!L24+'PETI 2026'!M24+'PETI 2026'!N24+'PETI 2026'!O24+'PETI 2026'!P24+'PETI 2026'!Q24+'PETI 2026'!R24</f>
        <v>4</v>
      </c>
      <c r="K2622" s="1030">
        <f>'PETI 2026'!Y24+'PETI 2026'!Z24+'PETI 2026'!AA24+'PETI 2026'!AB24+'PETI 2026'!AC24+'PETI 2026'!AD24+'PETI 2026'!AE24+'PETI 2026'!AF24+'PETI 2026'!AG24+'PETI 2026'!AH24+'PETI 2026'!AI24</f>
        <v>1</v>
      </c>
      <c r="L2622" s="1031">
        <f t="shared" ref="L2622:L2637" si="385">J2622/I2622</f>
        <v>1</v>
      </c>
      <c r="M2622" s="1031">
        <f t="shared" ref="M2622:M2637" si="386">K2622/I2622</f>
        <v>0.25</v>
      </c>
      <c r="N2622" s="1022">
        <f>'PETI 2026'!R24</f>
        <v>1</v>
      </c>
      <c r="O2622" s="1030">
        <f>'PETI 2026'!AI24</f>
        <v>0</v>
      </c>
      <c r="P2622" s="1029">
        <f t="shared" ref="P2622:P2637" si="387">O2622/N2622</f>
        <v>0</v>
      </c>
      <c r="Q2622" s="1029"/>
      <c r="R2622" s="1030">
        <f t="shared" ref="R2622:R2637" si="388">K2622-J2622</f>
        <v>-3</v>
      </c>
      <c r="S2622" s="1030">
        <f t="shared" ref="S2622:S2637" si="389">O2622-N2622</f>
        <v>-1</v>
      </c>
    </row>
    <row r="2623" spans="1:19" ht="15.75" customHeight="1">
      <c r="A2623" s="1022">
        <v>18</v>
      </c>
      <c r="B2623" s="1023" t="str">
        <f>'PETI 2026'!E25</f>
        <v>PETI18</v>
      </c>
      <c r="C2623" s="1022" t="str">
        <f t="shared" si="369"/>
        <v>PETI</v>
      </c>
      <c r="D2623" s="1057" t="s">
        <v>115</v>
      </c>
      <c r="E2623" s="1022" t="str">
        <f>'PETI 2026'!W25</f>
        <v>Oficina de Informática y  Desarrollo Tecnológico</v>
      </c>
      <c r="F2623" s="1022" t="str">
        <f>'PETI 2026'!F25</f>
        <v>Solución de gestión de identidades</v>
      </c>
      <c r="G2623" s="1022">
        <v>11</v>
      </c>
      <c r="H2623" s="1022" t="s">
        <v>144</v>
      </c>
      <c r="I2623" s="1022">
        <f>'PETI 2026'!T25</f>
        <v>6</v>
      </c>
      <c r="J2623" s="1022">
        <f>'PETI 2026'!H25+'PETI 2026'!I25+'PETI 2026'!J25+'PETI 2026'!K25+'PETI 2026'!L25+'PETI 2026'!M25+'PETI 2026'!N25+'PETI 2026'!O25+'PETI 2026'!P25+'PETI 2026'!Q25+'PETI 2026'!R25</f>
        <v>5</v>
      </c>
      <c r="K2623" s="1030">
        <f>'PETI 2026'!Y25+'PETI 2026'!Z25+'PETI 2026'!AA25+'PETI 2026'!AB25+'PETI 2026'!AC25+'PETI 2026'!AD25+'PETI 2026'!AE25+'PETI 2026'!AF25+'PETI 2026'!AG25+'PETI 2026'!AH25+'PETI 2026'!AI25</f>
        <v>1</v>
      </c>
      <c r="L2623" s="1031">
        <f t="shared" si="385"/>
        <v>0.83333333333333337</v>
      </c>
      <c r="M2623" s="1031">
        <f t="shared" si="386"/>
        <v>0.16666666666666666</v>
      </c>
      <c r="N2623" s="1022">
        <f>'PETI 2026'!R25</f>
        <v>0</v>
      </c>
      <c r="O2623" s="1030">
        <f>'PETI 2026'!AI25</f>
        <v>0</v>
      </c>
      <c r="P2623" s="1029" t="e">
        <f t="shared" si="387"/>
        <v>#DIV/0!</v>
      </c>
      <c r="Q2623" s="1029"/>
      <c r="R2623" s="1030">
        <f t="shared" si="388"/>
        <v>-4</v>
      </c>
      <c r="S2623" s="1030">
        <f t="shared" si="389"/>
        <v>0</v>
      </c>
    </row>
    <row r="2624" spans="1:19" ht="15.75" customHeight="1">
      <c r="A2624" s="1022">
        <v>19</v>
      </c>
      <c r="B2624" s="1023" t="str">
        <f>'PETI 2026'!E26</f>
        <v>PETI19</v>
      </c>
      <c r="C2624" s="1022" t="str">
        <f t="shared" si="369"/>
        <v>PETI</v>
      </c>
      <c r="D2624" s="1057" t="s">
        <v>115</v>
      </c>
      <c r="E2624" s="1022" t="str">
        <f>'PETI 2026'!W26</f>
        <v>Oficina de Informática y  Desarrollo Tecnológico</v>
      </c>
      <c r="F2624" s="1022" t="str">
        <f>'PETI 2026'!F26</f>
        <v xml:space="preserve">Mejoramiento herramienta de Help Desk que cubra los dominios de ITIL </v>
      </c>
      <c r="G2624" s="1022">
        <v>11</v>
      </c>
      <c r="H2624" s="1022" t="s">
        <v>144</v>
      </c>
      <c r="I2624" s="1022">
        <f>'PETI 2026'!T26</f>
        <v>6</v>
      </c>
      <c r="J2624" s="1022">
        <f>'PETI 2026'!H26+'PETI 2026'!I26+'PETI 2026'!J26+'PETI 2026'!K26+'PETI 2026'!L26+'PETI 2026'!M26+'PETI 2026'!N26+'PETI 2026'!O26+'PETI 2026'!P26+'PETI 2026'!Q26+'PETI 2026'!R26</f>
        <v>5</v>
      </c>
      <c r="K2624" s="1030">
        <f>'PETI 2026'!Y26+'PETI 2026'!Z26+'PETI 2026'!AA26+'PETI 2026'!AB26+'PETI 2026'!AC26+'PETI 2026'!AD26+'PETI 2026'!AE26+'PETI 2026'!AF26+'PETI 2026'!AG26+'PETI 2026'!AH26+'PETI 2026'!AI26</f>
        <v>1</v>
      </c>
      <c r="L2624" s="1031">
        <f t="shared" si="385"/>
        <v>0.83333333333333337</v>
      </c>
      <c r="M2624" s="1031">
        <f t="shared" si="386"/>
        <v>0.16666666666666666</v>
      </c>
      <c r="N2624" s="1022">
        <f>'PETI 2026'!R26</f>
        <v>0</v>
      </c>
      <c r="O2624" s="1030">
        <f>'PETI 2026'!AI26</f>
        <v>0</v>
      </c>
      <c r="P2624" s="1029" t="e">
        <f t="shared" si="387"/>
        <v>#DIV/0!</v>
      </c>
      <c r="Q2624" s="1029"/>
      <c r="R2624" s="1030">
        <f t="shared" si="388"/>
        <v>-4</v>
      </c>
      <c r="S2624" s="1030">
        <f t="shared" si="389"/>
        <v>0</v>
      </c>
    </row>
    <row r="2625" spans="1:19" ht="15.75" customHeight="1">
      <c r="A2625" s="1022">
        <v>20</v>
      </c>
      <c r="B2625" s="1023" t="str">
        <f>'PETI 2026'!E27</f>
        <v>PETI20</v>
      </c>
      <c r="C2625" s="1022" t="str">
        <f t="shared" si="369"/>
        <v>PETI</v>
      </c>
      <c r="D2625" s="1057" t="s">
        <v>115</v>
      </c>
      <c r="E2625" s="1022" t="str">
        <f>'PETI 2026'!W27</f>
        <v>Oficina de Informática y  Desarrollo Tecnológico</v>
      </c>
      <c r="F2625" s="1022" t="str">
        <f>'PETI 2026'!F27</f>
        <v>Implementación y puesta en producción del DEVOPS Institucional</v>
      </c>
      <c r="G2625" s="1022">
        <v>11</v>
      </c>
      <c r="H2625" s="1022" t="s">
        <v>144</v>
      </c>
      <c r="I2625" s="1022">
        <f>'PETI 2026'!T27</f>
        <v>6</v>
      </c>
      <c r="J2625" s="1022">
        <f>'PETI 2026'!H27+'PETI 2026'!I27+'PETI 2026'!J27+'PETI 2026'!K27+'PETI 2026'!L27+'PETI 2026'!M27+'PETI 2026'!N27+'PETI 2026'!O27+'PETI 2026'!P27+'PETI 2026'!Q27+'PETI 2026'!R27</f>
        <v>5</v>
      </c>
      <c r="K2625" s="1030">
        <f>'PETI 2026'!Y27+'PETI 2026'!Z27+'PETI 2026'!AA27+'PETI 2026'!AB27+'PETI 2026'!AC27+'PETI 2026'!AD27+'PETI 2026'!AE27+'PETI 2026'!AF27+'PETI 2026'!AG27+'PETI 2026'!AH27+'PETI 2026'!AI27</f>
        <v>1</v>
      </c>
      <c r="L2625" s="1031">
        <f t="shared" si="385"/>
        <v>0.83333333333333337</v>
      </c>
      <c r="M2625" s="1031">
        <f t="shared" si="386"/>
        <v>0.16666666666666666</v>
      </c>
      <c r="N2625" s="1022">
        <f>'PETI 2026'!R27</f>
        <v>0</v>
      </c>
      <c r="O2625" s="1030">
        <f>'PETI 2026'!AI27</f>
        <v>0</v>
      </c>
      <c r="P2625" s="1029" t="e">
        <f t="shared" si="387"/>
        <v>#DIV/0!</v>
      </c>
      <c r="Q2625" s="1029"/>
      <c r="R2625" s="1030">
        <f t="shared" si="388"/>
        <v>-4</v>
      </c>
      <c r="S2625" s="1030">
        <f t="shared" si="389"/>
        <v>0</v>
      </c>
    </row>
    <row r="2626" spans="1:19" ht="15.75" customHeight="1">
      <c r="A2626" s="1022">
        <v>21</v>
      </c>
      <c r="B2626" s="1023" t="str">
        <f>'PETI 2026'!E28</f>
        <v>PETI21</v>
      </c>
      <c r="C2626" s="1022" t="str">
        <f t="shared" si="369"/>
        <v>PETI</v>
      </c>
      <c r="D2626" s="1057" t="s">
        <v>115</v>
      </c>
      <c r="E2626" s="1022" t="str">
        <f>'PETI 2026'!W28</f>
        <v>Oficina de Informática y  Desarrollo Tecnológico</v>
      </c>
      <c r="F2626" s="1022" t="str">
        <f>'PETI 2026'!F28</f>
        <v>Consolidación de IPV4-IPV6</v>
      </c>
      <c r="G2626" s="1022">
        <v>11</v>
      </c>
      <c r="H2626" s="1022" t="s">
        <v>144</v>
      </c>
      <c r="I2626" s="1022">
        <f>'PETI 2026'!T28</f>
        <v>9</v>
      </c>
      <c r="J2626" s="1022">
        <f>'PETI 2026'!H28+'PETI 2026'!I28+'PETI 2026'!J28+'PETI 2026'!K28+'PETI 2026'!L28+'PETI 2026'!M28+'PETI 2026'!N28+'PETI 2026'!O28+'PETI 2026'!P28+'PETI 2026'!Q28+'PETI 2026'!R28</f>
        <v>8</v>
      </c>
      <c r="K2626" s="1030">
        <f>'PETI 2026'!Y28+'PETI 2026'!Z28+'PETI 2026'!AA28+'PETI 2026'!AB28+'PETI 2026'!AC28+'PETI 2026'!AD28+'PETI 2026'!AE28+'PETI 2026'!AF28+'PETI 2026'!AG28+'PETI 2026'!AH28+'PETI 2026'!AI28</f>
        <v>1</v>
      </c>
      <c r="L2626" s="1031">
        <f t="shared" si="385"/>
        <v>0.88888888888888884</v>
      </c>
      <c r="M2626" s="1031">
        <f t="shared" si="386"/>
        <v>0.1111111111111111</v>
      </c>
      <c r="N2626" s="1022">
        <f>'PETI 2026'!R28</f>
        <v>0</v>
      </c>
      <c r="O2626" s="1030">
        <f>'PETI 2026'!AI28</f>
        <v>0</v>
      </c>
      <c r="P2626" s="1029" t="e">
        <f t="shared" si="387"/>
        <v>#DIV/0!</v>
      </c>
      <c r="Q2626" s="1029"/>
      <c r="R2626" s="1030">
        <f t="shared" si="388"/>
        <v>-7</v>
      </c>
      <c r="S2626" s="1030">
        <f t="shared" si="389"/>
        <v>0</v>
      </c>
    </row>
    <row r="2627" spans="1:19" ht="15.75" customHeight="1">
      <c r="A2627" s="1022">
        <v>22</v>
      </c>
      <c r="B2627" s="1023" t="str">
        <f>'PETI 2026'!E29</f>
        <v>PETI22</v>
      </c>
      <c r="C2627" s="1022" t="str">
        <f t="shared" si="369"/>
        <v>PETI</v>
      </c>
      <c r="D2627" s="1057" t="s">
        <v>115</v>
      </c>
      <c r="E2627" s="1022" t="str">
        <f>'PETI 2026'!W29</f>
        <v>Oficina de Informática y  Desarrollo Tecnológico</v>
      </c>
      <c r="F2627" s="1022" t="str">
        <f>'PETI 2026'!F29</f>
        <v>Gestión de infraestructura de red y telecomunicaciones</v>
      </c>
      <c r="G2627" s="1022">
        <v>11</v>
      </c>
      <c r="H2627" s="1022" t="s">
        <v>144</v>
      </c>
      <c r="I2627" s="1022">
        <f>'PETI 2026'!T29</f>
        <v>10</v>
      </c>
      <c r="J2627" s="1022">
        <f>'PETI 2026'!H29+'PETI 2026'!I29+'PETI 2026'!J29+'PETI 2026'!K29+'PETI 2026'!L29+'PETI 2026'!M29+'PETI 2026'!N29+'PETI 2026'!O29+'PETI 2026'!P29+'PETI 2026'!Q29+'PETI 2026'!R29</f>
        <v>7</v>
      </c>
      <c r="K2627" s="1030">
        <f>'PETI 2026'!Y29+'PETI 2026'!Z29+'PETI 2026'!AA29+'PETI 2026'!AB29+'PETI 2026'!AC29+'PETI 2026'!AD29+'PETI 2026'!AE29+'PETI 2026'!AF29+'PETI 2026'!AG29+'PETI 2026'!AH29+'PETI 2026'!AI29</f>
        <v>2</v>
      </c>
      <c r="L2627" s="1031">
        <f t="shared" si="385"/>
        <v>0.7</v>
      </c>
      <c r="M2627" s="1031">
        <f t="shared" si="386"/>
        <v>0.2</v>
      </c>
      <c r="N2627" s="1022">
        <f>'PETI 2026'!R29</f>
        <v>0</v>
      </c>
      <c r="O2627" s="1030">
        <f>'PETI 2026'!AI29</f>
        <v>0</v>
      </c>
      <c r="P2627" s="1029" t="e">
        <f t="shared" si="387"/>
        <v>#DIV/0!</v>
      </c>
      <c r="Q2627" s="1029"/>
      <c r="R2627" s="1030">
        <f t="shared" si="388"/>
        <v>-5</v>
      </c>
      <c r="S2627" s="1030">
        <f t="shared" si="389"/>
        <v>0</v>
      </c>
    </row>
    <row r="2628" spans="1:19" ht="15.75" customHeight="1">
      <c r="A2628" s="1022">
        <v>23</v>
      </c>
      <c r="B2628" s="1023" t="str">
        <f>'PETI 2026'!E30</f>
        <v>PETI23</v>
      </c>
      <c r="C2628" s="1022" t="str">
        <f t="shared" si="369"/>
        <v>PETI</v>
      </c>
      <c r="D2628" s="1057" t="s">
        <v>115</v>
      </c>
      <c r="E2628" s="1022" t="str">
        <f>'PETI 2026'!W30</f>
        <v>Oficina de Informática y  Desarrollo Tecnológico</v>
      </c>
      <c r="F2628" s="1022" t="str">
        <f>'PETI 2026'!F30</f>
        <v xml:space="preserve"> Plan de intervención de servicios tecnológicos</v>
      </c>
      <c r="G2628" s="1022">
        <v>11</v>
      </c>
      <c r="H2628" s="1022" t="s">
        <v>144</v>
      </c>
      <c r="I2628" s="1022">
        <f>'PETI 2026'!T30</f>
        <v>5</v>
      </c>
      <c r="J2628" s="1022">
        <f>'PETI 2026'!H30+'PETI 2026'!I30+'PETI 2026'!J30+'PETI 2026'!K30+'PETI 2026'!L30+'PETI 2026'!M30+'PETI 2026'!N30+'PETI 2026'!O30+'PETI 2026'!P30+'PETI 2026'!Q30+'PETI 2026'!R30</f>
        <v>4</v>
      </c>
      <c r="K2628" s="1030">
        <f>'PETI 2026'!Y30+'PETI 2026'!Z30+'PETI 2026'!AA30+'PETI 2026'!AB30+'PETI 2026'!AC30+'PETI 2026'!AD30+'PETI 2026'!AE30+'PETI 2026'!AF30+'PETI 2026'!AG30+'PETI 2026'!AH30+'PETI 2026'!AI30</f>
        <v>2</v>
      </c>
      <c r="L2628" s="1031">
        <f t="shared" si="385"/>
        <v>0.8</v>
      </c>
      <c r="M2628" s="1031">
        <f t="shared" si="386"/>
        <v>0.4</v>
      </c>
      <c r="N2628" s="1022">
        <f>'PETI 2026'!R30</f>
        <v>0</v>
      </c>
      <c r="O2628" s="1030">
        <f>'PETI 2026'!AI30</f>
        <v>0</v>
      </c>
      <c r="P2628" s="1029" t="e">
        <f t="shared" si="387"/>
        <v>#DIV/0!</v>
      </c>
      <c r="Q2628" s="1029"/>
      <c r="R2628" s="1030">
        <f t="shared" si="388"/>
        <v>-2</v>
      </c>
      <c r="S2628" s="1030">
        <f t="shared" si="389"/>
        <v>0</v>
      </c>
    </row>
    <row r="2629" spans="1:19" ht="15.75" customHeight="1">
      <c r="A2629" s="1022">
        <v>24</v>
      </c>
      <c r="B2629" s="1023" t="str">
        <f>'PETI 2026'!E31</f>
        <v>PETI24</v>
      </c>
      <c r="C2629" s="1022" t="str">
        <f t="shared" si="369"/>
        <v>PETI</v>
      </c>
      <c r="D2629" s="1057" t="s">
        <v>115</v>
      </c>
      <c r="E2629" s="1022" t="str">
        <f>'PETI 2026'!W31</f>
        <v>Oficina de Informática y  Desarrollo Tecnológico</v>
      </c>
      <c r="F2629"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629" s="1022">
        <v>11</v>
      </c>
      <c r="H2629" s="1022" t="s">
        <v>144</v>
      </c>
      <c r="I2629" s="1022">
        <f>'PETI 2026'!T31</f>
        <v>3</v>
      </c>
      <c r="J2629" s="1022">
        <f>'PETI 2026'!H31+'PETI 2026'!I31+'PETI 2026'!J31+'PETI 2026'!K31+'PETI 2026'!L31+'PETI 2026'!M31+'PETI 2026'!N31+'PETI 2026'!O31+'PETI 2026'!P31+'PETI 2026'!Q31+'PETI 2026'!R31</f>
        <v>2</v>
      </c>
      <c r="K2629" s="1030">
        <f>'PETI 2026'!Y31+'PETI 2026'!Z31+'PETI 2026'!AA31+'PETI 2026'!AB31+'PETI 2026'!AC31+'PETI 2026'!AD31+'PETI 2026'!AE31+'PETI 2026'!AF31+'PETI 2026'!AG31+'PETI 2026'!AH31+'PETI 2026'!AI31</f>
        <v>1</v>
      </c>
      <c r="L2629" s="1031">
        <f t="shared" si="385"/>
        <v>0.66666666666666663</v>
      </c>
      <c r="M2629" s="1031">
        <f t="shared" si="386"/>
        <v>0.33333333333333331</v>
      </c>
      <c r="N2629" s="1022">
        <f>'PETI 2026'!R31</f>
        <v>0</v>
      </c>
      <c r="O2629" s="1030">
        <f>'PETI 2026'!AI31</f>
        <v>0</v>
      </c>
      <c r="P2629" s="1029" t="e">
        <f t="shared" si="387"/>
        <v>#DIV/0!</v>
      </c>
      <c r="Q2629" s="1029"/>
      <c r="R2629" s="1030">
        <f t="shared" si="388"/>
        <v>-1</v>
      </c>
      <c r="S2629" s="1030">
        <f t="shared" si="389"/>
        <v>0</v>
      </c>
    </row>
    <row r="2630" spans="1:19" ht="15.75" customHeight="1">
      <c r="A2630" s="1022">
        <v>1</v>
      </c>
      <c r="B2630" s="1023" t="str">
        <f>'PETI 2026'!E8</f>
        <v>PETI1</v>
      </c>
      <c r="C2630" s="1022" t="str">
        <f t="shared" si="369"/>
        <v>PETI</v>
      </c>
      <c r="D2630" s="1057" t="s">
        <v>115</v>
      </c>
      <c r="E2630" s="1022" t="str">
        <f>'PETI 2026'!W8</f>
        <v>Oficina de Informática y  Desarrollo Tecnológico
Oficina Asesora de Planeación</v>
      </c>
      <c r="F2630" s="1022" t="str">
        <f>'PETI 2026'!F8</f>
        <v>Consolidar capacidades de TI ( DEVOPS, Gestión de Proyectos, Arquitectura Empresarial, ITIL, Gestión de Información, Automatización de procesos de negocio, Cancerización, Versiona miento de código fuente, Ciclo de vida de soluciones tecnológica, Seguridad de la información, DRP )</v>
      </c>
      <c r="G2630" s="1022">
        <v>12</v>
      </c>
      <c r="H2630" s="1022" t="s">
        <v>145</v>
      </c>
      <c r="I2630" s="1022">
        <f>'PETI 2026'!T8</f>
        <v>3</v>
      </c>
      <c r="J2630" s="1022">
        <f>'PETI 2026'!H8+'PETI 2026'!I8+'PETI 2026'!J8+'PETI 2026'!K8+'PETI 2026'!L8+'PETI 2026'!M8+'PETI 2026'!N8+'PETI 2026'!O8+'PETI 2026'!P8+'PETI 2026'!Q8+'PETI 2026'!R8+'PETI 2026'!S8</f>
        <v>3</v>
      </c>
      <c r="K2630" s="1030">
        <f>'PETI 2026'!Y8+'PETI 2026'!Z8+'PETI 2026'!AA8+'PETI 2026'!AB8+'PETI 2026'!AC8+'PETI 2026'!AD8+'PETI 2026'!AE8+'PETI 2026'!AF8+'PETI 2026'!AG8+'PETI 2026'!AH8+'PETI 2026'!AI8+'PETI 2026'!AJ8</f>
        <v>1</v>
      </c>
      <c r="L2630" s="1031"/>
      <c r="M2630" s="1031">
        <f t="shared" si="386"/>
        <v>0.33333333333333331</v>
      </c>
      <c r="N2630" s="1022">
        <f>'PETI 2026'!S8</f>
        <v>0</v>
      </c>
      <c r="O2630" s="1030">
        <f>'PETI 2026'!AJ8</f>
        <v>0</v>
      </c>
      <c r="P2630" s="1029" t="e">
        <f t="shared" si="387"/>
        <v>#DIV/0!</v>
      </c>
      <c r="Q2630" s="1029"/>
      <c r="R2630" s="1030">
        <f t="shared" si="388"/>
        <v>-2</v>
      </c>
      <c r="S2630" s="1030">
        <f t="shared" si="389"/>
        <v>0</v>
      </c>
    </row>
    <row r="2631" spans="1:19" ht="15.75" customHeight="1">
      <c r="A2631" s="1022">
        <v>2</v>
      </c>
      <c r="B2631" s="1023" t="str">
        <f>'PETI 2026'!E9</f>
        <v>PETI2</v>
      </c>
      <c r="C2631" s="1022" t="str">
        <f t="shared" si="369"/>
        <v>PETI</v>
      </c>
      <c r="D2631" s="1057" t="s">
        <v>115</v>
      </c>
      <c r="E2631" s="1022" t="str">
        <f>'PETI 2026'!W9</f>
        <v>Oficina Asesora de Planeación</v>
      </c>
      <c r="F2631" s="1022" t="str">
        <f>'PETI 2026'!F9</f>
        <v>Procesos y políticas de Gobierno de datos, arquitectura de datos, Calidad de datos, analítica de datos.</v>
      </c>
      <c r="G2631" s="1022">
        <v>12</v>
      </c>
      <c r="H2631" s="1022" t="s">
        <v>145</v>
      </c>
      <c r="I2631" s="1022">
        <f>'PETI 2026'!T9</f>
        <v>4</v>
      </c>
      <c r="J2631" s="1022">
        <f>'PETI 2026'!H9+'PETI 2026'!I9+'PETI 2026'!J9+'PETI 2026'!K9+'PETI 2026'!L9+'PETI 2026'!M9+'PETI 2026'!N9+'PETI 2026'!O9+'PETI 2026'!P9+'PETI 2026'!Q9+'PETI 2026'!R9+'PETI 2026'!S9</f>
        <v>4</v>
      </c>
      <c r="K2631" s="1030">
        <f>'PETI 2026'!Y9+'PETI 2026'!Z9+'PETI 2026'!AA9+'PETI 2026'!AB9+'PETI 2026'!AC9+'PETI 2026'!AD9+'PETI 2026'!AE9+'PETI 2026'!AF9+'PETI 2026'!AG9+'PETI 2026'!AH9+'PETI 2026'!AI9+'PETI 2026'!AJ9</f>
        <v>1</v>
      </c>
      <c r="L2631" s="1031">
        <f t="shared" si="385"/>
        <v>1</v>
      </c>
      <c r="M2631" s="1031">
        <f t="shared" si="386"/>
        <v>0.25</v>
      </c>
      <c r="N2631" s="1022">
        <f>'PETI 2026'!S9</f>
        <v>0</v>
      </c>
      <c r="O2631" s="1030">
        <f>'PETI 2026'!AJ9</f>
        <v>0</v>
      </c>
      <c r="P2631" s="1029" t="e">
        <f t="shared" si="387"/>
        <v>#DIV/0!</v>
      </c>
      <c r="Q2631" s="1029"/>
      <c r="R2631" s="1030">
        <f t="shared" si="388"/>
        <v>-3</v>
      </c>
      <c r="S2631" s="1030">
        <f t="shared" si="389"/>
        <v>0</v>
      </c>
    </row>
    <row r="2632" spans="1:19" ht="15.75" customHeight="1">
      <c r="A2632" s="1022">
        <v>3</v>
      </c>
      <c r="B2632" s="1023" t="str">
        <f>'PETI 2026'!E10</f>
        <v>PETI3</v>
      </c>
      <c r="C2632" s="1022" t="str">
        <f t="shared" si="369"/>
        <v>PETI</v>
      </c>
      <c r="D2632" s="1057" t="s">
        <v>115</v>
      </c>
      <c r="E2632" s="1022" t="str">
        <f>'PETI 2026'!W10</f>
        <v>Oficina Asesora de Planeación</v>
      </c>
      <c r="F2632" s="1022" t="str">
        <f>'PETI 2026'!F10</f>
        <v>Implementación de los procesos y políticas de  Gobierno de datos,  calidad de datos, arquitectura de dato y analítica</v>
      </c>
      <c r="G2632" s="1022">
        <v>12</v>
      </c>
      <c r="H2632" s="1022" t="s">
        <v>145</v>
      </c>
      <c r="I2632" s="1022">
        <f>'PETI 2026'!T10</f>
        <v>4</v>
      </c>
      <c r="J2632" s="1022">
        <f>'PETI 2026'!H10+'PETI 2026'!I10+'PETI 2026'!J10+'PETI 2026'!K10+'PETI 2026'!L10+'PETI 2026'!M10+'PETI 2026'!N10+'PETI 2026'!O10+'PETI 2026'!P10+'PETI 2026'!Q10+'PETI 2026'!R10+'PETI 2026'!S10</f>
        <v>4</v>
      </c>
      <c r="K2632" s="1030">
        <f>'PETI 2026'!Y10+'PETI 2026'!Z10+'PETI 2026'!AA10+'PETI 2026'!AB10+'PETI 2026'!AC10+'PETI 2026'!AD10+'PETI 2026'!AE10+'PETI 2026'!AF10+'PETI 2026'!AG10+'PETI 2026'!AH10+'PETI 2026'!AI10+'PETI 2026'!AJ10</f>
        <v>1</v>
      </c>
      <c r="L2632" s="1031">
        <f t="shared" si="385"/>
        <v>1</v>
      </c>
      <c r="M2632" s="1031">
        <f t="shared" si="386"/>
        <v>0.25</v>
      </c>
      <c r="N2632" s="1022">
        <f>'PETI 2026'!S10</f>
        <v>1</v>
      </c>
      <c r="O2632" s="1030">
        <f>'PETI 2026'!AJ10</f>
        <v>0</v>
      </c>
      <c r="P2632" s="1029">
        <f t="shared" si="387"/>
        <v>0</v>
      </c>
      <c r="Q2632" s="1029"/>
      <c r="R2632" s="1030">
        <f t="shared" si="388"/>
        <v>-3</v>
      </c>
      <c r="S2632" s="1030">
        <f t="shared" si="389"/>
        <v>-1</v>
      </c>
    </row>
    <row r="2633" spans="1:19" ht="15.75" customHeight="1">
      <c r="A2633" s="1022">
        <v>4</v>
      </c>
      <c r="B2633" s="1023" t="str">
        <f>'PETI 2026'!E11</f>
        <v>PETI4</v>
      </c>
      <c r="C2633" s="1022" t="str">
        <f t="shared" si="369"/>
        <v>PETI</v>
      </c>
      <c r="D2633" s="1057" t="s">
        <v>115</v>
      </c>
      <c r="E2633" s="1022" t="str">
        <f>'PETI 2026'!W11</f>
        <v>Oficina de Informática y  Desarrollo Tecnológico
Oficina Asesora de Planeación</v>
      </c>
      <c r="F2633" s="1022" t="str">
        <f>'PETI 2026'!F11</f>
        <v xml:space="preserve">
Realizar la identificación de los flujos de información y datos, así como la diagramación de los laboratorios piloto priorizados.</v>
      </c>
      <c r="G2633" s="1022">
        <v>12</v>
      </c>
      <c r="H2633" s="1022" t="s">
        <v>145</v>
      </c>
      <c r="I2633" s="1022">
        <f>'PETI 2026'!T11</f>
        <v>4</v>
      </c>
      <c r="J2633" s="1022">
        <f>'PETI 2026'!H11+'PETI 2026'!I11+'PETI 2026'!J11+'PETI 2026'!K11+'PETI 2026'!L11+'PETI 2026'!M11+'PETI 2026'!N11+'PETI 2026'!O11+'PETI 2026'!P11+'PETI 2026'!Q11+'PETI 2026'!R11+'PETI 2026'!S11</f>
        <v>4</v>
      </c>
      <c r="K2633" s="1030">
        <f>'PETI 2026'!Y11+'PETI 2026'!Z11+'PETI 2026'!AA11+'PETI 2026'!AB11+'PETI 2026'!AC11+'PETI 2026'!AD11+'PETI 2026'!AE11+'PETI 2026'!AF11+'PETI 2026'!AG11+'PETI 2026'!AH11+'PETI 2026'!AI11+'PETI 2026'!AJ11</f>
        <v>1</v>
      </c>
      <c r="L2633" s="1031">
        <f t="shared" si="385"/>
        <v>1</v>
      </c>
      <c r="M2633" s="1031">
        <f t="shared" si="386"/>
        <v>0.25</v>
      </c>
      <c r="N2633" s="1022">
        <f>'PETI 2026'!S11</f>
        <v>0</v>
      </c>
      <c r="O2633" s="1030">
        <f>'PETI 2026'!AJ11</f>
        <v>0</v>
      </c>
      <c r="P2633" s="1029" t="e">
        <f t="shared" si="387"/>
        <v>#DIV/0!</v>
      </c>
      <c r="Q2633" s="1029"/>
      <c r="R2633" s="1030">
        <f t="shared" si="388"/>
        <v>-3</v>
      </c>
      <c r="S2633" s="1030">
        <f t="shared" si="389"/>
        <v>0</v>
      </c>
    </row>
    <row r="2634" spans="1:19" ht="15.75" customHeight="1">
      <c r="A2634" s="1022">
        <v>5</v>
      </c>
      <c r="B2634" s="1023" t="str">
        <f>'PETI 2026'!E12</f>
        <v>PETI5</v>
      </c>
      <c r="C2634" s="1022" t="str">
        <f t="shared" si="369"/>
        <v>PETI</v>
      </c>
      <c r="D2634" s="1057" t="s">
        <v>115</v>
      </c>
      <c r="E2634" s="1022" t="str">
        <f>'PETI 2026'!W12</f>
        <v>Oficina Asesora de Planeación</v>
      </c>
      <c r="F2634" s="1022" t="str">
        <f>'PETI 2026'!F12</f>
        <v>Levantamiento de requerimientos, Análisis, Diseño e implementación de indicadores de negocio haciendo uso de herramientas de analítica de datos.</v>
      </c>
      <c r="G2634" s="1022">
        <v>12</v>
      </c>
      <c r="H2634" s="1022" t="s">
        <v>145</v>
      </c>
      <c r="I2634" s="1022">
        <f>'PETI 2026'!T12</f>
        <v>4</v>
      </c>
      <c r="J2634" s="1022">
        <f>'PETI 2026'!H12+'PETI 2026'!I12+'PETI 2026'!J12+'PETI 2026'!K12+'PETI 2026'!L12+'PETI 2026'!M12+'PETI 2026'!N12+'PETI 2026'!O12+'PETI 2026'!P12+'PETI 2026'!Q12+'PETI 2026'!R12+'PETI 2026'!S12</f>
        <v>4</v>
      </c>
      <c r="K2634" s="1030">
        <f>'PETI 2026'!Y12+'PETI 2026'!Z12+'PETI 2026'!AA12+'PETI 2026'!AB12+'PETI 2026'!AC12+'PETI 2026'!AD12+'PETI 2026'!AE12+'PETI 2026'!AF12+'PETI 2026'!AG12+'PETI 2026'!AH12+'PETI 2026'!AI12+'PETI 2026'!AJ12</f>
        <v>1</v>
      </c>
      <c r="L2634" s="1031">
        <f t="shared" si="385"/>
        <v>1</v>
      </c>
      <c r="M2634" s="1031">
        <f t="shared" si="386"/>
        <v>0.25</v>
      </c>
      <c r="N2634" s="1022">
        <f>'PETI 2026'!S12</f>
        <v>0</v>
      </c>
      <c r="O2634" s="1030">
        <f>'PETI 2026'!AJ12</f>
        <v>0</v>
      </c>
      <c r="P2634" s="1029" t="e">
        <f t="shared" si="387"/>
        <v>#DIV/0!</v>
      </c>
      <c r="Q2634" s="1029"/>
      <c r="R2634" s="1030">
        <f t="shared" si="388"/>
        <v>-3</v>
      </c>
      <c r="S2634" s="1030">
        <f t="shared" si="389"/>
        <v>0</v>
      </c>
    </row>
    <row r="2635" spans="1:19" ht="15.75" customHeight="1">
      <c r="A2635" s="1022">
        <v>6</v>
      </c>
      <c r="B2635" s="1023" t="str">
        <f>'PETI 2026'!E13</f>
        <v>PETI6</v>
      </c>
      <c r="C2635" s="1022" t="str">
        <f t="shared" si="369"/>
        <v>PETI</v>
      </c>
      <c r="D2635" s="1057" t="s">
        <v>115</v>
      </c>
      <c r="E2635" s="1022" t="str">
        <f>'PETI 2026'!W13</f>
        <v>Oficina Asesora de Planeación</v>
      </c>
      <c r="F2635" s="1022" t="str">
        <f>'PETI 2026'!F13</f>
        <v>Consolidación de la iniciativa del proceso de ensayo de actitud y estudios colaborativos.</v>
      </c>
      <c r="G2635" s="1022">
        <v>12</v>
      </c>
      <c r="H2635" s="1022" t="s">
        <v>145</v>
      </c>
      <c r="I2635" s="1022">
        <f>'PETI 2026'!T13</f>
        <v>2</v>
      </c>
      <c r="J2635" s="1022">
        <f>'PETI 2026'!H13+'PETI 2026'!I13+'PETI 2026'!J13+'PETI 2026'!K13+'PETI 2026'!L13+'PETI 2026'!M13+'PETI 2026'!N13+'PETI 2026'!O13+'PETI 2026'!P13+'PETI 2026'!Q13+'PETI 2026'!R13+'PETI 2026'!S13</f>
        <v>2</v>
      </c>
      <c r="K2635" s="1030">
        <f>'PETI 2026'!Y13+'PETI 2026'!Z13+'PETI 2026'!AA13+'PETI 2026'!AB13+'PETI 2026'!AC13+'PETI 2026'!AD13+'PETI 2026'!AE13+'PETI 2026'!AF13+'PETI 2026'!AG13+'PETI 2026'!AH13+'PETI 2026'!AI13+'PETI 2026'!AJ13</f>
        <v>1</v>
      </c>
      <c r="L2635" s="1031">
        <f t="shared" si="385"/>
        <v>1</v>
      </c>
      <c r="M2635" s="1031">
        <f t="shared" si="386"/>
        <v>0.5</v>
      </c>
      <c r="N2635" s="1022">
        <f>'PETI 2026'!S13</f>
        <v>0</v>
      </c>
      <c r="O2635" s="1030">
        <f>'PETI 2026'!AJ13</f>
        <v>0</v>
      </c>
      <c r="P2635" s="1029" t="e">
        <f t="shared" si="387"/>
        <v>#DIV/0!</v>
      </c>
      <c r="Q2635" s="1029"/>
      <c r="R2635" s="1030">
        <f t="shared" si="388"/>
        <v>-1</v>
      </c>
      <c r="S2635" s="1030">
        <f t="shared" si="389"/>
        <v>0</v>
      </c>
    </row>
    <row r="2636" spans="1:19" ht="15.75" customHeight="1">
      <c r="A2636" s="1022">
        <v>7</v>
      </c>
      <c r="B2636" s="1023" t="str">
        <f>'PETI 2026'!E14</f>
        <v>PETI7</v>
      </c>
      <c r="C2636" s="1022" t="str">
        <f t="shared" si="369"/>
        <v>PETI</v>
      </c>
      <c r="D2636" s="1057" t="s">
        <v>115</v>
      </c>
      <c r="E2636" s="1022" t="str">
        <f>'PETI 2026'!W14</f>
        <v>Oficina Asesora de Planeación</v>
      </c>
      <c r="F2636" s="1022" t="str">
        <f>'PETI 2026'!F14</f>
        <v>Plan nacional de la infraestructura de datos ( Vigencia 2026 ) y plan de preservación digital</v>
      </c>
      <c r="G2636" s="1022">
        <v>12</v>
      </c>
      <c r="H2636" s="1022" t="s">
        <v>145</v>
      </c>
      <c r="I2636" s="1022">
        <f>'PETI 2026'!T14</f>
        <v>4</v>
      </c>
      <c r="J2636" s="1022">
        <f>'PETI 2026'!H14+'PETI 2026'!I14+'PETI 2026'!J14+'PETI 2026'!K14+'PETI 2026'!L14+'PETI 2026'!M14+'PETI 2026'!N14+'PETI 2026'!O14+'PETI 2026'!P14+'PETI 2026'!Q14+'PETI 2026'!R14+'PETI 2026'!S14</f>
        <v>4</v>
      </c>
      <c r="K2636" s="1030">
        <f>'PETI 2026'!Y14+'PETI 2026'!Z14+'PETI 2026'!AA14+'PETI 2026'!AB14+'PETI 2026'!AC14+'PETI 2026'!AD14+'PETI 2026'!AE14+'PETI 2026'!AF14+'PETI 2026'!AG14+'PETI 2026'!AH14+'PETI 2026'!AI14+'PETI 2026'!AJ14</f>
        <v>1</v>
      </c>
      <c r="L2636" s="1031">
        <f t="shared" si="385"/>
        <v>1</v>
      </c>
      <c r="M2636" s="1031">
        <f t="shared" si="386"/>
        <v>0.25</v>
      </c>
      <c r="N2636" s="1022">
        <f>'PETI 2026'!S14</f>
        <v>0</v>
      </c>
      <c r="O2636" s="1030">
        <f>'PETI 2026'!AJ14</f>
        <v>0</v>
      </c>
      <c r="P2636" s="1029" t="e">
        <f t="shared" si="387"/>
        <v>#DIV/0!</v>
      </c>
      <c r="Q2636" s="1029"/>
      <c r="R2636" s="1030">
        <f t="shared" si="388"/>
        <v>-3</v>
      </c>
      <c r="S2636" s="1030">
        <f t="shared" si="389"/>
        <v>0</v>
      </c>
    </row>
    <row r="2637" spans="1:19" ht="15.75" customHeight="1">
      <c r="A2637" s="1022">
        <v>8</v>
      </c>
      <c r="B2637" s="1023" t="str">
        <f>'PETI 2026'!E15</f>
        <v>PETI8</v>
      </c>
      <c r="C2637" s="1022" t="str">
        <f t="shared" si="369"/>
        <v>PETI</v>
      </c>
      <c r="D2637" s="1057" t="s">
        <v>115</v>
      </c>
      <c r="E2637" s="1022" t="str">
        <f>'PETI 2026'!W15</f>
        <v>Oficina de Informática y  Desarrollo Tecnológico
Oficina Asesora de Planeación</v>
      </c>
      <c r="F2637" s="1022" t="str">
        <f>'PETI 2026'!F15</f>
        <v>Consolidar modelo de gobierno de TI ( Políticas, lineamientos y buenas prácticas en el dominio de sistema de info, servicios tecnológicos,  Arquitectura Empresarial, entre otros )</v>
      </c>
      <c r="G2637" s="1022">
        <v>12</v>
      </c>
      <c r="H2637" s="1022" t="s">
        <v>145</v>
      </c>
      <c r="I2637" s="1022">
        <f>'PETI 2026'!T15</f>
        <v>4</v>
      </c>
      <c r="J2637" s="1022">
        <f>'PETI 2026'!H15+'PETI 2026'!I15+'PETI 2026'!J15+'PETI 2026'!K15+'PETI 2026'!L15+'PETI 2026'!M15+'PETI 2026'!N15+'PETI 2026'!O15+'PETI 2026'!P15+'PETI 2026'!Q15+'PETI 2026'!R15+'PETI 2026'!S15</f>
        <v>4</v>
      </c>
      <c r="K2637" s="1030">
        <f>'PETI 2026'!Y15+'PETI 2026'!Z15+'PETI 2026'!AA15+'PETI 2026'!AB15+'PETI 2026'!AC15+'PETI 2026'!AD15+'PETI 2026'!AE15+'PETI 2026'!AF15+'PETI 2026'!AG15+'PETI 2026'!AH15+'PETI 2026'!AI15+'PETI 2026'!AJ15</f>
        <v>1</v>
      </c>
      <c r="L2637" s="1031">
        <f t="shared" si="385"/>
        <v>1</v>
      </c>
      <c r="M2637" s="1031">
        <f t="shared" si="386"/>
        <v>0.25</v>
      </c>
      <c r="N2637" s="1022">
        <f>'PETI 2026'!S15</f>
        <v>0</v>
      </c>
      <c r="O2637" s="1030">
        <f>'PETI 2026'!AJ15</f>
        <v>0</v>
      </c>
      <c r="P2637" s="1029" t="e">
        <f t="shared" si="387"/>
        <v>#DIV/0!</v>
      </c>
      <c r="Q2637" s="1029"/>
      <c r="R2637" s="1030">
        <f t="shared" si="388"/>
        <v>-3</v>
      </c>
      <c r="S2637" s="1030">
        <f t="shared" si="389"/>
        <v>0</v>
      </c>
    </row>
    <row r="2638" spans="1:19" ht="15.75" customHeight="1">
      <c r="A2638" s="1022">
        <v>9</v>
      </c>
      <c r="B2638" s="1023" t="str">
        <f>'PETI 2026'!E16</f>
        <v>PETI9</v>
      </c>
      <c r="C2638" s="1022" t="str">
        <f t="shared" si="369"/>
        <v>PETI</v>
      </c>
      <c r="D2638" s="1057" t="s">
        <v>115</v>
      </c>
      <c r="E2638" s="1022" t="str">
        <f>'PETI 2026'!W16</f>
        <v>Oficina de Informática y  Desarrollo Tecnológico
Oficina Asesora de Planeación</v>
      </c>
      <c r="F2638" s="1022" t="str">
        <f>'PETI 2026'!F16</f>
        <v>Procesos de gobierno de datos, calidad de datos, arquitectura de datos y analítica de datos, gestion de procesos, Arquitectura empresarial, Procedimientos Gestion de proyectos.OIDT: Construcción</v>
      </c>
      <c r="G2638" s="1022">
        <v>12</v>
      </c>
      <c r="H2638" s="1022" t="s">
        <v>145</v>
      </c>
      <c r="I2638" s="1022">
        <f>'PETI 2026'!T16</f>
        <v>7</v>
      </c>
      <c r="J2638" s="1022">
        <f>'PETI 2026'!H16+'PETI 2026'!I16+'PETI 2026'!J16+'PETI 2026'!K16+'PETI 2026'!L16+'PETI 2026'!M16+'PETI 2026'!N16+'PETI 2026'!O16+'PETI 2026'!P16+'PETI 2026'!Q16+'PETI 2026'!R16+'PETI 2026'!S16</f>
        <v>7</v>
      </c>
      <c r="K2638" s="1030">
        <f>'PETI 2026'!Y16+'PETI 2026'!Z16+'PETI 2026'!AA16+'PETI 2026'!AB16+'PETI 2026'!AC16+'PETI 2026'!AD16+'PETI 2026'!AE16+'PETI 2026'!AF16+'PETI 2026'!AG16+'PETI 2026'!AH16+'PETI 2026'!AI16+'PETI 2026'!AJ16</f>
        <v>1</v>
      </c>
      <c r="L2638" s="1031">
        <f t="shared" ref="L2638:L2653" si="390">J2638/I2638</f>
        <v>1</v>
      </c>
      <c r="M2638" s="1031">
        <f t="shared" ref="M2638:M2653" si="391">K2638/I2638</f>
        <v>0.14285714285714285</v>
      </c>
      <c r="N2638" s="1022">
        <f>'PETI 2026'!S16</f>
        <v>3</v>
      </c>
      <c r="O2638" s="1030">
        <f>'PETI 2026'!AJ16</f>
        <v>0</v>
      </c>
      <c r="P2638" s="1029">
        <f t="shared" ref="P2638:P2653" si="392">O2638/N2638</f>
        <v>0</v>
      </c>
      <c r="Q2638" s="1029"/>
      <c r="R2638" s="1030">
        <f t="shared" ref="R2638:R2653" si="393">K2638-J2638</f>
        <v>-6</v>
      </c>
      <c r="S2638" s="1030">
        <f t="shared" ref="S2638:S2653" si="394">O2638-N2638</f>
        <v>-3</v>
      </c>
    </row>
    <row r="2639" spans="1:19" ht="15.75" customHeight="1">
      <c r="A2639" s="1022">
        <v>10</v>
      </c>
      <c r="B2639" s="1023" t="str">
        <f>'PETI 2026'!E17</f>
        <v>PETI10</v>
      </c>
      <c r="C2639" s="1022" t="str">
        <f t="shared" si="369"/>
        <v>PETI</v>
      </c>
      <c r="D2639" s="1057" t="s">
        <v>115</v>
      </c>
      <c r="E2639" s="1022" t="str">
        <f>'PETI 2026'!W17</f>
        <v>Oficina de Informática y  Desarrollo Tecnológico
Oficina Asesora de Planeación</v>
      </c>
      <c r="F2639" s="1022" t="str">
        <f>'PETI 2026'!F17</f>
        <v>Implementación del proceso de gestión de arquitectura empresarial y Operación de las instancias de Arquitectura Empresarial y gobierno de datos.</v>
      </c>
      <c r="G2639" s="1022">
        <v>12</v>
      </c>
      <c r="H2639" s="1022" t="s">
        <v>145</v>
      </c>
      <c r="I2639" s="1022">
        <f>'PETI 2026'!T17</f>
        <v>6</v>
      </c>
      <c r="J2639" s="1022">
        <f>'PETI 2026'!H17+'PETI 2026'!I17+'PETI 2026'!J17+'PETI 2026'!K17+'PETI 2026'!L17+'PETI 2026'!M17+'PETI 2026'!N17+'PETI 2026'!O17+'PETI 2026'!P17+'PETI 2026'!Q17+'PETI 2026'!R17+'PETI 2026'!S17</f>
        <v>6</v>
      </c>
      <c r="K2639" s="1030">
        <f>'PETI 2026'!Y17+'PETI 2026'!Z17+'PETI 2026'!AA17+'PETI 2026'!AB17+'PETI 2026'!AC17+'PETI 2026'!AD17+'PETI 2026'!AE17+'PETI 2026'!AF17+'PETI 2026'!AG17+'PETI 2026'!AH17+'PETI 2026'!AI17+'PETI 2026'!AJ17</f>
        <v>1</v>
      </c>
      <c r="L2639" s="1031">
        <f t="shared" si="390"/>
        <v>1</v>
      </c>
      <c r="M2639" s="1031">
        <f t="shared" si="391"/>
        <v>0.16666666666666666</v>
      </c>
      <c r="N2639" s="1022">
        <f>'PETI 2026'!S17</f>
        <v>1</v>
      </c>
      <c r="O2639" s="1030">
        <f>'PETI 2026'!AJ17</f>
        <v>0</v>
      </c>
      <c r="P2639" s="1029">
        <f t="shared" si="392"/>
        <v>0</v>
      </c>
      <c r="Q2639" s="1029"/>
      <c r="R2639" s="1030">
        <f t="shared" si="393"/>
        <v>-5</v>
      </c>
      <c r="S2639" s="1030">
        <f t="shared" si="394"/>
        <v>-1</v>
      </c>
    </row>
    <row r="2640" spans="1:19" ht="15.75" customHeight="1">
      <c r="A2640" s="1022">
        <v>11</v>
      </c>
      <c r="B2640" s="1023" t="str">
        <f>'PETI 2026'!E18</f>
        <v>PETI11</v>
      </c>
      <c r="C2640" s="1022" t="str">
        <f t="shared" si="369"/>
        <v>PETI</v>
      </c>
      <c r="D2640" s="1057" t="s">
        <v>115</v>
      </c>
      <c r="E2640" s="1022" t="str">
        <f>'PETI 2026'!W18</f>
        <v>Oficina de Informática y  Desarrollo Tecnológico
SSMRC</v>
      </c>
      <c r="F2640" s="1022" t="str">
        <f>'PETI 2026'!F18</f>
        <v>Seguimiento a la consolidación de la plataforma de interoperabilidad del INM.</v>
      </c>
      <c r="G2640" s="1022">
        <v>12</v>
      </c>
      <c r="H2640" s="1022" t="s">
        <v>145</v>
      </c>
      <c r="I2640" s="1022">
        <f>'PETI 2026'!T18</f>
        <v>5</v>
      </c>
      <c r="J2640" s="1022">
        <f>'PETI 2026'!H18+'PETI 2026'!I18+'PETI 2026'!J18+'PETI 2026'!K18+'PETI 2026'!L18+'PETI 2026'!M18+'PETI 2026'!N18+'PETI 2026'!O18+'PETI 2026'!P18+'PETI 2026'!Q18+'PETI 2026'!R18+'PETI 2026'!S18</f>
        <v>5</v>
      </c>
      <c r="K2640" s="1030">
        <f>'PETI 2026'!Y18+'PETI 2026'!Z18+'PETI 2026'!AA18+'PETI 2026'!AB18+'PETI 2026'!AC18+'PETI 2026'!AD18+'PETI 2026'!AE18+'PETI 2026'!AF18+'PETI 2026'!AG18+'PETI 2026'!AH18+'PETI 2026'!AI18+'PETI 2026'!AJ18</f>
        <v>1</v>
      </c>
      <c r="L2640" s="1031">
        <f t="shared" si="390"/>
        <v>1</v>
      </c>
      <c r="M2640" s="1031">
        <f t="shared" si="391"/>
        <v>0.2</v>
      </c>
      <c r="N2640" s="1022">
        <f>'PETI 2026'!S18</f>
        <v>1</v>
      </c>
      <c r="O2640" s="1030">
        <f>'PETI 2026'!AJ18</f>
        <v>0</v>
      </c>
      <c r="P2640" s="1029">
        <f t="shared" si="392"/>
        <v>0</v>
      </c>
      <c r="Q2640" s="1029"/>
      <c r="R2640" s="1030">
        <f t="shared" si="393"/>
        <v>-4</v>
      </c>
      <c r="S2640" s="1030">
        <f t="shared" si="394"/>
        <v>-1</v>
      </c>
    </row>
    <row r="2641" spans="1:19" ht="15.75" customHeight="1">
      <c r="A2641" s="1022">
        <v>12</v>
      </c>
      <c r="B2641" s="1023" t="str">
        <f>'PETI 2026'!E19</f>
        <v>PETI12</v>
      </c>
      <c r="C2641" s="1022" t="str">
        <f t="shared" si="369"/>
        <v>PETI</v>
      </c>
      <c r="D2641" s="1057" t="s">
        <v>115</v>
      </c>
      <c r="E2641" s="1022" t="str">
        <f>'PETI 2026'!W19</f>
        <v>Oficina de Informática y  Desarrollo Tecnológico
SSMRC</v>
      </c>
      <c r="F2641" s="1022" t="str">
        <f>'PETI 2026'!F19</f>
        <v>Plan de intervención de soluciones tecnológicas y gestión de información del INM.</v>
      </c>
      <c r="G2641" s="1022">
        <v>12</v>
      </c>
      <c r="H2641" s="1022" t="s">
        <v>145</v>
      </c>
      <c r="I2641" s="1022">
        <f>'PETI 2026'!T19</f>
        <v>5</v>
      </c>
      <c r="J2641" s="1022">
        <f>'PETI 2026'!H19+'PETI 2026'!I19+'PETI 2026'!J19+'PETI 2026'!K19+'PETI 2026'!L19+'PETI 2026'!M19+'PETI 2026'!N19+'PETI 2026'!O19+'PETI 2026'!P19+'PETI 2026'!Q19+'PETI 2026'!R19+'PETI 2026'!S19</f>
        <v>5</v>
      </c>
      <c r="K2641" s="1030">
        <f>'PETI 2026'!Y19+'PETI 2026'!Z19+'PETI 2026'!AA19+'PETI 2026'!AB19+'PETI 2026'!AC19+'PETI 2026'!AD19+'PETI 2026'!AE19+'PETI 2026'!AF19+'PETI 2026'!AG19+'PETI 2026'!AH19+'PETI 2026'!AI19+'PETI 2026'!AJ19</f>
        <v>1</v>
      </c>
      <c r="L2641" s="1031">
        <f t="shared" si="390"/>
        <v>1</v>
      </c>
      <c r="M2641" s="1031">
        <f t="shared" si="391"/>
        <v>0.2</v>
      </c>
      <c r="N2641" s="1022">
        <f>'PETI 2026'!S19</f>
        <v>1</v>
      </c>
      <c r="O2641" s="1030">
        <f>'PETI 2026'!AJ19</f>
        <v>0</v>
      </c>
      <c r="P2641" s="1029">
        <f t="shared" si="392"/>
        <v>0</v>
      </c>
      <c r="Q2641" s="1029"/>
      <c r="R2641" s="1030">
        <f t="shared" si="393"/>
        <v>-4</v>
      </c>
      <c r="S2641" s="1030">
        <f t="shared" si="394"/>
        <v>-1</v>
      </c>
    </row>
    <row r="2642" spans="1:19" ht="15.75" customHeight="1">
      <c r="A2642" s="1022">
        <v>13</v>
      </c>
      <c r="B2642" s="1023" t="str">
        <f>'PETI 2026'!E20</f>
        <v>PETI13</v>
      </c>
      <c r="C2642" s="1022" t="str">
        <f t="shared" si="369"/>
        <v>PETI</v>
      </c>
      <c r="D2642" s="1057" t="s">
        <v>115</v>
      </c>
      <c r="E2642" s="1022" t="str">
        <f>'PETI 2026'!W20</f>
        <v>Oficina de Informática y  Desarrollo Tecnológico
SSMRC</v>
      </c>
      <c r="F2642" s="1022" t="str">
        <f>'PETI 2026'!F20</f>
        <v>Apropiar la arquitectura de referencia de soluciones de servicios tecnológicos</v>
      </c>
      <c r="G2642" s="1022">
        <v>12</v>
      </c>
      <c r="H2642" s="1022" t="s">
        <v>145</v>
      </c>
      <c r="I2642" s="1022">
        <f>'PETI 2026'!T20</f>
        <v>5</v>
      </c>
      <c r="J2642" s="1022">
        <f>'PETI 2026'!H20+'PETI 2026'!I20+'PETI 2026'!J20+'PETI 2026'!K20+'PETI 2026'!L20+'PETI 2026'!M20+'PETI 2026'!N20+'PETI 2026'!O20+'PETI 2026'!P20+'PETI 2026'!Q20+'PETI 2026'!R20+'PETI 2026'!S20</f>
        <v>5</v>
      </c>
      <c r="K2642" s="1030">
        <f>'PETI 2026'!Y20+'PETI 2026'!Z20+'PETI 2026'!AA20+'PETI 2026'!AB20+'PETI 2026'!AC20+'PETI 2026'!AD20+'PETI 2026'!AE20+'PETI 2026'!AF20+'PETI 2026'!AG20+'PETI 2026'!AH20+'PETI 2026'!AI20+'PETI 2026'!AJ20</f>
        <v>1</v>
      </c>
      <c r="L2642" s="1031">
        <f t="shared" si="390"/>
        <v>1</v>
      </c>
      <c r="M2642" s="1031">
        <f t="shared" si="391"/>
        <v>0.2</v>
      </c>
      <c r="N2642" s="1022">
        <f>'PETI 2026'!S20</f>
        <v>1</v>
      </c>
      <c r="O2642" s="1030">
        <f>'PETI 2026'!AJ20</f>
        <v>0</v>
      </c>
      <c r="P2642" s="1029">
        <f t="shared" si="392"/>
        <v>0</v>
      </c>
      <c r="Q2642" s="1029"/>
      <c r="R2642" s="1030">
        <f t="shared" si="393"/>
        <v>-4</v>
      </c>
      <c r="S2642" s="1030">
        <f t="shared" si="394"/>
        <v>-1</v>
      </c>
    </row>
    <row r="2643" spans="1:19" ht="15.75" customHeight="1">
      <c r="A2643" s="1022">
        <v>14</v>
      </c>
      <c r="B2643" s="1023" t="str">
        <f>'PETI 2026'!E21</f>
        <v>PETI14</v>
      </c>
      <c r="C2643" s="1022" t="str">
        <f t="shared" si="369"/>
        <v>PETI</v>
      </c>
      <c r="D2643" s="1057" t="s">
        <v>115</v>
      </c>
      <c r="E2643" s="1022" t="str">
        <f>'PETI 2026'!W21</f>
        <v>Oficina de Informática y  Desarrollo Tecnológico
SSMRC</v>
      </c>
      <c r="F2643" s="1022" t="str">
        <f>'PETI 2026'!F21</f>
        <v xml:space="preserve"> Implementación de soluciones con Power Platform</v>
      </c>
      <c r="G2643" s="1022">
        <v>12</v>
      </c>
      <c r="H2643" s="1022" t="s">
        <v>145</v>
      </c>
      <c r="I2643" s="1022">
        <f>'PETI 2026'!T21</f>
        <v>4</v>
      </c>
      <c r="J2643" s="1022">
        <f>'PETI 2026'!H21+'PETI 2026'!I21+'PETI 2026'!J21+'PETI 2026'!K21+'PETI 2026'!L21+'PETI 2026'!M21+'PETI 2026'!N21+'PETI 2026'!O21+'PETI 2026'!P21+'PETI 2026'!Q21+'PETI 2026'!R21+'PETI 2026'!S21</f>
        <v>4</v>
      </c>
      <c r="K2643" s="1030">
        <f>'PETI 2026'!Y21+'PETI 2026'!Z21+'PETI 2026'!AA21+'PETI 2026'!AB21+'PETI 2026'!AC21+'PETI 2026'!AD21+'PETI 2026'!AE21+'PETI 2026'!AF21+'PETI 2026'!AG21+'PETI 2026'!AH21+'PETI 2026'!AI21+'PETI 2026'!AJ21</f>
        <v>1</v>
      </c>
      <c r="L2643" s="1031">
        <f t="shared" si="390"/>
        <v>1</v>
      </c>
      <c r="M2643" s="1031">
        <f t="shared" si="391"/>
        <v>0.25</v>
      </c>
      <c r="N2643" s="1022">
        <f>'PETI 2026'!S21</f>
        <v>1</v>
      </c>
      <c r="O2643" s="1030">
        <f>'PETI 2026'!AJ21</f>
        <v>0</v>
      </c>
      <c r="P2643" s="1029">
        <f t="shared" si="392"/>
        <v>0</v>
      </c>
      <c r="Q2643" s="1029"/>
      <c r="R2643" s="1030">
        <f t="shared" si="393"/>
        <v>-3</v>
      </c>
      <c r="S2643" s="1030">
        <f t="shared" si="394"/>
        <v>-1</v>
      </c>
    </row>
    <row r="2644" spans="1:19" ht="15.75" customHeight="1">
      <c r="A2644" s="1022">
        <v>15</v>
      </c>
      <c r="B2644" s="1023" t="str">
        <f>'PETI 2026'!E22</f>
        <v>PETI15</v>
      </c>
      <c r="C2644" s="1022" t="str">
        <f t="shared" si="369"/>
        <v>PETI</v>
      </c>
      <c r="D2644" s="1057" t="s">
        <v>115</v>
      </c>
      <c r="E2644" s="1022" t="str">
        <f>'PETI 2026'!W22</f>
        <v>Oficina de Informática y  Desarrollo Tecnológico
Oficina Asesora de Planeación</v>
      </c>
      <c r="F2644" s="1022" t="str">
        <f>'PETI 2026'!F22</f>
        <v>Diseño e implementación del MDM.</v>
      </c>
      <c r="G2644" s="1022">
        <v>12</v>
      </c>
      <c r="H2644" s="1022" t="s">
        <v>145</v>
      </c>
      <c r="I2644" s="1022">
        <f>'PETI 2026'!T22</f>
        <v>5</v>
      </c>
      <c r="J2644" s="1022">
        <f>'PETI 2026'!H22+'PETI 2026'!I22+'PETI 2026'!J22+'PETI 2026'!K22+'PETI 2026'!L22+'PETI 2026'!M22+'PETI 2026'!N22+'PETI 2026'!O22+'PETI 2026'!P22+'PETI 2026'!Q22+'PETI 2026'!R22+'PETI 2026'!S22</f>
        <v>5</v>
      </c>
      <c r="K2644" s="1030">
        <f>'PETI 2026'!Y22+'PETI 2026'!Z22+'PETI 2026'!AA22+'PETI 2026'!AB22+'PETI 2026'!AC22+'PETI 2026'!AD22+'PETI 2026'!AE22+'PETI 2026'!AF22+'PETI 2026'!AG22+'PETI 2026'!AH22+'PETI 2026'!AI22+'PETI 2026'!AJ22</f>
        <v>1</v>
      </c>
      <c r="L2644" s="1031">
        <f t="shared" si="390"/>
        <v>1</v>
      </c>
      <c r="M2644" s="1031">
        <f t="shared" si="391"/>
        <v>0.2</v>
      </c>
      <c r="N2644" s="1022">
        <f>'PETI 2026'!S22</f>
        <v>1</v>
      </c>
      <c r="O2644" s="1030">
        <f>'PETI 2026'!AJ22</f>
        <v>0</v>
      </c>
      <c r="P2644" s="1029">
        <f t="shared" si="392"/>
        <v>0</v>
      </c>
      <c r="Q2644" s="1029"/>
      <c r="R2644" s="1030">
        <f t="shared" si="393"/>
        <v>-4</v>
      </c>
      <c r="S2644" s="1030">
        <f t="shared" si="394"/>
        <v>-1</v>
      </c>
    </row>
    <row r="2645" spans="1:19" ht="15.75" customHeight="1">
      <c r="A2645" s="1022">
        <v>16</v>
      </c>
      <c r="B2645" s="1023" t="str">
        <f>'PETI 2026'!E23</f>
        <v>PETI16</v>
      </c>
      <c r="C2645" s="1022" t="str">
        <f t="shared" si="369"/>
        <v>PETI</v>
      </c>
      <c r="D2645" s="1057" t="s">
        <v>115</v>
      </c>
      <c r="E2645" s="1022" t="str">
        <f>'PETI 2026'!W23</f>
        <v xml:space="preserve">Oficina de Informática y  Desarrollo Tecnológico
</v>
      </c>
      <c r="F2645" s="1022" t="str">
        <f>'PETI 2026'!F23</f>
        <v xml:space="preserve">Implementar el Plan Estratégico de Seguridad y Privacidad de la información </v>
      </c>
      <c r="G2645" s="1022">
        <v>12</v>
      </c>
      <c r="H2645" s="1022" t="s">
        <v>145</v>
      </c>
      <c r="I2645" s="1022">
        <f>'PETI 2026'!T23</f>
        <v>3</v>
      </c>
      <c r="J2645" s="1022">
        <f>'PETI 2026'!H23+'PETI 2026'!I23+'PETI 2026'!J23+'PETI 2026'!K23+'PETI 2026'!L23+'PETI 2026'!M23+'PETI 2026'!N23+'PETI 2026'!O23+'PETI 2026'!P23+'PETI 2026'!Q23+'PETI 2026'!R23+'PETI 2026'!S23</f>
        <v>3</v>
      </c>
      <c r="K2645" s="1030">
        <f>'PETI 2026'!Y23+'PETI 2026'!Z23+'PETI 2026'!AA23+'PETI 2026'!AB23+'PETI 2026'!AC23+'PETI 2026'!AD23+'PETI 2026'!AE23+'PETI 2026'!AF23+'PETI 2026'!AG23+'PETI 2026'!AH23+'PETI 2026'!AI23+'PETI 2026'!AJ23</f>
        <v>1</v>
      </c>
      <c r="L2645" s="1031">
        <f t="shared" si="390"/>
        <v>1</v>
      </c>
      <c r="M2645" s="1031">
        <f t="shared" si="391"/>
        <v>0.33333333333333331</v>
      </c>
      <c r="N2645" s="1022">
        <f>'PETI 2026'!S23</f>
        <v>0</v>
      </c>
      <c r="O2645" s="1030">
        <f>'PETI 2026'!AJ23</f>
        <v>0</v>
      </c>
      <c r="P2645" s="1029" t="e">
        <f t="shared" si="392"/>
        <v>#DIV/0!</v>
      </c>
      <c r="Q2645" s="1029"/>
      <c r="R2645" s="1030">
        <f t="shared" si="393"/>
        <v>-2</v>
      </c>
      <c r="S2645" s="1030">
        <f t="shared" si="394"/>
        <v>0</v>
      </c>
    </row>
    <row r="2646" spans="1:19" ht="15.75" customHeight="1">
      <c r="A2646" s="1022">
        <v>17</v>
      </c>
      <c r="B2646" s="1023" t="str">
        <f>'PETI 2026'!E24</f>
        <v>PETI17</v>
      </c>
      <c r="C2646" s="1022" t="str">
        <f t="shared" si="369"/>
        <v>PETI</v>
      </c>
      <c r="D2646" s="1057" t="s">
        <v>115</v>
      </c>
      <c r="E2646" s="1022" t="str">
        <f>'PETI 2026'!W24</f>
        <v>Oficina de Informática y  Desarrollo Tecnológico</v>
      </c>
      <c r="F2646" s="1022" t="str">
        <f>'PETI 2026'!F24</f>
        <v>Adopción e implementación de la arquitectura de seguridad de la información y ciberseguridad</v>
      </c>
      <c r="G2646" s="1022">
        <v>12</v>
      </c>
      <c r="H2646" s="1022" t="s">
        <v>145</v>
      </c>
      <c r="I2646" s="1022">
        <f>'PETI 2026'!T24</f>
        <v>4</v>
      </c>
      <c r="J2646" s="1022">
        <f>'PETI 2026'!H24+'PETI 2026'!I24+'PETI 2026'!J24+'PETI 2026'!K24+'PETI 2026'!L24+'PETI 2026'!M24+'PETI 2026'!N24+'PETI 2026'!O24+'PETI 2026'!P24+'PETI 2026'!Q24+'PETI 2026'!R24+'PETI 2026'!S24</f>
        <v>4</v>
      </c>
      <c r="K2646" s="1030">
        <f>'PETI 2026'!Y24+'PETI 2026'!Z24+'PETI 2026'!AA24+'PETI 2026'!AB24+'PETI 2026'!AC24+'PETI 2026'!AD24+'PETI 2026'!AE24+'PETI 2026'!AF24+'PETI 2026'!AG24+'PETI 2026'!AH24+'PETI 2026'!AI24+'PETI 2026'!AJ24</f>
        <v>1</v>
      </c>
      <c r="L2646" s="1031">
        <f t="shared" si="390"/>
        <v>1</v>
      </c>
      <c r="M2646" s="1031">
        <f t="shared" si="391"/>
        <v>0.25</v>
      </c>
      <c r="N2646" s="1022">
        <f>'PETI 2026'!S24</f>
        <v>0</v>
      </c>
      <c r="O2646" s="1030">
        <f>'PETI 2026'!AJ24</f>
        <v>0</v>
      </c>
      <c r="P2646" s="1029" t="e">
        <f t="shared" si="392"/>
        <v>#DIV/0!</v>
      </c>
      <c r="Q2646" s="1029"/>
      <c r="R2646" s="1030">
        <f t="shared" si="393"/>
        <v>-3</v>
      </c>
      <c r="S2646" s="1030">
        <f t="shared" si="394"/>
        <v>0</v>
      </c>
    </row>
    <row r="2647" spans="1:19" ht="15.75" customHeight="1">
      <c r="A2647" s="1022">
        <v>18</v>
      </c>
      <c r="B2647" s="1023" t="str">
        <f>'PETI 2026'!E25</f>
        <v>PETI18</v>
      </c>
      <c r="C2647" s="1022" t="str">
        <f t="shared" si="369"/>
        <v>PETI</v>
      </c>
      <c r="D2647" s="1057" t="s">
        <v>115</v>
      </c>
      <c r="E2647" s="1022" t="str">
        <f>'PETI 2026'!W25</f>
        <v>Oficina de Informática y  Desarrollo Tecnológico</v>
      </c>
      <c r="F2647" s="1022" t="str">
        <f>'PETI 2026'!F25</f>
        <v>Solución de gestión de identidades</v>
      </c>
      <c r="G2647" s="1022">
        <v>12</v>
      </c>
      <c r="H2647" s="1022" t="s">
        <v>145</v>
      </c>
      <c r="I2647" s="1022">
        <f>'PETI 2026'!T25</f>
        <v>6</v>
      </c>
      <c r="J2647" s="1022">
        <f>'PETI 2026'!H25+'PETI 2026'!I25+'PETI 2026'!J25+'PETI 2026'!K25+'PETI 2026'!L25+'PETI 2026'!M25+'PETI 2026'!N25+'PETI 2026'!O25+'PETI 2026'!P25+'PETI 2026'!Q25+'PETI 2026'!R25+'PETI 2026'!S25</f>
        <v>6</v>
      </c>
      <c r="K2647" s="1030">
        <f>'PETI 2026'!Y25+'PETI 2026'!Z25+'PETI 2026'!AA25+'PETI 2026'!AB25+'PETI 2026'!AC25+'PETI 2026'!AD25+'PETI 2026'!AE25+'PETI 2026'!AF25+'PETI 2026'!AG25+'PETI 2026'!AH25+'PETI 2026'!AI25+'PETI 2026'!AJ25</f>
        <v>1</v>
      </c>
      <c r="L2647" s="1031">
        <f t="shared" si="390"/>
        <v>1</v>
      </c>
      <c r="M2647" s="1031">
        <f t="shared" si="391"/>
        <v>0.16666666666666666</v>
      </c>
      <c r="N2647" s="1022">
        <f>'PETI 2026'!S25</f>
        <v>1</v>
      </c>
      <c r="O2647" s="1030">
        <f>'PETI 2026'!AJ25</f>
        <v>0</v>
      </c>
      <c r="P2647" s="1029">
        <f t="shared" si="392"/>
        <v>0</v>
      </c>
      <c r="Q2647" s="1029"/>
      <c r="R2647" s="1030">
        <f t="shared" si="393"/>
        <v>-5</v>
      </c>
      <c r="S2647" s="1030">
        <f t="shared" si="394"/>
        <v>-1</v>
      </c>
    </row>
    <row r="2648" spans="1:19" ht="15.75" customHeight="1">
      <c r="A2648" s="1022">
        <v>19</v>
      </c>
      <c r="B2648" s="1023" t="str">
        <f>'PETI 2026'!E26</f>
        <v>PETI19</v>
      </c>
      <c r="C2648" s="1022" t="str">
        <f t="shared" si="369"/>
        <v>PETI</v>
      </c>
      <c r="D2648" s="1057" t="s">
        <v>115</v>
      </c>
      <c r="E2648" s="1022" t="str">
        <f>'PETI 2026'!W26</f>
        <v>Oficina de Informática y  Desarrollo Tecnológico</v>
      </c>
      <c r="F2648" s="1022" t="str">
        <f>'PETI 2026'!F26</f>
        <v xml:space="preserve">Mejoramiento herramienta de Help Desk que cubra los dominios de ITIL </v>
      </c>
      <c r="G2648" s="1022">
        <v>12</v>
      </c>
      <c r="H2648" s="1022" t="s">
        <v>145</v>
      </c>
      <c r="I2648" s="1022">
        <f>'PETI 2026'!T26</f>
        <v>6</v>
      </c>
      <c r="J2648" s="1022">
        <f>'PETI 2026'!H26+'PETI 2026'!I26+'PETI 2026'!J26+'PETI 2026'!K26+'PETI 2026'!L26+'PETI 2026'!M26+'PETI 2026'!N26+'PETI 2026'!O26+'PETI 2026'!P26+'PETI 2026'!Q26+'PETI 2026'!R26+'PETI 2026'!S26</f>
        <v>6</v>
      </c>
      <c r="K2648" s="1030">
        <f>'PETI 2026'!Y26+'PETI 2026'!Z26+'PETI 2026'!AA26+'PETI 2026'!AB26+'PETI 2026'!AC26+'PETI 2026'!AD26+'PETI 2026'!AE26+'PETI 2026'!AF26+'PETI 2026'!AG26+'PETI 2026'!AH26+'PETI 2026'!AI26+'PETI 2026'!AJ26</f>
        <v>1</v>
      </c>
      <c r="L2648" s="1031">
        <f t="shared" si="390"/>
        <v>1</v>
      </c>
      <c r="M2648" s="1031">
        <f t="shared" si="391"/>
        <v>0.16666666666666666</v>
      </c>
      <c r="N2648" s="1022">
        <f>'PETI 2026'!S26</f>
        <v>1</v>
      </c>
      <c r="O2648" s="1030">
        <f>'PETI 2026'!AJ26</f>
        <v>0</v>
      </c>
      <c r="P2648" s="1029">
        <f t="shared" si="392"/>
        <v>0</v>
      </c>
      <c r="Q2648" s="1029"/>
      <c r="R2648" s="1030">
        <f t="shared" si="393"/>
        <v>-5</v>
      </c>
      <c r="S2648" s="1030">
        <f t="shared" si="394"/>
        <v>-1</v>
      </c>
    </row>
    <row r="2649" spans="1:19" ht="15.75" customHeight="1">
      <c r="A2649" s="1022">
        <v>20</v>
      </c>
      <c r="B2649" s="1023" t="str">
        <f>'PETI 2026'!E27</f>
        <v>PETI20</v>
      </c>
      <c r="C2649" s="1022" t="str">
        <f t="shared" si="369"/>
        <v>PETI</v>
      </c>
      <c r="D2649" s="1057" t="s">
        <v>115</v>
      </c>
      <c r="E2649" s="1022" t="str">
        <f>'PETI 2026'!W27</f>
        <v>Oficina de Informática y  Desarrollo Tecnológico</v>
      </c>
      <c r="F2649" s="1022" t="str">
        <f>'PETI 2026'!F27</f>
        <v>Implementación y puesta en producción del DEVOPS Institucional</v>
      </c>
      <c r="G2649" s="1022">
        <v>12</v>
      </c>
      <c r="H2649" s="1022" t="s">
        <v>145</v>
      </c>
      <c r="I2649" s="1022">
        <f>'PETI 2026'!T27</f>
        <v>6</v>
      </c>
      <c r="J2649" s="1022">
        <f>'PETI 2026'!H27+'PETI 2026'!I27+'PETI 2026'!J27+'PETI 2026'!K27+'PETI 2026'!L27+'PETI 2026'!M27+'PETI 2026'!N27+'PETI 2026'!O27+'PETI 2026'!P27+'PETI 2026'!Q27+'PETI 2026'!R27+'PETI 2026'!S27</f>
        <v>6</v>
      </c>
      <c r="K2649" s="1030">
        <f>'PETI 2026'!Y27+'PETI 2026'!Z27+'PETI 2026'!AA27+'PETI 2026'!AB27+'PETI 2026'!AC27+'PETI 2026'!AD27+'PETI 2026'!AE27+'PETI 2026'!AF27+'PETI 2026'!AG27+'PETI 2026'!AH27+'PETI 2026'!AI27+'PETI 2026'!AJ27</f>
        <v>1</v>
      </c>
      <c r="L2649" s="1031">
        <f t="shared" si="390"/>
        <v>1</v>
      </c>
      <c r="M2649" s="1031">
        <f t="shared" si="391"/>
        <v>0.16666666666666666</v>
      </c>
      <c r="N2649" s="1022">
        <f>'PETI 2026'!S27</f>
        <v>1</v>
      </c>
      <c r="O2649" s="1030">
        <f>'PETI 2026'!AJ27</f>
        <v>0</v>
      </c>
      <c r="P2649" s="1029">
        <f t="shared" si="392"/>
        <v>0</v>
      </c>
      <c r="Q2649" s="1029"/>
      <c r="R2649" s="1030">
        <f t="shared" si="393"/>
        <v>-5</v>
      </c>
      <c r="S2649" s="1030">
        <f t="shared" si="394"/>
        <v>-1</v>
      </c>
    </row>
    <row r="2650" spans="1:19" ht="15.75" customHeight="1">
      <c r="A2650" s="1022">
        <v>21</v>
      </c>
      <c r="B2650" s="1023" t="str">
        <f>'PETI 2026'!E28</f>
        <v>PETI21</v>
      </c>
      <c r="C2650" s="1022" t="str">
        <f t="shared" si="369"/>
        <v>PETI</v>
      </c>
      <c r="D2650" s="1057" t="s">
        <v>115</v>
      </c>
      <c r="E2650" s="1022" t="str">
        <f>'PETI 2026'!W28</f>
        <v>Oficina de Informática y  Desarrollo Tecnológico</v>
      </c>
      <c r="F2650" s="1022" t="str">
        <f>'PETI 2026'!F28</f>
        <v>Consolidación de IPV4-IPV6</v>
      </c>
      <c r="G2650" s="1022">
        <v>12</v>
      </c>
      <c r="H2650" s="1022" t="s">
        <v>145</v>
      </c>
      <c r="I2650" s="1022">
        <f>'PETI 2026'!T28</f>
        <v>9</v>
      </c>
      <c r="J2650" s="1022">
        <f>'PETI 2026'!H28+'PETI 2026'!I28+'PETI 2026'!J28+'PETI 2026'!K28+'PETI 2026'!L28+'PETI 2026'!M28+'PETI 2026'!N28+'PETI 2026'!O28+'PETI 2026'!P28+'PETI 2026'!Q28+'PETI 2026'!R28+'PETI 2026'!S28</f>
        <v>9</v>
      </c>
      <c r="K2650" s="1030">
        <f>'PETI 2026'!Y28+'PETI 2026'!Z28+'PETI 2026'!AA28+'PETI 2026'!AB28+'PETI 2026'!AC28+'PETI 2026'!AD28+'PETI 2026'!AE28+'PETI 2026'!AF28+'PETI 2026'!AG28+'PETI 2026'!AH28+'PETI 2026'!AI28+'PETI 2026'!AJ28</f>
        <v>1</v>
      </c>
      <c r="L2650" s="1031">
        <f t="shared" si="390"/>
        <v>1</v>
      </c>
      <c r="M2650" s="1031">
        <f t="shared" si="391"/>
        <v>0.1111111111111111</v>
      </c>
      <c r="N2650" s="1022">
        <f>'PETI 2026'!S28</f>
        <v>1</v>
      </c>
      <c r="O2650" s="1030">
        <f>'PETI 2026'!AJ28</f>
        <v>0</v>
      </c>
      <c r="P2650" s="1029">
        <f t="shared" si="392"/>
        <v>0</v>
      </c>
      <c r="Q2650" s="1029"/>
      <c r="R2650" s="1030">
        <f t="shared" si="393"/>
        <v>-8</v>
      </c>
      <c r="S2650" s="1030">
        <f t="shared" si="394"/>
        <v>-1</v>
      </c>
    </row>
    <row r="2651" spans="1:19" ht="15.75" customHeight="1">
      <c r="A2651" s="1022">
        <v>22</v>
      </c>
      <c r="B2651" s="1023" t="str">
        <f>'PETI 2026'!E29</f>
        <v>PETI22</v>
      </c>
      <c r="C2651" s="1022" t="str">
        <f t="shared" si="369"/>
        <v>PETI</v>
      </c>
      <c r="D2651" s="1057" t="s">
        <v>115</v>
      </c>
      <c r="E2651" s="1022" t="str">
        <f>'PETI 2026'!W29</f>
        <v>Oficina de Informática y  Desarrollo Tecnológico</v>
      </c>
      <c r="F2651" s="1022" t="str">
        <f>'PETI 2026'!F29</f>
        <v>Gestión de infraestructura de red y telecomunicaciones</v>
      </c>
      <c r="G2651" s="1022">
        <v>12</v>
      </c>
      <c r="H2651" s="1022" t="s">
        <v>145</v>
      </c>
      <c r="I2651" s="1022">
        <f>'PETI 2026'!T29</f>
        <v>10</v>
      </c>
      <c r="J2651" s="1022">
        <f>'PETI 2026'!H29+'PETI 2026'!I29+'PETI 2026'!J29+'PETI 2026'!K29+'PETI 2026'!L29+'PETI 2026'!M29+'PETI 2026'!N29+'PETI 2026'!O29+'PETI 2026'!P29+'PETI 2026'!Q29+'PETI 2026'!R29+'PETI 2026'!S29</f>
        <v>10</v>
      </c>
      <c r="K2651" s="1030">
        <f>'PETI 2026'!Y29+'PETI 2026'!Z29+'PETI 2026'!AA29+'PETI 2026'!AB29+'PETI 2026'!AC29+'PETI 2026'!AD29+'PETI 2026'!AE29+'PETI 2026'!AF29+'PETI 2026'!AG29+'PETI 2026'!AH29+'PETI 2026'!AI29+'PETI 2026'!AJ29</f>
        <v>2</v>
      </c>
      <c r="L2651" s="1031">
        <f t="shared" si="390"/>
        <v>1</v>
      </c>
      <c r="M2651" s="1031">
        <f t="shared" si="391"/>
        <v>0.2</v>
      </c>
      <c r="N2651" s="1022">
        <f>'PETI 2026'!S29</f>
        <v>3</v>
      </c>
      <c r="O2651" s="1030">
        <f>'PETI 2026'!AJ29</f>
        <v>0</v>
      </c>
      <c r="P2651" s="1029">
        <f t="shared" si="392"/>
        <v>0</v>
      </c>
      <c r="Q2651" s="1029"/>
      <c r="R2651" s="1030">
        <f t="shared" si="393"/>
        <v>-8</v>
      </c>
      <c r="S2651" s="1030">
        <f t="shared" si="394"/>
        <v>-3</v>
      </c>
    </row>
    <row r="2652" spans="1:19" ht="15.75" customHeight="1">
      <c r="A2652" s="1022">
        <v>23</v>
      </c>
      <c r="B2652" s="1023" t="str">
        <f>'PETI 2026'!E30</f>
        <v>PETI23</v>
      </c>
      <c r="C2652" s="1022" t="str">
        <f t="shared" si="369"/>
        <v>PETI</v>
      </c>
      <c r="D2652" s="1057" t="s">
        <v>115</v>
      </c>
      <c r="E2652" s="1022" t="str">
        <f>'PETI 2026'!W30</f>
        <v>Oficina de Informática y  Desarrollo Tecnológico</v>
      </c>
      <c r="F2652" s="1022" t="str">
        <f>'PETI 2026'!F30</f>
        <v xml:space="preserve"> Plan de intervención de servicios tecnológicos</v>
      </c>
      <c r="G2652" s="1022">
        <v>12</v>
      </c>
      <c r="H2652" s="1022" t="s">
        <v>145</v>
      </c>
      <c r="I2652" s="1022">
        <f>'PETI 2026'!T30</f>
        <v>5</v>
      </c>
      <c r="J2652" s="1022">
        <f>'PETI 2026'!H30+'PETI 2026'!I30+'PETI 2026'!J30+'PETI 2026'!K30+'PETI 2026'!L30+'PETI 2026'!M30+'PETI 2026'!N30+'PETI 2026'!O30+'PETI 2026'!P30+'PETI 2026'!Q30+'PETI 2026'!R30+'PETI 2026'!S30</f>
        <v>5</v>
      </c>
      <c r="K2652" s="1030">
        <f>'PETI 2026'!Y30+'PETI 2026'!Z30+'PETI 2026'!AA30+'PETI 2026'!AB30+'PETI 2026'!AC30+'PETI 2026'!AD30+'PETI 2026'!AE30+'PETI 2026'!AF30+'PETI 2026'!AG30+'PETI 2026'!AH30+'PETI 2026'!AI30+'PETI 2026'!AJ30</f>
        <v>2</v>
      </c>
      <c r="L2652" s="1031">
        <f t="shared" si="390"/>
        <v>1</v>
      </c>
      <c r="M2652" s="1031">
        <f t="shared" si="391"/>
        <v>0.4</v>
      </c>
      <c r="N2652" s="1022">
        <f>'PETI 2026'!S30</f>
        <v>1</v>
      </c>
      <c r="O2652" s="1030">
        <f>'PETI 2026'!AJ30</f>
        <v>0</v>
      </c>
      <c r="P2652" s="1029">
        <f t="shared" si="392"/>
        <v>0</v>
      </c>
      <c r="Q2652" s="1029"/>
      <c r="R2652" s="1030">
        <f t="shared" si="393"/>
        <v>-3</v>
      </c>
      <c r="S2652" s="1030">
        <f t="shared" si="394"/>
        <v>-1</v>
      </c>
    </row>
    <row r="2653" spans="1:19" ht="15.75" customHeight="1">
      <c r="A2653" s="1022">
        <v>24</v>
      </c>
      <c r="B2653" s="1023" t="str">
        <f>'PETI 2026'!E31</f>
        <v>PETI24</v>
      </c>
      <c r="C2653" s="1022" t="str">
        <f t="shared" si="369"/>
        <v>PETI</v>
      </c>
      <c r="D2653" s="1057" t="s">
        <v>115</v>
      </c>
      <c r="E2653" s="1022" t="str">
        <f>'PETI 2026'!W31</f>
        <v>Oficina de Informática y  Desarrollo Tecnológico</v>
      </c>
      <c r="F2653" s="1022" t="str">
        <f>'PETI 2026'!F31</f>
        <v>1.Definicion del plan de comunicaciones en el marco de gobierno de datos, BPMS en Bizagi, Explotación de datos, arquitectura empresarial  ( Planeación ), DEVOPS, Gestión de proyectos TI, Procedimientos de construcción y mantenimiento de soluciones tecnológicas, seguridad de la información, Arquitectura empresarial TI, Gestión Documental y PQRS, Planta telefónica (OIDT).(Marzo)
2.Informe de avance ( Semestral )</v>
      </c>
      <c r="G2653" s="1022">
        <v>12</v>
      </c>
      <c r="H2653" s="1022" t="s">
        <v>145</v>
      </c>
      <c r="I2653" s="1022">
        <f>'PETI 2026'!T31</f>
        <v>3</v>
      </c>
      <c r="J2653" s="1022">
        <f>'PETI 2026'!H31+'PETI 2026'!I31+'PETI 2026'!J31+'PETI 2026'!K31+'PETI 2026'!L31+'PETI 2026'!M31+'PETI 2026'!N31+'PETI 2026'!O31+'PETI 2026'!P31+'PETI 2026'!Q31+'PETI 2026'!R31+'PETI 2026'!S31</f>
        <v>3</v>
      </c>
      <c r="K2653" s="1030">
        <f>'PETI 2026'!Y31+'PETI 2026'!Z31+'PETI 2026'!AA31+'PETI 2026'!AB31+'PETI 2026'!AC31+'PETI 2026'!AD31+'PETI 2026'!AE31+'PETI 2026'!AF31+'PETI 2026'!AG31+'PETI 2026'!AH31+'PETI 2026'!AI31+'PETI 2026'!AJ31</f>
        <v>1</v>
      </c>
      <c r="L2653" s="1031">
        <f t="shared" si="390"/>
        <v>1</v>
      </c>
      <c r="M2653" s="1031">
        <f t="shared" si="391"/>
        <v>0.33333333333333331</v>
      </c>
      <c r="N2653" s="1022">
        <f>'PETI 2026'!S31</f>
        <v>1</v>
      </c>
      <c r="O2653" s="1030">
        <f>'PETI 2026'!AJ31</f>
        <v>0</v>
      </c>
      <c r="P2653" s="1029">
        <f t="shared" si="392"/>
        <v>0</v>
      </c>
      <c r="Q2653" s="1029"/>
      <c r="R2653" s="1030">
        <f t="shared" si="393"/>
        <v>-2</v>
      </c>
      <c r="S2653" s="1030">
        <f t="shared" si="394"/>
        <v>-1</v>
      </c>
    </row>
    <row r="2654" spans="1:19" ht="15.75" customHeight="1">
      <c r="A2654" s="1022">
        <v>1</v>
      </c>
      <c r="B2654" s="1023" t="str">
        <f>'PTRSPI 2026'!D8</f>
        <v>PTRSPI 1</v>
      </c>
      <c r="C2654" s="1022" t="s">
        <v>151</v>
      </c>
      <c r="D2654" s="1057" t="s">
        <v>48</v>
      </c>
      <c r="E2654" s="1022" t="str">
        <f>'PTRSPI 2026'!V8</f>
        <v>Oficina de Informática y Desarrollo Tecnológico</v>
      </c>
      <c r="F2654" s="1022" t="str">
        <f>'PTRSPI 2026'!E8</f>
        <v>Actualizar inventario de activos de información</v>
      </c>
      <c r="G2654" s="1022">
        <v>1</v>
      </c>
      <c r="H2654" s="1022" t="s">
        <v>134</v>
      </c>
      <c r="I2654" s="1022">
        <f>'PTRSPI 2026'!S8</f>
        <v>4</v>
      </c>
      <c r="J2654" s="1022">
        <f>'PTRSPI 2026'!G8</f>
        <v>0</v>
      </c>
      <c r="K2654" s="1030">
        <f>'PTRSPI 2026'!X8</f>
        <v>0</v>
      </c>
      <c r="L2654" s="1031">
        <f t="shared" ref="L2654:L2656" si="395">J2654/I2654</f>
        <v>0</v>
      </c>
      <c r="M2654" s="1031">
        <f t="shared" ref="M2654:M2656" si="396">K2654/I2654</f>
        <v>0</v>
      </c>
      <c r="N2654" s="1022">
        <f>'PTRSPI 2026'!G8</f>
        <v>0</v>
      </c>
      <c r="O2654" s="1030">
        <f>'PTRSPI 2026'!X8</f>
        <v>0</v>
      </c>
      <c r="P2654" s="1029" t="e">
        <f t="shared" ref="P2654:P2656" si="397">O2654/N2654</f>
        <v>#DIV/0!</v>
      </c>
      <c r="Q2654" s="1029"/>
      <c r="R2654" s="1030">
        <f t="shared" ref="R2654:R2656" si="398">K2654-J2654</f>
        <v>0</v>
      </c>
      <c r="S2654" s="1030">
        <f t="shared" ref="S2654:S2656" si="399">O2654-N2654</f>
        <v>0</v>
      </c>
    </row>
    <row r="2655" spans="1:19" ht="15.75" customHeight="1">
      <c r="A2655" s="1022">
        <v>2</v>
      </c>
      <c r="B2655" s="1023" t="str">
        <f>'PTRSPI 2026'!D9</f>
        <v>PTRSPI 2</v>
      </c>
      <c r="C2655" s="1022" t="s">
        <v>151</v>
      </c>
      <c r="D2655" s="1057" t="s">
        <v>48</v>
      </c>
      <c r="E2655" s="1022" t="str">
        <f>'PTRSPI 2026'!V9</f>
        <v xml:space="preserve">Oficina de Informática y Desarrollo Tecnológico/Oficina Asesora de Planeación </v>
      </c>
      <c r="F2655" s="1022" t="str">
        <f>'PTRSPI 2026'!E9</f>
        <v xml:space="preserve">Definir la metodología de gestión de riesgos junto con OAP </v>
      </c>
      <c r="G2655" s="1022">
        <v>1</v>
      </c>
      <c r="H2655" s="1022" t="s">
        <v>134</v>
      </c>
      <c r="I2655" s="1022">
        <f>'PTRSPI 2026'!S9</f>
        <v>2</v>
      </c>
      <c r="J2655" s="1022">
        <f>'PTRSPI 2026'!G9</f>
        <v>0</v>
      </c>
      <c r="K2655" s="1030">
        <f>'PTRSPI 2026'!X9</f>
        <v>0</v>
      </c>
      <c r="L2655" s="1031">
        <f t="shared" si="395"/>
        <v>0</v>
      </c>
      <c r="M2655" s="1031">
        <f t="shared" si="396"/>
        <v>0</v>
      </c>
      <c r="N2655" s="1022">
        <f>'PTRSPI 2026'!G9</f>
        <v>0</v>
      </c>
      <c r="O2655" s="1030">
        <f>'PTRSPI 2026'!X9</f>
        <v>0</v>
      </c>
      <c r="P2655" s="1029" t="e">
        <f t="shared" si="397"/>
        <v>#DIV/0!</v>
      </c>
      <c r="Q2655" s="1029"/>
      <c r="R2655" s="1030">
        <f t="shared" si="398"/>
        <v>0</v>
      </c>
      <c r="S2655" s="1030">
        <f t="shared" si="399"/>
        <v>0</v>
      </c>
    </row>
    <row r="2656" spans="1:19" ht="15.75" customHeight="1">
      <c r="A2656" s="1022">
        <v>3</v>
      </c>
      <c r="B2656" s="1023" t="str">
        <f>'PTRSPI 2026'!D10</f>
        <v>PTRSPI 3</v>
      </c>
      <c r="C2656" s="1022" t="s">
        <v>151</v>
      </c>
      <c r="D2656" s="1057" t="s">
        <v>48</v>
      </c>
      <c r="E2656" s="1022" t="str">
        <f>'PTRSPI 2026'!V10</f>
        <v xml:space="preserve">Oficina de Informática y Desarrollo Tecnológico/Oficina Asesora de Planeación </v>
      </c>
      <c r="F2656" s="1022" t="str">
        <f>'PTRSPI 2026'!E10</f>
        <v>Definir los riesgos en conjunto con los procesos</v>
      </c>
      <c r="G2656" s="1022">
        <v>1</v>
      </c>
      <c r="H2656" s="1022" t="s">
        <v>134</v>
      </c>
      <c r="I2656" s="1022">
        <f>'PTRSPI 2026'!S10</f>
        <v>1</v>
      </c>
      <c r="J2656" s="1022">
        <f>'PTRSPI 2026'!G10</f>
        <v>0</v>
      </c>
      <c r="K2656" s="1030">
        <f>'PTRSPI 2026'!X10</f>
        <v>0</v>
      </c>
      <c r="L2656" s="1031">
        <f t="shared" si="395"/>
        <v>0</v>
      </c>
      <c r="M2656" s="1031">
        <f t="shared" si="396"/>
        <v>0</v>
      </c>
      <c r="N2656" s="1022">
        <f>'PTRSPI 2026'!G10</f>
        <v>0</v>
      </c>
      <c r="O2656" s="1030">
        <f>'PTRSPI 2026'!X10</f>
        <v>0</v>
      </c>
      <c r="P2656" s="1029" t="e">
        <f t="shared" si="397"/>
        <v>#DIV/0!</v>
      </c>
      <c r="Q2656" s="1029"/>
      <c r="R2656" s="1030">
        <f t="shared" si="398"/>
        <v>0</v>
      </c>
      <c r="S2656" s="1030">
        <f t="shared" si="399"/>
        <v>0</v>
      </c>
    </row>
    <row r="2657" spans="1:19" ht="15.75" customHeight="1">
      <c r="A2657" s="1022">
        <v>4</v>
      </c>
      <c r="B2657" s="1023" t="str">
        <f>'PTRSPI 2026'!D11</f>
        <v>PTRSPI 4</v>
      </c>
      <c r="C2657" s="1022" t="s">
        <v>151</v>
      </c>
      <c r="D2657" s="1057" t="s">
        <v>48</v>
      </c>
      <c r="E2657" s="1022" t="str">
        <f>'PTRSPI 2026'!V11</f>
        <v xml:space="preserve">Oficina de informática y Desarrollo Tecnológico/Oficina Asesora de Planeación </v>
      </c>
      <c r="F2657" s="1022" t="str">
        <f>'PTRSPI 2026'!E11</f>
        <v>Implementar el plan de tratamiento de riesgos con sus respectivos controles</v>
      </c>
      <c r="G2657" s="1022">
        <v>1</v>
      </c>
      <c r="H2657" s="1022" t="s">
        <v>134</v>
      </c>
      <c r="I2657" s="1022">
        <f>'PTRSPI 2026'!S11</f>
        <v>1</v>
      </c>
      <c r="J2657" s="1022">
        <f>'PTRSPI 2026'!G11</f>
        <v>0</v>
      </c>
      <c r="K2657" s="1030">
        <f>'PTRSPI 2026'!X11</f>
        <v>0</v>
      </c>
      <c r="L2657" s="1031">
        <f t="shared" si="307"/>
        <v>0</v>
      </c>
      <c r="M2657" s="1031">
        <f t="shared" si="325"/>
        <v>0</v>
      </c>
      <c r="N2657" s="1022">
        <f>'PTRSPI 2026'!G11</f>
        <v>0</v>
      </c>
      <c r="O2657" s="1030">
        <f>'PTRSPI 2026'!X11</f>
        <v>0</v>
      </c>
      <c r="P2657" s="1029" t="e">
        <f t="shared" si="310"/>
        <v>#DIV/0!</v>
      </c>
      <c r="Q2657" s="1029"/>
      <c r="R2657" s="1022">
        <f t="shared" si="308"/>
        <v>0</v>
      </c>
      <c r="S2657" s="1022">
        <f t="shared" si="309"/>
        <v>0</v>
      </c>
    </row>
    <row r="2658" spans="1:19" ht="15.75" customHeight="1">
      <c r="A2658" s="1022">
        <v>5</v>
      </c>
      <c r="B2658" s="1023" t="str">
        <f>'PTRSPI 2026'!D12</f>
        <v>PTRSPI 5</v>
      </c>
      <c r="C2658" s="1022" t="s">
        <v>151</v>
      </c>
      <c r="D2658" s="1057" t="s">
        <v>48</v>
      </c>
      <c r="E2658" s="1022" t="str">
        <f>'PTRSPI 2026'!V12</f>
        <v xml:space="preserve">Oficina de informática y Desarrollo Tecnológico/Oficina Asesora de Planeación </v>
      </c>
      <c r="F2658" s="1022" t="str">
        <f>'PTRSPI 2026'!E12</f>
        <v xml:space="preserve">Seguimiento al plan de tratamiento de riesgos con sus respectivos controles						</v>
      </c>
      <c r="G2658" s="1022">
        <v>1</v>
      </c>
      <c r="H2658" s="1022" t="s">
        <v>134</v>
      </c>
      <c r="I2658" s="1022">
        <f>'PTRSPI 2026'!S12</f>
        <v>3</v>
      </c>
      <c r="J2658" s="1022">
        <f>'PTRSPI 2026'!G12</f>
        <v>0</v>
      </c>
      <c r="K2658" s="1030">
        <f>'PTRSPI 2026'!X12</f>
        <v>0</v>
      </c>
      <c r="L2658" s="1031">
        <f t="shared" si="307"/>
        <v>0</v>
      </c>
      <c r="M2658" s="1031">
        <f t="shared" si="325"/>
        <v>0</v>
      </c>
      <c r="N2658" s="1022">
        <f>'PTRSPI 2026'!G12</f>
        <v>0</v>
      </c>
      <c r="O2658" s="1030">
        <f>'PTRSPI 2026'!X12</f>
        <v>0</v>
      </c>
      <c r="P2658" s="1029" t="e">
        <f t="shared" si="310"/>
        <v>#DIV/0!</v>
      </c>
      <c r="Q2658" s="1029"/>
      <c r="R2658" s="1022">
        <f t="shared" si="308"/>
        <v>0</v>
      </c>
      <c r="S2658" s="1022">
        <f t="shared" si="309"/>
        <v>0</v>
      </c>
    </row>
    <row r="2659" spans="1:19" ht="17.25" customHeight="1">
      <c r="A2659" s="1022">
        <v>6</v>
      </c>
      <c r="B2659" s="1023" t="str">
        <f>'PTRSPI 2026'!D13</f>
        <v>PTRSPI 6</v>
      </c>
      <c r="C2659" s="1022" t="s">
        <v>151</v>
      </c>
      <c r="D2659" s="1057" t="s">
        <v>48</v>
      </c>
      <c r="E2659" s="1022" t="str">
        <f>'PTRSPI 2026'!V13</f>
        <v>Oficina de informática y Desarrollo Tecnológico</v>
      </c>
      <c r="F2659" s="1022" t="str">
        <f>'PTRSPI 2026'!E13</f>
        <v xml:space="preserve">Elaborar y actualizar la Declaración de Aplicabilidad 						</v>
      </c>
      <c r="G2659" s="1022">
        <v>1</v>
      </c>
      <c r="H2659" s="1022" t="s">
        <v>134</v>
      </c>
      <c r="I2659" s="1022">
        <f>'PTRSPI 2026'!S13</f>
        <v>1</v>
      </c>
      <c r="J2659" s="1022">
        <f>'PTRSPI 2026'!G13</f>
        <v>0</v>
      </c>
      <c r="K2659" s="1030">
        <f>'PTRSPI 2026'!X13</f>
        <v>0</v>
      </c>
      <c r="L2659" s="1031">
        <f t="shared" si="307"/>
        <v>0</v>
      </c>
      <c r="M2659" s="1031">
        <f t="shared" si="325"/>
        <v>0</v>
      </c>
      <c r="N2659" s="1022">
        <f>'PTRSPI 2026'!G13</f>
        <v>0</v>
      </c>
      <c r="O2659" s="1030">
        <f>'PTRSPI 2026'!X13</f>
        <v>0</v>
      </c>
      <c r="P2659" s="1029" t="e">
        <f t="shared" si="310"/>
        <v>#DIV/0!</v>
      </c>
      <c r="Q2659" s="1029"/>
      <c r="R2659" s="1022">
        <f t="shared" si="308"/>
        <v>0</v>
      </c>
      <c r="S2659" s="1022">
        <f t="shared" si="309"/>
        <v>0</v>
      </c>
    </row>
    <row r="2660" spans="1:19" ht="15">
      <c r="A2660" s="1022">
        <v>7</v>
      </c>
      <c r="B2660" s="1023" t="str">
        <f>'PTRSPI 2026'!D14</f>
        <v>PTRSPI 7</v>
      </c>
      <c r="C2660" s="1022" t="s">
        <v>151</v>
      </c>
      <c r="D2660" s="1057" t="s">
        <v>48</v>
      </c>
      <c r="E2660" s="1022" t="str">
        <f>'PTRSPI 2026'!V14</f>
        <v xml:space="preserve">Oficina de informática y Desarrollo Tecnológico/Oficina Asesora de Planeación </v>
      </c>
      <c r="F2660" s="1022" t="str">
        <f>'PTRSPI 2026'!E14</f>
        <v>Alinear controles con el Anexo A de ISO 27001:2022</v>
      </c>
      <c r="G2660" s="1022">
        <v>1</v>
      </c>
      <c r="H2660" s="1022" t="s">
        <v>134</v>
      </c>
      <c r="I2660" s="1022">
        <f>'PTRSPI 2026'!S14</f>
        <v>2</v>
      </c>
      <c r="J2660" s="1022">
        <f>'PTRSPI 2026'!G14</f>
        <v>0</v>
      </c>
      <c r="K2660" s="1030">
        <f>'PTRSPI 2026'!X14</f>
        <v>0</v>
      </c>
      <c r="L2660" s="1031">
        <f t="shared" si="307"/>
        <v>0</v>
      </c>
      <c r="M2660" s="1031">
        <f t="shared" si="325"/>
        <v>0</v>
      </c>
      <c r="N2660" s="1022">
        <f>'PTRSPI 2026'!G14</f>
        <v>0</v>
      </c>
      <c r="O2660" s="1030">
        <f>'PTRSPI 2026'!X14</f>
        <v>0</v>
      </c>
      <c r="P2660" s="1029" t="e">
        <f t="shared" si="310"/>
        <v>#DIV/0!</v>
      </c>
      <c r="Q2660" s="1029"/>
      <c r="R2660" s="1022">
        <f t="shared" si="308"/>
        <v>0</v>
      </c>
      <c r="S2660" s="1022">
        <f t="shared" si="309"/>
        <v>0</v>
      </c>
    </row>
    <row r="2661" spans="1:19" ht="17.25" customHeight="1">
      <c r="A2661" s="1022">
        <v>8</v>
      </c>
      <c r="B2661" s="1023" t="str">
        <f>'PTRSPI 2026'!D15</f>
        <v>PTRSPI 8</v>
      </c>
      <c r="C2661" s="1022" t="s">
        <v>151</v>
      </c>
      <c r="D2661" s="1057" t="s">
        <v>48</v>
      </c>
      <c r="E2661" s="1022" t="str">
        <f>'PTRSPI 2026'!V15</f>
        <v>Oficina de informática y Desarrollo Tecnológico</v>
      </c>
      <c r="F2661" s="1022" t="str">
        <f>'PTRSPI 2026'!E15</f>
        <v xml:space="preserve">Revisar y actualizar controles en caso de haberse presentado un incidente						</v>
      </c>
      <c r="G2661" s="1022">
        <v>1</v>
      </c>
      <c r="H2661" s="1022" t="s">
        <v>134</v>
      </c>
      <c r="I2661" s="1022">
        <f>'PTRSPI 2026'!S15</f>
        <v>1</v>
      </c>
      <c r="J2661" s="1022">
        <f>'PTRSPI 2026'!G15</f>
        <v>0</v>
      </c>
      <c r="K2661" s="1030">
        <f>'PTRSPI 2026'!X15</f>
        <v>0</v>
      </c>
      <c r="L2661" s="1031">
        <f t="shared" ref="L2661:L2810" si="400">J2661/I2661</f>
        <v>0</v>
      </c>
      <c r="M2661" s="1031">
        <f t="shared" si="325"/>
        <v>0</v>
      </c>
      <c r="N2661" s="1022">
        <f>'PTRSPI 2026'!G15</f>
        <v>0</v>
      </c>
      <c r="O2661" s="1030">
        <f>'PTRSPI 2026'!X15</f>
        <v>0</v>
      </c>
      <c r="P2661" s="1029" t="e">
        <f t="shared" si="310"/>
        <v>#DIV/0!</v>
      </c>
      <c r="Q2661" s="1029"/>
      <c r="R2661" s="1022">
        <f t="shared" ref="R2661:R2810" si="401">K2661-J2661</f>
        <v>0</v>
      </c>
      <c r="S2661" s="1022">
        <f t="shared" ref="S2661:S2810" si="402">O2661-N2661</f>
        <v>0</v>
      </c>
    </row>
    <row r="2662" spans="1:19" ht="15">
      <c r="A2662" s="1022">
        <v>9</v>
      </c>
      <c r="B2662" s="1023" t="str">
        <f>'PTRSPI 2026'!D16</f>
        <v>PTRSPI 9</v>
      </c>
      <c r="C2662" s="1022" t="s">
        <v>151</v>
      </c>
      <c r="D2662" s="1057" t="s">
        <v>48</v>
      </c>
      <c r="E2662" s="1022" t="str">
        <f>'PTRSPI 2026'!V16</f>
        <v>Oficina de informática y Desarrollo Tecnológico</v>
      </c>
      <c r="F2662" s="1022" t="str">
        <f>'PTRSPI 2026'!E16</f>
        <v>Documentar lecciones aprendidas</v>
      </c>
      <c r="G2662" s="1022">
        <v>1</v>
      </c>
      <c r="H2662" s="1022" t="s">
        <v>134</v>
      </c>
      <c r="I2662" s="1022">
        <f>'PTRSPI 2026'!S16</f>
        <v>2</v>
      </c>
      <c r="J2662" s="1022">
        <f>'PTRSPI 2026'!G16</f>
        <v>0</v>
      </c>
      <c r="K2662" s="1030">
        <f>'PTRSPI 2026'!X16</f>
        <v>0</v>
      </c>
      <c r="L2662" s="1031">
        <f t="shared" si="400"/>
        <v>0</v>
      </c>
      <c r="M2662" s="1031">
        <f t="shared" si="325"/>
        <v>0</v>
      </c>
      <c r="N2662" s="1022">
        <f>'PTRSPI 2026'!G16</f>
        <v>0</v>
      </c>
      <c r="O2662" s="1030">
        <f>'PTRSPI 2026'!X16</f>
        <v>0</v>
      </c>
      <c r="P2662" s="1029" t="e">
        <f t="shared" si="310"/>
        <v>#DIV/0!</v>
      </c>
      <c r="Q2662" s="1029"/>
      <c r="R2662" s="1022">
        <f t="shared" si="401"/>
        <v>0</v>
      </c>
      <c r="S2662" s="1022">
        <f t="shared" si="402"/>
        <v>0</v>
      </c>
    </row>
    <row r="2663" spans="1:19" ht="15">
      <c r="A2663" s="1022">
        <v>1</v>
      </c>
      <c r="B2663" s="1023" t="str">
        <f>'PTRSPI 2026'!D8</f>
        <v>PTRSPI 1</v>
      </c>
      <c r="C2663" s="1022" t="s">
        <v>151</v>
      </c>
      <c r="D2663" s="1057" t="s">
        <v>48</v>
      </c>
      <c r="E2663" s="1022" t="str">
        <f>'PTRSPI 2026'!V8</f>
        <v>Oficina de Informática y Desarrollo Tecnológico</v>
      </c>
      <c r="F2663" s="1022" t="str">
        <f>'PTRSPI 2026'!E8</f>
        <v>Actualizar inventario de activos de información</v>
      </c>
      <c r="G2663" s="1022">
        <v>2</v>
      </c>
      <c r="H2663" s="1022" t="s">
        <v>135</v>
      </c>
      <c r="I2663" s="1022">
        <f>'PTRSPI 2026'!S8</f>
        <v>4</v>
      </c>
      <c r="J2663" s="1022">
        <f>'PTRSPI 2026'!G8+'PTRSPI 2026'!H8</f>
        <v>0</v>
      </c>
      <c r="K2663" s="1030">
        <f>'PTRSPI 2026'!X8+'PTRSPI 2026'!Y8</f>
        <v>0</v>
      </c>
      <c r="L2663" s="1031">
        <f t="shared" ref="L2663:L2671" si="403">J2663/I2663</f>
        <v>0</v>
      </c>
      <c r="M2663" s="1031">
        <f t="shared" ref="M2663:M2671" si="404">K2663/I2663</f>
        <v>0</v>
      </c>
      <c r="N2663" s="1022">
        <f>'PTRSPI 2026'!H8</f>
        <v>0</v>
      </c>
      <c r="O2663" s="1030">
        <f>'PTRSPI 2026'!Y8</f>
        <v>0</v>
      </c>
      <c r="P2663" s="1029" t="e">
        <f t="shared" ref="P2663:P2671" si="405">O2663/N2663</f>
        <v>#DIV/0!</v>
      </c>
      <c r="Q2663" s="1029"/>
      <c r="R2663" s="1030">
        <f t="shared" ref="R2663:R2671" si="406">K2663-J2663</f>
        <v>0</v>
      </c>
      <c r="S2663" s="1030">
        <f t="shared" ref="S2663:S2671" si="407">O2663-N2663</f>
        <v>0</v>
      </c>
    </row>
    <row r="2664" spans="1:19" ht="15">
      <c r="A2664" s="1022">
        <v>2</v>
      </c>
      <c r="B2664" s="1023" t="str">
        <f>'PTRSPI 2026'!D9</f>
        <v>PTRSPI 2</v>
      </c>
      <c r="C2664" s="1022" t="s">
        <v>151</v>
      </c>
      <c r="D2664" s="1057" t="s">
        <v>48</v>
      </c>
      <c r="E2664" s="1022" t="str">
        <f>'PTRSPI 2026'!V9</f>
        <v xml:space="preserve">Oficina de Informática y Desarrollo Tecnológico/Oficina Asesora de Planeación </v>
      </c>
      <c r="F2664" s="1022" t="str">
        <f>'PTRSPI 2026'!E9</f>
        <v xml:space="preserve">Definir la metodología de gestión de riesgos junto con OAP </v>
      </c>
      <c r="G2664" s="1022">
        <v>2</v>
      </c>
      <c r="H2664" s="1022" t="s">
        <v>135</v>
      </c>
      <c r="I2664" s="1022">
        <f>'PTRSPI 2026'!S9</f>
        <v>2</v>
      </c>
      <c r="J2664" s="1022">
        <f>'PTRSPI 2026'!G9+'PTRSPI 2026'!H9</f>
        <v>0</v>
      </c>
      <c r="K2664" s="1030">
        <f>'PTRSPI 2026'!X9+'PTRSPI 2026'!Y9</f>
        <v>0</v>
      </c>
      <c r="L2664" s="1031">
        <f t="shared" si="403"/>
        <v>0</v>
      </c>
      <c r="M2664" s="1031">
        <f t="shared" si="404"/>
        <v>0</v>
      </c>
      <c r="N2664" s="1022">
        <f>'PTRSPI 2026'!H9</f>
        <v>0</v>
      </c>
      <c r="O2664" s="1030">
        <f>'PTRSPI 2026'!Y9</f>
        <v>0</v>
      </c>
      <c r="P2664" s="1029" t="e">
        <f t="shared" si="405"/>
        <v>#DIV/0!</v>
      </c>
      <c r="Q2664" s="1029"/>
      <c r="R2664" s="1030">
        <f t="shared" si="406"/>
        <v>0</v>
      </c>
      <c r="S2664" s="1030">
        <f t="shared" si="407"/>
        <v>0</v>
      </c>
    </row>
    <row r="2665" spans="1:19" ht="15">
      <c r="A2665" s="1022">
        <v>3</v>
      </c>
      <c r="B2665" s="1023" t="str">
        <f>'PTRSPI 2026'!D10</f>
        <v>PTRSPI 3</v>
      </c>
      <c r="C2665" s="1022" t="s">
        <v>151</v>
      </c>
      <c r="D2665" s="1057" t="s">
        <v>48</v>
      </c>
      <c r="E2665" s="1022" t="str">
        <f>'PTRSPI 2026'!V10</f>
        <v xml:space="preserve">Oficina de Informática y Desarrollo Tecnológico/Oficina Asesora de Planeación </v>
      </c>
      <c r="F2665" s="1022" t="str">
        <f>'PTRSPI 2026'!E10</f>
        <v>Definir los riesgos en conjunto con los procesos</v>
      </c>
      <c r="G2665" s="1022">
        <v>2</v>
      </c>
      <c r="H2665" s="1022" t="s">
        <v>135</v>
      </c>
      <c r="I2665" s="1022">
        <f>'PTRSPI 2026'!S10</f>
        <v>1</v>
      </c>
      <c r="J2665" s="1022">
        <f>'PTRSPI 2026'!G10+'PTRSPI 2026'!H10</f>
        <v>0</v>
      </c>
      <c r="K2665" s="1030">
        <f>'PTRSPI 2026'!X10+'PTRSPI 2026'!Y10</f>
        <v>0</v>
      </c>
      <c r="L2665" s="1031">
        <f t="shared" si="403"/>
        <v>0</v>
      </c>
      <c r="M2665" s="1031">
        <f t="shared" si="404"/>
        <v>0</v>
      </c>
      <c r="N2665" s="1022">
        <f>'PTRSPI 2026'!H10</f>
        <v>0</v>
      </c>
      <c r="O2665" s="1030">
        <f>'PTRSPI 2026'!Y10</f>
        <v>0</v>
      </c>
      <c r="P2665" s="1029" t="e">
        <f t="shared" si="405"/>
        <v>#DIV/0!</v>
      </c>
      <c r="Q2665" s="1029"/>
      <c r="R2665" s="1030">
        <f t="shared" si="406"/>
        <v>0</v>
      </c>
      <c r="S2665" s="1030">
        <f t="shared" si="407"/>
        <v>0</v>
      </c>
    </row>
    <row r="2666" spans="1:19" ht="15">
      <c r="A2666" s="1022">
        <v>4</v>
      </c>
      <c r="B2666" s="1023" t="str">
        <f>'PTRSPI 2026'!D11</f>
        <v>PTRSPI 4</v>
      </c>
      <c r="C2666" s="1022" t="s">
        <v>151</v>
      </c>
      <c r="D2666" s="1057" t="s">
        <v>48</v>
      </c>
      <c r="E2666" s="1022" t="str">
        <f>'PTRSPI 2026'!V11</f>
        <v xml:space="preserve">Oficina de informática y Desarrollo Tecnológico/Oficina Asesora de Planeación </v>
      </c>
      <c r="F2666" s="1022" t="str">
        <f>'PTRSPI 2026'!E11</f>
        <v>Implementar el plan de tratamiento de riesgos con sus respectivos controles</v>
      </c>
      <c r="G2666" s="1022">
        <v>2</v>
      </c>
      <c r="H2666" s="1022" t="s">
        <v>135</v>
      </c>
      <c r="I2666" s="1022">
        <f>'PTRSPI 2026'!S11</f>
        <v>1</v>
      </c>
      <c r="J2666" s="1022">
        <f>'PTRSPI 2026'!G11+'PTRSPI 2026'!H11</f>
        <v>0</v>
      </c>
      <c r="K2666" s="1030">
        <f>'PTRSPI 2026'!X11+'PTRSPI 2026'!Y11</f>
        <v>0</v>
      </c>
      <c r="L2666" s="1031">
        <f t="shared" si="403"/>
        <v>0</v>
      </c>
      <c r="M2666" s="1031">
        <f t="shared" si="404"/>
        <v>0</v>
      </c>
      <c r="N2666" s="1022">
        <f>'PTRSPI 2026'!H11</f>
        <v>0</v>
      </c>
      <c r="O2666" s="1030">
        <f>'PTRSPI 2026'!Y11</f>
        <v>0</v>
      </c>
      <c r="P2666" s="1029" t="e">
        <f t="shared" si="405"/>
        <v>#DIV/0!</v>
      </c>
      <c r="Q2666" s="1029"/>
      <c r="R2666" s="1030">
        <f t="shared" si="406"/>
        <v>0</v>
      </c>
      <c r="S2666" s="1030">
        <f t="shared" si="407"/>
        <v>0</v>
      </c>
    </row>
    <row r="2667" spans="1:19" ht="15">
      <c r="A2667" s="1022">
        <v>5</v>
      </c>
      <c r="B2667" s="1023" t="str">
        <f>'PTRSPI 2026'!D12</f>
        <v>PTRSPI 5</v>
      </c>
      <c r="C2667" s="1022" t="s">
        <v>151</v>
      </c>
      <c r="D2667" s="1057" t="s">
        <v>48</v>
      </c>
      <c r="E2667" s="1022" t="str">
        <f>'PTRSPI 2026'!V12</f>
        <v xml:space="preserve">Oficina de informática y Desarrollo Tecnológico/Oficina Asesora de Planeación </v>
      </c>
      <c r="F2667" s="1022" t="str">
        <f>'PTRSPI 2026'!E12</f>
        <v xml:space="preserve">Seguimiento al plan de tratamiento de riesgos con sus respectivos controles						</v>
      </c>
      <c r="G2667" s="1022">
        <v>2</v>
      </c>
      <c r="H2667" s="1022" t="s">
        <v>135</v>
      </c>
      <c r="I2667" s="1022">
        <f>'PTRSPI 2026'!S12</f>
        <v>3</v>
      </c>
      <c r="J2667" s="1022">
        <f>'PTRSPI 2026'!G12+'PTRSPI 2026'!H12</f>
        <v>0</v>
      </c>
      <c r="K2667" s="1030">
        <f>'PTRSPI 2026'!X12+'PTRSPI 2026'!Y12</f>
        <v>0</v>
      </c>
      <c r="L2667" s="1031">
        <f t="shared" si="403"/>
        <v>0</v>
      </c>
      <c r="M2667" s="1031">
        <f t="shared" si="404"/>
        <v>0</v>
      </c>
      <c r="N2667" s="1022">
        <f>'PTRSPI 2026'!H12</f>
        <v>0</v>
      </c>
      <c r="O2667" s="1030">
        <f>'PTRSPI 2026'!Y12</f>
        <v>0</v>
      </c>
      <c r="P2667" s="1029" t="e">
        <f t="shared" si="405"/>
        <v>#DIV/0!</v>
      </c>
      <c r="Q2667" s="1029"/>
      <c r="R2667" s="1030">
        <f t="shared" si="406"/>
        <v>0</v>
      </c>
      <c r="S2667" s="1030">
        <f t="shared" si="407"/>
        <v>0</v>
      </c>
    </row>
    <row r="2668" spans="1:19" ht="15">
      <c r="A2668" s="1022">
        <v>6</v>
      </c>
      <c r="B2668" s="1023" t="str">
        <f>'PTRSPI 2026'!D13</f>
        <v>PTRSPI 6</v>
      </c>
      <c r="C2668" s="1022" t="s">
        <v>151</v>
      </c>
      <c r="D2668" s="1057" t="s">
        <v>48</v>
      </c>
      <c r="E2668" s="1022" t="str">
        <f>'PTRSPI 2026'!V13</f>
        <v>Oficina de informática y Desarrollo Tecnológico</v>
      </c>
      <c r="F2668" s="1022" t="str">
        <f>'PTRSPI 2026'!E13</f>
        <v xml:space="preserve">Elaborar y actualizar la Declaración de Aplicabilidad 						</v>
      </c>
      <c r="G2668" s="1022">
        <v>2</v>
      </c>
      <c r="H2668" s="1022" t="s">
        <v>135</v>
      </c>
      <c r="I2668" s="1022">
        <f>'PTRSPI 2026'!S13</f>
        <v>1</v>
      </c>
      <c r="J2668" s="1022">
        <f>'PTRSPI 2026'!G13+'PTRSPI 2026'!H13</f>
        <v>0</v>
      </c>
      <c r="K2668" s="1030">
        <f>'PTRSPI 2026'!X13+'PTRSPI 2026'!Y13</f>
        <v>0</v>
      </c>
      <c r="L2668" s="1031">
        <f t="shared" si="403"/>
        <v>0</v>
      </c>
      <c r="M2668" s="1031">
        <f t="shared" si="404"/>
        <v>0</v>
      </c>
      <c r="N2668" s="1022">
        <f>'PTRSPI 2026'!H13</f>
        <v>0</v>
      </c>
      <c r="O2668" s="1030">
        <f>'PTRSPI 2026'!Y13</f>
        <v>0</v>
      </c>
      <c r="P2668" s="1029" t="e">
        <f t="shared" si="405"/>
        <v>#DIV/0!</v>
      </c>
      <c r="Q2668" s="1029"/>
      <c r="R2668" s="1030">
        <f t="shared" si="406"/>
        <v>0</v>
      </c>
      <c r="S2668" s="1030">
        <f t="shared" si="407"/>
        <v>0</v>
      </c>
    </row>
    <row r="2669" spans="1:19" ht="15">
      <c r="A2669" s="1022">
        <v>7</v>
      </c>
      <c r="B2669" s="1023" t="str">
        <f>'PTRSPI 2026'!D14</f>
        <v>PTRSPI 7</v>
      </c>
      <c r="C2669" s="1022" t="s">
        <v>151</v>
      </c>
      <c r="D2669" s="1057" t="s">
        <v>48</v>
      </c>
      <c r="E2669" s="1022" t="str">
        <f>'PTRSPI 2026'!V14</f>
        <v xml:space="preserve">Oficina de informática y Desarrollo Tecnológico/Oficina Asesora de Planeación </v>
      </c>
      <c r="F2669" s="1022" t="str">
        <f>'PTRSPI 2026'!E14</f>
        <v>Alinear controles con el Anexo A de ISO 27001:2022</v>
      </c>
      <c r="G2669" s="1022">
        <v>2</v>
      </c>
      <c r="H2669" s="1022" t="s">
        <v>135</v>
      </c>
      <c r="I2669" s="1022">
        <f>'PTRSPI 2026'!S14</f>
        <v>2</v>
      </c>
      <c r="J2669" s="1022">
        <f>'PTRSPI 2026'!G14+'PTRSPI 2026'!H14</f>
        <v>0</v>
      </c>
      <c r="K2669" s="1030">
        <f>'PTRSPI 2026'!X14+'PTRSPI 2026'!Y14</f>
        <v>0</v>
      </c>
      <c r="L2669" s="1031">
        <f t="shared" si="403"/>
        <v>0</v>
      </c>
      <c r="M2669" s="1031">
        <f t="shared" si="404"/>
        <v>0</v>
      </c>
      <c r="N2669" s="1022">
        <f>'PTRSPI 2026'!H14</f>
        <v>0</v>
      </c>
      <c r="O2669" s="1030">
        <f>'PTRSPI 2026'!Y14</f>
        <v>0</v>
      </c>
      <c r="P2669" s="1029" t="e">
        <f t="shared" si="405"/>
        <v>#DIV/0!</v>
      </c>
      <c r="Q2669" s="1029"/>
      <c r="R2669" s="1030">
        <f t="shared" si="406"/>
        <v>0</v>
      </c>
      <c r="S2669" s="1030">
        <f t="shared" si="407"/>
        <v>0</v>
      </c>
    </row>
    <row r="2670" spans="1:19" ht="15">
      <c r="A2670" s="1022">
        <v>8</v>
      </c>
      <c r="B2670" s="1023" t="str">
        <f>'PTRSPI 2026'!D15</f>
        <v>PTRSPI 8</v>
      </c>
      <c r="C2670" s="1022" t="s">
        <v>151</v>
      </c>
      <c r="D2670" s="1057" t="s">
        <v>48</v>
      </c>
      <c r="E2670" s="1022" t="str">
        <f>'PTRSPI 2026'!V15</f>
        <v>Oficina de informática y Desarrollo Tecnológico</v>
      </c>
      <c r="F2670" s="1022" t="str">
        <f>'PTRSPI 2026'!E15</f>
        <v xml:space="preserve">Revisar y actualizar controles en caso de haberse presentado un incidente						</v>
      </c>
      <c r="G2670" s="1022">
        <v>2</v>
      </c>
      <c r="H2670" s="1022" t="s">
        <v>135</v>
      </c>
      <c r="I2670" s="1022">
        <f>'PTRSPI 2026'!S15</f>
        <v>1</v>
      </c>
      <c r="J2670" s="1022">
        <f>'PTRSPI 2026'!G15+'PTRSPI 2026'!H15</f>
        <v>0</v>
      </c>
      <c r="K2670" s="1030">
        <f>'PTRSPI 2026'!X15+'PTRSPI 2026'!Y15</f>
        <v>0</v>
      </c>
      <c r="L2670" s="1031">
        <f t="shared" si="403"/>
        <v>0</v>
      </c>
      <c r="M2670" s="1031">
        <f t="shared" si="404"/>
        <v>0</v>
      </c>
      <c r="N2670" s="1022">
        <f>'PTRSPI 2026'!H15</f>
        <v>0</v>
      </c>
      <c r="O2670" s="1030">
        <f>'PTRSPI 2026'!Y15</f>
        <v>0</v>
      </c>
      <c r="P2670" s="1029" t="e">
        <f t="shared" si="405"/>
        <v>#DIV/0!</v>
      </c>
      <c r="Q2670" s="1029"/>
      <c r="R2670" s="1030">
        <f t="shared" si="406"/>
        <v>0</v>
      </c>
      <c r="S2670" s="1030">
        <f t="shared" si="407"/>
        <v>0</v>
      </c>
    </row>
    <row r="2671" spans="1:19" ht="15">
      <c r="A2671" s="1022">
        <v>9</v>
      </c>
      <c r="B2671" s="1023" t="str">
        <f>'PTRSPI 2026'!D16</f>
        <v>PTRSPI 9</v>
      </c>
      <c r="C2671" s="1022" t="s">
        <v>151</v>
      </c>
      <c r="D2671" s="1057" t="s">
        <v>48</v>
      </c>
      <c r="E2671" s="1022" t="str">
        <f>'PTRSPI 2026'!V16</f>
        <v>Oficina de informática y Desarrollo Tecnológico</v>
      </c>
      <c r="F2671" s="1022" t="str">
        <f>'PTRSPI 2026'!E16</f>
        <v>Documentar lecciones aprendidas</v>
      </c>
      <c r="G2671" s="1022">
        <v>2</v>
      </c>
      <c r="H2671" s="1022" t="s">
        <v>135</v>
      </c>
      <c r="I2671" s="1022">
        <f>'PTRSPI 2026'!S16</f>
        <v>2</v>
      </c>
      <c r="J2671" s="1022">
        <f>'PTRSPI 2026'!G16+'PTRSPI 2026'!H16</f>
        <v>0</v>
      </c>
      <c r="K2671" s="1030">
        <f>'PTRSPI 2026'!X16+'PTRSPI 2026'!Y16</f>
        <v>0</v>
      </c>
      <c r="L2671" s="1031">
        <f t="shared" si="403"/>
        <v>0</v>
      </c>
      <c r="M2671" s="1031">
        <f t="shared" si="404"/>
        <v>0</v>
      </c>
      <c r="N2671" s="1022">
        <f>'PTRSPI 2026'!H16</f>
        <v>0</v>
      </c>
      <c r="O2671" s="1030">
        <f>'PTRSPI 2026'!Y16</f>
        <v>0</v>
      </c>
      <c r="P2671" s="1029" t="e">
        <f t="shared" si="405"/>
        <v>#DIV/0!</v>
      </c>
      <c r="Q2671" s="1029"/>
      <c r="R2671" s="1030">
        <f t="shared" si="406"/>
        <v>0</v>
      </c>
      <c r="S2671" s="1030">
        <f t="shared" si="407"/>
        <v>0</v>
      </c>
    </row>
    <row r="2672" spans="1:19" ht="15">
      <c r="A2672" s="1022">
        <v>1</v>
      </c>
      <c r="B2672" s="1023" t="str">
        <f>'PTRSPI 2026'!D8</f>
        <v>PTRSPI 1</v>
      </c>
      <c r="C2672" s="1022" t="s">
        <v>151</v>
      </c>
      <c r="D2672" s="1057" t="s">
        <v>48</v>
      </c>
      <c r="E2672" s="1022" t="str">
        <f>'PTRSPI 2026'!V8</f>
        <v>Oficina de Informática y Desarrollo Tecnológico</v>
      </c>
      <c r="F2672" s="1022" t="str">
        <f>'PTRSPI 2026'!E8</f>
        <v>Actualizar inventario de activos de información</v>
      </c>
      <c r="G2672" s="1022">
        <v>3</v>
      </c>
      <c r="H2672" s="1022" t="s">
        <v>136</v>
      </c>
      <c r="I2672" s="1022">
        <f>'PTRSPI 2026'!S8</f>
        <v>4</v>
      </c>
      <c r="J2672" s="1022">
        <f>'PTRSPI 2026'!G8+'PTRSPI 2026'!H8+'PTRSPI 2026'!I8</f>
        <v>1</v>
      </c>
      <c r="K2672" s="1030">
        <f>'PTRSPI 2026'!X8+'PTRSPI 2026'!Y8+'PTRSPI 2026'!Z8</f>
        <v>1</v>
      </c>
      <c r="L2672" s="1031">
        <f t="shared" ref="L2672:L2682" si="408">J2672/I2672</f>
        <v>0.25</v>
      </c>
      <c r="M2672" s="1031">
        <f t="shared" ref="M2672:M2682" si="409">K2672/I2672</f>
        <v>0.25</v>
      </c>
      <c r="N2672" s="1022">
        <f>'PTRSPI 2026'!I8</f>
        <v>1</v>
      </c>
      <c r="O2672" s="1030">
        <f>'PTRSPI 2026'!Z8</f>
        <v>1</v>
      </c>
      <c r="P2672" s="1029">
        <f t="shared" ref="P2672:P2682" si="410">O2672/N2672</f>
        <v>1</v>
      </c>
      <c r="Q2672" s="1029"/>
      <c r="R2672" s="1030">
        <f t="shared" ref="R2672:R2682" si="411">K2672-J2672</f>
        <v>0</v>
      </c>
      <c r="S2672" s="1030">
        <f t="shared" ref="S2672:S2682" si="412">O2672-N2672</f>
        <v>0</v>
      </c>
    </row>
    <row r="2673" spans="1:19" ht="15">
      <c r="A2673" s="1022">
        <v>2</v>
      </c>
      <c r="B2673" s="1023" t="str">
        <f>'PTRSPI 2026'!D9</f>
        <v>PTRSPI 2</v>
      </c>
      <c r="C2673" s="1022" t="s">
        <v>151</v>
      </c>
      <c r="D2673" s="1057" t="s">
        <v>48</v>
      </c>
      <c r="E2673" s="1022" t="str">
        <f>'PTRSPI 2026'!V9</f>
        <v xml:space="preserve">Oficina de Informática y Desarrollo Tecnológico/Oficina Asesora de Planeación </v>
      </c>
      <c r="F2673" s="1022" t="str">
        <f>'PTRSPI 2026'!E9</f>
        <v xml:space="preserve">Definir la metodología de gestión de riesgos junto con OAP </v>
      </c>
      <c r="G2673" s="1022">
        <v>3</v>
      </c>
      <c r="H2673" s="1022" t="s">
        <v>136</v>
      </c>
      <c r="I2673" s="1022">
        <f>'PTRSPI 2026'!S9</f>
        <v>2</v>
      </c>
      <c r="J2673" s="1022">
        <f>'PTRSPI 2026'!G9+'PTRSPI 2026'!H9+'PTRSPI 2026'!I9</f>
        <v>0</v>
      </c>
      <c r="K2673" s="1030">
        <f>'PTRSPI 2026'!X9+'PTRSPI 2026'!Y9+'PTRSPI 2026'!Z9</f>
        <v>0</v>
      </c>
      <c r="L2673" s="1031">
        <f t="shared" si="408"/>
        <v>0</v>
      </c>
      <c r="M2673" s="1031">
        <f t="shared" si="409"/>
        <v>0</v>
      </c>
      <c r="N2673" s="1022">
        <f>'PTRSPI 2026'!I9</f>
        <v>0</v>
      </c>
      <c r="O2673" s="1030">
        <f>'PTRSPI 2026'!Z9</f>
        <v>0</v>
      </c>
      <c r="P2673" s="1029" t="e">
        <f t="shared" si="410"/>
        <v>#DIV/0!</v>
      </c>
      <c r="Q2673" s="1029"/>
      <c r="R2673" s="1030">
        <f t="shared" si="411"/>
        <v>0</v>
      </c>
      <c r="S2673" s="1030">
        <f t="shared" si="412"/>
        <v>0</v>
      </c>
    </row>
    <row r="2674" spans="1:19" ht="15">
      <c r="A2674" s="1022">
        <v>3</v>
      </c>
      <c r="B2674" s="1023" t="str">
        <f>'PTRSPI 2026'!D10</f>
        <v>PTRSPI 3</v>
      </c>
      <c r="C2674" s="1022" t="s">
        <v>151</v>
      </c>
      <c r="D2674" s="1057" t="s">
        <v>48</v>
      </c>
      <c r="E2674" s="1022" t="str">
        <f>'PTRSPI 2026'!V10</f>
        <v xml:space="preserve">Oficina de Informática y Desarrollo Tecnológico/Oficina Asesora de Planeación </v>
      </c>
      <c r="F2674" s="1022" t="str">
        <f>'PTRSPI 2026'!E10</f>
        <v>Definir los riesgos en conjunto con los procesos</v>
      </c>
      <c r="G2674" s="1022">
        <v>3</v>
      </c>
      <c r="H2674" s="1022" t="s">
        <v>136</v>
      </c>
      <c r="I2674" s="1022">
        <f>'PTRSPI 2026'!S10</f>
        <v>1</v>
      </c>
      <c r="J2674" s="1022">
        <f>'PTRSPI 2026'!G10+'PTRSPI 2026'!H10+'PTRSPI 2026'!I10</f>
        <v>0</v>
      </c>
      <c r="K2674" s="1030">
        <f>'PTRSPI 2026'!X10+'PTRSPI 2026'!Y10+'PTRSPI 2026'!Z10</f>
        <v>0</v>
      </c>
      <c r="L2674" s="1031">
        <f t="shared" si="408"/>
        <v>0</v>
      </c>
      <c r="M2674" s="1031">
        <f t="shared" si="409"/>
        <v>0</v>
      </c>
      <c r="N2674" s="1022">
        <f>'PTRSPI 2026'!I10</f>
        <v>0</v>
      </c>
      <c r="O2674" s="1030">
        <f>'PTRSPI 2026'!Z10</f>
        <v>0</v>
      </c>
      <c r="P2674" s="1029" t="e">
        <f t="shared" si="410"/>
        <v>#DIV/0!</v>
      </c>
      <c r="Q2674" s="1029"/>
      <c r="R2674" s="1030">
        <f t="shared" si="411"/>
        <v>0</v>
      </c>
      <c r="S2674" s="1030">
        <f t="shared" si="412"/>
        <v>0</v>
      </c>
    </row>
    <row r="2675" spans="1:19" ht="15">
      <c r="A2675" s="1022">
        <v>4</v>
      </c>
      <c r="B2675" s="1023" t="str">
        <f>'PTRSPI 2026'!D11</f>
        <v>PTRSPI 4</v>
      </c>
      <c r="C2675" s="1022" t="s">
        <v>151</v>
      </c>
      <c r="D2675" s="1057" t="s">
        <v>48</v>
      </c>
      <c r="E2675" s="1022" t="str">
        <f>'PTRSPI 2026'!V11</f>
        <v xml:space="preserve">Oficina de informática y Desarrollo Tecnológico/Oficina Asesora de Planeación </v>
      </c>
      <c r="F2675" s="1022" t="str">
        <f>'PTRSPI 2026'!E11</f>
        <v>Implementar el plan de tratamiento de riesgos con sus respectivos controles</v>
      </c>
      <c r="G2675" s="1022">
        <v>3</v>
      </c>
      <c r="H2675" s="1022" t="s">
        <v>136</v>
      </c>
      <c r="I2675" s="1022">
        <f>'PTRSPI 2026'!S11</f>
        <v>1</v>
      </c>
      <c r="J2675" s="1022">
        <f>'PTRSPI 2026'!G11+'PTRSPI 2026'!H11+'PTRSPI 2026'!I11</f>
        <v>0</v>
      </c>
      <c r="K2675" s="1030">
        <f>'PTRSPI 2026'!X11+'PTRSPI 2026'!Y11+'PTRSPI 2026'!Z11</f>
        <v>0</v>
      </c>
      <c r="L2675" s="1031">
        <f t="shared" si="408"/>
        <v>0</v>
      </c>
      <c r="M2675" s="1031">
        <f t="shared" si="409"/>
        <v>0</v>
      </c>
      <c r="N2675" s="1022">
        <f>'PTRSPI 2026'!I11</f>
        <v>0</v>
      </c>
      <c r="O2675" s="1030">
        <f>'PTRSPI 2026'!Z11</f>
        <v>0</v>
      </c>
      <c r="P2675" s="1029" t="e">
        <f t="shared" si="410"/>
        <v>#DIV/0!</v>
      </c>
      <c r="Q2675" s="1029"/>
      <c r="R2675" s="1030">
        <f t="shared" si="411"/>
        <v>0</v>
      </c>
      <c r="S2675" s="1030">
        <f t="shared" si="412"/>
        <v>0</v>
      </c>
    </row>
    <row r="2676" spans="1:19" ht="15">
      <c r="A2676" s="1022">
        <v>5</v>
      </c>
      <c r="B2676" s="1023" t="str">
        <f>'PTRSPI 2026'!D12</f>
        <v>PTRSPI 5</v>
      </c>
      <c r="C2676" s="1022" t="s">
        <v>151</v>
      </c>
      <c r="D2676" s="1057" t="s">
        <v>48</v>
      </c>
      <c r="E2676" s="1022" t="str">
        <f>'PTRSPI 2026'!V12</f>
        <v xml:space="preserve">Oficina de informática y Desarrollo Tecnológico/Oficina Asesora de Planeación </v>
      </c>
      <c r="F2676" s="1022" t="str">
        <f>'PTRSPI 2026'!E12</f>
        <v xml:space="preserve">Seguimiento al plan de tratamiento de riesgos con sus respectivos controles						</v>
      </c>
      <c r="G2676" s="1022">
        <v>3</v>
      </c>
      <c r="H2676" s="1022" t="s">
        <v>136</v>
      </c>
      <c r="I2676" s="1022">
        <f>'PTRSPI 2026'!S12</f>
        <v>3</v>
      </c>
      <c r="J2676" s="1022">
        <f>'PTRSPI 2026'!G12+'PTRSPI 2026'!H12+'PTRSPI 2026'!I12</f>
        <v>0</v>
      </c>
      <c r="K2676" s="1030">
        <f>'PTRSPI 2026'!X12+'PTRSPI 2026'!Y12+'PTRSPI 2026'!Z12</f>
        <v>0</v>
      </c>
      <c r="L2676" s="1031">
        <f t="shared" si="408"/>
        <v>0</v>
      </c>
      <c r="M2676" s="1031">
        <f t="shared" si="409"/>
        <v>0</v>
      </c>
      <c r="N2676" s="1022">
        <f>'PTRSPI 2026'!I12</f>
        <v>0</v>
      </c>
      <c r="O2676" s="1030">
        <f>'PTRSPI 2026'!Z12</f>
        <v>0</v>
      </c>
      <c r="P2676" s="1029" t="e">
        <f t="shared" si="410"/>
        <v>#DIV/0!</v>
      </c>
      <c r="Q2676" s="1029"/>
      <c r="R2676" s="1030">
        <f t="shared" si="411"/>
        <v>0</v>
      </c>
      <c r="S2676" s="1030">
        <f t="shared" si="412"/>
        <v>0</v>
      </c>
    </row>
    <row r="2677" spans="1:19" ht="15">
      <c r="A2677" s="1022">
        <v>6</v>
      </c>
      <c r="B2677" s="1023" t="str">
        <f>'PTRSPI 2026'!D13</f>
        <v>PTRSPI 6</v>
      </c>
      <c r="C2677" s="1022" t="s">
        <v>151</v>
      </c>
      <c r="D2677" s="1057" t="s">
        <v>48</v>
      </c>
      <c r="E2677" s="1022" t="str">
        <f>'PTRSPI 2026'!V13</f>
        <v>Oficina de informática y Desarrollo Tecnológico</v>
      </c>
      <c r="F2677" s="1022" t="str">
        <f>'PTRSPI 2026'!E13</f>
        <v xml:space="preserve">Elaborar y actualizar la Declaración de Aplicabilidad 						</v>
      </c>
      <c r="G2677" s="1022">
        <v>3</v>
      </c>
      <c r="H2677" s="1022" t="s">
        <v>136</v>
      </c>
      <c r="I2677" s="1022">
        <f>'PTRSPI 2026'!S13</f>
        <v>1</v>
      </c>
      <c r="J2677" s="1022">
        <f>'PTRSPI 2026'!G13+'PTRSPI 2026'!H13+'PTRSPI 2026'!I13</f>
        <v>0</v>
      </c>
      <c r="K2677" s="1030">
        <f>'PTRSPI 2026'!X13+'PTRSPI 2026'!Y13+'PTRSPI 2026'!Z13</f>
        <v>0</v>
      </c>
      <c r="L2677" s="1031">
        <f t="shared" si="408"/>
        <v>0</v>
      </c>
      <c r="M2677" s="1031">
        <f t="shared" si="409"/>
        <v>0</v>
      </c>
      <c r="N2677" s="1022">
        <f>'PTRSPI 2026'!I13</f>
        <v>0</v>
      </c>
      <c r="O2677" s="1030">
        <f>'PTRSPI 2026'!Z13</f>
        <v>0</v>
      </c>
      <c r="P2677" s="1029" t="e">
        <f t="shared" si="410"/>
        <v>#DIV/0!</v>
      </c>
      <c r="Q2677" s="1029"/>
      <c r="R2677" s="1030">
        <f t="shared" si="411"/>
        <v>0</v>
      </c>
      <c r="S2677" s="1030">
        <f t="shared" si="412"/>
        <v>0</v>
      </c>
    </row>
    <row r="2678" spans="1:19" ht="15">
      <c r="A2678" s="1022">
        <v>7</v>
      </c>
      <c r="B2678" s="1023" t="str">
        <f>'PTRSPI 2026'!D14</f>
        <v>PTRSPI 7</v>
      </c>
      <c r="C2678" s="1022" t="s">
        <v>151</v>
      </c>
      <c r="D2678" s="1057" t="s">
        <v>48</v>
      </c>
      <c r="E2678" s="1022" t="str">
        <f>'PTRSPI 2026'!V14</f>
        <v xml:space="preserve">Oficina de informática y Desarrollo Tecnológico/Oficina Asesora de Planeación </v>
      </c>
      <c r="F2678" s="1022" t="str">
        <f>'PTRSPI 2026'!E14</f>
        <v>Alinear controles con el Anexo A de ISO 27001:2022</v>
      </c>
      <c r="G2678" s="1022">
        <v>3</v>
      </c>
      <c r="H2678" s="1022" t="s">
        <v>136</v>
      </c>
      <c r="I2678" s="1022">
        <f>'PTRSPI 2026'!S14</f>
        <v>2</v>
      </c>
      <c r="J2678" s="1022">
        <f>'PTRSPI 2026'!G14+'PTRSPI 2026'!H14+'PTRSPI 2026'!I14</f>
        <v>0</v>
      </c>
      <c r="K2678" s="1030">
        <f>'PTRSPI 2026'!X14+'PTRSPI 2026'!Y14+'PTRSPI 2026'!Z14</f>
        <v>0</v>
      </c>
      <c r="L2678" s="1031">
        <f t="shared" si="408"/>
        <v>0</v>
      </c>
      <c r="M2678" s="1031">
        <f t="shared" si="409"/>
        <v>0</v>
      </c>
      <c r="N2678" s="1022">
        <f>'PTRSPI 2026'!I14</f>
        <v>0</v>
      </c>
      <c r="O2678" s="1030">
        <f>'PTRSPI 2026'!Z14</f>
        <v>0</v>
      </c>
      <c r="P2678" s="1029" t="e">
        <f t="shared" si="410"/>
        <v>#DIV/0!</v>
      </c>
      <c r="Q2678" s="1029"/>
      <c r="R2678" s="1030">
        <f t="shared" si="411"/>
        <v>0</v>
      </c>
      <c r="S2678" s="1030">
        <f t="shared" si="412"/>
        <v>0</v>
      </c>
    </row>
    <row r="2679" spans="1:19" ht="15">
      <c r="A2679" s="1022">
        <v>8</v>
      </c>
      <c r="B2679" s="1023" t="str">
        <f>'PTRSPI 2026'!D15</f>
        <v>PTRSPI 8</v>
      </c>
      <c r="C2679" s="1022" t="s">
        <v>151</v>
      </c>
      <c r="D2679" s="1057" t="s">
        <v>48</v>
      </c>
      <c r="E2679" s="1022" t="str">
        <f>'PTRSPI 2026'!V15</f>
        <v>Oficina de informática y Desarrollo Tecnológico</v>
      </c>
      <c r="F2679" s="1022" t="str">
        <f>'PTRSPI 2026'!E15</f>
        <v xml:space="preserve">Revisar y actualizar controles en caso de haberse presentado un incidente						</v>
      </c>
      <c r="G2679" s="1022">
        <v>3</v>
      </c>
      <c r="H2679" s="1022" t="s">
        <v>136</v>
      </c>
      <c r="I2679" s="1022">
        <f>'PTRSPI 2026'!S15</f>
        <v>1</v>
      </c>
      <c r="J2679" s="1022">
        <f>'PTRSPI 2026'!G15+'PTRSPI 2026'!H15+'PTRSPI 2026'!I15</f>
        <v>0</v>
      </c>
      <c r="K2679" s="1030">
        <f>'PTRSPI 2026'!X15+'PTRSPI 2026'!Y15+'PTRSPI 2026'!Z15</f>
        <v>0</v>
      </c>
      <c r="L2679" s="1031">
        <f t="shared" si="408"/>
        <v>0</v>
      </c>
      <c r="M2679" s="1031">
        <f t="shared" si="409"/>
        <v>0</v>
      </c>
      <c r="N2679" s="1022">
        <f>'PTRSPI 2026'!I15</f>
        <v>0</v>
      </c>
      <c r="O2679" s="1030">
        <f>'PTRSPI 2026'!Z15</f>
        <v>0</v>
      </c>
      <c r="P2679" s="1029" t="e">
        <f t="shared" si="410"/>
        <v>#DIV/0!</v>
      </c>
      <c r="Q2679" s="1029"/>
      <c r="R2679" s="1030">
        <f t="shared" si="411"/>
        <v>0</v>
      </c>
      <c r="S2679" s="1030">
        <f t="shared" si="412"/>
        <v>0</v>
      </c>
    </row>
    <row r="2680" spans="1:19" ht="15">
      <c r="A2680" s="1022">
        <v>9</v>
      </c>
      <c r="B2680" s="1023" t="str">
        <f>'PTRSPI 2026'!D16</f>
        <v>PTRSPI 9</v>
      </c>
      <c r="C2680" s="1022" t="s">
        <v>151</v>
      </c>
      <c r="D2680" s="1057" t="s">
        <v>48</v>
      </c>
      <c r="E2680" s="1022" t="str">
        <f>'PTRSPI 2026'!V16</f>
        <v>Oficina de informática y Desarrollo Tecnológico</v>
      </c>
      <c r="F2680" s="1022" t="str">
        <f>'PTRSPI 2026'!E16</f>
        <v>Documentar lecciones aprendidas</v>
      </c>
      <c r="G2680" s="1022">
        <v>3</v>
      </c>
      <c r="H2680" s="1022" t="s">
        <v>136</v>
      </c>
      <c r="I2680" s="1022">
        <f>'PTRSPI 2026'!S16</f>
        <v>2</v>
      </c>
      <c r="J2680" s="1022">
        <f>'PTRSPI 2026'!G16+'PTRSPI 2026'!H16+'PTRSPI 2026'!I16</f>
        <v>0</v>
      </c>
      <c r="K2680" s="1030">
        <f>'PTRSPI 2026'!X16+'PTRSPI 2026'!Y16+'PTRSPI 2026'!Z16</f>
        <v>0</v>
      </c>
      <c r="L2680" s="1031">
        <f t="shared" si="408"/>
        <v>0</v>
      </c>
      <c r="M2680" s="1031">
        <f t="shared" si="409"/>
        <v>0</v>
      </c>
      <c r="N2680" s="1022">
        <f>'PTRSPI 2026'!I16</f>
        <v>0</v>
      </c>
      <c r="O2680" s="1030">
        <f>'PTRSPI 2026'!Z16</f>
        <v>0</v>
      </c>
      <c r="P2680" s="1029" t="e">
        <f t="shared" si="410"/>
        <v>#DIV/0!</v>
      </c>
      <c r="Q2680" s="1029"/>
      <c r="R2680" s="1030">
        <f t="shared" si="411"/>
        <v>0</v>
      </c>
      <c r="S2680" s="1030">
        <f t="shared" si="412"/>
        <v>0</v>
      </c>
    </row>
    <row r="2681" spans="1:19" s="1022" customFormat="1" ht="15">
      <c r="A2681" s="1022">
        <v>1</v>
      </c>
      <c r="B2681" s="1023" t="str">
        <f>'PTRSPI 2026'!D8</f>
        <v>PTRSPI 1</v>
      </c>
      <c r="C2681" s="1022" t="s">
        <v>151</v>
      </c>
      <c r="D2681" s="1057" t="s">
        <v>48</v>
      </c>
      <c r="E2681" s="1022" t="str">
        <f>'PTRSPI 2026'!V8</f>
        <v>Oficina de Informática y Desarrollo Tecnológico</v>
      </c>
      <c r="F2681" s="1022" t="str">
        <f>'PTRSPI 2026'!E8</f>
        <v>Actualizar inventario de activos de información</v>
      </c>
      <c r="G2681" s="1022">
        <v>4</v>
      </c>
      <c r="H2681" s="1022" t="s">
        <v>137</v>
      </c>
      <c r="I2681" s="1022">
        <f>'PTRSPI 2026'!S8</f>
        <v>4</v>
      </c>
      <c r="J2681" s="1022">
        <f>'PTRSPI 2026'!G8+'PTRSPI 2026'!H8+'PTRSPI 2026'!I8+'PTRSPI 2026'!J8</f>
        <v>1</v>
      </c>
      <c r="K2681" s="1030">
        <f>'PTRSPI 2026'!X8+'PTRSPI 2026'!Y8+'PTRSPI 2026'!Z8+'PTRSPI 2026'!AA8</f>
        <v>1</v>
      </c>
      <c r="L2681" s="1031">
        <f t="shared" si="408"/>
        <v>0.25</v>
      </c>
      <c r="M2681" s="1031">
        <f t="shared" si="409"/>
        <v>0.25</v>
      </c>
      <c r="N2681" s="1022">
        <f>'PTRSPI 2026'!J8</f>
        <v>0</v>
      </c>
      <c r="O2681" s="1030">
        <f>'PTRSPI 2026'!AA8</f>
        <v>0</v>
      </c>
      <c r="P2681" s="1029" t="e">
        <f t="shared" si="410"/>
        <v>#DIV/0!</v>
      </c>
      <c r="Q2681" s="1029"/>
      <c r="R2681" s="1030">
        <f t="shared" si="411"/>
        <v>0</v>
      </c>
      <c r="S2681" s="1030">
        <f t="shared" si="412"/>
        <v>0</v>
      </c>
    </row>
    <row r="2682" spans="1:19" s="1022" customFormat="1" ht="15">
      <c r="A2682" s="1022">
        <v>2</v>
      </c>
      <c r="B2682" s="1023" t="str">
        <f>'PTRSPI 2026'!D9</f>
        <v>PTRSPI 2</v>
      </c>
      <c r="C2682" s="1022" t="s">
        <v>151</v>
      </c>
      <c r="D2682" s="1057" t="s">
        <v>48</v>
      </c>
      <c r="E2682" s="1022" t="str">
        <f>'PTRSPI 2026'!V9</f>
        <v xml:space="preserve">Oficina de Informática y Desarrollo Tecnológico/Oficina Asesora de Planeación </v>
      </c>
      <c r="F2682" s="1022" t="str">
        <f>'PTRSPI 2026'!E9</f>
        <v xml:space="preserve">Definir la metodología de gestión de riesgos junto con OAP </v>
      </c>
      <c r="G2682" s="1022">
        <v>4</v>
      </c>
      <c r="H2682" s="1022" t="s">
        <v>137</v>
      </c>
      <c r="I2682" s="1022">
        <f>'PTRSPI 2026'!S9</f>
        <v>2</v>
      </c>
      <c r="J2682" s="1022">
        <f>'PTRSPI 2026'!G9+'PTRSPI 2026'!H9+'PTRSPI 2026'!I9+'PTRSPI 2026'!J9</f>
        <v>0</v>
      </c>
      <c r="K2682" s="1030">
        <f>'PTRSPI 2026'!X9+'PTRSPI 2026'!Y9+'PTRSPI 2026'!Z9+'PTRSPI 2026'!AA9</f>
        <v>0</v>
      </c>
      <c r="L2682" s="1031">
        <f t="shared" si="408"/>
        <v>0</v>
      </c>
      <c r="M2682" s="1031">
        <f t="shared" si="409"/>
        <v>0</v>
      </c>
      <c r="N2682" s="1022">
        <f>'PTRSPI 2026'!J9</f>
        <v>0</v>
      </c>
      <c r="O2682" s="1030">
        <f>'PTRSPI 2026'!AA9</f>
        <v>0</v>
      </c>
      <c r="P2682" s="1029" t="e">
        <f t="shared" si="410"/>
        <v>#DIV/0!</v>
      </c>
      <c r="Q2682" s="1029"/>
      <c r="R2682" s="1030">
        <f t="shared" si="411"/>
        <v>0</v>
      </c>
      <c r="S2682" s="1030">
        <f t="shared" si="412"/>
        <v>0</v>
      </c>
    </row>
    <row r="2683" spans="1:19" s="1022" customFormat="1" ht="15">
      <c r="A2683" s="1022">
        <v>3</v>
      </c>
      <c r="B2683" s="1023" t="str">
        <f>'PTRSPI 2026'!D10</f>
        <v>PTRSPI 3</v>
      </c>
      <c r="C2683" s="1022" t="s">
        <v>151</v>
      </c>
      <c r="D2683" s="1057" t="s">
        <v>48</v>
      </c>
      <c r="E2683" s="1022" t="str">
        <f>'PTRSPI 2026'!V10</f>
        <v xml:space="preserve">Oficina de Informática y Desarrollo Tecnológico/Oficina Asesora de Planeación </v>
      </c>
      <c r="F2683" s="1022" t="str">
        <f>'PTRSPI 2026'!E10</f>
        <v>Definir los riesgos en conjunto con los procesos</v>
      </c>
      <c r="G2683" s="1022">
        <v>4</v>
      </c>
      <c r="H2683" s="1022" t="s">
        <v>137</v>
      </c>
      <c r="I2683" s="1022">
        <f>'PTRSPI 2026'!S10</f>
        <v>1</v>
      </c>
      <c r="J2683" s="1022">
        <f>'PTRSPI 2026'!G10+'PTRSPI 2026'!H10+'PTRSPI 2026'!I10+'PTRSPI 2026'!J10</f>
        <v>1</v>
      </c>
      <c r="K2683" s="1030">
        <f>'PTRSPI 2026'!X10+'PTRSPI 2026'!Y10+'PTRSPI 2026'!Z10+'PTRSPI 2026'!AA10</f>
        <v>1</v>
      </c>
      <c r="L2683" s="1031">
        <f t="shared" ref="L2683:L2693" si="413">J2683/I2683</f>
        <v>1</v>
      </c>
      <c r="M2683" s="1031">
        <f t="shared" ref="M2683:M2693" si="414">K2683/I2683</f>
        <v>1</v>
      </c>
      <c r="N2683" s="1022">
        <f>'PTRSPI 2026'!J10</f>
        <v>1</v>
      </c>
      <c r="O2683" s="1030">
        <f>'PTRSPI 2026'!AA10</f>
        <v>1</v>
      </c>
      <c r="P2683" s="1029">
        <f t="shared" ref="P2683:P2693" si="415">O2683/N2683</f>
        <v>1</v>
      </c>
      <c r="Q2683" s="1029"/>
      <c r="R2683" s="1030">
        <f t="shared" ref="R2683:R2693" si="416">K2683-J2683</f>
        <v>0</v>
      </c>
      <c r="S2683" s="1030">
        <f t="shared" ref="S2683:S2693" si="417">O2683-N2683</f>
        <v>0</v>
      </c>
    </row>
    <row r="2684" spans="1:19" s="1022" customFormat="1" ht="15">
      <c r="A2684" s="1022">
        <v>4</v>
      </c>
      <c r="B2684" s="1023" t="str">
        <f>'PTRSPI 2026'!D11</f>
        <v>PTRSPI 4</v>
      </c>
      <c r="C2684" s="1022" t="s">
        <v>151</v>
      </c>
      <c r="D2684" s="1057" t="s">
        <v>48</v>
      </c>
      <c r="E2684" s="1022" t="str">
        <f>'PTRSPI 2026'!V11</f>
        <v xml:space="preserve">Oficina de informática y Desarrollo Tecnológico/Oficina Asesora de Planeación </v>
      </c>
      <c r="F2684" s="1022" t="str">
        <f>'PTRSPI 2026'!E11</f>
        <v>Implementar el plan de tratamiento de riesgos con sus respectivos controles</v>
      </c>
      <c r="G2684" s="1022">
        <v>4</v>
      </c>
      <c r="H2684" s="1022" t="s">
        <v>137</v>
      </c>
      <c r="I2684" s="1022">
        <f>'PTRSPI 2026'!S11</f>
        <v>1</v>
      </c>
      <c r="J2684" s="1022">
        <f>'PTRSPI 2026'!G11+'PTRSPI 2026'!H11+'PTRSPI 2026'!I11+'PTRSPI 2026'!J11</f>
        <v>1</v>
      </c>
      <c r="K2684" s="1030">
        <f>'PTRSPI 2026'!X11+'PTRSPI 2026'!Y11+'PTRSPI 2026'!Z11+'PTRSPI 2026'!AA11</f>
        <v>1</v>
      </c>
      <c r="L2684" s="1031">
        <f t="shared" si="413"/>
        <v>1</v>
      </c>
      <c r="M2684" s="1031">
        <f t="shared" si="414"/>
        <v>1</v>
      </c>
      <c r="N2684" s="1022">
        <f>'PTRSPI 2026'!J11</f>
        <v>1</v>
      </c>
      <c r="O2684" s="1030">
        <f>'PTRSPI 2026'!AA11</f>
        <v>1</v>
      </c>
      <c r="P2684" s="1029">
        <f t="shared" si="415"/>
        <v>1</v>
      </c>
      <c r="Q2684" s="1029"/>
      <c r="R2684" s="1030">
        <f t="shared" si="416"/>
        <v>0</v>
      </c>
      <c r="S2684" s="1030">
        <f t="shared" si="417"/>
        <v>0</v>
      </c>
    </row>
    <row r="2685" spans="1:19" s="1022" customFormat="1" ht="15">
      <c r="A2685" s="1022">
        <v>5</v>
      </c>
      <c r="B2685" s="1023" t="str">
        <f>'PTRSPI 2026'!D12</f>
        <v>PTRSPI 5</v>
      </c>
      <c r="C2685" s="1022" t="s">
        <v>151</v>
      </c>
      <c r="D2685" s="1057" t="s">
        <v>48</v>
      </c>
      <c r="E2685" s="1022" t="str">
        <f>'PTRSPI 2026'!V12</f>
        <v xml:space="preserve">Oficina de informática y Desarrollo Tecnológico/Oficina Asesora de Planeación </v>
      </c>
      <c r="F2685" s="1022" t="str">
        <f>'PTRSPI 2026'!E12</f>
        <v xml:space="preserve">Seguimiento al plan de tratamiento de riesgos con sus respectivos controles						</v>
      </c>
      <c r="G2685" s="1022">
        <v>4</v>
      </c>
      <c r="H2685" s="1022" t="s">
        <v>137</v>
      </c>
      <c r="I2685" s="1022">
        <f>'PTRSPI 2026'!S12</f>
        <v>3</v>
      </c>
      <c r="J2685" s="1022">
        <f>'PTRSPI 2026'!G12+'PTRSPI 2026'!H12+'PTRSPI 2026'!I12+'PTRSPI 2026'!J12</f>
        <v>1</v>
      </c>
      <c r="K2685" s="1030">
        <f>'PTRSPI 2026'!X12+'PTRSPI 2026'!Y12+'PTRSPI 2026'!Z12+'PTRSPI 2026'!AA12</f>
        <v>1</v>
      </c>
      <c r="L2685" s="1031">
        <f t="shared" si="413"/>
        <v>0.33333333333333331</v>
      </c>
      <c r="M2685" s="1031">
        <f t="shared" si="414"/>
        <v>0.33333333333333331</v>
      </c>
      <c r="N2685" s="1022">
        <f>'PTRSPI 2026'!J12</f>
        <v>1</v>
      </c>
      <c r="O2685" s="1030">
        <f>'PTRSPI 2026'!AA12</f>
        <v>1</v>
      </c>
      <c r="P2685" s="1029">
        <f t="shared" si="415"/>
        <v>1</v>
      </c>
      <c r="Q2685" s="1029"/>
      <c r="R2685" s="1030">
        <f t="shared" si="416"/>
        <v>0</v>
      </c>
      <c r="S2685" s="1030">
        <f t="shared" si="417"/>
        <v>0</v>
      </c>
    </row>
    <row r="2686" spans="1:19" s="1022" customFormat="1" ht="15">
      <c r="A2686" s="1022">
        <v>6</v>
      </c>
      <c r="B2686" s="1023" t="str">
        <f>'PTRSPI 2026'!D13</f>
        <v>PTRSPI 6</v>
      </c>
      <c r="C2686" s="1022" t="s">
        <v>151</v>
      </c>
      <c r="D2686" s="1057" t="s">
        <v>48</v>
      </c>
      <c r="E2686" s="1022" t="str">
        <f>'PTRSPI 2026'!V13</f>
        <v>Oficina de informática y Desarrollo Tecnológico</v>
      </c>
      <c r="F2686" s="1022" t="str">
        <f>'PTRSPI 2026'!E13</f>
        <v xml:space="preserve">Elaborar y actualizar la Declaración de Aplicabilidad 						</v>
      </c>
      <c r="G2686" s="1022">
        <v>4</v>
      </c>
      <c r="H2686" s="1022" t="s">
        <v>137</v>
      </c>
      <c r="I2686" s="1022">
        <f>'PTRSPI 2026'!S13</f>
        <v>1</v>
      </c>
      <c r="J2686" s="1022">
        <f>'PTRSPI 2026'!G13+'PTRSPI 2026'!H13+'PTRSPI 2026'!I13+'PTRSPI 2026'!J13</f>
        <v>0</v>
      </c>
      <c r="K2686" s="1030">
        <f>'PTRSPI 2026'!X13+'PTRSPI 2026'!Y13+'PTRSPI 2026'!Z13+'PTRSPI 2026'!AA13</f>
        <v>0</v>
      </c>
      <c r="L2686" s="1031">
        <f t="shared" si="413"/>
        <v>0</v>
      </c>
      <c r="M2686" s="1031">
        <f t="shared" si="414"/>
        <v>0</v>
      </c>
      <c r="N2686" s="1022">
        <f>'PTRSPI 2026'!J13</f>
        <v>0</v>
      </c>
      <c r="O2686" s="1030">
        <f>'PTRSPI 2026'!AA13</f>
        <v>0</v>
      </c>
      <c r="P2686" s="1029" t="e">
        <f t="shared" si="415"/>
        <v>#DIV/0!</v>
      </c>
      <c r="Q2686" s="1029"/>
      <c r="R2686" s="1030">
        <f t="shared" si="416"/>
        <v>0</v>
      </c>
      <c r="S2686" s="1030">
        <f t="shared" si="417"/>
        <v>0</v>
      </c>
    </row>
    <row r="2687" spans="1:19" s="1022" customFormat="1" ht="15">
      <c r="A2687" s="1022">
        <v>7</v>
      </c>
      <c r="B2687" s="1023" t="str">
        <f>'PTRSPI 2026'!D14</f>
        <v>PTRSPI 7</v>
      </c>
      <c r="C2687" s="1022" t="s">
        <v>151</v>
      </c>
      <c r="D2687" s="1057" t="s">
        <v>48</v>
      </c>
      <c r="E2687" s="1022" t="str">
        <f>'PTRSPI 2026'!V14</f>
        <v xml:space="preserve">Oficina de informática y Desarrollo Tecnológico/Oficina Asesora de Planeación </v>
      </c>
      <c r="F2687" s="1022" t="str">
        <f>'PTRSPI 2026'!E14</f>
        <v>Alinear controles con el Anexo A de ISO 27001:2022</v>
      </c>
      <c r="G2687" s="1022">
        <v>4</v>
      </c>
      <c r="H2687" s="1022" t="s">
        <v>137</v>
      </c>
      <c r="I2687" s="1022">
        <f>'PTRSPI 2026'!S14</f>
        <v>2</v>
      </c>
      <c r="J2687" s="1022">
        <f>'PTRSPI 2026'!G14+'PTRSPI 2026'!H14+'PTRSPI 2026'!I14+'PTRSPI 2026'!J14</f>
        <v>0</v>
      </c>
      <c r="K2687" s="1030">
        <f>'PTRSPI 2026'!X14+'PTRSPI 2026'!Y14+'PTRSPI 2026'!Z14+'PTRSPI 2026'!AA14</f>
        <v>0</v>
      </c>
      <c r="L2687" s="1031">
        <f t="shared" si="413"/>
        <v>0</v>
      </c>
      <c r="M2687" s="1031">
        <f t="shared" si="414"/>
        <v>0</v>
      </c>
      <c r="N2687" s="1022">
        <f>'PTRSPI 2026'!J14</f>
        <v>0</v>
      </c>
      <c r="O2687" s="1030">
        <f>'PTRSPI 2026'!AA14</f>
        <v>0</v>
      </c>
      <c r="P2687" s="1029" t="e">
        <f t="shared" si="415"/>
        <v>#DIV/0!</v>
      </c>
      <c r="Q2687" s="1029"/>
      <c r="R2687" s="1030">
        <f t="shared" si="416"/>
        <v>0</v>
      </c>
      <c r="S2687" s="1030">
        <f t="shared" si="417"/>
        <v>0</v>
      </c>
    </row>
    <row r="2688" spans="1:19" s="1022" customFormat="1" ht="15">
      <c r="A2688" s="1022">
        <v>8</v>
      </c>
      <c r="B2688" s="1023" t="str">
        <f>'PTRSPI 2026'!D15</f>
        <v>PTRSPI 8</v>
      </c>
      <c r="C2688" s="1022" t="s">
        <v>151</v>
      </c>
      <c r="D2688" s="1057" t="s">
        <v>48</v>
      </c>
      <c r="E2688" s="1022" t="str">
        <f>'PTRSPI 2026'!V15</f>
        <v>Oficina de informática y Desarrollo Tecnológico</v>
      </c>
      <c r="F2688" s="1022" t="str">
        <f>'PTRSPI 2026'!E15</f>
        <v xml:space="preserve">Revisar y actualizar controles en caso de haberse presentado un incidente						</v>
      </c>
      <c r="G2688" s="1022">
        <v>4</v>
      </c>
      <c r="H2688" s="1022" t="s">
        <v>137</v>
      </c>
      <c r="I2688" s="1022">
        <f>'PTRSPI 2026'!S15</f>
        <v>1</v>
      </c>
      <c r="J2688" s="1022">
        <f>'PTRSPI 2026'!G15+'PTRSPI 2026'!H15+'PTRSPI 2026'!I15+'PTRSPI 2026'!J15</f>
        <v>0</v>
      </c>
      <c r="K2688" s="1030">
        <f>'PTRSPI 2026'!X15+'PTRSPI 2026'!Y15+'PTRSPI 2026'!Z15+'PTRSPI 2026'!AA15</f>
        <v>0</v>
      </c>
      <c r="L2688" s="1031">
        <f t="shared" si="413"/>
        <v>0</v>
      </c>
      <c r="M2688" s="1031">
        <f t="shared" si="414"/>
        <v>0</v>
      </c>
      <c r="N2688" s="1022">
        <f>'PTRSPI 2026'!J15</f>
        <v>0</v>
      </c>
      <c r="O2688" s="1030">
        <f>'PTRSPI 2026'!AA15</f>
        <v>0</v>
      </c>
      <c r="P2688" s="1029" t="e">
        <f t="shared" si="415"/>
        <v>#DIV/0!</v>
      </c>
      <c r="Q2688" s="1029"/>
      <c r="R2688" s="1030">
        <f t="shared" si="416"/>
        <v>0</v>
      </c>
      <c r="S2688" s="1030">
        <f t="shared" si="417"/>
        <v>0</v>
      </c>
    </row>
    <row r="2689" spans="1:19" s="1022" customFormat="1" ht="15">
      <c r="A2689" s="1022">
        <v>9</v>
      </c>
      <c r="B2689" s="1023" t="str">
        <f>'PTRSPI 2026'!D16</f>
        <v>PTRSPI 9</v>
      </c>
      <c r="C2689" s="1022" t="s">
        <v>151</v>
      </c>
      <c r="D2689" s="1057" t="s">
        <v>48</v>
      </c>
      <c r="E2689" s="1022" t="str">
        <f>'PTRSPI 2026'!V16</f>
        <v>Oficina de informática y Desarrollo Tecnológico</v>
      </c>
      <c r="F2689" s="1022" t="str">
        <f>'PTRSPI 2026'!E16</f>
        <v>Documentar lecciones aprendidas</v>
      </c>
      <c r="G2689" s="1022">
        <v>4</v>
      </c>
      <c r="H2689" s="1022" t="s">
        <v>137</v>
      </c>
      <c r="I2689" s="1022">
        <f>'PTRSPI 2026'!S16</f>
        <v>2</v>
      </c>
      <c r="J2689" s="1022">
        <f>'PTRSPI 2026'!G16+'PTRSPI 2026'!H16+'PTRSPI 2026'!I16+'PTRSPI 2026'!J16</f>
        <v>0</v>
      </c>
      <c r="K2689" s="1030">
        <f>'PTRSPI 2026'!X16+'PTRSPI 2026'!Y16+'PTRSPI 2026'!Z16+'PTRSPI 2026'!AA16</f>
        <v>0</v>
      </c>
      <c r="L2689" s="1031">
        <f t="shared" si="413"/>
        <v>0</v>
      </c>
      <c r="M2689" s="1031">
        <f t="shared" si="414"/>
        <v>0</v>
      </c>
      <c r="N2689" s="1022">
        <f>'PTRSPI 2026'!J16</f>
        <v>0</v>
      </c>
      <c r="O2689" s="1030">
        <f>'PTRSPI 2026'!AA16</f>
        <v>0</v>
      </c>
      <c r="P2689" s="1029" t="e">
        <f t="shared" si="415"/>
        <v>#DIV/0!</v>
      </c>
      <c r="Q2689" s="1029"/>
      <c r="R2689" s="1030">
        <f t="shared" si="416"/>
        <v>0</v>
      </c>
      <c r="S2689" s="1030">
        <f t="shared" si="417"/>
        <v>0</v>
      </c>
    </row>
    <row r="2690" spans="1:19" s="1022" customFormat="1" ht="15">
      <c r="A2690" s="1022">
        <v>1</v>
      </c>
      <c r="B2690" s="1023" t="str">
        <f>'PTRSPI 2026'!D8</f>
        <v>PTRSPI 1</v>
      </c>
      <c r="C2690" s="1022" t="s">
        <v>151</v>
      </c>
      <c r="D2690" s="1057" t="s">
        <v>48</v>
      </c>
      <c r="E2690" s="1022" t="str">
        <f>'PTRSPI 2026'!V8</f>
        <v>Oficina de Informática y Desarrollo Tecnológico</v>
      </c>
      <c r="F2690" s="1022" t="str">
        <f>'PTRSPI 2026'!E8</f>
        <v>Actualizar inventario de activos de información</v>
      </c>
      <c r="G2690" s="1022">
        <v>5</v>
      </c>
      <c r="H2690" s="1022" t="s">
        <v>138</v>
      </c>
      <c r="I2690" s="1022">
        <f>'PTRSPI 2026'!S8</f>
        <v>4</v>
      </c>
      <c r="J2690" s="1022">
        <f>'PTRSPI 2026'!G8+'PTRSPI 2026'!H8+'PTRSPI 2026'!I8+'PTRSPI 2026'!J8+'PTRSPI 2026'!K8</f>
        <v>1</v>
      </c>
      <c r="K2690" s="1030">
        <f>'PTRSPI 2026'!X8+'PTRSPI 2026'!Y8+'PTRSPI 2026'!Z8+'PTRSPI 2026'!AA8+'PTRSPI 2026'!AB8+'PTRSPI 2026'!AC8</f>
        <v>1</v>
      </c>
      <c r="L2690" s="1031">
        <f t="shared" si="413"/>
        <v>0.25</v>
      </c>
      <c r="M2690" s="1031">
        <f t="shared" si="414"/>
        <v>0.25</v>
      </c>
      <c r="N2690" s="1022">
        <f>'PTRSPI 2026'!K8</f>
        <v>0</v>
      </c>
      <c r="O2690" s="1030">
        <f>'PTRSPI 2026'!AB8</f>
        <v>0</v>
      </c>
      <c r="P2690" s="1029" t="e">
        <f t="shared" si="415"/>
        <v>#DIV/0!</v>
      </c>
      <c r="Q2690" s="1029"/>
      <c r="R2690" s="1030">
        <f t="shared" si="416"/>
        <v>0</v>
      </c>
      <c r="S2690" s="1030">
        <f t="shared" si="417"/>
        <v>0</v>
      </c>
    </row>
    <row r="2691" spans="1:19" s="1022" customFormat="1" ht="15">
      <c r="A2691" s="1022">
        <v>2</v>
      </c>
      <c r="B2691" s="1023" t="str">
        <f>'PTRSPI 2026'!D9</f>
        <v>PTRSPI 2</v>
      </c>
      <c r="C2691" s="1022" t="s">
        <v>151</v>
      </c>
      <c r="D2691" s="1057" t="s">
        <v>48</v>
      </c>
      <c r="E2691" s="1022" t="str">
        <f>'PTRSPI 2026'!V9</f>
        <v xml:space="preserve">Oficina de Informática y Desarrollo Tecnológico/Oficina Asesora de Planeación </v>
      </c>
      <c r="F2691" s="1022" t="str">
        <f>'PTRSPI 2026'!E9</f>
        <v xml:space="preserve">Definir la metodología de gestión de riesgos junto con OAP </v>
      </c>
      <c r="G2691" s="1022">
        <v>5</v>
      </c>
      <c r="H2691" s="1022" t="s">
        <v>138</v>
      </c>
      <c r="I2691" s="1022">
        <f>'PTRSPI 2026'!S9</f>
        <v>2</v>
      </c>
      <c r="J2691" s="1022">
        <f>'PTRSPI 2026'!G9+'PTRSPI 2026'!H9+'PTRSPI 2026'!I9+'PTRSPI 2026'!J9+'PTRSPI 2026'!K9</f>
        <v>0</v>
      </c>
      <c r="K2691" s="1030">
        <f>'PTRSPI 2026'!X9+'PTRSPI 2026'!Y9+'PTRSPI 2026'!Z9+'PTRSPI 2026'!AA9+'PTRSPI 2026'!AB9+'PTRSPI 2026'!AC9</f>
        <v>0</v>
      </c>
      <c r="L2691" s="1031">
        <f t="shared" si="413"/>
        <v>0</v>
      </c>
      <c r="M2691" s="1031">
        <f t="shared" si="414"/>
        <v>0</v>
      </c>
      <c r="N2691" s="1022">
        <f>'PTRSPI 2026'!K9</f>
        <v>0</v>
      </c>
      <c r="O2691" s="1030">
        <f>'PTRSPI 2026'!AB9</f>
        <v>0</v>
      </c>
      <c r="P2691" s="1029" t="e">
        <f t="shared" si="415"/>
        <v>#DIV/0!</v>
      </c>
      <c r="Q2691" s="1029"/>
      <c r="R2691" s="1030">
        <f t="shared" si="416"/>
        <v>0</v>
      </c>
      <c r="S2691" s="1030">
        <f t="shared" si="417"/>
        <v>0</v>
      </c>
    </row>
    <row r="2692" spans="1:19" s="1022" customFormat="1" ht="15">
      <c r="A2692" s="1022">
        <v>3</v>
      </c>
      <c r="B2692" s="1023" t="str">
        <f>'PTRSPI 2026'!D10</f>
        <v>PTRSPI 3</v>
      </c>
      <c r="C2692" s="1022" t="s">
        <v>151</v>
      </c>
      <c r="D2692" s="1057" t="s">
        <v>48</v>
      </c>
      <c r="E2692" s="1022" t="str">
        <f>'PTRSPI 2026'!V10</f>
        <v xml:space="preserve">Oficina de Informática y Desarrollo Tecnológico/Oficina Asesora de Planeación </v>
      </c>
      <c r="F2692" s="1022" t="str">
        <f>'PTRSPI 2026'!E10</f>
        <v>Definir los riesgos en conjunto con los procesos</v>
      </c>
      <c r="G2692" s="1022">
        <v>5</v>
      </c>
      <c r="H2692" s="1022" t="s">
        <v>138</v>
      </c>
      <c r="I2692" s="1022">
        <f>'PTRSPI 2026'!S10</f>
        <v>1</v>
      </c>
      <c r="J2692" s="1022">
        <f>'PTRSPI 2026'!G10+'PTRSPI 2026'!H10+'PTRSPI 2026'!I10+'PTRSPI 2026'!J10+'PTRSPI 2026'!K10</f>
        <v>1</v>
      </c>
      <c r="K2692" s="1030">
        <f>'PTRSPI 2026'!X10+'PTRSPI 2026'!Y10+'PTRSPI 2026'!Z10+'PTRSPI 2026'!AA10+'PTRSPI 2026'!AB10+'PTRSPI 2026'!AC10</f>
        <v>1</v>
      </c>
      <c r="L2692" s="1031">
        <f t="shared" si="413"/>
        <v>1</v>
      </c>
      <c r="M2692" s="1031">
        <f t="shared" si="414"/>
        <v>1</v>
      </c>
      <c r="N2692" s="1022">
        <f>'PTRSPI 2026'!K10</f>
        <v>0</v>
      </c>
      <c r="O2692" s="1030">
        <f>'PTRSPI 2026'!AB10</f>
        <v>0</v>
      </c>
      <c r="P2692" s="1029" t="e">
        <f t="shared" si="415"/>
        <v>#DIV/0!</v>
      </c>
      <c r="Q2692" s="1029"/>
      <c r="R2692" s="1030">
        <f t="shared" si="416"/>
        <v>0</v>
      </c>
      <c r="S2692" s="1030">
        <f t="shared" si="417"/>
        <v>0</v>
      </c>
    </row>
    <row r="2693" spans="1:19" s="1022" customFormat="1" ht="15">
      <c r="A2693" s="1022">
        <v>4</v>
      </c>
      <c r="B2693" s="1023" t="str">
        <f>'PTRSPI 2026'!D11</f>
        <v>PTRSPI 4</v>
      </c>
      <c r="C2693" s="1022" t="s">
        <v>151</v>
      </c>
      <c r="D2693" s="1057" t="s">
        <v>48</v>
      </c>
      <c r="E2693" s="1022" t="str">
        <f>'PTRSPI 2026'!V11</f>
        <v xml:space="preserve">Oficina de informática y Desarrollo Tecnológico/Oficina Asesora de Planeación </v>
      </c>
      <c r="F2693" s="1022" t="str">
        <f>'PTRSPI 2026'!E11</f>
        <v>Implementar el plan de tratamiento de riesgos con sus respectivos controles</v>
      </c>
      <c r="G2693" s="1022">
        <v>5</v>
      </c>
      <c r="H2693" s="1022" t="s">
        <v>138</v>
      </c>
      <c r="I2693" s="1022">
        <f>'PTRSPI 2026'!S11</f>
        <v>1</v>
      </c>
      <c r="J2693" s="1022">
        <f>'PTRSPI 2026'!G11+'PTRSPI 2026'!H11+'PTRSPI 2026'!I11+'PTRSPI 2026'!J11+'PTRSPI 2026'!K11</f>
        <v>1</v>
      </c>
      <c r="K2693" s="1030">
        <f>'PTRSPI 2026'!X11+'PTRSPI 2026'!Y11+'PTRSPI 2026'!Z11+'PTRSPI 2026'!AA11+'PTRSPI 2026'!AB11+'PTRSPI 2026'!AC11</f>
        <v>1</v>
      </c>
      <c r="L2693" s="1031">
        <f t="shared" si="413"/>
        <v>1</v>
      </c>
      <c r="M2693" s="1031">
        <f t="shared" si="414"/>
        <v>1</v>
      </c>
      <c r="N2693" s="1022">
        <f>'PTRSPI 2026'!K11</f>
        <v>0</v>
      </c>
      <c r="O2693" s="1030">
        <f>'PTRSPI 2026'!AB11</f>
        <v>0</v>
      </c>
      <c r="P2693" s="1029" t="e">
        <f t="shared" si="415"/>
        <v>#DIV/0!</v>
      </c>
      <c r="Q2693" s="1029"/>
      <c r="R2693" s="1030">
        <f t="shared" si="416"/>
        <v>0</v>
      </c>
      <c r="S2693" s="1030">
        <f t="shared" si="417"/>
        <v>0</v>
      </c>
    </row>
    <row r="2694" spans="1:19" s="1022" customFormat="1" ht="18" customHeight="1">
      <c r="A2694" s="1022">
        <v>5</v>
      </c>
      <c r="B2694" s="1023" t="str">
        <f>'PTRSPI 2026'!D12</f>
        <v>PTRSPI 5</v>
      </c>
      <c r="C2694" s="1022" t="s">
        <v>151</v>
      </c>
      <c r="D2694" s="1057" t="s">
        <v>48</v>
      </c>
      <c r="E2694" s="1022" t="str">
        <f>'PTRSPI 2026'!V12</f>
        <v xml:space="preserve">Oficina de informática y Desarrollo Tecnológico/Oficina Asesora de Planeación </v>
      </c>
      <c r="F2694" s="1022" t="str">
        <f>'PTRSPI 2026'!E12</f>
        <v xml:space="preserve">Seguimiento al plan de tratamiento de riesgos con sus respectivos controles						</v>
      </c>
      <c r="G2694" s="1022">
        <v>5</v>
      </c>
      <c r="H2694" s="1022" t="s">
        <v>138</v>
      </c>
      <c r="I2694" s="1022">
        <f>'PTRSPI 2026'!S12</f>
        <v>3</v>
      </c>
      <c r="J2694" s="1022">
        <f>'PTRSPI 2026'!G12+'PTRSPI 2026'!H12+'PTRSPI 2026'!I12+'PTRSPI 2026'!J12+'PTRSPI 2026'!K12</f>
        <v>1</v>
      </c>
      <c r="K2694" s="1030">
        <f>'PTRSPI 2026'!X12+'PTRSPI 2026'!Y12+'PTRSPI 2026'!Z12+'PTRSPI 2026'!AA12+'PTRSPI 2026'!AB12+'PTRSPI 2026'!AC12</f>
        <v>1</v>
      </c>
      <c r="L2694" s="1031">
        <f t="shared" si="400"/>
        <v>0.33333333333333331</v>
      </c>
      <c r="M2694" s="1031">
        <f t="shared" si="325"/>
        <v>0.33333333333333331</v>
      </c>
      <c r="N2694" s="1022">
        <f>'PTRSPI 2026'!K12</f>
        <v>0</v>
      </c>
      <c r="O2694" s="1030">
        <f>'PTRSPI 2026'!AB12</f>
        <v>0</v>
      </c>
      <c r="P2694" s="1029" t="e">
        <f t="shared" si="310"/>
        <v>#DIV/0!</v>
      </c>
      <c r="Q2694" s="1029"/>
      <c r="R2694" s="1022">
        <f t="shared" si="401"/>
        <v>0</v>
      </c>
      <c r="S2694" s="1022">
        <f t="shared" si="402"/>
        <v>0</v>
      </c>
    </row>
    <row r="2695" spans="1:19" s="1022" customFormat="1" ht="15">
      <c r="A2695" s="1022">
        <v>6</v>
      </c>
      <c r="B2695" s="1023" t="str">
        <f>'PTRSPI 2026'!D13</f>
        <v>PTRSPI 6</v>
      </c>
      <c r="C2695" s="1022" t="s">
        <v>151</v>
      </c>
      <c r="D2695" s="1057" t="s">
        <v>48</v>
      </c>
      <c r="E2695" s="1022" t="str">
        <f>'PTRSPI 2026'!V13</f>
        <v>Oficina de informática y Desarrollo Tecnológico</v>
      </c>
      <c r="F2695" s="1022" t="str">
        <f>'PTRSPI 2026'!E13</f>
        <v xml:space="preserve">Elaborar y actualizar la Declaración de Aplicabilidad 						</v>
      </c>
      <c r="G2695" s="1022">
        <v>5</v>
      </c>
      <c r="H2695" s="1022" t="s">
        <v>138</v>
      </c>
      <c r="I2695" s="1022">
        <f>'PTRSPI 2026'!S13</f>
        <v>1</v>
      </c>
      <c r="J2695" s="1022">
        <f>'PTRSPI 2026'!G13+'PTRSPI 2026'!H13+'PTRSPI 2026'!I13+'PTRSPI 2026'!J13+'PTRSPI 2026'!K13</f>
        <v>1</v>
      </c>
      <c r="K2695" s="1030">
        <f>'PTRSPI 2026'!X13+'PTRSPI 2026'!Y13+'PTRSPI 2026'!Z13+'PTRSPI 2026'!AA13+'PTRSPI 2026'!AB13+'PTRSPI 2026'!AC13</f>
        <v>0</v>
      </c>
      <c r="L2695" s="1031">
        <f t="shared" si="400"/>
        <v>1</v>
      </c>
      <c r="M2695" s="1031">
        <f t="shared" si="325"/>
        <v>0</v>
      </c>
      <c r="N2695" s="1022">
        <f>'PTRSPI 2026'!K13</f>
        <v>1</v>
      </c>
      <c r="O2695" s="1030">
        <f>'PTRSPI 2026'!AB13</f>
        <v>0</v>
      </c>
      <c r="P2695" s="1029">
        <f t="shared" si="310"/>
        <v>0</v>
      </c>
      <c r="Q2695" s="1029"/>
      <c r="R2695" s="1022">
        <f t="shared" si="401"/>
        <v>-1</v>
      </c>
      <c r="S2695" s="1022">
        <f t="shared" si="402"/>
        <v>-1</v>
      </c>
    </row>
    <row r="2696" spans="1:19" s="1022" customFormat="1" ht="17.25" customHeight="1">
      <c r="A2696" s="1022">
        <v>7</v>
      </c>
      <c r="B2696" s="1023" t="str">
        <f>'PTRSPI 2026'!D14</f>
        <v>PTRSPI 7</v>
      </c>
      <c r="C2696" s="1022" t="s">
        <v>151</v>
      </c>
      <c r="D2696" s="1057" t="s">
        <v>48</v>
      </c>
      <c r="E2696" s="1022" t="str">
        <f>'PTRSPI 2026'!V14</f>
        <v xml:space="preserve">Oficina de informática y Desarrollo Tecnológico/Oficina Asesora de Planeación </v>
      </c>
      <c r="F2696" s="1022" t="str">
        <f>'PTRSPI 2026'!E14</f>
        <v>Alinear controles con el Anexo A de ISO 27001:2022</v>
      </c>
      <c r="G2696" s="1022">
        <v>5</v>
      </c>
      <c r="H2696" s="1022" t="s">
        <v>138</v>
      </c>
      <c r="I2696" s="1022">
        <f>'PTRSPI 2026'!S14</f>
        <v>2</v>
      </c>
      <c r="J2696" s="1022">
        <f>'PTRSPI 2026'!G14+'PTRSPI 2026'!H14+'PTRSPI 2026'!I14+'PTRSPI 2026'!J14+'PTRSPI 2026'!K14</f>
        <v>0</v>
      </c>
      <c r="K2696" s="1030">
        <f>'PTRSPI 2026'!X14+'PTRSPI 2026'!Y14+'PTRSPI 2026'!Z14+'PTRSPI 2026'!AA14+'PTRSPI 2026'!AB14+'PTRSPI 2026'!AC14</f>
        <v>0</v>
      </c>
      <c r="L2696" s="1031">
        <f t="shared" si="400"/>
        <v>0</v>
      </c>
      <c r="M2696" s="1031">
        <f t="shared" si="325"/>
        <v>0</v>
      </c>
      <c r="N2696" s="1022">
        <f>'PTRSPI 2026'!K14</f>
        <v>0</v>
      </c>
      <c r="O2696" s="1030">
        <f>'PTRSPI 2026'!AB14</f>
        <v>0</v>
      </c>
      <c r="P2696" s="1029" t="e">
        <f t="shared" ref="P2696:P2813" si="418">O2696/N2696</f>
        <v>#DIV/0!</v>
      </c>
      <c r="Q2696" s="1029"/>
      <c r="R2696" s="1022">
        <f t="shared" si="401"/>
        <v>0</v>
      </c>
      <c r="S2696" s="1022">
        <f t="shared" si="402"/>
        <v>0</v>
      </c>
    </row>
    <row r="2697" spans="1:19" s="1022" customFormat="1" ht="15">
      <c r="A2697" s="1022">
        <v>8</v>
      </c>
      <c r="B2697" s="1023" t="str">
        <f>'PTRSPI 2026'!D15</f>
        <v>PTRSPI 8</v>
      </c>
      <c r="C2697" s="1022" t="s">
        <v>151</v>
      </c>
      <c r="D2697" s="1057" t="s">
        <v>48</v>
      </c>
      <c r="E2697" s="1022" t="str">
        <f>'PTRSPI 2026'!V15</f>
        <v>Oficina de informática y Desarrollo Tecnológico</v>
      </c>
      <c r="F2697" s="1022" t="str">
        <f>'PTRSPI 2026'!E15</f>
        <v xml:space="preserve">Revisar y actualizar controles en caso de haberse presentado un incidente						</v>
      </c>
      <c r="G2697" s="1022">
        <v>5</v>
      </c>
      <c r="H2697" s="1022" t="s">
        <v>138</v>
      </c>
      <c r="I2697" s="1022">
        <f>'PTRSPI 2026'!S15</f>
        <v>1</v>
      </c>
      <c r="J2697" s="1022">
        <f>'PTRSPI 2026'!G15+'PTRSPI 2026'!H15+'PTRSPI 2026'!I15+'PTRSPI 2026'!J15+'PTRSPI 2026'!K15</f>
        <v>0</v>
      </c>
      <c r="K2697" s="1030">
        <f>'PTRSPI 2026'!X15+'PTRSPI 2026'!Y15+'PTRSPI 2026'!Z15+'PTRSPI 2026'!AA15+'PTRSPI 2026'!AB15+'PTRSPI 2026'!AC15</f>
        <v>0</v>
      </c>
      <c r="L2697" s="1031">
        <f t="shared" si="400"/>
        <v>0</v>
      </c>
      <c r="M2697" s="1031">
        <f t="shared" si="325"/>
        <v>0</v>
      </c>
      <c r="N2697" s="1022">
        <f>'PTRSPI 2026'!K15</f>
        <v>0</v>
      </c>
      <c r="O2697" s="1030">
        <f>'PTRSPI 2026'!AB15</f>
        <v>0</v>
      </c>
      <c r="P2697" s="1029" t="e">
        <f t="shared" si="418"/>
        <v>#DIV/0!</v>
      </c>
      <c r="Q2697" s="1029"/>
      <c r="R2697" s="1022">
        <f t="shared" si="401"/>
        <v>0</v>
      </c>
      <c r="S2697" s="1022">
        <f t="shared" si="402"/>
        <v>0</v>
      </c>
    </row>
    <row r="2698" spans="1:19" s="1022" customFormat="1" ht="15" customHeight="1">
      <c r="A2698" s="1022">
        <v>9</v>
      </c>
      <c r="B2698" s="1023" t="str">
        <f>'PTRSPI 2026'!D16</f>
        <v>PTRSPI 9</v>
      </c>
      <c r="C2698" s="1022" t="s">
        <v>151</v>
      </c>
      <c r="D2698" s="1057" t="s">
        <v>48</v>
      </c>
      <c r="E2698" s="1022" t="str">
        <f>'PTRSPI 2026'!V16</f>
        <v>Oficina de informática y Desarrollo Tecnológico</v>
      </c>
      <c r="F2698" s="1022" t="str">
        <f>'PTRSPI 2026'!E16</f>
        <v>Documentar lecciones aprendidas</v>
      </c>
      <c r="G2698" s="1022">
        <v>5</v>
      </c>
      <c r="H2698" s="1022" t="s">
        <v>138</v>
      </c>
      <c r="I2698" s="1022">
        <f>'PTRSPI 2026'!S16</f>
        <v>2</v>
      </c>
      <c r="J2698" s="1022">
        <f>'PTRSPI 2026'!G16+'PTRSPI 2026'!H16+'PTRSPI 2026'!I16+'PTRSPI 2026'!J16+'PTRSPI 2026'!K16</f>
        <v>0</v>
      </c>
      <c r="K2698" s="1030">
        <f>'PTRSPI 2026'!X16+'PTRSPI 2026'!Y16+'PTRSPI 2026'!Z16+'PTRSPI 2026'!AA16+'PTRSPI 2026'!AB16+'PTRSPI 2026'!AC16</f>
        <v>0</v>
      </c>
      <c r="L2698" s="1031">
        <f t="shared" si="400"/>
        <v>0</v>
      </c>
      <c r="M2698" s="1031">
        <f t="shared" si="325"/>
        <v>0</v>
      </c>
      <c r="N2698" s="1022">
        <f>'PTRSPI 2026'!K16</f>
        <v>0</v>
      </c>
      <c r="O2698" s="1030">
        <f>'PTRSPI 2026'!AB16</f>
        <v>0</v>
      </c>
      <c r="P2698" s="1029" t="e">
        <f t="shared" si="418"/>
        <v>#DIV/0!</v>
      </c>
      <c r="Q2698" s="1029"/>
      <c r="R2698" s="1022">
        <f t="shared" si="401"/>
        <v>0</v>
      </c>
      <c r="S2698" s="1022">
        <f t="shared" si="402"/>
        <v>0</v>
      </c>
    </row>
    <row r="2699" spans="1:19" ht="15">
      <c r="A2699" s="1022">
        <v>1</v>
      </c>
      <c r="B2699" s="1023" t="str">
        <f>'PTRSPI 2026'!D8</f>
        <v>PTRSPI 1</v>
      </c>
      <c r="C2699" s="1022" t="s">
        <v>151</v>
      </c>
      <c r="D2699" s="1057" t="s">
        <v>48</v>
      </c>
      <c r="E2699" s="1023" t="str">
        <f>'PTRSPI 2026'!V8</f>
        <v>Oficina de Informática y Desarrollo Tecnológico</v>
      </c>
      <c r="F2699" s="1022" t="str">
        <f>'PTRSPI 2026'!E8</f>
        <v>Actualizar inventario de activos de información</v>
      </c>
      <c r="G2699" s="1022">
        <v>6</v>
      </c>
      <c r="H2699" s="1022" t="s">
        <v>139</v>
      </c>
      <c r="I2699" s="1022">
        <f>'PTRSPI 2026'!S8</f>
        <v>4</v>
      </c>
      <c r="J2699" s="1022">
        <f>'PTRSPI 2026'!G8+'PTRSPI 2026'!H8+'PTRSPI 2026'!I8+'PTRSPI 2026'!J8+'PTRSPI 2026'!K8+'PTRSPI 2026'!L8</f>
        <v>2</v>
      </c>
      <c r="K2699" s="1022">
        <f>'PTRSPI 2026'!X8+'PTRSPI 2026'!Y8+'PTRSPI 2026'!Z8+'PTRSPI 2026'!AA8+'PTRSPI 2026'!AB8+'PTRSPI 2026'!AC8</f>
        <v>1</v>
      </c>
      <c r="L2699" s="1031">
        <f t="shared" si="400"/>
        <v>0.5</v>
      </c>
      <c r="M2699" s="1031">
        <f t="shared" si="325"/>
        <v>0.25</v>
      </c>
      <c r="N2699" s="1022">
        <f>'PTRSPI 2026'!L8</f>
        <v>1</v>
      </c>
      <c r="O2699" s="1022">
        <f>'PTRSPI 2026'!AC8</f>
        <v>0</v>
      </c>
      <c r="P2699" s="1029">
        <f t="shared" si="418"/>
        <v>0</v>
      </c>
      <c r="Q2699" s="1029"/>
      <c r="R2699" s="1022">
        <f t="shared" si="401"/>
        <v>-1</v>
      </c>
      <c r="S2699" s="1022">
        <f t="shared" si="402"/>
        <v>-1</v>
      </c>
    </row>
    <row r="2700" spans="1:19" ht="15" customHeight="1">
      <c r="A2700" s="1022">
        <v>2</v>
      </c>
      <c r="B2700" s="1023" t="str">
        <f>'PTRSPI 2026'!D9</f>
        <v>PTRSPI 2</v>
      </c>
      <c r="C2700" s="1022" t="s">
        <v>151</v>
      </c>
      <c r="D2700" s="1057" t="s">
        <v>48</v>
      </c>
      <c r="E2700" s="1023" t="str">
        <f>'PTRSPI 2026'!V9</f>
        <v xml:space="preserve">Oficina de Informática y Desarrollo Tecnológico/Oficina Asesora de Planeación </v>
      </c>
      <c r="F2700" s="1022" t="str">
        <f>'PTRSPI 2026'!E9</f>
        <v xml:space="preserve">Definir la metodología de gestión de riesgos junto con OAP </v>
      </c>
      <c r="G2700" s="1022">
        <v>6</v>
      </c>
      <c r="H2700" s="1022" t="s">
        <v>139</v>
      </c>
      <c r="I2700" s="1022">
        <f>'PTRSPI 2026'!S9</f>
        <v>2</v>
      </c>
      <c r="J2700" s="1022">
        <f>'PTRSPI 2026'!G9+'PTRSPI 2026'!H9+'PTRSPI 2026'!I9+'PTRSPI 2026'!J9+'PTRSPI 2026'!K9+'PTRSPI 2026'!L9</f>
        <v>1</v>
      </c>
      <c r="K2700" s="1022">
        <f>'PTRSPI 2026'!X9+'PTRSPI 2026'!Y9+'PTRSPI 2026'!Z9+'PTRSPI 2026'!AA9+'PTRSPI 2026'!AB9+'PTRSPI 2026'!AC9</f>
        <v>0</v>
      </c>
      <c r="L2700" s="1031">
        <f t="shared" si="400"/>
        <v>0.5</v>
      </c>
      <c r="M2700" s="1031">
        <f t="shared" si="325"/>
        <v>0</v>
      </c>
      <c r="N2700" s="1022">
        <f>'PTRSPI 2026'!L9</f>
        <v>1</v>
      </c>
      <c r="O2700" s="1022">
        <f>'PTRSPI 2026'!AC9</f>
        <v>0</v>
      </c>
      <c r="P2700" s="1029">
        <f t="shared" si="418"/>
        <v>0</v>
      </c>
      <c r="Q2700" s="1029"/>
      <c r="R2700" s="1022">
        <f t="shared" si="401"/>
        <v>-1</v>
      </c>
      <c r="S2700" s="1022">
        <f t="shared" si="402"/>
        <v>-1</v>
      </c>
    </row>
    <row r="2701" spans="1:19" ht="15">
      <c r="A2701" s="1022">
        <v>3</v>
      </c>
      <c r="B2701" s="1023" t="str">
        <f>'PTRSPI 2026'!D10</f>
        <v>PTRSPI 3</v>
      </c>
      <c r="C2701" s="1022" t="s">
        <v>151</v>
      </c>
      <c r="D2701" s="1057" t="s">
        <v>48</v>
      </c>
      <c r="E2701" s="1023" t="str">
        <f>'PTRSPI 2026'!V10</f>
        <v xml:space="preserve">Oficina de Informática y Desarrollo Tecnológico/Oficina Asesora de Planeación </v>
      </c>
      <c r="F2701" s="1022" t="str">
        <f>'PTRSPI 2026'!E10</f>
        <v>Definir los riesgos en conjunto con los procesos</v>
      </c>
      <c r="G2701" s="1022">
        <v>6</v>
      </c>
      <c r="H2701" s="1022" t="s">
        <v>139</v>
      </c>
      <c r="I2701" s="1022">
        <f>'PTRSPI 2026'!S10</f>
        <v>1</v>
      </c>
      <c r="J2701" s="1022">
        <f>'PTRSPI 2026'!G10+'PTRSPI 2026'!H10+'PTRSPI 2026'!I10+'PTRSPI 2026'!J10+'PTRSPI 2026'!K10+'PTRSPI 2026'!L10</f>
        <v>1</v>
      </c>
      <c r="K2701" s="1022">
        <f>'PTRSPI 2026'!X10+'PTRSPI 2026'!Y10+'PTRSPI 2026'!Z10+'PTRSPI 2026'!AA10+'PTRSPI 2026'!AB10+'PTRSPI 2026'!AC10</f>
        <v>1</v>
      </c>
      <c r="L2701" s="1031">
        <f t="shared" si="400"/>
        <v>1</v>
      </c>
      <c r="M2701" s="1031">
        <f t="shared" si="325"/>
        <v>1</v>
      </c>
      <c r="N2701" s="1022">
        <f>'PTRSPI 2026'!L10</f>
        <v>0</v>
      </c>
      <c r="O2701" s="1022">
        <f>'PTRSPI 2026'!AC10</f>
        <v>0</v>
      </c>
      <c r="P2701" s="1029" t="e">
        <f t="shared" si="418"/>
        <v>#DIV/0!</v>
      </c>
      <c r="Q2701" s="1029"/>
      <c r="R2701" s="1022">
        <f t="shared" si="401"/>
        <v>0</v>
      </c>
      <c r="S2701" s="1022">
        <f t="shared" si="402"/>
        <v>0</v>
      </c>
    </row>
    <row r="2702" spans="1:19" ht="17.25" customHeight="1">
      <c r="A2702" s="1022">
        <v>4</v>
      </c>
      <c r="B2702" s="1023" t="str">
        <f>'PTRSPI 2026'!D11</f>
        <v>PTRSPI 4</v>
      </c>
      <c r="C2702" s="1022" t="s">
        <v>151</v>
      </c>
      <c r="D2702" s="1057" t="s">
        <v>48</v>
      </c>
      <c r="E2702" s="1023" t="str">
        <f>'PTRSPI 2026'!V11</f>
        <v xml:space="preserve">Oficina de informática y Desarrollo Tecnológico/Oficina Asesora de Planeación </v>
      </c>
      <c r="F2702" s="1022" t="str">
        <f>'PTRSPI 2026'!E11</f>
        <v>Implementar el plan de tratamiento de riesgos con sus respectivos controles</v>
      </c>
      <c r="G2702" s="1022">
        <v>6</v>
      </c>
      <c r="H2702" s="1022" t="s">
        <v>139</v>
      </c>
      <c r="I2702" s="1022">
        <f>'PTRSPI 2026'!S11</f>
        <v>1</v>
      </c>
      <c r="J2702" s="1022">
        <f>'PTRSPI 2026'!G11+'PTRSPI 2026'!H11+'PTRSPI 2026'!I11+'PTRSPI 2026'!J11+'PTRSPI 2026'!K11+'PTRSPI 2026'!L11</f>
        <v>1</v>
      </c>
      <c r="K2702" s="1022">
        <f>'PTRSPI 2026'!X11+'PTRSPI 2026'!Y11+'PTRSPI 2026'!Z11+'PTRSPI 2026'!AA11+'PTRSPI 2026'!AB11+'PTRSPI 2026'!AC11</f>
        <v>1</v>
      </c>
      <c r="L2702" s="1031">
        <f t="shared" si="400"/>
        <v>1</v>
      </c>
      <c r="M2702" s="1031">
        <f t="shared" si="325"/>
        <v>1</v>
      </c>
      <c r="N2702" s="1022">
        <f>'PTRSPI 2026'!L11</f>
        <v>0</v>
      </c>
      <c r="O2702" s="1022">
        <f>'PTRSPI 2026'!AC11</f>
        <v>0</v>
      </c>
      <c r="P2702" s="1029" t="e">
        <f t="shared" si="418"/>
        <v>#DIV/0!</v>
      </c>
      <c r="Q2702" s="1029"/>
      <c r="R2702" s="1022">
        <f t="shared" si="401"/>
        <v>0</v>
      </c>
      <c r="S2702" s="1022">
        <f t="shared" si="402"/>
        <v>0</v>
      </c>
    </row>
    <row r="2703" spans="1:19" ht="15">
      <c r="A2703" s="1022">
        <v>5</v>
      </c>
      <c r="B2703" s="1023" t="str">
        <f>'PTRSPI 2026'!D12</f>
        <v>PTRSPI 5</v>
      </c>
      <c r="C2703" s="1022" t="s">
        <v>151</v>
      </c>
      <c r="D2703" s="1057" t="s">
        <v>48</v>
      </c>
      <c r="E2703" s="1023" t="str">
        <f>'PTRSPI 2026'!V12</f>
        <v xml:space="preserve">Oficina de informática y Desarrollo Tecnológico/Oficina Asesora de Planeación </v>
      </c>
      <c r="F2703" s="1022" t="str">
        <f>'PTRSPI 2026'!E12</f>
        <v xml:space="preserve">Seguimiento al plan de tratamiento de riesgos con sus respectivos controles						</v>
      </c>
      <c r="G2703" s="1022">
        <v>6</v>
      </c>
      <c r="H2703" s="1022" t="s">
        <v>139</v>
      </c>
      <c r="I2703" s="1022">
        <f>'PTRSPI 2026'!S12</f>
        <v>3</v>
      </c>
      <c r="J2703" s="1022">
        <f>'PTRSPI 2026'!G12+'PTRSPI 2026'!H12+'PTRSPI 2026'!I12+'PTRSPI 2026'!J12+'PTRSPI 2026'!K12+'PTRSPI 2026'!L12</f>
        <v>1</v>
      </c>
      <c r="K2703" s="1022">
        <f>'PTRSPI 2026'!X12+'PTRSPI 2026'!Y12+'PTRSPI 2026'!Z12+'PTRSPI 2026'!AA12+'PTRSPI 2026'!AB12+'PTRSPI 2026'!AC12</f>
        <v>1</v>
      </c>
      <c r="L2703" s="1031">
        <f t="shared" si="400"/>
        <v>0.33333333333333331</v>
      </c>
      <c r="M2703" s="1031">
        <f t="shared" si="325"/>
        <v>0.33333333333333331</v>
      </c>
      <c r="N2703" s="1022">
        <f>'PTRSPI 2026'!L12</f>
        <v>0</v>
      </c>
      <c r="O2703" s="1022">
        <f>'PTRSPI 2026'!AC12</f>
        <v>0</v>
      </c>
      <c r="P2703" s="1029" t="e">
        <f t="shared" si="418"/>
        <v>#DIV/0!</v>
      </c>
      <c r="Q2703" s="1029"/>
      <c r="R2703" s="1022">
        <f t="shared" si="401"/>
        <v>0</v>
      </c>
      <c r="S2703" s="1022">
        <f t="shared" si="402"/>
        <v>0</v>
      </c>
    </row>
    <row r="2704" spans="1:19" ht="18" customHeight="1">
      <c r="A2704" s="1022">
        <v>6</v>
      </c>
      <c r="B2704" s="1023" t="str">
        <f>'PTRSPI 2026'!D13</f>
        <v>PTRSPI 6</v>
      </c>
      <c r="C2704" s="1022" t="s">
        <v>151</v>
      </c>
      <c r="D2704" s="1057" t="s">
        <v>48</v>
      </c>
      <c r="E2704" s="1023" t="str">
        <f>'PTRSPI 2026'!V13</f>
        <v>Oficina de informática y Desarrollo Tecnológico</v>
      </c>
      <c r="F2704" s="1022" t="str">
        <f>'PTRSPI 2026'!E13</f>
        <v xml:space="preserve">Elaborar y actualizar la Declaración de Aplicabilidad 						</v>
      </c>
      <c r="G2704" s="1022">
        <v>6</v>
      </c>
      <c r="H2704" s="1022" t="s">
        <v>139</v>
      </c>
      <c r="I2704" s="1022">
        <f>'PTRSPI 2026'!S13</f>
        <v>1</v>
      </c>
      <c r="J2704" s="1022">
        <f>'PTRSPI 2026'!G13+'PTRSPI 2026'!H13+'PTRSPI 2026'!I13+'PTRSPI 2026'!J13+'PTRSPI 2026'!K13+'PTRSPI 2026'!L13</f>
        <v>1</v>
      </c>
      <c r="K2704" s="1022">
        <f>'PTRSPI 2026'!X13+'PTRSPI 2026'!Y13+'PTRSPI 2026'!Z13+'PTRSPI 2026'!AA13+'PTRSPI 2026'!AB13+'PTRSPI 2026'!AC13</f>
        <v>0</v>
      </c>
      <c r="L2704" s="1031">
        <f t="shared" si="400"/>
        <v>1</v>
      </c>
      <c r="M2704" s="1031">
        <f t="shared" si="325"/>
        <v>0</v>
      </c>
      <c r="N2704" s="1022">
        <f>'PTRSPI 2026'!L13</f>
        <v>0</v>
      </c>
      <c r="O2704" s="1022">
        <f>'PTRSPI 2026'!AC13</f>
        <v>0</v>
      </c>
      <c r="P2704" s="1029" t="e">
        <f t="shared" si="418"/>
        <v>#DIV/0!</v>
      </c>
      <c r="Q2704" s="1029"/>
      <c r="R2704" s="1022">
        <f t="shared" si="401"/>
        <v>-1</v>
      </c>
      <c r="S2704" s="1022">
        <f t="shared" si="402"/>
        <v>0</v>
      </c>
    </row>
    <row r="2705" spans="1:19" ht="15">
      <c r="A2705" s="1022">
        <v>7</v>
      </c>
      <c r="B2705" s="1023" t="str">
        <f>'PTRSPI 2026'!D14</f>
        <v>PTRSPI 7</v>
      </c>
      <c r="C2705" s="1022" t="s">
        <v>151</v>
      </c>
      <c r="D2705" s="1057" t="s">
        <v>48</v>
      </c>
      <c r="E2705" s="1023" t="str">
        <f>'PTRSPI 2026'!V14</f>
        <v xml:space="preserve">Oficina de informática y Desarrollo Tecnológico/Oficina Asesora de Planeación </v>
      </c>
      <c r="F2705" s="1022" t="str">
        <f>'PTRSPI 2026'!E14</f>
        <v>Alinear controles con el Anexo A de ISO 27001:2022</v>
      </c>
      <c r="G2705" s="1022">
        <v>6</v>
      </c>
      <c r="H2705" s="1022" t="s">
        <v>139</v>
      </c>
      <c r="I2705" s="1022">
        <f>'PTRSPI 2026'!S14</f>
        <v>2</v>
      </c>
      <c r="J2705" s="1022">
        <f>'PTRSPI 2026'!G14+'PTRSPI 2026'!H14+'PTRSPI 2026'!I14+'PTRSPI 2026'!J14+'PTRSPI 2026'!K14+'PTRSPI 2026'!L14</f>
        <v>0</v>
      </c>
      <c r="K2705" s="1022">
        <f>'PTRSPI 2026'!X14+'PTRSPI 2026'!Y14+'PTRSPI 2026'!Z14+'PTRSPI 2026'!AA14+'PTRSPI 2026'!AB14+'PTRSPI 2026'!AC14</f>
        <v>0</v>
      </c>
      <c r="L2705" s="1031">
        <f t="shared" si="400"/>
        <v>0</v>
      </c>
      <c r="M2705" s="1031">
        <f t="shared" si="325"/>
        <v>0</v>
      </c>
      <c r="N2705" s="1022">
        <f>'PTRSPI 2026'!L14</f>
        <v>0</v>
      </c>
      <c r="O2705" s="1022">
        <f>'PTRSPI 2026'!AC14</f>
        <v>0</v>
      </c>
      <c r="P2705" s="1029" t="e">
        <f t="shared" si="418"/>
        <v>#DIV/0!</v>
      </c>
      <c r="Q2705" s="1029"/>
      <c r="R2705" s="1022">
        <f t="shared" si="401"/>
        <v>0</v>
      </c>
      <c r="S2705" s="1022">
        <f t="shared" si="402"/>
        <v>0</v>
      </c>
    </row>
    <row r="2706" spans="1:19" ht="16.5" customHeight="1">
      <c r="A2706" s="1022">
        <v>8</v>
      </c>
      <c r="B2706" s="1023" t="str">
        <f>'PTRSPI 2026'!D15</f>
        <v>PTRSPI 8</v>
      </c>
      <c r="C2706" s="1022" t="s">
        <v>151</v>
      </c>
      <c r="D2706" s="1057" t="s">
        <v>48</v>
      </c>
      <c r="E2706" s="1023" t="str">
        <f>'PTRSPI 2026'!V15</f>
        <v>Oficina de informática y Desarrollo Tecnológico</v>
      </c>
      <c r="F2706" s="1022" t="str">
        <f>'PTRSPI 2026'!E15</f>
        <v xml:space="preserve">Revisar y actualizar controles en caso de haberse presentado un incidente						</v>
      </c>
      <c r="G2706" s="1022">
        <v>6</v>
      </c>
      <c r="H2706" s="1022" t="s">
        <v>139</v>
      </c>
      <c r="I2706" s="1022">
        <f>'PTRSPI 2026'!S15</f>
        <v>1</v>
      </c>
      <c r="J2706" s="1022">
        <f>'PTRSPI 2026'!G15+'PTRSPI 2026'!H15+'PTRSPI 2026'!I15+'PTRSPI 2026'!J15+'PTRSPI 2026'!K15+'PTRSPI 2026'!L15</f>
        <v>0</v>
      </c>
      <c r="K2706" s="1022">
        <f>'PTRSPI 2026'!X15+'PTRSPI 2026'!Y15+'PTRSPI 2026'!Z15+'PTRSPI 2026'!AA15+'PTRSPI 2026'!AB15+'PTRSPI 2026'!AC15</f>
        <v>0</v>
      </c>
      <c r="L2706" s="1031">
        <f t="shared" si="400"/>
        <v>0</v>
      </c>
      <c r="M2706" s="1031">
        <f t="shared" si="325"/>
        <v>0</v>
      </c>
      <c r="N2706" s="1022">
        <f>'PTRSPI 2026'!L15</f>
        <v>0</v>
      </c>
      <c r="O2706" s="1022">
        <f>'PTRSPI 2026'!AC15</f>
        <v>0</v>
      </c>
      <c r="P2706" s="1029" t="e">
        <f t="shared" si="418"/>
        <v>#DIV/0!</v>
      </c>
      <c r="Q2706" s="1029"/>
      <c r="R2706" s="1022">
        <f t="shared" si="401"/>
        <v>0</v>
      </c>
      <c r="S2706" s="1022">
        <f t="shared" si="402"/>
        <v>0</v>
      </c>
    </row>
    <row r="2707" spans="1:19" ht="15">
      <c r="A2707" s="1022">
        <v>9</v>
      </c>
      <c r="B2707" s="1023" t="str">
        <f>'PTRSPI 2026'!D16</f>
        <v>PTRSPI 9</v>
      </c>
      <c r="C2707" s="1022" t="s">
        <v>151</v>
      </c>
      <c r="D2707" s="1057" t="s">
        <v>48</v>
      </c>
      <c r="E2707" s="1023" t="str">
        <f>'PTRSPI 2026'!V16</f>
        <v>Oficina de informática y Desarrollo Tecnológico</v>
      </c>
      <c r="F2707" s="1022" t="str">
        <f>'PTRSPI 2026'!E16</f>
        <v>Documentar lecciones aprendidas</v>
      </c>
      <c r="G2707" s="1022">
        <v>6</v>
      </c>
      <c r="H2707" s="1022" t="s">
        <v>139</v>
      </c>
      <c r="I2707" s="1022">
        <f>'PTRSPI 2026'!S16</f>
        <v>2</v>
      </c>
      <c r="J2707" s="1022">
        <f>'PTRSPI 2026'!G16+'PTRSPI 2026'!H16+'PTRSPI 2026'!I16+'PTRSPI 2026'!J16+'PTRSPI 2026'!K16+'PTRSPI 2026'!L16</f>
        <v>1</v>
      </c>
      <c r="K2707" s="1022">
        <f>'PTRSPI 2026'!X16+'PTRSPI 2026'!Y16+'PTRSPI 2026'!Z16+'PTRSPI 2026'!AA16+'PTRSPI 2026'!AB16+'PTRSPI 2026'!AC16</f>
        <v>0</v>
      </c>
      <c r="L2707" s="1031">
        <f t="shared" si="400"/>
        <v>0.5</v>
      </c>
      <c r="M2707" s="1031">
        <f t="shared" si="325"/>
        <v>0</v>
      </c>
      <c r="N2707" s="1022">
        <f>'PTRSPI 2026'!L16</f>
        <v>1</v>
      </c>
      <c r="O2707" s="1022">
        <f>'PTRSPI 2026'!AC16</f>
        <v>0</v>
      </c>
      <c r="P2707" s="1029">
        <f t="shared" si="418"/>
        <v>0</v>
      </c>
      <c r="Q2707" s="1029"/>
      <c r="R2707" s="1022">
        <f t="shared" si="401"/>
        <v>-1</v>
      </c>
      <c r="S2707" s="1022">
        <f t="shared" si="402"/>
        <v>-1</v>
      </c>
    </row>
    <row r="2708" spans="1:19" ht="15" customHeight="1">
      <c r="A2708" s="1022">
        <v>1</v>
      </c>
      <c r="B2708" s="1023" t="str">
        <f>'PTRSPI 2026'!D8</f>
        <v>PTRSPI 1</v>
      </c>
      <c r="C2708" s="1022" t="s">
        <v>151</v>
      </c>
      <c r="D2708" s="1057" t="s">
        <v>48</v>
      </c>
      <c r="E2708" s="1023" t="str">
        <f>'PTRSPI 2026'!V8</f>
        <v>Oficina de Informática y Desarrollo Tecnológico</v>
      </c>
      <c r="F2708" s="1022" t="str">
        <f>'PTRSPI 2026'!E8</f>
        <v>Actualizar inventario de activos de información</v>
      </c>
      <c r="G2708" s="1022">
        <v>7</v>
      </c>
      <c r="H2708" s="1022" t="s">
        <v>140</v>
      </c>
      <c r="I2708" s="1022">
        <f>'PTRSPI 2026'!S8</f>
        <v>4</v>
      </c>
      <c r="J2708" s="1022">
        <f>'PTRSPI 2026'!G8+'PTRSPI 2026'!H8+'PTRSPI 2026'!I8+'PTRSPI 2026'!J8+'PTRSPI 2026'!K8+'PTRSPI 2026'!L8+'PTRSPI 2026'!M8</f>
        <v>2</v>
      </c>
      <c r="K2708" s="1022">
        <f>'PTRSPI 2026'!X8+'PTRSPI 2026'!Y8+'PTRSPI 2026'!Z8+'PTRSPI 2026'!AA8+'PTRSPI 2026'!AB8+'PTRSPI 2026'!AC8+'PTRSPI 2026'!AD8</f>
        <v>1</v>
      </c>
      <c r="L2708" s="1031">
        <f t="shared" si="400"/>
        <v>0.5</v>
      </c>
      <c r="M2708" s="1031">
        <f t="shared" si="325"/>
        <v>0.25</v>
      </c>
      <c r="N2708" s="1022">
        <f>'PTRSPI 2026'!M8</f>
        <v>0</v>
      </c>
      <c r="O2708" s="1022">
        <f>'PTRSPI 2026'!AD8</f>
        <v>0</v>
      </c>
      <c r="P2708" s="1029" t="e">
        <f t="shared" si="418"/>
        <v>#DIV/0!</v>
      </c>
      <c r="Q2708" s="1029"/>
      <c r="R2708" s="1022">
        <f t="shared" si="401"/>
        <v>-1</v>
      </c>
      <c r="S2708" s="1022">
        <f t="shared" si="402"/>
        <v>0</v>
      </c>
    </row>
    <row r="2709" spans="1:19" ht="15">
      <c r="A2709" s="1022">
        <v>2</v>
      </c>
      <c r="B2709" s="1023" t="str">
        <f>'PTRSPI 2026'!D9</f>
        <v>PTRSPI 2</v>
      </c>
      <c r="C2709" s="1022" t="s">
        <v>151</v>
      </c>
      <c r="D2709" s="1057" t="s">
        <v>48</v>
      </c>
      <c r="E2709" s="1023" t="str">
        <f>'PTRSPI 2026'!V9</f>
        <v xml:space="preserve">Oficina de Informática y Desarrollo Tecnológico/Oficina Asesora de Planeación </v>
      </c>
      <c r="F2709" s="1022" t="str">
        <f>'PTRSPI 2026'!E9</f>
        <v xml:space="preserve">Definir la metodología de gestión de riesgos junto con OAP </v>
      </c>
      <c r="G2709" s="1022">
        <v>7</v>
      </c>
      <c r="H2709" s="1022" t="s">
        <v>140</v>
      </c>
      <c r="I2709" s="1022">
        <f>'PTRSPI 2026'!S9</f>
        <v>2</v>
      </c>
      <c r="J2709" s="1022">
        <f>'PTRSPI 2026'!G9+'PTRSPI 2026'!H9+'PTRSPI 2026'!I9+'PTRSPI 2026'!J9+'PTRSPI 2026'!K9+'PTRSPI 2026'!L9+'PTRSPI 2026'!M9</f>
        <v>1</v>
      </c>
      <c r="K2709" s="1022">
        <f>'PTRSPI 2026'!X9+'PTRSPI 2026'!Y9+'PTRSPI 2026'!Z9+'PTRSPI 2026'!AA9+'PTRSPI 2026'!AB9+'PTRSPI 2026'!AC9+'PTRSPI 2026'!AD9</f>
        <v>0</v>
      </c>
      <c r="L2709" s="1031">
        <f t="shared" si="400"/>
        <v>0.5</v>
      </c>
      <c r="M2709" s="1031">
        <f t="shared" si="325"/>
        <v>0</v>
      </c>
      <c r="N2709" s="1022">
        <f>'PTRSPI 2026'!M9</f>
        <v>0</v>
      </c>
      <c r="O2709" s="1022">
        <f>'PTRSPI 2026'!AD9</f>
        <v>0</v>
      </c>
      <c r="P2709" s="1029" t="e">
        <f t="shared" si="418"/>
        <v>#DIV/0!</v>
      </c>
      <c r="Q2709" s="1029"/>
      <c r="R2709" s="1022">
        <f t="shared" si="401"/>
        <v>-1</v>
      </c>
      <c r="S2709" s="1022">
        <f t="shared" si="402"/>
        <v>0</v>
      </c>
    </row>
    <row r="2710" spans="1:19" ht="16.5" customHeight="1">
      <c r="A2710" s="1022">
        <v>3</v>
      </c>
      <c r="B2710" s="1023" t="str">
        <f>'PTRSPI 2026'!D10</f>
        <v>PTRSPI 3</v>
      </c>
      <c r="C2710" s="1022" t="s">
        <v>151</v>
      </c>
      <c r="D2710" s="1057" t="s">
        <v>48</v>
      </c>
      <c r="E2710" s="1023" t="str">
        <f>'PTRSPI 2026'!V10</f>
        <v xml:space="preserve">Oficina de Informática y Desarrollo Tecnológico/Oficina Asesora de Planeación </v>
      </c>
      <c r="F2710" s="1022" t="str">
        <f>'PTRSPI 2026'!E10</f>
        <v>Definir los riesgos en conjunto con los procesos</v>
      </c>
      <c r="G2710" s="1022">
        <v>7</v>
      </c>
      <c r="H2710" s="1022" t="s">
        <v>140</v>
      </c>
      <c r="I2710" s="1022">
        <f>'PTRSPI 2026'!S10</f>
        <v>1</v>
      </c>
      <c r="J2710" s="1022">
        <f>'PTRSPI 2026'!G10+'PTRSPI 2026'!H10+'PTRSPI 2026'!I10+'PTRSPI 2026'!J10+'PTRSPI 2026'!K10+'PTRSPI 2026'!L10+'PTRSPI 2026'!M10</f>
        <v>1</v>
      </c>
      <c r="K2710" s="1022">
        <f>'PTRSPI 2026'!X10+'PTRSPI 2026'!Y10+'PTRSPI 2026'!Z10+'PTRSPI 2026'!AA10+'PTRSPI 2026'!AB10+'PTRSPI 2026'!AC10+'PTRSPI 2026'!AD10</f>
        <v>1</v>
      </c>
      <c r="L2710" s="1031">
        <f t="shared" si="400"/>
        <v>1</v>
      </c>
      <c r="M2710" s="1031">
        <f t="shared" si="325"/>
        <v>1</v>
      </c>
      <c r="N2710" s="1022">
        <f>'PTRSPI 2026'!M10</f>
        <v>0</v>
      </c>
      <c r="O2710" s="1022">
        <f>'PTRSPI 2026'!AD10</f>
        <v>0</v>
      </c>
      <c r="P2710" s="1029" t="e">
        <f t="shared" si="418"/>
        <v>#DIV/0!</v>
      </c>
      <c r="Q2710" s="1029"/>
      <c r="R2710" s="1022">
        <f t="shared" si="401"/>
        <v>0</v>
      </c>
      <c r="S2710" s="1022">
        <f t="shared" si="402"/>
        <v>0</v>
      </c>
    </row>
    <row r="2711" spans="1:19" ht="15">
      <c r="A2711" s="1022">
        <v>4</v>
      </c>
      <c r="B2711" s="1023" t="str">
        <f>'PTRSPI 2026'!D11</f>
        <v>PTRSPI 4</v>
      </c>
      <c r="C2711" s="1022" t="s">
        <v>151</v>
      </c>
      <c r="D2711" s="1057" t="s">
        <v>48</v>
      </c>
      <c r="E2711" s="1023" t="str">
        <f>'PTRSPI 2026'!V11</f>
        <v xml:space="preserve">Oficina de informática y Desarrollo Tecnológico/Oficina Asesora de Planeación </v>
      </c>
      <c r="F2711" s="1022" t="str">
        <f>'PTRSPI 2026'!E11</f>
        <v>Implementar el plan de tratamiento de riesgos con sus respectivos controles</v>
      </c>
      <c r="G2711" s="1022">
        <v>7</v>
      </c>
      <c r="H2711" s="1022" t="s">
        <v>140</v>
      </c>
      <c r="I2711" s="1022">
        <f>'PTRSPI 2026'!S11</f>
        <v>1</v>
      </c>
      <c r="J2711" s="1022">
        <f>'PTRSPI 2026'!G11+'PTRSPI 2026'!H11+'PTRSPI 2026'!I11+'PTRSPI 2026'!J11+'PTRSPI 2026'!K11+'PTRSPI 2026'!L11+'PTRSPI 2026'!M11</f>
        <v>1</v>
      </c>
      <c r="K2711" s="1022">
        <f>'PTRSPI 2026'!X11+'PTRSPI 2026'!Y11+'PTRSPI 2026'!Z11+'PTRSPI 2026'!AA11+'PTRSPI 2026'!AB11+'PTRSPI 2026'!AC11+'PTRSPI 2026'!AD11</f>
        <v>1</v>
      </c>
      <c r="L2711" s="1031">
        <f t="shared" si="400"/>
        <v>1</v>
      </c>
      <c r="M2711" s="1031">
        <f t="shared" si="325"/>
        <v>1</v>
      </c>
      <c r="N2711" s="1022">
        <f>'PTRSPI 2026'!M11</f>
        <v>0</v>
      </c>
      <c r="O2711" s="1022">
        <f>'PTRSPI 2026'!AD11</f>
        <v>0</v>
      </c>
      <c r="P2711" s="1029" t="e">
        <f t="shared" si="418"/>
        <v>#DIV/0!</v>
      </c>
      <c r="Q2711" s="1029"/>
      <c r="R2711" s="1022">
        <f t="shared" si="401"/>
        <v>0</v>
      </c>
      <c r="S2711" s="1022">
        <f t="shared" si="402"/>
        <v>0</v>
      </c>
    </row>
    <row r="2712" spans="1:19" ht="15">
      <c r="A2712" s="1022">
        <v>5</v>
      </c>
      <c r="B2712" s="1023" t="str">
        <f>'PTRSPI 2026'!D12</f>
        <v>PTRSPI 5</v>
      </c>
      <c r="C2712" s="1022" t="s">
        <v>151</v>
      </c>
      <c r="D2712" s="1057" t="s">
        <v>48</v>
      </c>
      <c r="E2712" s="1023" t="str">
        <f>'PTRSPI 2026'!V12</f>
        <v xml:space="preserve">Oficina de informática y Desarrollo Tecnológico/Oficina Asesora de Planeación </v>
      </c>
      <c r="F2712" s="1022" t="str">
        <f>'PTRSPI 2026'!E12</f>
        <v xml:space="preserve">Seguimiento al plan de tratamiento de riesgos con sus respectivos controles						</v>
      </c>
      <c r="G2712" s="1022">
        <v>7</v>
      </c>
      <c r="H2712" s="1022" t="s">
        <v>140</v>
      </c>
      <c r="I2712" s="1022">
        <f>'PTRSPI 2026'!S12</f>
        <v>3</v>
      </c>
      <c r="J2712" s="1022">
        <f>'PTRSPI 2026'!G12+'PTRSPI 2026'!H12+'PTRSPI 2026'!I12+'PTRSPI 2026'!J12+'PTRSPI 2026'!K12+'PTRSPI 2026'!L12+'PTRSPI 2026'!M12</f>
        <v>1</v>
      </c>
      <c r="K2712" s="1022">
        <f>'PTRSPI 2026'!X12+'PTRSPI 2026'!Y12+'PTRSPI 2026'!Z12+'PTRSPI 2026'!AA12+'PTRSPI 2026'!AB12+'PTRSPI 2026'!AC12+'PTRSPI 2026'!AD12</f>
        <v>1</v>
      </c>
      <c r="L2712" s="1031">
        <f t="shared" ref="L2712:L2715" si="419">J2712/I2712</f>
        <v>0.33333333333333331</v>
      </c>
      <c r="M2712" s="1031">
        <f t="shared" ref="M2712:M2715" si="420">K2712/I2712</f>
        <v>0.33333333333333331</v>
      </c>
      <c r="N2712" s="1022">
        <f>'PTRSPI 2026'!M12</f>
        <v>0</v>
      </c>
      <c r="O2712" s="1022">
        <f>'PTRSPI 2026'!AD12</f>
        <v>0</v>
      </c>
      <c r="P2712" s="1029" t="e">
        <f t="shared" ref="P2712:P2715" si="421">O2712/N2712</f>
        <v>#DIV/0!</v>
      </c>
      <c r="Q2712" s="1029"/>
      <c r="R2712" s="1030">
        <f t="shared" ref="R2712:R2715" si="422">K2712-J2712</f>
        <v>0</v>
      </c>
      <c r="S2712" s="1030">
        <f t="shared" ref="S2712:S2715" si="423">O2712-N2712</f>
        <v>0</v>
      </c>
    </row>
    <row r="2713" spans="1:19" ht="15">
      <c r="A2713" s="1022">
        <v>6</v>
      </c>
      <c r="B2713" s="1023" t="str">
        <f>'PTRSPI 2026'!D13</f>
        <v>PTRSPI 6</v>
      </c>
      <c r="C2713" s="1022" t="s">
        <v>151</v>
      </c>
      <c r="D2713" s="1057" t="s">
        <v>48</v>
      </c>
      <c r="E2713" s="1023" t="str">
        <f>'PTRSPI 2026'!V13</f>
        <v>Oficina de informática y Desarrollo Tecnológico</v>
      </c>
      <c r="F2713" s="1022" t="str">
        <f>'PTRSPI 2026'!E13</f>
        <v xml:space="preserve">Elaborar y actualizar la Declaración de Aplicabilidad 						</v>
      </c>
      <c r="G2713" s="1022">
        <v>7</v>
      </c>
      <c r="H2713" s="1022" t="s">
        <v>140</v>
      </c>
      <c r="I2713" s="1022">
        <f>'PTRSPI 2026'!S13</f>
        <v>1</v>
      </c>
      <c r="J2713" s="1022">
        <f>'PTRSPI 2026'!G13+'PTRSPI 2026'!H13+'PTRSPI 2026'!I13+'PTRSPI 2026'!J13+'PTRSPI 2026'!K13+'PTRSPI 2026'!L13+'PTRSPI 2026'!M13</f>
        <v>1</v>
      </c>
      <c r="K2713" s="1022">
        <f>'PTRSPI 2026'!X13+'PTRSPI 2026'!Y13+'PTRSPI 2026'!Z13+'PTRSPI 2026'!AA13+'PTRSPI 2026'!AB13+'PTRSPI 2026'!AC13+'PTRSPI 2026'!AD13</f>
        <v>0</v>
      </c>
      <c r="L2713" s="1031">
        <f t="shared" si="419"/>
        <v>1</v>
      </c>
      <c r="M2713" s="1031">
        <f t="shared" si="420"/>
        <v>0</v>
      </c>
      <c r="N2713" s="1022">
        <f>'PTRSPI 2026'!M13</f>
        <v>0</v>
      </c>
      <c r="O2713" s="1022">
        <f>'PTRSPI 2026'!AD13</f>
        <v>0</v>
      </c>
      <c r="P2713" s="1029" t="e">
        <f t="shared" si="421"/>
        <v>#DIV/0!</v>
      </c>
      <c r="Q2713" s="1029"/>
      <c r="R2713" s="1030">
        <f t="shared" si="422"/>
        <v>-1</v>
      </c>
      <c r="S2713" s="1030">
        <f t="shared" si="423"/>
        <v>0</v>
      </c>
    </row>
    <row r="2714" spans="1:19" ht="15">
      <c r="A2714" s="1022">
        <v>7</v>
      </c>
      <c r="B2714" s="1023" t="str">
        <f>'PTRSPI 2026'!D14</f>
        <v>PTRSPI 7</v>
      </c>
      <c r="C2714" s="1022" t="s">
        <v>151</v>
      </c>
      <c r="D2714" s="1057" t="s">
        <v>48</v>
      </c>
      <c r="E2714" s="1023" t="str">
        <f>'PTRSPI 2026'!V14</f>
        <v xml:space="preserve">Oficina de informática y Desarrollo Tecnológico/Oficina Asesora de Planeación </v>
      </c>
      <c r="F2714" s="1022" t="str">
        <f>'PTRSPI 2026'!E14</f>
        <v>Alinear controles con el Anexo A de ISO 27001:2022</v>
      </c>
      <c r="G2714" s="1022">
        <v>7</v>
      </c>
      <c r="H2714" s="1022" t="s">
        <v>140</v>
      </c>
      <c r="I2714" s="1022">
        <f>'PTRSPI 2026'!S14</f>
        <v>2</v>
      </c>
      <c r="J2714" s="1022">
        <f>'PTRSPI 2026'!G14+'PTRSPI 2026'!H14+'PTRSPI 2026'!I14+'PTRSPI 2026'!J14+'PTRSPI 2026'!K14+'PTRSPI 2026'!L14+'PTRSPI 2026'!M14</f>
        <v>1</v>
      </c>
      <c r="K2714" s="1022">
        <f>'PTRSPI 2026'!X14+'PTRSPI 2026'!Y14+'PTRSPI 2026'!Z14+'PTRSPI 2026'!AA14+'PTRSPI 2026'!AB14+'PTRSPI 2026'!AC14+'PTRSPI 2026'!AD14</f>
        <v>0</v>
      </c>
      <c r="L2714" s="1031">
        <f t="shared" si="419"/>
        <v>0.5</v>
      </c>
      <c r="M2714" s="1031">
        <f t="shared" si="420"/>
        <v>0</v>
      </c>
      <c r="N2714" s="1022">
        <f>'PTRSPI 2026'!M14</f>
        <v>1</v>
      </c>
      <c r="O2714" s="1022">
        <f>'PTRSPI 2026'!AD14</f>
        <v>0</v>
      </c>
      <c r="P2714" s="1029">
        <f t="shared" si="421"/>
        <v>0</v>
      </c>
      <c r="Q2714" s="1029"/>
      <c r="R2714" s="1030">
        <f t="shared" si="422"/>
        <v>-1</v>
      </c>
      <c r="S2714" s="1030">
        <f t="shared" si="423"/>
        <v>-1</v>
      </c>
    </row>
    <row r="2715" spans="1:19" ht="15">
      <c r="A2715" s="1022">
        <v>8</v>
      </c>
      <c r="B2715" s="1023" t="str">
        <f>'PTRSPI 2026'!D15</f>
        <v>PTRSPI 8</v>
      </c>
      <c r="C2715" s="1022" t="s">
        <v>151</v>
      </c>
      <c r="D2715" s="1057" t="s">
        <v>48</v>
      </c>
      <c r="E2715" s="1023" t="str">
        <f>'PTRSPI 2026'!V15</f>
        <v>Oficina de informática y Desarrollo Tecnológico</v>
      </c>
      <c r="F2715" s="1022" t="str">
        <f>'PTRSPI 2026'!E15</f>
        <v xml:space="preserve">Revisar y actualizar controles en caso de haberse presentado un incidente						</v>
      </c>
      <c r="G2715" s="1022">
        <v>7</v>
      </c>
      <c r="H2715" s="1022" t="s">
        <v>140</v>
      </c>
      <c r="I2715" s="1022">
        <f>'PTRSPI 2026'!S15</f>
        <v>1</v>
      </c>
      <c r="J2715" s="1022">
        <f>'PTRSPI 2026'!G15+'PTRSPI 2026'!H15+'PTRSPI 2026'!I15+'PTRSPI 2026'!J15+'PTRSPI 2026'!K15+'PTRSPI 2026'!L15+'PTRSPI 2026'!M15</f>
        <v>0</v>
      </c>
      <c r="K2715" s="1022">
        <f>'PTRSPI 2026'!X15+'PTRSPI 2026'!Y15+'PTRSPI 2026'!Z15+'PTRSPI 2026'!AA15+'PTRSPI 2026'!AB15+'PTRSPI 2026'!AC15+'PTRSPI 2026'!AD15</f>
        <v>0</v>
      </c>
      <c r="L2715" s="1031">
        <f t="shared" si="419"/>
        <v>0</v>
      </c>
      <c r="M2715" s="1031">
        <f t="shared" si="420"/>
        <v>0</v>
      </c>
      <c r="N2715" s="1022">
        <f>'PTRSPI 2026'!M15</f>
        <v>0</v>
      </c>
      <c r="O2715" s="1022">
        <f>'PTRSPI 2026'!AD15</f>
        <v>0</v>
      </c>
      <c r="P2715" s="1029" t="e">
        <f t="shared" si="421"/>
        <v>#DIV/0!</v>
      </c>
      <c r="Q2715" s="1029"/>
      <c r="R2715" s="1030">
        <f t="shared" si="422"/>
        <v>0</v>
      </c>
      <c r="S2715" s="1030">
        <f t="shared" si="423"/>
        <v>0</v>
      </c>
    </row>
    <row r="2716" spans="1:19" ht="15">
      <c r="A2716" s="1022">
        <v>9</v>
      </c>
      <c r="B2716" s="1023" t="str">
        <f>'PTRSPI 2026'!D16</f>
        <v>PTRSPI 9</v>
      </c>
      <c r="C2716" s="1022" t="s">
        <v>151</v>
      </c>
      <c r="D2716" s="1057" t="s">
        <v>48</v>
      </c>
      <c r="E2716" s="1023" t="str">
        <f>'PTRSPI 2026'!V16</f>
        <v>Oficina de informática y Desarrollo Tecnológico</v>
      </c>
      <c r="F2716" s="1022" t="str">
        <f>'PTRSPI 2026'!E16</f>
        <v>Documentar lecciones aprendidas</v>
      </c>
      <c r="G2716" s="1022">
        <v>7</v>
      </c>
      <c r="H2716" s="1022" t="s">
        <v>140</v>
      </c>
      <c r="I2716" s="1022">
        <f>'PTRSPI 2026'!S16</f>
        <v>2</v>
      </c>
      <c r="J2716" s="1022">
        <f>'PTRSPI 2026'!G16+'PTRSPI 2026'!H16+'PTRSPI 2026'!I16+'PTRSPI 2026'!J16+'PTRSPI 2026'!K16+'PTRSPI 2026'!L16+'PTRSPI 2026'!M16</f>
        <v>1</v>
      </c>
      <c r="K2716" s="1022">
        <f>'PTRSPI 2026'!X16+'PTRSPI 2026'!Y16+'PTRSPI 2026'!Z16+'PTRSPI 2026'!AA16+'PTRSPI 2026'!AB16+'PTRSPI 2026'!AC16+'PTRSPI 2026'!AD16</f>
        <v>0</v>
      </c>
      <c r="L2716" s="1031">
        <f t="shared" ref="L2716:L2719" si="424">J2716/I2716</f>
        <v>0.5</v>
      </c>
      <c r="M2716" s="1031">
        <f t="shared" ref="M2716:M2719" si="425">K2716/I2716</f>
        <v>0</v>
      </c>
      <c r="N2716" s="1022">
        <f>'PTRSPI 2026'!M16</f>
        <v>0</v>
      </c>
      <c r="O2716" s="1022">
        <f>'PTRSPI 2026'!AD16</f>
        <v>0</v>
      </c>
      <c r="P2716" s="1029" t="e">
        <f t="shared" ref="P2716:P2719" si="426">O2716/N2716</f>
        <v>#DIV/0!</v>
      </c>
      <c r="Q2716" s="1029"/>
      <c r="R2716" s="1030">
        <f t="shared" ref="R2716:R2719" si="427">K2716-J2716</f>
        <v>-1</v>
      </c>
      <c r="S2716" s="1030">
        <f t="shared" ref="S2716:S2719" si="428">O2716-N2716</f>
        <v>0</v>
      </c>
    </row>
    <row r="2717" spans="1:19" ht="15">
      <c r="A2717" s="1022">
        <v>1</v>
      </c>
      <c r="B2717" s="1023" t="str">
        <f>'PTRSPI 2026'!D8</f>
        <v>PTRSPI 1</v>
      </c>
      <c r="C2717" s="1022" t="s">
        <v>151</v>
      </c>
      <c r="D2717" s="1057" t="s">
        <v>48</v>
      </c>
      <c r="E2717" s="1023" t="str">
        <f>'PTRSPI 2026'!V8</f>
        <v>Oficina de Informática y Desarrollo Tecnológico</v>
      </c>
      <c r="F2717" s="1022" t="str">
        <f>'PTRSPI 2026'!E8</f>
        <v>Actualizar inventario de activos de información</v>
      </c>
      <c r="G2717" s="1022">
        <v>8</v>
      </c>
      <c r="H2717" s="1022" t="s">
        <v>141</v>
      </c>
      <c r="I2717" s="1022">
        <f>'PTRSPI 2026'!S8</f>
        <v>4</v>
      </c>
      <c r="J2717" s="1022">
        <f>'PTRSPI 2026'!G8+'PTRSPI 2026'!H8+'PTRSPI 2026'!I8+'PTRSPI 2026'!J8+'PTRSPI 2026'!K8+'PTRSPI 2026'!L8+'PTRSPI 2026'!M8+'PTRSPI 2026'!N8</f>
        <v>2</v>
      </c>
      <c r="K2717" s="1022">
        <f>'PTRSPI 2026'!X8+'PTRSPI 2026'!Y8+'PTRSPI 2026'!Z8+'PTRSPI 2026'!AA8+'PTRSPI 2026'!AB8+'PTRSPI 2026'!AC8+'PTRSPI 2026'!AD8+'PTRSPI 2026'!AE8</f>
        <v>1</v>
      </c>
      <c r="L2717" s="1031">
        <f t="shared" si="424"/>
        <v>0.5</v>
      </c>
      <c r="M2717" s="1031">
        <f t="shared" si="425"/>
        <v>0.25</v>
      </c>
      <c r="N2717" s="1022">
        <f>'PTRSPI 2026'!N8</f>
        <v>0</v>
      </c>
      <c r="O2717" s="1022">
        <f>'PTRSPI 2026'!AE8</f>
        <v>0</v>
      </c>
      <c r="P2717" s="1029" t="e">
        <f t="shared" si="426"/>
        <v>#DIV/0!</v>
      </c>
      <c r="Q2717" s="1029"/>
      <c r="R2717" s="1030">
        <f t="shared" si="427"/>
        <v>-1</v>
      </c>
      <c r="S2717" s="1030">
        <f t="shared" si="428"/>
        <v>0</v>
      </c>
    </row>
    <row r="2718" spans="1:19" ht="15">
      <c r="A2718" s="1022">
        <v>2</v>
      </c>
      <c r="B2718" s="1023" t="str">
        <f>'PTRSPI 2026'!D9</f>
        <v>PTRSPI 2</v>
      </c>
      <c r="C2718" s="1022" t="s">
        <v>151</v>
      </c>
      <c r="D2718" s="1057" t="s">
        <v>48</v>
      </c>
      <c r="E2718" s="1023" t="str">
        <f>'PTRSPI 2026'!V9</f>
        <v xml:space="preserve">Oficina de Informática y Desarrollo Tecnológico/Oficina Asesora de Planeación </v>
      </c>
      <c r="F2718" s="1022" t="str">
        <f>'PTRSPI 2026'!E9</f>
        <v xml:space="preserve">Definir la metodología de gestión de riesgos junto con OAP </v>
      </c>
      <c r="G2718" s="1022">
        <v>8</v>
      </c>
      <c r="H2718" s="1022" t="s">
        <v>141</v>
      </c>
      <c r="I2718" s="1022">
        <f>'PTRSPI 2026'!S9</f>
        <v>2</v>
      </c>
      <c r="J2718" s="1022">
        <f>'PTRSPI 2026'!G9+'PTRSPI 2026'!H9+'PTRSPI 2026'!I9+'PTRSPI 2026'!J9+'PTRSPI 2026'!K9+'PTRSPI 2026'!L9+'PTRSPI 2026'!M9+'PTRSPI 2026'!N9</f>
        <v>1</v>
      </c>
      <c r="K2718" s="1022">
        <f>'PTRSPI 2026'!X9+'PTRSPI 2026'!Y9+'PTRSPI 2026'!Z9+'PTRSPI 2026'!AA9+'PTRSPI 2026'!AB9+'PTRSPI 2026'!AC9+'PTRSPI 2026'!AD9+'PTRSPI 2026'!AE9</f>
        <v>0</v>
      </c>
      <c r="L2718" s="1031">
        <f t="shared" si="424"/>
        <v>0.5</v>
      </c>
      <c r="M2718" s="1031">
        <f t="shared" si="425"/>
        <v>0</v>
      </c>
      <c r="N2718" s="1022">
        <f>'PTRSPI 2026'!N9</f>
        <v>0</v>
      </c>
      <c r="O2718" s="1022">
        <f>'PTRSPI 2026'!AE9</f>
        <v>0</v>
      </c>
      <c r="P2718" s="1029" t="e">
        <f t="shared" si="426"/>
        <v>#DIV/0!</v>
      </c>
      <c r="Q2718" s="1029"/>
      <c r="R2718" s="1030">
        <f t="shared" si="427"/>
        <v>-1</v>
      </c>
      <c r="S2718" s="1030">
        <f t="shared" si="428"/>
        <v>0</v>
      </c>
    </row>
    <row r="2719" spans="1:19" ht="15">
      <c r="A2719" s="1022">
        <v>3</v>
      </c>
      <c r="B2719" s="1023" t="str">
        <f>'PTRSPI 2026'!D10</f>
        <v>PTRSPI 3</v>
      </c>
      <c r="C2719" s="1022" t="s">
        <v>151</v>
      </c>
      <c r="D2719" s="1057" t="s">
        <v>48</v>
      </c>
      <c r="E2719" s="1023" t="str">
        <f>'PTRSPI 2026'!V10</f>
        <v xml:space="preserve">Oficina de Informática y Desarrollo Tecnológico/Oficina Asesora de Planeación </v>
      </c>
      <c r="F2719" s="1022" t="str">
        <f>'PTRSPI 2026'!E10</f>
        <v>Definir los riesgos en conjunto con los procesos</v>
      </c>
      <c r="G2719" s="1022">
        <v>8</v>
      </c>
      <c r="H2719" s="1022" t="s">
        <v>141</v>
      </c>
      <c r="I2719" s="1022">
        <f>'PTRSPI 2026'!S10</f>
        <v>1</v>
      </c>
      <c r="J2719" s="1022">
        <f>'PTRSPI 2026'!G10+'PTRSPI 2026'!H10+'PTRSPI 2026'!I10+'PTRSPI 2026'!J10+'PTRSPI 2026'!K10+'PTRSPI 2026'!L10+'PTRSPI 2026'!M10+'PTRSPI 2026'!N10</f>
        <v>1</v>
      </c>
      <c r="K2719" s="1022">
        <f>'PTRSPI 2026'!X10+'PTRSPI 2026'!Y10+'PTRSPI 2026'!Z10+'PTRSPI 2026'!AA10+'PTRSPI 2026'!AB10+'PTRSPI 2026'!AC10+'PTRSPI 2026'!AD10+'PTRSPI 2026'!AE10</f>
        <v>1</v>
      </c>
      <c r="L2719" s="1031">
        <f t="shared" si="424"/>
        <v>1</v>
      </c>
      <c r="M2719" s="1031">
        <f t="shared" si="425"/>
        <v>1</v>
      </c>
      <c r="N2719" s="1022">
        <f>'PTRSPI 2026'!N10</f>
        <v>0</v>
      </c>
      <c r="O2719" s="1022">
        <f>'PTRSPI 2026'!AE10</f>
        <v>0</v>
      </c>
      <c r="P2719" s="1029" t="e">
        <f t="shared" si="426"/>
        <v>#DIV/0!</v>
      </c>
      <c r="Q2719" s="1029"/>
      <c r="R2719" s="1030">
        <f t="shared" si="427"/>
        <v>0</v>
      </c>
      <c r="S2719" s="1030">
        <f t="shared" si="428"/>
        <v>0</v>
      </c>
    </row>
    <row r="2720" spans="1:19" ht="15">
      <c r="A2720" s="1022">
        <v>4</v>
      </c>
      <c r="B2720" s="1023" t="str">
        <f>'PTRSPI 2026'!D11</f>
        <v>PTRSPI 4</v>
      </c>
      <c r="C2720" s="1022" t="s">
        <v>151</v>
      </c>
      <c r="D2720" s="1057" t="s">
        <v>48</v>
      </c>
      <c r="E2720" s="1023" t="str">
        <f>'PTRSPI 2026'!V11</f>
        <v xml:space="preserve">Oficina de informática y Desarrollo Tecnológico/Oficina Asesora de Planeación </v>
      </c>
      <c r="F2720" s="1022" t="str">
        <f>'PTRSPI 2026'!E11</f>
        <v>Implementar el plan de tratamiento de riesgos con sus respectivos controles</v>
      </c>
      <c r="G2720" s="1022">
        <v>8</v>
      </c>
      <c r="H2720" s="1022" t="s">
        <v>141</v>
      </c>
      <c r="I2720" s="1022">
        <f>'PTRSPI 2026'!S11</f>
        <v>1</v>
      </c>
      <c r="J2720" s="1022">
        <f>'PTRSPI 2026'!G11+'PTRSPI 2026'!H11+'PTRSPI 2026'!I11+'PTRSPI 2026'!J11+'PTRSPI 2026'!K11+'PTRSPI 2026'!L11+'PTRSPI 2026'!M11+'PTRSPI 2026'!N11</f>
        <v>1</v>
      </c>
      <c r="K2720" s="1022">
        <f>'PTRSPI 2026'!X11+'PTRSPI 2026'!Y11+'PTRSPI 2026'!Z11+'PTRSPI 2026'!AA11+'PTRSPI 2026'!AB11+'PTRSPI 2026'!AC11+'PTRSPI 2026'!AD11+'PTRSPI 2026'!AE11</f>
        <v>1</v>
      </c>
      <c r="L2720" s="1031">
        <f t="shared" ref="L2720:L2723" si="429">J2720/I2720</f>
        <v>1</v>
      </c>
      <c r="M2720" s="1031">
        <f t="shared" ref="M2720:M2723" si="430">K2720/I2720</f>
        <v>1</v>
      </c>
      <c r="N2720" s="1022">
        <f>'PTRSPI 2026'!N11</f>
        <v>0</v>
      </c>
      <c r="O2720" s="1022">
        <f>'PTRSPI 2026'!AE11</f>
        <v>0</v>
      </c>
      <c r="P2720" s="1029" t="e">
        <f t="shared" ref="P2720:P2723" si="431">O2720/N2720</f>
        <v>#DIV/0!</v>
      </c>
      <c r="Q2720" s="1029"/>
      <c r="R2720" s="1030">
        <f t="shared" ref="R2720:R2723" si="432">K2720-J2720</f>
        <v>0</v>
      </c>
      <c r="S2720" s="1030">
        <f t="shared" ref="S2720:S2723" si="433">O2720-N2720</f>
        <v>0</v>
      </c>
    </row>
    <row r="2721" spans="1:19" ht="15">
      <c r="A2721" s="1022">
        <v>5</v>
      </c>
      <c r="B2721" s="1023" t="str">
        <f>'PTRSPI 2026'!D12</f>
        <v>PTRSPI 5</v>
      </c>
      <c r="C2721" s="1022" t="s">
        <v>151</v>
      </c>
      <c r="D2721" s="1057" t="s">
        <v>48</v>
      </c>
      <c r="E2721" s="1023" t="str">
        <f>'PTRSPI 2026'!V12</f>
        <v xml:space="preserve">Oficina de informática y Desarrollo Tecnológico/Oficina Asesora de Planeación </v>
      </c>
      <c r="F2721" s="1022" t="str">
        <f>'PTRSPI 2026'!E12</f>
        <v xml:space="preserve">Seguimiento al plan de tratamiento de riesgos con sus respectivos controles						</v>
      </c>
      <c r="G2721" s="1022">
        <v>8</v>
      </c>
      <c r="H2721" s="1022" t="s">
        <v>141</v>
      </c>
      <c r="I2721" s="1022">
        <f>'PTRSPI 2026'!S12</f>
        <v>3</v>
      </c>
      <c r="J2721" s="1022">
        <f>'PTRSPI 2026'!G12+'PTRSPI 2026'!H12+'PTRSPI 2026'!I12+'PTRSPI 2026'!J12+'PTRSPI 2026'!K12+'PTRSPI 2026'!L12+'PTRSPI 2026'!M12+'PTRSPI 2026'!N12</f>
        <v>2</v>
      </c>
      <c r="K2721" s="1022">
        <f>'PTRSPI 2026'!X12+'PTRSPI 2026'!Y12+'PTRSPI 2026'!Z12+'PTRSPI 2026'!AA12+'PTRSPI 2026'!AB12+'PTRSPI 2026'!AC12+'PTRSPI 2026'!AD12+'PTRSPI 2026'!AE12</f>
        <v>1</v>
      </c>
      <c r="L2721" s="1031">
        <f t="shared" si="429"/>
        <v>0.66666666666666663</v>
      </c>
      <c r="M2721" s="1031">
        <f t="shared" si="430"/>
        <v>0.33333333333333331</v>
      </c>
      <c r="N2721" s="1022">
        <f>'PTRSPI 2026'!N12</f>
        <v>1</v>
      </c>
      <c r="O2721" s="1022">
        <f>'PTRSPI 2026'!AE12</f>
        <v>0</v>
      </c>
      <c r="P2721" s="1029">
        <f t="shared" si="431"/>
        <v>0</v>
      </c>
      <c r="Q2721" s="1029"/>
      <c r="R2721" s="1030">
        <f t="shared" si="432"/>
        <v>-1</v>
      </c>
      <c r="S2721" s="1030">
        <f t="shared" si="433"/>
        <v>-1</v>
      </c>
    </row>
    <row r="2722" spans="1:19" ht="15">
      <c r="A2722" s="1022">
        <v>6</v>
      </c>
      <c r="B2722" s="1023" t="str">
        <f>'PTRSPI 2026'!D13</f>
        <v>PTRSPI 6</v>
      </c>
      <c r="C2722" s="1022" t="s">
        <v>151</v>
      </c>
      <c r="D2722" s="1057" t="s">
        <v>48</v>
      </c>
      <c r="E2722" s="1023" t="str">
        <f>'PTRSPI 2026'!V13</f>
        <v>Oficina de informática y Desarrollo Tecnológico</v>
      </c>
      <c r="F2722" s="1022" t="str">
        <f>'PTRSPI 2026'!E13</f>
        <v xml:space="preserve">Elaborar y actualizar la Declaración de Aplicabilidad 						</v>
      </c>
      <c r="G2722" s="1022">
        <v>8</v>
      </c>
      <c r="H2722" s="1022" t="s">
        <v>141</v>
      </c>
      <c r="I2722" s="1022">
        <f>'PTRSPI 2026'!S13</f>
        <v>1</v>
      </c>
      <c r="J2722" s="1022">
        <f>'PTRSPI 2026'!G13+'PTRSPI 2026'!H13+'PTRSPI 2026'!I13+'PTRSPI 2026'!J13+'PTRSPI 2026'!K13+'PTRSPI 2026'!L13+'PTRSPI 2026'!M13+'PTRSPI 2026'!N13</f>
        <v>1</v>
      </c>
      <c r="K2722" s="1022">
        <f>'PTRSPI 2026'!X13+'PTRSPI 2026'!Y13+'PTRSPI 2026'!Z13+'PTRSPI 2026'!AA13+'PTRSPI 2026'!AB13+'PTRSPI 2026'!AC13+'PTRSPI 2026'!AD13+'PTRSPI 2026'!AE13</f>
        <v>0</v>
      </c>
      <c r="L2722" s="1031">
        <f t="shared" si="429"/>
        <v>1</v>
      </c>
      <c r="M2722" s="1031">
        <f t="shared" si="430"/>
        <v>0</v>
      </c>
      <c r="N2722" s="1022">
        <f>'PTRSPI 2026'!N13</f>
        <v>0</v>
      </c>
      <c r="O2722" s="1022">
        <f>'PTRSPI 2026'!AE13</f>
        <v>0</v>
      </c>
      <c r="P2722" s="1029" t="e">
        <f t="shared" si="431"/>
        <v>#DIV/0!</v>
      </c>
      <c r="Q2722" s="1029"/>
      <c r="R2722" s="1030">
        <f t="shared" si="432"/>
        <v>-1</v>
      </c>
      <c r="S2722" s="1030">
        <f t="shared" si="433"/>
        <v>0</v>
      </c>
    </row>
    <row r="2723" spans="1:19" ht="15">
      <c r="A2723" s="1022">
        <v>7</v>
      </c>
      <c r="B2723" s="1023" t="str">
        <f>'PTRSPI 2026'!D14</f>
        <v>PTRSPI 7</v>
      </c>
      <c r="C2723" s="1022" t="s">
        <v>151</v>
      </c>
      <c r="D2723" s="1057" t="s">
        <v>48</v>
      </c>
      <c r="E2723" s="1023" t="str">
        <f>'PTRSPI 2026'!V14</f>
        <v xml:space="preserve">Oficina de informática y Desarrollo Tecnológico/Oficina Asesora de Planeación </v>
      </c>
      <c r="F2723" s="1022" t="str">
        <f>'PTRSPI 2026'!E14</f>
        <v>Alinear controles con el Anexo A de ISO 27001:2022</v>
      </c>
      <c r="G2723" s="1022">
        <v>8</v>
      </c>
      <c r="H2723" s="1022" t="s">
        <v>141</v>
      </c>
      <c r="I2723" s="1022">
        <f>'PTRSPI 2026'!S14</f>
        <v>2</v>
      </c>
      <c r="J2723" s="1022">
        <f>'PTRSPI 2026'!G14+'PTRSPI 2026'!H14+'PTRSPI 2026'!I14+'PTRSPI 2026'!J14+'PTRSPI 2026'!K14+'PTRSPI 2026'!L14+'PTRSPI 2026'!M14+'PTRSPI 2026'!N14</f>
        <v>1</v>
      </c>
      <c r="K2723" s="1022">
        <f>'PTRSPI 2026'!X14+'PTRSPI 2026'!Y14+'PTRSPI 2026'!Z14+'PTRSPI 2026'!AA14+'PTRSPI 2026'!AB14+'PTRSPI 2026'!AC14+'PTRSPI 2026'!AD14+'PTRSPI 2026'!AE14</f>
        <v>0</v>
      </c>
      <c r="L2723" s="1031">
        <f t="shared" si="429"/>
        <v>0.5</v>
      </c>
      <c r="M2723" s="1031">
        <f t="shared" si="430"/>
        <v>0</v>
      </c>
      <c r="N2723" s="1022">
        <f>'PTRSPI 2026'!N14</f>
        <v>0</v>
      </c>
      <c r="O2723" s="1022">
        <f>'PTRSPI 2026'!AE14</f>
        <v>0</v>
      </c>
      <c r="P2723" s="1029" t="e">
        <f t="shared" si="431"/>
        <v>#DIV/0!</v>
      </c>
      <c r="Q2723" s="1029"/>
      <c r="R2723" s="1030">
        <f t="shared" si="432"/>
        <v>-1</v>
      </c>
      <c r="S2723" s="1030">
        <f t="shared" si="433"/>
        <v>0</v>
      </c>
    </row>
    <row r="2724" spans="1:19" ht="15">
      <c r="A2724" s="1022">
        <v>8</v>
      </c>
      <c r="B2724" s="1023" t="str">
        <f>'PTRSPI 2026'!D15</f>
        <v>PTRSPI 8</v>
      </c>
      <c r="C2724" s="1022" t="s">
        <v>151</v>
      </c>
      <c r="D2724" s="1057" t="s">
        <v>48</v>
      </c>
      <c r="E2724" s="1023" t="str">
        <f>'PTRSPI 2026'!V15</f>
        <v>Oficina de informática y Desarrollo Tecnológico</v>
      </c>
      <c r="F2724" s="1022" t="str">
        <f>'PTRSPI 2026'!E15</f>
        <v xml:space="preserve">Revisar y actualizar controles en caso de haberse presentado un incidente						</v>
      </c>
      <c r="G2724" s="1022">
        <v>8</v>
      </c>
      <c r="H2724" s="1022" t="s">
        <v>141</v>
      </c>
      <c r="I2724" s="1022">
        <f>'PTRSPI 2026'!S15</f>
        <v>1</v>
      </c>
      <c r="J2724" s="1022">
        <f>'PTRSPI 2026'!G15+'PTRSPI 2026'!H15+'PTRSPI 2026'!I15+'PTRSPI 2026'!J15+'PTRSPI 2026'!K15+'PTRSPI 2026'!L15+'PTRSPI 2026'!M15+'PTRSPI 2026'!N15</f>
        <v>0</v>
      </c>
      <c r="K2724" s="1022">
        <f>'PTRSPI 2026'!X15+'PTRSPI 2026'!Y15+'PTRSPI 2026'!Z15+'PTRSPI 2026'!AA15+'PTRSPI 2026'!AB15+'PTRSPI 2026'!AC15+'PTRSPI 2026'!AD15+'PTRSPI 2026'!AE15</f>
        <v>0</v>
      </c>
      <c r="L2724" s="1031">
        <f t="shared" ref="L2724:L2739" si="434">J2724/I2724</f>
        <v>0</v>
      </c>
      <c r="M2724" s="1031">
        <f t="shared" ref="M2724:M2739" si="435">K2724/I2724</f>
        <v>0</v>
      </c>
      <c r="N2724" s="1022">
        <f>'PTRSPI 2026'!N15</f>
        <v>0</v>
      </c>
      <c r="O2724" s="1022">
        <f>'PTRSPI 2026'!AE15</f>
        <v>0</v>
      </c>
      <c r="P2724" s="1029" t="e">
        <f t="shared" ref="P2724:P2739" si="436">O2724/N2724</f>
        <v>#DIV/0!</v>
      </c>
      <c r="Q2724" s="1029"/>
      <c r="R2724" s="1030">
        <f t="shared" ref="R2724:R2739" si="437">K2724-J2724</f>
        <v>0</v>
      </c>
      <c r="S2724" s="1030">
        <f t="shared" ref="S2724:S2739" si="438">O2724-N2724</f>
        <v>0</v>
      </c>
    </row>
    <row r="2725" spans="1:19" ht="15">
      <c r="A2725" s="1022">
        <v>9</v>
      </c>
      <c r="B2725" s="1023" t="str">
        <f>'PTRSPI 2026'!D16</f>
        <v>PTRSPI 9</v>
      </c>
      <c r="C2725" s="1022" t="s">
        <v>151</v>
      </c>
      <c r="D2725" s="1057" t="s">
        <v>48</v>
      </c>
      <c r="E2725" s="1023" t="str">
        <f>'PTRSPI 2026'!V16</f>
        <v>Oficina de informática y Desarrollo Tecnológico</v>
      </c>
      <c r="F2725" s="1022" t="str">
        <f>'PTRSPI 2026'!E16</f>
        <v>Documentar lecciones aprendidas</v>
      </c>
      <c r="G2725" s="1022">
        <v>8</v>
      </c>
      <c r="H2725" s="1022" t="s">
        <v>141</v>
      </c>
      <c r="I2725" s="1022">
        <f>'PTRSPI 2026'!S16</f>
        <v>2</v>
      </c>
      <c r="J2725" s="1022">
        <f>'PTRSPI 2026'!G16+'PTRSPI 2026'!H16+'PTRSPI 2026'!I16+'PTRSPI 2026'!J16+'PTRSPI 2026'!K16+'PTRSPI 2026'!L16+'PTRSPI 2026'!M16+'PTRSPI 2026'!N16</f>
        <v>1</v>
      </c>
      <c r="K2725" s="1022">
        <f>'PTRSPI 2026'!X16+'PTRSPI 2026'!Y16+'PTRSPI 2026'!Z16+'PTRSPI 2026'!AA16+'PTRSPI 2026'!AB16+'PTRSPI 2026'!AC16+'PTRSPI 2026'!AD16+'PTRSPI 2026'!AE16</f>
        <v>0</v>
      </c>
      <c r="L2725" s="1031">
        <f t="shared" si="434"/>
        <v>0.5</v>
      </c>
      <c r="M2725" s="1031">
        <f t="shared" si="435"/>
        <v>0</v>
      </c>
      <c r="N2725" s="1022">
        <f>'PTRSPI 2026'!N16</f>
        <v>0</v>
      </c>
      <c r="O2725" s="1022">
        <f>'PTRSPI 2026'!AE16</f>
        <v>0</v>
      </c>
      <c r="P2725" s="1029" t="e">
        <f t="shared" si="436"/>
        <v>#DIV/0!</v>
      </c>
      <c r="Q2725" s="1029"/>
      <c r="R2725" s="1030">
        <f t="shared" si="437"/>
        <v>-1</v>
      </c>
      <c r="S2725" s="1030">
        <f t="shared" si="438"/>
        <v>0</v>
      </c>
    </row>
    <row r="2726" spans="1:19" ht="15">
      <c r="A2726" s="1022">
        <v>1</v>
      </c>
      <c r="B2726" s="1023" t="str">
        <f>'PTRSPI 2026'!D8</f>
        <v>PTRSPI 1</v>
      </c>
      <c r="C2726" s="1022" t="s">
        <v>151</v>
      </c>
      <c r="D2726" s="1057" t="s">
        <v>48</v>
      </c>
      <c r="E2726" s="1023" t="str">
        <f>'PTRSPI 2026'!V8</f>
        <v>Oficina de Informática y Desarrollo Tecnológico</v>
      </c>
      <c r="F2726" s="1022" t="str">
        <f>'PTRSPI 2026'!E8</f>
        <v>Actualizar inventario de activos de información</v>
      </c>
      <c r="G2726" s="1022">
        <v>9</v>
      </c>
      <c r="H2726" s="1022" t="s">
        <v>142</v>
      </c>
      <c r="I2726" s="1022">
        <f>'PTRSPI 2026'!S8</f>
        <v>4</v>
      </c>
      <c r="J2726" s="1022">
        <f>'PTRSPI 2026'!G8+'PTRSPI 2026'!H8+'PTRSPI 2026'!I8+'PTRSPI 2026'!J8+'PTRSPI 2026'!K8+'PTRSPI 2026'!L8+'PTRSPI 2026'!M8+'PTRSPI 2026'!N8+'PTRSPI 2026'!O8</f>
        <v>3</v>
      </c>
      <c r="K2726" s="1022">
        <f>'PTRSPI 2026'!X8+'PTRSPI 2026'!Y8+'PTRSPI 2026'!Z8+'PTRSPI 2026'!AA8+'PTRSPI 2026'!AB8+'PTRSPI 2026'!AC8+'PTRSPI 2026'!AD8+'PTRSPI 2026'!AE8+'PTRSPI 2026'!AF8</f>
        <v>1</v>
      </c>
      <c r="L2726" s="1031">
        <f t="shared" ref="L2726:L2734" si="439">J2726/I2726</f>
        <v>0.75</v>
      </c>
      <c r="M2726" s="1031">
        <f t="shared" ref="M2726:M2734" si="440">K2726/I2726</f>
        <v>0.25</v>
      </c>
      <c r="N2726" s="1022">
        <f>'PTRSPI 2026'!O8</f>
        <v>1</v>
      </c>
      <c r="O2726" s="1022">
        <f>'PTRSPI 2026'!AF8</f>
        <v>0</v>
      </c>
      <c r="P2726" s="1029">
        <f t="shared" ref="P2726:P2734" si="441">O2726/N2726</f>
        <v>0</v>
      </c>
      <c r="Q2726" s="1029"/>
      <c r="R2726" s="1030">
        <f t="shared" ref="R2726:R2734" si="442">K2726-J2726</f>
        <v>-2</v>
      </c>
      <c r="S2726" s="1030">
        <f t="shared" ref="S2726:S2734" si="443">O2726-N2726</f>
        <v>-1</v>
      </c>
    </row>
    <row r="2727" spans="1:19" ht="15">
      <c r="A2727" s="1022">
        <v>2</v>
      </c>
      <c r="B2727" s="1023" t="str">
        <f>'PTRSPI 2026'!D9</f>
        <v>PTRSPI 2</v>
      </c>
      <c r="C2727" s="1022" t="s">
        <v>151</v>
      </c>
      <c r="D2727" s="1057" t="s">
        <v>48</v>
      </c>
      <c r="E2727" s="1023" t="str">
        <f>'PTRSPI 2026'!V9</f>
        <v xml:space="preserve">Oficina de Informática y Desarrollo Tecnológico/Oficina Asesora de Planeación </v>
      </c>
      <c r="F2727" s="1022" t="str">
        <f>'PTRSPI 2026'!E9</f>
        <v xml:space="preserve">Definir la metodología de gestión de riesgos junto con OAP </v>
      </c>
      <c r="G2727" s="1022">
        <v>9</v>
      </c>
      <c r="H2727" s="1022" t="s">
        <v>142</v>
      </c>
      <c r="I2727" s="1022">
        <f>'PTRSPI 2026'!S9</f>
        <v>2</v>
      </c>
      <c r="J2727" s="1022">
        <f>'PTRSPI 2026'!G9+'PTRSPI 2026'!H9+'PTRSPI 2026'!I9+'PTRSPI 2026'!J9+'PTRSPI 2026'!K9+'PTRSPI 2026'!L9+'PTRSPI 2026'!M9+'PTRSPI 2026'!N9+'PTRSPI 2026'!O9</f>
        <v>1</v>
      </c>
      <c r="K2727" s="1022">
        <f>'PTRSPI 2026'!X9+'PTRSPI 2026'!Y9+'PTRSPI 2026'!Z9+'PTRSPI 2026'!AA9+'PTRSPI 2026'!AB9+'PTRSPI 2026'!AC9+'PTRSPI 2026'!AD9+'PTRSPI 2026'!AE9+'PTRSPI 2026'!AF9</f>
        <v>0</v>
      </c>
      <c r="L2727" s="1031">
        <f t="shared" si="439"/>
        <v>0.5</v>
      </c>
      <c r="M2727" s="1031">
        <f t="shared" si="440"/>
        <v>0</v>
      </c>
      <c r="N2727" s="1022">
        <f>'PTRSPI 2026'!O9</f>
        <v>0</v>
      </c>
      <c r="O2727" s="1022">
        <f>'PTRSPI 2026'!AF9</f>
        <v>0</v>
      </c>
      <c r="P2727" s="1029" t="e">
        <f t="shared" si="441"/>
        <v>#DIV/0!</v>
      </c>
      <c r="Q2727" s="1029"/>
      <c r="R2727" s="1030">
        <f t="shared" si="442"/>
        <v>-1</v>
      </c>
      <c r="S2727" s="1030">
        <f t="shared" si="443"/>
        <v>0</v>
      </c>
    </row>
    <row r="2728" spans="1:19" ht="15">
      <c r="A2728" s="1022">
        <v>3</v>
      </c>
      <c r="B2728" s="1023" t="str">
        <f>'PTRSPI 2026'!D10</f>
        <v>PTRSPI 3</v>
      </c>
      <c r="C2728" s="1022" t="s">
        <v>151</v>
      </c>
      <c r="D2728" s="1057" t="s">
        <v>48</v>
      </c>
      <c r="E2728" s="1023" t="str">
        <f>'PTRSPI 2026'!V10</f>
        <v xml:space="preserve">Oficina de Informática y Desarrollo Tecnológico/Oficina Asesora de Planeación </v>
      </c>
      <c r="F2728" s="1022" t="str">
        <f>'PTRSPI 2026'!E10</f>
        <v>Definir los riesgos en conjunto con los procesos</v>
      </c>
      <c r="G2728" s="1022">
        <v>9</v>
      </c>
      <c r="H2728" s="1022" t="s">
        <v>142</v>
      </c>
      <c r="I2728" s="1022">
        <f>'PTRSPI 2026'!S10</f>
        <v>1</v>
      </c>
      <c r="J2728" s="1022">
        <f>'PTRSPI 2026'!G10+'PTRSPI 2026'!H10+'PTRSPI 2026'!I10+'PTRSPI 2026'!J10+'PTRSPI 2026'!K10+'PTRSPI 2026'!L10+'PTRSPI 2026'!M10+'PTRSPI 2026'!N10+'PTRSPI 2026'!O10</f>
        <v>1</v>
      </c>
      <c r="K2728" s="1022">
        <f>'PTRSPI 2026'!X10+'PTRSPI 2026'!Y10+'PTRSPI 2026'!Z10+'PTRSPI 2026'!AA10+'PTRSPI 2026'!AB10+'PTRSPI 2026'!AC10+'PTRSPI 2026'!AD10+'PTRSPI 2026'!AE10+'PTRSPI 2026'!AF10</f>
        <v>1</v>
      </c>
      <c r="L2728" s="1031">
        <f t="shared" si="439"/>
        <v>1</v>
      </c>
      <c r="M2728" s="1031">
        <f t="shared" si="440"/>
        <v>1</v>
      </c>
      <c r="N2728" s="1022">
        <f>'PTRSPI 2026'!O10</f>
        <v>0</v>
      </c>
      <c r="O2728" s="1022">
        <f>'PTRSPI 2026'!AF10</f>
        <v>0</v>
      </c>
      <c r="P2728" s="1029" t="e">
        <f t="shared" si="441"/>
        <v>#DIV/0!</v>
      </c>
      <c r="Q2728" s="1029"/>
      <c r="R2728" s="1030">
        <f t="shared" si="442"/>
        <v>0</v>
      </c>
      <c r="S2728" s="1030">
        <f t="shared" si="443"/>
        <v>0</v>
      </c>
    </row>
    <row r="2729" spans="1:19" ht="15">
      <c r="A2729" s="1022">
        <v>4</v>
      </c>
      <c r="B2729" s="1023" t="str">
        <f>'PTRSPI 2026'!D11</f>
        <v>PTRSPI 4</v>
      </c>
      <c r="C2729" s="1022" t="s">
        <v>151</v>
      </c>
      <c r="D2729" s="1057" t="s">
        <v>48</v>
      </c>
      <c r="E2729" s="1023" t="str">
        <f>'PTRSPI 2026'!V11</f>
        <v xml:space="preserve">Oficina de informática y Desarrollo Tecnológico/Oficina Asesora de Planeación </v>
      </c>
      <c r="F2729" s="1022" t="str">
        <f>'PTRSPI 2026'!E11</f>
        <v>Implementar el plan de tratamiento de riesgos con sus respectivos controles</v>
      </c>
      <c r="G2729" s="1022">
        <v>9</v>
      </c>
      <c r="H2729" s="1022" t="s">
        <v>142</v>
      </c>
      <c r="I2729" s="1022">
        <f>'PTRSPI 2026'!S11</f>
        <v>1</v>
      </c>
      <c r="J2729" s="1022">
        <f>'PTRSPI 2026'!G11+'PTRSPI 2026'!H11+'PTRSPI 2026'!I11+'PTRSPI 2026'!J11+'PTRSPI 2026'!K11+'PTRSPI 2026'!L11+'PTRSPI 2026'!M11+'PTRSPI 2026'!N11+'PTRSPI 2026'!O11</f>
        <v>1</v>
      </c>
      <c r="K2729" s="1022">
        <f>'PTRSPI 2026'!X11+'PTRSPI 2026'!Y11+'PTRSPI 2026'!Z11+'PTRSPI 2026'!AA11+'PTRSPI 2026'!AB11+'PTRSPI 2026'!AC11+'PTRSPI 2026'!AD11+'PTRSPI 2026'!AE11+'PTRSPI 2026'!AF11</f>
        <v>1</v>
      </c>
      <c r="L2729" s="1031">
        <f t="shared" si="439"/>
        <v>1</v>
      </c>
      <c r="M2729" s="1031">
        <f t="shared" si="440"/>
        <v>1</v>
      </c>
      <c r="N2729" s="1022">
        <f>'PTRSPI 2026'!O11</f>
        <v>0</v>
      </c>
      <c r="O2729" s="1022">
        <f>'PTRSPI 2026'!AF11</f>
        <v>0</v>
      </c>
      <c r="P2729" s="1029" t="e">
        <f t="shared" si="441"/>
        <v>#DIV/0!</v>
      </c>
      <c r="Q2729" s="1029"/>
      <c r="R2729" s="1030">
        <f t="shared" si="442"/>
        <v>0</v>
      </c>
      <c r="S2729" s="1030">
        <f t="shared" si="443"/>
        <v>0</v>
      </c>
    </row>
    <row r="2730" spans="1:19" ht="15">
      <c r="A2730" s="1022">
        <v>5</v>
      </c>
      <c r="B2730" s="1023" t="str">
        <f>'PTRSPI 2026'!D12</f>
        <v>PTRSPI 5</v>
      </c>
      <c r="C2730" s="1022" t="s">
        <v>151</v>
      </c>
      <c r="D2730" s="1057" t="s">
        <v>48</v>
      </c>
      <c r="E2730" s="1023" t="str">
        <f>'PTRSPI 2026'!V12</f>
        <v xml:space="preserve">Oficina de informática y Desarrollo Tecnológico/Oficina Asesora de Planeación </v>
      </c>
      <c r="F2730" s="1022" t="str">
        <f>'PTRSPI 2026'!E12</f>
        <v xml:space="preserve">Seguimiento al plan de tratamiento de riesgos con sus respectivos controles						</v>
      </c>
      <c r="G2730" s="1022">
        <v>9</v>
      </c>
      <c r="H2730" s="1022" t="s">
        <v>142</v>
      </c>
      <c r="I2730" s="1022">
        <f>'PTRSPI 2026'!S12</f>
        <v>3</v>
      </c>
      <c r="J2730" s="1022">
        <f>'PTRSPI 2026'!G12+'PTRSPI 2026'!H12+'PTRSPI 2026'!I12+'PTRSPI 2026'!J12+'PTRSPI 2026'!K12+'PTRSPI 2026'!L12+'PTRSPI 2026'!M12+'PTRSPI 2026'!N12+'PTRSPI 2026'!O12</f>
        <v>2</v>
      </c>
      <c r="K2730" s="1022">
        <f>'PTRSPI 2026'!X12+'PTRSPI 2026'!Y12+'PTRSPI 2026'!Z12+'PTRSPI 2026'!AA12+'PTRSPI 2026'!AB12+'PTRSPI 2026'!AC12+'PTRSPI 2026'!AD12+'PTRSPI 2026'!AE12+'PTRSPI 2026'!AF12</f>
        <v>1</v>
      </c>
      <c r="L2730" s="1031">
        <f t="shared" si="439"/>
        <v>0.66666666666666663</v>
      </c>
      <c r="M2730" s="1031">
        <f t="shared" si="440"/>
        <v>0.33333333333333331</v>
      </c>
      <c r="N2730" s="1022">
        <f>'PTRSPI 2026'!O12</f>
        <v>0</v>
      </c>
      <c r="O2730" s="1022">
        <f>'PTRSPI 2026'!AF12</f>
        <v>0</v>
      </c>
      <c r="P2730" s="1029" t="e">
        <f t="shared" si="441"/>
        <v>#DIV/0!</v>
      </c>
      <c r="Q2730" s="1029"/>
      <c r="R2730" s="1030">
        <f t="shared" si="442"/>
        <v>-1</v>
      </c>
      <c r="S2730" s="1030">
        <f t="shared" si="443"/>
        <v>0</v>
      </c>
    </row>
    <row r="2731" spans="1:19" ht="15">
      <c r="A2731" s="1022">
        <v>6</v>
      </c>
      <c r="B2731" s="1023" t="str">
        <f>'PTRSPI 2026'!D13</f>
        <v>PTRSPI 6</v>
      </c>
      <c r="C2731" s="1022" t="s">
        <v>151</v>
      </c>
      <c r="D2731" s="1057" t="s">
        <v>48</v>
      </c>
      <c r="E2731" s="1023" t="str">
        <f>'PTRSPI 2026'!V13</f>
        <v>Oficina de informática y Desarrollo Tecnológico</v>
      </c>
      <c r="F2731" s="1022" t="str">
        <f>'PTRSPI 2026'!E13</f>
        <v xml:space="preserve">Elaborar y actualizar la Declaración de Aplicabilidad 						</v>
      </c>
      <c r="G2731" s="1022">
        <v>9</v>
      </c>
      <c r="H2731" s="1022" t="s">
        <v>142</v>
      </c>
      <c r="I2731" s="1022">
        <f>'PTRSPI 2026'!S13</f>
        <v>1</v>
      </c>
      <c r="J2731" s="1022">
        <f>'PTRSPI 2026'!G13+'PTRSPI 2026'!H13+'PTRSPI 2026'!I13+'PTRSPI 2026'!J13+'PTRSPI 2026'!K13+'PTRSPI 2026'!L13+'PTRSPI 2026'!M13+'PTRSPI 2026'!N13+'PTRSPI 2026'!O13</f>
        <v>1</v>
      </c>
      <c r="K2731" s="1022">
        <f>'PTRSPI 2026'!X13+'PTRSPI 2026'!Y13+'PTRSPI 2026'!Z13+'PTRSPI 2026'!AA13+'PTRSPI 2026'!AB13+'PTRSPI 2026'!AC13+'PTRSPI 2026'!AD13+'PTRSPI 2026'!AE13+'PTRSPI 2026'!AF13</f>
        <v>0</v>
      </c>
      <c r="L2731" s="1031">
        <f t="shared" si="439"/>
        <v>1</v>
      </c>
      <c r="M2731" s="1031">
        <f t="shared" si="440"/>
        <v>0</v>
      </c>
      <c r="N2731" s="1022">
        <f>'PTRSPI 2026'!O13</f>
        <v>0</v>
      </c>
      <c r="O2731" s="1022">
        <f>'PTRSPI 2026'!AF13</f>
        <v>0</v>
      </c>
      <c r="P2731" s="1029" t="e">
        <f t="shared" si="441"/>
        <v>#DIV/0!</v>
      </c>
      <c r="Q2731" s="1029"/>
      <c r="R2731" s="1030">
        <f t="shared" si="442"/>
        <v>-1</v>
      </c>
      <c r="S2731" s="1030">
        <f t="shared" si="443"/>
        <v>0</v>
      </c>
    </row>
    <row r="2732" spans="1:19" ht="15">
      <c r="A2732" s="1022">
        <v>7</v>
      </c>
      <c r="B2732" s="1023" t="str">
        <f>'PTRSPI 2026'!D14</f>
        <v>PTRSPI 7</v>
      </c>
      <c r="C2732" s="1022" t="s">
        <v>151</v>
      </c>
      <c r="D2732" s="1057" t="s">
        <v>48</v>
      </c>
      <c r="E2732" s="1023" t="str">
        <f>'PTRSPI 2026'!V14</f>
        <v xml:space="preserve">Oficina de informática y Desarrollo Tecnológico/Oficina Asesora de Planeación </v>
      </c>
      <c r="F2732" s="1022" t="str">
        <f>'PTRSPI 2026'!E14</f>
        <v>Alinear controles con el Anexo A de ISO 27001:2022</v>
      </c>
      <c r="G2732" s="1022">
        <v>9</v>
      </c>
      <c r="H2732" s="1022" t="s">
        <v>142</v>
      </c>
      <c r="I2732" s="1022">
        <f>'PTRSPI 2026'!S14</f>
        <v>2</v>
      </c>
      <c r="J2732" s="1022">
        <f>'PTRSPI 2026'!G14+'PTRSPI 2026'!H14+'PTRSPI 2026'!I14+'PTRSPI 2026'!J14+'PTRSPI 2026'!K14+'PTRSPI 2026'!L14+'PTRSPI 2026'!M14+'PTRSPI 2026'!N14+'PTRSPI 2026'!O14</f>
        <v>1</v>
      </c>
      <c r="K2732" s="1022">
        <f>'PTRSPI 2026'!X14+'PTRSPI 2026'!Y14+'PTRSPI 2026'!Z14+'PTRSPI 2026'!AA14+'PTRSPI 2026'!AB14+'PTRSPI 2026'!AC14+'PTRSPI 2026'!AD14+'PTRSPI 2026'!AE14+'PTRSPI 2026'!AF14</f>
        <v>0</v>
      </c>
      <c r="L2732" s="1031">
        <f t="shared" si="439"/>
        <v>0.5</v>
      </c>
      <c r="M2732" s="1031">
        <f t="shared" si="440"/>
        <v>0</v>
      </c>
      <c r="N2732" s="1022">
        <f>'PTRSPI 2026'!O14</f>
        <v>0</v>
      </c>
      <c r="O2732" s="1022">
        <f>'PTRSPI 2026'!AF14</f>
        <v>0</v>
      </c>
      <c r="P2732" s="1029" t="e">
        <f t="shared" si="441"/>
        <v>#DIV/0!</v>
      </c>
      <c r="Q2732" s="1029"/>
      <c r="R2732" s="1030">
        <f t="shared" si="442"/>
        <v>-1</v>
      </c>
      <c r="S2732" s="1030">
        <f t="shared" si="443"/>
        <v>0</v>
      </c>
    </row>
    <row r="2733" spans="1:19" ht="15">
      <c r="A2733" s="1022">
        <v>8</v>
      </c>
      <c r="B2733" s="1023" t="str">
        <f>'PTRSPI 2026'!D15</f>
        <v>PTRSPI 8</v>
      </c>
      <c r="C2733" s="1022" t="s">
        <v>151</v>
      </c>
      <c r="D2733" s="1057" t="s">
        <v>48</v>
      </c>
      <c r="E2733" s="1023" t="str">
        <f>'PTRSPI 2026'!V15</f>
        <v>Oficina de informática y Desarrollo Tecnológico</v>
      </c>
      <c r="F2733" s="1022" t="str">
        <f>'PTRSPI 2026'!E15</f>
        <v xml:space="preserve">Revisar y actualizar controles en caso de haberse presentado un incidente						</v>
      </c>
      <c r="G2733" s="1022">
        <v>9</v>
      </c>
      <c r="H2733" s="1022" t="s">
        <v>142</v>
      </c>
      <c r="I2733" s="1022">
        <f>'PTRSPI 2026'!S15</f>
        <v>1</v>
      </c>
      <c r="J2733" s="1022">
        <f>'PTRSPI 2026'!G15+'PTRSPI 2026'!H15+'PTRSPI 2026'!I15+'PTRSPI 2026'!J15+'PTRSPI 2026'!K15+'PTRSPI 2026'!L15+'PTRSPI 2026'!M15+'PTRSPI 2026'!N15+'PTRSPI 2026'!O15</f>
        <v>1</v>
      </c>
      <c r="K2733" s="1022">
        <f>'PTRSPI 2026'!X15+'PTRSPI 2026'!Y15+'PTRSPI 2026'!Z15+'PTRSPI 2026'!AA15+'PTRSPI 2026'!AB15+'PTRSPI 2026'!AC15+'PTRSPI 2026'!AD15+'PTRSPI 2026'!AE15+'PTRSPI 2026'!AF15</f>
        <v>0</v>
      </c>
      <c r="L2733" s="1031">
        <f t="shared" si="439"/>
        <v>1</v>
      </c>
      <c r="M2733" s="1031">
        <f t="shared" si="440"/>
        <v>0</v>
      </c>
      <c r="N2733" s="1022">
        <f>'PTRSPI 2026'!O15</f>
        <v>1</v>
      </c>
      <c r="O2733" s="1022">
        <f>'PTRSPI 2026'!AF15</f>
        <v>0</v>
      </c>
      <c r="P2733" s="1029">
        <f t="shared" si="441"/>
        <v>0</v>
      </c>
      <c r="Q2733" s="1029"/>
      <c r="R2733" s="1030">
        <f t="shared" si="442"/>
        <v>-1</v>
      </c>
      <c r="S2733" s="1030">
        <f t="shared" si="443"/>
        <v>-1</v>
      </c>
    </row>
    <row r="2734" spans="1:19" ht="15">
      <c r="A2734" s="1022">
        <v>9</v>
      </c>
      <c r="B2734" s="1023" t="str">
        <f>'PTRSPI 2026'!D16</f>
        <v>PTRSPI 9</v>
      </c>
      <c r="C2734" s="1022" t="s">
        <v>151</v>
      </c>
      <c r="D2734" s="1057" t="s">
        <v>48</v>
      </c>
      <c r="E2734" s="1023" t="str">
        <f>'PTRSPI 2026'!V16</f>
        <v>Oficina de informática y Desarrollo Tecnológico</v>
      </c>
      <c r="F2734" s="1022" t="str">
        <f>'PTRSPI 2026'!E16</f>
        <v>Documentar lecciones aprendidas</v>
      </c>
      <c r="G2734" s="1022">
        <v>9</v>
      </c>
      <c r="H2734" s="1022" t="s">
        <v>142</v>
      </c>
      <c r="I2734" s="1022">
        <f>'PTRSPI 2026'!S16</f>
        <v>2</v>
      </c>
      <c r="J2734" s="1022">
        <f>'PTRSPI 2026'!G16+'PTRSPI 2026'!H16+'PTRSPI 2026'!I16+'PTRSPI 2026'!J16+'PTRSPI 2026'!K16+'PTRSPI 2026'!L16+'PTRSPI 2026'!M16+'PTRSPI 2026'!N16+'PTRSPI 2026'!O16</f>
        <v>1</v>
      </c>
      <c r="K2734" s="1022">
        <f>'PTRSPI 2026'!X16+'PTRSPI 2026'!Y16+'PTRSPI 2026'!Z16+'PTRSPI 2026'!AA16+'PTRSPI 2026'!AB16+'PTRSPI 2026'!AC16+'PTRSPI 2026'!AD16+'PTRSPI 2026'!AE16+'PTRSPI 2026'!AF16</f>
        <v>0</v>
      </c>
      <c r="L2734" s="1031">
        <f t="shared" si="439"/>
        <v>0.5</v>
      </c>
      <c r="M2734" s="1031">
        <f t="shared" si="440"/>
        <v>0</v>
      </c>
      <c r="N2734" s="1022">
        <f>'PTRSPI 2026'!O16</f>
        <v>0</v>
      </c>
      <c r="O2734" s="1022">
        <f>'PTRSPI 2026'!AF16</f>
        <v>0</v>
      </c>
      <c r="P2734" s="1029" t="e">
        <f t="shared" si="441"/>
        <v>#DIV/0!</v>
      </c>
      <c r="Q2734" s="1029"/>
      <c r="R2734" s="1030">
        <f t="shared" si="442"/>
        <v>-1</v>
      </c>
      <c r="S2734" s="1030">
        <f t="shared" si="443"/>
        <v>0</v>
      </c>
    </row>
    <row r="2735" spans="1:19" ht="15">
      <c r="A2735" s="1022">
        <v>1</v>
      </c>
      <c r="B2735" s="1023" t="str">
        <f>'PTRSPI 2026'!D8</f>
        <v>PTRSPI 1</v>
      </c>
      <c r="C2735" s="1022" t="s">
        <v>151</v>
      </c>
      <c r="D2735" s="1057" t="s">
        <v>48</v>
      </c>
      <c r="E2735" s="1023" t="str">
        <f>'PTRSPI 2026'!V8</f>
        <v>Oficina de Informática y Desarrollo Tecnológico</v>
      </c>
      <c r="F2735" s="1022" t="str">
        <f>'PTRSPI 2026'!E8</f>
        <v>Actualizar inventario de activos de información</v>
      </c>
      <c r="G2735" s="1022">
        <v>10</v>
      </c>
      <c r="H2735" s="1022" t="s">
        <v>143</v>
      </c>
      <c r="I2735" s="1022">
        <f>'PTRSPI 2026'!S8</f>
        <v>4</v>
      </c>
      <c r="J2735" s="1022">
        <f>'PTRSPI 2026'!G8+'PTRSPI 2026'!H8+'PTRSPI 2026'!I8+'PTRSPI 2026'!J8+'PTRSPI 2026'!K8+'PTRSPI 2026'!L8+'PTRSPI 2026'!M8+'PTRSPI 2026'!N8+'PTRSPI 2026'!O8+'PTRSPI 2026'!P8</f>
        <v>3</v>
      </c>
      <c r="K2735" s="1022">
        <f>'PTRSPI 2026'!X8+'PTRSPI 2026'!Y8+'PTRSPI 2026'!Z8+'PTRSPI 2026'!AA8+'PTRSPI 2026'!AB8+'PTRSPI 2026'!AC8+'PTRSPI 2026'!AD8+'PTRSPI 2026'!AE8+'PTRSPI 2026'!AF8+'PTRSPI 2026'!AG8</f>
        <v>1</v>
      </c>
      <c r="L2735" s="1031">
        <f>J2735/I2735</f>
        <v>0.75</v>
      </c>
      <c r="M2735" s="1031">
        <f>K2735/I2735</f>
        <v>0.25</v>
      </c>
      <c r="N2735" s="1022">
        <f>'PTRSPI 2026'!P8</f>
        <v>0</v>
      </c>
      <c r="O2735" s="1022">
        <f>'PTRSPI 2026'!AG8</f>
        <v>0</v>
      </c>
      <c r="P2735" s="1029" t="e">
        <f>O2735/N2735</f>
        <v>#DIV/0!</v>
      </c>
      <c r="Q2735" s="1029"/>
      <c r="R2735" s="1030">
        <f>K2735-J2735</f>
        <v>-2</v>
      </c>
      <c r="S2735" s="1030">
        <f>O2735-N2735</f>
        <v>0</v>
      </c>
    </row>
    <row r="2736" spans="1:19" ht="15">
      <c r="A2736" s="1022">
        <v>2</v>
      </c>
      <c r="B2736" s="1023" t="str">
        <f>'PTRSPI 2026'!D9</f>
        <v>PTRSPI 2</v>
      </c>
      <c r="C2736" s="1022" t="s">
        <v>151</v>
      </c>
      <c r="D2736" s="1057" t="s">
        <v>48</v>
      </c>
      <c r="E2736" s="1023" t="str">
        <f>'PTRSPI 2026'!V9</f>
        <v xml:space="preserve">Oficina de Informática y Desarrollo Tecnológico/Oficina Asesora de Planeación </v>
      </c>
      <c r="F2736" s="1022" t="str">
        <f>'PTRSPI 2026'!E9</f>
        <v xml:space="preserve">Definir la metodología de gestión de riesgos junto con OAP </v>
      </c>
      <c r="G2736" s="1022">
        <v>10</v>
      </c>
      <c r="H2736" s="1022" t="s">
        <v>143</v>
      </c>
      <c r="I2736" s="1022">
        <f>'PTRSPI 2026'!S9</f>
        <v>2</v>
      </c>
      <c r="J2736" s="1022">
        <f>'PTRSPI 2026'!G9+'PTRSPI 2026'!H9+'PTRSPI 2026'!I9+'PTRSPI 2026'!J9+'PTRSPI 2026'!K9+'PTRSPI 2026'!L9+'PTRSPI 2026'!M9+'PTRSPI 2026'!N9+'PTRSPI 2026'!O9+'PTRSPI 2026'!P9</f>
        <v>1</v>
      </c>
      <c r="K2736" s="1022">
        <f>'PTRSPI 2026'!X9+'PTRSPI 2026'!Y9+'PTRSPI 2026'!Z9+'PTRSPI 2026'!AA9+'PTRSPI 2026'!AB9+'PTRSPI 2026'!AC9+'PTRSPI 2026'!AD9+'PTRSPI 2026'!AE9+'PTRSPI 2026'!AF9+'PTRSPI 2026'!AG9</f>
        <v>0</v>
      </c>
      <c r="L2736" s="1031">
        <f>J2736/I2736</f>
        <v>0.5</v>
      </c>
      <c r="M2736" s="1031">
        <f>K2736/I2736</f>
        <v>0</v>
      </c>
      <c r="N2736" s="1022">
        <f>'PTRSPI 2026'!P9</f>
        <v>0</v>
      </c>
      <c r="O2736" s="1022">
        <f>'PTRSPI 2026'!AG9</f>
        <v>0</v>
      </c>
      <c r="P2736" s="1029" t="e">
        <f>O2736/N2736</f>
        <v>#DIV/0!</v>
      </c>
      <c r="Q2736" s="1029"/>
      <c r="R2736" s="1030">
        <f>K2736-J2736</f>
        <v>-1</v>
      </c>
      <c r="S2736" s="1030">
        <f>O2736-N2736</f>
        <v>0</v>
      </c>
    </row>
    <row r="2737" spans="1:19" ht="15">
      <c r="A2737" s="1022">
        <v>3</v>
      </c>
      <c r="B2737" s="1023" t="str">
        <f>'PTRSPI 2026'!D10</f>
        <v>PTRSPI 3</v>
      </c>
      <c r="C2737" s="1022" t="s">
        <v>151</v>
      </c>
      <c r="D2737" s="1057" t="s">
        <v>48</v>
      </c>
      <c r="E2737" s="1023" t="str">
        <f>'PTRSPI 2026'!V10</f>
        <v xml:space="preserve">Oficina de Informática y Desarrollo Tecnológico/Oficina Asesora de Planeación </v>
      </c>
      <c r="F2737" s="1022" t="str">
        <f>'PTRSPI 2026'!E10</f>
        <v>Definir los riesgos en conjunto con los procesos</v>
      </c>
      <c r="G2737" s="1022">
        <v>10</v>
      </c>
      <c r="H2737" s="1022" t="s">
        <v>143</v>
      </c>
      <c r="I2737" s="1022">
        <f>'PTRSPI 2026'!S10</f>
        <v>1</v>
      </c>
      <c r="J2737" s="1022">
        <f>'PTRSPI 2026'!G10+'PTRSPI 2026'!H10+'PTRSPI 2026'!I10+'PTRSPI 2026'!J10+'PTRSPI 2026'!K10+'PTRSPI 2026'!L10+'PTRSPI 2026'!M10+'PTRSPI 2026'!N10+'PTRSPI 2026'!O10+'PTRSPI 2026'!P10</f>
        <v>1</v>
      </c>
      <c r="K2737" s="1022">
        <f>'PTRSPI 2026'!X10+'PTRSPI 2026'!Y10+'PTRSPI 2026'!Z10+'PTRSPI 2026'!AA10+'PTRSPI 2026'!AB10+'PTRSPI 2026'!AC10+'PTRSPI 2026'!AD10+'PTRSPI 2026'!AE10+'PTRSPI 2026'!AF10+'PTRSPI 2026'!AG10</f>
        <v>1</v>
      </c>
      <c r="L2737" s="1031">
        <f>J2737/I2737</f>
        <v>1</v>
      </c>
      <c r="M2737" s="1031">
        <f>K2737/I2737</f>
        <v>1</v>
      </c>
      <c r="N2737" s="1022">
        <f>'PTRSPI 2026'!P10</f>
        <v>0</v>
      </c>
      <c r="O2737" s="1022">
        <f>'PTRSPI 2026'!AG10</f>
        <v>0</v>
      </c>
      <c r="P2737" s="1029" t="e">
        <f>O2737/N2737</f>
        <v>#DIV/0!</v>
      </c>
      <c r="Q2737" s="1029"/>
      <c r="R2737" s="1030">
        <f>K2737-J2737</f>
        <v>0</v>
      </c>
      <c r="S2737" s="1030">
        <f>O2737-N2737</f>
        <v>0</v>
      </c>
    </row>
    <row r="2738" spans="1:19" ht="15">
      <c r="A2738" s="1022">
        <v>4</v>
      </c>
      <c r="B2738" s="1023" t="str">
        <f>'PTRSPI 2026'!D11</f>
        <v>PTRSPI 4</v>
      </c>
      <c r="C2738" s="1022" t="s">
        <v>151</v>
      </c>
      <c r="D2738" s="1057" t="s">
        <v>48</v>
      </c>
      <c r="E2738" s="1023" t="str">
        <f>'PTRSPI 2026'!V11</f>
        <v xml:space="preserve">Oficina de informática y Desarrollo Tecnológico/Oficina Asesora de Planeación </v>
      </c>
      <c r="F2738" s="1022" t="str">
        <f>'PTRSPI 2026'!E11</f>
        <v>Implementar el plan de tratamiento de riesgos con sus respectivos controles</v>
      </c>
      <c r="G2738" s="1022">
        <v>10</v>
      </c>
      <c r="H2738" s="1022" t="s">
        <v>143</v>
      </c>
      <c r="I2738" s="1022">
        <f>'PTRSPI 2026'!S11</f>
        <v>1</v>
      </c>
      <c r="J2738" s="1022">
        <f>'PTRSPI 2026'!G11+'PTRSPI 2026'!H11+'PTRSPI 2026'!I11+'PTRSPI 2026'!J11+'PTRSPI 2026'!K11+'PTRSPI 2026'!L11+'PTRSPI 2026'!M11+'PTRSPI 2026'!N11+'PTRSPI 2026'!O11+'PTRSPI 2026'!P11</f>
        <v>1</v>
      </c>
      <c r="K2738" s="1022">
        <f>'PTRSPI 2026'!X11+'PTRSPI 2026'!Y11+'PTRSPI 2026'!Z11+'PTRSPI 2026'!AA11+'PTRSPI 2026'!AB11+'PTRSPI 2026'!AC11+'PTRSPI 2026'!AD11+'PTRSPI 2026'!AE11+'PTRSPI 2026'!AF11+'PTRSPI 2026'!AG11</f>
        <v>1</v>
      </c>
      <c r="L2738" s="1031">
        <f t="shared" si="434"/>
        <v>1</v>
      </c>
      <c r="M2738" s="1031">
        <f t="shared" si="435"/>
        <v>1</v>
      </c>
      <c r="N2738" s="1022">
        <f>'PTRSPI 2026'!P11</f>
        <v>0</v>
      </c>
      <c r="O2738" s="1022">
        <f>'PTRSPI 2026'!AG11</f>
        <v>0</v>
      </c>
      <c r="P2738" s="1029" t="e">
        <f t="shared" si="436"/>
        <v>#DIV/0!</v>
      </c>
      <c r="Q2738" s="1029"/>
      <c r="R2738" s="1030">
        <f t="shared" si="437"/>
        <v>0</v>
      </c>
      <c r="S2738" s="1030">
        <f t="shared" si="438"/>
        <v>0</v>
      </c>
    </row>
    <row r="2739" spans="1:19" ht="15">
      <c r="A2739" s="1022">
        <v>5</v>
      </c>
      <c r="B2739" s="1023" t="str">
        <f>'PTRSPI 2026'!D12</f>
        <v>PTRSPI 5</v>
      </c>
      <c r="C2739" s="1022" t="s">
        <v>151</v>
      </c>
      <c r="D2739" s="1057" t="s">
        <v>48</v>
      </c>
      <c r="E2739" s="1023" t="str">
        <f>'PTRSPI 2026'!V12</f>
        <v xml:space="preserve">Oficina de informática y Desarrollo Tecnológico/Oficina Asesora de Planeación </v>
      </c>
      <c r="F2739" s="1022" t="str">
        <f>'PTRSPI 2026'!E12</f>
        <v xml:space="preserve">Seguimiento al plan de tratamiento de riesgos con sus respectivos controles						</v>
      </c>
      <c r="G2739" s="1022">
        <v>10</v>
      </c>
      <c r="H2739" s="1022" t="s">
        <v>143</v>
      </c>
      <c r="I2739" s="1022">
        <f>'PTRSPI 2026'!S12</f>
        <v>3</v>
      </c>
      <c r="J2739" s="1022">
        <f>'PTRSPI 2026'!G12+'PTRSPI 2026'!H12+'PTRSPI 2026'!I12+'PTRSPI 2026'!J12+'PTRSPI 2026'!K12+'PTRSPI 2026'!L12+'PTRSPI 2026'!M12+'PTRSPI 2026'!N12+'PTRSPI 2026'!O12+'PTRSPI 2026'!P12</f>
        <v>2</v>
      </c>
      <c r="K2739" s="1022">
        <f>'PTRSPI 2026'!X12+'PTRSPI 2026'!Y12+'PTRSPI 2026'!Z12+'PTRSPI 2026'!AA12+'PTRSPI 2026'!AB12+'PTRSPI 2026'!AC12+'PTRSPI 2026'!AD12+'PTRSPI 2026'!AE12+'PTRSPI 2026'!AF12+'PTRSPI 2026'!AG12</f>
        <v>1</v>
      </c>
      <c r="L2739" s="1031">
        <f t="shared" si="434"/>
        <v>0.66666666666666663</v>
      </c>
      <c r="M2739" s="1031">
        <f t="shared" si="435"/>
        <v>0.33333333333333331</v>
      </c>
      <c r="N2739" s="1022">
        <f>'PTRSPI 2026'!P12</f>
        <v>0</v>
      </c>
      <c r="O2739" s="1022">
        <f>'PTRSPI 2026'!AG12</f>
        <v>0</v>
      </c>
      <c r="P2739" s="1029" t="e">
        <f t="shared" si="436"/>
        <v>#DIV/0!</v>
      </c>
      <c r="Q2739" s="1029"/>
      <c r="R2739" s="1030">
        <f t="shared" si="437"/>
        <v>-1</v>
      </c>
      <c r="S2739" s="1030">
        <f t="shared" si="438"/>
        <v>0</v>
      </c>
    </row>
    <row r="2740" spans="1:19" ht="15">
      <c r="A2740" s="1022">
        <v>6</v>
      </c>
      <c r="B2740" s="1023" t="str">
        <f>'PTRSPI 2026'!D13</f>
        <v>PTRSPI 6</v>
      </c>
      <c r="C2740" s="1022" t="s">
        <v>151</v>
      </c>
      <c r="D2740" s="1057" t="s">
        <v>48</v>
      </c>
      <c r="E2740" s="1023" t="str">
        <f>'PTRSPI 2026'!V13</f>
        <v>Oficina de informática y Desarrollo Tecnológico</v>
      </c>
      <c r="F2740" s="1022" t="str">
        <f>'PTRSPI 2026'!E13</f>
        <v xml:space="preserve">Elaborar y actualizar la Declaración de Aplicabilidad 						</v>
      </c>
      <c r="G2740" s="1022">
        <v>10</v>
      </c>
      <c r="H2740" s="1022" t="s">
        <v>143</v>
      </c>
      <c r="I2740" s="1022">
        <f>'PTRSPI 2026'!S13</f>
        <v>1</v>
      </c>
      <c r="J2740" s="1022">
        <f>'PTRSPI 2026'!G13+'PTRSPI 2026'!H13+'PTRSPI 2026'!I13+'PTRSPI 2026'!J13+'PTRSPI 2026'!K13+'PTRSPI 2026'!L13+'PTRSPI 2026'!M13+'PTRSPI 2026'!N13+'PTRSPI 2026'!O13+'PTRSPI 2026'!P13</f>
        <v>1</v>
      </c>
      <c r="K2740" s="1022">
        <f>'PTRSPI 2026'!X13+'PTRSPI 2026'!Y13+'PTRSPI 2026'!Z13+'PTRSPI 2026'!AA13+'PTRSPI 2026'!AB13+'PTRSPI 2026'!AC13+'PTRSPI 2026'!AD13+'PTRSPI 2026'!AE13+'PTRSPI 2026'!AF13+'PTRSPI 2026'!AG13</f>
        <v>0</v>
      </c>
      <c r="L2740" s="1031">
        <f t="shared" ref="L2740:L2743" si="444">J2740/I2740</f>
        <v>1</v>
      </c>
      <c r="M2740" s="1031">
        <f t="shared" ref="M2740:M2743" si="445">K2740/I2740</f>
        <v>0</v>
      </c>
      <c r="N2740" s="1022">
        <f>'PTRSPI 2026'!P13</f>
        <v>0</v>
      </c>
      <c r="O2740" s="1022">
        <f>'PTRSPI 2026'!AG13</f>
        <v>0</v>
      </c>
      <c r="P2740" s="1029" t="e">
        <f t="shared" ref="P2740:P2743" si="446">O2740/N2740</f>
        <v>#DIV/0!</v>
      </c>
      <c r="Q2740" s="1029"/>
      <c r="R2740" s="1030">
        <f t="shared" ref="R2740:R2743" si="447">K2740-J2740</f>
        <v>-1</v>
      </c>
      <c r="S2740" s="1030">
        <f t="shared" ref="S2740:S2743" si="448">O2740-N2740</f>
        <v>0</v>
      </c>
    </row>
    <row r="2741" spans="1:19" ht="15">
      <c r="A2741" s="1022">
        <v>7</v>
      </c>
      <c r="B2741" s="1023" t="str">
        <f>'PTRSPI 2026'!D14</f>
        <v>PTRSPI 7</v>
      </c>
      <c r="C2741" s="1022" t="s">
        <v>151</v>
      </c>
      <c r="D2741" s="1057" t="s">
        <v>48</v>
      </c>
      <c r="E2741" s="1023" t="str">
        <f>'PTRSPI 2026'!V14</f>
        <v xml:space="preserve">Oficina de informática y Desarrollo Tecnológico/Oficina Asesora de Planeación </v>
      </c>
      <c r="F2741" s="1022" t="str">
        <f>'PTRSPI 2026'!E14</f>
        <v>Alinear controles con el Anexo A de ISO 27001:2022</v>
      </c>
      <c r="G2741" s="1022">
        <v>10</v>
      </c>
      <c r="H2741" s="1022" t="s">
        <v>143</v>
      </c>
      <c r="I2741" s="1022">
        <f>'PTRSPI 2026'!S14</f>
        <v>2</v>
      </c>
      <c r="J2741" s="1022">
        <f>'PTRSPI 2026'!G14+'PTRSPI 2026'!H14+'PTRSPI 2026'!I14+'PTRSPI 2026'!J14+'PTRSPI 2026'!K14+'PTRSPI 2026'!L14+'PTRSPI 2026'!M14+'PTRSPI 2026'!N14+'PTRSPI 2026'!O14+'PTRSPI 2026'!P14</f>
        <v>1</v>
      </c>
      <c r="K2741" s="1022">
        <f>'PTRSPI 2026'!X14+'PTRSPI 2026'!Y14+'PTRSPI 2026'!Z14+'PTRSPI 2026'!AA14+'PTRSPI 2026'!AB14+'PTRSPI 2026'!AC14+'PTRSPI 2026'!AD14+'PTRSPI 2026'!AE14+'PTRSPI 2026'!AF14+'PTRSPI 2026'!AG14</f>
        <v>0</v>
      </c>
      <c r="L2741" s="1031">
        <f t="shared" si="444"/>
        <v>0.5</v>
      </c>
      <c r="M2741" s="1031">
        <f t="shared" si="445"/>
        <v>0</v>
      </c>
      <c r="N2741" s="1022">
        <f>'PTRSPI 2026'!P14</f>
        <v>0</v>
      </c>
      <c r="O2741" s="1022">
        <f>'PTRSPI 2026'!AG14</f>
        <v>0</v>
      </c>
      <c r="P2741" s="1029" t="e">
        <f t="shared" si="446"/>
        <v>#DIV/0!</v>
      </c>
      <c r="Q2741" s="1029"/>
      <c r="R2741" s="1030">
        <f t="shared" si="447"/>
        <v>-1</v>
      </c>
      <c r="S2741" s="1030">
        <f t="shared" si="448"/>
        <v>0</v>
      </c>
    </row>
    <row r="2742" spans="1:19" ht="15">
      <c r="A2742" s="1022">
        <v>8</v>
      </c>
      <c r="B2742" s="1023" t="str">
        <f>'PTRSPI 2026'!D15</f>
        <v>PTRSPI 8</v>
      </c>
      <c r="C2742" s="1022" t="s">
        <v>151</v>
      </c>
      <c r="D2742" s="1057" t="s">
        <v>48</v>
      </c>
      <c r="E2742" s="1023" t="str">
        <f>'PTRSPI 2026'!V15</f>
        <v>Oficina de informática y Desarrollo Tecnológico</v>
      </c>
      <c r="F2742" s="1022" t="str">
        <f>'PTRSPI 2026'!E15</f>
        <v xml:space="preserve">Revisar y actualizar controles en caso de haberse presentado un incidente						</v>
      </c>
      <c r="G2742" s="1022">
        <v>10</v>
      </c>
      <c r="H2742" s="1022" t="s">
        <v>143</v>
      </c>
      <c r="I2742" s="1022">
        <f>'PTRSPI 2026'!S15</f>
        <v>1</v>
      </c>
      <c r="J2742" s="1022">
        <f>'PTRSPI 2026'!G15+'PTRSPI 2026'!H15+'PTRSPI 2026'!I15+'PTRSPI 2026'!J15+'PTRSPI 2026'!K15+'PTRSPI 2026'!L15+'PTRSPI 2026'!M15+'PTRSPI 2026'!N15+'PTRSPI 2026'!O15+'PTRSPI 2026'!P15</f>
        <v>1</v>
      </c>
      <c r="K2742" s="1022">
        <f>'PTRSPI 2026'!X15+'PTRSPI 2026'!Y15+'PTRSPI 2026'!Z15+'PTRSPI 2026'!AA15+'PTRSPI 2026'!AB15+'PTRSPI 2026'!AC15+'PTRSPI 2026'!AD15+'PTRSPI 2026'!AE15+'PTRSPI 2026'!AF15+'PTRSPI 2026'!AG15</f>
        <v>0</v>
      </c>
      <c r="L2742" s="1031">
        <f t="shared" si="444"/>
        <v>1</v>
      </c>
      <c r="M2742" s="1031">
        <f t="shared" si="445"/>
        <v>0</v>
      </c>
      <c r="N2742" s="1022">
        <f>'PTRSPI 2026'!P15</f>
        <v>0</v>
      </c>
      <c r="O2742" s="1022">
        <f>'PTRSPI 2026'!AG15</f>
        <v>0</v>
      </c>
      <c r="P2742" s="1029" t="e">
        <f t="shared" si="446"/>
        <v>#DIV/0!</v>
      </c>
      <c r="Q2742" s="1029"/>
      <c r="R2742" s="1030">
        <f t="shared" si="447"/>
        <v>-1</v>
      </c>
      <c r="S2742" s="1030">
        <f t="shared" si="448"/>
        <v>0</v>
      </c>
    </row>
    <row r="2743" spans="1:19" ht="15">
      <c r="A2743" s="1022">
        <v>9</v>
      </c>
      <c r="B2743" s="1023" t="str">
        <f>'PTRSPI 2026'!D16</f>
        <v>PTRSPI 9</v>
      </c>
      <c r="C2743" s="1022" t="s">
        <v>151</v>
      </c>
      <c r="D2743" s="1057" t="s">
        <v>48</v>
      </c>
      <c r="E2743" s="1023" t="str">
        <f>'PTRSPI 2026'!V16</f>
        <v>Oficina de informática y Desarrollo Tecnológico</v>
      </c>
      <c r="F2743" s="1022" t="str">
        <f>'PTRSPI 2026'!E16</f>
        <v>Documentar lecciones aprendidas</v>
      </c>
      <c r="G2743" s="1022">
        <v>10</v>
      </c>
      <c r="H2743" s="1022" t="s">
        <v>143</v>
      </c>
      <c r="I2743" s="1022">
        <f>'PTRSPI 2026'!S16</f>
        <v>2</v>
      </c>
      <c r="J2743" s="1022">
        <f>'PTRSPI 2026'!G16+'PTRSPI 2026'!H16+'PTRSPI 2026'!I16+'PTRSPI 2026'!J16+'PTRSPI 2026'!K16+'PTRSPI 2026'!L16+'PTRSPI 2026'!M16+'PTRSPI 2026'!N16+'PTRSPI 2026'!O16+'PTRSPI 2026'!P16</f>
        <v>1</v>
      </c>
      <c r="K2743" s="1022">
        <f>'PTRSPI 2026'!X16+'PTRSPI 2026'!Y16+'PTRSPI 2026'!Z16+'PTRSPI 2026'!AA16+'PTRSPI 2026'!AB16+'PTRSPI 2026'!AC16+'PTRSPI 2026'!AD16+'PTRSPI 2026'!AE16+'PTRSPI 2026'!AF16+'PTRSPI 2026'!AG16</f>
        <v>0</v>
      </c>
      <c r="L2743" s="1031">
        <f t="shared" si="444"/>
        <v>0.5</v>
      </c>
      <c r="M2743" s="1031">
        <f t="shared" si="445"/>
        <v>0</v>
      </c>
      <c r="N2743" s="1022">
        <f>'PTRSPI 2026'!P16</f>
        <v>0</v>
      </c>
      <c r="O2743" s="1022">
        <f>'PTRSPI 2026'!AG16</f>
        <v>0</v>
      </c>
      <c r="P2743" s="1029" t="e">
        <f t="shared" si="446"/>
        <v>#DIV/0!</v>
      </c>
      <c r="Q2743" s="1029"/>
      <c r="R2743" s="1030">
        <f t="shared" si="447"/>
        <v>-1</v>
      </c>
      <c r="S2743" s="1030">
        <f t="shared" si="448"/>
        <v>0</v>
      </c>
    </row>
    <row r="2744" spans="1:19" ht="15">
      <c r="A2744" s="1022">
        <v>1</v>
      </c>
      <c r="B2744" s="1023" t="str">
        <f>'PTRSPI 2026'!D8</f>
        <v>PTRSPI 1</v>
      </c>
      <c r="C2744" s="1022" t="s">
        <v>151</v>
      </c>
      <c r="D2744" s="1057" t="s">
        <v>48</v>
      </c>
      <c r="E2744" s="1023" t="str">
        <f>'PTRSPI 2026'!V8</f>
        <v>Oficina de Informática y Desarrollo Tecnológico</v>
      </c>
      <c r="F2744" s="1022" t="str">
        <f>'PTRSPI 2026'!E8</f>
        <v>Actualizar inventario de activos de información</v>
      </c>
      <c r="G2744" s="1022">
        <v>11</v>
      </c>
      <c r="H2744" s="1022" t="s">
        <v>144</v>
      </c>
      <c r="I2744" s="1022">
        <f>'PTRSPI 2026'!S8</f>
        <v>4</v>
      </c>
      <c r="J2744" s="1022">
        <f>'PTRSPI 2026'!G8+'PTRSPI 2026'!H8+'PTRSPI 2026'!I8+'PTRSPI 2026'!J8+'PTRSPI 2026'!K8+'PTRSPI 2026'!L8+'PTRSPI 2026'!M8+'PTRSPI 2026'!N8+'PTRSPI 2026'!O8+'PTRSPI 2026'!P8+'PTRSPI 2026'!Q8</f>
        <v>3</v>
      </c>
      <c r="K2744" s="1022">
        <f>'PTRSPI 2026'!X8+'PTRSPI 2026'!Y8+'PTRSPI 2026'!Z8+'PTRSPI 2026'!AA8+'PTRSPI 2026'!AB8+'PTRSPI 2026'!AC8+'PTRSPI 2026'!AD8+'PTRSPI 2026'!AE8+'PTRSPI 2026'!AF8+'PTRSPI 2026'!AG8+'PTRSPI 2026'!AH8</f>
        <v>1</v>
      </c>
      <c r="L2744" s="1031">
        <f t="shared" ref="L2744:L2752" si="449">J2744/I2744</f>
        <v>0.75</v>
      </c>
      <c r="M2744" s="1031">
        <f t="shared" ref="M2744:M2752" si="450">K2744/I2744</f>
        <v>0.25</v>
      </c>
      <c r="N2744" s="1022">
        <f>'PTRSPI 2026'!Q8</f>
        <v>0</v>
      </c>
      <c r="O2744" s="1022">
        <f>'PTRSPI 2026'!AH8</f>
        <v>0</v>
      </c>
      <c r="P2744" s="1029" t="e">
        <f t="shared" ref="P2744:P2752" si="451">O2744/N2744</f>
        <v>#DIV/0!</v>
      </c>
      <c r="Q2744" s="1029"/>
      <c r="R2744" s="1030">
        <f t="shared" ref="R2744:R2752" si="452">K2744-J2744</f>
        <v>-2</v>
      </c>
      <c r="S2744" s="1030">
        <f t="shared" ref="S2744:S2752" si="453">O2744-N2744</f>
        <v>0</v>
      </c>
    </row>
    <row r="2745" spans="1:19" ht="15">
      <c r="A2745" s="1022">
        <v>2</v>
      </c>
      <c r="B2745" s="1023" t="str">
        <f>'PTRSPI 2026'!D9</f>
        <v>PTRSPI 2</v>
      </c>
      <c r="C2745" s="1022" t="s">
        <v>151</v>
      </c>
      <c r="D2745" s="1057" t="s">
        <v>48</v>
      </c>
      <c r="E2745" s="1023" t="str">
        <f>'PTRSPI 2026'!V9</f>
        <v xml:space="preserve">Oficina de Informática y Desarrollo Tecnológico/Oficina Asesora de Planeación </v>
      </c>
      <c r="F2745" s="1022" t="str">
        <f>'PTRSPI 2026'!E9</f>
        <v xml:space="preserve">Definir la metodología de gestión de riesgos junto con OAP </v>
      </c>
      <c r="G2745" s="1022">
        <v>11</v>
      </c>
      <c r="H2745" s="1022" t="s">
        <v>144</v>
      </c>
      <c r="I2745" s="1022">
        <f>'PTRSPI 2026'!S9</f>
        <v>2</v>
      </c>
      <c r="J2745" s="1022">
        <f>'PTRSPI 2026'!G9+'PTRSPI 2026'!H9+'PTRSPI 2026'!I9+'PTRSPI 2026'!J9+'PTRSPI 2026'!K9+'PTRSPI 2026'!L9+'PTRSPI 2026'!M9+'PTRSPI 2026'!N9+'PTRSPI 2026'!O9+'PTRSPI 2026'!P9+'PTRSPI 2026'!Q9</f>
        <v>2</v>
      </c>
      <c r="K2745" s="1022">
        <f>'PTRSPI 2026'!X9+'PTRSPI 2026'!Y9+'PTRSPI 2026'!Z9+'PTRSPI 2026'!AA9+'PTRSPI 2026'!AB9+'PTRSPI 2026'!AC9+'PTRSPI 2026'!AD9+'PTRSPI 2026'!AE9+'PTRSPI 2026'!AF9+'PTRSPI 2026'!AG9+'PTRSPI 2026'!AH9</f>
        <v>0</v>
      </c>
      <c r="L2745" s="1031">
        <f t="shared" si="449"/>
        <v>1</v>
      </c>
      <c r="M2745" s="1031">
        <f t="shared" si="450"/>
        <v>0</v>
      </c>
      <c r="N2745" s="1022">
        <f>'PTRSPI 2026'!Q9</f>
        <v>1</v>
      </c>
      <c r="O2745" s="1022">
        <f>'PTRSPI 2026'!AH9</f>
        <v>0</v>
      </c>
      <c r="P2745" s="1029">
        <f t="shared" si="451"/>
        <v>0</v>
      </c>
      <c r="Q2745" s="1029"/>
      <c r="R2745" s="1030">
        <f t="shared" si="452"/>
        <v>-2</v>
      </c>
      <c r="S2745" s="1030">
        <f t="shared" si="453"/>
        <v>-1</v>
      </c>
    </row>
    <row r="2746" spans="1:19" ht="15">
      <c r="A2746" s="1022">
        <v>3</v>
      </c>
      <c r="B2746" s="1023" t="str">
        <f>'PTRSPI 2026'!D10</f>
        <v>PTRSPI 3</v>
      </c>
      <c r="C2746" s="1022" t="s">
        <v>151</v>
      </c>
      <c r="D2746" s="1057" t="s">
        <v>48</v>
      </c>
      <c r="E2746" s="1023" t="str">
        <f>'PTRSPI 2026'!V10</f>
        <v xml:space="preserve">Oficina de Informática y Desarrollo Tecnológico/Oficina Asesora de Planeación </v>
      </c>
      <c r="F2746" s="1022" t="str">
        <f>'PTRSPI 2026'!E10</f>
        <v>Definir los riesgos en conjunto con los procesos</v>
      </c>
      <c r="G2746" s="1022">
        <v>11</v>
      </c>
      <c r="H2746" s="1022" t="s">
        <v>144</v>
      </c>
      <c r="I2746" s="1022">
        <f>'PTRSPI 2026'!S10</f>
        <v>1</v>
      </c>
      <c r="J2746" s="1022">
        <f>'PTRSPI 2026'!G10+'PTRSPI 2026'!H10+'PTRSPI 2026'!I10+'PTRSPI 2026'!J10+'PTRSPI 2026'!K10+'PTRSPI 2026'!L10+'PTRSPI 2026'!M10+'PTRSPI 2026'!N10+'PTRSPI 2026'!O10+'PTRSPI 2026'!P10+'PTRSPI 2026'!Q10</f>
        <v>1</v>
      </c>
      <c r="K2746" s="1022">
        <f>'PTRSPI 2026'!X10+'PTRSPI 2026'!Y10+'PTRSPI 2026'!Z10+'PTRSPI 2026'!AA10+'PTRSPI 2026'!AB10+'PTRSPI 2026'!AC10+'PTRSPI 2026'!AD10+'PTRSPI 2026'!AE10+'PTRSPI 2026'!AF10+'PTRSPI 2026'!AG10+'PTRSPI 2026'!AH10</f>
        <v>1</v>
      </c>
      <c r="L2746" s="1031">
        <f t="shared" si="449"/>
        <v>1</v>
      </c>
      <c r="M2746" s="1031">
        <f t="shared" si="450"/>
        <v>1</v>
      </c>
      <c r="N2746" s="1022">
        <f>'PTRSPI 2026'!Q10</f>
        <v>0</v>
      </c>
      <c r="O2746" s="1022">
        <f>'PTRSPI 2026'!AH10</f>
        <v>0</v>
      </c>
      <c r="P2746" s="1029" t="e">
        <f t="shared" si="451"/>
        <v>#DIV/0!</v>
      </c>
      <c r="Q2746" s="1029"/>
      <c r="R2746" s="1030">
        <f t="shared" si="452"/>
        <v>0</v>
      </c>
      <c r="S2746" s="1030">
        <f t="shared" si="453"/>
        <v>0</v>
      </c>
    </row>
    <row r="2747" spans="1:19" ht="15">
      <c r="A2747" s="1022">
        <v>4</v>
      </c>
      <c r="B2747" s="1023" t="str">
        <f>'PTRSPI 2026'!D11</f>
        <v>PTRSPI 4</v>
      </c>
      <c r="C2747" s="1022" t="s">
        <v>151</v>
      </c>
      <c r="D2747" s="1057" t="s">
        <v>48</v>
      </c>
      <c r="E2747" s="1023" t="str">
        <f>'PTRSPI 2026'!V11</f>
        <v xml:space="preserve">Oficina de informática y Desarrollo Tecnológico/Oficina Asesora de Planeación </v>
      </c>
      <c r="F2747" s="1022" t="str">
        <f>'PTRSPI 2026'!E11</f>
        <v>Implementar el plan de tratamiento de riesgos con sus respectivos controles</v>
      </c>
      <c r="G2747" s="1022">
        <v>11</v>
      </c>
      <c r="H2747" s="1022" t="s">
        <v>144</v>
      </c>
      <c r="I2747" s="1022">
        <f>'PTRSPI 2026'!S11</f>
        <v>1</v>
      </c>
      <c r="J2747" s="1022">
        <f>'PTRSPI 2026'!G11+'PTRSPI 2026'!H11+'PTRSPI 2026'!I11+'PTRSPI 2026'!J11+'PTRSPI 2026'!K11+'PTRSPI 2026'!L11+'PTRSPI 2026'!M11+'PTRSPI 2026'!N11+'PTRSPI 2026'!O11+'PTRSPI 2026'!P11+'PTRSPI 2026'!Q11</f>
        <v>1</v>
      </c>
      <c r="K2747" s="1022">
        <f>'PTRSPI 2026'!X11+'PTRSPI 2026'!Y11+'PTRSPI 2026'!Z11+'PTRSPI 2026'!AA11+'PTRSPI 2026'!AB11+'PTRSPI 2026'!AC11+'PTRSPI 2026'!AD11+'PTRSPI 2026'!AE11+'PTRSPI 2026'!AF11+'PTRSPI 2026'!AG11+'PTRSPI 2026'!AH11</f>
        <v>1</v>
      </c>
      <c r="L2747" s="1031">
        <f t="shared" si="449"/>
        <v>1</v>
      </c>
      <c r="M2747" s="1031">
        <f t="shared" si="450"/>
        <v>1</v>
      </c>
      <c r="N2747" s="1022">
        <f>'PTRSPI 2026'!Q11</f>
        <v>0</v>
      </c>
      <c r="O2747" s="1022">
        <f>'PTRSPI 2026'!AH11</f>
        <v>0</v>
      </c>
      <c r="P2747" s="1029" t="e">
        <f t="shared" si="451"/>
        <v>#DIV/0!</v>
      </c>
      <c r="Q2747" s="1029"/>
      <c r="R2747" s="1030">
        <f t="shared" si="452"/>
        <v>0</v>
      </c>
      <c r="S2747" s="1030">
        <f t="shared" si="453"/>
        <v>0</v>
      </c>
    </row>
    <row r="2748" spans="1:19" ht="15">
      <c r="A2748" s="1022">
        <v>5</v>
      </c>
      <c r="B2748" s="1023" t="str">
        <f>'PTRSPI 2026'!D12</f>
        <v>PTRSPI 5</v>
      </c>
      <c r="C2748" s="1022" t="s">
        <v>151</v>
      </c>
      <c r="D2748" s="1057" t="s">
        <v>48</v>
      </c>
      <c r="E2748" s="1023" t="str">
        <f>'PTRSPI 2026'!V12</f>
        <v xml:space="preserve">Oficina de informática y Desarrollo Tecnológico/Oficina Asesora de Planeación </v>
      </c>
      <c r="F2748" s="1022" t="str">
        <f>'PTRSPI 2026'!E12</f>
        <v xml:space="preserve">Seguimiento al plan de tratamiento de riesgos con sus respectivos controles						</v>
      </c>
      <c r="G2748" s="1022">
        <v>11</v>
      </c>
      <c r="H2748" s="1022" t="s">
        <v>144</v>
      </c>
      <c r="I2748" s="1022">
        <f>'PTRSPI 2026'!S12</f>
        <v>3</v>
      </c>
      <c r="J2748" s="1022">
        <f>'PTRSPI 2026'!G12+'PTRSPI 2026'!H12+'PTRSPI 2026'!I12+'PTRSPI 2026'!J12+'PTRSPI 2026'!K12+'PTRSPI 2026'!L12+'PTRSPI 2026'!M12+'PTRSPI 2026'!N12+'PTRSPI 2026'!O12+'PTRSPI 2026'!P12+'PTRSPI 2026'!Q12</f>
        <v>2</v>
      </c>
      <c r="K2748" s="1022">
        <f>'PTRSPI 2026'!X12+'PTRSPI 2026'!Y12+'PTRSPI 2026'!Z12+'PTRSPI 2026'!AA12+'PTRSPI 2026'!AB12+'PTRSPI 2026'!AC12+'PTRSPI 2026'!AD12+'PTRSPI 2026'!AE12+'PTRSPI 2026'!AF12+'PTRSPI 2026'!AG12+'PTRSPI 2026'!AH12</f>
        <v>1</v>
      </c>
      <c r="L2748" s="1031">
        <f t="shared" si="449"/>
        <v>0.66666666666666663</v>
      </c>
      <c r="M2748" s="1031">
        <f t="shared" si="450"/>
        <v>0.33333333333333331</v>
      </c>
      <c r="N2748" s="1022">
        <f>'PTRSPI 2026'!Q12</f>
        <v>0</v>
      </c>
      <c r="O2748" s="1022">
        <f>'PTRSPI 2026'!AH12</f>
        <v>0</v>
      </c>
      <c r="P2748" s="1029" t="e">
        <f t="shared" si="451"/>
        <v>#DIV/0!</v>
      </c>
      <c r="Q2748" s="1029"/>
      <c r="R2748" s="1030">
        <f t="shared" si="452"/>
        <v>-1</v>
      </c>
      <c r="S2748" s="1030">
        <f t="shared" si="453"/>
        <v>0</v>
      </c>
    </row>
    <row r="2749" spans="1:19" ht="15">
      <c r="A2749" s="1022">
        <v>6</v>
      </c>
      <c r="B2749" s="1023" t="str">
        <f>'PTRSPI 2026'!D13</f>
        <v>PTRSPI 6</v>
      </c>
      <c r="C2749" s="1022" t="s">
        <v>151</v>
      </c>
      <c r="D2749" s="1057" t="s">
        <v>48</v>
      </c>
      <c r="E2749" s="1023" t="str">
        <f>'PTRSPI 2026'!V13</f>
        <v>Oficina de informática y Desarrollo Tecnológico</v>
      </c>
      <c r="F2749" s="1022" t="str">
        <f>'PTRSPI 2026'!E13</f>
        <v xml:space="preserve">Elaborar y actualizar la Declaración de Aplicabilidad 						</v>
      </c>
      <c r="G2749" s="1022">
        <v>11</v>
      </c>
      <c r="H2749" s="1022" t="s">
        <v>144</v>
      </c>
      <c r="I2749" s="1022">
        <f>'PTRSPI 2026'!S13</f>
        <v>1</v>
      </c>
      <c r="J2749" s="1022">
        <f>'PTRSPI 2026'!G13+'PTRSPI 2026'!H13+'PTRSPI 2026'!I13+'PTRSPI 2026'!J13+'PTRSPI 2026'!K13+'PTRSPI 2026'!L13+'PTRSPI 2026'!M13+'PTRSPI 2026'!N13+'PTRSPI 2026'!O13+'PTRSPI 2026'!P13+'PTRSPI 2026'!Q13</f>
        <v>1</v>
      </c>
      <c r="K2749" s="1022">
        <f>'PTRSPI 2026'!X13+'PTRSPI 2026'!Y13+'PTRSPI 2026'!Z13+'PTRSPI 2026'!AA13+'PTRSPI 2026'!AB13+'PTRSPI 2026'!AC13+'PTRSPI 2026'!AD13+'PTRSPI 2026'!AE13+'PTRSPI 2026'!AF13+'PTRSPI 2026'!AG13+'PTRSPI 2026'!AH13</f>
        <v>0</v>
      </c>
      <c r="L2749" s="1031">
        <f t="shared" si="449"/>
        <v>1</v>
      </c>
      <c r="M2749" s="1031">
        <f t="shared" si="450"/>
        <v>0</v>
      </c>
      <c r="N2749" s="1022">
        <f>'PTRSPI 2026'!Q13</f>
        <v>0</v>
      </c>
      <c r="O2749" s="1022">
        <f>'PTRSPI 2026'!AH13</f>
        <v>0</v>
      </c>
      <c r="P2749" s="1029" t="e">
        <f t="shared" si="451"/>
        <v>#DIV/0!</v>
      </c>
      <c r="Q2749" s="1029"/>
      <c r="R2749" s="1030">
        <f t="shared" si="452"/>
        <v>-1</v>
      </c>
      <c r="S2749" s="1030">
        <f t="shared" si="453"/>
        <v>0</v>
      </c>
    </row>
    <row r="2750" spans="1:19" ht="15">
      <c r="A2750" s="1022">
        <v>7</v>
      </c>
      <c r="B2750" s="1023" t="str">
        <f>'PTRSPI 2026'!D14</f>
        <v>PTRSPI 7</v>
      </c>
      <c r="C2750" s="1022" t="s">
        <v>151</v>
      </c>
      <c r="D2750" s="1057" t="s">
        <v>48</v>
      </c>
      <c r="E2750" s="1023" t="str">
        <f>'PTRSPI 2026'!V14</f>
        <v xml:space="preserve">Oficina de informática y Desarrollo Tecnológico/Oficina Asesora de Planeación </v>
      </c>
      <c r="F2750" s="1022" t="str">
        <f>'PTRSPI 2026'!E14</f>
        <v>Alinear controles con el Anexo A de ISO 27001:2022</v>
      </c>
      <c r="G2750" s="1022">
        <v>11</v>
      </c>
      <c r="H2750" s="1022" t="s">
        <v>144</v>
      </c>
      <c r="I2750" s="1022">
        <f>'PTRSPI 2026'!S14</f>
        <v>2</v>
      </c>
      <c r="J2750" s="1022">
        <f>'PTRSPI 2026'!G14+'PTRSPI 2026'!H14+'PTRSPI 2026'!I14+'PTRSPI 2026'!J14+'PTRSPI 2026'!K14+'PTRSPI 2026'!L14+'PTRSPI 2026'!M14+'PTRSPI 2026'!N14+'PTRSPI 2026'!O14+'PTRSPI 2026'!P14+'PTRSPI 2026'!Q14</f>
        <v>1</v>
      </c>
      <c r="K2750" s="1022">
        <f>'PTRSPI 2026'!X14+'PTRSPI 2026'!Y14+'PTRSPI 2026'!Z14+'PTRSPI 2026'!AA14+'PTRSPI 2026'!AB14+'PTRSPI 2026'!AC14+'PTRSPI 2026'!AD14+'PTRSPI 2026'!AE14+'PTRSPI 2026'!AF14+'PTRSPI 2026'!AG14+'PTRSPI 2026'!AH14</f>
        <v>0</v>
      </c>
      <c r="L2750" s="1031">
        <f t="shared" si="449"/>
        <v>0.5</v>
      </c>
      <c r="M2750" s="1031">
        <f t="shared" si="450"/>
        <v>0</v>
      </c>
      <c r="N2750" s="1022">
        <f>'PTRSPI 2026'!Q14</f>
        <v>0</v>
      </c>
      <c r="O2750" s="1022">
        <f>'PTRSPI 2026'!AH14</f>
        <v>0</v>
      </c>
      <c r="P2750" s="1029" t="e">
        <f t="shared" si="451"/>
        <v>#DIV/0!</v>
      </c>
      <c r="Q2750" s="1029"/>
      <c r="R2750" s="1030">
        <f t="shared" si="452"/>
        <v>-1</v>
      </c>
      <c r="S2750" s="1030">
        <f t="shared" si="453"/>
        <v>0</v>
      </c>
    </row>
    <row r="2751" spans="1:19" ht="15">
      <c r="A2751" s="1022">
        <v>8</v>
      </c>
      <c r="B2751" s="1023" t="str">
        <f>'PTRSPI 2026'!D15</f>
        <v>PTRSPI 8</v>
      </c>
      <c r="C2751" s="1022" t="s">
        <v>151</v>
      </c>
      <c r="D2751" s="1057" t="s">
        <v>48</v>
      </c>
      <c r="E2751" s="1023" t="str">
        <f>'PTRSPI 2026'!V15</f>
        <v>Oficina de informática y Desarrollo Tecnológico</v>
      </c>
      <c r="F2751" s="1022" t="str">
        <f>'PTRSPI 2026'!E15</f>
        <v xml:space="preserve">Revisar y actualizar controles en caso de haberse presentado un incidente						</v>
      </c>
      <c r="G2751" s="1022">
        <v>11</v>
      </c>
      <c r="H2751" s="1022" t="s">
        <v>144</v>
      </c>
      <c r="I2751" s="1022">
        <f>'PTRSPI 2026'!S15</f>
        <v>1</v>
      </c>
      <c r="J2751" s="1022">
        <f>'PTRSPI 2026'!G15+'PTRSPI 2026'!H15+'PTRSPI 2026'!I15+'PTRSPI 2026'!J15+'PTRSPI 2026'!K15+'PTRSPI 2026'!L15+'PTRSPI 2026'!M15+'PTRSPI 2026'!N15+'PTRSPI 2026'!O15+'PTRSPI 2026'!P15+'PTRSPI 2026'!Q15</f>
        <v>1</v>
      </c>
      <c r="K2751" s="1022">
        <f>'PTRSPI 2026'!X15+'PTRSPI 2026'!Y15+'PTRSPI 2026'!Z15+'PTRSPI 2026'!AA15+'PTRSPI 2026'!AB15+'PTRSPI 2026'!AC15+'PTRSPI 2026'!AD15+'PTRSPI 2026'!AE15+'PTRSPI 2026'!AF15+'PTRSPI 2026'!AG15+'PTRSPI 2026'!AH15</f>
        <v>0</v>
      </c>
      <c r="L2751" s="1031">
        <f t="shared" si="449"/>
        <v>1</v>
      </c>
      <c r="M2751" s="1031">
        <f t="shared" si="450"/>
        <v>0</v>
      </c>
      <c r="N2751" s="1022">
        <f>'PTRSPI 2026'!Q15</f>
        <v>0</v>
      </c>
      <c r="O2751" s="1022">
        <f>'PTRSPI 2026'!AH15</f>
        <v>0</v>
      </c>
      <c r="P2751" s="1029" t="e">
        <f t="shared" si="451"/>
        <v>#DIV/0!</v>
      </c>
      <c r="Q2751" s="1029"/>
      <c r="R2751" s="1030">
        <f t="shared" si="452"/>
        <v>-1</v>
      </c>
      <c r="S2751" s="1030">
        <f t="shared" si="453"/>
        <v>0</v>
      </c>
    </row>
    <row r="2752" spans="1:19" ht="15">
      <c r="A2752" s="1022">
        <v>9</v>
      </c>
      <c r="B2752" s="1023" t="str">
        <f>'PTRSPI 2026'!D16</f>
        <v>PTRSPI 9</v>
      </c>
      <c r="C2752" s="1022" t="s">
        <v>151</v>
      </c>
      <c r="D2752" s="1057" t="s">
        <v>48</v>
      </c>
      <c r="E2752" s="1023" t="str">
        <f>'PTRSPI 2026'!V16</f>
        <v>Oficina de informática y Desarrollo Tecnológico</v>
      </c>
      <c r="F2752" s="1022" t="str">
        <f>'PTRSPI 2026'!E16</f>
        <v>Documentar lecciones aprendidas</v>
      </c>
      <c r="G2752" s="1022">
        <v>11</v>
      </c>
      <c r="H2752" s="1022" t="s">
        <v>144</v>
      </c>
      <c r="I2752" s="1022">
        <f>'PTRSPI 2026'!S16</f>
        <v>2</v>
      </c>
      <c r="J2752" s="1022">
        <f>'PTRSPI 2026'!G16+'PTRSPI 2026'!H16+'PTRSPI 2026'!I16+'PTRSPI 2026'!J16+'PTRSPI 2026'!K16+'PTRSPI 2026'!L16+'PTRSPI 2026'!M16+'PTRSPI 2026'!N16+'PTRSPI 2026'!O16+'PTRSPI 2026'!P16+'PTRSPI 2026'!Q16</f>
        <v>1</v>
      </c>
      <c r="K2752" s="1022">
        <f>'PTRSPI 2026'!X16+'PTRSPI 2026'!Y16+'PTRSPI 2026'!Z16+'PTRSPI 2026'!AA16+'PTRSPI 2026'!AB16+'PTRSPI 2026'!AC16+'PTRSPI 2026'!AD16+'PTRSPI 2026'!AE16+'PTRSPI 2026'!AF16+'PTRSPI 2026'!AG16+'PTRSPI 2026'!AH16</f>
        <v>0</v>
      </c>
      <c r="L2752" s="1031">
        <f t="shared" si="449"/>
        <v>0.5</v>
      </c>
      <c r="M2752" s="1031">
        <f t="shared" si="450"/>
        <v>0</v>
      </c>
      <c r="N2752" s="1022">
        <f>'PTRSPI 2026'!Q16</f>
        <v>0</v>
      </c>
      <c r="O2752" s="1022">
        <f>'PTRSPI 2026'!AH16</f>
        <v>0</v>
      </c>
      <c r="P2752" s="1029" t="e">
        <f t="shared" si="451"/>
        <v>#DIV/0!</v>
      </c>
      <c r="Q2752" s="1029"/>
      <c r="R2752" s="1030">
        <f t="shared" si="452"/>
        <v>-1</v>
      </c>
      <c r="S2752" s="1030">
        <f t="shared" si="453"/>
        <v>0</v>
      </c>
    </row>
    <row r="2753" spans="1:19" ht="15">
      <c r="A2753" s="1022">
        <v>1</v>
      </c>
      <c r="B2753" s="1023" t="str">
        <f>'PTRSPI 2026'!D8</f>
        <v>PTRSPI 1</v>
      </c>
      <c r="C2753" s="1022" t="s">
        <v>151</v>
      </c>
      <c r="D2753" s="1057" t="s">
        <v>48</v>
      </c>
      <c r="E2753" s="1023" t="str">
        <f>'PTRSPI 2026'!V8</f>
        <v>Oficina de Informática y Desarrollo Tecnológico</v>
      </c>
      <c r="F2753" s="1022" t="str">
        <f>'PTRSPI 2026'!E8</f>
        <v>Actualizar inventario de activos de información</v>
      </c>
      <c r="G2753" s="1022">
        <v>12</v>
      </c>
      <c r="H2753" s="1022" t="s">
        <v>145</v>
      </c>
      <c r="I2753" s="1022">
        <f>'PTRSPI 2026'!S8</f>
        <v>4</v>
      </c>
      <c r="J2753" s="1022">
        <f>'PTRSPI 2026'!G8+'PTRSPI 2026'!H8+'PTRSPI 2026'!I8+'PTRSPI 2026'!J8+'PTRSPI 2026'!K8+'PTRSPI 2026'!L8+'PTRSPI 2026'!M8+'PTRSPI 2026'!N8+'PTRSPI 2026'!O8+'PTRSPI 2026'!P8+'PTRSPI 2026'!Q8+'PTRSPI 2026'!R8</f>
        <v>4</v>
      </c>
      <c r="K2753" s="1022">
        <f>'PTRSPI 2026'!X8+'PTRSPI 2026'!Y8+'PTRSPI 2026'!Z8+'PTRSPI 2026'!AA8+'PTRSPI 2026'!AB8+'PTRSPI 2026'!AC8+'PTRSPI 2026'!AD8+'PTRSPI 2026'!AE8+'PTRSPI 2026'!AF8+'PTRSPI 2026'!AG8+'PTRSPI 2026'!AH8+'PTRSPI 2026'!AI8</f>
        <v>1</v>
      </c>
      <c r="L2753" s="1031">
        <f t="shared" ref="L2753:L2761" si="454">J2753/I2753</f>
        <v>1</v>
      </c>
      <c r="M2753" s="1031">
        <f t="shared" ref="M2753:M2761" si="455">K2753/I2753</f>
        <v>0.25</v>
      </c>
      <c r="N2753" s="1022">
        <f>'PTRSPI 2026'!R8</f>
        <v>1</v>
      </c>
      <c r="O2753" s="1022">
        <f>'PTRSPI 2026'!AI8</f>
        <v>0</v>
      </c>
      <c r="P2753" s="1029">
        <f t="shared" ref="P2753:P2761" si="456">O2753/N2753</f>
        <v>0</v>
      </c>
      <c r="Q2753" s="1029"/>
      <c r="R2753" s="1030">
        <f t="shared" ref="R2753:R2761" si="457">K2753-J2753</f>
        <v>-3</v>
      </c>
      <c r="S2753" s="1030">
        <f t="shared" ref="S2753:S2761" si="458">O2753-N2753</f>
        <v>-1</v>
      </c>
    </row>
    <row r="2754" spans="1:19" ht="15">
      <c r="A2754" s="1022">
        <v>2</v>
      </c>
      <c r="B2754" s="1023" t="str">
        <f>'PTRSPI 2026'!D9</f>
        <v>PTRSPI 2</v>
      </c>
      <c r="C2754" s="1022" t="s">
        <v>151</v>
      </c>
      <c r="D2754" s="1057" t="s">
        <v>48</v>
      </c>
      <c r="E2754" s="1023" t="str">
        <f>'PTRSPI 2026'!V9</f>
        <v xml:space="preserve">Oficina de Informática y Desarrollo Tecnológico/Oficina Asesora de Planeación </v>
      </c>
      <c r="F2754" s="1022" t="str">
        <f>'PTRSPI 2026'!E9</f>
        <v xml:space="preserve">Definir la metodología de gestión de riesgos junto con OAP </v>
      </c>
      <c r="G2754" s="1022">
        <v>12</v>
      </c>
      <c r="H2754" s="1022" t="s">
        <v>145</v>
      </c>
      <c r="I2754" s="1022">
        <f>'PTRSPI 2026'!S9</f>
        <v>2</v>
      </c>
      <c r="J2754" s="1022">
        <f>'PTRSPI 2026'!G9+'PTRSPI 2026'!H9+'PTRSPI 2026'!I9+'PTRSPI 2026'!J9+'PTRSPI 2026'!K9+'PTRSPI 2026'!L9+'PTRSPI 2026'!M9+'PTRSPI 2026'!N9+'PTRSPI 2026'!O9+'PTRSPI 2026'!P9+'PTRSPI 2026'!Q9+'PTRSPI 2026'!R9</f>
        <v>2</v>
      </c>
      <c r="K2754" s="1022">
        <f>'PTRSPI 2026'!X9+'PTRSPI 2026'!Y9+'PTRSPI 2026'!Z9+'PTRSPI 2026'!AA9+'PTRSPI 2026'!AB9+'PTRSPI 2026'!AC9+'PTRSPI 2026'!AD9+'PTRSPI 2026'!AE9+'PTRSPI 2026'!AF9+'PTRSPI 2026'!AG9+'PTRSPI 2026'!AH9+'PTRSPI 2026'!AI9</f>
        <v>0</v>
      </c>
      <c r="L2754" s="1031">
        <f t="shared" si="454"/>
        <v>1</v>
      </c>
      <c r="M2754" s="1031">
        <f t="shared" si="455"/>
        <v>0</v>
      </c>
      <c r="N2754" s="1022">
        <f>'PTRSPI 2026'!R9</f>
        <v>0</v>
      </c>
      <c r="O2754" s="1022">
        <f>'PTRSPI 2026'!AI9</f>
        <v>0</v>
      </c>
      <c r="P2754" s="1029" t="e">
        <f t="shared" si="456"/>
        <v>#DIV/0!</v>
      </c>
      <c r="Q2754" s="1029"/>
      <c r="R2754" s="1030">
        <f t="shared" si="457"/>
        <v>-2</v>
      </c>
      <c r="S2754" s="1030">
        <f t="shared" si="458"/>
        <v>0</v>
      </c>
    </row>
    <row r="2755" spans="1:19" ht="15">
      <c r="A2755" s="1022">
        <v>3</v>
      </c>
      <c r="B2755" s="1023" t="str">
        <f>'PTRSPI 2026'!D10</f>
        <v>PTRSPI 3</v>
      </c>
      <c r="C2755" s="1022" t="s">
        <v>151</v>
      </c>
      <c r="D2755" s="1057" t="s">
        <v>48</v>
      </c>
      <c r="E2755" s="1023" t="str">
        <f>'PTRSPI 2026'!V10</f>
        <v xml:space="preserve">Oficina de Informática y Desarrollo Tecnológico/Oficina Asesora de Planeación </v>
      </c>
      <c r="F2755" s="1022" t="str">
        <f>'PTRSPI 2026'!E10</f>
        <v>Definir los riesgos en conjunto con los procesos</v>
      </c>
      <c r="G2755" s="1022">
        <v>12</v>
      </c>
      <c r="H2755" s="1022" t="s">
        <v>145</v>
      </c>
      <c r="I2755" s="1022">
        <f>'PTRSPI 2026'!S10</f>
        <v>1</v>
      </c>
      <c r="J2755" s="1022">
        <f>'PTRSPI 2026'!G10+'PTRSPI 2026'!H10+'PTRSPI 2026'!I10+'PTRSPI 2026'!J10+'PTRSPI 2026'!K10+'PTRSPI 2026'!L10+'PTRSPI 2026'!M10+'PTRSPI 2026'!N10+'PTRSPI 2026'!O10+'PTRSPI 2026'!P10+'PTRSPI 2026'!Q10+'PTRSPI 2026'!R10</f>
        <v>1</v>
      </c>
      <c r="K2755" s="1022">
        <f>'PTRSPI 2026'!X10+'PTRSPI 2026'!Y10+'PTRSPI 2026'!Z10+'PTRSPI 2026'!AA10+'PTRSPI 2026'!AB10+'PTRSPI 2026'!AC10+'PTRSPI 2026'!AD10+'PTRSPI 2026'!AE10+'PTRSPI 2026'!AF10+'PTRSPI 2026'!AG10+'PTRSPI 2026'!AH10+'PTRSPI 2026'!AI10</f>
        <v>1</v>
      </c>
      <c r="L2755" s="1031">
        <f t="shared" si="454"/>
        <v>1</v>
      </c>
      <c r="M2755" s="1031">
        <f t="shared" si="455"/>
        <v>1</v>
      </c>
      <c r="N2755" s="1022">
        <f>'PTRSPI 2026'!R10</f>
        <v>0</v>
      </c>
      <c r="O2755" s="1022">
        <f>'PTRSPI 2026'!AI10</f>
        <v>0</v>
      </c>
      <c r="P2755" s="1029" t="e">
        <f t="shared" si="456"/>
        <v>#DIV/0!</v>
      </c>
      <c r="Q2755" s="1029"/>
      <c r="R2755" s="1030">
        <f t="shared" si="457"/>
        <v>0</v>
      </c>
      <c r="S2755" s="1030">
        <f t="shared" si="458"/>
        <v>0</v>
      </c>
    </row>
    <row r="2756" spans="1:19" ht="15">
      <c r="A2756" s="1022">
        <v>4</v>
      </c>
      <c r="B2756" s="1023" t="str">
        <f>'PTRSPI 2026'!D11</f>
        <v>PTRSPI 4</v>
      </c>
      <c r="C2756" s="1022" t="s">
        <v>151</v>
      </c>
      <c r="D2756" s="1057" t="s">
        <v>48</v>
      </c>
      <c r="E2756" s="1023" t="str">
        <f>'PTRSPI 2026'!V11</f>
        <v xml:space="preserve">Oficina de informática y Desarrollo Tecnológico/Oficina Asesora de Planeación </v>
      </c>
      <c r="F2756" s="1022" t="str">
        <f>'PTRSPI 2026'!E11</f>
        <v>Implementar el plan de tratamiento de riesgos con sus respectivos controles</v>
      </c>
      <c r="G2756" s="1022">
        <v>12</v>
      </c>
      <c r="H2756" s="1022" t="s">
        <v>145</v>
      </c>
      <c r="I2756" s="1022">
        <f>'PTRSPI 2026'!S11</f>
        <v>1</v>
      </c>
      <c r="J2756" s="1022">
        <f>'PTRSPI 2026'!G11+'PTRSPI 2026'!H11+'PTRSPI 2026'!I11+'PTRSPI 2026'!J11+'PTRSPI 2026'!K11+'PTRSPI 2026'!L11+'PTRSPI 2026'!M11+'PTRSPI 2026'!N11+'PTRSPI 2026'!O11+'PTRSPI 2026'!P11+'PTRSPI 2026'!Q11+'PTRSPI 2026'!R11</f>
        <v>1</v>
      </c>
      <c r="K2756" s="1022">
        <f>'PTRSPI 2026'!X11+'PTRSPI 2026'!Y11+'PTRSPI 2026'!Z11+'PTRSPI 2026'!AA11+'PTRSPI 2026'!AB11+'PTRSPI 2026'!AC11+'PTRSPI 2026'!AD11+'PTRSPI 2026'!AE11+'PTRSPI 2026'!AF11+'PTRSPI 2026'!AG11+'PTRSPI 2026'!AH11+'PTRSPI 2026'!AI11</f>
        <v>1</v>
      </c>
      <c r="L2756" s="1031">
        <f t="shared" si="454"/>
        <v>1</v>
      </c>
      <c r="M2756" s="1031">
        <f t="shared" si="455"/>
        <v>1</v>
      </c>
      <c r="N2756" s="1022">
        <f>'PTRSPI 2026'!R11</f>
        <v>0</v>
      </c>
      <c r="O2756" s="1022">
        <f>'PTRSPI 2026'!AI11</f>
        <v>0</v>
      </c>
      <c r="P2756" s="1029" t="e">
        <f t="shared" si="456"/>
        <v>#DIV/0!</v>
      </c>
      <c r="Q2756" s="1029"/>
      <c r="R2756" s="1030">
        <f t="shared" si="457"/>
        <v>0</v>
      </c>
      <c r="S2756" s="1030">
        <f t="shared" si="458"/>
        <v>0</v>
      </c>
    </row>
    <row r="2757" spans="1:19" ht="15">
      <c r="A2757" s="1022">
        <v>5</v>
      </c>
      <c r="B2757" s="1023" t="str">
        <f>'PTRSPI 2026'!D12</f>
        <v>PTRSPI 5</v>
      </c>
      <c r="C2757" s="1022" t="s">
        <v>151</v>
      </c>
      <c r="D2757" s="1057" t="s">
        <v>48</v>
      </c>
      <c r="E2757" s="1023" t="str">
        <f>'PTRSPI 2026'!V12</f>
        <v xml:space="preserve">Oficina de informática y Desarrollo Tecnológico/Oficina Asesora de Planeación </v>
      </c>
      <c r="F2757" s="1022" t="str">
        <f>'PTRSPI 2026'!E12</f>
        <v xml:space="preserve">Seguimiento al plan de tratamiento de riesgos con sus respectivos controles						</v>
      </c>
      <c r="G2757" s="1022">
        <v>12</v>
      </c>
      <c r="H2757" s="1022" t="s">
        <v>145</v>
      </c>
      <c r="I2757" s="1022">
        <f>'PTRSPI 2026'!S12</f>
        <v>3</v>
      </c>
      <c r="J2757" s="1022">
        <f>'PTRSPI 2026'!G12+'PTRSPI 2026'!H12+'PTRSPI 2026'!I12+'PTRSPI 2026'!J12+'PTRSPI 2026'!K12+'PTRSPI 2026'!L12+'PTRSPI 2026'!M12+'PTRSPI 2026'!N12+'PTRSPI 2026'!O12+'PTRSPI 2026'!P12+'PTRSPI 2026'!Q12+'PTRSPI 2026'!R12</f>
        <v>3</v>
      </c>
      <c r="K2757" s="1022">
        <f>'PTRSPI 2026'!X12+'PTRSPI 2026'!Y12+'PTRSPI 2026'!Z12+'PTRSPI 2026'!AA12+'PTRSPI 2026'!AB12+'PTRSPI 2026'!AC12+'PTRSPI 2026'!AD12+'PTRSPI 2026'!AE12+'PTRSPI 2026'!AF12+'PTRSPI 2026'!AG12+'PTRSPI 2026'!AH12+'PTRSPI 2026'!AI12</f>
        <v>1</v>
      </c>
      <c r="L2757" s="1031">
        <f t="shared" si="454"/>
        <v>1</v>
      </c>
      <c r="M2757" s="1031">
        <f t="shared" si="455"/>
        <v>0.33333333333333331</v>
      </c>
      <c r="N2757" s="1022">
        <f>'PTRSPI 2026'!R12</f>
        <v>1</v>
      </c>
      <c r="O2757" s="1022">
        <f>'PTRSPI 2026'!AI12</f>
        <v>0</v>
      </c>
      <c r="P2757" s="1029">
        <f t="shared" si="456"/>
        <v>0</v>
      </c>
      <c r="Q2757" s="1029"/>
      <c r="R2757" s="1030">
        <f t="shared" si="457"/>
        <v>-2</v>
      </c>
      <c r="S2757" s="1030">
        <f t="shared" si="458"/>
        <v>-1</v>
      </c>
    </row>
    <row r="2758" spans="1:19" ht="15">
      <c r="A2758" s="1022">
        <v>6</v>
      </c>
      <c r="B2758" s="1023" t="str">
        <f>'PTRSPI 2026'!D13</f>
        <v>PTRSPI 6</v>
      </c>
      <c r="C2758" s="1022" t="s">
        <v>151</v>
      </c>
      <c r="D2758" s="1057" t="s">
        <v>48</v>
      </c>
      <c r="E2758" s="1023" t="str">
        <f>'PTRSPI 2026'!V13</f>
        <v>Oficina de informática y Desarrollo Tecnológico</v>
      </c>
      <c r="F2758" s="1022" t="str">
        <f>'PTRSPI 2026'!E13</f>
        <v xml:space="preserve">Elaborar y actualizar la Declaración de Aplicabilidad 						</v>
      </c>
      <c r="G2758" s="1022">
        <v>12</v>
      </c>
      <c r="H2758" s="1022" t="s">
        <v>145</v>
      </c>
      <c r="I2758" s="1022">
        <f>'PTRSPI 2026'!S13</f>
        <v>1</v>
      </c>
      <c r="J2758" s="1022">
        <f>'PTRSPI 2026'!G13+'PTRSPI 2026'!H13+'PTRSPI 2026'!I13+'PTRSPI 2026'!J13+'PTRSPI 2026'!K13+'PTRSPI 2026'!L13+'PTRSPI 2026'!M13+'PTRSPI 2026'!N13+'PTRSPI 2026'!O13+'PTRSPI 2026'!P13+'PTRSPI 2026'!Q13+'PTRSPI 2026'!R13</f>
        <v>1</v>
      </c>
      <c r="K2758" s="1022">
        <f>'PTRSPI 2026'!X13+'PTRSPI 2026'!Y13+'PTRSPI 2026'!Z13+'PTRSPI 2026'!AA13+'PTRSPI 2026'!AB13+'PTRSPI 2026'!AC13+'PTRSPI 2026'!AD13+'PTRSPI 2026'!AE13+'PTRSPI 2026'!AF13+'PTRSPI 2026'!AG13+'PTRSPI 2026'!AH13+'PTRSPI 2026'!AI13</f>
        <v>0</v>
      </c>
      <c r="L2758" s="1031">
        <f t="shared" si="454"/>
        <v>1</v>
      </c>
      <c r="M2758" s="1031">
        <f t="shared" si="455"/>
        <v>0</v>
      </c>
      <c r="N2758" s="1022">
        <f>'PTRSPI 2026'!R13</f>
        <v>0</v>
      </c>
      <c r="O2758" s="1022">
        <f>'PTRSPI 2026'!AI13</f>
        <v>0</v>
      </c>
      <c r="P2758" s="1029" t="e">
        <f t="shared" si="456"/>
        <v>#DIV/0!</v>
      </c>
      <c r="Q2758" s="1029"/>
      <c r="R2758" s="1030">
        <f t="shared" si="457"/>
        <v>-1</v>
      </c>
      <c r="S2758" s="1030">
        <f t="shared" si="458"/>
        <v>0</v>
      </c>
    </row>
    <row r="2759" spans="1:19" ht="15">
      <c r="A2759" s="1022">
        <v>7</v>
      </c>
      <c r="B2759" s="1023" t="str">
        <f>'PTRSPI 2026'!D14</f>
        <v>PTRSPI 7</v>
      </c>
      <c r="C2759" s="1022" t="s">
        <v>151</v>
      </c>
      <c r="D2759" s="1057" t="s">
        <v>48</v>
      </c>
      <c r="E2759" s="1023" t="str">
        <f>'PTRSPI 2026'!V14</f>
        <v xml:space="preserve">Oficina de informática y Desarrollo Tecnológico/Oficina Asesora de Planeación </v>
      </c>
      <c r="F2759" s="1022" t="str">
        <f>'PTRSPI 2026'!E14</f>
        <v>Alinear controles con el Anexo A de ISO 27001:2022</v>
      </c>
      <c r="G2759" s="1022">
        <v>12</v>
      </c>
      <c r="H2759" s="1022" t="s">
        <v>145</v>
      </c>
      <c r="I2759" s="1022">
        <f>'PTRSPI 2026'!S14</f>
        <v>2</v>
      </c>
      <c r="J2759" s="1022">
        <f>'PTRSPI 2026'!G14+'PTRSPI 2026'!H14+'PTRSPI 2026'!I14+'PTRSPI 2026'!J14+'PTRSPI 2026'!K14+'PTRSPI 2026'!L14+'PTRSPI 2026'!M14+'PTRSPI 2026'!N14+'PTRSPI 2026'!O14+'PTRSPI 2026'!P14+'PTRSPI 2026'!Q14+'PTRSPI 2026'!R14</f>
        <v>2</v>
      </c>
      <c r="K2759" s="1022">
        <f>'PTRSPI 2026'!X14+'PTRSPI 2026'!Y14+'PTRSPI 2026'!Z14+'PTRSPI 2026'!AA14+'PTRSPI 2026'!AB14+'PTRSPI 2026'!AC14+'PTRSPI 2026'!AD14+'PTRSPI 2026'!AE14+'PTRSPI 2026'!AF14+'PTRSPI 2026'!AG14+'PTRSPI 2026'!AH14+'PTRSPI 2026'!AI14</f>
        <v>0</v>
      </c>
      <c r="L2759" s="1031">
        <f t="shared" si="454"/>
        <v>1</v>
      </c>
      <c r="M2759" s="1031">
        <f t="shared" si="455"/>
        <v>0</v>
      </c>
      <c r="N2759" s="1022">
        <f>'PTRSPI 2026'!R14</f>
        <v>1</v>
      </c>
      <c r="O2759" s="1022">
        <f>'PTRSPI 2026'!AI14</f>
        <v>0</v>
      </c>
      <c r="P2759" s="1029">
        <f t="shared" si="456"/>
        <v>0</v>
      </c>
      <c r="Q2759" s="1029"/>
      <c r="R2759" s="1030">
        <f t="shared" si="457"/>
        <v>-2</v>
      </c>
      <c r="S2759" s="1030">
        <f t="shared" si="458"/>
        <v>-1</v>
      </c>
    </row>
    <row r="2760" spans="1:19" ht="15">
      <c r="A2760" s="1022">
        <v>8</v>
      </c>
      <c r="B2760" s="1023" t="str">
        <f>'PTRSPI 2026'!D15</f>
        <v>PTRSPI 8</v>
      </c>
      <c r="C2760" s="1022" t="s">
        <v>151</v>
      </c>
      <c r="D2760" s="1057" t="s">
        <v>48</v>
      </c>
      <c r="E2760" s="1023" t="str">
        <f>'PTRSPI 2026'!V15</f>
        <v>Oficina de informática y Desarrollo Tecnológico</v>
      </c>
      <c r="F2760" s="1022" t="str">
        <f>'PTRSPI 2026'!E15</f>
        <v xml:space="preserve">Revisar y actualizar controles en caso de haberse presentado un incidente						</v>
      </c>
      <c r="G2760" s="1022">
        <v>12</v>
      </c>
      <c r="H2760" s="1022" t="s">
        <v>145</v>
      </c>
      <c r="I2760" s="1022">
        <f>'PTRSPI 2026'!S15</f>
        <v>1</v>
      </c>
      <c r="J2760" s="1022">
        <f>'PTRSPI 2026'!G15+'PTRSPI 2026'!H15+'PTRSPI 2026'!I15+'PTRSPI 2026'!J15+'PTRSPI 2026'!K15+'PTRSPI 2026'!L15+'PTRSPI 2026'!M15+'PTRSPI 2026'!N15+'PTRSPI 2026'!O15+'PTRSPI 2026'!P15+'PTRSPI 2026'!Q15+'PTRSPI 2026'!R15</f>
        <v>1</v>
      </c>
      <c r="K2760" s="1022">
        <f>'PTRSPI 2026'!X15+'PTRSPI 2026'!Y15+'PTRSPI 2026'!Z15+'PTRSPI 2026'!AA15+'PTRSPI 2026'!AB15+'PTRSPI 2026'!AC15+'PTRSPI 2026'!AD15+'PTRSPI 2026'!AE15+'PTRSPI 2026'!AF15+'PTRSPI 2026'!AG15+'PTRSPI 2026'!AH15+'PTRSPI 2026'!AI15</f>
        <v>0</v>
      </c>
      <c r="L2760" s="1031">
        <f t="shared" si="454"/>
        <v>1</v>
      </c>
      <c r="M2760" s="1031">
        <f t="shared" si="455"/>
        <v>0</v>
      </c>
      <c r="N2760" s="1022">
        <f>'PTRSPI 2026'!R15</f>
        <v>0</v>
      </c>
      <c r="O2760" s="1022">
        <f>'PTRSPI 2026'!AI15</f>
        <v>0</v>
      </c>
      <c r="P2760" s="1029" t="e">
        <f t="shared" si="456"/>
        <v>#DIV/0!</v>
      </c>
      <c r="Q2760" s="1029"/>
      <c r="R2760" s="1030">
        <f t="shared" si="457"/>
        <v>-1</v>
      </c>
      <c r="S2760" s="1030">
        <f t="shared" si="458"/>
        <v>0</v>
      </c>
    </row>
    <row r="2761" spans="1:19" ht="15">
      <c r="A2761" s="1022">
        <v>9</v>
      </c>
      <c r="B2761" s="1023" t="str">
        <f>'PTRSPI 2026'!D16</f>
        <v>PTRSPI 9</v>
      </c>
      <c r="C2761" s="1022" t="s">
        <v>151</v>
      </c>
      <c r="D2761" s="1057" t="s">
        <v>48</v>
      </c>
      <c r="E2761" s="1023" t="str">
        <f>'PTRSPI 2026'!V16</f>
        <v>Oficina de informática y Desarrollo Tecnológico</v>
      </c>
      <c r="F2761" s="1022" t="str">
        <f>'PTRSPI 2026'!E16</f>
        <v>Documentar lecciones aprendidas</v>
      </c>
      <c r="G2761" s="1022">
        <v>12</v>
      </c>
      <c r="H2761" s="1022" t="s">
        <v>145</v>
      </c>
      <c r="I2761" s="1022">
        <f>'PTRSPI 2026'!S16</f>
        <v>2</v>
      </c>
      <c r="J2761" s="1022">
        <f>'PTRSPI 2026'!G16+'PTRSPI 2026'!H16+'PTRSPI 2026'!I16+'PTRSPI 2026'!J16+'PTRSPI 2026'!K16+'PTRSPI 2026'!L16+'PTRSPI 2026'!M16+'PTRSPI 2026'!N16+'PTRSPI 2026'!O16+'PTRSPI 2026'!P16+'PTRSPI 2026'!Q16+'PTRSPI 2026'!R16</f>
        <v>2</v>
      </c>
      <c r="K2761" s="1022">
        <f>'PTRSPI 2026'!X16+'PTRSPI 2026'!Y16+'PTRSPI 2026'!Z16+'PTRSPI 2026'!AA16+'PTRSPI 2026'!AB16+'PTRSPI 2026'!AC16+'PTRSPI 2026'!AD16+'PTRSPI 2026'!AE16+'PTRSPI 2026'!AF16+'PTRSPI 2026'!AG16+'PTRSPI 2026'!AH16+'PTRSPI 2026'!AI16</f>
        <v>0</v>
      </c>
      <c r="L2761" s="1031">
        <f t="shared" si="454"/>
        <v>1</v>
      </c>
      <c r="M2761" s="1031">
        <f t="shared" si="455"/>
        <v>0</v>
      </c>
      <c r="N2761" s="1022">
        <f>'PTRSPI 2026'!R16</f>
        <v>1</v>
      </c>
      <c r="O2761" s="1022">
        <f>'PTRSPI 2026'!AI16</f>
        <v>0</v>
      </c>
      <c r="P2761" s="1029">
        <f t="shared" si="456"/>
        <v>0</v>
      </c>
      <c r="Q2761" s="1029"/>
      <c r="R2761" s="1030">
        <f t="shared" si="457"/>
        <v>-2</v>
      </c>
      <c r="S2761" s="1030">
        <f t="shared" si="458"/>
        <v>-1</v>
      </c>
    </row>
    <row r="2762" spans="1:19" s="1022" customFormat="1" ht="15" customHeight="1">
      <c r="A2762" s="1022">
        <v>1</v>
      </c>
      <c r="B2762" s="1023" t="str">
        <f>'PESI 2026'!D8</f>
        <v xml:space="preserve">PESI 1 </v>
      </c>
      <c r="C2762" s="1022" t="s">
        <v>152</v>
      </c>
      <c r="D2762" s="1022" t="s">
        <v>49</v>
      </c>
      <c r="E2762" s="1023" t="str">
        <f>'PESI 2026'!V8</f>
        <v xml:space="preserve">Oficina de Informática y Desarrollo Tecnológico </v>
      </c>
      <c r="F2762" s="1022" t="str">
        <f>'PESI 2026'!E8</f>
        <v xml:space="preserve">Revisión trimestral del estado de los controles acorde al Anexo A						
						</v>
      </c>
      <c r="G2762" s="1022">
        <v>1</v>
      </c>
      <c r="H2762" s="1022" t="s">
        <v>134</v>
      </c>
      <c r="I2762" s="1022">
        <f>'PESI 2026'!S8</f>
        <v>4</v>
      </c>
      <c r="J2762" s="1030">
        <f>'PESI 2026'!G8</f>
        <v>0</v>
      </c>
      <c r="K2762" s="1030">
        <f>'PESI 2026'!X8</f>
        <v>0</v>
      </c>
      <c r="L2762" s="1031">
        <f t="shared" si="400"/>
        <v>0</v>
      </c>
      <c r="M2762" s="1031">
        <f t="shared" si="325"/>
        <v>0</v>
      </c>
      <c r="N2762" s="1022">
        <f>'PESI 2026'!G8</f>
        <v>0</v>
      </c>
      <c r="O2762" s="1030">
        <f>'PESI 2026'!X8</f>
        <v>0</v>
      </c>
      <c r="P2762" s="1029" t="e">
        <f t="shared" si="418"/>
        <v>#DIV/0!</v>
      </c>
      <c r="Q2762" s="1029"/>
      <c r="R2762" s="1022">
        <f t="shared" si="401"/>
        <v>0</v>
      </c>
      <c r="S2762" s="1022">
        <f t="shared" si="402"/>
        <v>0</v>
      </c>
    </row>
    <row r="2763" spans="1:19" s="1022" customFormat="1">
      <c r="A2763" s="1022">
        <v>2</v>
      </c>
      <c r="B2763" s="1023" t="str">
        <f>'PESI 2026'!D9</f>
        <v>PESI 2</v>
      </c>
      <c r="C2763" s="1022" t="s">
        <v>152</v>
      </c>
      <c r="D2763" s="1022" t="s">
        <v>49</v>
      </c>
      <c r="E2763" s="1023" t="str">
        <f>'PESI 2026'!V9</f>
        <v xml:space="preserve">Oficina de Informática y Desarrollo Tecnológico </v>
      </c>
      <c r="F2763" s="1022" t="str">
        <f>'PESI 2026'!E9</f>
        <v xml:space="preserve">Definir matriz de roles y responsabilidades del SGSI						
						</v>
      </c>
      <c r="G2763" s="1022">
        <v>1</v>
      </c>
      <c r="H2763" s="1022" t="s">
        <v>134</v>
      </c>
      <c r="I2763" s="1022">
        <f>'PESI 2026'!S9</f>
        <v>1</v>
      </c>
      <c r="J2763" s="1030">
        <f>'PESI 2026'!G9</f>
        <v>0</v>
      </c>
      <c r="K2763" s="1030">
        <f>'PESI 2026'!X9</f>
        <v>0</v>
      </c>
      <c r="L2763" s="1031">
        <f t="shared" si="400"/>
        <v>0</v>
      </c>
      <c r="M2763" s="1031">
        <f t="shared" si="325"/>
        <v>0</v>
      </c>
      <c r="N2763" s="1022">
        <f>'PESI 2026'!G9</f>
        <v>0</v>
      </c>
      <c r="O2763" s="1030">
        <f>'PESI 2026'!X9</f>
        <v>0</v>
      </c>
      <c r="P2763" s="1029" t="e">
        <f t="shared" si="418"/>
        <v>#DIV/0!</v>
      </c>
      <c r="Q2763" s="1029"/>
      <c r="R2763" s="1022">
        <f t="shared" si="401"/>
        <v>0</v>
      </c>
      <c r="S2763" s="1022">
        <f t="shared" si="402"/>
        <v>0</v>
      </c>
    </row>
    <row r="2764" spans="1:19" s="1022" customFormat="1">
      <c r="A2764" s="1022">
        <v>3</v>
      </c>
      <c r="B2764" s="1023" t="str">
        <f>'PESI 2026'!D10</f>
        <v xml:space="preserve">PESI 3 </v>
      </c>
      <c r="C2764" s="1022" t="s">
        <v>152</v>
      </c>
      <c r="D2764" s="1022" t="s">
        <v>49</v>
      </c>
      <c r="E2764" s="1023" t="str">
        <f>'PESI 2026'!V10</f>
        <v xml:space="preserve">Oficina de Informática y Desarrollo Tecnológico </v>
      </c>
      <c r="F2764" s="1022" t="str">
        <f>'PESI 2026'!E10</f>
        <v>Definición de cláusulas de seguridad de la información para las partes interesadas</v>
      </c>
      <c r="G2764" s="1022">
        <v>1</v>
      </c>
      <c r="H2764" s="1022" t="s">
        <v>134</v>
      </c>
      <c r="I2764" s="1022">
        <f>'PESI 2026'!S10</f>
        <v>1</v>
      </c>
      <c r="J2764" s="1030">
        <f>'PESI 2026'!G10</f>
        <v>0</v>
      </c>
      <c r="K2764" s="1030">
        <f>'PESI 2026'!X10</f>
        <v>0</v>
      </c>
      <c r="L2764" s="1031">
        <f t="shared" si="400"/>
        <v>0</v>
      </c>
      <c r="M2764" s="1031">
        <f t="shared" si="325"/>
        <v>0</v>
      </c>
      <c r="N2764" s="1022">
        <f>'PESI 2026'!G10</f>
        <v>0</v>
      </c>
      <c r="O2764" s="1030">
        <f>'PESI 2026'!X10</f>
        <v>0</v>
      </c>
      <c r="P2764" s="1029" t="e">
        <f t="shared" si="418"/>
        <v>#DIV/0!</v>
      </c>
      <c r="Q2764" s="1029"/>
      <c r="R2764" s="1022">
        <f t="shared" si="401"/>
        <v>0</v>
      </c>
      <c r="S2764" s="1022">
        <f t="shared" si="402"/>
        <v>0</v>
      </c>
    </row>
    <row r="2765" spans="1:19" s="1022" customFormat="1">
      <c r="A2765" s="1022">
        <v>4</v>
      </c>
      <c r="B2765" s="1023" t="str">
        <f>'PESI 2026'!D11</f>
        <v>PESI 4</v>
      </c>
      <c r="C2765" s="1022" t="s">
        <v>152</v>
      </c>
      <c r="D2765" s="1022" t="s">
        <v>49</v>
      </c>
      <c r="E2765" s="1023" t="str">
        <f>'PESI 2026'!V11</f>
        <v>Oficina de Informática y Desarrollo Tecnológico 
Oficina Asesora de Planeación</v>
      </c>
      <c r="F2765" s="1022" t="str">
        <f>'PESI 2026'!E11</f>
        <v xml:space="preserve">Actualizar procedimientos y lineamientos del SGSI						</v>
      </c>
      <c r="G2765" s="1022">
        <v>1</v>
      </c>
      <c r="H2765" s="1022" t="s">
        <v>134</v>
      </c>
      <c r="I2765" s="1022">
        <f>'PESI 2026'!S11</f>
        <v>2</v>
      </c>
      <c r="J2765" s="1030">
        <f>'PESI 2026'!G11</f>
        <v>0</v>
      </c>
      <c r="K2765" s="1030">
        <f>'PESI 2026'!X11</f>
        <v>0</v>
      </c>
      <c r="L2765" s="1031">
        <f t="shared" si="400"/>
        <v>0</v>
      </c>
      <c r="M2765" s="1031">
        <f t="shared" si="325"/>
        <v>0</v>
      </c>
      <c r="N2765" s="1022">
        <f>'PESI 2026'!G11</f>
        <v>0</v>
      </c>
      <c r="O2765" s="1030">
        <f>'PESI 2026'!X11</f>
        <v>0</v>
      </c>
      <c r="P2765" s="1029" t="e">
        <f t="shared" si="418"/>
        <v>#DIV/0!</v>
      </c>
      <c r="Q2765" s="1029"/>
      <c r="R2765" s="1022">
        <f t="shared" si="401"/>
        <v>0</v>
      </c>
      <c r="S2765" s="1022">
        <f t="shared" si="402"/>
        <v>0</v>
      </c>
    </row>
    <row r="2766" spans="1:19" s="1022" customFormat="1">
      <c r="A2766" s="1022">
        <v>5</v>
      </c>
      <c r="B2766" s="1023" t="str">
        <f>'PESI 2026'!D12</f>
        <v>PESI 5</v>
      </c>
      <c r="C2766" s="1022" t="s">
        <v>152</v>
      </c>
      <c r="D2766" s="1022" t="s">
        <v>49</v>
      </c>
      <c r="E2766" s="1023" t="str">
        <f>'PESI 2026'!V12</f>
        <v xml:space="preserve">Oficina de Informática y Desarrollo Tecnológico </v>
      </c>
      <c r="F2766" s="1022" t="str">
        <f>'PESI 2026'!E12</f>
        <v>Registrar, analizar y gestionar incidentes</v>
      </c>
      <c r="G2766" s="1022">
        <v>1</v>
      </c>
      <c r="H2766" s="1022" t="s">
        <v>134</v>
      </c>
      <c r="I2766" s="1022">
        <f>'PESI 2026'!S12</f>
        <v>2</v>
      </c>
      <c r="J2766" s="1030">
        <f>'PESI 2026'!G12</f>
        <v>0</v>
      </c>
      <c r="K2766" s="1030">
        <f>'PESI 2026'!X12</f>
        <v>0</v>
      </c>
      <c r="L2766" s="1031">
        <f t="shared" si="400"/>
        <v>0</v>
      </c>
      <c r="M2766" s="1031">
        <f t="shared" si="325"/>
        <v>0</v>
      </c>
      <c r="N2766" s="1022">
        <f>'PESI 2026'!G12</f>
        <v>0</v>
      </c>
      <c r="O2766" s="1030">
        <f>'PESI 2026'!X12</f>
        <v>0</v>
      </c>
      <c r="P2766" s="1029" t="e">
        <f t="shared" si="418"/>
        <v>#DIV/0!</v>
      </c>
      <c r="Q2766" s="1029"/>
      <c r="R2766" s="1022">
        <f t="shared" si="401"/>
        <v>0</v>
      </c>
      <c r="S2766" s="1022">
        <f t="shared" si="402"/>
        <v>0</v>
      </c>
    </row>
    <row r="2767" spans="1:19" s="1022" customFormat="1">
      <c r="A2767" s="1022">
        <v>6</v>
      </c>
      <c r="B2767" s="1023" t="str">
        <f>'PESI 2026'!D13</f>
        <v>PESI 6</v>
      </c>
      <c r="C2767" s="1022" t="s">
        <v>152</v>
      </c>
      <c r="D2767" s="1022" t="s">
        <v>49</v>
      </c>
      <c r="E2767" s="1023" t="str">
        <f>'PESI 2026'!V13</f>
        <v xml:space="preserve">Oficina de Informática y Desarrollo Tecnológico </v>
      </c>
      <c r="F2767" s="1022" t="str">
        <f>'PESI 2026'!E13</f>
        <v>Ejecutar campañas de sensibilización diferenciadas por rol (directivos, misionales, administrativos, TIC)</v>
      </c>
      <c r="G2767" s="1022">
        <v>1</v>
      </c>
      <c r="H2767" s="1022" t="s">
        <v>134</v>
      </c>
      <c r="I2767" s="1022">
        <f>'PESI 2026'!S13</f>
        <v>10</v>
      </c>
      <c r="J2767" s="1030">
        <f>'PESI 2026'!G13</f>
        <v>0</v>
      </c>
      <c r="K2767" s="1030">
        <f>'PESI 2026'!X13</f>
        <v>0</v>
      </c>
      <c r="L2767" s="1031">
        <f t="shared" si="400"/>
        <v>0</v>
      </c>
      <c r="M2767" s="1031">
        <f t="shared" si="325"/>
        <v>0</v>
      </c>
      <c r="N2767" s="1022">
        <f>'PESI 2026'!G13</f>
        <v>0</v>
      </c>
      <c r="O2767" s="1030">
        <f>'PESI 2026'!X13</f>
        <v>0</v>
      </c>
      <c r="P2767" s="1029" t="e">
        <f t="shared" si="418"/>
        <v>#DIV/0!</v>
      </c>
      <c r="Q2767" s="1029"/>
      <c r="R2767" s="1022">
        <f t="shared" si="401"/>
        <v>0</v>
      </c>
      <c r="S2767" s="1022">
        <f t="shared" si="402"/>
        <v>0</v>
      </c>
    </row>
    <row r="2768" spans="1:19" s="1022" customFormat="1">
      <c r="A2768" s="1022">
        <v>7</v>
      </c>
      <c r="B2768" s="1023" t="str">
        <f>'PESI 2026'!D14</f>
        <v>PESI 7</v>
      </c>
      <c r="C2768" s="1022" t="s">
        <v>152</v>
      </c>
      <c r="D2768" s="1022" t="s">
        <v>49</v>
      </c>
      <c r="E2768" s="1023" t="str">
        <f>'PESI 2026'!V14</f>
        <v xml:space="preserve">Oficina de Informática y Desarrollo Tecnológico </v>
      </c>
      <c r="F2768" s="1022" t="str">
        <f>'PESI 2026'!E14</f>
        <v>Realizar autoevaluación del MSPI</v>
      </c>
      <c r="G2768" s="1022">
        <v>1</v>
      </c>
      <c r="H2768" s="1022" t="s">
        <v>134</v>
      </c>
      <c r="I2768" s="1022">
        <f>'PESI 2026'!S14</f>
        <v>1</v>
      </c>
      <c r="J2768" s="1030">
        <f>'PESI 2026'!G14</f>
        <v>0</v>
      </c>
      <c r="K2768" s="1030">
        <f>'PESI 2026'!X14</f>
        <v>0</v>
      </c>
      <c r="L2768" s="1031">
        <f t="shared" si="400"/>
        <v>0</v>
      </c>
      <c r="M2768" s="1031">
        <f t="shared" si="325"/>
        <v>0</v>
      </c>
      <c r="N2768" s="1022">
        <f>'PESI 2026'!G14</f>
        <v>0</v>
      </c>
      <c r="O2768" s="1030">
        <f>'PESI 2026'!X14</f>
        <v>0</v>
      </c>
      <c r="P2768" s="1029" t="e">
        <f t="shared" si="418"/>
        <v>#DIV/0!</v>
      </c>
      <c r="Q2768" s="1029"/>
      <c r="R2768" s="1022">
        <f t="shared" si="401"/>
        <v>0</v>
      </c>
      <c r="S2768" s="1022">
        <f t="shared" si="402"/>
        <v>0</v>
      </c>
    </row>
    <row r="2769" spans="1:19" s="1022" customFormat="1">
      <c r="A2769" s="1022">
        <v>8</v>
      </c>
      <c r="B2769" s="1023" t="str">
        <f>'PESI 2026'!D15</f>
        <v>PESI 8</v>
      </c>
      <c r="C2769" s="1022" t="s">
        <v>152</v>
      </c>
      <c r="D2769" s="1022" t="s">
        <v>49</v>
      </c>
      <c r="E2769" s="1023" t="str">
        <f>'PESI 2026'!V15</f>
        <v xml:space="preserve">Oficina de Informática y Desarrollo Tecnológico </v>
      </c>
      <c r="F2769" s="1022" t="str">
        <f>'PESI 2026'!E15</f>
        <v>Ejecutar auditoría interna del SGSI</v>
      </c>
      <c r="G2769" s="1022">
        <v>1</v>
      </c>
      <c r="H2769" s="1022" t="s">
        <v>134</v>
      </c>
      <c r="I2769" s="1022">
        <f>'PESI 2026'!S15</f>
        <v>1</v>
      </c>
      <c r="J2769" s="1030">
        <f>'PESI 2026'!G15</f>
        <v>0</v>
      </c>
      <c r="K2769" s="1030">
        <f>'PESI 2026'!X15</f>
        <v>0</v>
      </c>
      <c r="L2769" s="1031">
        <f>J2769/I2769</f>
        <v>0</v>
      </c>
      <c r="M2769" s="1031">
        <f>K2769/I2769</f>
        <v>0</v>
      </c>
      <c r="N2769" s="1022">
        <f>'PESI 2026'!G15</f>
        <v>0</v>
      </c>
      <c r="O2769" s="1030">
        <f>'PESI 2026'!X15</f>
        <v>0</v>
      </c>
      <c r="P2769" s="1029" t="e">
        <f>O2769/N2769</f>
        <v>#DIV/0!</v>
      </c>
      <c r="Q2769" s="1029"/>
      <c r="R2769" s="1030">
        <f>K2769-J2769</f>
        <v>0</v>
      </c>
      <c r="S2769" s="1030">
        <f>O2769-N2769</f>
        <v>0</v>
      </c>
    </row>
    <row r="2770" spans="1:19" s="1022" customFormat="1">
      <c r="A2770" s="1022">
        <v>9</v>
      </c>
      <c r="B2770" s="1023" t="str">
        <f>'PESI 2026'!D16</f>
        <v>PESI 9</v>
      </c>
      <c r="C2770" s="1022" t="s">
        <v>152</v>
      </c>
      <c r="D2770" s="1022" t="s">
        <v>49</v>
      </c>
      <c r="E2770" s="1023" t="str">
        <f>'PESI 2026'!V16</f>
        <v xml:space="preserve">Oficina de Informática y Desarrollo Tecnológico </v>
      </c>
      <c r="F2770" s="1022" t="str">
        <f>'PESI 2026'!E16</f>
        <v xml:space="preserve">Informes trimestrales de seguimiento al avance de implementación de PDP						
						</v>
      </c>
      <c r="G2770" s="1022">
        <v>1</v>
      </c>
      <c r="H2770" s="1022" t="s">
        <v>134</v>
      </c>
      <c r="I2770" s="1022">
        <f>'PESI 2026'!S16</f>
        <v>4</v>
      </c>
      <c r="J2770" s="1030">
        <f>'PESI 2026'!G16</f>
        <v>0</v>
      </c>
      <c r="K2770" s="1030">
        <f>'PESI 2026'!X16</f>
        <v>0</v>
      </c>
      <c r="L2770" s="1031">
        <f>J2770/I2770</f>
        <v>0</v>
      </c>
      <c r="M2770" s="1031">
        <f>K2770/I2770</f>
        <v>0</v>
      </c>
      <c r="N2770" s="1022">
        <f>'PESI 2026'!G16</f>
        <v>0</v>
      </c>
      <c r="O2770" s="1030">
        <f>'PESI 2026'!X16</f>
        <v>0</v>
      </c>
      <c r="P2770" s="1029" t="e">
        <f>O2770/N2770</f>
        <v>#DIV/0!</v>
      </c>
      <c r="Q2770" s="1029"/>
      <c r="R2770" s="1030">
        <f>K2770-J2770</f>
        <v>0</v>
      </c>
      <c r="S2770" s="1030">
        <f>O2770-N2770</f>
        <v>0</v>
      </c>
    </row>
    <row r="2771" spans="1:19" ht="15.75" customHeight="1">
      <c r="A2771" s="1022">
        <v>1</v>
      </c>
      <c r="B2771" s="1023" t="str">
        <f>'PESI 2026'!D8</f>
        <v xml:space="preserve">PESI 1 </v>
      </c>
      <c r="C2771" s="1022" t="s">
        <v>152</v>
      </c>
      <c r="D2771" s="1022" t="s">
        <v>49</v>
      </c>
      <c r="E2771" s="1023" t="str">
        <f>'PESI 2026'!V8</f>
        <v xml:space="preserve">Oficina de Informática y Desarrollo Tecnológico </v>
      </c>
      <c r="F2771" s="1022" t="str">
        <f>'PESI 2026'!E8</f>
        <v xml:space="preserve">Revisión trimestral del estado de los controles acorde al Anexo A						
						</v>
      </c>
      <c r="G2771" s="1022">
        <v>2</v>
      </c>
      <c r="H2771" s="1022" t="s">
        <v>135</v>
      </c>
      <c r="I2771" s="1022">
        <f>'PESI 2026'!S8</f>
        <v>4</v>
      </c>
      <c r="J2771" s="1022">
        <f>'PESI 2026'!G8+'PESI 2026'!H8</f>
        <v>0</v>
      </c>
      <c r="K2771" s="1030">
        <f>'PESI 2026'!X8+'PESI 2026'!Y8</f>
        <v>0</v>
      </c>
      <c r="L2771" s="1031">
        <f>J2771/I2771</f>
        <v>0</v>
      </c>
      <c r="M2771" s="1031">
        <f t="shared" si="325"/>
        <v>0</v>
      </c>
      <c r="N2771" s="1022">
        <f>'PESI 2026'!H8</f>
        <v>0</v>
      </c>
      <c r="O2771" s="1030">
        <f>'PESI 2026'!Y8</f>
        <v>0</v>
      </c>
      <c r="P2771" s="1029" t="e">
        <f t="shared" si="418"/>
        <v>#DIV/0!</v>
      </c>
      <c r="Q2771" s="1029"/>
      <c r="R2771" s="1022">
        <f t="shared" si="401"/>
        <v>0</v>
      </c>
      <c r="S2771" s="1022">
        <f t="shared" si="402"/>
        <v>0</v>
      </c>
    </row>
    <row r="2772" spans="1:19">
      <c r="A2772" s="1022">
        <v>2</v>
      </c>
      <c r="B2772" s="1023" t="str">
        <f>'PESI 2026'!D9</f>
        <v>PESI 2</v>
      </c>
      <c r="C2772" s="1022" t="s">
        <v>152</v>
      </c>
      <c r="D2772" s="1022" t="s">
        <v>49</v>
      </c>
      <c r="E2772" s="1023" t="str">
        <f>'PESI 2026'!V9</f>
        <v xml:space="preserve">Oficina de Informática y Desarrollo Tecnológico </v>
      </c>
      <c r="F2772" s="1022" t="str">
        <f>'PESI 2026'!E9</f>
        <v xml:space="preserve">Definir matriz de roles y responsabilidades del SGSI						
						</v>
      </c>
      <c r="G2772" s="1022">
        <v>2</v>
      </c>
      <c r="H2772" s="1022" t="s">
        <v>135</v>
      </c>
      <c r="I2772" s="1022">
        <f>'PESI 2026'!S9</f>
        <v>1</v>
      </c>
      <c r="J2772" s="1022">
        <f>'PESI 2026'!G9+'PESI 2026'!H9</f>
        <v>0</v>
      </c>
      <c r="K2772" s="1030">
        <f>'PESI 2026'!X9+'PESI 2026'!Y9</f>
        <v>0</v>
      </c>
      <c r="L2772" s="1031">
        <f t="shared" si="400"/>
        <v>0</v>
      </c>
      <c r="M2772" s="1031">
        <f t="shared" si="325"/>
        <v>0</v>
      </c>
      <c r="N2772" s="1022">
        <f>'PESI 2026'!H9</f>
        <v>0</v>
      </c>
      <c r="O2772" s="1030">
        <f>'PESI 2026'!Y9</f>
        <v>0</v>
      </c>
      <c r="P2772" s="1029" t="e">
        <f t="shared" si="418"/>
        <v>#DIV/0!</v>
      </c>
      <c r="Q2772" s="1029"/>
      <c r="R2772" s="1022">
        <f t="shared" si="401"/>
        <v>0</v>
      </c>
      <c r="S2772" s="1022">
        <f t="shared" si="402"/>
        <v>0</v>
      </c>
    </row>
    <row r="2773" spans="1:19">
      <c r="A2773" s="1022">
        <v>3</v>
      </c>
      <c r="B2773" s="1023" t="str">
        <f>'PESI 2026'!D10</f>
        <v xml:space="preserve">PESI 3 </v>
      </c>
      <c r="C2773" s="1022" t="s">
        <v>152</v>
      </c>
      <c r="D2773" s="1022" t="s">
        <v>49</v>
      </c>
      <c r="E2773" s="1023" t="str">
        <f>'PESI 2026'!V10</f>
        <v xml:space="preserve">Oficina de Informática y Desarrollo Tecnológico </v>
      </c>
      <c r="F2773" s="1022" t="str">
        <f>'PESI 2026'!E10</f>
        <v>Definición de cláusulas de seguridad de la información para las partes interesadas</v>
      </c>
      <c r="G2773" s="1022">
        <v>2</v>
      </c>
      <c r="H2773" s="1022" t="s">
        <v>135</v>
      </c>
      <c r="I2773" s="1022">
        <f>'PESI 2026'!S10</f>
        <v>1</v>
      </c>
      <c r="J2773" s="1022">
        <f>'PESI 2026'!G10+'PESI 2026'!H10</f>
        <v>0</v>
      </c>
      <c r="K2773" s="1030">
        <f>'PESI 2026'!X10+'PESI 2026'!Y10</f>
        <v>0</v>
      </c>
      <c r="L2773" s="1031">
        <f t="shared" si="400"/>
        <v>0</v>
      </c>
      <c r="M2773" s="1031">
        <f t="shared" si="325"/>
        <v>0</v>
      </c>
      <c r="N2773" s="1022">
        <f>'PESI 2026'!H10</f>
        <v>0</v>
      </c>
      <c r="O2773" s="1030">
        <f>'PESI 2026'!Y10</f>
        <v>0</v>
      </c>
      <c r="P2773" s="1029" t="e">
        <f t="shared" si="418"/>
        <v>#DIV/0!</v>
      </c>
      <c r="Q2773" s="1029"/>
      <c r="R2773" s="1022">
        <f t="shared" si="401"/>
        <v>0</v>
      </c>
      <c r="S2773" s="1022">
        <f t="shared" si="402"/>
        <v>0</v>
      </c>
    </row>
    <row r="2774" spans="1:19">
      <c r="A2774" s="1022">
        <v>4</v>
      </c>
      <c r="B2774" s="1023" t="str">
        <f>'PESI 2026'!D11</f>
        <v>PESI 4</v>
      </c>
      <c r="C2774" s="1022" t="s">
        <v>152</v>
      </c>
      <c r="D2774" s="1022" t="s">
        <v>49</v>
      </c>
      <c r="E2774" s="1023" t="str">
        <f>'PESI 2026'!V11</f>
        <v>Oficina de Informática y Desarrollo Tecnológico 
Oficina Asesora de Planeación</v>
      </c>
      <c r="F2774" s="1022" t="str">
        <f>'PESI 2026'!E11</f>
        <v xml:space="preserve">Actualizar procedimientos y lineamientos del SGSI						</v>
      </c>
      <c r="G2774" s="1022">
        <v>2</v>
      </c>
      <c r="H2774" s="1022" t="s">
        <v>135</v>
      </c>
      <c r="I2774" s="1022">
        <f>'PESI 2026'!S11</f>
        <v>2</v>
      </c>
      <c r="J2774" s="1022">
        <f>'PESI 2026'!G11+'PESI 2026'!H11</f>
        <v>0</v>
      </c>
      <c r="K2774" s="1030">
        <f>'PESI 2026'!X11+'PESI 2026'!Y11</f>
        <v>0</v>
      </c>
      <c r="L2774" s="1031">
        <f t="shared" si="400"/>
        <v>0</v>
      </c>
      <c r="M2774" s="1031">
        <f t="shared" si="325"/>
        <v>0</v>
      </c>
      <c r="N2774" s="1022">
        <f>'PESI 2026'!H11</f>
        <v>0</v>
      </c>
      <c r="O2774" s="1030">
        <f>'PESI 2026'!Y11</f>
        <v>0</v>
      </c>
      <c r="P2774" s="1029" t="e">
        <f t="shared" si="418"/>
        <v>#DIV/0!</v>
      </c>
      <c r="Q2774" s="1029"/>
      <c r="R2774" s="1022">
        <f t="shared" si="401"/>
        <v>0</v>
      </c>
      <c r="S2774" s="1022">
        <f t="shared" si="402"/>
        <v>0</v>
      </c>
    </row>
    <row r="2775" spans="1:19">
      <c r="A2775" s="1022">
        <v>5</v>
      </c>
      <c r="B2775" s="1023" t="str">
        <f>'PESI 2026'!D12</f>
        <v>PESI 5</v>
      </c>
      <c r="C2775" s="1022" t="s">
        <v>152</v>
      </c>
      <c r="D2775" s="1022" t="s">
        <v>49</v>
      </c>
      <c r="E2775" s="1023" t="str">
        <f>'PESI 2026'!V12</f>
        <v xml:space="preserve">Oficina de Informática y Desarrollo Tecnológico </v>
      </c>
      <c r="F2775" s="1022" t="str">
        <f>'PESI 2026'!E12</f>
        <v>Registrar, analizar y gestionar incidentes</v>
      </c>
      <c r="G2775" s="1022">
        <v>2</v>
      </c>
      <c r="H2775" s="1022" t="s">
        <v>135</v>
      </c>
      <c r="I2775" s="1022">
        <f>'PESI 2026'!S12</f>
        <v>2</v>
      </c>
      <c r="J2775" s="1022">
        <f>'PESI 2026'!G12+'PESI 2026'!H12</f>
        <v>0</v>
      </c>
      <c r="K2775" s="1030">
        <f>'PESI 2026'!X12+'PESI 2026'!Y12</f>
        <v>0</v>
      </c>
      <c r="L2775" s="1031">
        <f t="shared" si="400"/>
        <v>0</v>
      </c>
      <c r="M2775" s="1031">
        <f t="shared" si="325"/>
        <v>0</v>
      </c>
      <c r="N2775" s="1022">
        <f>'PESI 2026'!H12</f>
        <v>0</v>
      </c>
      <c r="O2775" s="1030">
        <f>'PESI 2026'!Y12</f>
        <v>0</v>
      </c>
      <c r="P2775" s="1029" t="e">
        <f t="shared" si="418"/>
        <v>#DIV/0!</v>
      </c>
      <c r="Q2775" s="1029"/>
      <c r="R2775" s="1022">
        <f t="shared" si="401"/>
        <v>0</v>
      </c>
      <c r="S2775" s="1022">
        <f t="shared" si="402"/>
        <v>0</v>
      </c>
    </row>
    <row r="2776" spans="1:19">
      <c r="A2776" s="1022">
        <v>6</v>
      </c>
      <c r="B2776" s="1023" t="str">
        <f>'PESI 2026'!D13</f>
        <v>PESI 6</v>
      </c>
      <c r="C2776" s="1022" t="s">
        <v>152</v>
      </c>
      <c r="D2776" s="1022" t="s">
        <v>49</v>
      </c>
      <c r="E2776" s="1023" t="str">
        <f>'PESI 2026'!V13</f>
        <v xml:space="preserve">Oficina de Informática y Desarrollo Tecnológico </v>
      </c>
      <c r="F2776" s="1022" t="str">
        <f>'PESI 2026'!E13</f>
        <v>Ejecutar campañas de sensibilización diferenciadas por rol (directivos, misionales, administrativos, TIC)</v>
      </c>
      <c r="G2776" s="1022">
        <v>2</v>
      </c>
      <c r="H2776" s="1022" t="s">
        <v>135</v>
      </c>
      <c r="I2776" s="1022">
        <f>'PESI 2026'!S13</f>
        <v>10</v>
      </c>
      <c r="J2776" s="1022">
        <f>'PESI 2026'!G13+'PESI 2026'!H13</f>
        <v>0</v>
      </c>
      <c r="K2776" s="1030">
        <f>'PESI 2026'!X13+'PESI 2026'!Y13</f>
        <v>0</v>
      </c>
      <c r="L2776" s="1031">
        <f t="shared" si="400"/>
        <v>0</v>
      </c>
      <c r="M2776" s="1031">
        <f t="shared" si="325"/>
        <v>0</v>
      </c>
      <c r="N2776" s="1022">
        <f>'PESI 2026'!H13</f>
        <v>0</v>
      </c>
      <c r="O2776" s="1030">
        <f>'PESI 2026'!Y13</f>
        <v>0</v>
      </c>
      <c r="P2776" s="1029" t="e">
        <f t="shared" si="418"/>
        <v>#DIV/0!</v>
      </c>
      <c r="Q2776" s="1029"/>
      <c r="R2776" s="1022">
        <f t="shared" si="401"/>
        <v>0</v>
      </c>
      <c r="S2776" s="1022">
        <f t="shared" si="402"/>
        <v>0</v>
      </c>
    </row>
    <row r="2777" spans="1:19">
      <c r="A2777" s="1022">
        <v>7</v>
      </c>
      <c r="B2777" s="1023" t="str">
        <f>'PESI 2026'!D14</f>
        <v>PESI 7</v>
      </c>
      <c r="C2777" s="1022" t="s">
        <v>152</v>
      </c>
      <c r="D2777" s="1022" t="s">
        <v>49</v>
      </c>
      <c r="E2777" s="1023" t="str">
        <f>'PESI 2026'!V14</f>
        <v xml:space="preserve">Oficina de Informática y Desarrollo Tecnológico </v>
      </c>
      <c r="F2777" s="1022" t="str">
        <f>'PESI 2026'!E14</f>
        <v>Realizar autoevaluación del MSPI</v>
      </c>
      <c r="G2777" s="1022">
        <v>2</v>
      </c>
      <c r="H2777" s="1022" t="s">
        <v>135</v>
      </c>
      <c r="I2777" s="1022">
        <f>'PESI 2026'!S14</f>
        <v>1</v>
      </c>
      <c r="J2777" s="1022">
        <f>'PESI 2026'!G14+'PESI 2026'!H14</f>
        <v>1</v>
      </c>
      <c r="K2777" s="1030">
        <f>'PESI 2026'!X14+'PESI 2026'!Y14</f>
        <v>1</v>
      </c>
      <c r="L2777" s="1031">
        <f t="shared" si="400"/>
        <v>1</v>
      </c>
      <c r="M2777" s="1031">
        <f t="shared" si="325"/>
        <v>1</v>
      </c>
      <c r="N2777" s="1022">
        <f>'PESI 2026'!H14</f>
        <v>1</v>
      </c>
      <c r="O2777" s="1030">
        <f>'PESI 2026'!Y14</f>
        <v>1</v>
      </c>
      <c r="P2777" s="1029">
        <f t="shared" si="418"/>
        <v>1</v>
      </c>
      <c r="Q2777" s="1029"/>
      <c r="R2777" s="1022">
        <f t="shared" si="401"/>
        <v>0</v>
      </c>
      <c r="S2777" s="1022">
        <f t="shared" si="402"/>
        <v>0</v>
      </c>
    </row>
    <row r="2778" spans="1:19">
      <c r="A2778" s="1022">
        <v>8</v>
      </c>
      <c r="B2778" s="1023" t="str">
        <f>'PESI 2026'!D15</f>
        <v>PESI 8</v>
      </c>
      <c r="C2778" s="1022" t="s">
        <v>152</v>
      </c>
      <c r="D2778" s="1022" t="s">
        <v>49</v>
      </c>
      <c r="E2778" s="1023" t="str">
        <f>'PESI 2026'!V15</f>
        <v xml:space="preserve">Oficina de Informática y Desarrollo Tecnológico </v>
      </c>
      <c r="F2778" s="1022" t="str">
        <f>'PESI 2026'!E15</f>
        <v>Ejecutar auditoría interna del SGSI</v>
      </c>
      <c r="G2778" s="1022">
        <v>2</v>
      </c>
      <c r="H2778" s="1022" t="s">
        <v>135</v>
      </c>
      <c r="I2778" s="1022">
        <f>'PESI 2026'!S15</f>
        <v>1</v>
      </c>
      <c r="J2778" s="1022">
        <f>'PESI 2026'!G15+'PESI 2026'!H15</f>
        <v>0</v>
      </c>
      <c r="K2778" s="1030">
        <f>'PESI 2026'!X15+'PESI 2026'!Y15</f>
        <v>0</v>
      </c>
      <c r="L2778" s="1031">
        <f t="shared" si="400"/>
        <v>0</v>
      </c>
      <c r="M2778" s="1031">
        <f>K2778/I2778</f>
        <v>0</v>
      </c>
      <c r="N2778" s="1022">
        <f>'PESI 2026'!H15</f>
        <v>0</v>
      </c>
      <c r="O2778" s="1030">
        <f>'PESI 2026'!Y15</f>
        <v>0</v>
      </c>
      <c r="P2778" s="1029" t="e">
        <f>O2778/N2778</f>
        <v>#DIV/0!</v>
      </c>
      <c r="Q2778" s="1029"/>
      <c r="R2778" s="1030">
        <f>K2778-J2778</f>
        <v>0</v>
      </c>
      <c r="S2778" s="1030">
        <f>O2778-N2778</f>
        <v>0</v>
      </c>
    </row>
    <row r="2779" spans="1:19">
      <c r="A2779" s="1022">
        <v>9</v>
      </c>
      <c r="B2779" s="1023" t="str">
        <f>'PESI 2026'!D16</f>
        <v>PESI 9</v>
      </c>
      <c r="C2779" s="1022" t="s">
        <v>152</v>
      </c>
      <c r="D2779" s="1022" t="s">
        <v>49</v>
      </c>
      <c r="E2779" s="1023" t="str">
        <f>'PESI 2026'!V16</f>
        <v xml:space="preserve">Oficina de Informática y Desarrollo Tecnológico </v>
      </c>
      <c r="F2779" s="1022" t="str">
        <f>'PESI 2026'!E16</f>
        <v xml:space="preserve">Informes trimestrales de seguimiento al avance de implementación de PDP						
						</v>
      </c>
      <c r="G2779" s="1022">
        <v>2</v>
      </c>
      <c r="H2779" s="1022" t="s">
        <v>135</v>
      </c>
      <c r="I2779" s="1022">
        <f>'PESI 2026'!S16</f>
        <v>4</v>
      </c>
      <c r="J2779" s="1022">
        <f>'PESI 2026'!G16+'PESI 2026'!H16</f>
        <v>0</v>
      </c>
      <c r="K2779" s="1030">
        <f>'PESI 2026'!X16+'PESI 2026'!Y16</f>
        <v>0</v>
      </c>
      <c r="L2779" s="1031">
        <f>J2779/I2779</f>
        <v>0</v>
      </c>
      <c r="M2779" s="1031">
        <f>K2779/I2779</f>
        <v>0</v>
      </c>
      <c r="N2779" s="1022">
        <f>'PESI 2026'!H16</f>
        <v>0</v>
      </c>
      <c r="O2779" s="1030">
        <f>'PESI 2026'!Y16</f>
        <v>0</v>
      </c>
      <c r="P2779" s="1029" t="e">
        <f>O2779/N2779</f>
        <v>#DIV/0!</v>
      </c>
      <c r="Q2779" s="1029"/>
      <c r="R2779" s="1030">
        <f>K2779-J2779</f>
        <v>0</v>
      </c>
      <c r="S2779" s="1030">
        <f>O2779-N2779</f>
        <v>0</v>
      </c>
    </row>
    <row r="2780" spans="1:19" s="1022" customFormat="1" ht="16.5" customHeight="1">
      <c r="A2780" s="1022">
        <v>1</v>
      </c>
      <c r="B2780" s="1023" t="str">
        <f>'PESI 2026'!D8</f>
        <v xml:space="preserve">PESI 1 </v>
      </c>
      <c r="C2780" s="1022" t="s">
        <v>152</v>
      </c>
      <c r="D2780" s="1022" t="s">
        <v>49</v>
      </c>
      <c r="E2780" s="1023" t="str">
        <f>'PESI 2026'!V8</f>
        <v xml:space="preserve">Oficina de Informática y Desarrollo Tecnológico </v>
      </c>
      <c r="F2780" s="1022" t="str">
        <f>'PESI 2026'!E8</f>
        <v xml:space="preserve">Revisión trimestral del estado de los controles acorde al Anexo A						
						</v>
      </c>
      <c r="G2780" s="1022">
        <v>3</v>
      </c>
      <c r="H2780" s="1022" t="s">
        <v>136</v>
      </c>
      <c r="I2780" s="1022">
        <f>'PESI 2026'!S8</f>
        <v>4</v>
      </c>
      <c r="J2780" s="1022">
        <f>'PESI 2026'!G8+'PESI 2026'!H8+'PESI 2026'!I8</f>
        <v>1</v>
      </c>
      <c r="K2780" s="1030">
        <f>'PESI 2026'!X8+'PESI 2026'!Y8+'PESI 2026'!Z8</f>
        <v>1</v>
      </c>
      <c r="L2780" s="1031">
        <f t="shared" si="400"/>
        <v>0.25</v>
      </c>
      <c r="M2780" s="1031">
        <f t="shared" si="325"/>
        <v>0.25</v>
      </c>
      <c r="N2780" s="1022">
        <f>'PESI 2026'!I8</f>
        <v>1</v>
      </c>
      <c r="O2780" s="1030">
        <f>'PESI 2026'!Z8</f>
        <v>1</v>
      </c>
      <c r="P2780" s="1029">
        <f t="shared" si="418"/>
        <v>1</v>
      </c>
      <c r="Q2780" s="1029"/>
      <c r="R2780" s="1022">
        <f t="shared" si="401"/>
        <v>0</v>
      </c>
      <c r="S2780" s="1022">
        <f t="shared" si="402"/>
        <v>0</v>
      </c>
    </row>
    <row r="2781" spans="1:19" s="1022" customFormat="1">
      <c r="A2781" s="1022">
        <v>2</v>
      </c>
      <c r="B2781" s="1023" t="str">
        <f>'PESI 2026'!D9</f>
        <v>PESI 2</v>
      </c>
      <c r="C2781" s="1022" t="s">
        <v>152</v>
      </c>
      <c r="D2781" s="1022" t="s">
        <v>49</v>
      </c>
      <c r="E2781" s="1023" t="str">
        <f>'PESI 2026'!V9</f>
        <v xml:space="preserve">Oficina de Informática y Desarrollo Tecnológico </v>
      </c>
      <c r="F2781" s="1022" t="str">
        <f>'PESI 2026'!E9</f>
        <v xml:space="preserve">Definir matriz de roles y responsabilidades del SGSI						
						</v>
      </c>
      <c r="G2781" s="1022">
        <v>3</v>
      </c>
      <c r="H2781" s="1022" t="s">
        <v>136</v>
      </c>
      <c r="I2781" s="1022">
        <f>'PESI 2026'!S9</f>
        <v>1</v>
      </c>
      <c r="J2781" s="1022">
        <f>'PESI 2026'!G9+'PESI 2026'!H9+'PESI 2026'!I9</f>
        <v>1</v>
      </c>
      <c r="K2781" s="1030">
        <f>'PESI 2026'!X9+'PESI 2026'!Y9+'PESI 2026'!Z9</f>
        <v>1</v>
      </c>
      <c r="L2781" s="1031">
        <f t="shared" si="400"/>
        <v>1</v>
      </c>
      <c r="M2781" s="1031">
        <f t="shared" si="325"/>
        <v>1</v>
      </c>
      <c r="N2781" s="1022">
        <f>'PESI 2026'!I9</f>
        <v>1</v>
      </c>
      <c r="O2781" s="1030">
        <f>'PESI 2026'!Z9</f>
        <v>1</v>
      </c>
      <c r="P2781" s="1029">
        <f t="shared" si="418"/>
        <v>1</v>
      </c>
      <c r="Q2781" s="1029"/>
      <c r="R2781" s="1022">
        <f t="shared" si="401"/>
        <v>0</v>
      </c>
      <c r="S2781" s="1022">
        <f t="shared" si="402"/>
        <v>0</v>
      </c>
    </row>
    <row r="2782" spans="1:19" s="1022" customFormat="1">
      <c r="A2782" s="1022">
        <v>3</v>
      </c>
      <c r="B2782" s="1023" t="str">
        <f>'PESI 2026'!D10</f>
        <v xml:space="preserve">PESI 3 </v>
      </c>
      <c r="C2782" s="1022" t="s">
        <v>152</v>
      </c>
      <c r="D2782" s="1022" t="s">
        <v>49</v>
      </c>
      <c r="E2782" s="1023" t="str">
        <f>'PESI 2026'!V10</f>
        <v xml:space="preserve">Oficina de Informática y Desarrollo Tecnológico </v>
      </c>
      <c r="F2782" s="1022" t="str">
        <f>'PESI 2026'!E10</f>
        <v>Definición de cláusulas de seguridad de la información para las partes interesadas</v>
      </c>
      <c r="G2782" s="1022">
        <v>3</v>
      </c>
      <c r="H2782" s="1022" t="s">
        <v>136</v>
      </c>
      <c r="I2782" s="1022">
        <f>'PESI 2026'!S10</f>
        <v>1</v>
      </c>
      <c r="J2782" s="1022">
        <f>'PESI 2026'!G10+'PESI 2026'!H10+'PESI 2026'!I10</f>
        <v>1</v>
      </c>
      <c r="K2782" s="1030">
        <f>'PESI 2026'!X10+'PESI 2026'!Y10+'PESI 2026'!Z10</f>
        <v>1</v>
      </c>
      <c r="L2782" s="1031">
        <f t="shared" si="400"/>
        <v>1</v>
      </c>
      <c r="M2782" s="1031">
        <f t="shared" si="325"/>
        <v>1</v>
      </c>
      <c r="N2782" s="1022">
        <f>'PESI 2026'!I10</f>
        <v>1</v>
      </c>
      <c r="O2782" s="1030">
        <f>'PESI 2026'!Z10</f>
        <v>1</v>
      </c>
      <c r="P2782" s="1029">
        <f t="shared" si="418"/>
        <v>1</v>
      </c>
      <c r="Q2782" s="1029"/>
      <c r="R2782" s="1022">
        <f t="shared" si="401"/>
        <v>0</v>
      </c>
      <c r="S2782" s="1022">
        <f t="shared" si="402"/>
        <v>0</v>
      </c>
    </row>
    <row r="2783" spans="1:19" s="1022" customFormat="1">
      <c r="A2783" s="1022">
        <v>4</v>
      </c>
      <c r="B2783" s="1023" t="str">
        <f>'PESI 2026'!D11</f>
        <v>PESI 4</v>
      </c>
      <c r="C2783" s="1022" t="s">
        <v>152</v>
      </c>
      <c r="D2783" s="1022" t="s">
        <v>49</v>
      </c>
      <c r="E2783" s="1023" t="str">
        <f>'PESI 2026'!V11</f>
        <v>Oficina de Informática y Desarrollo Tecnológico 
Oficina Asesora de Planeación</v>
      </c>
      <c r="F2783" s="1022" t="str">
        <f>'PESI 2026'!E11</f>
        <v xml:space="preserve">Actualizar procedimientos y lineamientos del SGSI						</v>
      </c>
      <c r="G2783" s="1022">
        <v>3</v>
      </c>
      <c r="H2783" s="1022" t="s">
        <v>136</v>
      </c>
      <c r="I2783" s="1022">
        <f>'PESI 2026'!S11</f>
        <v>2</v>
      </c>
      <c r="J2783" s="1022">
        <f>'PESI 2026'!G11+'PESI 2026'!H11+'PESI 2026'!I11</f>
        <v>0</v>
      </c>
      <c r="K2783" s="1030">
        <f>'PESI 2026'!X11+'PESI 2026'!Y11+'PESI 2026'!Z11</f>
        <v>0</v>
      </c>
      <c r="L2783" s="1031">
        <f t="shared" si="400"/>
        <v>0</v>
      </c>
      <c r="M2783" s="1031">
        <f t="shared" si="325"/>
        <v>0</v>
      </c>
      <c r="N2783" s="1022">
        <f>'PESI 2026'!I11</f>
        <v>0</v>
      </c>
      <c r="O2783" s="1030">
        <f>'PESI 2026'!Z11</f>
        <v>0</v>
      </c>
      <c r="P2783" s="1029" t="e">
        <f t="shared" si="418"/>
        <v>#DIV/0!</v>
      </c>
      <c r="Q2783" s="1029"/>
      <c r="R2783" s="1022">
        <f t="shared" si="401"/>
        <v>0</v>
      </c>
      <c r="S2783" s="1022">
        <f t="shared" si="402"/>
        <v>0</v>
      </c>
    </row>
    <row r="2784" spans="1:19" s="1022" customFormat="1">
      <c r="A2784" s="1022">
        <v>5</v>
      </c>
      <c r="B2784" s="1023" t="str">
        <f>'PESI 2026'!D12</f>
        <v>PESI 5</v>
      </c>
      <c r="C2784" s="1022" t="s">
        <v>152</v>
      </c>
      <c r="D2784" s="1022" t="s">
        <v>49</v>
      </c>
      <c r="E2784" s="1023" t="str">
        <f>'PESI 2026'!V12</f>
        <v xml:space="preserve">Oficina de Informática y Desarrollo Tecnológico </v>
      </c>
      <c r="F2784" s="1022" t="str">
        <f>'PESI 2026'!E12</f>
        <v>Registrar, analizar y gestionar incidentes</v>
      </c>
      <c r="G2784" s="1022">
        <v>3</v>
      </c>
      <c r="H2784" s="1022" t="s">
        <v>136</v>
      </c>
      <c r="I2784" s="1022">
        <f>'PESI 2026'!S12</f>
        <v>2</v>
      </c>
      <c r="J2784" s="1022">
        <f>'PESI 2026'!G12+'PESI 2026'!H12+'PESI 2026'!I12</f>
        <v>0</v>
      </c>
      <c r="K2784" s="1030">
        <f>'PESI 2026'!X12+'PESI 2026'!Y12+'PESI 2026'!Z12</f>
        <v>0</v>
      </c>
      <c r="L2784" s="1031">
        <f t="shared" si="400"/>
        <v>0</v>
      </c>
      <c r="M2784" s="1031">
        <f t="shared" si="325"/>
        <v>0</v>
      </c>
      <c r="N2784" s="1022">
        <f>'PESI 2026'!I12</f>
        <v>0</v>
      </c>
      <c r="O2784" s="1030">
        <f>'PESI 2026'!Z12</f>
        <v>0</v>
      </c>
      <c r="P2784" s="1029" t="e">
        <f t="shared" si="418"/>
        <v>#DIV/0!</v>
      </c>
      <c r="Q2784" s="1029"/>
      <c r="R2784" s="1022">
        <f t="shared" si="401"/>
        <v>0</v>
      </c>
      <c r="S2784" s="1022">
        <f t="shared" si="402"/>
        <v>0</v>
      </c>
    </row>
    <row r="2785" spans="1:19" s="1022" customFormat="1">
      <c r="A2785" s="1022">
        <v>6</v>
      </c>
      <c r="B2785" s="1023" t="str">
        <f>'PESI 2026'!D13</f>
        <v>PESI 6</v>
      </c>
      <c r="C2785" s="1022" t="s">
        <v>152</v>
      </c>
      <c r="D2785" s="1022" t="s">
        <v>49</v>
      </c>
      <c r="E2785" s="1023" t="str">
        <f>'PESI 2026'!V13</f>
        <v xml:space="preserve">Oficina de Informática y Desarrollo Tecnológico </v>
      </c>
      <c r="F2785" s="1022" t="str">
        <f>'PESI 2026'!E13</f>
        <v>Ejecutar campañas de sensibilización diferenciadas por rol (directivos, misionales, administrativos, TIC)</v>
      </c>
      <c r="G2785" s="1022">
        <v>3</v>
      </c>
      <c r="H2785" s="1022" t="s">
        <v>136</v>
      </c>
      <c r="I2785" s="1022">
        <f>'PESI 2026'!S13</f>
        <v>10</v>
      </c>
      <c r="J2785" s="1022">
        <f>'PESI 2026'!G13+'PESI 2026'!H13+'PESI 2026'!I13</f>
        <v>1</v>
      </c>
      <c r="K2785" s="1030">
        <f>'PESI 2026'!X13+'PESI 2026'!Y13+'PESI 2026'!Z13</f>
        <v>1</v>
      </c>
      <c r="L2785" s="1031">
        <f t="shared" si="400"/>
        <v>0.1</v>
      </c>
      <c r="M2785" s="1031">
        <f t="shared" si="325"/>
        <v>0.1</v>
      </c>
      <c r="N2785" s="1022">
        <f>'PESI 2026'!I13</f>
        <v>1</v>
      </c>
      <c r="O2785" s="1030">
        <f>'PESI 2026'!Z13</f>
        <v>1</v>
      </c>
      <c r="P2785" s="1029">
        <f t="shared" si="418"/>
        <v>1</v>
      </c>
      <c r="Q2785" s="1029"/>
      <c r="R2785" s="1022">
        <f t="shared" si="401"/>
        <v>0</v>
      </c>
      <c r="S2785" s="1022">
        <f t="shared" si="402"/>
        <v>0</v>
      </c>
    </row>
    <row r="2786" spans="1:19" s="1022" customFormat="1">
      <c r="A2786" s="1022">
        <v>7</v>
      </c>
      <c r="B2786" s="1023" t="str">
        <f>'PESI 2026'!D14</f>
        <v>PESI 7</v>
      </c>
      <c r="C2786" s="1022" t="s">
        <v>152</v>
      </c>
      <c r="D2786" s="1022" t="s">
        <v>49</v>
      </c>
      <c r="E2786" s="1023" t="str">
        <f>'PESI 2026'!V14</f>
        <v xml:space="preserve">Oficina de Informática y Desarrollo Tecnológico </v>
      </c>
      <c r="F2786" s="1022" t="str">
        <f>'PESI 2026'!E14</f>
        <v>Realizar autoevaluación del MSPI</v>
      </c>
      <c r="G2786" s="1022">
        <v>3</v>
      </c>
      <c r="H2786" s="1022" t="s">
        <v>136</v>
      </c>
      <c r="I2786" s="1022">
        <f>'PESI 2026'!S14</f>
        <v>1</v>
      </c>
      <c r="J2786" s="1022">
        <f>'PESI 2026'!G14+'PESI 2026'!H14+'PESI 2026'!I14</f>
        <v>1</v>
      </c>
      <c r="K2786" s="1030">
        <f>'PESI 2026'!X14+'PESI 2026'!Y14+'PESI 2026'!Z14</f>
        <v>1</v>
      </c>
      <c r="L2786" s="1031">
        <f t="shared" si="400"/>
        <v>1</v>
      </c>
      <c r="M2786" s="1031">
        <f t="shared" si="325"/>
        <v>1</v>
      </c>
      <c r="N2786" s="1022">
        <f>'PESI 2026'!I14</f>
        <v>0</v>
      </c>
      <c r="O2786" s="1030">
        <f>'PESI 2026'!Z14</f>
        <v>0</v>
      </c>
      <c r="P2786" s="1029" t="e">
        <f t="shared" si="418"/>
        <v>#DIV/0!</v>
      </c>
      <c r="Q2786" s="1029"/>
      <c r="R2786" s="1022">
        <f t="shared" si="401"/>
        <v>0</v>
      </c>
      <c r="S2786" s="1022">
        <f t="shared" si="402"/>
        <v>0</v>
      </c>
    </row>
    <row r="2787" spans="1:19" s="1022" customFormat="1">
      <c r="A2787" s="1022">
        <v>8</v>
      </c>
      <c r="B2787" s="1023" t="str">
        <f>'PESI 2026'!D15</f>
        <v>PESI 8</v>
      </c>
      <c r="C2787" s="1022" t="s">
        <v>152</v>
      </c>
      <c r="D2787" s="1022" t="s">
        <v>49</v>
      </c>
      <c r="E2787" s="1023" t="str">
        <f>'PESI 2026'!V15</f>
        <v xml:space="preserve">Oficina de Informática y Desarrollo Tecnológico </v>
      </c>
      <c r="F2787" s="1022" t="str">
        <f>'PESI 2026'!E15</f>
        <v>Ejecutar auditoría interna del SGSI</v>
      </c>
      <c r="G2787" s="1022">
        <v>3</v>
      </c>
      <c r="H2787" s="1022" t="s">
        <v>136</v>
      </c>
      <c r="I2787" s="1022">
        <f>'PESI 2026'!S15</f>
        <v>1</v>
      </c>
      <c r="J2787" s="1022">
        <f>'PESI 2026'!G15+'PESI 2026'!H15+'PESI 2026'!I15</f>
        <v>0</v>
      </c>
      <c r="K2787" s="1030">
        <f>'PESI 2026'!X15+'PESI 2026'!Y15+'PESI 2026'!Z15</f>
        <v>0</v>
      </c>
      <c r="L2787" s="1031">
        <f>J2787/I2787</f>
        <v>0</v>
      </c>
      <c r="M2787" s="1031">
        <f>K2787/I2787</f>
        <v>0</v>
      </c>
      <c r="N2787" s="1022">
        <f>'PESI 2026'!I15</f>
        <v>0</v>
      </c>
      <c r="O2787" s="1030">
        <f>'PESI 2026'!Z15</f>
        <v>0</v>
      </c>
      <c r="P2787" s="1029" t="e">
        <f>O2787/N2787</f>
        <v>#DIV/0!</v>
      </c>
      <c r="Q2787" s="1029"/>
      <c r="R2787" s="1030">
        <f>K2787-J2787</f>
        <v>0</v>
      </c>
      <c r="S2787" s="1030">
        <f>O2787-N2787</f>
        <v>0</v>
      </c>
    </row>
    <row r="2788" spans="1:19" s="1022" customFormat="1">
      <c r="A2788" s="1022">
        <v>9</v>
      </c>
      <c r="B2788" s="1023" t="str">
        <f>'PESI 2026'!D16</f>
        <v>PESI 9</v>
      </c>
      <c r="C2788" s="1022" t="s">
        <v>152</v>
      </c>
      <c r="D2788" s="1022" t="s">
        <v>49</v>
      </c>
      <c r="E2788" s="1023" t="str">
        <f>'PESI 2026'!V16</f>
        <v xml:space="preserve">Oficina de Informática y Desarrollo Tecnológico </v>
      </c>
      <c r="F2788" s="1022" t="str">
        <f>'PESI 2026'!E16</f>
        <v xml:space="preserve">Informes trimestrales de seguimiento al avance de implementación de PDP						
						</v>
      </c>
      <c r="G2788" s="1022">
        <v>3</v>
      </c>
      <c r="H2788" s="1022" t="s">
        <v>136</v>
      </c>
      <c r="I2788" s="1022">
        <f>'PESI 2026'!S16</f>
        <v>4</v>
      </c>
      <c r="J2788" s="1022">
        <f>'PESI 2026'!G16+'PESI 2026'!H16+'PESI 2026'!I16</f>
        <v>1</v>
      </c>
      <c r="K2788" s="1030">
        <f>'PESI 2026'!X16+'PESI 2026'!Y16+'PESI 2026'!Z16</f>
        <v>1</v>
      </c>
      <c r="L2788" s="1031">
        <f>J2788/I2788</f>
        <v>0.25</v>
      </c>
      <c r="M2788" s="1031">
        <f>K2788/I2788</f>
        <v>0.25</v>
      </c>
      <c r="N2788" s="1022">
        <f>'PESI 2026'!I16</f>
        <v>1</v>
      </c>
      <c r="O2788" s="1030">
        <f>'PESI 2026'!Z16</f>
        <v>1</v>
      </c>
      <c r="P2788" s="1029">
        <f>O2788/N2788</f>
        <v>1</v>
      </c>
      <c r="Q2788" s="1029"/>
      <c r="R2788" s="1030">
        <f>K2788-J2788</f>
        <v>0</v>
      </c>
      <c r="S2788" s="1030">
        <f>O2788-N2788</f>
        <v>0</v>
      </c>
    </row>
    <row r="2789" spans="1:19" s="1022" customFormat="1" ht="12" customHeight="1">
      <c r="A2789" s="1022">
        <v>1</v>
      </c>
      <c r="B2789" s="1023" t="str">
        <f>'PESI 2026'!D8</f>
        <v xml:space="preserve">PESI 1 </v>
      </c>
      <c r="C2789" s="1022" t="s">
        <v>152</v>
      </c>
      <c r="D2789" s="1022" t="s">
        <v>49</v>
      </c>
      <c r="E2789" s="1023" t="str">
        <f>'PESI 2026'!V8</f>
        <v xml:space="preserve">Oficina de Informática y Desarrollo Tecnológico </v>
      </c>
      <c r="F2789" s="1022" t="str">
        <f>'PESI 2026'!E8</f>
        <v xml:space="preserve">Revisión trimestral del estado de los controles acorde al Anexo A						
						</v>
      </c>
      <c r="G2789" s="1022">
        <v>4</v>
      </c>
      <c r="H2789" s="1022" t="s">
        <v>137</v>
      </c>
      <c r="I2789" s="1022">
        <f>'PESI 2026'!S8</f>
        <v>4</v>
      </c>
      <c r="J2789" s="1022">
        <f>'PESI 2026'!G8+'PESI 2026'!H8+'PESI 2026'!I8+'PESI 2026'!J8</f>
        <v>1</v>
      </c>
      <c r="K2789" s="1030">
        <f>'PESI 2026'!X8+'PESI 2026'!Y8+'PESI 2026'!Z8+'PESI 2026'!AA8</f>
        <v>1</v>
      </c>
      <c r="L2789" s="1031">
        <f t="shared" si="400"/>
        <v>0.25</v>
      </c>
      <c r="M2789" s="1031">
        <f t="shared" si="325"/>
        <v>0.25</v>
      </c>
      <c r="N2789" s="1022">
        <f>'PESI 2026'!J8</f>
        <v>0</v>
      </c>
      <c r="O2789" s="1030">
        <f>'PESI 2026'!AA8</f>
        <v>0</v>
      </c>
      <c r="P2789" s="1029" t="e">
        <f t="shared" si="418"/>
        <v>#DIV/0!</v>
      </c>
      <c r="Q2789" s="1029"/>
      <c r="R2789" s="1022">
        <f t="shared" si="401"/>
        <v>0</v>
      </c>
      <c r="S2789" s="1022">
        <f t="shared" si="402"/>
        <v>0</v>
      </c>
    </row>
    <row r="2790" spans="1:19" s="1022" customFormat="1">
      <c r="A2790" s="1022">
        <v>2</v>
      </c>
      <c r="B2790" s="1023" t="str">
        <f>'PESI 2026'!D9</f>
        <v>PESI 2</v>
      </c>
      <c r="C2790" s="1022" t="s">
        <v>152</v>
      </c>
      <c r="D2790" s="1022" t="s">
        <v>49</v>
      </c>
      <c r="E2790" s="1023" t="str">
        <f>'PESI 2026'!V9</f>
        <v xml:space="preserve">Oficina de Informática y Desarrollo Tecnológico </v>
      </c>
      <c r="F2790" s="1022" t="str">
        <f>'PESI 2026'!E9</f>
        <v xml:space="preserve">Definir matriz de roles y responsabilidades del SGSI						
						</v>
      </c>
      <c r="G2790" s="1022">
        <v>4</v>
      </c>
      <c r="H2790" s="1022" t="s">
        <v>137</v>
      </c>
      <c r="I2790" s="1022">
        <f>'PESI 2026'!S9</f>
        <v>1</v>
      </c>
      <c r="J2790" s="1022">
        <f>'PESI 2026'!G9+'PESI 2026'!H9+'PESI 2026'!I9+'PESI 2026'!J9</f>
        <v>1</v>
      </c>
      <c r="K2790" s="1030">
        <f>'PESI 2026'!X9+'PESI 2026'!Y9+'PESI 2026'!Z9+'PESI 2026'!AA9</f>
        <v>1</v>
      </c>
      <c r="L2790" s="1031">
        <f t="shared" si="400"/>
        <v>1</v>
      </c>
      <c r="M2790" s="1031">
        <f t="shared" si="325"/>
        <v>1</v>
      </c>
      <c r="N2790" s="1022">
        <f>'PESI 2026'!J9</f>
        <v>0</v>
      </c>
      <c r="O2790" s="1030">
        <f>'PESI 2026'!AA9</f>
        <v>0</v>
      </c>
      <c r="P2790" s="1029" t="e">
        <f t="shared" si="418"/>
        <v>#DIV/0!</v>
      </c>
      <c r="Q2790" s="1029"/>
      <c r="R2790" s="1022">
        <f t="shared" si="401"/>
        <v>0</v>
      </c>
      <c r="S2790" s="1022">
        <f t="shared" si="402"/>
        <v>0</v>
      </c>
    </row>
    <row r="2791" spans="1:19" s="1022" customFormat="1">
      <c r="A2791" s="1022">
        <v>3</v>
      </c>
      <c r="B2791" s="1023" t="str">
        <f>'PESI 2026'!D10</f>
        <v xml:space="preserve">PESI 3 </v>
      </c>
      <c r="C2791" s="1022" t="s">
        <v>152</v>
      </c>
      <c r="D2791" s="1022" t="s">
        <v>49</v>
      </c>
      <c r="E2791" s="1023" t="str">
        <f>'PESI 2026'!V10</f>
        <v xml:space="preserve">Oficina de Informática y Desarrollo Tecnológico </v>
      </c>
      <c r="F2791" s="1022" t="str">
        <f>'PESI 2026'!E10</f>
        <v>Definición de cláusulas de seguridad de la información para las partes interesadas</v>
      </c>
      <c r="G2791" s="1022">
        <v>4</v>
      </c>
      <c r="H2791" s="1022" t="s">
        <v>137</v>
      </c>
      <c r="I2791" s="1022">
        <f>'PESI 2026'!S10</f>
        <v>1</v>
      </c>
      <c r="J2791" s="1022">
        <f>'PESI 2026'!G10+'PESI 2026'!H10+'PESI 2026'!I10+'PESI 2026'!J10</f>
        <v>1</v>
      </c>
      <c r="K2791" s="1030">
        <f>'PESI 2026'!X10+'PESI 2026'!Y10+'PESI 2026'!Z10+'PESI 2026'!AA10</f>
        <v>1</v>
      </c>
      <c r="L2791" s="1031">
        <f t="shared" si="400"/>
        <v>1</v>
      </c>
      <c r="M2791" s="1031">
        <f t="shared" si="325"/>
        <v>1</v>
      </c>
      <c r="N2791" s="1022">
        <f>'PESI 2026'!J10</f>
        <v>0</v>
      </c>
      <c r="O2791" s="1030">
        <f>'PESI 2026'!AA10</f>
        <v>0</v>
      </c>
      <c r="P2791" s="1029" t="e">
        <f t="shared" si="418"/>
        <v>#DIV/0!</v>
      </c>
      <c r="Q2791" s="1029"/>
      <c r="R2791" s="1022">
        <f t="shared" si="401"/>
        <v>0</v>
      </c>
      <c r="S2791" s="1022">
        <f t="shared" si="402"/>
        <v>0</v>
      </c>
    </row>
    <row r="2792" spans="1:19" s="1022" customFormat="1">
      <c r="A2792" s="1022">
        <v>4</v>
      </c>
      <c r="B2792" s="1023" t="str">
        <f>'PESI 2026'!D11</f>
        <v>PESI 4</v>
      </c>
      <c r="C2792" s="1022" t="s">
        <v>152</v>
      </c>
      <c r="D2792" s="1022" t="s">
        <v>49</v>
      </c>
      <c r="E2792" s="1023" t="str">
        <f>'PESI 2026'!V11</f>
        <v>Oficina de Informática y Desarrollo Tecnológico 
Oficina Asesora de Planeación</v>
      </c>
      <c r="F2792" s="1022" t="str">
        <f>'PESI 2026'!E11</f>
        <v xml:space="preserve">Actualizar procedimientos y lineamientos del SGSI						</v>
      </c>
      <c r="G2792" s="1022">
        <v>4</v>
      </c>
      <c r="H2792" s="1022" t="s">
        <v>137</v>
      </c>
      <c r="I2792" s="1022">
        <f>'PESI 2026'!S11</f>
        <v>2</v>
      </c>
      <c r="J2792" s="1022">
        <f>'PESI 2026'!G11+'PESI 2026'!H11+'PESI 2026'!I11+'PESI 2026'!J11</f>
        <v>0</v>
      </c>
      <c r="K2792" s="1030">
        <f>'PESI 2026'!X11+'PESI 2026'!Y11+'PESI 2026'!Z11+'PESI 2026'!AA11</f>
        <v>0</v>
      </c>
      <c r="L2792" s="1031">
        <f t="shared" si="400"/>
        <v>0</v>
      </c>
      <c r="M2792" s="1031">
        <f t="shared" si="325"/>
        <v>0</v>
      </c>
      <c r="N2792" s="1022">
        <f>'PESI 2026'!J11</f>
        <v>0</v>
      </c>
      <c r="O2792" s="1030">
        <f>'PESI 2026'!AA11</f>
        <v>0</v>
      </c>
      <c r="P2792" s="1029" t="e">
        <f t="shared" si="418"/>
        <v>#DIV/0!</v>
      </c>
      <c r="Q2792" s="1029"/>
      <c r="R2792" s="1022">
        <f t="shared" si="401"/>
        <v>0</v>
      </c>
      <c r="S2792" s="1022">
        <f t="shared" si="402"/>
        <v>0</v>
      </c>
    </row>
    <row r="2793" spans="1:19" s="1022" customFormat="1">
      <c r="A2793" s="1022">
        <v>5</v>
      </c>
      <c r="B2793" s="1023" t="str">
        <f>'PESI 2026'!D12</f>
        <v>PESI 5</v>
      </c>
      <c r="C2793" s="1022" t="s">
        <v>152</v>
      </c>
      <c r="D2793" s="1022" t="s">
        <v>49</v>
      </c>
      <c r="E2793" s="1023" t="str">
        <f>'PESI 2026'!V12</f>
        <v xml:space="preserve">Oficina de Informática y Desarrollo Tecnológico </v>
      </c>
      <c r="F2793" s="1022" t="str">
        <f>'PESI 2026'!E12</f>
        <v>Registrar, analizar y gestionar incidentes</v>
      </c>
      <c r="G2793" s="1022">
        <v>4</v>
      </c>
      <c r="H2793" s="1022" t="s">
        <v>137</v>
      </c>
      <c r="I2793" s="1022">
        <f>'PESI 2026'!S12</f>
        <v>2</v>
      </c>
      <c r="J2793" s="1022">
        <f>'PESI 2026'!G12+'PESI 2026'!H12+'PESI 2026'!I12+'PESI 2026'!J12</f>
        <v>0</v>
      </c>
      <c r="K2793" s="1030">
        <f>'PESI 2026'!X12+'PESI 2026'!Y12+'PESI 2026'!Z12+'PESI 2026'!AA12</f>
        <v>0</v>
      </c>
      <c r="L2793" s="1031">
        <f t="shared" si="400"/>
        <v>0</v>
      </c>
      <c r="M2793" s="1031">
        <f t="shared" si="325"/>
        <v>0</v>
      </c>
      <c r="N2793" s="1022">
        <f>'PESI 2026'!J12</f>
        <v>0</v>
      </c>
      <c r="O2793" s="1030">
        <f>'PESI 2026'!AA12</f>
        <v>0</v>
      </c>
      <c r="P2793" s="1029" t="e">
        <f t="shared" si="418"/>
        <v>#DIV/0!</v>
      </c>
      <c r="Q2793" s="1029"/>
      <c r="R2793" s="1022">
        <f t="shared" si="401"/>
        <v>0</v>
      </c>
      <c r="S2793" s="1022">
        <f t="shared" si="402"/>
        <v>0</v>
      </c>
    </row>
    <row r="2794" spans="1:19" s="1022" customFormat="1">
      <c r="A2794" s="1022">
        <v>6</v>
      </c>
      <c r="B2794" s="1023" t="str">
        <f>'PESI 2026'!D13</f>
        <v>PESI 6</v>
      </c>
      <c r="C2794" s="1022" t="s">
        <v>152</v>
      </c>
      <c r="D2794" s="1022" t="s">
        <v>49</v>
      </c>
      <c r="E2794" s="1023" t="str">
        <f>'PESI 2026'!V13</f>
        <v xml:space="preserve">Oficina de Informática y Desarrollo Tecnológico </v>
      </c>
      <c r="F2794" s="1022" t="str">
        <f>'PESI 2026'!E13</f>
        <v>Ejecutar campañas de sensibilización diferenciadas por rol (directivos, misionales, administrativos, TIC)</v>
      </c>
      <c r="G2794" s="1022">
        <v>4</v>
      </c>
      <c r="H2794" s="1022" t="s">
        <v>137</v>
      </c>
      <c r="I2794" s="1022">
        <f>'PESI 2026'!S13</f>
        <v>10</v>
      </c>
      <c r="J2794" s="1022">
        <f>'PESI 2026'!G13+'PESI 2026'!H13+'PESI 2026'!I13+'PESI 2026'!J13</f>
        <v>2</v>
      </c>
      <c r="K2794" s="1030">
        <f>'PESI 2026'!X13+'PESI 2026'!Y13+'PESI 2026'!Z13+'PESI 2026'!AA13</f>
        <v>2</v>
      </c>
      <c r="L2794" s="1031">
        <f t="shared" si="400"/>
        <v>0.2</v>
      </c>
      <c r="M2794" s="1031">
        <f t="shared" si="325"/>
        <v>0.2</v>
      </c>
      <c r="N2794" s="1022">
        <f>'PESI 2026'!J13</f>
        <v>1</v>
      </c>
      <c r="O2794" s="1030">
        <f>'PESI 2026'!AA13</f>
        <v>1</v>
      </c>
      <c r="P2794" s="1029">
        <f t="shared" si="418"/>
        <v>1</v>
      </c>
      <c r="Q2794" s="1029"/>
      <c r="R2794" s="1022">
        <f t="shared" si="401"/>
        <v>0</v>
      </c>
      <c r="S2794" s="1022">
        <f t="shared" si="402"/>
        <v>0</v>
      </c>
    </row>
    <row r="2795" spans="1:19" s="1022" customFormat="1">
      <c r="A2795" s="1022">
        <v>7</v>
      </c>
      <c r="B2795" s="1023" t="str">
        <f>'PESI 2026'!D14</f>
        <v>PESI 7</v>
      </c>
      <c r="C2795" s="1022" t="s">
        <v>152</v>
      </c>
      <c r="D2795" s="1022" t="s">
        <v>49</v>
      </c>
      <c r="E2795" s="1023" t="str">
        <f>'PESI 2026'!V14</f>
        <v xml:space="preserve">Oficina de Informática y Desarrollo Tecnológico </v>
      </c>
      <c r="F2795" s="1022" t="str">
        <f>'PESI 2026'!E14</f>
        <v>Realizar autoevaluación del MSPI</v>
      </c>
      <c r="G2795" s="1022">
        <v>4</v>
      </c>
      <c r="H2795" s="1022" t="s">
        <v>137</v>
      </c>
      <c r="I2795" s="1022">
        <f>'PESI 2026'!S14</f>
        <v>1</v>
      </c>
      <c r="J2795" s="1022">
        <f>'PESI 2026'!G14+'PESI 2026'!H14+'PESI 2026'!I14+'PESI 2026'!J14</f>
        <v>1</v>
      </c>
      <c r="K2795" s="1030">
        <f>'PESI 2026'!X14+'PESI 2026'!Y14+'PESI 2026'!Z14+'PESI 2026'!AA14</f>
        <v>1</v>
      </c>
      <c r="L2795" s="1031">
        <f t="shared" si="400"/>
        <v>1</v>
      </c>
      <c r="M2795" s="1031">
        <f t="shared" si="325"/>
        <v>1</v>
      </c>
      <c r="N2795" s="1022">
        <f>'PESI 2026'!J14</f>
        <v>0</v>
      </c>
      <c r="O2795" s="1030">
        <f>'PESI 2026'!AA14</f>
        <v>0</v>
      </c>
      <c r="P2795" s="1029" t="e">
        <f t="shared" si="418"/>
        <v>#DIV/0!</v>
      </c>
      <c r="Q2795" s="1029"/>
      <c r="R2795" s="1022">
        <f t="shared" si="401"/>
        <v>0</v>
      </c>
      <c r="S2795" s="1022">
        <f t="shared" si="402"/>
        <v>0</v>
      </c>
    </row>
    <row r="2796" spans="1:19" s="1022" customFormat="1">
      <c r="A2796" s="1022">
        <v>8</v>
      </c>
      <c r="B2796" s="1023" t="str">
        <f>'PESI 2026'!D15</f>
        <v>PESI 8</v>
      </c>
      <c r="C2796" s="1022" t="s">
        <v>152</v>
      </c>
      <c r="D2796" s="1022" t="s">
        <v>49</v>
      </c>
      <c r="E2796" s="1023" t="str">
        <f>'PESI 2026'!V15</f>
        <v xml:space="preserve">Oficina de Informática y Desarrollo Tecnológico </v>
      </c>
      <c r="F2796" s="1022" t="str">
        <f>'PESI 2026'!E15</f>
        <v>Ejecutar auditoría interna del SGSI</v>
      </c>
      <c r="G2796" s="1022">
        <v>4</v>
      </c>
      <c r="H2796" s="1022" t="s">
        <v>137</v>
      </c>
      <c r="I2796" s="1022">
        <f>'PESI 2026'!S15</f>
        <v>1</v>
      </c>
      <c r="J2796" s="1022">
        <f>'PESI 2026'!G15+'PESI 2026'!H15+'PESI 2026'!I15+'PESI 2026'!J15</f>
        <v>0</v>
      </c>
      <c r="K2796" s="1030">
        <f>'PESI 2026'!X15+'PESI 2026'!Y15+'PESI 2026'!Z15+'PESI 2026'!AA15</f>
        <v>0</v>
      </c>
      <c r="L2796" s="1031">
        <f>J2796/I2796</f>
        <v>0</v>
      </c>
      <c r="M2796" s="1031">
        <f>K2796/I2796</f>
        <v>0</v>
      </c>
      <c r="N2796" s="1022">
        <f>'PESI 2026'!J15</f>
        <v>0</v>
      </c>
      <c r="O2796" s="1030">
        <f>'PESI 2026'!AA15</f>
        <v>0</v>
      </c>
      <c r="P2796" s="1029" t="e">
        <f>O2796/N2796</f>
        <v>#DIV/0!</v>
      </c>
      <c r="Q2796" s="1029"/>
      <c r="R2796" s="1030">
        <f>K2796-J2796</f>
        <v>0</v>
      </c>
      <c r="S2796" s="1030">
        <f>O2796-N2796</f>
        <v>0</v>
      </c>
    </row>
    <row r="2797" spans="1:19" s="1022" customFormat="1">
      <c r="A2797" s="1022">
        <v>9</v>
      </c>
      <c r="B2797" s="1023" t="str">
        <f>'PESI 2026'!D16</f>
        <v>PESI 9</v>
      </c>
      <c r="C2797" s="1022" t="s">
        <v>152</v>
      </c>
      <c r="D2797" s="1022" t="s">
        <v>49</v>
      </c>
      <c r="E2797" s="1023" t="str">
        <f>'PESI 2026'!V16</f>
        <v xml:space="preserve">Oficina de Informática y Desarrollo Tecnológico </v>
      </c>
      <c r="F2797" s="1022" t="str">
        <f>'PESI 2026'!E16</f>
        <v xml:space="preserve">Informes trimestrales de seguimiento al avance de implementación de PDP						
						</v>
      </c>
      <c r="G2797" s="1022">
        <v>4</v>
      </c>
      <c r="H2797" s="1022" t="s">
        <v>137</v>
      </c>
      <c r="I2797" s="1022">
        <f>'PESI 2026'!S16</f>
        <v>4</v>
      </c>
      <c r="J2797" s="1022">
        <f>'PESI 2026'!G16+'PESI 2026'!H16+'PESI 2026'!I16+'PESI 2026'!J16</f>
        <v>1</v>
      </c>
      <c r="K2797" s="1030">
        <f>'PESI 2026'!X16+'PESI 2026'!Y16+'PESI 2026'!Z16+'PESI 2026'!AA16</f>
        <v>1</v>
      </c>
      <c r="L2797" s="1031">
        <f>J2797/I2797</f>
        <v>0.25</v>
      </c>
      <c r="M2797" s="1031">
        <f>K2797/I2797</f>
        <v>0.25</v>
      </c>
      <c r="N2797" s="1022">
        <f>'PESI 2026'!J16</f>
        <v>0</v>
      </c>
      <c r="O2797" s="1030">
        <f>'PESI 2026'!AA16</f>
        <v>0</v>
      </c>
      <c r="P2797" s="1029" t="e">
        <f>O2797/N2797</f>
        <v>#DIV/0!</v>
      </c>
      <c r="Q2797" s="1029"/>
      <c r="R2797" s="1030">
        <f>K2797-J2797</f>
        <v>0</v>
      </c>
      <c r="S2797" s="1030">
        <f>O2797-N2797</f>
        <v>0</v>
      </c>
    </row>
    <row r="2798" spans="1:19" s="1022" customFormat="1" ht="13.5" customHeight="1">
      <c r="A2798" s="1022">
        <v>1</v>
      </c>
      <c r="B2798" s="1023" t="str">
        <f>'PESI 2026'!D8</f>
        <v xml:space="preserve">PESI 1 </v>
      </c>
      <c r="C2798" s="1022" t="s">
        <v>152</v>
      </c>
      <c r="D2798" s="1022" t="s">
        <v>49</v>
      </c>
      <c r="E2798" s="1023" t="str">
        <f>'PESI 2026'!V8</f>
        <v xml:space="preserve">Oficina de Informática y Desarrollo Tecnológico </v>
      </c>
      <c r="F2798" s="1022" t="str">
        <f>'PESI 2026'!E8</f>
        <v xml:space="preserve">Revisión trimestral del estado de los controles acorde al Anexo A						
						</v>
      </c>
      <c r="G2798" s="1022">
        <v>5</v>
      </c>
      <c r="H2798" s="1022" t="s">
        <v>138</v>
      </c>
      <c r="I2798" s="1022">
        <f>'PESI 2026'!S8</f>
        <v>4</v>
      </c>
      <c r="J2798" s="1022">
        <f>'PESI 2026'!G8+'PESI 2026'!H8+'PESI 2026'!I8+'PESI 2026'!J8+'PESI 2026'!K8</f>
        <v>1</v>
      </c>
      <c r="K2798" s="1030">
        <f>'PESI 2026'!X8+'PESI 2026'!Y8+'PESI 2026'!Z8+'PESI 2026'!AA8+'PESI 2026'!AB8</f>
        <v>1</v>
      </c>
      <c r="L2798" s="1031">
        <f t="shared" si="400"/>
        <v>0.25</v>
      </c>
      <c r="M2798" s="1031">
        <f t="shared" ref="M2798:M2878" si="459">K2798/I2798</f>
        <v>0.25</v>
      </c>
      <c r="N2798" s="1022">
        <f>'PETI 2026'!L8</f>
        <v>0</v>
      </c>
      <c r="O2798" s="1030">
        <f>'PESI 2026'!AB8</f>
        <v>0</v>
      </c>
      <c r="P2798" s="1029" t="e">
        <f t="shared" si="418"/>
        <v>#DIV/0!</v>
      </c>
      <c r="Q2798" s="1029"/>
      <c r="R2798" s="1022">
        <f t="shared" si="401"/>
        <v>0</v>
      </c>
      <c r="S2798" s="1022">
        <f t="shared" si="402"/>
        <v>0</v>
      </c>
    </row>
    <row r="2799" spans="1:19" s="1022" customFormat="1">
      <c r="A2799" s="1022">
        <v>2</v>
      </c>
      <c r="B2799" s="1023" t="str">
        <f>'PESI 2026'!D9</f>
        <v>PESI 2</v>
      </c>
      <c r="C2799" s="1022" t="s">
        <v>152</v>
      </c>
      <c r="D2799" s="1022" t="s">
        <v>49</v>
      </c>
      <c r="E2799" s="1023" t="str">
        <f>'PESI 2026'!V9</f>
        <v xml:space="preserve">Oficina de Informática y Desarrollo Tecnológico </v>
      </c>
      <c r="F2799" s="1022" t="str">
        <f>'PESI 2026'!E9</f>
        <v xml:space="preserve">Definir matriz de roles y responsabilidades del SGSI						
						</v>
      </c>
      <c r="G2799" s="1022">
        <v>5</v>
      </c>
      <c r="H2799" s="1022" t="s">
        <v>138</v>
      </c>
      <c r="I2799" s="1022">
        <f>'PESI 2026'!S9</f>
        <v>1</v>
      </c>
      <c r="J2799" s="1022">
        <f>'PESI 2026'!G9+'PESI 2026'!H9+'PESI 2026'!I9+'PESI 2026'!J9+'PESI 2026'!K9</f>
        <v>1</v>
      </c>
      <c r="K2799" s="1030">
        <f>'PESI 2026'!X9+'PESI 2026'!Y9+'PESI 2026'!Z9+'PESI 2026'!AA9+'PESI 2026'!AB9</f>
        <v>1</v>
      </c>
      <c r="L2799" s="1031">
        <f t="shared" si="400"/>
        <v>1</v>
      </c>
      <c r="M2799" s="1031">
        <f t="shared" si="459"/>
        <v>1</v>
      </c>
      <c r="N2799" s="1022">
        <f>'PETI 2026'!L9</f>
        <v>1</v>
      </c>
      <c r="O2799" s="1030">
        <f>'PESI 2026'!AB9</f>
        <v>0</v>
      </c>
      <c r="P2799" s="1029">
        <f t="shared" si="418"/>
        <v>0</v>
      </c>
      <c r="Q2799" s="1029"/>
      <c r="R2799" s="1022">
        <f t="shared" si="401"/>
        <v>0</v>
      </c>
      <c r="S2799" s="1022">
        <f t="shared" si="402"/>
        <v>-1</v>
      </c>
    </row>
    <row r="2800" spans="1:19" s="1022" customFormat="1">
      <c r="A2800" s="1022">
        <v>3</v>
      </c>
      <c r="B2800" s="1023" t="str">
        <f>'PESI 2026'!D10</f>
        <v xml:space="preserve">PESI 3 </v>
      </c>
      <c r="C2800" s="1022" t="s">
        <v>152</v>
      </c>
      <c r="D2800" s="1022" t="s">
        <v>49</v>
      </c>
      <c r="E2800" s="1023" t="str">
        <f>'PESI 2026'!V10</f>
        <v xml:space="preserve">Oficina de Informática y Desarrollo Tecnológico </v>
      </c>
      <c r="F2800" s="1022" t="str">
        <f>'PESI 2026'!E10</f>
        <v>Definición de cláusulas de seguridad de la información para las partes interesadas</v>
      </c>
      <c r="G2800" s="1022">
        <v>5</v>
      </c>
      <c r="H2800" s="1022" t="s">
        <v>138</v>
      </c>
      <c r="I2800" s="1022">
        <f>'PESI 2026'!S10</f>
        <v>1</v>
      </c>
      <c r="J2800" s="1022">
        <f>'PESI 2026'!G10+'PESI 2026'!H10+'PESI 2026'!I10+'PESI 2026'!J10+'PESI 2026'!K10</f>
        <v>1</v>
      </c>
      <c r="K2800" s="1030">
        <f>'PESI 2026'!X10+'PESI 2026'!Y10+'PESI 2026'!Z10+'PESI 2026'!AA10+'PESI 2026'!AB10</f>
        <v>1</v>
      </c>
      <c r="L2800" s="1031">
        <f t="shared" si="400"/>
        <v>1</v>
      </c>
      <c r="M2800" s="1031">
        <f t="shared" si="459"/>
        <v>1</v>
      </c>
      <c r="N2800" s="1022">
        <f>'PETI 2026'!L10</f>
        <v>1</v>
      </c>
      <c r="O2800" s="1030">
        <f>'PESI 2026'!AB10</f>
        <v>0</v>
      </c>
      <c r="P2800" s="1029">
        <f t="shared" si="418"/>
        <v>0</v>
      </c>
      <c r="Q2800" s="1029"/>
      <c r="R2800" s="1022">
        <f t="shared" si="401"/>
        <v>0</v>
      </c>
      <c r="S2800" s="1022">
        <f t="shared" si="402"/>
        <v>-1</v>
      </c>
    </row>
    <row r="2801" spans="1:19" s="1022" customFormat="1">
      <c r="A2801" s="1022">
        <v>4</v>
      </c>
      <c r="B2801" s="1023" t="str">
        <f>'PESI 2026'!D11</f>
        <v>PESI 4</v>
      </c>
      <c r="C2801" s="1022" t="s">
        <v>152</v>
      </c>
      <c r="D2801" s="1022" t="s">
        <v>49</v>
      </c>
      <c r="E2801" s="1023" t="str">
        <f>'PESI 2026'!V11</f>
        <v>Oficina de Informática y Desarrollo Tecnológico 
Oficina Asesora de Planeación</v>
      </c>
      <c r="F2801" s="1022" t="str">
        <f>'PESI 2026'!E11</f>
        <v xml:space="preserve">Actualizar procedimientos y lineamientos del SGSI						</v>
      </c>
      <c r="G2801" s="1022">
        <v>5</v>
      </c>
      <c r="H2801" s="1022" t="s">
        <v>138</v>
      </c>
      <c r="I2801" s="1022">
        <f>'PESI 2026'!S11</f>
        <v>2</v>
      </c>
      <c r="J2801" s="1022">
        <f>'PESI 2026'!G11+'PESI 2026'!H11+'PESI 2026'!I11+'PESI 2026'!J11+'PESI 2026'!K11</f>
        <v>0</v>
      </c>
      <c r="K2801" s="1030">
        <f>'PESI 2026'!X11+'PESI 2026'!Y11+'PESI 2026'!Z11+'PESI 2026'!AA11+'PESI 2026'!AB11</f>
        <v>0</v>
      </c>
      <c r="L2801" s="1031">
        <f t="shared" si="400"/>
        <v>0</v>
      </c>
      <c r="M2801" s="1031">
        <f t="shared" si="459"/>
        <v>0</v>
      </c>
      <c r="N2801" s="1022">
        <f>'PETI 2026'!L11</f>
        <v>1</v>
      </c>
      <c r="O2801" s="1030">
        <f>'PESI 2026'!AB11</f>
        <v>0</v>
      </c>
      <c r="P2801" s="1029">
        <f t="shared" si="418"/>
        <v>0</v>
      </c>
      <c r="Q2801" s="1029"/>
      <c r="R2801" s="1022">
        <f t="shared" si="401"/>
        <v>0</v>
      </c>
      <c r="S2801" s="1022">
        <f t="shared" si="402"/>
        <v>-1</v>
      </c>
    </row>
    <row r="2802" spans="1:19" s="1022" customFormat="1">
      <c r="A2802" s="1022">
        <v>5</v>
      </c>
      <c r="B2802" s="1023" t="str">
        <f>'PESI 2026'!D12</f>
        <v>PESI 5</v>
      </c>
      <c r="C2802" s="1022" t="s">
        <v>152</v>
      </c>
      <c r="D2802" s="1022" t="s">
        <v>49</v>
      </c>
      <c r="E2802" s="1023" t="str">
        <f>'PESI 2026'!V12</f>
        <v xml:space="preserve">Oficina de Informática y Desarrollo Tecnológico </v>
      </c>
      <c r="F2802" s="1022" t="str">
        <f>'PESI 2026'!E12</f>
        <v>Registrar, analizar y gestionar incidentes</v>
      </c>
      <c r="G2802" s="1022">
        <v>5</v>
      </c>
      <c r="H2802" s="1022" t="s">
        <v>138</v>
      </c>
      <c r="I2802" s="1022">
        <f>'PESI 2026'!S12</f>
        <v>2</v>
      </c>
      <c r="J2802" s="1022">
        <f>'PESI 2026'!G12+'PESI 2026'!H12+'PESI 2026'!I12+'PESI 2026'!J12+'PESI 2026'!K12</f>
        <v>0</v>
      </c>
      <c r="K2802" s="1030">
        <f>'PESI 2026'!X12+'PESI 2026'!Y12+'PESI 2026'!Z12+'PESI 2026'!AA12+'PESI 2026'!AB12</f>
        <v>0</v>
      </c>
      <c r="L2802" s="1031">
        <f t="shared" si="400"/>
        <v>0</v>
      </c>
      <c r="M2802" s="1031">
        <f t="shared" si="459"/>
        <v>0</v>
      </c>
      <c r="N2802" s="1022">
        <f>'PETI 2026'!L12</f>
        <v>1</v>
      </c>
      <c r="O2802" s="1030">
        <f>'PESI 2026'!AB12</f>
        <v>0</v>
      </c>
      <c r="P2802" s="1029">
        <f t="shared" si="418"/>
        <v>0</v>
      </c>
      <c r="Q2802" s="1029"/>
      <c r="R2802" s="1022">
        <f t="shared" si="401"/>
        <v>0</v>
      </c>
      <c r="S2802" s="1022">
        <f t="shared" si="402"/>
        <v>-1</v>
      </c>
    </row>
    <row r="2803" spans="1:19" s="1022" customFormat="1">
      <c r="A2803" s="1022">
        <v>6</v>
      </c>
      <c r="B2803" s="1023" t="str">
        <f>'PESI 2026'!D13</f>
        <v>PESI 6</v>
      </c>
      <c r="C2803" s="1022" t="s">
        <v>152</v>
      </c>
      <c r="D2803" s="1022" t="s">
        <v>49</v>
      </c>
      <c r="E2803" s="1023" t="str">
        <f>'PESI 2026'!V13</f>
        <v xml:space="preserve">Oficina de Informática y Desarrollo Tecnológico </v>
      </c>
      <c r="F2803" s="1022" t="str">
        <f>'PESI 2026'!E13</f>
        <v>Ejecutar campañas de sensibilización diferenciadas por rol (directivos, misionales, administrativos, TIC)</v>
      </c>
      <c r="G2803" s="1022">
        <v>5</v>
      </c>
      <c r="H2803" s="1022" t="s">
        <v>138</v>
      </c>
      <c r="I2803" s="1022">
        <f>'PESI 2026'!S13</f>
        <v>10</v>
      </c>
      <c r="J2803" s="1022">
        <f>'PESI 2026'!G13+'PESI 2026'!H13+'PESI 2026'!I13+'PESI 2026'!J13+'PESI 2026'!K13</f>
        <v>3</v>
      </c>
      <c r="K2803" s="1030">
        <f>'PESI 2026'!X13+'PESI 2026'!Y13+'PESI 2026'!Z13+'PESI 2026'!AA13+'PESI 2026'!AB13</f>
        <v>2</v>
      </c>
      <c r="L2803" s="1031">
        <f t="shared" si="400"/>
        <v>0.3</v>
      </c>
      <c r="M2803" s="1031">
        <f t="shared" si="459"/>
        <v>0.2</v>
      </c>
      <c r="N2803" s="1022">
        <f>'PETI 2026'!L13</f>
        <v>0</v>
      </c>
      <c r="O2803" s="1030">
        <f>'PESI 2026'!AB13</f>
        <v>0</v>
      </c>
      <c r="P2803" s="1029" t="e">
        <f t="shared" si="418"/>
        <v>#DIV/0!</v>
      </c>
      <c r="Q2803" s="1029"/>
      <c r="R2803" s="1022">
        <f t="shared" si="401"/>
        <v>-1</v>
      </c>
      <c r="S2803" s="1022">
        <f t="shared" si="402"/>
        <v>0</v>
      </c>
    </row>
    <row r="2804" spans="1:19" s="1022" customFormat="1">
      <c r="A2804" s="1022">
        <v>7</v>
      </c>
      <c r="B2804" s="1023" t="str">
        <f>'PESI 2026'!D14</f>
        <v>PESI 7</v>
      </c>
      <c r="C2804" s="1022" t="s">
        <v>152</v>
      </c>
      <c r="D2804" s="1022" t="s">
        <v>49</v>
      </c>
      <c r="E2804" s="1023" t="str">
        <f>'PESI 2026'!V14</f>
        <v xml:space="preserve">Oficina de Informática y Desarrollo Tecnológico </v>
      </c>
      <c r="F2804" s="1022" t="str">
        <f>'PESI 2026'!E14</f>
        <v>Realizar autoevaluación del MSPI</v>
      </c>
      <c r="G2804" s="1022">
        <v>5</v>
      </c>
      <c r="H2804" s="1022" t="s">
        <v>138</v>
      </c>
      <c r="I2804" s="1022">
        <f>'PESI 2026'!S14</f>
        <v>1</v>
      </c>
      <c r="J2804" s="1022">
        <f>'PESI 2026'!G14+'PESI 2026'!H14+'PESI 2026'!I14+'PESI 2026'!J14+'PESI 2026'!K14</f>
        <v>1</v>
      </c>
      <c r="K2804" s="1030">
        <f>'PESI 2026'!X14+'PESI 2026'!Y14+'PESI 2026'!Z14+'PESI 2026'!AA14+'PESI 2026'!AB14</f>
        <v>1</v>
      </c>
      <c r="L2804" s="1031">
        <f t="shared" si="400"/>
        <v>1</v>
      </c>
      <c r="M2804" s="1031">
        <f t="shared" si="459"/>
        <v>1</v>
      </c>
      <c r="N2804" s="1022">
        <f>'PETI 2026'!L14</f>
        <v>1</v>
      </c>
      <c r="O2804" s="1030">
        <f>'PESI 2026'!AB14</f>
        <v>0</v>
      </c>
      <c r="P2804" s="1029">
        <f t="shared" si="418"/>
        <v>0</v>
      </c>
      <c r="Q2804" s="1029"/>
      <c r="R2804" s="1022">
        <f t="shared" si="401"/>
        <v>0</v>
      </c>
      <c r="S2804" s="1022">
        <f t="shared" si="402"/>
        <v>-1</v>
      </c>
    </row>
    <row r="2805" spans="1:19" s="1022" customFormat="1">
      <c r="A2805" s="1022">
        <v>8</v>
      </c>
      <c r="B2805" s="1023" t="str">
        <f>'PESI 2026'!D15</f>
        <v>PESI 8</v>
      </c>
      <c r="C2805" s="1022" t="s">
        <v>152</v>
      </c>
      <c r="D2805" s="1022" t="s">
        <v>49</v>
      </c>
      <c r="E2805" s="1023" t="str">
        <f>'PESI 2026'!V15</f>
        <v xml:space="preserve">Oficina de Informática y Desarrollo Tecnológico </v>
      </c>
      <c r="F2805" s="1022" t="str">
        <f>'PESI 2026'!E15</f>
        <v>Ejecutar auditoría interna del SGSI</v>
      </c>
      <c r="G2805" s="1022">
        <v>5</v>
      </c>
      <c r="H2805" s="1022" t="s">
        <v>138</v>
      </c>
      <c r="I2805" s="1022">
        <f>'PESI 2026'!S15</f>
        <v>1</v>
      </c>
      <c r="J2805" s="1022">
        <f>'PESI 2026'!G15+'PESI 2026'!H15+'PESI 2026'!I15+'PESI 2026'!J15+'PESI 2026'!K15</f>
        <v>0</v>
      </c>
      <c r="K2805" s="1030">
        <f>'PESI 2026'!X15+'PESI 2026'!Y15+'PESI 2026'!Z15+'PESI 2026'!AA15+'PESI 2026'!AB15</f>
        <v>0</v>
      </c>
      <c r="L2805" s="1031">
        <f>J2805/I2805</f>
        <v>0</v>
      </c>
      <c r="M2805" s="1031">
        <f>K2805/I2805</f>
        <v>0</v>
      </c>
      <c r="N2805" s="1022">
        <f>'PETI 2026'!L15</f>
        <v>1</v>
      </c>
      <c r="O2805" s="1030">
        <f>'PESI 2026'!AB15</f>
        <v>0</v>
      </c>
      <c r="P2805" s="1029">
        <f>O2805/N2805</f>
        <v>0</v>
      </c>
      <c r="Q2805" s="1029"/>
      <c r="R2805" s="1030">
        <f>K2805-J2805</f>
        <v>0</v>
      </c>
      <c r="S2805" s="1030">
        <f>O2805-N2805</f>
        <v>-1</v>
      </c>
    </row>
    <row r="2806" spans="1:19" s="1022" customFormat="1">
      <c r="A2806" s="1022">
        <v>9</v>
      </c>
      <c r="B2806" s="1023" t="str">
        <f>'PESI 2026'!D16</f>
        <v>PESI 9</v>
      </c>
      <c r="C2806" s="1022" t="s">
        <v>152</v>
      </c>
      <c r="D2806" s="1022" t="s">
        <v>49</v>
      </c>
      <c r="E2806" s="1023" t="str">
        <f>'PESI 2026'!V16</f>
        <v xml:space="preserve">Oficina de Informática y Desarrollo Tecnológico </v>
      </c>
      <c r="F2806" s="1022" t="str">
        <f>'PESI 2026'!E16</f>
        <v xml:space="preserve">Informes trimestrales de seguimiento al avance de implementación de PDP						
						</v>
      </c>
      <c r="G2806" s="1022">
        <v>5</v>
      </c>
      <c r="H2806" s="1022" t="s">
        <v>138</v>
      </c>
      <c r="I2806" s="1022">
        <f>'PESI 2026'!S16</f>
        <v>4</v>
      </c>
      <c r="J2806" s="1022">
        <f>'PESI 2026'!G16+'PESI 2026'!H16+'PESI 2026'!I16+'PESI 2026'!J16+'PESI 2026'!K16</f>
        <v>1</v>
      </c>
      <c r="K2806" s="1030">
        <f>'PESI 2026'!X16+'PESI 2026'!Y16+'PESI 2026'!Z16+'PESI 2026'!AA16+'PESI 2026'!AB16</f>
        <v>1</v>
      </c>
      <c r="L2806" s="1031">
        <f>J2806/I2806</f>
        <v>0.25</v>
      </c>
      <c r="M2806" s="1031">
        <f>K2806/I2806</f>
        <v>0.25</v>
      </c>
      <c r="N2806" s="1022">
        <f>'PETI 2026'!L16</f>
        <v>1</v>
      </c>
      <c r="O2806" s="1030">
        <f>'PESI 2026'!AB16</f>
        <v>0</v>
      </c>
      <c r="P2806" s="1029">
        <f>O2806/N2806</f>
        <v>0</v>
      </c>
      <c r="Q2806" s="1029"/>
      <c r="R2806" s="1030">
        <f>K2806-J2806</f>
        <v>0</v>
      </c>
      <c r="S2806" s="1030">
        <f>O2806-N2806</f>
        <v>-1</v>
      </c>
    </row>
    <row r="2807" spans="1:19" s="1022" customFormat="1" ht="13.5" customHeight="1">
      <c r="A2807" s="1022">
        <v>1</v>
      </c>
      <c r="B2807" s="1023" t="str">
        <f>'PESI 2026'!D8</f>
        <v xml:space="preserve">PESI 1 </v>
      </c>
      <c r="C2807" s="1022" t="s">
        <v>152</v>
      </c>
      <c r="D2807" s="1022" t="s">
        <v>49</v>
      </c>
      <c r="E2807" s="1023" t="str">
        <f>'PESI 2026'!V8</f>
        <v xml:space="preserve">Oficina de Informática y Desarrollo Tecnológico </v>
      </c>
      <c r="F2807" s="1022" t="str">
        <f>'PESI 2026'!E8</f>
        <v xml:space="preserve">Revisión trimestral del estado de los controles acorde al Anexo A						
						</v>
      </c>
      <c r="G2807" s="1022">
        <v>6</v>
      </c>
      <c r="H2807" s="1022" t="s">
        <v>139</v>
      </c>
      <c r="I2807" s="1022">
        <f>'PESI 2026'!S8</f>
        <v>4</v>
      </c>
      <c r="J2807" s="1022">
        <f>'PESI 2026'!G8+'PESI 2026'!H8+'PESI 2026'!I8+'PESI 2026'!J8+'PESI 2026'!K8+'PESI 2026'!L8</f>
        <v>2</v>
      </c>
      <c r="K2807" s="1030">
        <f>'PESI 2026'!X8+'PESI 2026'!Y8+'PESI 2026'!Z8+'PESI 2026'!AA8+'PESI 2026'!AB8+'PESI 2026'!AC8</f>
        <v>1</v>
      </c>
      <c r="L2807" s="1031">
        <f t="shared" si="400"/>
        <v>0.5</v>
      </c>
      <c r="M2807" s="1031">
        <f t="shared" si="459"/>
        <v>0.25</v>
      </c>
      <c r="N2807" s="1022">
        <f>'PESI 2026'!L8</f>
        <v>1</v>
      </c>
      <c r="O2807" s="1030">
        <f>'PESI 2026'!AC8</f>
        <v>0</v>
      </c>
      <c r="P2807" s="1029">
        <f t="shared" si="418"/>
        <v>0</v>
      </c>
      <c r="Q2807" s="1029"/>
      <c r="R2807" s="1022">
        <f t="shared" si="401"/>
        <v>-1</v>
      </c>
      <c r="S2807" s="1022">
        <f t="shared" si="402"/>
        <v>-1</v>
      </c>
    </row>
    <row r="2808" spans="1:19" s="1022" customFormat="1">
      <c r="A2808" s="1022">
        <v>2</v>
      </c>
      <c r="B2808" s="1023" t="str">
        <f>'PESI 2026'!D9</f>
        <v>PESI 2</v>
      </c>
      <c r="C2808" s="1022" t="s">
        <v>152</v>
      </c>
      <c r="D2808" s="1022" t="s">
        <v>49</v>
      </c>
      <c r="E2808" s="1023" t="str">
        <f>'PESI 2026'!V9</f>
        <v xml:space="preserve">Oficina de Informática y Desarrollo Tecnológico </v>
      </c>
      <c r="F2808" s="1022" t="str">
        <f>'PESI 2026'!E9</f>
        <v xml:space="preserve">Definir matriz de roles y responsabilidades del SGSI						
						</v>
      </c>
      <c r="G2808" s="1022">
        <v>6</v>
      </c>
      <c r="H2808" s="1022" t="s">
        <v>139</v>
      </c>
      <c r="I2808" s="1022">
        <f>'PESI 2026'!S9</f>
        <v>1</v>
      </c>
      <c r="J2808" s="1022">
        <f>'PESI 2026'!G9+'PESI 2026'!H9+'PESI 2026'!I9+'PESI 2026'!J9+'PESI 2026'!K9+'PESI 2026'!L9</f>
        <v>1</v>
      </c>
      <c r="K2808" s="1030">
        <f>'PESI 2026'!X9+'PESI 2026'!Y9+'PESI 2026'!Z9+'PESI 2026'!AA9+'PESI 2026'!AB9+'PESI 2026'!AC9</f>
        <v>1</v>
      </c>
      <c r="L2808" s="1031">
        <f t="shared" si="400"/>
        <v>1</v>
      </c>
      <c r="M2808" s="1031">
        <f t="shared" si="459"/>
        <v>1</v>
      </c>
      <c r="N2808" s="1022">
        <f>'PESI 2026'!L9</f>
        <v>0</v>
      </c>
      <c r="O2808" s="1030">
        <f>'PESI 2026'!AC9</f>
        <v>0</v>
      </c>
      <c r="P2808" s="1029" t="e">
        <f t="shared" si="418"/>
        <v>#DIV/0!</v>
      </c>
      <c r="Q2808" s="1029"/>
      <c r="R2808" s="1022">
        <f t="shared" si="401"/>
        <v>0</v>
      </c>
      <c r="S2808" s="1022">
        <f t="shared" si="402"/>
        <v>0</v>
      </c>
    </row>
    <row r="2809" spans="1:19" s="1022" customFormat="1">
      <c r="A2809" s="1022">
        <v>3</v>
      </c>
      <c r="B2809" s="1023" t="str">
        <f>'PESI 2026'!D10</f>
        <v xml:space="preserve">PESI 3 </v>
      </c>
      <c r="C2809" s="1022" t="s">
        <v>152</v>
      </c>
      <c r="D2809" s="1022" t="s">
        <v>49</v>
      </c>
      <c r="E2809" s="1023" t="str">
        <f>'PESI 2026'!V10</f>
        <v xml:space="preserve">Oficina de Informática y Desarrollo Tecnológico </v>
      </c>
      <c r="F2809" s="1022" t="str">
        <f>'PESI 2026'!E10</f>
        <v>Definición de cláusulas de seguridad de la información para las partes interesadas</v>
      </c>
      <c r="G2809" s="1022">
        <v>6</v>
      </c>
      <c r="H2809" s="1022" t="s">
        <v>139</v>
      </c>
      <c r="I2809" s="1022">
        <f>'PESI 2026'!S10</f>
        <v>1</v>
      </c>
      <c r="J2809" s="1022">
        <f>'PESI 2026'!G10+'PESI 2026'!H10+'PESI 2026'!I10+'PESI 2026'!J10+'PESI 2026'!K10+'PESI 2026'!L10</f>
        <v>1</v>
      </c>
      <c r="K2809" s="1030">
        <f>'PESI 2026'!X10+'PESI 2026'!Y10+'PESI 2026'!Z10+'PESI 2026'!AA10+'PESI 2026'!AB10+'PESI 2026'!AC10</f>
        <v>1</v>
      </c>
      <c r="L2809" s="1031">
        <f t="shared" si="400"/>
        <v>1</v>
      </c>
      <c r="M2809" s="1031">
        <f t="shared" si="459"/>
        <v>1</v>
      </c>
      <c r="N2809" s="1022">
        <f>'PESI 2026'!L10</f>
        <v>0</v>
      </c>
      <c r="O2809" s="1030">
        <f>'PESI 2026'!AC10</f>
        <v>0</v>
      </c>
      <c r="P2809" s="1029" t="e">
        <f t="shared" si="418"/>
        <v>#DIV/0!</v>
      </c>
      <c r="Q2809" s="1029"/>
      <c r="R2809" s="1022">
        <f t="shared" si="401"/>
        <v>0</v>
      </c>
      <c r="S2809" s="1022">
        <f t="shared" si="402"/>
        <v>0</v>
      </c>
    </row>
    <row r="2810" spans="1:19" s="1022" customFormat="1">
      <c r="A2810" s="1022">
        <v>4</v>
      </c>
      <c r="B2810" s="1023" t="str">
        <f>'PESI 2026'!D11</f>
        <v>PESI 4</v>
      </c>
      <c r="C2810" s="1022" t="s">
        <v>152</v>
      </c>
      <c r="D2810" s="1022" t="s">
        <v>49</v>
      </c>
      <c r="E2810" s="1023" t="str">
        <f>'PESI 2026'!V11</f>
        <v>Oficina de Informática y Desarrollo Tecnológico 
Oficina Asesora de Planeación</v>
      </c>
      <c r="F2810" s="1022" t="str">
        <f>'PESI 2026'!E11</f>
        <v xml:space="preserve">Actualizar procedimientos y lineamientos del SGSI						</v>
      </c>
      <c r="G2810" s="1022">
        <v>6</v>
      </c>
      <c r="H2810" s="1022" t="s">
        <v>139</v>
      </c>
      <c r="I2810" s="1022">
        <f>'PESI 2026'!S11</f>
        <v>2</v>
      </c>
      <c r="J2810" s="1022">
        <f>'PESI 2026'!G11+'PESI 2026'!H11+'PESI 2026'!I11+'PESI 2026'!J11+'PESI 2026'!K11+'PESI 2026'!L11</f>
        <v>1</v>
      </c>
      <c r="K2810" s="1030">
        <f>'PESI 2026'!X11+'PESI 2026'!Y11+'PESI 2026'!Z11+'PESI 2026'!AA11+'PESI 2026'!AB11+'PESI 2026'!AC11</f>
        <v>0</v>
      </c>
      <c r="L2810" s="1031">
        <f t="shared" si="400"/>
        <v>0.5</v>
      </c>
      <c r="M2810" s="1031">
        <f t="shared" si="459"/>
        <v>0</v>
      </c>
      <c r="N2810" s="1022">
        <f>'PESI 2026'!L11</f>
        <v>1</v>
      </c>
      <c r="O2810" s="1030">
        <f>'PESI 2026'!AC11</f>
        <v>0</v>
      </c>
      <c r="P2810" s="1029">
        <f t="shared" si="418"/>
        <v>0</v>
      </c>
      <c r="Q2810" s="1029"/>
      <c r="R2810" s="1022">
        <f t="shared" si="401"/>
        <v>-1</v>
      </c>
      <c r="S2810" s="1022">
        <f t="shared" si="402"/>
        <v>-1</v>
      </c>
    </row>
    <row r="2811" spans="1:19" s="1022" customFormat="1">
      <c r="A2811" s="1022">
        <v>5</v>
      </c>
      <c r="B2811" s="1023" t="str">
        <f>'PESI 2026'!D12</f>
        <v>PESI 5</v>
      </c>
      <c r="C2811" s="1022" t="s">
        <v>152</v>
      </c>
      <c r="D2811" s="1022" t="s">
        <v>49</v>
      </c>
      <c r="E2811" s="1023" t="str">
        <f>'PESI 2026'!V12</f>
        <v xml:space="preserve">Oficina de Informática y Desarrollo Tecnológico </v>
      </c>
      <c r="F2811" s="1022" t="str">
        <f>'PESI 2026'!E12</f>
        <v>Registrar, analizar y gestionar incidentes</v>
      </c>
      <c r="G2811" s="1022">
        <v>6</v>
      </c>
      <c r="H2811" s="1022" t="s">
        <v>139</v>
      </c>
      <c r="I2811" s="1022">
        <f>'PESI 2026'!S12</f>
        <v>2</v>
      </c>
      <c r="J2811" s="1022">
        <f>'PESI 2026'!G12+'PESI 2026'!H12+'PESI 2026'!I12+'PESI 2026'!J12+'PESI 2026'!K12+'PESI 2026'!L12</f>
        <v>1</v>
      </c>
      <c r="K2811" s="1030">
        <f>'PESI 2026'!X12+'PESI 2026'!Y12+'PESI 2026'!Z12+'PESI 2026'!AA12+'PESI 2026'!AB12+'PESI 2026'!AC12</f>
        <v>0</v>
      </c>
      <c r="L2811" s="1031">
        <f t="shared" ref="L2811:L2881" si="460">J2811/I2811</f>
        <v>0.5</v>
      </c>
      <c r="M2811" s="1031">
        <f t="shared" si="459"/>
        <v>0</v>
      </c>
      <c r="N2811" s="1022">
        <f>'PESI 2026'!L12</f>
        <v>1</v>
      </c>
      <c r="O2811" s="1030">
        <f>'PESI 2026'!AC12</f>
        <v>0</v>
      </c>
      <c r="P2811" s="1029">
        <f t="shared" si="418"/>
        <v>0</v>
      </c>
      <c r="Q2811" s="1029"/>
      <c r="R2811" s="1022">
        <f t="shared" ref="R2811:R2881" si="461">K2811-J2811</f>
        <v>-1</v>
      </c>
      <c r="S2811" s="1022">
        <f t="shared" ref="S2811:S2881" si="462">O2811-N2811</f>
        <v>-1</v>
      </c>
    </row>
    <row r="2812" spans="1:19" s="1022" customFormat="1">
      <c r="A2812" s="1022">
        <v>6</v>
      </c>
      <c r="B2812" s="1023" t="str">
        <f>'PESI 2026'!D13</f>
        <v>PESI 6</v>
      </c>
      <c r="C2812" s="1022" t="s">
        <v>152</v>
      </c>
      <c r="D2812" s="1022" t="s">
        <v>49</v>
      </c>
      <c r="E2812" s="1023" t="str">
        <f>'PESI 2026'!V13</f>
        <v xml:space="preserve">Oficina de Informática y Desarrollo Tecnológico </v>
      </c>
      <c r="F2812" s="1022" t="str">
        <f>'PESI 2026'!E13</f>
        <v>Ejecutar campañas de sensibilización diferenciadas por rol (directivos, misionales, administrativos, TIC)</v>
      </c>
      <c r="G2812" s="1022">
        <v>6</v>
      </c>
      <c r="H2812" s="1022" t="s">
        <v>139</v>
      </c>
      <c r="I2812" s="1022">
        <f>'PESI 2026'!S13</f>
        <v>10</v>
      </c>
      <c r="J2812" s="1022">
        <f>'PESI 2026'!G13+'PESI 2026'!H13+'PESI 2026'!I13+'PESI 2026'!J13+'PESI 2026'!K13+'PESI 2026'!L13</f>
        <v>4</v>
      </c>
      <c r="K2812" s="1030">
        <f>'PESI 2026'!X13+'PESI 2026'!Y13+'PESI 2026'!Z13+'PESI 2026'!AA13+'PESI 2026'!AB13+'PESI 2026'!AC13</f>
        <v>2</v>
      </c>
      <c r="L2812" s="1031">
        <f t="shared" si="460"/>
        <v>0.4</v>
      </c>
      <c r="M2812" s="1031">
        <f t="shared" si="459"/>
        <v>0.2</v>
      </c>
      <c r="N2812" s="1022">
        <f>'PESI 2026'!L13</f>
        <v>1</v>
      </c>
      <c r="O2812" s="1030">
        <f>'PESI 2026'!AC13</f>
        <v>0</v>
      </c>
      <c r="P2812" s="1029">
        <f t="shared" si="418"/>
        <v>0</v>
      </c>
      <c r="Q2812" s="1029"/>
      <c r="R2812" s="1022">
        <f t="shared" si="461"/>
        <v>-2</v>
      </c>
      <c r="S2812" s="1022">
        <f t="shared" si="462"/>
        <v>-1</v>
      </c>
    </row>
    <row r="2813" spans="1:19" s="1022" customFormat="1">
      <c r="A2813" s="1022">
        <v>7</v>
      </c>
      <c r="B2813" s="1023" t="str">
        <f>'PESI 2026'!D14</f>
        <v>PESI 7</v>
      </c>
      <c r="C2813" s="1022" t="s">
        <v>152</v>
      </c>
      <c r="D2813" s="1022" t="s">
        <v>49</v>
      </c>
      <c r="E2813" s="1023" t="str">
        <f>'PESI 2026'!V14</f>
        <v xml:space="preserve">Oficina de Informática y Desarrollo Tecnológico </v>
      </c>
      <c r="F2813" s="1022" t="str">
        <f>'PESI 2026'!E14</f>
        <v>Realizar autoevaluación del MSPI</v>
      </c>
      <c r="G2813" s="1022">
        <v>6</v>
      </c>
      <c r="H2813" s="1022" t="s">
        <v>139</v>
      </c>
      <c r="I2813" s="1022">
        <f>'PESI 2026'!S14</f>
        <v>1</v>
      </c>
      <c r="J2813" s="1022">
        <f>'PESI 2026'!G14+'PESI 2026'!H14+'PESI 2026'!I14+'PESI 2026'!J14+'PESI 2026'!K14+'PESI 2026'!L14</f>
        <v>1</v>
      </c>
      <c r="K2813" s="1030">
        <f>'PESI 2026'!X14+'PESI 2026'!Y14+'PESI 2026'!Z14+'PESI 2026'!AA14+'PESI 2026'!AB14+'PESI 2026'!AC14</f>
        <v>1</v>
      </c>
      <c r="L2813" s="1031">
        <f t="shared" si="460"/>
        <v>1</v>
      </c>
      <c r="M2813" s="1031">
        <f t="shared" si="459"/>
        <v>1</v>
      </c>
      <c r="N2813" s="1022">
        <f>'PESI 2026'!L14</f>
        <v>0</v>
      </c>
      <c r="O2813" s="1030">
        <f>'PESI 2026'!AC14</f>
        <v>0</v>
      </c>
      <c r="P2813" s="1029" t="e">
        <f t="shared" si="418"/>
        <v>#DIV/0!</v>
      </c>
      <c r="Q2813" s="1029"/>
      <c r="R2813" s="1022">
        <f t="shared" si="461"/>
        <v>0</v>
      </c>
      <c r="S2813" s="1022">
        <f t="shared" si="462"/>
        <v>0</v>
      </c>
    </row>
    <row r="2814" spans="1:19" s="1022" customFormat="1">
      <c r="A2814" s="1022">
        <v>8</v>
      </c>
      <c r="B2814" s="1023" t="str">
        <f>'PESI 2026'!D15</f>
        <v>PESI 8</v>
      </c>
      <c r="C2814" s="1022" t="s">
        <v>152</v>
      </c>
      <c r="D2814" s="1022" t="s">
        <v>49</v>
      </c>
      <c r="E2814" s="1023" t="str">
        <f>'PESI 2026'!V15</f>
        <v xml:space="preserve">Oficina de Informática y Desarrollo Tecnológico </v>
      </c>
      <c r="F2814" s="1022" t="str">
        <f>'PESI 2026'!E15</f>
        <v>Ejecutar auditoría interna del SGSI</v>
      </c>
      <c r="G2814" s="1022">
        <v>6</v>
      </c>
      <c r="H2814" s="1022" t="s">
        <v>139</v>
      </c>
      <c r="I2814" s="1022">
        <f>'PESI 2026'!S15</f>
        <v>1</v>
      </c>
      <c r="J2814" s="1022">
        <f>'PESI 2026'!G15+'PESI 2026'!H15+'PESI 2026'!I15+'PESI 2026'!J15+'PESI 2026'!K15+'PESI 2026'!L15</f>
        <v>0</v>
      </c>
      <c r="K2814" s="1030">
        <f>'PESI 2026'!X15+'PESI 2026'!Y15+'PESI 2026'!Z15+'PESI 2026'!AA15+'PESI 2026'!AB15+'PESI 2026'!AC15</f>
        <v>0</v>
      </c>
      <c r="L2814" s="1031">
        <f>J2814/I2814</f>
        <v>0</v>
      </c>
      <c r="M2814" s="1031">
        <f>K2814/I2814</f>
        <v>0</v>
      </c>
      <c r="N2814" s="1022">
        <f>'PESI 2026'!L15</f>
        <v>0</v>
      </c>
      <c r="O2814" s="1030">
        <f>'PESI 2026'!AC15</f>
        <v>0</v>
      </c>
      <c r="P2814" s="1029" t="e">
        <f>O2814/N2814</f>
        <v>#DIV/0!</v>
      </c>
      <c r="Q2814" s="1029"/>
      <c r="R2814" s="1030">
        <f>K2814-J2814</f>
        <v>0</v>
      </c>
      <c r="S2814" s="1030">
        <f>O2814-N2814</f>
        <v>0</v>
      </c>
    </row>
    <row r="2815" spans="1:19" s="1022" customFormat="1">
      <c r="A2815" s="1022">
        <v>9</v>
      </c>
      <c r="B2815" s="1023" t="str">
        <f>'PESI 2026'!D16</f>
        <v>PESI 9</v>
      </c>
      <c r="C2815" s="1022" t="s">
        <v>152</v>
      </c>
      <c r="D2815" s="1022" t="s">
        <v>49</v>
      </c>
      <c r="E2815" s="1023" t="str">
        <f>'PESI 2026'!V16</f>
        <v xml:space="preserve">Oficina de Informática y Desarrollo Tecnológico </v>
      </c>
      <c r="F2815" s="1022" t="str">
        <f>'PESI 2026'!E16</f>
        <v xml:space="preserve">Informes trimestrales de seguimiento al avance de implementación de PDP						
						</v>
      </c>
      <c r="G2815" s="1022">
        <v>6</v>
      </c>
      <c r="H2815" s="1022" t="s">
        <v>139</v>
      </c>
      <c r="I2815" s="1022">
        <f>'PESI 2026'!S16</f>
        <v>4</v>
      </c>
      <c r="J2815" s="1022">
        <f>'PESI 2026'!G16+'PESI 2026'!H16+'PESI 2026'!I16+'PESI 2026'!J16+'PESI 2026'!K16+'PESI 2026'!L16</f>
        <v>2</v>
      </c>
      <c r="K2815" s="1030">
        <f>'PESI 2026'!X16+'PESI 2026'!Y16+'PESI 2026'!Z16+'PESI 2026'!AA16+'PESI 2026'!AB16+'PESI 2026'!AC16</f>
        <v>1</v>
      </c>
      <c r="L2815" s="1031">
        <f>J2815/I2815</f>
        <v>0.5</v>
      </c>
      <c r="M2815" s="1031">
        <f>K2815/I2815</f>
        <v>0.25</v>
      </c>
      <c r="N2815" s="1022">
        <f>'PESI 2026'!L16</f>
        <v>1</v>
      </c>
      <c r="O2815" s="1030">
        <f>'PESI 2026'!AC16</f>
        <v>0</v>
      </c>
      <c r="P2815" s="1029">
        <f>O2815/N2815</f>
        <v>0</v>
      </c>
      <c r="Q2815" s="1029"/>
      <c r="R2815" s="1030">
        <f>K2815-J2815</f>
        <v>-1</v>
      </c>
      <c r="S2815" s="1030">
        <f>O2815-N2815</f>
        <v>-1</v>
      </c>
    </row>
    <row r="2816" spans="1:19" s="1022" customFormat="1" ht="15" customHeight="1">
      <c r="A2816" s="1022">
        <v>1</v>
      </c>
      <c r="B2816" s="1023" t="str">
        <f>'PESI 2026'!D8</f>
        <v xml:space="preserve">PESI 1 </v>
      </c>
      <c r="C2816" s="1022" t="s">
        <v>152</v>
      </c>
      <c r="D2816" s="1022" t="s">
        <v>49</v>
      </c>
      <c r="E2816" s="1023" t="str">
        <f>'PESI 2026'!V8</f>
        <v xml:space="preserve">Oficina de Informática y Desarrollo Tecnológico </v>
      </c>
      <c r="F2816" s="1022" t="str">
        <f>'PESI 2026'!E8</f>
        <v xml:space="preserve">Revisión trimestral del estado de los controles acorde al Anexo A						
						</v>
      </c>
      <c r="G2816" s="1022">
        <v>7</v>
      </c>
      <c r="H2816" s="1022" t="s">
        <v>140</v>
      </c>
      <c r="I2816" s="1022">
        <f>'PESI 2026'!S8</f>
        <v>4</v>
      </c>
      <c r="J2816" s="1022">
        <f>'PESI 2026'!G8+'PESI 2026'!H8+'PESI 2026'!I8+'PESI 2026'!J8+'PESI 2026'!K8+'PESI 2026'!L8+'PESI 2026'!M8</f>
        <v>2</v>
      </c>
      <c r="K2816" s="1030">
        <f>'PESI 2026'!X8+'PESI 2026'!Y8+'PESI 2026'!Z8+'PESI 2026'!AA8+'PESI 2026'!AB8+'PESI 2026'!AC8+'PESI 2026'!AD8</f>
        <v>1</v>
      </c>
      <c r="L2816" s="1031">
        <f t="shared" si="460"/>
        <v>0.5</v>
      </c>
      <c r="M2816" s="1031">
        <f t="shared" si="459"/>
        <v>0.25</v>
      </c>
      <c r="N2816" s="1022">
        <f>'PESI 2026'!M8</f>
        <v>0</v>
      </c>
      <c r="O2816" s="1030">
        <f>'PESI 2026'!AD8</f>
        <v>0</v>
      </c>
      <c r="P2816" s="1029" t="e">
        <f t="shared" ref="P2816:P2898" si="463">O2816/N2816</f>
        <v>#DIV/0!</v>
      </c>
      <c r="Q2816" s="1029"/>
      <c r="R2816" s="1022">
        <f t="shared" si="461"/>
        <v>-1</v>
      </c>
      <c r="S2816" s="1022">
        <f t="shared" si="462"/>
        <v>0</v>
      </c>
    </row>
    <row r="2817" spans="1:19" s="1022" customFormat="1">
      <c r="A2817" s="1022">
        <v>2</v>
      </c>
      <c r="B2817" s="1023" t="str">
        <f>'PESI 2026'!D9</f>
        <v>PESI 2</v>
      </c>
      <c r="C2817" s="1022" t="s">
        <v>152</v>
      </c>
      <c r="D2817" s="1022" t="s">
        <v>49</v>
      </c>
      <c r="E2817" s="1023" t="str">
        <f>'PESI 2026'!V9</f>
        <v xml:space="preserve">Oficina de Informática y Desarrollo Tecnológico </v>
      </c>
      <c r="F2817" s="1022" t="str">
        <f>'PESI 2026'!E9</f>
        <v xml:space="preserve">Definir matriz de roles y responsabilidades del SGSI						
						</v>
      </c>
      <c r="G2817" s="1022">
        <v>7</v>
      </c>
      <c r="H2817" s="1022" t="s">
        <v>140</v>
      </c>
      <c r="I2817" s="1022">
        <f>'PESI 2026'!S9</f>
        <v>1</v>
      </c>
      <c r="J2817" s="1022">
        <f>'PESI 2026'!G9+'PESI 2026'!H9+'PESI 2026'!I9+'PESI 2026'!J9+'PESI 2026'!K9+'PESI 2026'!L9+'PESI 2026'!M9</f>
        <v>1</v>
      </c>
      <c r="K2817" s="1030">
        <f>'PESI 2026'!X9+'PESI 2026'!Y9+'PESI 2026'!Z9+'PESI 2026'!AA9+'PESI 2026'!AB9+'PESI 2026'!AC9+'PESI 2026'!AD9</f>
        <v>1</v>
      </c>
      <c r="L2817" s="1031">
        <f t="shared" si="460"/>
        <v>1</v>
      </c>
      <c r="M2817" s="1031">
        <f t="shared" si="459"/>
        <v>1</v>
      </c>
      <c r="N2817" s="1022">
        <f>'PESI 2026'!M9</f>
        <v>0</v>
      </c>
      <c r="O2817" s="1030">
        <f>'PESI 2026'!AD9</f>
        <v>0</v>
      </c>
      <c r="P2817" s="1029" t="e">
        <f t="shared" si="463"/>
        <v>#DIV/0!</v>
      </c>
      <c r="Q2817" s="1029"/>
      <c r="R2817" s="1022">
        <f t="shared" si="461"/>
        <v>0</v>
      </c>
      <c r="S2817" s="1022">
        <f t="shared" si="462"/>
        <v>0</v>
      </c>
    </row>
    <row r="2818" spans="1:19" s="1022" customFormat="1">
      <c r="A2818" s="1022">
        <v>3</v>
      </c>
      <c r="B2818" s="1023" t="str">
        <f>'PESI 2026'!D10</f>
        <v xml:space="preserve">PESI 3 </v>
      </c>
      <c r="C2818" s="1022" t="s">
        <v>152</v>
      </c>
      <c r="D2818" s="1022" t="s">
        <v>49</v>
      </c>
      <c r="E2818" s="1023" t="str">
        <f>'PESI 2026'!V10</f>
        <v xml:space="preserve">Oficina de Informática y Desarrollo Tecnológico </v>
      </c>
      <c r="F2818" s="1022" t="str">
        <f>'PESI 2026'!E10</f>
        <v>Definición de cláusulas de seguridad de la información para las partes interesadas</v>
      </c>
      <c r="G2818" s="1022">
        <v>7</v>
      </c>
      <c r="H2818" s="1022" t="s">
        <v>140</v>
      </c>
      <c r="I2818" s="1022">
        <f>'PESI 2026'!S10</f>
        <v>1</v>
      </c>
      <c r="J2818" s="1022">
        <f>'PESI 2026'!G10+'PESI 2026'!H10+'PESI 2026'!I10+'PESI 2026'!J10+'PESI 2026'!K10+'PESI 2026'!L10+'PESI 2026'!M10</f>
        <v>1</v>
      </c>
      <c r="K2818" s="1030">
        <f>'PESI 2026'!X10+'PESI 2026'!Y10+'PESI 2026'!Z10+'PESI 2026'!AA10+'PESI 2026'!AB10+'PESI 2026'!AC10+'PESI 2026'!AD10</f>
        <v>1</v>
      </c>
      <c r="L2818" s="1031">
        <f t="shared" si="460"/>
        <v>1</v>
      </c>
      <c r="M2818" s="1031">
        <f t="shared" si="459"/>
        <v>1</v>
      </c>
      <c r="N2818" s="1022">
        <f>'PESI 2026'!M10</f>
        <v>0</v>
      </c>
      <c r="O2818" s="1030">
        <f>'PESI 2026'!AD10</f>
        <v>0</v>
      </c>
      <c r="P2818" s="1029" t="e">
        <f t="shared" si="463"/>
        <v>#DIV/0!</v>
      </c>
      <c r="Q2818" s="1029"/>
      <c r="R2818" s="1022">
        <f t="shared" si="461"/>
        <v>0</v>
      </c>
      <c r="S2818" s="1022">
        <f t="shared" si="462"/>
        <v>0</v>
      </c>
    </row>
    <row r="2819" spans="1:19" s="1022" customFormat="1">
      <c r="A2819" s="1022">
        <v>4</v>
      </c>
      <c r="B2819" s="1023" t="str">
        <f>'PESI 2026'!D11</f>
        <v>PESI 4</v>
      </c>
      <c r="C2819" s="1022" t="s">
        <v>152</v>
      </c>
      <c r="D2819" s="1022" t="s">
        <v>49</v>
      </c>
      <c r="E2819" s="1023" t="str">
        <f>'PESI 2026'!V11</f>
        <v>Oficina de Informática y Desarrollo Tecnológico 
Oficina Asesora de Planeación</v>
      </c>
      <c r="F2819" s="1022" t="str">
        <f>'PESI 2026'!E11</f>
        <v xml:space="preserve">Actualizar procedimientos y lineamientos del SGSI						</v>
      </c>
      <c r="G2819" s="1022">
        <v>7</v>
      </c>
      <c r="H2819" s="1022" t="s">
        <v>140</v>
      </c>
      <c r="I2819" s="1022">
        <f>'PESI 2026'!S11</f>
        <v>2</v>
      </c>
      <c r="J2819" s="1022">
        <f>'PESI 2026'!G11+'PESI 2026'!H11+'PESI 2026'!I11+'PESI 2026'!J11+'PESI 2026'!K11+'PESI 2026'!L11+'PESI 2026'!M11</f>
        <v>1</v>
      </c>
      <c r="K2819" s="1030">
        <f>'PESI 2026'!X11+'PESI 2026'!Y11+'PESI 2026'!Z11+'PESI 2026'!AA11+'PESI 2026'!AB11+'PESI 2026'!AC11+'PESI 2026'!AD11</f>
        <v>0</v>
      </c>
      <c r="L2819" s="1031">
        <f t="shared" si="460"/>
        <v>0.5</v>
      </c>
      <c r="M2819" s="1031">
        <f t="shared" si="459"/>
        <v>0</v>
      </c>
      <c r="N2819" s="1022">
        <f>'PESI 2026'!M11</f>
        <v>0</v>
      </c>
      <c r="O2819" s="1030">
        <f>'PESI 2026'!AD11</f>
        <v>0</v>
      </c>
      <c r="P2819" s="1029" t="e">
        <f t="shared" si="463"/>
        <v>#DIV/0!</v>
      </c>
      <c r="Q2819" s="1029"/>
      <c r="R2819" s="1022">
        <f t="shared" si="461"/>
        <v>-1</v>
      </c>
      <c r="S2819" s="1022">
        <f t="shared" si="462"/>
        <v>0</v>
      </c>
    </row>
    <row r="2820" spans="1:19" s="1022" customFormat="1">
      <c r="A2820" s="1022">
        <v>5</v>
      </c>
      <c r="B2820" s="1023" t="str">
        <f>'PESI 2026'!D12</f>
        <v>PESI 5</v>
      </c>
      <c r="C2820" s="1022" t="s">
        <v>152</v>
      </c>
      <c r="D2820" s="1022" t="s">
        <v>49</v>
      </c>
      <c r="E2820" s="1023" t="str">
        <f>'PESI 2026'!V12</f>
        <v xml:space="preserve">Oficina de Informática y Desarrollo Tecnológico </v>
      </c>
      <c r="F2820" s="1022" t="str">
        <f>'PESI 2026'!E12</f>
        <v>Registrar, analizar y gestionar incidentes</v>
      </c>
      <c r="G2820" s="1022">
        <v>7</v>
      </c>
      <c r="H2820" s="1022" t="s">
        <v>140</v>
      </c>
      <c r="I2820" s="1022">
        <f>'PESI 2026'!S12</f>
        <v>2</v>
      </c>
      <c r="J2820" s="1022">
        <f>'PESI 2026'!G12+'PESI 2026'!H12+'PESI 2026'!I12+'PESI 2026'!J12+'PESI 2026'!K12+'PESI 2026'!L12+'PESI 2026'!M12</f>
        <v>1</v>
      </c>
      <c r="K2820" s="1030">
        <f>'PESI 2026'!X12+'PESI 2026'!Y12+'PESI 2026'!Z12+'PESI 2026'!AA12+'PESI 2026'!AB12+'PESI 2026'!AC12+'PESI 2026'!AD12</f>
        <v>0</v>
      </c>
      <c r="L2820" s="1031">
        <f t="shared" si="460"/>
        <v>0.5</v>
      </c>
      <c r="M2820" s="1031">
        <f t="shared" si="459"/>
        <v>0</v>
      </c>
      <c r="N2820" s="1022">
        <f>'PESI 2026'!M12</f>
        <v>0</v>
      </c>
      <c r="O2820" s="1030">
        <f>'PESI 2026'!AD12</f>
        <v>0</v>
      </c>
      <c r="P2820" s="1029" t="e">
        <f t="shared" si="463"/>
        <v>#DIV/0!</v>
      </c>
      <c r="Q2820" s="1029"/>
      <c r="R2820" s="1022">
        <f t="shared" si="461"/>
        <v>-1</v>
      </c>
      <c r="S2820" s="1022">
        <f t="shared" si="462"/>
        <v>0</v>
      </c>
    </row>
    <row r="2821" spans="1:19" s="1022" customFormat="1">
      <c r="A2821" s="1022">
        <v>6</v>
      </c>
      <c r="B2821" s="1023" t="str">
        <f>'PESI 2026'!D13</f>
        <v>PESI 6</v>
      </c>
      <c r="C2821" s="1022" t="s">
        <v>152</v>
      </c>
      <c r="D2821" s="1022" t="s">
        <v>49</v>
      </c>
      <c r="E2821" s="1023" t="str">
        <f>'PESI 2026'!V13</f>
        <v xml:space="preserve">Oficina de Informática y Desarrollo Tecnológico </v>
      </c>
      <c r="F2821" s="1022" t="str">
        <f>'PESI 2026'!E13</f>
        <v>Ejecutar campañas de sensibilización diferenciadas por rol (directivos, misionales, administrativos, TIC)</v>
      </c>
      <c r="G2821" s="1022">
        <v>7</v>
      </c>
      <c r="H2821" s="1022" t="s">
        <v>140</v>
      </c>
      <c r="I2821" s="1022">
        <f>'PESI 2026'!S13</f>
        <v>10</v>
      </c>
      <c r="J2821" s="1022">
        <f>'PESI 2026'!G13+'PESI 2026'!H13+'PESI 2026'!I13+'PESI 2026'!J13+'PESI 2026'!K13+'PESI 2026'!L13+'PESI 2026'!M13</f>
        <v>5</v>
      </c>
      <c r="K2821" s="1030">
        <f>'PESI 2026'!X13+'PESI 2026'!Y13+'PESI 2026'!Z13+'PESI 2026'!AA13+'PESI 2026'!AB13+'PESI 2026'!AC13+'PESI 2026'!AD13</f>
        <v>2</v>
      </c>
      <c r="L2821" s="1031">
        <f t="shared" si="460"/>
        <v>0.5</v>
      </c>
      <c r="M2821" s="1031">
        <f t="shared" si="459"/>
        <v>0.2</v>
      </c>
      <c r="N2821" s="1022">
        <f>'PESI 2026'!M13</f>
        <v>1</v>
      </c>
      <c r="O2821" s="1030">
        <f>'PESI 2026'!AD13</f>
        <v>0</v>
      </c>
      <c r="P2821" s="1029">
        <f t="shared" si="463"/>
        <v>0</v>
      </c>
      <c r="Q2821" s="1029"/>
      <c r="R2821" s="1022">
        <f t="shared" si="461"/>
        <v>-3</v>
      </c>
      <c r="S2821" s="1022">
        <f t="shared" si="462"/>
        <v>-1</v>
      </c>
    </row>
    <row r="2822" spans="1:19" s="1022" customFormat="1">
      <c r="A2822" s="1022">
        <v>7</v>
      </c>
      <c r="B2822" s="1023" t="str">
        <f>'PESI 2026'!D14</f>
        <v>PESI 7</v>
      </c>
      <c r="C2822" s="1022" t="s">
        <v>152</v>
      </c>
      <c r="D2822" s="1022" t="s">
        <v>49</v>
      </c>
      <c r="E2822" s="1023" t="str">
        <f>'PESI 2026'!V14</f>
        <v xml:space="preserve">Oficina de Informática y Desarrollo Tecnológico </v>
      </c>
      <c r="F2822" s="1022" t="str">
        <f>'PESI 2026'!E14</f>
        <v>Realizar autoevaluación del MSPI</v>
      </c>
      <c r="G2822" s="1022">
        <v>7</v>
      </c>
      <c r="H2822" s="1022" t="s">
        <v>140</v>
      </c>
      <c r="I2822" s="1022">
        <f>'PESI 2026'!S14</f>
        <v>1</v>
      </c>
      <c r="J2822" s="1022">
        <f>'PESI 2026'!G14+'PESI 2026'!H14+'PESI 2026'!I14+'PESI 2026'!J14+'PESI 2026'!K14+'PESI 2026'!L14+'PESI 2026'!M14</f>
        <v>1</v>
      </c>
      <c r="K2822" s="1030">
        <f>'PESI 2026'!X14+'PESI 2026'!Y14+'PESI 2026'!Z14+'PESI 2026'!AA14+'PESI 2026'!AB14+'PESI 2026'!AC14+'PESI 2026'!AD14</f>
        <v>1</v>
      </c>
      <c r="L2822" s="1031">
        <f t="shared" si="460"/>
        <v>1</v>
      </c>
      <c r="M2822" s="1031">
        <f t="shared" si="459"/>
        <v>1</v>
      </c>
      <c r="N2822" s="1022">
        <f>'PESI 2026'!M14</f>
        <v>0</v>
      </c>
      <c r="O2822" s="1030">
        <f>'PESI 2026'!AD14</f>
        <v>0</v>
      </c>
      <c r="P2822" s="1029" t="e">
        <f>O2822/N2822</f>
        <v>#DIV/0!</v>
      </c>
      <c r="Q2822" s="1029"/>
      <c r="R2822" s="1022">
        <f t="shared" si="461"/>
        <v>0</v>
      </c>
      <c r="S2822" s="1022">
        <f>O2822-N2822</f>
        <v>0</v>
      </c>
    </row>
    <row r="2823" spans="1:19" s="1022" customFormat="1">
      <c r="A2823" s="1022">
        <v>8</v>
      </c>
      <c r="B2823" s="1023" t="str">
        <f>'PESI 2026'!D15</f>
        <v>PESI 8</v>
      </c>
      <c r="C2823" s="1022" t="s">
        <v>152</v>
      </c>
      <c r="D2823" s="1022" t="s">
        <v>49</v>
      </c>
      <c r="E2823" s="1023" t="str">
        <f>'PESI 2026'!V15</f>
        <v xml:space="preserve">Oficina de Informática y Desarrollo Tecnológico </v>
      </c>
      <c r="F2823" s="1022" t="str">
        <f>'PESI 2026'!E15</f>
        <v>Ejecutar auditoría interna del SGSI</v>
      </c>
      <c r="G2823" s="1022">
        <v>7</v>
      </c>
      <c r="H2823" s="1022" t="s">
        <v>140</v>
      </c>
      <c r="I2823" s="1022">
        <f>'PESI 2026'!S15</f>
        <v>1</v>
      </c>
      <c r="J2823" s="1022">
        <f>'PESI 2026'!G15+'PESI 2026'!H15+'PESI 2026'!I15+'PESI 2026'!J15+'PESI 2026'!K15+'PESI 2026'!L15+'PESI 2026'!M15</f>
        <v>0</v>
      </c>
      <c r="K2823" s="1030">
        <f>'PESI 2026'!X15+'PESI 2026'!Y15+'PESI 2026'!Z15+'PESI 2026'!AA15+'PESI 2026'!AB15+'PESI 2026'!AC15+'PESI 2026'!AD15</f>
        <v>0</v>
      </c>
      <c r="L2823" s="1031">
        <f>J2823/I2823</f>
        <v>0</v>
      </c>
      <c r="M2823" s="1031">
        <f>K2823/I2823</f>
        <v>0</v>
      </c>
      <c r="N2823" s="1022">
        <f>'PESI 2026'!M15</f>
        <v>0</v>
      </c>
      <c r="O2823" s="1030">
        <f>'PESI 2026'!AD15</f>
        <v>0</v>
      </c>
      <c r="P2823" s="1029" t="e">
        <f>O2823/N2823</f>
        <v>#DIV/0!</v>
      </c>
      <c r="Q2823" s="1029"/>
      <c r="R2823" s="1030">
        <f>K2823-J2823</f>
        <v>0</v>
      </c>
      <c r="S2823" s="1030">
        <f>O2823-N2823</f>
        <v>0</v>
      </c>
    </row>
    <row r="2824" spans="1:19" s="1022" customFormat="1">
      <c r="A2824" s="1022">
        <v>9</v>
      </c>
      <c r="B2824" s="1023" t="str">
        <f>'PESI 2026'!D16</f>
        <v>PESI 9</v>
      </c>
      <c r="C2824" s="1022" t="s">
        <v>152</v>
      </c>
      <c r="D2824" s="1022" t="s">
        <v>49</v>
      </c>
      <c r="E2824" s="1023" t="str">
        <f>'PESI 2026'!V16</f>
        <v xml:space="preserve">Oficina de Informática y Desarrollo Tecnológico </v>
      </c>
      <c r="F2824" s="1022" t="str">
        <f>'PESI 2026'!E16</f>
        <v xml:space="preserve">Informes trimestrales de seguimiento al avance de implementación de PDP						
						</v>
      </c>
      <c r="G2824" s="1022">
        <v>7</v>
      </c>
      <c r="H2824" s="1022" t="s">
        <v>140</v>
      </c>
      <c r="I2824" s="1022">
        <f>'PESI 2026'!S16</f>
        <v>4</v>
      </c>
      <c r="J2824" s="1022">
        <f>'PESI 2026'!G16+'PESI 2026'!H16+'PESI 2026'!I16+'PESI 2026'!J16+'PESI 2026'!K16+'PESI 2026'!L16+'PESI 2026'!M16</f>
        <v>2</v>
      </c>
      <c r="K2824" s="1030">
        <f>'PESI 2026'!X16+'PESI 2026'!Y16+'PESI 2026'!Z16+'PESI 2026'!AA16+'PESI 2026'!AB16+'PESI 2026'!AC16+'PESI 2026'!AD16</f>
        <v>1</v>
      </c>
      <c r="L2824" s="1031">
        <f>J2824/I2824</f>
        <v>0.5</v>
      </c>
      <c r="M2824" s="1031">
        <f>K2824/I2824</f>
        <v>0.25</v>
      </c>
      <c r="N2824" s="1022">
        <f>'PESI 2026'!M16</f>
        <v>0</v>
      </c>
      <c r="O2824" s="1030">
        <f>'PESI 2026'!AD16</f>
        <v>0</v>
      </c>
      <c r="P2824" s="1029" t="e">
        <f>O2824/N2824</f>
        <v>#DIV/0!</v>
      </c>
      <c r="Q2824" s="1029"/>
      <c r="R2824" s="1030">
        <f>K2824-J2824</f>
        <v>-1</v>
      </c>
      <c r="S2824" s="1030">
        <f>O2824-N2824</f>
        <v>0</v>
      </c>
    </row>
    <row r="2825" spans="1:19" s="1022" customFormat="1" ht="15.75" customHeight="1">
      <c r="A2825" s="1022">
        <v>1</v>
      </c>
      <c r="B2825" s="1023" t="str">
        <f>'PESI 2026'!D8</f>
        <v xml:space="preserve">PESI 1 </v>
      </c>
      <c r="C2825" s="1022" t="s">
        <v>152</v>
      </c>
      <c r="D2825" s="1022" t="s">
        <v>49</v>
      </c>
      <c r="E2825" s="1023" t="str">
        <f>'PESI 2026'!V8</f>
        <v xml:space="preserve">Oficina de Informática y Desarrollo Tecnológico </v>
      </c>
      <c r="F2825" s="1022" t="str">
        <f>'PESI 2026'!E8</f>
        <v xml:space="preserve">Revisión trimestral del estado de los controles acorde al Anexo A						
						</v>
      </c>
      <c r="G2825" s="1022">
        <v>8</v>
      </c>
      <c r="H2825" s="1022" t="s">
        <v>141</v>
      </c>
      <c r="I2825" s="1022">
        <f>'PESI 2026'!S8</f>
        <v>4</v>
      </c>
      <c r="J2825" s="1022">
        <f>'PESI 2026'!G8+'PESI 2026'!H8+'PESI 2026'!I8+'PESI 2026'!J8+'PESI 2026'!K8+'PESI 2026'!L8+'PESI 2026'!M8+'PESI 2026'!N8</f>
        <v>2</v>
      </c>
      <c r="K2825" s="1030">
        <f>'PESI 2026'!X8+'PESI 2026'!Y8+'PESI 2026'!Z8+'PESI 2026'!AA8+'PESI 2026'!AB8+'PESI 2026'!AC8+'PESI 2026'!AD8+'PESI 2026'!AE8</f>
        <v>1</v>
      </c>
      <c r="L2825" s="1031">
        <f t="shared" si="460"/>
        <v>0.5</v>
      </c>
      <c r="M2825" s="1031">
        <f t="shared" si="459"/>
        <v>0.25</v>
      </c>
      <c r="N2825" s="1022">
        <f>'PESI 2026'!N8</f>
        <v>0</v>
      </c>
      <c r="O2825" s="1030">
        <f>'PESI 2026'!AE8</f>
        <v>0</v>
      </c>
      <c r="P2825" s="1029" t="e">
        <f t="shared" si="463"/>
        <v>#DIV/0!</v>
      </c>
      <c r="Q2825" s="1029"/>
      <c r="R2825" s="1022">
        <f t="shared" si="461"/>
        <v>-1</v>
      </c>
      <c r="S2825" s="1022">
        <f t="shared" si="462"/>
        <v>0</v>
      </c>
    </row>
    <row r="2826" spans="1:19" s="1022" customFormat="1">
      <c r="A2826" s="1022">
        <v>2</v>
      </c>
      <c r="B2826" s="1023" t="str">
        <f>'PESI 2026'!D9</f>
        <v>PESI 2</v>
      </c>
      <c r="C2826" s="1022" t="s">
        <v>152</v>
      </c>
      <c r="D2826" s="1022" t="s">
        <v>49</v>
      </c>
      <c r="E2826" s="1023" t="str">
        <f>'PESI 2026'!V9</f>
        <v xml:space="preserve">Oficina de Informática y Desarrollo Tecnológico </v>
      </c>
      <c r="F2826" s="1022" t="str">
        <f>'PESI 2026'!E9</f>
        <v xml:space="preserve">Definir matriz de roles y responsabilidades del SGSI						
						</v>
      </c>
      <c r="G2826" s="1022">
        <v>8</v>
      </c>
      <c r="H2826" s="1022" t="s">
        <v>141</v>
      </c>
      <c r="I2826" s="1022">
        <f>'PESI 2026'!S9</f>
        <v>1</v>
      </c>
      <c r="J2826" s="1022">
        <f>'PESI 2026'!G9+'PESI 2026'!H9+'PESI 2026'!I9+'PESI 2026'!J9+'PESI 2026'!K9+'PESI 2026'!L9+'PESI 2026'!M9+'PESI 2026'!N9</f>
        <v>1</v>
      </c>
      <c r="K2826" s="1030">
        <f>'PESI 2026'!X9+'PESI 2026'!Y9+'PESI 2026'!Z9+'PESI 2026'!AA9+'PESI 2026'!AB9+'PESI 2026'!AC9+'PESI 2026'!AD9+'PESI 2026'!AE9</f>
        <v>1</v>
      </c>
      <c r="L2826" s="1031">
        <f t="shared" si="460"/>
        <v>1</v>
      </c>
      <c r="M2826" s="1031">
        <f t="shared" si="459"/>
        <v>1</v>
      </c>
      <c r="N2826" s="1022">
        <f>'PESI 2026'!N9</f>
        <v>0</v>
      </c>
      <c r="O2826" s="1030">
        <f>'PESI 2026'!AE9</f>
        <v>0</v>
      </c>
      <c r="P2826" s="1029" t="e">
        <f t="shared" si="463"/>
        <v>#DIV/0!</v>
      </c>
      <c r="Q2826" s="1029"/>
      <c r="R2826" s="1022">
        <f t="shared" si="461"/>
        <v>0</v>
      </c>
      <c r="S2826" s="1022">
        <f t="shared" si="462"/>
        <v>0</v>
      </c>
    </row>
    <row r="2827" spans="1:19" s="1022" customFormat="1">
      <c r="A2827" s="1022">
        <v>3</v>
      </c>
      <c r="B2827" s="1023" t="str">
        <f>'PESI 2026'!D10</f>
        <v xml:space="preserve">PESI 3 </v>
      </c>
      <c r="C2827" s="1022" t="s">
        <v>152</v>
      </c>
      <c r="D2827" s="1022" t="s">
        <v>49</v>
      </c>
      <c r="E2827" s="1023" t="str">
        <f>'PESI 2026'!V10</f>
        <v xml:space="preserve">Oficina de Informática y Desarrollo Tecnológico </v>
      </c>
      <c r="F2827" s="1022" t="str">
        <f>'PESI 2026'!E10</f>
        <v>Definición de cláusulas de seguridad de la información para las partes interesadas</v>
      </c>
      <c r="G2827" s="1022">
        <v>8</v>
      </c>
      <c r="H2827" s="1022" t="s">
        <v>141</v>
      </c>
      <c r="I2827" s="1022">
        <f>'PESI 2026'!S10</f>
        <v>1</v>
      </c>
      <c r="J2827" s="1022">
        <f>'PESI 2026'!G10+'PESI 2026'!H10+'PESI 2026'!I10+'PESI 2026'!J10+'PESI 2026'!K10+'PESI 2026'!L10+'PESI 2026'!M10+'PESI 2026'!N10</f>
        <v>1</v>
      </c>
      <c r="K2827" s="1030">
        <f>'PESI 2026'!X10+'PESI 2026'!Y10+'PESI 2026'!Z10+'PESI 2026'!AA10+'PESI 2026'!AB10+'PESI 2026'!AC10+'PESI 2026'!AD10+'PESI 2026'!AE10</f>
        <v>1</v>
      </c>
      <c r="L2827" s="1031">
        <f t="shared" si="460"/>
        <v>1</v>
      </c>
      <c r="M2827" s="1031">
        <f t="shared" si="459"/>
        <v>1</v>
      </c>
      <c r="N2827" s="1022">
        <f>'PESI 2026'!N10</f>
        <v>0</v>
      </c>
      <c r="O2827" s="1030">
        <f>'PESI 2026'!AE10</f>
        <v>0</v>
      </c>
      <c r="P2827" s="1029" t="e">
        <f t="shared" si="463"/>
        <v>#DIV/0!</v>
      </c>
      <c r="Q2827" s="1029"/>
      <c r="R2827" s="1022">
        <f t="shared" si="461"/>
        <v>0</v>
      </c>
      <c r="S2827" s="1022">
        <f t="shared" si="462"/>
        <v>0</v>
      </c>
    </row>
    <row r="2828" spans="1:19" s="1022" customFormat="1">
      <c r="A2828" s="1022">
        <v>4</v>
      </c>
      <c r="B2828" s="1023" t="str">
        <f>'PESI 2026'!D11</f>
        <v>PESI 4</v>
      </c>
      <c r="C2828" s="1022" t="s">
        <v>152</v>
      </c>
      <c r="D2828" s="1022" t="s">
        <v>49</v>
      </c>
      <c r="E2828" s="1023" t="str">
        <f>'PESI 2026'!V11</f>
        <v>Oficina de Informática y Desarrollo Tecnológico 
Oficina Asesora de Planeación</v>
      </c>
      <c r="F2828" s="1022" t="str">
        <f>'PESI 2026'!E11</f>
        <v xml:space="preserve">Actualizar procedimientos y lineamientos del SGSI						</v>
      </c>
      <c r="G2828" s="1022">
        <v>8</v>
      </c>
      <c r="H2828" s="1022" t="s">
        <v>141</v>
      </c>
      <c r="I2828" s="1022">
        <f>'PESI 2026'!S11</f>
        <v>2</v>
      </c>
      <c r="J2828" s="1022">
        <f>'PESI 2026'!G11+'PESI 2026'!H11+'PESI 2026'!I11+'PESI 2026'!J11+'PESI 2026'!K11+'PESI 2026'!L11+'PESI 2026'!M11+'PESI 2026'!N11</f>
        <v>1</v>
      </c>
      <c r="K2828" s="1030">
        <f>'PESI 2026'!X11+'PESI 2026'!Y11+'PESI 2026'!Z11+'PESI 2026'!AA11+'PESI 2026'!AB11+'PESI 2026'!AC11+'PESI 2026'!AD11+'PESI 2026'!AE11</f>
        <v>0</v>
      </c>
      <c r="L2828" s="1031">
        <f t="shared" si="460"/>
        <v>0.5</v>
      </c>
      <c r="M2828" s="1031">
        <f t="shared" si="459"/>
        <v>0</v>
      </c>
      <c r="N2828" s="1022">
        <f>'PESI 2026'!N11</f>
        <v>0</v>
      </c>
      <c r="O2828" s="1030">
        <f>'PESI 2026'!AE11</f>
        <v>0</v>
      </c>
      <c r="P2828" s="1029" t="e">
        <f t="shared" si="463"/>
        <v>#DIV/0!</v>
      </c>
      <c r="Q2828" s="1029"/>
      <c r="R2828" s="1022">
        <f t="shared" si="461"/>
        <v>-1</v>
      </c>
      <c r="S2828" s="1022">
        <f t="shared" si="462"/>
        <v>0</v>
      </c>
    </row>
    <row r="2829" spans="1:19" s="1022" customFormat="1">
      <c r="A2829" s="1022">
        <v>5</v>
      </c>
      <c r="B2829" s="1023" t="str">
        <f>'PESI 2026'!D12</f>
        <v>PESI 5</v>
      </c>
      <c r="C2829" s="1022" t="s">
        <v>152</v>
      </c>
      <c r="D2829" s="1022" t="s">
        <v>49</v>
      </c>
      <c r="E2829" s="1023" t="str">
        <f>'PESI 2026'!V12</f>
        <v xml:space="preserve">Oficina de Informática y Desarrollo Tecnológico </v>
      </c>
      <c r="F2829" s="1022" t="str">
        <f>'PESI 2026'!E12</f>
        <v>Registrar, analizar y gestionar incidentes</v>
      </c>
      <c r="G2829" s="1022">
        <v>8</v>
      </c>
      <c r="H2829" s="1022" t="s">
        <v>141</v>
      </c>
      <c r="I2829" s="1022">
        <f>'PESI 2026'!S12</f>
        <v>2</v>
      </c>
      <c r="J2829" s="1022">
        <f>'PESI 2026'!G12+'PESI 2026'!H12+'PESI 2026'!I12+'PESI 2026'!J12+'PESI 2026'!K12+'PESI 2026'!L12+'PESI 2026'!M12+'PESI 2026'!N12</f>
        <v>1</v>
      </c>
      <c r="K2829" s="1030">
        <f>'PESI 2026'!X12+'PESI 2026'!Y12+'PESI 2026'!Z12+'PESI 2026'!AA12+'PESI 2026'!AB12+'PESI 2026'!AC12+'PESI 2026'!AD12+'PESI 2026'!AE12</f>
        <v>0</v>
      </c>
      <c r="L2829" s="1031">
        <f t="shared" si="460"/>
        <v>0.5</v>
      </c>
      <c r="M2829" s="1031">
        <f t="shared" si="459"/>
        <v>0</v>
      </c>
      <c r="N2829" s="1022">
        <f>'PESI 2026'!N12</f>
        <v>0</v>
      </c>
      <c r="O2829" s="1030">
        <f>'PESI 2026'!AE12</f>
        <v>0</v>
      </c>
      <c r="P2829" s="1029" t="e">
        <f t="shared" si="463"/>
        <v>#DIV/0!</v>
      </c>
      <c r="Q2829" s="1029"/>
      <c r="R2829" s="1022">
        <f t="shared" si="461"/>
        <v>-1</v>
      </c>
      <c r="S2829" s="1022">
        <f t="shared" si="462"/>
        <v>0</v>
      </c>
    </row>
    <row r="2830" spans="1:19" s="1022" customFormat="1">
      <c r="A2830" s="1022">
        <v>6</v>
      </c>
      <c r="B2830" s="1023" t="str">
        <f>'PESI 2026'!D13</f>
        <v>PESI 6</v>
      </c>
      <c r="C2830" s="1022" t="s">
        <v>152</v>
      </c>
      <c r="D2830" s="1022" t="s">
        <v>49</v>
      </c>
      <c r="E2830" s="1023" t="str">
        <f>'PESI 2026'!V13</f>
        <v xml:space="preserve">Oficina de Informática y Desarrollo Tecnológico </v>
      </c>
      <c r="F2830" s="1022" t="str">
        <f>'PESI 2026'!E13</f>
        <v>Ejecutar campañas de sensibilización diferenciadas por rol (directivos, misionales, administrativos, TIC)</v>
      </c>
      <c r="G2830" s="1022">
        <v>8</v>
      </c>
      <c r="H2830" s="1022" t="s">
        <v>141</v>
      </c>
      <c r="I2830" s="1022">
        <f>'PESI 2026'!S13</f>
        <v>10</v>
      </c>
      <c r="J2830" s="1022">
        <f>'PESI 2026'!G13+'PESI 2026'!H13+'PESI 2026'!I13+'PESI 2026'!J13+'PESI 2026'!K13+'PESI 2026'!L13+'PESI 2026'!M13+'PESI 2026'!N13</f>
        <v>6</v>
      </c>
      <c r="K2830" s="1030">
        <f>'PESI 2026'!X13+'PESI 2026'!Y13+'PESI 2026'!Z13+'PESI 2026'!AA13+'PESI 2026'!AB13+'PESI 2026'!AC13+'PESI 2026'!AD13+'PESI 2026'!AE13</f>
        <v>2</v>
      </c>
      <c r="L2830" s="1031">
        <f t="shared" si="460"/>
        <v>0.6</v>
      </c>
      <c r="M2830" s="1031">
        <f t="shared" si="459"/>
        <v>0.2</v>
      </c>
      <c r="N2830" s="1022">
        <f>'PESI 2026'!N13</f>
        <v>1</v>
      </c>
      <c r="O2830" s="1030">
        <f>'PESI 2026'!AE13</f>
        <v>0</v>
      </c>
      <c r="P2830" s="1029">
        <f t="shared" si="463"/>
        <v>0</v>
      </c>
      <c r="Q2830" s="1029"/>
      <c r="R2830" s="1022">
        <f t="shared" si="461"/>
        <v>-4</v>
      </c>
      <c r="S2830" s="1022">
        <f t="shared" si="462"/>
        <v>-1</v>
      </c>
    </row>
    <row r="2831" spans="1:19" s="1022" customFormat="1">
      <c r="A2831" s="1022">
        <v>7</v>
      </c>
      <c r="B2831" s="1023" t="str">
        <f>'PESI 2026'!D14</f>
        <v>PESI 7</v>
      </c>
      <c r="C2831" s="1022" t="s">
        <v>152</v>
      </c>
      <c r="D2831" s="1022" t="s">
        <v>49</v>
      </c>
      <c r="E2831" s="1023" t="str">
        <f>'PESI 2026'!V14</f>
        <v xml:space="preserve">Oficina de Informática y Desarrollo Tecnológico </v>
      </c>
      <c r="F2831" s="1022" t="str">
        <f>'PESI 2026'!E14</f>
        <v>Realizar autoevaluación del MSPI</v>
      </c>
      <c r="G2831" s="1022">
        <v>8</v>
      </c>
      <c r="H2831" s="1022" t="s">
        <v>141</v>
      </c>
      <c r="I2831" s="1022">
        <f>'PESI 2026'!S14</f>
        <v>1</v>
      </c>
      <c r="J2831" s="1022">
        <f>'PESI 2026'!G14+'PESI 2026'!H14+'PESI 2026'!I14+'PESI 2026'!J14+'PESI 2026'!K14+'PESI 2026'!L14+'PESI 2026'!M14+'PESI 2026'!N14</f>
        <v>1</v>
      </c>
      <c r="K2831" s="1030">
        <f>'PESI 2026'!X14+'PESI 2026'!Y14+'PESI 2026'!Z14+'PESI 2026'!AA14+'PESI 2026'!AB14+'PESI 2026'!AC14+'PESI 2026'!AD14+'PESI 2026'!AE14</f>
        <v>1</v>
      </c>
      <c r="L2831" s="1031">
        <f t="shared" si="460"/>
        <v>1</v>
      </c>
      <c r="M2831" s="1031">
        <f t="shared" si="459"/>
        <v>1</v>
      </c>
      <c r="N2831" s="1022">
        <f>'PESI 2026'!N14</f>
        <v>0</v>
      </c>
      <c r="O2831" s="1030">
        <f>'PESI 2026'!AE14</f>
        <v>0</v>
      </c>
      <c r="P2831" s="1029" t="e">
        <f t="shared" si="463"/>
        <v>#DIV/0!</v>
      </c>
      <c r="Q2831" s="1029"/>
      <c r="R2831" s="1022">
        <f t="shared" si="461"/>
        <v>0</v>
      </c>
      <c r="S2831" s="1022">
        <f t="shared" si="462"/>
        <v>0</v>
      </c>
    </row>
    <row r="2832" spans="1:19" s="1022" customFormat="1">
      <c r="A2832" s="1022">
        <v>8</v>
      </c>
      <c r="B2832" s="1023" t="str">
        <f>'PESI 2026'!D15</f>
        <v>PESI 8</v>
      </c>
      <c r="C2832" s="1022" t="s">
        <v>152</v>
      </c>
      <c r="D2832" s="1022" t="s">
        <v>49</v>
      </c>
      <c r="E2832" s="1023" t="str">
        <f>'PESI 2026'!V15</f>
        <v xml:space="preserve">Oficina de Informática y Desarrollo Tecnológico </v>
      </c>
      <c r="F2832" s="1022" t="str">
        <f>'PESI 2026'!E15</f>
        <v>Ejecutar auditoría interna del SGSI</v>
      </c>
      <c r="G2832" s="1022">
        <v>8</v>
      </c>
      <c r="H2832" s="1022" t="s">
        <v>141</v>
      </c>
      <c r="I2832" s="1022">
        <f>'PESI 2026'!S15</f>
        <v>1</v>
      </c>
      <c r="J2832" s="1022">
        <f>'PESI 2026'!G15+'PESI 2026'!H15+'PESI 2026'!I15+'PESI 2026'!J15+'PESI 2026'!K15+'PESI 2026'!L15+'PESI 2026'!M15+'PESI 2026'!N15</f>
        <v>0</v>
      </c>
      <c r="K2832" s="1030">
        <f>'PESI 2026'!X15+'PESI 2026'!Y15+'PESI 2026'!Z15+'PESI 2026'!AA15+'PESI 2026'!AB15+'PESI 2026'!AC15+'PESI 2026'!AD15+'PESI 2026'!AE15</f>
        <v>0</v>
      </c>
      <c r="L2832" s="1031">
        <f>J2832/I2832</f>
        <v>0</v>
      </c>
      <c r="M2832" s="1031">
        <f>K2832/I2832</f>
        <v>0</v>
      </c>
      <c r="N2832" s="1022">
        <f>'PESI 2026'!N15</f>
        <v>0</v>
      </c>
      <c r="O2832" s="1030">
        <f>'PESI 2026'!AE15</f>
        <v>0</v>
      </c>
      <c r="P2832" s="1029" t="e">
        <f>O2832/N2832</f>
        <v>#DIV/0!</v>
      </c>
      <c r="Q2832" s="1029"/>
      <c r="R2832" s="1030">
        <f>K2832-J2832</f>
        <v>0</v>
      </c>
      <c r="S2832" s="1030">
        <f>O2832-N2832</f>
        <v>0</v>
      </c>
    </row>
    <row r="2833" spans="1:19" s="1022" customFormat="1">
      <c r="A2833" s="1022">
        <v>9</v>
      </c>
      <c r="B2833" s="1023" t="str">
        <f>'PESI 2026'!D16</f>
        <v>PESI 9</v>
      </c>
      <c r="C2833" s="1022" t="s">
        <v>152</v>
      </c>
      <c r="D2833" s="1022" t="s">
        <v>49</v>
      </c>
      <c r="E2833" s="1023" t="str">
        <f>'PESI 2026'!V16</f>
        <v xml:space="preserve">Oficina de Informática y Desarrollo Tecnológico </v>
      </c>
      <c r="F2833" s="1022" t="str">
        <f>'PESI 2026'!E16</f>
        <v xml:space="preserve">Informes trimestrales de seguimiento al avance de implementación de PDP						
						</v>
      </c>
      <c r="G2833" s="1022">
        <v>8</v>
      </c>
      <c r="H2833" s="1022" t="s">
        <v>141</v>
      </c>
      <c r="I2833" s="1022">
        <f>'PESI 2026'!S16</f>
        <v>4</v>
      </c>
      <c r="J2833" s="1022">
        <f>'PESI 2026'!G16+'PESI 2026'!H16+'PESI 2026'!I16+'PESI 2026'!J16+'PESI 2026'!K16+'PESI 2026'!L16+'PESI 2026'!M16+'PESI 2026'!N16</f>
        <v>2</v>
      </c>
      <c r="K2833" s="1030">
        <f>'PESI 2026'!X16+'PESI 2026'!Y16+'PESI 2026'!Z16+'PESI 2026'!AA16+'PESI 2026'!AB16+'PESI 2026'!AC16+'PESI 2026'!AD16+'PESI 2026'!AE16</f>
        <v>1</v>
      </c>
      <c r="L2833" s="1031">
        <f>J2833/I2833</f>
        <v>0.5</v>
      </c>
      <c r="M2833" s="1031">
        <f>K2833/I2833</f>
        <v>0.25</v>
      </c>
      <c r="N2833" s="1022">
        <f>'PESI 2026'!N16</f>
        <v>0</v>
      </c>
      <c r="O2833" s="1030">
        <f>'PESI 2026'!AE16</f>
        <v>0</v>
      </c>
      <c r="P2833" s="1029" t="e">
        <f>O2833/N2833</f>
        <v>#DIV/0!</v>
      </c>
      <c r="Q2833" s="1029"/>
      <c r="R2833" s="1030">
        <f>K2833-J2833</f>
        <v>-1</v>
      </c>
      <c r="S2833" s="1030">
        <f>O2833-N2833</f>
        <v>0</v>
      </c>
    </row>
    <row r="2834" spans="1:19" s="1022" customFormat="1" ht="14.25" customHeight="1">
      <c r="A2834" s="1022">
        <v>1</v>
      </c>
      <c r="B2834" s="1023" t="str">
        <f>'PESI 2026'!D8</f>
        <v xml:space="preserve">PESI 1 </v>
      </c>
      <c r="C2834" s="1022" t="s">
        <v>152</v>
      </c>
      <c r="D2834" s="1022" t="s">
        <v>49</v>
      </c>
      <c r="E2834" s="1023" t="str">
        <f>'PESI 2026'!V8</f>
        <v xml:space="preserve">Oficina de Informática y Desarrollo Tecnológico </v>
      </c>
      <c r="F2834" s="1022" t="str">
        <f>'PESI 2026'!E8</f>
        <v xml:space="preserve">Revisión trimestral del estado de los controles acorde al Anexo A						
						</v>
      </c>
      <c r="G2834" s="1022">
        <v>9</v>
      </c>
      <c r="H2834" s="1022" t="s">
        <v>142</v>
      </c>
      <c r="I2834" s="1022">
        <f>'PESI 2026'!S8</f>
        <v>4</v>
      </c>
      <c r="J2834" s="1022">
        <f>'PESI 2026'!G8+'PESI 2026'!H8+'PESI 2026'!I8+'PESI 2026'!J8+'PESI 2026'!K8+'PESI 2026'!L8+'PESI 2026'!M8+'PESI 2026'!N8+'PESI 2026'!O8</f>
        <v>3</v>
      </c>
      <c r="K2834" s="1030">
        <f>'PESI 2026'!X8+'PESI 2026'!Y8+'PESI 2026'!Z8+'PESI 2026'!AA8+'PESI 2026'!AB8+'PESI 2026'!AC8+'PESI 2026'!AD8+'PESI 2026'!AE8+'PESI 2026'!AF8</f>
        <v>1</v>
      </c>
      <c r="L2834" s="1031">
        <f t="shared" si="460"/>
        <v>0.75</v>
      </c>
      <c r="M2834" s="1031">
        <f t="shared" si="459"/>
        <v>0.25</v>
      </c>
      <c r="N2834" s="1022">
        <f>'PESI 2026'!O8</f>
        <v>1</v>
      </c>
      <c r="O2834" s="1030">
        <f>'PESI 2026'!AF8</f>
        <v>0</v>
      </c>
      <c r="P2834" s="1029">
        <f t="shared" si="463"/>
        <v>0</v>
      </c>
      <c r="Q2834" s="1029"/>
      <c r="R2834" s="1022">
        <f t="shared" si="461"/>
        <v>-2</v>
      </c>
      <c r="S2834" s="1022">
        <f t="shared" si="462"/>
        <v>-1</v>
      </c>
    </row>
    <row r="2835" spans="1:19" s="1022" customFormat="1">
      <c r="A2835" s="1022">
        <v>2</v>
      </c>
      <c r="B2835" s="1023" t="str">
        <f>'PESI 2026'!D9</f>
        <v>PESI 2</v>
      </c>
      <c r="C2835" s="1022" t="s">
        <v>152</v>
      </c>
      <c r="D2835" s="1022" t="s">
        <v>49</v>
      </c>
      <c r="E2835" s="1023" t="str">
        <f>'PESI 2026'!V9</f>
        <v xml:space="preserve">Oficina de Informática y Desarrollo Tecnológico </v>
      </c>
      <c r="F2835" s="1022" t="str">
        <f>'PESI 2026'!E9</f>
        <v xml:space="preserve">Definir matriz de roles y responsabilidades del SGSI						
						</v>
      </c>
      <c r="G2835" s="1022">
        <v>9</v>
      </c>
      <c r="H2835" s="1022" t="s">
        <v>142</v>
      </c>
      <c r="I2835" s="1022">
        <f>'PESI 2026'!S9</f>
        <v>1</v>
      </c>
      <c r="J2835" s="1022">
        <f>'PESI 2026'!G9+'PESI 2026'!H9+'PESI 2026'!I9+'PESI 2026'!J9+'PESI 2026'!K9+'PESI 2026'!L9+'PESI 2026'!M9+'PESI 2026'!N9+'PESI 2026'!O9</f>
        <v>1</v>
      </c>
      <c r="K2835" s="1030">
        <f>'PESI 2026'!X9+'PESI 2026'!Y9+'PESI 2026'!Z9+'PESI 2026'!AA9+'PESI 2026'!AB9+'PESI 2026'!AC9+'PESI 2026'!AD9+'PESI 2026'!AE9+'PESI 2026'!AF9</f>
        <v>1</v>
      </c>
      <c r="L2835" s="1031">
        <f t="shared" si="460"/>
        <v>1</v>
      </c>
      <c r="M2835" s="1031">
        <f t="shared" si="459"/>
        <v>1</v>
      </c>
      <c r="N2835" s="1022">
        <f>'PESI 2026'!O9</f>
        <v>0</v>
      </c>
      <c r="O2835" s="1030">
        <f>'PESI 2026'!AF9</f>
        <v>0</v>
      </c>
      <c r="P2835" s="1029" t="e">
        <f t="shared" si="463"/>
        <v>#DIV/0!</v>
      </c>
      <c r="Q2835" s="1029"/>
      <c r="R2835" s="1022">
        <f t="shared" si="461"/>
        <v>0</v>
      </c>
      <c r="S2835" s="1022">
        <f t="shared" si="462"/>
        <v>0</v>
      </c>
    </row>
    <row r="2836" spans="1:19" s="1022" customFormat="1">
      <c r="A2836" s="1022">
        <v>3</v>
      </c>
      <c r="B2836" s="1023" t="str">
        <f>'PESI 2026'!D10</f>
        <v xml:space="preserve">PESI 3 </v>
      </c>
      <c r="C2836" s="1022" t="s">
        <v>152</v>
      </c>
      <c r="D2836" s="1022" t="s">
        <v>49</v>
      </c>
      <c r="E2836" s="1023" t="str">
        <f>'PESI 2026'!V10</f>
        <v xml:space="preserve">Oficina de Informática y Desarrollo Tecnológico </v>
      </c>
      <c r="F2836" s="1022" t="str">
        <f>'PESI 2026'!E10</f>
        <v>Definición de cláusulas de seguridad de la información para las partes interesadas</v>
      </c>
      <c r="G2836" s="1022">
        <v>9</v>
      </c>
      <c r="H2836" s="1022" t="s">
        <v>142</v>
      </c>
      <c r="I2836" s="1022">
        <f>'PESI 2026'!S10</f>
        <v>1</v>
      </c>
      <c r="J2836" s="1022">
        <f>'PESI 2026'!G10+'PESI 2026'!H10+'PESI 2026'!I10+'PESI 2026'!J10+'PESI 2026'!K10+'PESI 2026'!L10+'PESI 2026'!M10+'PESI 2026'!N10+'PESI 2026'!O10</f>
        <v>1</v>
      </c>
      <c r="K2836" s="1030">
        <f>'PESI 2026'!X10+'PESI 2026'!Y10+'PESI 2026'!Z10+'PESI 2026'!AA10+'PESI 2026'!AB10+'PESI 2026'!AC10+'PESI 2026'!AD10+'PESI 2026'!AE10+'PESI 2026'!AF10</f>
        <v>1</v>
      </c>
      <c r="L2836" s="1031">
        <f t="shared" si="460"/>
        <v>1</v>
      </c>
      <c r="M2836" s="1031">
        <f t="shared" si="459"/>
        <v>1</v>
      </c>
      <c r="N2836" s="1022">
        <f>'PESI 2026'!O10</f>
        <v>0</v>
      </c>
      <c r="O2836" s="1030">
        <f>'PESI 2026'!AF10</f>
        <v>0</v>
      </c>
      <c r="P2836" s="1029" t="e">
        <f t="shared" si="463"/>
        <v>#DIV/0!</v>
      </c>
      <c r="Q2836" s="1029"/>
      <c r="R2836" s="1022">
        <f t="shared" si="461"/>
        <v>0</v>
      </c>
      <c r="S2836" s="1022">
        <f t="shared" si="462"/>
        <v>0</v>
      </c>
    </row>
    <row r="2837" spans="1:19" s="1022" customFormat="1">
      <c r="A2837" s="1022">
        <v>4</v>
      </c>
      <c r="B2837" s="1023" t="str">
        <f>'PESI 2026'!D11</f>
        <v>PESI 4</v>
      </c>
      <c r="C2837" s="1022" t="s">
        <v>152</v>
      </c>
      <c r="D2837" s="1022" t="s">
        <v>49</v>
      </c>
      <c r="E2837" s="1023" t="str">
        <f>'PESI 2026'!V11</f>
        <v>Oficina de Informática y Desarrollo Tecnológico 
Oficina Asesora de Planeación</v>
      </c>
      <c r="F2837" s="1022" t="str">
        <f>'PESI 2026'!E11</f>
        <v xml:space="preserve">Actualizar procedimientos y lineamientos del SGSI						</v>
      </c>
      <c r="G2837" s="1022">
        <v>9</v>
      </c>
      <c r="H2837" s="1022" t="s">
        <v>142</v>
      </c>
      <c r="I2837" s="1022">
        <f>'PESI 2026'!S11</f>
        <v>2</v>
      </c>
      <c r="J2837" s="1022">
        <f>'PESI 2026'!G11+'PESI 2026'!H11+'PESI 2026'!I11+'PESI 2026'!J11+'PESI 2026'!K11+'PESI 2026'!L11+'PESI 2026'!M11+'PESI 2026'!N11+'PESI 2026'!O11</f>
        <v>1</v>
      </c>
      <c r="K2837" s="1030">
        <f>'PESI 2026'!X11+'PESI 2026'!Y11+'PESI 2026'!Z11+'PESI 2026'!AA11+'PESI 2026'!AB11+'PESI 2026'!AC11+'PESI 2026'!AD11+'PESI 2026'!AE11+'PESI 2026'!AF11</f>
        <v>0</v>
      </c>
      <c r="L2837" s="1031">
        <f t="shared" si="460"/>
        <v>0.5</v>
      </c>
      <c r="M2837" s="1031">
        <f t="shared" si="459"/>
        <v>0</v>
      </c>
      <c r="N2837" s="1022">
        <f>'PESI 2026'!O11</f>
        <v>0</v>
      </c>
      <c r="O2837" s="1030">
        <f>'PESI 2026'!AF11</f>
        <v>0</v>
      </c>
      <c r="P2837" s="1029" t="e">
        <f t="shared" si="463"/>
        <v>#DIV/0!</v>
      </c>
      <c r="Q2837" s="1029"/>
      <c r="R2837" s="1022">
        <f t="shared" si="461"/>
        <v>-1</v>
      </c>
      <c r="S2837" s="1022">
        <f t="shared" si="462"/>
        <v>0</v>
      </c>
    </row>
    <row r="2838" spans="1:19" s="1022" customFormat="1">
      <c r="A2838" s="1022">
        <v>5</v>
      </c>
      <c r="B2838" s="1023" t="str">
        <f>'PESI 2026'!D12</f>
        <v>PESI 5</v>
      </c>
      <c r="C2838" s="1022" t="s">
        <v>152</v>
      </c>
      <c r="D2838" s="1022" t="s">
        <v>49</v>
      </c>
      <c r="E2838" s="1023" t="str">
        <f>'PESI 2026'!V12</f>
        <v xml:space="preserve">Oficina de Informática y Desarrollo Tecnológico </v>
      </c>
      <c r="F2838" s="1022" t="str">
        <f>'PESI 2026'!E12</f>
        <v>Registrar, analizar y gestionar incidentes</v>
      </c>
      <c r="G2838" s="1022">
        <v>9</v>
      </c>
      <c r="H2838" s="1022" t="s">
        <v>142</v>
      </c>
      <c r="I2838" s="1022">
        <f>'PESI 2026'!S12</f>
        <v>2</v>
      </c>
      <c r="J2838" s="1022">
        <f>'PESI 2026'!G12+'PESI 2026'!H12+'PESI 2026'!I12+'PESI 2026'!J12+'PESI 2026'!K12+'PESI 2026'!L12+'PESI 2026'!M12+'PESI 2026'!N12+'PESI 2026'!O12</f>
        <v>1</v>
      </c>
      <c r="K2838" s="1030">
        <f>'PESI 2026'!X12+'PESI 2026'!Y12+'PESI 2026'!Z12+'PESI 2026'!AA12+'PESI 2026'!AB12+'PESI 2026'!AC12+'PESI 2026'!AD12+'PESI 2026'!AE12+'PESI 2026'!AF12</f>
        <v>0</v>
      </c>
      <c r="L2838" s="1031">
        <f t="shared" si="460"/>
        <v>0.5</v>
      </c>
      <c r="M2838" s="1031">
        <f t="shared" si="459"/>
        <v>0</v>
      </c>
      <c r="N2838" s="1022">
        <f>'PESI 2026'!O12</f>
        <v>0</v>
      </c>
      <c r="O2838" s="1030">
        <f>'PESI 2026'!AF12</f>
        <v>0</v>
      </c>
      <c r="P2838" s="1029" t="e">
        <f t="shared" si="463"/>
        <v>#DIV/0!</v>
      </c>
      <c r="Q2838" s="1029"/>
      <c r="R2838" s="1022">
        <f t="shared" si="461"/>
        <v>-1</v>
      </c>
      <c r="S2838" s="1022">
        <f t="shared" si="462"/>
        <v>0</v>
      </c>
    </row>
    <row r="2839" spans="1:19" s="1022" customFormat="1">
      <c r="A2839" s="1022">
        <v>6</v>
      </c>
      <c r="B2839" s="1023" t="str">
        <f>'PESI 2026'!D13</f>
        <v>PESI 6</v>
      </c>
      <c r="C2839" s="1022" t="s">
        <v>152</v>
      </c>
      <c r="D2839" s="1022" t="s">
        <v>49</v>
      </c>
      <c r="E2839" s="1023" t="str">
        <f>'PESI 2026'!V13</f>
        <v xml:space="preserve">Oficina de Informática y Desarrollo Tecnológico </v>
      </c>
      <c r="F2839" s="1022" t="str">
        <f>'PESI 2026'!E13</f>
        <v>Ejecutar campañas de sensibilización diferenciadas por rol (directivos, misionales, administrativos, TIC)</v>
      </c>
      <c r="G2839" s="1022">
        <v>9</v>
      </c>
      <c r="H2839" s="1022" t="s">
        <v>142</v>
      </c>
      <c r="I2839" s="1022">
        <f>'PESI 2026'!S13</f>
        <v>10</v>
      </c>
      <c r="J2839" s="1022">
        <f>'PESI 2026'!G13+'PESI 2026'!H13+'PESI 2026'!I13+'PESI 2026'!J13+'PESI 2026'!K13+'PESI 2026'!L13+'PESI 2026'!M13+'PESI 2026'!N13+'PESI 2026'!O13</f>
        <v>7</v>
      </c>
      <c r="K2839" s="1030">
        <f>'PESI 2026'!X13+'PESI 2026'!Y13+'PESI 2026'!Z13+'PESI 2026'!AA13+'PESI 2026'!AB13+'PESI 2026'!AC13+'PESI 2026'!AD13+'PESI 2026'!AE13+'PESI 2026'!AF13</f>
        <v>2</v>
      </c>
      <c r="L2839" s="1031">
        <f t="shared" si="460"/>
        <v>0.7</v>
      </c>
      <c r="M2839" s="1031">
        <f t="shared" si="459"/>
        <v>0.2</v>
      </c>
      <c r="N2839" s="1022">
        <f>'PESI 2026'!O13</f>
        <v>1</v>
      </c>
      <c r="O2839" s="1030">
        <f>'PESI 2026'!AF13</f>
        <v>0</v>
      </c>
      <c r="P2839" s="1029">
        <f t="shared" si="463"/>
        <v>0</v>
      </c>
      <c r="Q2839" s="1029"/>
      <c r="R2839" s="1022">
        <f t="shared" si="461"/>
        <v>-5</v>
      </c>
      <c r="S2839" s="1022">
        <f t="shared" si="462"/>
        <v>-1</v>
      </c>
    </row>
    <row r="2840" spans="1:19" s="1022" customFormat="1">
      <c r="A2840" s="1022">
        <v>7</v>
      </c>
      <c r="B2840" s="1023" t="str">
        <f>'PESI 2026'!D14</f>
        <v>PESI 7</v>
      </c>
      <c r="C2840" s="1022" t="s">
        <v>152</v>
      </c>
      <c r="D2840" s="1022" t="s">
        <v>49</v>
      </c>
      <c r="E2840" s="1023" t="str">
        <f>'PESI 2026'!V14</f>
        <v xml:space="preserve">Oficina de Informática y Desarrollo Tecnológico </v>
      </c>
      <c r="F2840" s="1022" t="str">
        <f>'PESI 2026'!E14</f>
        <v>Realizar autoevaluación del MSPI</v>
      </c>
      <c r="G2840" s="1022">
        <v>9</v>
      </c>
      <c r="H2840" s="1022" t="s">
        <v>142</v>
      </c>
      <c r="I2840" s="1022">
        <f>'PESI 2026'!S14</f>
        <v>1</v>
      </c>
      <c r="J2840" s="1022">
        <f>'PESI 2026'!G14+'PESI 2026'!H14+'PESI 2026'!I14+'PESI 2026'!J14+'PESI 2026'!K14+'PESI 2026'!L14+'PESI 2026'!M14+'PESI 2026'!N14+'PESI 2026'!O14</f>
        <v>1</v>
      </c>
      <c r="K2840" s="1030">
        <f>'PESI 2026'!X14+'PESI 2026'!Y14+'PESI 2026'!Z14+'PESI 2026'!AA14+'PESI 2026'!AB14+'PESI 2026'!AC14+'PESI 2026'!AD14+'PESI 2026'!AE14+'PESI 2026'!AF14</f>
        <v>1</v>
      </c>
      <c r="L2840" s="1031">
        <f t="shared" si="460"/>
        <v>1</v>
      </c>
      <c r="M2840" s="1031">
        <f t="shared" si="459"/>
        <v>1</v>
      </c>
      <c r="N2840" s="1022">
        <f>'PESI 2026'!O14</f>
        <v>0</v>
      </c>
      <c r="O2840" s="1030">
        <f>'PESI 2026'!AF14</f>
        <v>0</v>
      </c>
      <c r="P2840" s="1029" t="e">
        <f t="shared" si="463"/>
        <v>#DIV/0!</v>
      </c>
      <c r="Q2840" s="1029"/>
      <c r="R2840" s="1022">
        <f t="shared" si="461"/>
        <v>0</v>
      </c>
      <c r="S2840" s="1022">
        <f t="shared" si="462"/>
        <v>0</v>
      </c>
    </row>
    <row r="2841" spans="1:19" s="1022" customFormat="1">
      <c r="A2841" s="1022">
        <v>8</v>
      </c>
      <c r="B2841" s="1023" t="str">
        <f>'PESI 2026'!D15</f>
        <v>PESI 8</v>
      </c>
      <c r="C2841" s="1022" t="s">
        <v>152</v>
      </c>
      <c r="D2841" s="1022" t="s">
        <v>49</v>
      </c>
      <c r="E2841" s="1023" t="str">
        <f>'PESI 2026'!V15</f>
        <v xml:space="preserve">Oficina de Informática y Desarrollo Tecnológico </v>
      </c>
      <c r="F2841" s="1022" t="str">
        <f>'PESI 2026'!E15</f>
        <v>Ejecutar auditoría interna del SGSI</v>
      </c>
      <c r="G2841" s="1022">
        <v>9</v>
      </c>
      <c r="H2841" s="1022" t="s">
        <v>142</v>
      </c>
      <c r="I2841" s="1022">
        <f>'PESI 2026'!S15</f>
        <v>1</v>
      </c>
      <c r="J2841" s="1022">
        <f>'PESI 2026'!G15+'PESI 2026'!H15+'PESI 2026'!I15+'PESI 2026'!J15+'PESI 2026'!K15+'PESI 2026'!L15+'PESI 2026'!M15+'PESI 2026'!N15+'PESI 2026'!O15</f>
        <v>0</v>
      </c>
      <c r="K2841" s="1030">
        <f>'PESI 2026'!X15+'PESI 2026'!Y15+'PESI 2026'!Z15+'PESI 2026'!AA15+'PESI 2026'!AB15+'PESI 2026'!AC15+'PESI 2026'!AD15+'PESI 2026'!AE15+'PESI 2026'!AF15</f>
        <v>0</v>
      </c>
      <c r="L2841" s="1031">
        <f>J2841/I2841</f>
        <v>0</v>
      </c>
      <c r="M2841" s="1031">
        <f>K2841/I2841</f>
        <v>0</v>
      </c>
      <c r="N2841" s="1022">
        <f>'PESI 2026'!O15</f>
        <v>0</v>
      </c>
      <c r="O2841" s="1030">
        <f>'PESI 2026'!AF15</f>
        <v>0</v>
      </c>
      <c r="P2841" s="1029" t="e">
        <f>O2841/N2841</f>
        <v>#DIV/0!</v>
      </c>
      <c r="Q2841" s="1029"/>
      <c r="R2841" s="1030">
        <f>K2841-J2841</f>
        <v>0</v>
      </c>
      <c r="S2841" s="1030">
        <f>O2841-N2841</f>
        <v>0</v>
      </c>
    </row>
    <row r="2842" spans="1:19" s="1022" customFormat="1">
      <c r="A2842" s="1022">
        <v>9</v>
      </c>
      <c r="B2842" s="1023" t="str">
        <f>'PESI 2026'!D16</f>
        <v>PESI 9</v>
      </c>
      <c r="C2842" s="1022" t="s">
        <v>152</v>
      </c>
      <c r="D2842" s="1022" t="s">
        <v>49</v>
      </c>
      <c r="E2842" s="1023" t="str">
        <f>'PESI 2026'!V16</f>
        <v xml:space="preserve">Oficina de Informática y Desarrollo Tecnológico </v>
      </c>
      <c r="F2842" s="1022" t="str">
        <f>'PESI 2026'!E16</f>
        <v xml:space="preserve">Informes trimestrales de seguimiento al avance de implementación de PDP						
						</v>
      </c>
      <c r="G2842" s="1022">
        <v>9</v>
      </c>
      <c r="H2842" s="1022" t="s">
        <v>142</v>
      </c>
      <c r="I2842" s="1022">
        <f>'PESI 2026'!S16</f>
        <v>4</v>
      </c>
      <c r="J2842" s="1022">
        <f>'PESI 2026'!G16+'PESI 2026'!H16+'PESI 2026'!I16+'PESI 2026'!J16+'PESI 2026'!K16+'PESI 2026'!L16+'PESI 2026'!M16+'PESI 2026'!N16+'PESI 2026'!O16</f>
        <v>3</v>
      </c>
      <c r="K2842" s="1030">
        <f>'PESI 2026'!X16+'PESI 2026'!Y16+'PESI 2026'!Z16+'PESI 2026'!AA16+'PESI 2026'!AB16+'PESI 2026'!AC16+'PESI 2026'!AD16+'PESI 2026'!AE16+'PESI 2026'!AF16</f>
        <v>1</v>
      </c>
      <c r="L2842" s="1031">
        <f>J2842/I2842</f>
        <v>0.75</v>
      </c>
      <c r="M2842" s="1031">
        <f>K2842/I2842</f>
        <v>0.25</v>
      </c>
      <c r="N2842" s="1022">
        <f>'PESI 2026'!O16</f>
        <v>1</v>
      </c>
      <c r="O2842" s="1030">
        <f>'PESI 2026'!AF16</f>
        <v>0</v>
      </c>
      <c r="P2842" s="1029">
        <f>O2842/N2842</f>
        <v>0</v>
      </c>
      <c r="Q2842" s="1029"/>
      <c r="R2842" s="1030">
        <f>K2842-J2842</f>
        <v>-2</v>
      </c>
      <c r="S2842" s="1030">
        <f>O2842-N2842</f>
        <v>-1</v>
      </c>
    </row>
    <row r="2843" spans="1:19" s="1022" customFormat="1" ht="15" customHeight="1">
      <c r="A2843" s="1022">
        <v>1</v>
      </c>
      <c r="B2843" s="1023" t="str">
        <f>'PESI 2026'!D8</f>
        <v xml:space="preserve">PESI 1 </v>
      </c>
      <c r="C2843" s="1022" t="s">
        <v>152</v>
      </c>
      <c r="D2843" s="1022" t="s">
        <v>49</v>
      </c>
      <c r="E2843" s="1023" t="str">
        <f>'PESI 2026'!V8</f>
        <v xml:space="preserve">Oficina de Informática y Desarrollo Tecnológico </v>
      </c>
      <c r="F2843" s="1022" t="str">
        <f>'PESI 2026'!E8</f>
        <v xml:space="preserve">Revisión trimestral del estado de los controles acorde al Anexo A						
						</v>
      </c>
      <c r="G2843" s="1022">
        <v>10</v>
      </c>
      <c r="H2843" s="1022" t="s">
        <v>143</v>
      </c>
      <c r="I2843" s="1022">
        <f>'PESI 2026'!S8</f>
        <v>4</v>
      </c>
      <c r="J2843" s="1022">
        <f>'PESI 2026'!G8+'PESI 2026'!H8+'PESI 2026'!I8+'PESI 2026'!J8+'PESI 2026'!K8+'PESI 2026'!L8+'PESI 2026'!M8+'PESI 2026'!N8+'PESI 2026'!O8+'PESI 2026'!P8</f>
        <v>3</v>
      </c>
      <c r="K2843" s="1030">
        <f>'PESI 2026'!X8+'PESI 2026'!Y8+'PESI 2026'!Z8+'PESI 2026'!AA8+'PESI 2026'!AB8+'PESI 2026'!AC8+'PESI 2026'!AD8+'PESI 2026'!AE8+'PESI 2026'!AF8+'PESI 2026'!AG8</f>
        <v>1</v>
      </c>
      <c r="L2843" s="1031">
        <f t="shared" si="460"/>
        <v>0.75</v>
      </c>
      <c r="M2843" s="1031">
        <f t="shared" si="459"/>
        <v>0.25</v>
      </c>
      <c r="N2843" s="1022">
        <f>'PETI 2026'!Q8</f>
        <v>0</v>
      </c>
      <c r="O2843" s="1030">
        <f>'PESI 2026'!AG8</f>
        <v>0</v>
      </c>
      <c r="P2843" s="1029" t="e">
        <f t="shared" si="463"/>
        <v>#DIV/0!</v>
      </c>
      <c r="Q2843" s="1029"/>
      <c r="R2843" s="1022">
        <f t="shared" si="461"/>
        <v>-2</v>
      </c>
      <c r="S2843" s="1022">
        <f t="shared" si="462"/>
        <v>0</v>
      </c>
    </row>
    <row r="2844" spans="1:19" s="1022" customFormat="1">
      <c r="A2844" s="1022">
        <v>2</v>
      </c>
      <c r="B2844" s="1023" t="str">
        <f>'PESI 2026'!D9</f>
        <v>PESI 2</v>
      </c>
      <c r="C2844" s="1022" t="s">
        <v>152</v>
      </c>
      <c r="D2844" s="1022" t="s">
        <v>49</v>
      </c>
      <c r="E2844" s="1023" t="str">
        <f>'PESI 2026'!V9</f>
        <v xml:space="preserve">Oficina de Informática y Desarrollo Tecnológico </v>
      </c>
      <c r="F2844" s="1022" t="str">
        <f>'PESI 2026'!E9</f>
        <v xml:space="preserve">Definir matriz de roles y responsabilidades del SGSI						
						</v>
      </c>
      <c r="G2844" s="1022">
        <v>10</v>
      </c>
      <c r="H2844" s="1022" t="s">
        <v>143</v>
      </c>
      <c r="I2844" s="1022">
        <f>'PESI 2026'!S9</f>
        <v>1</v>
      </c>
      <c r="J2844" s="1022">
        <f>'PESI 2026'!G9+'PESI 2026'!H9+'PESI 2026'!I9+'PESI 2026'!J9+'PESI 2026'!K9+'PESI 2026'!L9+'PESI 2026'!M9+'PESI 2026'!N9+'PESI 2026'!O9+'PESI 2026'!P9</f>
        <v>1</v>
      </c>
      <c r="K2844" s="1030">
        <f>'PESI 2026'!X9+'PESI 2026'!Y9+'PESI 2026'!Z9+'PESI 2026'!AA9+'PESI 2026'!AB9+'PESI 2026'!AC9+'PESI 2026'!AD9+'PESI 2026'!AE9+'PESI 2026'!AF9+'PESI 2026'!AG9</f>
        <v>1</v>
      </c>
      <c r="L2844" s="1031">
        <f t="shared" si="460"/>
        <v>1</v>
      </c>
      <c r="M2844" s="1031">
        <f t="shared" si="459"/>
        <v>1</v>
      </c>
      <c r="N2844" s="1022">
        <f>'PETI 2026'!Q9</f>
        <v>0</v>
      </c>
      <c r="O2844" s="1030">
        <f>'PESI 2026'!AG9</f>
        <v>0</v>
      </c>
      <c r="P2844" s="1029" t="e">
        <f t="shared" si="463"/>
        <v>#DIV/0!</v>
      </c>
      <c r="Q2844" s="1029"/>
      <c r="R2844" s="1022">
        <f t="shared" si="461"/>
        <v>0</v>
      </c>
      <c r="S2844" s="1022">
        <f t="shared" si="462"/>
        <v>0</v>
      </c>
    </row>
    <row r="2845" spans="1:19" s="1022" customFormat="1">
      <c r="A2845" s="1022">
        <v>3</v>
      </c>
      <c r="B2845" s="1023" t="str">
        <f>'PESI 2026'!D10</f>
        <v xml:space="preserve">PESI 3 </v>
      </c>
      <c r="C2845" s="1022" t="s">
        <v>152</v>
      </c>
      <c r="D2845" s="1022" t="s">
        <v>49</v>
      </c>
      <c r="E2845" s="1023" t="str">
        <f>'PESI 2026'!V10</f>
        <v xml:space="preserve">Oficina de Informática y Desarrollo Tecnológico </v>
      </c>
      <c r="F2845" s="1022" t="str">
        <f>'PESI 2026'!E10</f>
        <v>Definición de cláusulas de seguridad de la información para las partes interesadas</v>
      </c>
      <c r="G2845" s="1022">
        <v>10</v>
      </c>
      <c r="H2845" s="1022" t="s">
        <v>143</v>
      </c>
      <c r="I2845" s="1022">
        <f>'PESI 2026'!S10</f>
        <v>1</v>
      </c>
      <c r="J2845" s="1022">
        <f>'PESI 2026'!G10+'PESI 2026'!H10+'PESI 2026'!I10+'PESI 2026'!J10+'PESI 2026'!K10+'PESI 2026'!L10+'PESI 2026'!M10+'PESI 2026'!N10+'PESI 2026'!O10+'PESI 2026'!P10</f>
        <v>1</v>
      </c>
      <c r="K2845" s="1030">
        <f>'PESI 2026'!X10+'PESI 2026'!Y10+'PESI 2026'!Z10+'PESI 2026'!AA10+'PESI 2026'!AB10+'PESI 2026'!AC10+'PESI 2026'!AD10+'PESI 2026'!AE10+'PESI 2026'!AF10+'PESI 2026'!AG10</f>
        <v>1</v>
      </c>
      <c r="L2845" s="1031">
        <f t="shared" si="460"/>
        <v>1</v>
      </c>
      <c r="M2845" s="1031">
        <f t="shared" si="459"/>
        <v>1</v>
      </c>
      <c r="N2845" s="1022">
        <f>'PETI 2026'!Q10</f>
        <v>0</v>
      </c>
      <c r="O2845" s="1030">
        <f>'PESI 2026'!AG10</f>
        <v>0</v>
      </c>
      <c r="P2845" s="1029" t="e">
        <f t="shared" si="463"/>
        <v>#DIV/0!</v>
      </c>
      <c r="Q2845" s="1029"/>
      <c r="R2845" s="1022">
        <f t="shared" si="461"/>
        <v>0</v>
      </c>
      <c r="S2845" s="1022">
        <f t="shared" si="462"/>
        <v>0</v>
      </c>
    </row>
    <row r="2846" spans="1:19" s="1022" customFormat="1">
      <c r="A2846" s="1022">
        <v>4</v>
      </c>
      <c r="B2846" s="1023" t="str">
        <f>'PESI 2026'!D11</f>
        <v>PESI 4</v>
      </c>
      <c r="C2846" s="1022" t="s">
        <v>152</v>
      </c>
      <c r="D2846" s="1022" t="s">
        <v>49</v>
      </c>
      <c r="E2846" s="1023" t="str">
        <f>'PESI 2026'!V11</f>
        <v>Oficina de Informática y Desarrollo Tecnológico 
Oficina Asesora de Planeación</v>
      </c>
      <c r="F2846" s="1022" t="str">
        <f>'PESI 2026'!E11</f>
        <v xml:space="preserve">Actualizar procedimientos y lineamientos del SGSI						</v>
      </c>
      <c r="G2846" s="1022">
        <v>10</v>
      </c>
      <c r="H2846" s="1022" t="s">
        <v>143</v>
      </c>
      <c r="I2846" s="1022">
        <f>'PESI 2026'!S11</f>
        <v>2</v>
      </c>
      <c r="J2846" s="1022">
        <f>'PESI 2026'!G11+'PESI 2026'!H11+'PESI 2026'!I11+'PESI 2026'!J11+'PESI 2026'!K11+'PESI 2026'!L11+'PESI 2026'!M11+'PESI 2026'!N11+'PESI 2026'!O11+'PESI 2026'!P11</f>
        <v>1</v>
      </c>
      <c r="K2846" s="1030">
        <f>'PESI 2026'!X11+'PESI 2026'!Y11+'PESI 2026'!Z11+'PESI 2026'!AA11+'PESI 2026'!AB11+'PESI 2026'!AC11+'PESI 2026'!AD11+'PESI 2026'!AE11+'PESI 2026'!AF11+'PESI 2026'!AG11</f>
        <v>0</v>
      </c>
      <c r="L2846" s="1031">
        <f t="shared" si="460"/>
        <v>0.5</v>
      </c>
      <c r="M2846" s="1031">
        <f t="shared" si="459"/>
        <v>0</v>
      </c>
      <c r="N2846" s="1022">
        <f>'PETI 2026'!Q11</f>
        <v>0</v>
      </c>
      <c r="O2846" s="1030">
        <f>'PESI 2026'!AG11</f>
        <v>0</v>
      </c>
      <c r="P2846" s="1029" t="e">
        <f t="shared" si="463"/>
        <v>#DIV/0!</v>
      </c>
      <c r="Q2846" s="1029"/>
      <c r="R2846" s="1022">
        <f t="shared" si="461"/>
        <v>-1</v>
      </c>
      <c r="S2846" s="1022">
        <f t="shared" si="462"/>
        <v>0</v>
      </c>
    </row>
    <row r="2847" spans="1:19" s="1022" customFormat="1">
      <c r="A2847" s="1022">
        <v>5</v>
      </c>
      <c r="B2847" s="1023" t="str">
        <f>'PESI 2026'!D12</f>
        <v>PESI 5</v>
      </c>
      <c r="C2847" s="1022" t="s">
        <v>152</v>
      </c>
      <c r="D2847" s="1022" t="s">
        <v>49</v>
      </c>
      <c r="E2847" s="1023" t="str">
        <f>'PESI 2026'!V12</f>
        <v xml:space="preserve">Oficina de Informática y Desarrollo Tecnológico </v>
      </c>
      <c r="F2847" s="1022" t="str">
        <f>'PESI 2026'!E12</f>
        <v>Registrar, analizar y gestionar incidentes</v>
      </c>
      <c r="G2847" s="1022">
        <v>10</v>
      </c>
      <c r="H2847" s="1022" t="s">
        <v>143</v>
      </c>
      <c r="I2847" s="1022">
        <f>'PESI 2026'!S12</f>
        <v>2</v>
      </c>
      <c r="J2847" s="1022">
        <f>'PESI 2026'!G12+'PESI 2026'!H12+'PESI 2026'!I12+'PESI 2026'!J12+'PESI 2026'!K12+'PESI 2026'!L12+'PESI 2026'!M12+'PESI 2026'!N12+'PESI 2026'!O12+'PESI 2026'!P12</f>
        <v>1</v>
      </c>
      <c r="K2847" s="1030">
        <f>'PESI 2026'!X12+'PESI 2026'!Y12+'PESI 2026'!Z12+'PESI 2026'!AA12+'PESI 2026'!AB12+'PESI 2026'!AC12+'PESI 2026'!AD12+'PESI 2026'!AE12+'PESI 2026'!AF12+'PESI 2026'!AG12</f>
        <v>0</v>
      </c>
      <c r="L2847" s="1031">
        <f t="shared" si="460"/>
        <v>0.5</v>
      </c>
      <c r="M2847" s="1031">
        <f t="shared" si="459"/>
        <v>0</v>
      </c>
      <c r="N2847" s="1022">
        <f>'PETI 2026'!Q12</f>
        <v>0</v>
      </c>
      <c r="O2847" s="1030">
        <f>'PESI 2026'!AG12</f>
        <v>0</v>
      </c>
      <c r="P2847" s="1029" t="e">
        <f t="shared" si="463"/>
        <v>#DIV/0!</v>
      </c>
      <c r="Q2847" s="1029"/>
      <c r="R2847" s="1022">
        <f t="shared" si="461"/>
        <v>-1</v>
      </c>
      <c r="S2847" s="1022">
        <f t="shared" si="462"/>
        <v>0</v>
      </c>
    </row>
    <row r="2848" spans="1:19" s="1022" customFormat="1">
      <c r="A2848" s="1022">
        <v>6</v>
      </c>
      <c r="B2848" s="1023" t="str">
        <f>'PESI 2026'!D13</f>
        <v>PESI 6</v>
      </c>
      <c r="C2848" s="1022" t="s">
        <v>152</v>
      </c>
      <c r="D2848" s="1022" t="s">
        <v>49</v>
      </c>
      <c r="E2848" s="1023" t="str">
        <f>'PESI 2026'!V13</f>
        <v xml:space="preserve">Oficina de Informática y Desarrollo Tecnológico </v>
      </c>
      <c r="F2848" s="1022" t="str">
        <f>'PESI 2026'!E13</f>
        <v>Ejecutar campañas de sensibilización diferenciadas por rol (directivos, misionales, administrativos, TIC)</v>
      </c>
      <c r="G2848" s="1022">
        <v>10</v>
      </c>
      <c r="H2848" s="1022" t="s">
        <v>143</v>
      </c>
      <c r="I2848" s="1022">
        <f>'PESI 2026'!S13</f>
        <v>10</v>
      </c>
      <c r="J2848" s="1022">
        <f>'PESI 2026'!G13+'PESI 2026'!H13+'PESI 2026'!I13+'PESI 2026'!J13+'PESI 2026'!K13+'PESI 2026'!L13+'PESI 2026'!M13+'PESI 2026'!N13+'PESI 2026'!O13+'PESI 2026'!P13</f>
        <v>8</v>
      </c>
      <c r="K2848" s="1030">
        <f>'PESI 2026'!X13+'PESI 2026'!Y13+'PESI 2026'!Z13+'PESI 2026'!AA13+'PESI 2026'!AB13+'PESI 2026'!AC13+'PESI 2026'!AD13+'PESI 2026'!AE13+'PESI 2026'!AF13+'PESI 2026'!AG13</f>
        <v>2</v>
      </c>
      <c r="L2848" s="1031">
        <f t="shared" si="460"/>
        <v>0.8</v>
      </c>
      <c r="M2848" s="1031">
        <f t="shared" si="459"/>
        <v>0.2</v>
      </c>
      <c r="N2848" s="1022">
        <f>'PETI 2026'!Q13</f>
        <v>0</v>
      </c>
      <c r="O2848" s="1030">
        <f>'PESI 2026'!AG13</f>
        <v>0</v>
      </c>
      <c r="P2848" s="1029" t="e">
        <f t="shared" si="463"/>
        <v>#DIV/0!</v>
      </c>
      <c r="Q2848" s="1029"/>
      <c r="R2848" s="1022">
        <f t="shared" si="461"/>
        <v>-6</v>
      </c>
      <c r="S2848" s="1022">
        <f t="shared" si="462"/>
        <v>0</v>
      </c>
    </row>
    <row r="2849" spans="1:19" s="1022" customFormat="1">
      <c r="A2849" s="1022">
        <v>7</v>
      </c>
      <c r="B2849" s="1023" t="str">
        <f>'PESI 2026'!D14</f>
        <v>PESI 7</v>
      </c>
      <c r="C2849" s="1022" t="s">
        <v>152</v>
      </c>
      <c r="D2849" s="1022" t="s">
        <v>49</v>
      </c>
      <c r="E2849" s="1023" t="str">
        <f>'PESI 2026'!V14</f>
        <v xml:space="preserve">Oficina de Informática y Desarrollo Tecnológico </v>
      </c>
      <c r="F2849" s="1022" t="str">
        <f>'PESI 2026'!E14</f>
        <v>Realizar autoevaluación del MSPI</v>
      </c>
      <c r="G2849" s="1022">
        <v>10</v>
      </c>
      <c r="H2849" s="1022" t="s">
        <v>143</v>
      </c>
      <c r="I2849" s="1022">
        <f>'PESI 2026'!S14</f>
        <v>1</v>
      </c>
      <c r="J2849" s="1022">
        <f>'PESI 2026'!G14+'PESI 2026'!H14+'PESI 2026'!I14+'PESI 2026'!J14+'PESI 2026'!K14+'PESI 2026'!L14+'PESI 2026'!M14+'PESI 2026'!N14+'PESI 2026'!O14+'PESI 2026'!P14</f>
        <v>1</v>
      </c>
      <c r="K2849" s="1030">
        <f>'PESI 2026'!X14+'PESI 2026'!Y14+'PESI 2026'!Z14+'PESI 2026'!AA14+'PESI 2026'!AB14+'PESI 2026'!AC14+'PESI 2026'!AD14+'PESI 2026'!AE14+'PESI 2026'!AF14+'PESI 2026'!AG14</f>
        <v>1</v>
      </c>
      <c r="L2849" s="1031">
        <f t="shared" si="460"/>
        <v>1</v>
      </c>
      <c r="M2849" s="1031">
        <f t="shared" si="459"/>
        <v>1</v>
      </c>
      <c r="N2849" s="1022">
        <f>'PETI 2026'!Q14</f>
        <v>0</v>
      </c>
      <c r="O2849" s="1030">
        <f>'PESI 2026'!AG14</f>
        <v>0</v>
      </c>
      <c r="P2849" s="1029" t="e">
        <f t="shared" si="463"/>
        <v>#DIV/0!</v>
      </c>
      <c r="Q2849" s="1029"/>
      <c r="R2849" s="1022">
        <f t="shared" si="461"/>
        <v>0</v>
      </c>
      <c r="S2849" s="1022">
        <f t="shared" si="462"/>
        <v>0</v>
      </c>
    </row>
    <row r="2850" spans="1:19" s="1022" customFormat="1">
      <c r="A2850" s="1022">
        <v>8</v>
      </c>
      <c r="B2850" s="1023" t="str">
        <f>'PESI 2026'!D15</f>
        <v>PESI 8</v>
      </c>
      <c r="C2850" s="1022" t="s">
        <v>152</v>
      </c>
      <c r="D2850" s="1022" t="s">
        <v>49</v>
      </c>
      <c r="E2850" s="1023" t="str">
        <f>'PESI 2026'!V15</f>
        <v xml:space="preserve">Oficina de Informática y Desarrollo Tecnológico </v>
      </c>
      <c r="F2850" s="1022" t="str">
        <f>'PESI 2026'!E15</f>
        <v>Ejecutar auditoría interna del SGSI</v>
      </c>
      <c r="G2850" s="1022">
        <v>10</v>
      </c>
      <c r="H2850" s="1022" t="s">
        <v>143</v>
      </c>
      <c r="I2850" s="1022">
        <f>'PESI 2026'!S15</f>
        <v>1</v>
      </c>
      <c r="J2850" s="1022">
        <f>'PESI 2026'!G15+'PESI 2026'!H15+'PESI 2026'!I15+'PESI 2026'!J15+'PESI 2026'!K15+'PESI 2026'!L15+'PESI 2026'!M15+'PESI 2026'!N15+'PESI 2026'!O15+'PESI 2026'!P15</f>
        <v>1</v>
      </c>
      <c r="K2850" s="1030">
        <f>'PESI 2026'!X15+'PESI 2026'!Y15+'PESI 2026'!Z15+'PESI 2026'!AA15+'PESI 2026'!AB15+'PESI 2026'!AC15+'PESI 2026'!AD15+'PESI 2026'!AE15+'PESI 2026'!AF15+'PESI 2026'!AG15</f>
        <v>0</v>
      </c>
      <c r="L2850" s="1031">
        <f>J2850/I2850</f>
        <v>1</v>
      </c>
      <c r="M2850" s="1031">
        <f>K2850/I2850</f>
        <v>0</v>
      </c>
      <c r="N2850" s="1022">
        <f>'PETI 2026'!Q15</f>
        <v>0</v>
      </c>
      <c r="O2850" s="1030">
        <f>'PESI 2026'!AG15</f>
        <v>0</v>
      </c>
      <c r="P2850" s="1029" t="e">
        <f>O2850/N2850</f>
        <v>#DIV/0!</v>
      </c>
      <c r="Q2850" s="1029"/>
      <c r="R2850" s="1030">
        <f>K2850-J2850</f>
        <v>-1</v>
      </c>
      <c r="S2850" s="1030">
        <f>O2850-N2850</f>
        <v>0</v>
      </c>
    </row>
    <row r="2851" spans="1:19" s="1022" customFormat="1">
      <c r="A2851" s="1022">
        <v>9</v>
      </c>
      <c r="B2851" s="1023" t="str">
        <f>'PESI 2026'!D16</f>
        <v>PESI 9</v>
      </c>
      <c r="C2851" s="1022" t="s">
        <v>152</v>
      </c>
      <c r="D2851" s="1022" t="s">
        <v>49</v>
      </c>
      <c r="E2851" s="1023" t="str">
        <f>'PESI 2026'!V16</f>
        <v xml:space="preserve">Oficina de Informática y Desarrollo Tecnológico </v>
      </c>
      <c r="F2851" s="1022" t="str">
        <f>'PESI 2026'!E16</f>
        <v xml:space="preserve">Informes trimestrales de seguimiento al avance de implementación de PDP						
						</v>
      </c>
      <c r="G2851" s="1022">
        <v>10</v>
      </c>
      <c r="H2851" s="1022" t="s">
        <v>143</v>
      </c>
      <c r="I2851" s="1022">
        <f>'PESI 2026'!S16</f>
        <v>4</v>
      </c>
      <c r="J2851" s="1022">
        <f>'PESI 2026'!G16+'PESI 2026'!H16+'PESI 2026'!I16+'PESI 2026'!J16+'PESI 2026'!K16+'PESI 2026'!L16+'PESI 2026'!M16+'PESI 2026'!N16+'PESI 2026'!O16+'PESI 2026'!P16</f>
        <v>3</v>
      </c>
      <c r="K2851" s="1030">
        <f>'PESI 2026'!X16+'PESI 2026'!Y16+'PESI 2026'!Z16+'PESI 2026'!AA16+'PESI 2026'!AB16+'PESI 2026'!AC16+'PESI 2026'!AD16+'PESI 2026'!AE16+'PESI 2026'!AF16+'PESI 2026'!AG16</f>
        <v>1</v>
      </c>
      <c r="L2851" s="1031">
        <f>J2851/I2851</f>
        <v>0.75</v>
      </c>
      <c r="M2851" s="1031">
        <f>K2851/I2851</f>
        <v>0.25</v>
      </c>
      <c r="N2851" s="1022">
        <f>'PETI 2026'!Q16</f>
        <v>0</v>
      </c>
      <c r="O2851" s="1030">
        <f>'PESI 2026'!AG16</f>
        <v>0</v>
      </c>
      <c r="P2851" s="1029" t="e">
        <f>O2851/N2851</f>
        <v>#DIV/0!</v>
      </c>
      <c r="Q2851" s="1029"/>
      <c r="R2851" s="1030">
        <f>K2851-J2851</f>
        <v>-2</v>
      </c>
      <c r="S2851" s="1030">
        <f>O2851-N2851</f>
        <v>0</v>
      </c>
    </row>
    <row r="2852" spans="1:19" s="1022" customFormat="1" ht="15.75" customHeight="1">
      <c r="A2852" s="1022">
        <v>1</v>
      </c>
      <c r="B2852" s="1023" t="str">
        <f>'PESI 2026'!D8</f>
        <v xml:space="preserve">PESI 1 </v>
      </c>
      <c r="C2852" s="1022" t="s">
        <v>152</v>
      </c>
      <c r="D2852" s="1022" t="s">
        <v>49</v>
      </c>
      <c r="E2852" s="1023" t="str">
        <f>'PESI 2026'!V8</f>
        <v xml:space="preserve">Oficina de Informática y Desarrollo Tecnológico </v>
      </c>
      <c r="F2852" s="1022" t="str">
        <f>'PESI 2026'!E8</f>
        <v xml:space="preserve">Revisión trimestral del estado de los controles acorde al Anexo A						
						</v>
      </c>
      <c r="G2852" s="1022">
        <v>11</v>
      </c>
      <c r="H2852" s="1022" t="s">
        <v>144</v>
      </c>
      <c r="I2852" s="1022">
        <f>'PESI 2026'!S8</f>
        <v>4</v>
      </c>
      <c r="J2852" s="1022">
        <f>'PESI 2026'!G8+'PESI 2026'!H8+'PESI 2026'!I8+'PESI 2026'!J8+'PESI 2026'!K8+'PESI 2026'!L8+'PESI 2026'!M8+'PESI 2026'!N8+'PESI 2026'!O8+'PESI 2026'!P8+'PESI 2026'!Q8</f>
        <v>3</v>
      </c>
      <c r="K2852" s="1030">
        <f>'PESI 2026'!X8+'PESI 2026'!Y8+'PESI 2026'!Z8+'PESI 2026'!AA8+'PESI 2026'!AB8+'PESI 2026'!AC8+'PESI 2026'!AD8+'PESI 2026'!AE8+'PESI 2026'!AF8+'PESI 2026'!AG8+'PESI 2026'!AH8</f>
        <v>1</v>
      </c>
      <c r="L2852" s="1031">
        <f t="shared" si="460"/>
        <v>0.75</v>
      </c>
      <c r="M2852" s="1031">
        <f t="shared" si="459"/>
        <v>0.25</v>
      </c>
      <c r="N2852" s="1022">
        <f>'PESI 2026'!Q8</f>
        <v>0</v>
      </c>
      <c r="O2852" s="1030">
        <f>'PESI 2026'!AH8</f>
        <v>0</v>
      </c>
      <c r="P2852" s="1029" t="e">
        <f t="shared" si="463"/>
        <v>#DIV/0!</v>
      </c>
      <c r="Q2852" s="1029"/>
      <c r="R2852" s="1022">
        <f t="shared" si="461"/>
        <v>-2</v>
      </c>
      <c r="S2852" s="1022">
        <f t="shared" si="462"/>
        <v>0</v>
      </c>
    </row>
    <row r="2853" spans="1:19" s="1022" customFormat="1">
      <c r="A2853" s="1022">
        <v>2</v>
      </c>
      <c r="B2853" s="1023" t="str">
        <f>'PESI 2026'!D9</f>
        <v>PESI 2</v>
      </c>
      <c r="C2853" s="1022" t="s">
        <v>152</v>
      </c>
      <c r="D2853" s="1022" t="s">
        <v>49</v>
      </c>
      <c r="E2853" s="1023" t="str">
        <f>'PESI 2026'!V9</f>
        <v xml:space="preserve">Oficina de Informática y Desarrollo Tecnológico </v>
      </c>
      <c r="F2853" s="1022" t="str">
        <f>'PESI 2026'!E9</f>
        <v xml:space="preserve">Definir matriz de roles y responsabilidades del SGSI						
						</v>
      </c>
      <c r="G2853" s="1022">
        <v>11</v>
      </c>
      <c r="H2853" s="1022" t="s">
        <v>144</v>
      </c>
      <c r="I2853" s="1022">
        <f>'PESI 2026'!S9</f>
        <v>1</v>
      </c>
      <c r="J2853" s="1022">
        <f>'PESI 2026'!G9+'PESI 2026'!H9+'PESI 2026'!I9+'PESI 2026'!J9+'PESI 2026'!K9+'PESI 2026'!L9+'PESI 2026'!M9+'PESI 2026'!N9+'PESI 2026'!O9+'PESI 2026'!P9+'PESI 2026'!Q9</f>
        <v>1</v>
      </c>
      <c r="K2853" s="1030">
        <f>'PESI 2026'!X9+'PESI 2026'!Y9+'PESI 2026'!Z9+'PESI 2026'!AA9+'PESI 2026'!AB9+'PESI 2026'!AC9+'PESI 2026'!AD9+'PESI 2026'!AE9+'PESI 2026'!AF9+'PESI 2026'!AG9+'PESI 2026'!AH9</f>
        <v>1</v>
      </c>
      <c r="L2853" s="1031">
        <f t="shared" si="460"/>
        <v>1</v>
      </c>
      <c r="M2853" s="1031">
        <f t="shared" si="459"/>
        <v>1</v>
      </c>
      <c r="N2853" s="1022">
        <f>'PESI 2026'!Q9</f>
        <v>0</v>
      </c>
      <c r="O2853" s="1030">
        <f>'PESI 2026'!AH9</f>
        <v>0</v>
      </c>
      <c r="P2853" s="1029" t="e">
        <f t="shared" si="463"/>
        <v>#DIV/0!</v>
      </c>
      <c r="Q2853" s="1029"/>
      <c r="R2853" s="1022">
        <f t="shared" si="461"/>
        <v>0</v>
      </c>
      <c r="S2853" s="1022">
        <f t="shared" si="462"/>
        <v>0</v>
      </c>
    </row>
    <row r="2854" spans="1:19" s="1022" customFormat="1">
      <c r="A2854" s="1022">
        <v>3</v>
      </c>
      <c r="B2854" s="1023" t="str">
        <f>'PESI 2026'!D10</f>
        <v xml:space="preserve">PESI 3 </v>
      </c>
      <c r="C2854" s="1022" t="s">
        <v>152</v>
      </c>
      <c r="D2854" s="1022" t="s">
        <v>49</v>
      </c>
      <c r="E2854" s="1023" t="str">
        <f>'PESI 2026'!V10</f>
        <v xml:space="preserve">Oficina de Informática y Desarrollo Tecnológico </v>
      </c>
      <c r="F2854" s="1022" t="str">
        <f>'PESI 2026'!E10</f>
        <v>Definición de cláusulas de seguridad de la información para las partes interesadas</v>
      </c>
      <c r="G2854" s="1022">
        <v>11</v>
      </c>
      <c r="H2854" s="1022" t="s">
        <v>144</v>
      </c>
      <c r="I2854" s="1022">
        <f>'PESI 2026'!S10</f>
        <v>1</v>
      </c>
      <c r="J2854" s="1022">
        <f>'PESI 2026'!G10+'PESI 2026'!H10+'PESI 2026'!I10+'PESI 2026'!J10+'PESI 2026'!K10+'PESI 2026'!L10+'PESI 2026'!M10+'PESI 2026'!N10+'PESI 2026'!O10+'PESI 2026'!P10+'PESI 2026'!Q10</f>
        <v>1</v>
      </c>
      <c r="K2854" s="1030">
        <f>'PESI 2026'!X10+'PESI 2026'!Y10+'PESI 2026'!Z10+'PESI 2026'!AA10+'PESI 2026'!AB10+'PESI 2026'!AC10+'PESI 2026'!AD10+'PESI 2026'!AE10+'PESI 2026'!AF10+'PESI 2026'!AG10+'PESI 2026'!AH10</f>
        <v>1</v>
      </c>
      <c r="L2854" s="1031">
        <f t="shared" si="460"/>
        <v>1</v>
      </c>
      <c r="M2854" s="1031">
        <f t="shared" si="459"/>
        <v>1</v>
      </c>
      <c r="N2854" s="1022">
        <f>'PESI 2026'!Q10</f>
        <v>0</v>
      </c>
      <c r="O2854" s="1030">
        <f>'PESI 2026'!AH10</f>
        <v>0</v>
      </c>
      <c r="P2854" s="1029" t="e">
        <f t="shared" si="463"/>
        <v>#DIV/0!</v>
      </c>
      <c r="Q2854" s="1029"/>
      <c r="R2854" s="1022">
        <f t="shared" si="461"/>
        <v>0</v>
      </c>
      <c r="S2854" s="1022">
        <f t="shared" si="462"/>
        <v>0</v>
      </c>
    </row>
    <row r="2855" spans="1:19" s="1022" customFormat="1">
      <c r="A2855" s="1022">
        <v>4</v>
      </c>
      <c r="B2855" s="1023" t="str">
        <f>'PESI 2026'!D11</f>
        <v>PESI 4</v>
      </c>
      <c r="C2855" s="1022" t="s">
        <v>152</v>
      </c>
      <c r="D2855" s="1022" t="s">
        <v>49</v>
      </c>
      <c r="E2855" s="1023" t="str">
        <f>'PESI 2026'!V11</f>
        <v>Oficina de Informática y Desarrollo Tecnológico 
Oficina Asesora de Planeación</v>
      </c>
      <c r="F2855" s="1022" t="str">
        <f>'PESI 2026'!E11</f>
        <v xml:space="preserve">Actualizar procedimientos y lineamientos del SGSI						</v>
      </c>
      <c r="G2855" s="1022">
        <v>11</v>
      </c>
      <c r="H2855" s="1022" t="s">
        <v>144</v>
      </c>
      <c r="I2855" s="1022">
        <f>'PESI 2026'!S11</f>
        <v>2</v>
      </c>
      <c r="J2855" s="1022">
        <f>'PESI 2026'!G11+'PESI 2026'!H11+'PESI 2026'!I11+'PESI 2026'!J11+'PESI 2026'!K11+'PESI 2026'!L11+'PESI 2026'!M11+'PESI 2026'!N11+'PESI 2026'!O11+'PESI 2026'!P11+'PESI 2026'!Q11</f>
        <v>1</v>
      </c>
      <c r="K2855" s="1030">
        <f>'PESI 2026'!X11+'PESI 2026'!Y11+'PESI 2026'!Z11+'PESI 2026'!AA11+'PESI 2026'!AB11+'PESI 2026'!AC11+'PESI 2026'!AD11+'PESI 2026'!AE11+'PESI 2026'!AF11+'PESI 2026'!AG11+'PESI 2026'!AH11</f>
        <v>0</v>
      </c>
      <c r="L2855" s="1031">
        <f t="shared" si="460"/>
        <v>0.5</v>
      </c>
      <c r="M2855" s="1031">
        <f t="shared" si="459"/>
        <v>0</v>
      </c>
      <c r="N2855" s="1022">
        <f>'PESI 2026'!Q11</f>
        <v>0</v>
      </c>
      <c r="O2855" s="1030">
        <f>'PESI 2026'!AH11</f>
        <v>0</v>
      </c>
      <c r="P2855" s="1029" t="e">
        <f t="shared" si="463"/>
        <v>#DIV/0!</v>
      </c>
      <c r="Q2855" s="1029"/>
      <c r="R2855" s="1022">
        <f t="shared" si="461"/>
        <v>-1</v>
      </c>
      <c r="S2855" s="1022">
        <f t="shared" si="462"/>
        <v>0</v>
      </c>
    </row>
    <row r="2856" spans="1:19" s="1022" customFormat="1">
      <c r="A2856" s="1022">
        <v>5</v>
      </c>
      <c r="B2856" s="1023" t="str">
        <f>'PESI 2026'!D12</f>
        <v>PESI 5</v>
      </c>
      <c r="C2856" s="1022" t="s">
        <v>152</v>
      </c>
      <c r="D2856" s="1022" t="s">
        <v>49</v>
      </c>
      <c r="E2856" s="1023" t="str">
        <f>'PESI 2026'!V12</f>
        <v xml:space="preserve">Oficina de Informática y Desarrollo Tecnológico </v>
      </c>
      <c r="F2856" s="1022" t="str">
        <f>'PESI 2026'!E12</f>
        <v>Registrar, analizar y gestionar incidentes</v>
      </c>
      <c r="G2856" s="1022">
        <v>11</v>
      </c>
      <c r="H2856" s="1022" t="s">
        <v>144</v>
      </c>
      <c r="I2856" s="1022">
        <f>'PESI 2026'!S12</f>
        <v>2</v>
      </c>
      <c r="J2856" s="1022">
        <f>'PESI 2026'!G12+'PESI 2026'!H12+'PESI 2026'!I12+'PESI 2026'!J12+'PESI 2026'!K12+'PESI 2026'!L12+'PESI 2026'!M12+'PESI 2026'!N12+'PESI 2026'!O12+'PESI 2026'!P12+'PESI 2026'!Q12</f>
        <v>1</v>
      </c>
      <c r="K2856" s="1030">
        <f>'PESI 2026'!X12+'PESI 2026'!Y12+'PESI 2026'!Z12+'PESI 2026'!AA12+'PESI 2026'!AB12+'PESI 2026'!AC12+'PESI 2026'!AD12+'PESI 2026'!AE12+'PESI 2026'!AF12+'PESI 2026'!AG12+'PESI 2026'!AH12</f>
        <v>0</v>
      </c>
      <c r="L2856" s="1031">
        <f t="shared" si="460"/>
        <v>0.5</v>
      </c>
      <c r="M2856" s="1031">
        <f t="shared" si="459"/>
        <v>0</v>
      </c>
      <c r="N2856" s="1022">
        <f>'PESI 2026'!Q12</f>
        <v>0</v>
      </c>
      <c r="O2856" s="1030">
        <f>'PESI 2026'!AH12</f>
        <v>0</v>
      </c>
      <c r="P2856" s="1029" t="e">
        <f t="shared" si="463"/>
        <v>#DIV/0!</v>
      </c>
      <c r="Q2856" s="1029"/>
      <c r="R2856" s="1022">
        <f t="shared" si="461"/>
        <v>-1</v>
      </c>
      <c r="S2856" s="1022">
        <f t="shared" si="462"/>
        <v>0</v>
      </c>
    </row>
    <row r="2857" spans="1:19" s="1022" customFormat="1">
      <c r="A2857" s="1022">
        <v>6</v>
      </c>
      <c r="B2857" s="1023" t="str">
        <f>'PESI 2026'!D13</f>
        <v>PESI 6</v>
      </c>
      <c r="C2857" s="1022" t="s">
        <v>152</v>
      </c>
      <c r="D2857" s="1022" t="s">
        <v>49</v>
      </c>
      <c r="E2857" s="1023" t="str">
        <f>'PESI 2026'!V13</f>
        <v xml:space="preserve">Oficina de Informática y Desarrollo Tecnológico </v>
      </c>
      <c r="F2857" s="1022" t="str">
        <f>'PESI 2026'!E13</f>
        <v>Ejecutar campañas de sensibilización diferenciadas por rol (directivos, misionales, administrativos, TIC)</v>
      </c>
      <c r="G2857" s="1022">
        <v>11</v>
      </c>
      <c r="H2857" s="1022" t="s">
        <v>144</v>
      </c>
      <c r="I2857" s="1022">
        <f>'PESI 2026'!S13</f>
        <v>10</v>
      </c>
      <c r="J2857" s="1022">
        <f>'PESI 2026'!G13+'PESI 2026'!H13+'PESI 2026'!I13+'PESI 2026'!J13+'PESI 2026'!K13+'PESI 2026'!L13+'PESI 2026'!M13+'PESI 2026'!N13+'PESI 2026'!O13+'PESI 2026'!P13+'PESI 2026'!Q13</f>
        <v>9</v>
      </c>
      <c r="K2857" s="1030">
        <f>'PESI 2026'!X13+'PESI 2026'!Y13+'PESI 2026'!Z13+'PESI 2026'!AA13+'PESI 2026'!AB13+'PESI 2026'!AC13+'PESI 2026'!AD13+'PESI 2026'!AE13+'PESI 2026'!AF13+'PESI 2026'!AG13+'PESI 2026'!AH13</f>
        <v>2</v>
      </c>
      <c r="L2857" s="1031">
        <f t="shared" si="460"/>
        <v>0.9</v>
      </c>
      <c r="M2857" s="1031">
        <f t="shared" si="459"/>
        <v>0.2</v>
      </c>
      <c r="N2857" s="1022">
        <f>'PESI 2026'!Q13</f>
        <v>1</v>
      </c>
      <c r="O2857" s="1030">
        <f>'PESI 2026'!AH13</f>
        <v>0</v>
      </c>
      <c r="P2857" s="1029">
        <f t="shared" si="463"/>
        <v>0</v>
      </c>
      <c r="Q2857" s="1029"/>
      <c r="R2857" s="1022">
        <f t="shared" si="461"/>
        <v>-7</v>
      </c>
      <c r="S2857" s="1022">
        <f t="shared" si="462"/>
        <v>-1</v>
      </c>
    </row>
    <row r="2858" spans="1:19" s="1022" customFormat="1">
      <c r="A2858" s="1022">
        <v>7</v>
      </c>
      <c r="B2858" s="1023" t="str">
        <f>'PESI 2026'!D14</f>
        <v>PESI 7</v>
      </c>
      <c r="C2858" s="1022" t="s">
        <v>152</v>
      </c>
      <c r="D2858" s="1022" t="s">
        <v>49</v>
      </c>
      <c r="E2858" s="1023" t="str">
        <f>'PESI 2026'!V14</f>
        <v xml:space="preserve">Oficina de Informática y Desarrollo Tecnológico </v>
      </c>
      <c r="F2858" s="1022" t="str">
        <f>'PESI 2026'!E14</f>
        <v>Realizar autoevaluación del MSPI</v>
      </c>
      <c r="G2858" s="1022">
        <v>11</v>
      </c>
      <c r="H2858" s="1022" t="s">
        <v>144</v>
      </c>
      <c r="I2858" s="1022">
        <f>'PESI 2026'!S14</f>
        <v>1</v>
      </c>
      <c r="J2858" s="1022">
        <f>'PESI 2026'!G14+'PESI 2026'!H14+'PESI 2026'!I14+'PESI 2026'!J14+'PESI 2026'!K14+'PESI 2026'!L14+'PESI 2026'!M14+'PESI 2026'!N14+'PESI 2026'!O14+'PESI 2026'!P14+'PESI 2026'!Q14</f>
        <v>1</v>
      </c>
      <c r="K2858" s="1030">
        <f>'PESI 2026'!X14+'PESI 2026'!Y14+'PESI 2026'!Z14+'PESI 2026'!AA14+'PESI 2026'!AB14+'PESI 2026'!AC14+'PESI 2026'!AD14+'PESI 2026'!AE14+'PESI 2026'!AF14+'PESI 2026'!AG14+'PESI 2026'!AH14</f>
        <v>1</v>
      </c>
      <c r="L2858" s="1031">
        <f t="shared" si="460"/>
        <v>1</v>
      </c>
      <c r="M2858" s="1031">
        <f t="shared" si="459"/>
        <v>1</v>
      </c>
      <c r="N2858" s="1022">
        <f>'PESI 2026'!Q14</f>
        <v>0</v>
      </c>
      <c r="O2858" s="1030">
        <f>'PESI 2026'!AH14</f>
        <v>0</v>
      </c>
      <c r="P2858" s="1029" t="e">
        <f t="shared" si="463"/>
        <v>#DIV/0!</v>
      </c>
      <c r="Q2858" s="1029"/>
      <c r="R2858" s="1022">
        <f t="shared" si="461"/>
        <v>0</v>
      </c>
      <c r="S2858" s="1022">
        <f t="shared" si="462"/>
        <v>0</v>
      </c>
    </row>
    <row r="2859" spans="1:19" s="1022" customFormat="1">
      <c r="A2859" s="1022">
        <v>8</v>
      </c>
      <c r="B2859" s="1023" t="str">
        <f>'PESI 2026'!D15</f>
        <v>PESI 8</v>
      </c>
      <c r="C2859" s="1022" t="s">
        <v>152</v>
      </c>
      <c r="D2859" s="1022" t="s">
        <v>49</v>
      </c>
      <c r="E2859" s="1023" t="str">
        <f>'PESI 2026'!V15</f>
        <v xml:space="preserve">Oficina de Informática y Desarrollo Tecnológico </v>
      </c>
      <c r="F2859" s="1022" t="str">
        <f>'PESI 2026'!E15</f>
        <v>Ejecutar auditoría interna del SGSI</v>
      </c>
      <c r="G2859" s="1022">
        <v>11</v>
      </c>
      <c r="H2859" s="1022" t="s">
        <v>144</v>
      </c>
      <c r="I2859" s="1022">
        <f>'PESI 2026'!S15</f>
        <v>1</v>
      </c>
      <c r="J2859" s="1022">
        <f>'PESI 2026'!G15+'PESI 2026'!H15+'PESI 2026'!I15+'PESI 2026'!J15+'PESI 2026'!K15+'PESI 2026'!L15+'PESI 2026'!M15+'PESI 2026'!N15+'PESI 2026'!O15+'PESI 2026'!P15+'PESI 2026'!Q15</f>
        <v>1</v>
      </c>
      <c r="K2859" s="1030">
        <f>'PESI 2026'!X15+'PESI 2026'!Y15+'PESI 2026'!Z15+'PESI 2026'!AA15+'PESI 2026'!AB15+'PESI 2026'!AC15+'PESI 2026'!AD15+'PESI 2026'!AE15+'PESI 2026'!AF15+'PESI 2026'!AG15+'PESI 2026'!AH15</f>
        <v>0</v>
      </c>
      <c r="L2859" s="1031">
        <f>J2859/I2859</f>
        <v>1</v>
      </c>
      <c r="M2859" s="1031">
        <f>K2859/I2859</f>
        <v>0</v>
      </c>
      <c r="N2859" s="1022">
        <f>'PESI 2026'!Q15</f>
        <v>0</v>
      </c>
      <c r="O2859" s="1030">
        <f>'PESI 2026'!AH15</f>
        <v>0</v>
      </c>
      <c r="P2859" s="1029" t="e">
        <f>O2859/N2859</f>
        <v>#DIV/0!</v>
      </c>
      <c r="Q2859" s="1029"/>
      <c r="R2859" s="1030">
        <f>K2859-J2859</f>
        <v>-1</v>
      </c>
      <c r="S2859" s="1030">
        <f>O2859-N2859</f>
        <v>0</v>
      </c>
    </row>
    <row r="2860" spans="1:19" s="1022" customFormat="1">
      <c r="A2860" s="1022">
        <v>9</v>
      </c>
      <c r="B2860" s="1023" t="str">
        <f>'PESI 2026'!D16</f>
        <v>PESI 9</v>
      </c>
      <c r="C2860" s="1022" t="s">
        <v>152</v>
      </c>
      <c r="D2860" s="1022" t="s">
        <v>49</v>
      </c>
      <c r="E2860" s="1023" t="str">
        <f>'PESI 2026'!V16</f>
        <v xml:space="preserve">Oficina de Informática y Desarrollo Tecnológico </v>
      </c>
      <c r="F2860" s="1022" t="str">
        <f>'PESI 2026'!E16</f>
        <v xml:space="preserve">Informes trimestrales de seguimiento al avance de implementación de PDP						
						</v>
      </c>
      <c r="G2860" s="1022">
        <v>11</v>
      </c>
      <c r="H2860" s="1022" t="s">
        <v>144</v>
      </c>
      <c r="I2860" s="1022">
        <f>'PESI 2026'!S16</f>
        <v>4</v>
      </c>
      <c r="J2860" s="1022">
        <f>'PESI 2026'!G16+'PESI 2026'!H16+'PESI 2026'!I16+'PESI 2026'!J16+'PESI 2026'!K16+'PESI 2026'!L16+'PESI 2026'!M16+'PESI 2026'!N16+'PESI 2026'!O16+'PESI 2026'!P16+'PESI 2026'!Q16</f>
        <v>3</v>
      </c>
      <c r="K2860" s="1030">
        <f>'PESI 2026'!X16+'PESI 2026'!Y16+'PESI 2026'!Z16+'PESI 2026'!AA16+'PESI 2026'!AB16+'PESI 2026'!AC16+'PESI 2026'!AD16+'PESI 2026'!AE16+'PESI 2026'!AF16+'PESI 2026'!AG16+'PESI 2026'!AH16</f>
        <v>1</v>
      </c>
      <c r="L2860" s="1031">
        <f>J2860/I2860</f>
        <v>0.75</v>
      </c>
      <c r="M2860" s="1031">
        <f>K2860/I2860</f>
        <v>0.25</v>
      </c>
      <c r="N2860" s="1022">
        <f>'PESI 2026'!Q16</f>
        <v>0</v>
      </c>
      <c r="O2860" s="1030">
        <f>'PESI 2026'!AH16</f>
        <v>0</v>
      </c>
      <c r="P2860" s="1029" t="e">
        <f>O2860/N2860</f>
        <v>#DIV/0!</v>
      </c>
      <c r="Q2860" s="1029"/>
      <c r="R2860" s="1030">
        <f>K2860-J2860</f>
        <v>-2</v>
      </c>
      <c r="S2860" s="1030">
        <f>O2860-N2860</f>
        <v>0</v>
      </c>
    </row>
    <row r="2861" spans="1:19" s="1022" customFormat="1" ht="15.75" customHeight="1">
      <c r="A2861" s="1022">
        <v>1</v>
      </c>
      <c r="B2861" s="1023" t="str">
        <f>'PESI 2026'!D8</f>
        <v xml:space="preserve">PESI 1 </v>
      </c>
      <c r="C2861" s="1022" t="s">
        <v>152</v>
      </c>
      <c r="D2861" s="1022" t="s">
        <v>49</v>
      </c>
      <c r="E2861" s="1023" t="str">
        <f>'PESI 2026'!V8</f>
        <v xml:space="preserve">Oficina de Informática y Desarrollo Tecnológico </v>
      </c>
      <c r="F2861" s="1022" t="str">
        <f>'PESI 2026'!E8</f>
        <v xml:space="preserve">Revisión trimestral del estado de los controles acorde al Anexo A						
						</v>
      </c>
      <c r="G2861" s="1022">
        <v>12</v>
      </c>
      <c r="H2861" s="1022" t="s">
        <v>145</v>
      </c>
      <c r="I2861" s="1022">
        <f>'PESI 2026'!S8</f>
        <v>4</v>
      </c>
      <c r="J2861" s="1022">
        <f>'PESI 2026'!G8+'PESI 2026'!H8+'PESI 2026'!I8+'PESI 2026'!J8+'PESI 2026'!K8+'PESI 2026'!L8+'PESI 2026'!M8+'PESI 2026'!N8+'PESI 2026'!O8+'PESI 2026'!P8+'PESI 2026'!Q8+'PESI 2026'!R8</f>
        <v>4</v>
      </c>
      <c r="K2861" s="1030">
        <f>'PESI 2026'!X8+'PESI 2026'!Y8+'PESI 2026'!Z8+'PESI 2026'!AA8+'PESI 2026'!AB8+'PESI 2026'!AC8+'PESI 2026'!AD8+'PESI 2026'!AE8+'PESI 2026'!AF8+'PESI 2026'!AG8+'PESI 2026'!AH8+'PESI 2026'!AI8</f>
        <v>1</v>
      </c>
      <c r="L2861" s="1031">
        <f t="shared" si="460"/>
        <v>1</v>
      </c>
      <c r="M2861" s="1031">
        <f t="shared" si="459"/>
        <v>0.25</v>
      </c>
      <c r="N2861" s="1022">
        <f>'PESI 2026'!R8</f>
        <v>1</v>
      </c>
      <c r="O2861" s="1030">
        <f>'PESI 2026'!AI8</f>
        <v>0</v>
      </c>
      <c r="P2861" s="1029">
        <f t="shared" si="463"/>
        <v>0</v>
      </c>
      <c r="Q2861" s="1029"/>
      <c r="R2861" s="1022">
        <f t="shared" si="461"/>
        <v>-3</v>
      </c>
      <c r="S2861" s="1022">
        <f t="shared" si="462"/>
        <v>-1</v>
      </c>
    </row>
    <row r="2862" spans="1:19" s="1022" customFormat="1">
      <c r="A2862" s="1022">
        <v>2</v>
      </c>
      <c r="B2862" s="1023" t="str">
        <f>'PESI 2026'!D9</f>
        <v>PESI 2</v>
      </c>
      <c r="C2862" s="1022" t="s">
        <v>152</v>
      </c>
      <c r="D2862" s="1022" t="s">
        <v>49</v>
      </c>
      <c r="E2862" s="1023" t="str">
        <f>'PESI 2026'!V9</f>
        <v xml:space="preserve">Oficina de Informática y Desarrollo Tecnológico </v>
      </c>
      <c r="F2862" s="1022" t="str">
        <f>'PESI 2026'!E9</f>
        <v xml:space="preserve">Definir matriz de roles y responsabilidades del SGSI						
						</v>
      </c>
      <c r="G2862" s="1022">
        <v>12</v>
      </c>
      <c r="H2862" s="1022" t="s">
        <v>145</v>
      </c>
      <c r="I2862" s="1022">
        <f>'PESI 2026'!S9</f>
        <v>1</v>
      </c>
      <c r="J2862" s="1022">
        <f>'PESI 2026'!G9+'PESI 2026'!H9+'PESI 2026'!I9+'PESI 2026'!J9+'PESI 2026'!K9+'PESI 2026'!L9+'PESI 2026'!M9+'PESI 2026'!N9+'PESI 2026'!O9+'PESI 2026'!P9+'PESI 2026'!Q9+'PESI 2026'!R9</f>
        <v>1</v>
      </c>
      <c r="K2862" s="1030">
        <f>'PESI 2026'!X9+'PESI 2026'!Y9+'PESI 2026'!Z9+'PESI 2026'!AA9+'PESI 2026'!AB9+'PESI 2026'!AC9+'PESI 2026'!AD9+'PESI 2026'!AE9+'PESI 2026'!AF9+'PESI 2026'!AG9+'PESI 2026'!AH9+'PESI 2026'!AI9</f>
        <v>1</v>
      </c>
      <c r="L2862" s="1031">
        <f t="shared" si="460"/>
        <v>1</v>
      </c>
      <c r="M2862" s="1031">
        <f t="shared" si="459"/>
        <v>1</v>
      </c>
      <c r="N2862" s="1022">
        <f>'PESI 2026'!R9</f>
        <v>0</v>
      </c>
      <c r="O2862" s="1030">
        <f>'PESI 2026'!AI9</f>
        <v>0</v>
      </c>
      <c r="P2862" s="1029" t="e">
        <f t="shared" si="463"/>
        <v>#DIV/0!</v>
      </c>
      <c r="Q2862" s="1029"/>
      <c r="R2862" s="1022">
        <f t="shared" si="461"/>
        <v>0</v>
      </c>
      <c r="S2862" s="1022">
        <f t="shared" si="462"/>
        <v>0</v>
      </c>
    </row>
    <row r="2863" spans="1:19" s="1022" customFormat="1">
      <c r="A2863" s="1022">
        <v>3</v>
      </c>
      <c r="B2863" s="1023" t="str">
        <f>'PESI 2026'!D10</f>
        <v xml:space="preserve">PESI 3 </v>
      </c>
      <c r="C2863" s="1022" t="s">
        <v>152</v>
      </c>
      <c r="D2863" s="1022" t="s">
        <v>49</v>
      </c>
      <c r="E2863" s="1023" t="str">
        <f>'PESI 2026'!V10</f>
        <v xml:space="preserve">Oficina de Informática y Desarrollo Tecnológico </v>
      </c>
      <c r="F2863" s="1022" t="str">
        <f>'PESI 2026'!E10</f>
        <v>Definición de cláusulas de seguridad de la información para las partes interesadas</v>
      </c>
      <c r="G2863" s="1022">
        <v>12</v>
      </c>
      <c r="H2863" s="1022" t="s">
        <v>145</v>
      </c>
      <c r="I2863" s="1022">
        <f>'PESI 2026'!S10</f>
        <v>1</v>
      </c>
      <c r="J2863" s="1022">
        <f>'PESI 2026'!G10+'PESI 2026'!H10+'PESI 2026'!I10+'PESI 2026'!J10+'PESI 2026'!K10+'PESI 2026'!L10+'PESI 2026'!M10+'PESI 2026'!N10+'PESI 2026'!O10+'PESI 2026'!P10+'PESI 2026'!Q10+'PESI 2026'!R10</f>
        <v>1</v>
      </c>
      <c r="K2863" s="1030">
        <f>'PESI 2026'!X10+'PESI 2026'!Y10+'PESI 2026'!Z10+'PESI 2026'!AA10+'PESI 2026'!AB10+'PESI 2026'!AC10+'PESI 2026'!AD10+'PESI 2026'!AE10+'PESI 2026'!AF10+'PESI 2026'!AG10+'PESI 2026'!AH10+'PESI 2026'!AI10</f>
        <v>1</v>
      </c>
      <c r="L2863" s="1031">
        <f t="shared" si="460"/>
        <v>1</v>
      </c>
      <c r="M2863" s="1031">
        <f t="shared" si="459"/>
        <v>1</v>
      </c>
      <c r="N2863" s="1022">
        <f>'PESI 2026'!R10</f>
        <v>0</v>
      </c>
      <c r="O2863" s="1030">
        <f>'PESI 2026'!AI10</f>
        <v>0</v>
      </c>
      <c r="P2863" s="1029" t="e">
        <f t="shared" si="463"/>
        <v>#DIV/0!</v>
      </c>
      <c r="Q2863" s="1029"/>
      <c r="R2863" s="1022">
        <f t="shared" si="461"/>
        <v>0</v>
      </c>
      <c r="S2863" s="1022">
        <f t="shared" si="462"/>
        <v>0</v>
      </c>
    </row>
    <row r="2864" spans="1:19" s="1022" customFormat="1">
      <c r="A2864" s="1022">
        <v>4</v>
      </c>
      <c r="B2864" s="1023" t="str">
        <f>'PESI 2026'!D11</f>
        <v>PESI 4</v>
      </c>
      <c r="C2864" s="1022" t="s">
        <v>152</v>
      </c>
      <c r="D2864" s="1022" t="s">
        <v>49</v>
      </c>
      <c r="E2864" s="1023" t="str">
        <f>'PESI 2026'!V11</f>
        <v>Oficina de Informática y Desarrollo Tecnológico 
Oficina Asesora de Planeación</v>
      </c>
      <c r="F2864" s="1022" t="str">
        <f>'PESI 2026'!E11</f>
        <v xml:space="preserve">Actualizar procedimientos y lineamientos del SGSI						</v>
      </c>
      <c r="G2864" s="1022">
        <v>12</v>
      </c>
      <c r="H2864" s="1022" t="s">
        <v>145</v>
      </c>
      <c r="I2864" s="1022">
        <f>'PESI 2026'!S11</f>
        <v>2</v>
      </c>
      <c r="J2864" s="1022">
        <f>'PESI 2026'!G11+'PESI 2026'!H11+'PESI 2026'!I11+'PESI 2026'!J11+'PESI 2026'!K11+'PESI 2026'!L11+'PESI 2026'!M11+'PESI 2026'!N11+'PESI 2026'!O11+'PESI 2026'!P11+'PESI 2026'!Q11+'PESI 2026'!R11</f>
        <v>2</v>
      </c>
      <c r="K2864" s="1030">
        <f>'PESI 2026'!X11+'PESI 2026'!Y11+'PESI 2026'!Z11+'PESI 2026'!AA11+'PESI 2026'!AB11+'PESI 2026'!AC11+'PESI 2026'!AD11+'PESI 2026'!AE11+'PESI 2026'!AF11+'PESI 2026'!AG11+'PESI 2026'!AH11+'PESI 2026'!AI11</f>
        <v>0</v>
      </c>
      <c r="L2864" s="1031">
        <f t="shared" si="460"/>
        <v>1</v>
      </c>
      <c r="M2864" s="1031">
        <f t="shared" si="459"/>
        <v>0</v>
      </c>
      <c r="N2864" s="1022">
        <f>'PESI 2026'!R11</f>
        <v>1</v>
      </c>
      <c r="O2864" s="1030">
        <f>'PESI 2026'!AI11</f>
        <v>0</v>
      </c>
      <c r="P2864" s="1029">
        <f t="shared" si="463"/>
        <v>0</v>
      </c>
      <c r="Q2864" s="1029"/>
      <c r="R2864" s="1022">
        <f t="shared" si="461"/>
        <v>-2</v>
      </c>
      <c r="S2864" s="1022">
        <f t="shared" si="462"/>
        <v>-1</v>
      </c>
    </row>
    <row r="2865" spans="1:19" s="1022" customFormat="1">
      <c r="A2865" s="1022">
        <v>5</v>
      </c>
      <c r="B2865" s="1023" t="str">
        <f>'PESI 2026'!D12</f>
        <v>PESI 5</v>
      </c>
      <c r="C2865" s="1022" t="s">
        <v>152</v>
      </c>
      <c r="D2865" s="1022" t="s">
        <v>49</v>
      </c>
      <c r="E2865" s="1023" t="str">
        <f>'PESI 2026'!V12</f>
        <v xml:space="preserve">Oficina de Informática y Desarrollo Tecnológico </v>
      </c>
      <c r="F2865" s="1022" t="str">
        <f>'PESI 2026'!E12</f>
        <v>Registrar, analizar y gestionar incidentes</v>
      </c>
      <c r="G2865" s="1022">
        <v>12</v>
      </c>
      <c r="H2865" s="1022" t="s">
        <v>145</v>
      </c>
      <c r="I2865" s="1022">
        <f>'PESI 2026'!S12</f>
        <v>2</v>
      </c>
      <c r="J2865" s="1022">
        <f>'PESI 2026'!G12+'PESI 2026'!H12+'PESI 2026'!I12+'PESI 2026'!J12+'PESI 2026'!K12+'PESI 2026'!L12+'PESI 2026'!M12+'PESI 2026'!N12+'PESI 2026'!O12+'PESI 2026'!P12+'PESI 2026'!Q12+'PESI 2026'!R12</f>
        <v>2</v>
      </c>
      <c r="K2865" s="1030">
        <f>'PESI 2026'!X12+'PESI 2026'!Y12+'PESI 2026'!Z12+'PESI 2026'!AA12+'PESI 2026'!AB12+'PESI 2026'!AC12+'PESI 2026'!AD12+'PESI 2026'!AE12+'PESI 2026'!AF12+'PESI 2026'!AG12+'PESI 2026'!AH12+'PESI 2026'!AI12</f>
        <v>0</v>
      </c>
      <c r="L2865" s="1031">
        <f t="shared" si="460"/>
        <v>1</v>
      </c>
      <c r="M2865" s="1031">
        <f t="shared" si="459"/>
        <v>0</v>
      </c>
      <c r="N2865" s="1022">
        <f>'PESI 2026'!R12</f>
        <v>1</v>
      </c>
      <c r="O2865" s="1030">
        <f>'PESI 2026'!AI12</f>
        <v>0</v>
      </c>
      <c r="P2865" s="1029">
        <f t="shared" si="463"/>
        <v>0</v>
      </c>
      <c r="Q2865" s="1029"/>
      <c r="R2865" s="1022">
        <f t="shared" si="461"/>
        <v>-2</v>
      </c>
      <c r="S2865" s="1022">
        <f t="shared" si="462"/>
        <v>-1</v>
      </c>
    </row>
    <row r="2866" spans="1:19" s="1022" customFormat="1">
      <c r="A2866" s="1022">
        <v>6</v>
      </c>
      <c r="B2866" s="1023" t="str">
        <f>'PESI 2026'!D13</f>
        <v>PESI 6</v>
      </c>
      <c r="C2866" s="1022" t="s">
        <v>152</v>
      </c>
      <c r="D2866" s="1022" t="s">
        <v>49</v>
      </c>
      <c r="E2866" s="1023" t="str">
        <f>'PESI 2026'!V13</f>
        <v xml:space="preserve">Oficina de Informática y Desarrollo Tecnológico </v>
      </c>
      <c r="F2866" s="1022" t="str">
        <f>'PESI 2026'!E13</f>
        <v>Ejecutar campañas de sensibilización diferenciadas por rol (directivos, misionales, administrativos, TIC)</v>
      </c>
      <c r="G2866" s="1022">
        <v>12</v>
      </c>
      <c r="H2866" s="1022" t="s">
        <v>145</v>
      </c>
      <c r="I2866" s="1022">
        <f>'PESI 2026'!S13</f>
        <v>10</v>
      </c>
      <c r="J2866" s="1022">
        <f>'PESI 2026'!G13+'PESI 2026'!H13+'PESI 2026'!I13+'PESI 2026'!J13+'PESI 2026'!K13+'PESI 2026'!L13+'PESI 2026'!M13+'PESI 2026'!N13+'PESI 2026'!O13+'PESI 2026'!P13+'PESI 2026'!Q13+'PESI 2026'!R13</f>
        <v>10</v>
      </c>
      <c r="K2866" s="1030">
        <f>'PESI 2026'!X13+'PESI 2026'!Y13+'PESI 2026'!Z13+'PESI 2026'!AA13+'PESI 2026'!AB13+'PESI 2026'!AC13+'PESI 2026'!AD13+'PESI 2026'!AE13+'PESI 2026'!AF13+'PESI 2026'!AG13+'PESI 2026'!AH13+'PESI 2026'!AI13</f>
        <v>2</v>
      </c>
      <c r="L2866" s="1031">
        <f t="shared" si="460"/>
        <v>1</v>
      </c>
      <c r="M2866" s="1031">
        <f t="shared" si="459"/>
        <v>0.2</v>
      </c>
      <c r="N2866" s="1022">
        <f>'PESI 2026'!R13</f>
        <v>1</v>
      </c>
      <c r="O2866" s="1030">
        <f>'PESI 2026'!AI13</f>
        <v>0</v>
      </c>
      <c r="P2866" s="1029">
        <f t="shared" si="463"/>
        <v>0</v>
      </c>
      <c r="Q2866" s="1029"/>
      <c r="R2866" s="1022">
        <f t="shared" si="461"/>
        <v>-8</v>
      </c>
      <c r="S2866" s="1022">
        <f t="shared" si="462"/>
        <v>-1</v>
      </c>
    </row>
    <row r="2867" spans="1:19" s="1022" customFormat="1">
      <c r="A2867" s="1022">
        <v>7</v>
      </c>
      <c r="B2867" s="1023" t="str">
        <f>'PESI 2026'!D14</f>
        <v>PESI 7</v>
      </c>
      <c r="C2867" s="1022" t="s">
        <v>152</v>
      </c>
      <c r="D2867" s="1022" t="s">
        <v>49</v>
      </c>
      <c r="E2867" s="1023" t="str">
        <f>'PESI 2026'!V14</f>
        <v xml:space="preserve">Oficina de Informática y Desarrollo Tecnológico </v>
      </c>
      <c r="F2867" s="1022" t="str">
        <f>'PESI 2026'!E14</f>
        <v>Realizar autoevaluación del MSPI</v>
      </c>
      <c r="G2867" s="1022">
        <v>12</v>
      </c>
      <c r="H2867" s="1022" t="s">
        <v>145</v>
      </c>
      <c r="I2867" s="1022">
        <f>'PESI 2026'!S14</f>
        <v>1</v>
      </c>
      <c r="J2867" s="1022">
        <f>'PESI 2026'!G14+'PESI 2026'!H14+'PESI 2026'!I14+'PESI 2026'!J14+'PESI 2026'!K14+'PESI 2026'!L14+'PESI 2026'!M14+'PESI 2026'!N14+'PESI 2026'!O14+'PESI 2026'!P14+'PESI 2026'!Q14+'PESI 2026'!R14</f>
        <v>1</v>
      </c>
      <c r="K2867" s="1030">
        <f>'PESI 2026'!X14+'PESI 2026'!Y14+'PESI 2026'!Z14+'PESI 2026'!AA14+'PESI 2026'!AB14+'PESI 2026'!AC14+'PESI 2026'!AD14+'PESI 2026'!AE14+'PESI 2026'!AF14+'PESI 2026'!AG14+'PESI 2026'!AH14+'PESI 2026'!AI14</f>
        <v>1</v>
      </c>
      <c r="L2867" s="1031">
        <f t="shared" si="460"/>
        <v>1</v>
      </c>
      <c r="M2867" s="1031">
        <f t="shared" si="459"/>
        <v>1</v>
      </c>
      <c r="N2867" s="1022">
        <f>'PESI 2026'!R14</f>
        <v>0</v>
      </c>
      <c r="O2867" s="1030">
        <f>'PESI 2026'!AI14</f>
        <v>0</v>
      </c>
      <c r="P2867" s="1029" t="e">
        <f t="shared" si="463"/>
        <v>#DIV/0!</v>
      </c>
      <c r="Q2867" s="1029"/>
      <c r="R2867" s="1022">
        <f t="shared" si="461"/>
        <v>0</v>
      </c>
      <c r="S2867" s="1022">
        <f t="shared" si="462"/>
        <v>0</v>
      </c>
    </row>
    <row r="2868" spans="1:19" s="1022" customFormat="1">
      <c r="A2868" s="1022">
        <v>8</v>
      </c>
      <c r="B2868" s="1023" t="str">
        <f>'PESI 2026'!D15</f>
        <v>PESI 8</v>
      </c>
      <c r="C2868" s="1022" t="s">
        <v>152</v>
      </c>
      <c r="D2868" s="1022" t="s">
        <v>49</v>
      </c>
      <c r="E2868" s="1023" t="str">
        <f>'PESI 2026'!V15</f>
        <v xml:space="preserve">Oficina de Informática y Desarrollo Tecnológico </v>
      </c>
      <c r="F2868" s="1022" t="str">
        <f>'PESI 2026'!E15</f>
        <v>Ejecutar auditoría interna del SGSI</v>
      </c>
      <c r="G2868" s="1022">
        <v>12</v>
      </c>
      <c r="H2868" s="1022" t="s">
        <v>145</v>
      </c>
      <c r="I2868" s="1022">
        <f>'PESI 2026'!S15</f>
        <v>1</v>
      </c>
      <c r="J2868" s="1022">
        <f>'PESI 2026'!G15+'PESI 2026'!H15+'PESI 2026'!I15+'PESI 2026'!J15+'PESI 2026'!K15+'PESI 2026'!L15+'PESI 2026'!M15+'PESI 2026'!N15+'PESI 2026'!O15+'PESI 2026'!P15+'PESI 2026'!Q15+'PESI 2026'!R15</f>
        <v>1</v>
      </c>
      <c r="K2868" s="1030">
        <f>'PESI 2026'!X15+'PESI 2026'!Y15+'PESI 2026'!Z15+'PESI 2026'!AA15+'PESI 2026'!AB15+'PESI 2026'!AC15+'PESI 2026'!AD15+'PESI 2026'!AE15+'PESI 2026'!AF15+'PESI 2026'!AG15+'PESI 2026'!AH15+'PESI 2026'!AI15</f>
        <v>0</v>
      </c>
      <c r="L2868" s="1031">
        <f>J2868/I2868</f>
        <v>1</v>
      </c>
      <c r="M2868" s="1031">
        <f>K2868/I2868</f>
        <v>0</v>
      </c>
      <c r="N2868" s="1022">
        <f>'PESI 2026'!R15</f>
        <v>0</v>
      </c>
      <c r="O2868" s="1030">
        <f>'PESI 2026'!AI15</f>
        <v>0</v>
      </c>
      <c r="P2868" s="1029" t="e">
        <f>O2868/N2868</f>
        <v>#DIV/0!</v>
      </c>
      <c r="Q2868" s="1029"/>
      <c r="R2868" s="1030">
        <f>K2868-J2868</f>
        <v>-1</v>
      </c>
      <c r="S2868" s="1030">
        <f>O2868-N2868</f>
        <v>0</v>
      </c>
    </row>
    <row r="2869" spans="1:19" s="1022" customFormat="1">
      <c r="A2869" s="1022">
        <v>9</v>
      </c>
      <c r="B2869" s="1023" t="str">
        <f>'PESI 2026'!D16</f>
        <v>PESI 9</v>
      </c>
      <c r="C2869" s="1022" t="s">
        <v>152</v>
      </c>
      <c r="D2869" s="1022" t="s">
        <v>49</v>
      </c>
      <c r="E2869" s="1023" t="str">
        <f>'PESI 2026'!V16</f>
        <v xml:space="preserve">Oficina de Informática y Desarrollo Tecnológico </v>
      </c>
      <c r="F2869" s="1022" t="str">
        <f>'PESI 2026'!E16</f>
        <v xml:space="preserve">Informes trimestrales de seguimiento al avance de implementación de PDP						
						</v>
      </c>
      <c r="G2869" s="1022">
        <v>12</v>
      </c>
      <c r="H2869" s="1022" t="s">
        <v>145</v>
      </c>
      <c r="I2869" s="1022">
        <f>'PESI 2026'!S16</f>
        <v>4</v>
      </c>
      <c r="J2869" s="1022">
        <f>'PESI 2026'!G16+'PESI 2026'!H16+'PESI 2026'!I16+'PESI 2026'!J16+'PESI 2026'!K16+'PESI 2026'!L16+'PESI 2026'!M16+'PESI 2026'!N16+'PESI 2026'!O16+'PESI 2026'!P16+'PESI 2026'!Q16+'PESI 2026'!R16</f>
        <v>4</v>
      </c>
      <c r="K2869" s="1030">
        <f>'PESI 2026'!X16+'PESI 2026'!Y16+'PESI 2026'!Z16+'PESI 2026'!AA16+'PESI 2026'!AB16+'PESI 2026'!AC16+'PESI 2026'!AD16+'PESI 2026'!AE16+'PESI 2026'!AF16+'PESI 2026'!AG16+'PESI 2026'!AH16+'PESI 2026'!AI16</f>
        <v>1</v>
      </c>
      <c r="L2869" s="1031">
        <f>J2869/I2869</f>
        <v>1</v>
      </c>
      <c r="M2869" s="1031">
        <f>K2869/I2869</f>
        <v>0.25</v>
      </c>
      <c r="N2869" s="1022">
        <f>'PESI 2026'!R16</f>
        <v>1</v>
      </c>
      <c r="O2869" s="1030">
        <f>'PESI 2026'!AI16</f>
        <v>0</v>
      </c>
      <c r="P2869" s="1029">
        <f>O2869/N2869</f>
        <v>0</v>
      </c>
      <c r="Q2869" s="1029"/>
      <c r="R2869" s="1030">
        <f>K2869-J2869</f>
        <v>-3</v>
      </c>
      <c r="S2869" s="1030">
        <f>O2869-N2869</f>
        <v>-1</v>
      </c>
    </row>
    <row r="2870" spans="1:19" s="1022" customFormat="1" ht="17.25" customHeight="1">
      <c r="A2870" s="1022">
        <v>1</v>
      </c>
      <c r="B2870" s="1023" t="str">
        <f>'PTEP 2026'!A3</f>
        <v>PTEP1</v>
      </c>
      <c r="C2870" s="1022" t="s">
        <v>153</v>
      </c>
      <c r="D2870" s="1022" t="s">
        <v>50</v>
      </c>
      <c r="E2870" s="1023" t="str">
        <f>'PTEP 2026'!E3</f>
        <v>Oficina Asesora de Planeación</v>
      </c>
      <c r="F2870" s="1022" t="str">
        <f>'PTEP 2026'!D3</f>
        <v>Realizar propuesta, someter a aprobación y socializar la política para la gestión integral de riesgos de acuerdo a la versión 7 de la Guía de Gestión integral del Riesgo del DAFP</v>
      </c>
      <c r="G2870" s="1022">
        <v>1</v>
      </c>
      <c r="H2870" s="1022" t="s">
        <v>134</v>
      </c>
      <c r="I2870" s="1022">
        <f>'PTEP 2026'!Z3</f>
        <v>2</v>
      </c>
      <c r="J2870" s="1022">
        <f>'PTEP 2026'!N3</f>
        <v>0</v>
      </c>
      <c r="K2870" s="1022">
        <f>'PTEP 2026'!AE3</f>
        <v>0</v>
      </c>
      <c r="L2870" s="1031">
        <f>J2870/I2870</f>
        <v>0</v>
      </c>
      <c r="M2870" s="1031">
        <f>K2870/I2870</f>
        <v>0</v>
      </c>
      <c r="N2870" s="1022">
        <f>'PTEP 2026'!N3</f>
        <v>0</v>
      </c>
      <c r="O2870" s="1022">
        <f>'PTEP 2026'!AE3</f>
        <v>0</v>
      </c>
      <c r="P2870" s="1029" t="e">
        <f t="shared" si="463"/>
        <v>#DIV/0!</v>
      </c>
      <c r="Q2870" s="1029"/>
      <c r="R2870" s="1022">
        <f t="shared" si="461"/>
        <v>0</v>
      </c>
      <c r="S2870" s="1022">
        <f t="shared" si="462"/>
        <v>0</v>
      </c>
    </row>
    <row r="2871" spans="1:19" s="1022" customFormat="1">
      <c r="A2871" s="1022">
        <v>2</v>
      </c>
      <c r="B2871" s="1023" t="str">
        <f>'PTEP 2026'!A4</f>
        <v>PTEP2</v>
      </c>
      <c r="C2871" s="1022" t="s">
        <v>153</v>
      </c>
      <c r="D2871" s="1022" t="s">
        <v>50</v>
      </c>
      <c r="E2871" s="1023" t="str">
        <f>'PTEP 2026'!E4</f>
        <v>Dirección general</v>
      </c>
      <c r="F2871" s="1022" t="str">
        <f>'PTEP 2026'!D4</f>
        <v>Definir y asignar el rol de función de cumplimiento para el INM</v>
      </c>
      <c r="G2871" s="1022">
        <v>1</v>
      </c>
      <c r="H2871" s="1022" t="s">
        <v>134</v>
      </c>
      <c r="I2871" s="1022">
        <f>'PTEP 2026'!Z4</f>
        <v>1</v>
      </c>
      <c r="J2871" s="1022">
        <f>'PTEP 2026'!N4</f>
        <v>0</v>
      </c>
      <c r="K2871" s="1022">
        <f>'PTEP 2026'!AE4</f>
        <v>0</v>
      </c>
      <c r="L2871" s="1031">
        <f t="shared" si="460"/>
        <v>0</v>
      </c>
      <c r="M2871" s="1031">
        <f t="shared" si="459"/>
        <v>0</v>
      </c>
      <c r="N2871" s="1022">
        <f>'PTEP 2026'!N4</f>
        <v>0</v>
      </c>
      <c r="O2871" s="1022">
        <f>'PTEP 2026'!AE4</f>
        <v>0</v>
      </c>
      <c r="P2871" s="1029" t="e">
        <f t="shared" si="463"/>
        <v>#DIV/0!</v>
      </c>
      <c r="Q2871" s="1029"/>
      <c r="R2871" s="1022">
        <f t="shared" si="461"/>
        <v>0</v>
      </c>
      <c r="S2871" s="1022">
        <f t="shared" si="462"/>
        <v>0</v>
      </c>
    </row>
    <row r="2872" spans="1:19" s="1022" customFormat="1">
      <c r="A2872" s="1022">
        <v>3</v>
      </c>
      <c r="B2872" s="1023" t="str">
        <f>'PTEP 2026'!A5</f>
        <v>PTEP3</v>
      </c>
      <c r="C2872" s="1022" t="s">
        <v>153</v>
      </c>
      <c r="D2872" s="1022" t="s">
        <v>50</v>
      </c>
      <c r="E2872" s="1023" t="str">
        <f>'PTEP 2026'!E5</f>
        <v>Oficina Asesora de Planeación / Secretaría general / asesoría Jurídica</v>
      </c>
      <c r="F2872" s="1022" t="str">
        <f>'PTEP 2026'!D5</f>
        <v xml:space="preserve">Liderar la elaboración y formalización del manual de debida diligencia para el INM de acuerdo a la versión 7 de la Guía de Gestión integral del Riesgo del DAFP. </v>
      </c>
      <c r="G2872" s="1022">
        <v>1</v>
      </c>
      <c r="H2872" s="1022" t="s">
        <v>134</v>
      </c>
      <c r="I2872" s="1022">
        <f>'PTEP 2026'!Z5</f>
        <v>1</v>
      </c>
      <c r="J2872" s="1022">
        <f>'PTEP 2026'!N5</f>
        <v>0</v>
      </c>
      <c r="K2872" s="1022">
        <f>'PTEP 2026'!AE5</f>
        <v>0</v>
      </c>
      <c r="L2872" s="1031">
        <f t="shared" si="460"/>
        <v>0</v>
      </c>
      <c r="M2872" s="1031">
        <f t="shared" si="459"/>
        <v>0</v>
      </c>
      <c r="N2872" s="1022">
        <f>'PTEP 2026'!N5</f>
        <v>0</v>
      </c>
      <c r="O2872" s="1022">
        <f>'PTEP 2026'!AE5</f>
        <v>0</v>
      </c>
      <c r="P2872" s="1029" t="e">
        <f t="shared" si="463"/>
        <v>#DIV/0!</v>
      </c>
      <c r="Q2872" s="1029"/>
      <c r="R2872" s="1022">
        <f t="shared" si="461"/>
        <v>0</v>
      </c>
      <c r="S2872" s="1022">
        <f t="shared" si="462"/>
        <v>0</v>
      </c>
    </row>
    <row r="2873" spans="1:19" s="1022" customFormat="1">
      <c r="A2873" s="1022">
        <v>4</v>
      </c>
      <c r="B2873" s="1023" t="str">
        <f>'PTEP 2026'!A6</f>
        <v>PTEP4</v>
      </c>
      <c r="C2873" s="1022" t="s">
        <v>153</v>
      </c>
      <c r="D2873" s="1022" t="s">
        <v>50</v>
      </c>
      <c r="E2873" s="1023" t="str">
        <f>'PTEP 2026'!E6</f>
        <v>Oficina Asesora de Planeación</v>
      </c>
      <c r="F2873"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2873" s="1022">
        <v>1</v>
      </c>
      <c r="H2873" s="1022" t="s">
        <v>134</v>
      </c>
      <c r="I2873" s="1022">
        <f>'PTEP 2026'!Z6</f>
        <v>6</v>
      </c>
      <c r="J2873" s="1022">
        <f>'PTEP 2026'!N6</f>
        <v>0</v>
      </c>
      <c r="K2873" s="1022">
        <f>'PTEP 2026'!AE6</f>
        <v>0</v>
      </c>
      <c r="L2873" s="1031">
        <f t="shared" si="460"/>
        <v>0</v>
      </c>
      <c r="M2873" s="1031">
        <f t="shared" si="459"/>
        <v>0</v>
      </c>
      <c r="N2873" s="1022">
        <f>'PTEP 2026'!N6</f>
        <v>0</v>
      </c>
      <c r="O2873" s="1022">
        <f>'PTEP 2026'!AE6</f>
        <v>0</v>
      </c>
      <c r="P2873" s="1029" t="e">
        <f t="shared" si="463"/>
        <v>#DIV/0!</v>
      </c>
      <c r="Q2873" s="1029"/>
      <c r="R2873" s="1022">
        <f t="shared" si="461"/>
        <v>0</v>
      </c>
      <c r="S2873" s="1022">
        <f t="shared" si="462"/>
        <v>0</v>
      </c>
    </row>
    <row r="2874" spans="1:19" s="1022" customFormat="1">
      <c r="A2874" s="1022">
        <v>5</v>
      </c>
      <c r="B2874" s="1023" t="str">
        <f>'PTEP 2026'!A7</f>
        <v>PTEP5</v>
      </c>
      <c r="C2874" s="1022" t="s">
        <v>153</v>
      </c>
      <c r="D2874" s="1022" t="s">
        <v>50</v>
      </c>
      <c r="E2874" s="1023" t="str">
        <f>'PTEP 2026'!E7</f>
        <v>Oficina Asesora de Planeación</v>
      </c>
      <c r="F2874" s="1022" t="str">
        <f>'PTEP 2026'!D7</f>
        <v>Liderar la elaboración y formalización de las políticas relacionadas con LA/FT/FP​, antisoborno, antifraude de acuerdo con la versión 7 de la Guía de Gestión integral del Riesgo del DAFP</v>
      </c>
      <c r="G2874" s="1022">
        <v>1</v>
      </c>
      <c r="H2874" s="1022" t="s">
        <v>134</v>
      </c>
      <c r="I2874" s="1022">
        <f>'PTEP 2026'!Z7</f>
        <v>1</v>
      </c>
      <c r="J2874" s="1022">
        <f>'PTEP 2026'!N7</f>
        <v>0</v>
      </c>
      <c r="K2874" s="1022">
        <f>'PTEP 2026'!AE7</f>
        <v>0</v>
      </c>
      <c r="L2874" s="1031">
        <f t="shared" si="460"/>
        <v>0</v>
      </c>
      <c r="M2874" s="1031">
        <f t="shared" si="459"/>
        <v>0</v>
      </c>
      <c r="N2874" s="1022">
        <f>'PTEP 2026'!N7</f>
        <v>0</v>
      </c>
      <c r="O2874" s="1022">
        <f>'PTEP 2026'!AE7</f>
        <v>0</v>
      </c>
      <c r="P2874" s="1029" t="e">
        <f t="shared" si="463"/>
        <v>#DIV/0!</v>
      </c>
      <c r="Q2874" s="1029"/>
      <c r="R2874" s="1022">
        <f t="shared" si="461"/>
        <v>0</v>
      </c>
      <c r="S2874" s="1022">
        <f t="shared" si="462"/>
        <v>0</v>
      </c>
    </row>
    <row r="2875" spans="1:19" s="1022" customFormat="1">
      <c r="A2875" s="1022">
        <v>6</v>
      </c>
      <c r="B2875" s="1023" t="str">
        <f>'PTEP 2026'!A8</f>
        <v>PTEP6</v>
      </c>
      <c r="C2875" s="1022" t="s">
        <v>153</v>
      </c>
      <c r="D2875" s="1022" t="s">
        <v>50</v>
      </c>
      <c r="E2875" s="1023" t="str">
        <f>'PTEP 2026'!E8</f>
        <v xml:space="preserve">Oficina Asesora de Planeación 
Oficina de Informática y Desarrollo Tecnológico
</v>
      </c>
      <c r="F2875" s="1022" t="str">
        <f>'PTEP 2026'!D8</f>
        <v>Hacer seguimiento y socializar la matriz de riesgos del SIG; compuesta por riesgos de gestión, corrupción, seguridad de la información y fiscales. 
(Actualizar la matriz cuando aplique dado el seguimiento realizado por las 3 líneas de defensa)</v>
      </c>
      <c r="G2875" s="1022">
        <v>1</v>
      </c>
      <c r="H2875" s="1022" t="s">
        <v>134</v>
      </c>
      <c r="I2875" s="1022">
        <f>'PTEP 2026'!Z8</f>
        <v>4</v>
      </c>
      <c r="J2875" s="1022">
        <f>'PTEP 2026'!N8</f>
        <v>1</v>
      </c>
      <c r="K2875" s="1022">
        <f>'PTEP 2026'!AE8</f>
        <v>1</v>
      </c>
      <c r="L2875" s="1031">
        <f t="shared" si="460"/>
        <v>0.25</v>
      </c>
      <c r="M2875" s="1031">
        <f t="shared" si="459"/>
        <v>0.25</v>
      </c>
      <c r="N2875" s="1022">
        <f>'PTEP 2026'!N8</f>
        <v>1</v>
      </c>
      <c r="O2875" s="1022">
        <f>'PTEP 2026'!AE8</f>
        <v>1</v>
      </c>
      <c r="P2875" s="1029">
        <f t="shared" si="463"/>
        <v>1</v>
      </c>
      <c r="Q2875" s="1029"/>
      <c r="R2875" s="1022">
        <f t="shared" si="461"/>
        <v>0</v>
      </c>
      <c r="S2875" s="1022">
        <f t="shared" si="462"/>
        <v>0</v>
      </c>
    </row>
    <row r="2876" spans="1:19" s="1022" customFormat="1">
      <c r="A2876" s="1022">
        <v>7</v>
      </c>
      <c r="B2876" s="1023" t="str">
        <f>'PTEP 2026'!A9</f>
        <v>PTEP7</v>
      </c>
      <c r="C2876" s="1022" t="s">
        <v>153</v>
      </c>
      <c r="D2876" s="1022" t="s">
        <v>50</v>
      </c>
      <c r="E2876" s="1023" t="str">
        <f>'PTEP 2026'!E9</f>
        <v>Gestión de talento humano</v>
      </c>
      <c r="F2876" s="1022" t="str">
        <f>'PTEP 2026'!D9</f>
        <v xml:space="preserve">Revisar y actualizar el procedimiento A-04-P-028 CONFLICTO DE INTERESES, validando que los lineamientos requeridos en la guía para la gestión integral del riesgo (V7), se encuentren documentados en dicho procedimiento.  </v>
      </c>
      <c r="G2876" s="1022">
        <v>1</v>
      </c>
      <c r="H2876" s="1022" t="s">
        <v>134</v>
      </c>
      <c r="I2876" s="1022">
        <f>'PTEP 2026'!Z9</f>
        <v>2</v>
      </c>
      <c r="J2876" s="1022">
        <f>'PTEP 2026'!N9</f>
        <v>0</v>
      </c>
      <c r="K2876" s="1022">
        <f>'PTEP 2026'!AE9</f>
        <v>0</v>
      </c>
      <c r="L2876" s="1031">
        <f t="shared" si="460"/>
        <v>0</v>
      </c>
      <c r="M2876" s="1031">
        <f t="shared" si="459"/>
        <v>0</v>
      </c>
      <c r="N2876" s="1022">
        <f>'PTEP 2026'!N9</f>
        <v>0</v>
      </c>
      <c r="O2876" s="1022">
        <f>'PTEP 2026'!AE9</f>
        <v>0</v>
      </c>
      <c r="P2876" s="1029" t="e">
        <f t="shared" si="463"/>
        <v>#DIV/0!</v>
      </c>
      <c r="Q2876" s="1029"/>
      <c r="R2876" s="1022">
        <f t="shared" si="461"/>
        <v>0</v>
      </c>
      <c r="S2876" s="1022">
        <f t="shared" si="462"/>
        <v>0</v>
      </c>
    </row>
    <row r="2877" spans="1:19" s="1022" customFormat="1">
      <c r="A2877" s="1022">
        <v>8</v>
      </c>
      <c r="B2877" s="1023" t="str">
        <f>'PTEP 2026'!A10</f>
        <v>PTEP8</v>
      </c>
      <c r="C2877" s="1022" t="s">
        <v>153</v>
      </c>
      <c r="D2877" s="1022" t="s">
        <v>50</v>
      </c>
      <c r="E2877" s="1023" t="str">
        <f>'PTEP 2026'!E10</f>
        <v>Oficina Asesora de Planeación / Secretaría general / asesoría Jurídica</v>
      </c>
      <c r="F2877" s="1022" t="str">
        <f>'PTEP 2026'!D10</f>
        <v xml:space="preserve">Liderar la elaboración del Procedimiento para el  reporte de operaciones sospechosas en el INM de acuerdo con la versión 7 de la Guía de Gestión integral del Riesgo del DAFP </v>
      </c>
      <c r="G2877" s="1022">
        <v>1</v>
      </c>
      <c r="H2877" s="1022" t="s">
        <v>134</v>
      </c>
      <c r="I2877" s="1022">
        <f>'PTEP 2026'!Z10</f>
        <v>2</v>
      </c>
      <c r="J2877" s="1022">
        <f>'PTEP 2026'!N10</f>
        <v>0</v>
      </c>
      <c r="K2877" s="1022">
        <f>'PTEP 2026'!AE10</f>
        <v>0</v>
      </c>
      <c r="L2877" s="1031">
        <f t="shared" si="460"/>
        <v>0</v>
      </c>
      <c r="M2877" s="1031">
        <f t="shared" si="459"/>
        <v>0</v>
      </c>
      <c r="N2877" s="1022">
        <f>'PTEP 2026'!N10</f>
        <v>0</v>
      </c>
      <c r="O2877" s="1022">
        <f>'PTEP 2026'!AE10</f>
        <v>0</v>
      </c>
      <c r="P2877" s="1029" t="e">
        <f t="shared" si="463"/>
        <v>#DIV/0!</v>
      </c>
      <c r="Q2877" s="1029"/>
      <c r="R2877" s="1022">
        <f t="shared" si="461"/>
        <v>0</v>
      </c>
      <c r="S2877" s="1022">
        <f t="shared" si="462"/>
        <v>0</v>
      </c>
    </row>
    <row r="2878" spans="1:19" s="1022" customFormat="1">
      <c r="A2878" s="1022">
        <v>9</v>
      </c>
      <c r="B2878" s="1023" t="str">
        <f>'PTEP 2026'!A11</f>
        <v>PTEP9</v>
      </c>
      <c r="C2878" s="1022" t="s">
        <v>153</v>
      </c>
      <c r="D2878" s="1022" t="s">
        <v>50</v>
      </c>
      <c r="E2878" s="1023" t="str">
        <f>'PTEP 2026'!E11</f>
        <v>Subdirección de Servicios Metrológicos y Relación con el Ciudadano</v>
      </c>
      <c r="F2878"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2878" s="1022">
        <v>1</v>
      </c>
      <c r="H2878" s="1022" t="s">
        <v>134</v>
      </c>
      <c r="I2878" s="1022">
        <f>'PTEP 2026'!Z11</f>
        <v>3</v>
      </c>
      <c r="J2878" s="1022">
        <f>'PTEP 2026'!N11</f>
        <v>0</v>
      </c>
      <c r="K2878" s="1022">
        <f>'PTEP 2026'!AE11</f>
        <v>0</v>
      </c>
      <c r="L2878" s="1031">
        <f t="shared" si="460"/>
        <v>0</v>
      </c>
      <c r="M2878" s="1031">
        <f t="shared" si="459"/>
        <v>0</v>
      </c>
      <c r="N2878" s="1022">
        <f>'PTEP 2026'!N11</f>
        <v>0</v>
      </c>
      <c r="O2878" s="1022">
        <f>'PTEP 2026'!AE11</f>
        <v>0</v>
      </c>
      <c r="P2878" s="1029" t="e">
        <f t="shared" si="463"/>
        <v>#DIV/0!</v>
      </c>
      <c r="Q2878" s="1029"/>
      <c r="R2878" s="1022">
        <f t="shared" si="461"/>
        <v>0</v>
      </c>
      <c r="S2878" s="1022">
        <f t="shared" si="462"/>
        <v>0</v>
      </c>
    </row>
    <row r="2879" spans="1:19" s="1022" customFormat="1">
      <c r="A2879" s="1022">
        <v>10</v>
      </c>
      <c r="B2879" s="1023" t="str">
        <f>'PTEP 2026'!A12</f>
        <v>PTEP10</v>
      </c>
      <c r="C2879" s="1022" t="s">
        <v>153</v>
      </c>
      <c r="D2879" s="1022" t="s">
        <v>50</v>
      </c>
      <c r="E2879" s="1023" t="str">
        <f>'PTEP 2026'!E12</f>
        <v>Oficina de Control Interno</v>
      </c>
      <c r="F2879" s="1022" t="str">
        <f>'PTEP 2026'!D12</f>
        <v>Realizar seguimiento de tercera línea a los riesgos identificados en la matriz de riesgos de corrupción en los tiempos establecidos por ley y asegurar publicación de resultados en la página web</v>
      </c>
      <c r="G2879" s="1022">
        <v>1</v>
      </c>
      <c r="H2879" s="1022" t="s">
        <v>134</v>
      </c>
      <c r="I2879" s="1022">
        <f>'PTEP 2026'!Z12</f>
        <v>1</v>
      </c>
      <c r="J2879" s="1022">
        <f>'PTEP 2026'!N12</f>
        <v>0</v>
      </c>
      <c r="K2879" s="1022">
        <f>'PTEP 2026'!AE12</f>
        <v>0</v>
      </c>
      <c r="L2879" s="1031">
        <f t="shared" si="460"/>
        <v>0</v>
      </c>
      <c r="M2879" s="1031">
        <f t="shared" ref="M2879:M2950" si="464">K2879/I2879</f>
        <v>0</v>
      </c>
      <c r="N2879" s="1022">
        <f>'PTEP 2026'!N12</f>
        <v>0</v>
      </c>
      <c r="O2879" s="1022">
        <f>'PTEP 2026'!AE12</f>
        <v>0</v>
      </c>
      <c r="P2879" s="1029" t="e">
        <f t="shared" si="463"/>
        <v>#DIV/0!</v>
      </c>
      <c r="Q2879" s="1029"/>
      <c r="R2879" s="1022">
        <f t="shared" si="461"/>
        <v>0</v>
      </c>
      <c r="S2879" s="1022">
        <f t="shared" si="462"/>
        <v>0</v>
      </c>
    </row>
    <row r="2880" spans="1:19" s="1022" customFormat="1">
      <c r="A2880" s="1022">
        <v>11</v>
      </c>
      <c r="B2880" s="1023" t="str">
        <f>'PTEP 2026'!A13</f>
        <v>PTEP11</v>
      </c>
      <c r="C2880" s="1022" t="s">
        <v>153</v>
      </c>
      <c r="D2880" s="1022" t="s">
        <v>50</v>
      </c>
      <c r="E2880" s="1023" t="str">
        <f>'PTEP 2026'!E13</f>
        <v>Oficina de Control Interno</v>
      </c>
      <c r="F2880" s="1022" t="str">
        <f>'PTEP 2026'!D13</f>
        <v>Realizar seguimiento de tercera línea al programa de transparencia y ética pública en los tiempos establecidos por ley, asegurar publicación de resultados en la página web</v>
      </c>
      <c r="G2880" s="1022">
        <v>1</v>
      </c>
      <c r="H2880" s="1022" t="s">
        <v>134</v>
      </c>
      <c r="I2880" s="1022">
        <f>'PTEP 2026'!Z13</f>
        <v>1</v>
      </c>
      <c r="J2880" s="1022">
        <f>'PTEP 2026'!N13</f>
        <v>0</v>
      </c>
      <c r="K2880" s="1022">
        <f>'PTEP 2026'!AE13</f>
        <v>0</v>
      </c>
      <c r="L2880" s="1031">
        <f t="shared" si="460"/>
        <v>0</v>
      </c>
      <c r="M2880" s="1031">
        <f t="shared" si="464"/>
        <v>0</v>
      </c>
      <c r="N2880" s="1022">
        <f>'PTEP 2026'!N13</f>
        <v>0</v>
      </c>
      <c r="O2880" s="1022">
        <f>'PTEP 2026'!AE13</f>
        <v>0</v>
      </c>
      <c r="P2880" s="1029" t="e">
        <f t="shared" si="463"/>
        <v>#DIV/0!</v>
      </c>
      <c r="Q2880" s="1029"/>
      <c r="R2880" s="1022">
        <f t="shared" si="461"/>
        <v>0</v>
      </c>
      <c r="S2880" s="1022">
        <f t="shared" si="462"/>
        <v>0</v>
      </c>
    </row>
    <row r="2881" spans="1:19" s="1022" customFormat="1">
      <c r="A2881" s="1022">
        <v>12</v>
      </c>
      <c r="B2881" s="1023" t="str">
        <f>'PTEP 2026'!A14</f>
        <v>PTEP12</v>
      </c>
      <c r="C2881" s="1022" t="s">
        <v>153</v>
      </c>
      <c r="D2881" s="1022" t="s">
        <v>50</v>
      </c>
      <c r="E2881" s="1023" t="str">
        <f>'PTEP 2026'!E14</f>
        <v>Subdirección de Servicios Metrológicos y Relación con el Ciudadano
OAP</v>
      </c>
      <c r="F2881" s="1022" t="str">
        <f>'PTEP 2026'!D14</f>
        <v>Redes internas: 
Construir y mantener un repositorio interno en la INMtranet de preguntas frecuentes sobre transparencia, acceso a la información, conflictos de interés y canales de denuncia.</v>
      </c>
      <c r="G2881" s="1022">
        <v>1</v>
      </c>
      <c r="H2881" s="1022" t="s">
        <v>134</v>
      </c>
      <c r="I2881" s="1022">
        <f>'PTEP 2026'!Z14</f>
        <v>1</v>
      </c>
      <c r="J2881" s="1022">
        <f>'PTEP 2026'!N14</f>
        <v>0</v>
      </c>
      <c r="K2881" s="1022">
        <f>'PTEP 2026'!AE14</f>
        <v>0</v>
      </c>
      <c r="L2881" s="1031">
        <f t="shared" si="460"/>
        <v>0</v>
      </c>
      <c r="M2881" s="1031">
        <f t="shared" si="464"/>
        <v>0</v>
      </c>
      <c r="N2881" s="1022">
        <f>'PTEP 2026'!N14</f>
        <v>0</v>
      </c>
      <c r="O2881" s="1022">
        <f>'PTEP 2026'!AE14</f>
        <v>0</v>
      </c>
      <c r="P2881" s="1029" t="e">
        <f t="shared" si="463"/>
        <v>#DIV/0!</v>
      </c>
      <c r="Q2881" s="1029"/>
      <c r="R2881" s="1022">
        <f t="shared" si="461"/>
        <v>0</v>
      </c>
      <c r="S2881" s="1022">
        <f t="shared" si="462"/>
        <v>0</v>
      </c>
    </row>
    <row r="2882" spans="1:19" s="1022" customFormat="1">
      <c r="A2882" s="1022">
        <v>13</v>
      </c>
      <c r="B2882" s="1023" t="str">
        <f>'PTEP 2026'!A15</f>
        <v>PTEP13</v>
      </c>
      <c r="C2882" s="1022" t="s">
        <v>153</v>
      </c>
      <c r="D2882" s="1022" t="s">
        <v>50</v>
      </c>
      <c r="E2882" s="1023" t="str">
        <f>'PTEP 2026'!E15</f>
        <v>Subdirección de Servicios Metrológicos y Relación con el Ciudadano
OAP</v>
      </c>
      <c r="F2882" s="1022" t="str">
        <f>'PTEP 2026'!D15</f>
        <v xml:space="preserve">Realizar cada mes, publicación de piezas gráficas o infografías de los canales de denuncia, vigentes para el año 2026. </v>
      </c>
      <c r="G2882" s="1022">
        <v>1</v>
      </c>
      <c r="H2882" s="1022" t="s">
        <v>134</v>
      </c>
      <c r="I2882" s="1022">
        <f>'PTEP 2026'!Z15</f>
        <v>8</v>
      </c>
      <c r="J2882" s="1022">
        <f>'PTEP 2026'!N15</f>
        <v>0</v>
      </c>
      <c r="K2882" s="1022">
        <f>'PTEP 2026'!AE15</f>
        <v>0</v>
      </c>
      <c r="L2882" s="1031">
        <f t="shared" ref="L2882:L2953" si="465">J2882/I2882</f>
        <v>0</v>
      </c>
      <c r="M2882" s="1031">
        <f t="shared" si="464"/>
        <v>0</v>
      </c>
      <c r="N2882" s="1022">
        <f>'PTEP 2026'!N15</f>
        <v>0</v>
      </c>
      <c r="O2882" s="1022">
        <f>'PTEP 2026'!AE15</f>
        <v>0</v>
      </c>
      <c r="P2882" s="1029" t="e">
        <f t="shared" si="463"/>
        <v>#DIV/0!</v>
      </c>
      <c r="Q2882" s="1029"/>
      <c r="R2882" s="1022">
        <f t="shared" ref="R2882:R2953" si="466">K2882-J2882</f>
        <v>0</v>
      </c>
      <c r="S2882" s="1022">
        <f t="shared" ref="S2882:S2953" si="467">O2882-N2882</f>
        <v>0</v>
      </c>
    </row>
    <row r="2883" spans="1:19" s="1022" customFormat="1">
      <c r="A2883" s="1022">
        <v>14</v>
      </c>
      <c r="B2883" s="1023" t="str">
        <f>'PTEP 2026'!A16</f>
        <v>PTEP14</v>
      </c>
      <c r="C2883" s="1022" t="s">
        <v>153</v>
      </c>
      <c r="D2883" s="1022" t="s">
        <v>50</v>
      </c>
      <c r="E2883" s="1023" t="str">
        <f>'PTEP 2026'!E16</f>
        <v>Oficina Asesora de Planeación</v>
      </c>
      <c r="F2883" s="1022" t="str">
        <f>'PTEP 2026'!D16</f>
        <v>Elaborar un informe de socialización y difusión de temas relacionados con cultura LA/FT/FP​ y Gestión Antisoborno, publicado en la página web de INM</v>
      </c>
      <c r="G2883" s="1022">
        <v>1</v>
      </c>
      <c r="H2883" s="1022" t="s">
        <v>134</v>
      </c>
      <c r="I2883" s="1022">
        <f>'PTEP 2026'!Z16</f>
        <v>4</v>
      </c>
      <c r="J2883" s="1022">
        <f>'PTEP 2026'!N16</f>
        <v>0</v>
      </c>
      <c r="K2883" s="1022">
        <f>'PTEP 2026'!AE16</f>
        <v>0</v>
      </c>
      <c r="L2883" s="1031">
        <f t="shared" si="465"/>
        <v>0</v>
      </c>
      <c r="M2883" s="1031">
        <f t="shared" si="464"/>
        <v>0</v>
      </c>
      <c r="N2883" s="1022">
        <f>'PTEP 2026'!N16</f>
        <v>0</v>
      </c>
      <c r="O2883" s="1022">
        <f>'PTEP 2026'!AE16</f>
        <v>0</v>
      </c>
      <c r="P2883" s="1029" t="e">
        <f t="shared" si="463"/>
        <v>#DIV/0!</v>
      </c>
      <c r="Q2883" s="1029"/>
      <c r="R2883" s="1022">
        <f t="shared" si="466"/>
        <v>0</v>
      </c>
      <c r="S2883" s="1022">
        <f t="shared" si="467"/>
        <v>0</v>
      </c>
    </row>
    <row r="2884" spans="1:19" s="1022" customFormat="1">
      <c r="A2884" s="1022">
        <v>15</v>
      </c>
      <c r="B2884" s="1023" t="str">
        <f>'PTEP 2026'!A17</f>
        <v>PTEP15</v>
      </c>
      <c r="C2884" s="1022" t="s">
        <v>153</v>
      </c>
      <c r="D2884" s="1022" t="s">
        <v>50</v>
      </c>
      <c r="E2884" s="1023" t="str">
        <f>'PTEP 2026'!E17</f>
        <v>Oficina Asesora de Planeación / Talento Humano</v>
      </c>
      <c r="F2884" s="1022" t="str">
        <f>'PTEP 2026'!D17</f>
        <v>Aplicar encuesta sobre el Código de ética, integridad y conflicto de interés</v>
      </c>
      <c r="G2884" s="1022">
        <v>1</v>
      </c>
      <c r="H2884" s="1022" t="s">
        <v>134</v>
      </c>
      <c r="I2884" s="1022">
        <f>'PTEP 2026'!Z17</f>
        <v>2</v>
      </c>
      <c r="J2884" s="1022">
        <f>'PTEP 2026'!N17</f>
        <v>0</v>
      </c>
      <c r="K2884" s="1022">
        <f>'PTEP 2026'!AE17</f>
        <v>0</v>
      </c>
      <c r="L2884" s="1031">
        <f t="shared" si="465"/>
        <v>0</v>
      </c>
      <c r="M2884" s="1031">
        <f t="shared" si="464"/>
        <v>0</v>
      </c>
      <c r="N2884" s="1022">
        <f>'PTEP 2026'!N17</f>
        <v>0</v>
      </c>
      <c r="O2884" s="1022">
        <f>'PTEP 2026'!AE17</f>
        <v>0</v>
      </c>
      <c r="P2884" s="1029" t="e">
        <f t="shared" si="463"/>
        <v>#DIV/0!</v>
      </c>
      <c r="Q2884" s="1029"/>
      <c r="R2884" s="1022">
        <f t="shared" si="466"/>
        <v>0</v>
      </c>
      <c r="S2884" s="1022">
        <f t="shared" si="467"/>
        <v>0</v>
      </c>
    </row>
    <row r="2885" spans="1:19" s="1022" customFormat="1">
      <c r="A2885" s="1022">
        <v>16</v>
      </c>
      <c r="B2885" s="1023" t="str">
        <f>'PTEP 2026'!A18</f>
        <v>PTEP16</v>
      </c>
      <c r="C2885" s="1022" t="s">
        <v>153</v>
      </c>
      <c r="D2885" s="1022" t="s">
        <v>50</v>
      </c>
      <c r="E2885" s="1023" t="str">
        <f>'PTEP 2026'!E18</f>
        <v>Oficina Asesora de Planeación</v>
      </c>
      <c r="F2885" s="1022" t="str">
        <f>'PTEP 2026'!D18</f>
        <v>Velar por la realización de la Declaración de bienes, rentas y conflictos de intereses Ley 2013 de 2019 gestionada desde el proceso de talento humano</v>
      </c>
      <c r="G2885" s="1022">
        <v>1</v>
      </c>
      <c r="H2885" s="1022" t="s">
        <v>134</v>
      </c>
      <c r="I2885" s="1022">
        <f>'PTEP 2026'!Z18</f>
        <v>1</v>
      </c>
      <c r="J2885" s="1022">
        <f>'PTEP 2026'!N18</f>
        <v>0</v>
      </c>
      <c r="K2885" s="1022">
        <f>'PTEP 2026'!AE18</f>
        <v>0</v>
      </c>
      <c r="L2885" s="1031">
        <f t="shared" si="465"/>
        <v>0</v>
      </c>
      <c r="M2885" s="1031">
        <f t="shared" si="464"/>
        <v>0</v>
      </c>
      <c r="N2885" s="1022">
        <f>'PTEP 2026'!N18</f>
        <v>0</v>
      </c>
      <c r="O2885" s="1022">
        <f>'PTEP 2026'!AE18</f>
        <v>0</v>
      </c>
      <c r="P2885" s="1029" t="e">
        <f t="shared" si="463"/>
        <v>#DIV/0!</v>
      </c>
      <c r="Q2885" s="1029"/>
      <c r="R2885" s="1022">
        <f t="shared" si="466"/>
        <v>0</v>
      </c>
      <c r="S2885" s="1022">
        <f t="shared" si="467"/>
        <v>0</v>
      </c>
    </row>
    <row r="2886" spans="1:19" s="1022" customFormat="1">
      <c r="A2886" s="1022">
        <v>17</v>
      </c>
      <c r="B2886" s="1023" t="str">
        <f>'PTEP 2026'!A19</f>
        <v>PTEP17</v>
      </c>
      <c r="C2886" s="1022" t="s">
        <v>153</v>
      </c>
      <c r="D2886" s="1022" t="s">
        <v>50</v>
      </c>
      <c r="E2886" s="1023" t="str">
        <f>'PTEP 2026'!E19</f>
        <v>Subdirección de Servicios Metrológicos y Relación con el Ciudadano
OAP</v>
      </c>
      <c r="F2886"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2886" s="1022">
        <v>1</v>
      </c>
      <c r="H2886" s="1022" t="s">
        <v>134</v>
      </c>
      <c r="I2886" s="1022">
        <f>'PTEP 2026'!Z19</f>
        <v>1</v>
      </c>
      <c r="J2886" s="1022">
        <f>'PTEP 2026'!N19</f>
        <v>0</v>
      </c>
      <c r="K2886" s="1022">
        <f>'PTEP 2026'!AE19</f>
        <v>0</v>
      </c>
      <c r="L2886" s="1031">
        <f t="shared" si="465"/>
        <v>0</v>
      </c>
      <c r="M2886" s="1031">
        <f t="shared" si="464"/>
        <v>0</v>
      </c>
      <c r="N2886" s="1022">
        <f>'PTEP 2026'!N19</f>
        <v>0</v>
      </c>
      <c r="O2886" s="1022">
        <f>'PTEP 2026'!AE19</f>
        <v>0</v>
      </c>
      <c r="P2886" s="1029" t="e">
        <f t="shared" si="463"/>
        <v>#DIV/0!</v>
      </c>
      <c r="Q2886" s="1029"/>
      <c r="R2886" s="1022">
        <f t="shared" si="466"/>
        <v>0</v>
      </c>
      <c r="S2886" s="1022">
        <f t="shared" si="467"/>
        <v>0</v>
      </c>
    </row>
    <row r="2887" spans="1:19" s="1022" customFormat="1">
      <c r="A2887" s="1022">
        <v>18</v>
      </c>
      <c r="B2887" s="1023" t="str">
        <f>'PTEP 2026'!A20</f>
        <v>PTEP18</v>
      </c>
      <c r="C2887" s="1022" t="s">
        <v>153</v>
      </c>
      <c r="D2887" s="1022" t="s">
        <v>50</v>
      </c>
      <c r="E2887" s="1023" t="str">
        <f>'PTEP 2026'!E20</f>
        <v>Oficina Asesora de Planeación</v>
      </c>
      <c r="F2887" s="1022" t="str">
        <f>'PTEP 2026'!D20</f>
        <v>Reportar en el aplicativo de datos abiertos de MinTIC (https://www.datos.gov.co/) los set de datos obligatorios e históricos definidos por el INM</v>
      </c>
      <c r="G2887" s="1022">
        <v>1</v>
      </c>
      <c r="H2887" s="1022" t="s">
        <v>134</v>
      </c>
      <c r="I2887" s="1022">
        <f>'PTEP 2026'!Z20</f>
        <v>2</v>
      </c>
      <c r="J2887" s="1022">
        <f>'PTEP 2026'!N20</f>
        <v>1</v>
      </c>
      <c r="K2887" s="1022">
        <f>'PTEP 2026'!AE20</f>
        <v>1</v>
      </c>
      <c r="L2887" s="1031">
        <f t="shared" ref="L2887:L2894" si="468">J2887/I2887</f>
        <v>0.5</v>
      </c>
      <c r="M2887" s="1031">
        <f t="shared" ref="M2887:M2894" si="469">K2887/I2887</f>
        <v>0.5</v>
      </c>
      <c r="N2887" s="1022">
        <f>'PTEP 2026'!N20</f>
        <v>1</v>
      </c>
      <c r="O2887" s="1022">
        <f>'PTEP 2026'!AE20</f>
        <v>1</v>
      </c>
      <c r="P2887" s="1029">
        <f t="shared" ref="P2887:P2894" si="470">O2887/N2887</f>
        <v>1</v>
      </c>
      <c r="Q2887" s="1029"/>
      <c r="R2887" s="1030">
        <f t="shared" ref="R2887:R2894" si="471">K2887-J2887</f>
        <v>0</v>
      </c>
      <c r="S2887" s="1030">
        <f t="shared" ref="S2887:S2894" si="472">O2887-N2887</f>
        <v>0</v>
      </c>
    </row>
    <row r="2888" spans="1:19" s="1022" customFormat="1">
      <c r="A2888" s="1022">
        <v>19</v>
      </c>
      <c r="B2888" s="1023" t="str">
        <f>'PTEP 2026'!A21</f>
        <v>PTEP19</v>
      </c>
      <c r="C2888" s="1022" t="s">
        <v>153</v>
      </c>
      <c r="D2888" s="1022" t="s">
        <v>50</v>
      </c>
      <c r="E2888" s="1023" t="str">
        <f>'PTEP 2026'!E21</f>
        <v>Subdirección de Servicios Metrológicos y Relación con el Ciudadano
OAP</v>
      </c>
      <c r="F2888" s="1022" t="str">
        <f>'PTEP 2026'!D21</f>
        <v>Diligenciar y reportar ante la Procuraduría General de la Nación la matriz del Índice de Transparencia y Acceso a la Información Pública – ITA</v>
      </c>
      <c r="G2888" s="1022">
        <v>1</v>
      </c>
      <c r="H2888" s="1022" t="s">
        <v>134</v>
      </c>
      <c r="I2888" s="1022">
        <f>'PTEP 2026'!Z21</f>
        <v>1</v>
      </c>
      <c r="J2888" s="1022">
        <f>'PTEP 2026'!N21</f>
        <v>0</v>
      </c>
      <c r="K2888" s="1022">
        <f>'PTEP 2026'!AE21</f>
        <v>0</v>
      </c>
      <c r="L2888" s="1031">
        <f t="shared" si="468"/>
        <v>0</v>
      </c>
      <c r="M2888" s="1031">
        <f t="shared" si="469"/>
        <v>0</v>
      </c>
      <c r="N2888" s="1022">
        <f>'PTEP 2026'!N21</f>
        <v>0</v>
      </c>
      <c r="O2888" s="1022">
        <f>'PTEP 2026'!AE21</f>
        <v>0</v>
      </c>
      <c r="P2888" s="1029" t="e">
        <f t="shared" si="470"/>
        <v>#DIV/0!</v>
      </c>
      <c r="Q2888" s="1029"/>
      <c r="R2888" s="1030">
        <f t="shared" si="471"/>
        <v>0</v>
      </c>
      <c r="S2888" s="1030">
        <f t="shared" si="472"/>
        <v>0</v>
      </c>
    </row>
    <row r="2889" spans="1:19" s="1022" customFormat="1">
      <c r="A2889" s="1022">
        <v>20</v>
      </c>
      <c r="B2889" s="1023" t="str">
        <f>'PTEP 2026'!A22</f>
        <v>PTEP20</v>
      </c>
      <c r="C2889" s="1022" t="s">
        <v>153</v>
      </c>
      <c r="D2889" s="1022" t="s">
        <v>50</v>
      </c>
      <c r="E2889" s="1023" t="str">
        <f>'PTEP 2026'!E22</f>
        <v>Subdirección de Servicios Metrológicos y Relación con el Ciudadano</v>
      </c>
      <c r="F2889" s="1022" t="str">
        <f>'PTEP 2026'!D22</f>
        <v>Revisar y actualizar la información publicada en la sección de Transparencia y Acceso a la Información Pública del sitio web del INM</v>
      </c>
      <c r="G2889" s="1022">
        <v>1</v>
      </c>
      <c r="H2889" s="1022" t="s">
        <v>134</v>
      </c>
      <c r="I2889" s="1022">
        <f>'PTEP 2026'!Z22</f>
        <v>12</v>
      </c>
      <c r="J2889" s="1022">
        <f>'PTEP 2026'!N22</f>
        <v>1</v>
      </c>
      <c r="K2889" s="1022">
        <f>'PTEP 2026'!AE22</f>
        <v>1</v>
      </c>
      <c r="L2889" s="1031">
        <f t="shared" si="468"/>
        <v>8.3333333333333329E-2</v>
      </c>
      <c r="M2889" s="1031">
        <f t="shared" si="469"/>
        <v>8.3333333333333329E-2</v>
      </c>
      <c r="N2889" s="1022">
        <f>'PTEP 2026'!N22</f>
        <v>1</v>
      </c>
      <c r="O2889" s="1022">
        <f>'PTEP 2026'!AE22</f>
        <v>1</v>
      </c>
      <c r="P2889" s="1029">
        <f t="shared" si="470"/>
        <v>1</v>
      </c>
      <c r="Q2889" s="1029"/>
      <c r="R2889" s="1030">
        <f t="shared" si="471"/>
        <v>0</v>
      </c>
      <c r="S2889" s="1030">
        <f t="shared" si="472"/>
        <v>0</v>
      </c>
    </row>
    <row r="2890" spans="1:19" s="1022" customFormat="1">
      <c r="A2890" s="1022">
        <v>21</v>
      </c>
      <c r="B2890" s="1023" t="str">
        <f>'PTEP 2026'!A23</f>
        <v>PTEP21</v>
      </c>
      <c r="C2890" s="1022" t="s">
        <v>153</v>
      </c>
      <c r="D2890" s="1022" t="s">
        <v>50</v>
      </c>
      <c r="E2890" s="1023" t="str">
        <f>'PTEP 2026'!E23</f>
        <v>Subdirección de Servicios Metrológicos y Relación con el Ciudadano</v>
      </c>
      <c r="F2890" s="1022" t="str">
        <f>'PTEP 2026'!D23</f>
        <v>Diseñar y difundir contenidos digitales (cápsulas, infografías, videos cortos o boletines) sobre integridad pública, ética y cultura de la legalidad a través de la Intranet y correo institucional.</v>
      </c>
      <c r="G2890" s="1022">
        <v>1</v>
      </c>
      <c r="H2890" s="1022" t="s">
        <v>134</v>
      </c>
      <c r="I2890" s="1022">
        <f>'PTEP 2026'!Z23</f>
        <v>3</v>
      </c>
      <c r="J2890" s="1022">
        <f>'PTEP 2026'!N23</f>
        <v>0</v>
      </c>
      <c r="K2890" s="1022">
        <f>'PTEP 2026'!AE23</f>
        <v>0</v>
      </c>
      <c r="L2890" s="1031">
        <f t="shared" si="468"/>
        <v>0</v>
      </c>
      <c r="M2890" s="1031">
        <f t="shared" si="469"/>
        <v>0</v>
      </c>
      <c r="N2890" s="1022">
        <f>'PTEP 2026'!N23</f>
        <v>0</v>
      </c>
      <c r="O2890" s="1022">
        <f>'PTEP 2026'!AE23</f>
        <v>0</v>
      </c>
      <c r="P2890" s="1029" t="e">
        <f t="shared" si="470"/>
        <v>#DIV/0!</v>
      </c>
      <c r="Q2890" s="1029"/>
      <c r="R2890" s="1030">
        <f t="shared" si="471"/>
        <v>0</v>
      </c>
      <c r="S2890" s="1030">
        <f t="shared" si="472"/>
        <v>0</v>
      </c>
    </row>
    <row r="2891" spans="1:19" s="1022" customFormat="1">
      <c r="A2891" s="1022">
        <v>22</v>
      </c>
      <c r="B2891" s="1023" t="str">
        <f>'PTEP 2026'!A24</f>
        <v>PTEP22</v>
      </c>
      <c r="C2891" s="1022" t="s">
        <v>153</v>
      </c>
      <c r="D2891" s="1022" t="s">
        <v>50</v>
      </c>
      <c r="E2891" s="1023" t="str">
        <f>'PTEP 2026'!E24</f>
        <v>Subdirección de Servicios Metrológicos y Relación con el Ciudadano / OAP</v>
      </c>
      <c r="F2891" s="1022" t="str">
        <f>'PTEP 2026'!D24</f>
        <v xml:space="preserve">Establecer el Plan de Participación Ciudadana del Instituto, incorporando las actividades previstas para la vigencia </v>
      </c>
      <c r="G2891" s="1022">
        <v>1</v>
      </c>
      <c r="H2891" s="1022" t="s">
        <v>134</v>
      </c>
      <c r="I2891" s="1022">
        <f>'PTEP 2026'!Z24</f>
        <v>1</v>
      </c>
      <c r="J2891" s="1022">
        <f>'PTEP 2026'!N24</f>
        <v>1</v>
      </c>
      <c r="K2891" s="1022">
        <f>'PTEP 2026'!AE24</f>
        <v>1</v>
      </c>
      <c r="L2891" s="1031">
        <f t="shared" si="468"/>
        <v>1</v>
      </c>
      <c r="M2891" s="1031">
        <f t="shared" si="469"/>
        <v>1</v>
      </c>
      <c r="N2891" s="1022">
        <f>'PTEP 2026'!N24</f>
        <v>1</v>
      </c>
      <c r="O2891" s="1022">
        <f>'PTEP 2026'!AE24</f>
        <v>1</v>
      </c>
      <c r="P2891" s="1029">
        <f t="shared" si="470"/>
        <v>1</v>
      </c>
      <c r="Q2891" s="1029"/>
      <c r="R2891" s="1030">
        <f t="shared" si="471"/>
        <v>0</v>
      </c>
      <c r="S2891" s="1030">
        <f t="shared" si="472"/>
        <v>0</v>
      </c>
    </row>
    <row r="2892" spans="1:19" s="1022" customFormat="1">
      <c r="A2892" s="1022">
        <v>23</v>
      </c>
      <c r="B2892" s="1023" t="str">
        <f>'PTEP 2026'!A25</f>
        <v>PTEP23</v>
      </c>
      <c r="C2892" s="1022" t="s">
        <v>153</v>
      </c>
      <c r="D2892" s="1022" t="s">
        <v>50</v>
      </c>
      <c r="E2892" s="1023" t="str">
        <f>'PTEP 2026'!E25</f>
        <v>Subdirección de Servicios Metrológicos y Relación con el Ciudadano 
Comunicaciones</v>
      </c>
      <c r="F2892" s="1022" t="str">
        <f>'PTEP 2026'!D25</f>
        <v>Promover el conocimiento y acceso de los grupos de interés al Plan de Participación Ciudadana.</v>
      </c>
      <c r="G2892" s="1022">
        <v>1</v>
      </c>
      <c r="H2892" s="1022" t="s">
        <v>134</v>
      </c>
      <c r="I2892" s="1022">
        <f>'PTEP 2026'!Z25</f>
        <v>2</v>
      </c>
      <c r="J2892" s="1022">
        <f>'PTEP 2026'!N25</f>
        <v>0</v>
      </c>
      <c r="K2892" s="1022">
        <f>'PTEP 2026'!AE25</f>
        <v>0</v>
      </c>
      <c r="L2892" s="1031">
        <f t="shared" si="468"/>
        <v>0</v>
      </c>
      <c r="M2892" s="1031">
        <f t="shared" si="469"/>
        <v>0</v>
      </c>
      <c r="N2892" s="1022">
        <f>'PTEP 2026'!N25</f>
        <v>0</v>
      </c>
      <c r="O2892" s="1022">
        <f>'PTEP 2026'!AE25</f>
        <v>0</v>
      </c>
      <c r="P2892" s="1029" t="e">
        <f t="shared" si="470"/>
        <v>#DIV/0!</v>
      </c>
      <c r="Q2892" s="1029"/>
      <c r="R2892" s="1030">
        <f t="shared" si="471"/>
        <v>0</v>
      </c>
      <c r="S2892" s="1030">
        <f t="shared" si="472"/>
        <v>0</v>
      </c>
    </row>
    <row r="2893" spans="1:19" s="1022" customFormat="1">
      <c r="A2893" s="1022">
        <v>24</v>
      </c>
      <c r="B2893" s="1023" t="str">
        <f>'PTEP 2026'!A26</f>
        <v>PTEP24</v>
      </c>
      <c r="C2893" s="1022" t="s">
        <v>153</v>
      </c>
      <c r="D2893" s="1022" t="s">
        <v>50</v>
      </c>
      <c r="E2893" s="1023" t="str">
        <f>'PTEP 2026'!E26</f>
        <v>Oficina Asesora de Planeación</v>
      </c>
      <c r="F2893" s="1022" t="str">
        <f>'PTEP 2026'!D26</f>
        <v>Seguimiento semestral de la implementación de la Hoja de Ruta de Arquitectura Empresarial para la mejora del Modelo de Operación por Procesos (MOP) ante el CIGD.</v>
      </c>
      <c r="G2893" s="1022">
        <v>1</v>
      </c>
      <c r="H2893" s="1022" t="s">
        <v>134</v>
      </c>
      <c r="I2893" s="1022">
        <f>'PTEP 2026'!Z26</f>
        <v>2</v>
      </c>
      <c r="J2893" s="1022">
        <f>'PTEP 2026'!N26</f>
        <v>0</v>
      </c>
      <c r="K2893" s="1022">
        <f>'PTEP 2026'!AE26</f>
        <v>0</v>
      </c>
      <c r="L2893" s="1031">
        <f t="shared" si="468"/>
        <v>0</v>
      </c>
      <c r="M2893" s="1031">
        <f t="shared" si="469"/>
        <v>0</v>
      </c>
      <c r="N2893" s="1022">
        <f>'PTEP 2026'!N26</f>
        <v>0</v>
      </c>
      <c r="O2893" s="1022">
        <f>'PTEP 2026'!AE26</f>
        <v>0</v>
      </c>
      <c r="P2893" s="1029" t="e">
        <f t="shared" si="470"/>
        <v>#DIV/0!</v>
      </c>
      <c r="Q2893" s="1029"/>
      <c r="R2893" s="1030">
        <f t="shared" si="471"/>
        <v>0</v>
      </c>
      <c r="S2893" s="1030">
        <f t="shared" si="472"/>
        <v>0</v>
      </c>
    </row>
    <row r="2894" spans="1:19" s="1022" customFormat="1">
      <c r="A2894" s="1022">
        <v>25</v>
      </c>
      <c r="B2894" s="1023" t="str">
        <f>'PTEP 2026'!A27</f>
        <v>PTEP25</v>
      </c>
      <c r="C2894" s="1022" t="s">
        <v>153</v>
      </c>
      <c r="D2894" s="1022" t="s">
        <v>50</v>
      </c>
      <c r="E2894" s="1023" t="str">
        <f>'PTEP 2026'!E27</f>
        <v>Subdirección de Servicios Metrológicos y Relación con el Ciudadano / OAP</v>
      </c>
      <c r="F2894" s="1022" t="str">
        <f>'PTEP 2026'!D27</f>
        <v>Realizar una socialización y aplicar una encuesta interna para medir el nivel de conocimiento y percepción de los colaboradores frente al PTEP y la Ley 1712 de 2014.</v>
      </c>
      <c r="G2894" s="1022">
        <v>1</v>
      </c>
      <c r="H2894" s="1022" t="s">
        <v>134</v>
      </c>
      <c r="I2894" s="1022">
        <f>'PTEP 2026'!Z27</f>
        <v>2</v>
      </c>
      <c r="J2894" s="1022">
        <f>'PTEP 2026'!N27</f>
        <v>0</v>
      </c>
      <c r="K2894" s="1022">
        <f>'PTEP 2026'!AE27</f>
        <v>0</v>
      </c>
      <c r="L2894" s="1031">
        <f t="shared" si="468"/>
        <v>0</v>
      </c>
      <c r="M2894" s="1031">
        <f t="shared" si="469"/>
        <v>0</v>
      </c>
      <c r="N2894" s="1022">
        <f>'PTEP 2026'!N27</f>
        <v>0</v>
      </c>
      <c r="O2894" s="1022">
        <f>'PTEP 2026'!AE27</f>
        <v>0</v>
      </c>
      <c r="P2894" s="1029" t="e">
        <f t="shared" si="470"/>
        <v>#DIV/0!</v>
      </c>
      <c r="Q2894" s="1029"/>
      <c r="R2894" s="1030">
        <f t="shared" si="471"/>
        <v>0</v>
      </c>
      <c r="S2894" s="1030">
        <f t="shared" si="472"/>
        <v>0</v>
      </c>
    </row>
    <row r="2895" spans="1:19" ht="14.25" customHeight="1">
      <c r="A2895" s="1022">
        <v>1</v>
      </c>
      <c r="B2895" s="1023" t="str">
        <f>'PTEP 2026'!A3</f>
        <v>PTEP1</v>
      </c>
      <c r="C2895" s="1022" t="s">
        <v>153</v>
      </c>
      <c r="D2895" s="1022" t="s">
        <v>50</v>
      </c>
      <c r="E2895" s="1023" t="str">
        <f>'PTEP 2026'!E3</f>
        <v>Oficina Asesora de Planeación</v>
      </c>
      <c r="F2895" s="1022" t="str">
        <f>'PTEP 2026'!D3</f>
        <v>Realizar propuesta, someter a aprobación y socializar la política para la gestión integral de riesgos de acuerdo a la versión 7 de la Guía de Gestión integral del Riesgo del DAFP</v>
      </c>
      <c r="G2895" s="1022">
        <v>2</v>
      </c>
      <c r="H2895" s="1022" t="s">
        <v>135</v>
      </c>
      <c r="I2895" s="1022">
        <f>'PTEP 2026'!Z3</f>
        <v>2</v>
      </c>
      <c r="J2895" s="1022">
        <f>'PTEP 2026'!N3+'PTEP 2026'!O3</f>
        <v>0</v>
      </c>
      <c r="K2895" s="1022">
        <f>'PTEP 2026'!AE3+'PTEP 2026'!AF3</f>
        <v>0</v>
      </c>
      <c r="L2895" s="1031">
        <f t="shared" si="465"/>
        <v>0</v>
      </c>
      <c r="M2895" s="1031">
        <f t="shared" si="464"/>
        <v>0</v>
      </c>
      <c r="N2895" s="1022">
        <f>'PTEP 2026'!O3</f>
        <v>0</v>
      </c>
      <c r="O2895" s="1022">
        <f>'PTEP 2026'!AF3</f>
        <v>0</v>
      </c>
      <c r="P2895" s="1029" t="e">
        <f t="shared" si="463"/>
        <v>#DIV/0!</v>
      </c>
      <c r="Q2895" s="1029"/>
      <c r="R2895" s="1022">
        <f t="shared" si="466"/>
        <v>0</v>
      </c>
      <c r="S2895" s="1022">
        <f t="shared" si="467"/>
        <v>0</v>
      </c>
    </row>
    <row r="2896" spans="1:19">
      <c r="A2896" s="1022">
        <v>2</v>
      </c>
      <c r="B2896" s="1023" t="str">
        <f>'PTEP 2026'!A4</f>
        <v>PTEP2</v>
      </c>
      <c r="C2896" s="1053" t="s">
        <v>153</v>
      </c>
      <c r="D2896" s="1022" t="s">
        <v>50</v>
      </c>
      <c r="E2896" s="1023" t="str">
        <f>'PTEP 2026'!E4</f>
        <v>Dirección general</v>
      </c>
      <c r="F2896" s="1022" t="str">
        <f>'PTEP 2026'!D4</f>
        <v>Definir y asignar el rol de función de cumplimiento para el INM</v>
      </c>
      <c r="G2896" s="1022">
        <v>2</v>
      </c>
      <c r="H2896" s="1022" t="s">
        <v>135</v>
      </c>
      <c r="I2896" s="1022">
        <f>'PTEP 2026'!Z4</f>
        <v>1</v>
      </c>
      <c r="J2896" s="1022">
        <f>'PTEP 2026'!N4+'PTEP 2026'!O4</f>
        <v>0</v>
      </c>
      <c r="K2896" s="1022">
        <f>'PTEP 2026'!AE4+'PTEP 2026'!AF4</f>
        <v>0</v>
      </c>
      <c r="L2896" s="1031">
        <f t="shared" si="465"/>
        <v>0</v>
      </c>
      <c r="M2896" s="1031">
        <f t="shared" si="464"/>
        <v>0</v>
      </c>
      <c r="N2896" s="1022">
        <f>'PTEP 2026'!O4</f>
        <v>0</v>
      </c>
      <c r="O2896" s="1022">
        <f>'PTEP 2026'!AF4</f>
        <v>0</v>
      </c>
      <c r="P2896" s="1029" t="e">
        <f t="shared" si="463"/>
        <v>#DIV/0!</v>
      </c>
      <c r="Q2896" s="1029"/>
      <c r="R2896" s="1022">
        <f t="shared" si="466"/>
        <v>0</v>
      </c>
      <c r="S2896" s="1022">
        <f t="shared" si="467"/>
        <v>0</v>
      </c>
    </row>
    <row r="2897" spans="1:19">
      <c r="A2897" s="1022">
        <v>3</v>
      </c>
      <c r="B2897" s="1023" t="str">
        <f>'PTEP 2026'!A5</f>
        <v>PTEP3</v>
      </c>
      <c r="C2897" s="1053" t="s">
        <v>153</v>
      </c>
      <c r="D2897" s="1022" t="s">
        <v>50</v>
      </c>
      <c r="E2897" s="1023" t="str">
        <f>'PTEP 2026'!E5</f>
        <v>Oficina Asesora de Planeación / Secretaría general / asesoría Jurídica</v>
      </c>
      <c r="F2897" s="1022" t="str">
        <f>'PTEP 2026'!D5</f>
        <v xml:space="preserve">Liderar la elaboración y formalización del manual de debida diligencia para el INM de acuerdo a la versión 7 de la Guía de Gestión integral del Riesgo del DAFP. </v>
      </c>
      <c r="G2897" s="1022">
        <v>2</v>
      </c>
      <c r="H2897" s="1022" t="s">
        <v>135</v>
      </c>
      <c r="I2897" s="1022">
        <f>'PTEP 2026'!Z5</f>
        <v>1</v>
      </c>
      <c r="J2897" s="1022">
        <f>'PTEP 2026'!N5+'PTEP 2026'!O5</f>
        <v>0</v>
      </c>
      <c r="K2897" s="1022">
        <f>'PTEP 2026'!AE5+'PTEP 2026'!AF5</f>
        <v>0</v>
      </c>
      <c r="L2897" s="1031">
        <f t="shared" si="465"/>
        <v>0</v>
      </c>
      <c r="M2897" s="1031">
        <f t="shared" si="464"/>
        <v>0</v>
      </c>
      <c r="N2897" s="1022">
        <f>'PTEP 2026'!O5</f>
        <v>0</v>
      </c>
      <c r="O2897" s="1022">
        <f>'PTEP 2026'!AF5</f>
        <v>0</v>
      </c>
      <c r="P2897" s="1029" t="e">
        <f t="shared" si="463"/>
        <v>#DIV/0!</v>
      </c>
      <c r="Q2897" s="1029"/>
      <c r="R2897" s="1022">
        <f t="shared" si="466"/>
        <v>0</v>
      </c>
      <c r="S2897" s="1022">
        <f t="shared" si="467"/>
        <v>0</v>
      </c>
    </row>
    <row r="2898" spans="1:19">
      <c r="A2898" s="1022">
        <v>4</v>
      </c>
      <c r="B2898" s="1023" t="str">
        <f>'PTEP 2026'!A6</f>
        <v>PTEP4</v>
      </c>
      <c r="C2898" s="1053" t="s">
        <v>153</v>
      </c>
      <c r="D2898" s="1022" t="s">
        <v>50</v>
      </c>
      <c r="E2898" s="1023" t="str">
        <f>'PTEP 2026'!E6</f>
        <v>Oficina Asesora de Planeación</v>
      </c>
      <c r="F2898"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2898" s="1022">
        <v>2</v>
      </c>
      <c r="H2898" s="1022" t="s">
        <v>135</v>
      </c>
      <c r="I2898" s="1022">
        <f>'PTEP 2026'!Z6</f>
        <v>6</v>
      </c>
      <c r="J2898" s="1022">
        <f>'PTEP 2026'!N6+'PTEP 2026'!O6</f>
        <v>0</v>
      </c>
      <c r="K2898" s="1022">
        <f>'PTEP 2026'!AE6+'PTEP 2026'!AF6</f>
        <v>0</v>
      </c>
      <c r="L2898" s="1031">
        <f t="shared" si="465"/>
        <v>0</v>
      </c>
      <c r="M2898" s="1031">
        <f t="shared" si="464"/>
        <v>0</v>
      </c>
      <c r="N2898" s="1022">
        <f>'PTEP 2026'!O6</f>
        <v>0</v>
      </c>
      <c r="O2898" s="1022">
        <f>'PTEP 2026'!AF6</f>
        <v>0</v>
      </c>
      <c r="P2898" s="1029" t="e">
        <f t="shared" si="463"/>
        <v>#DIV/0!</v>
      </c>
      <c r="Q2898" s="1029"/>
      <c r="R2898" s="1022">
        <f t="shared" si="466"/>
        <v>0</v>
      </c>
      <c r="S2898" s="1022">
        <f t="shared" si="467"/>
        <v>0</v>
      </c>
    </row>
    <row r="2899" spans="1:19">
      <c r="A2899" s="1022">
        <v>5</v>
      </c>
      <c r="B2899" s="1023" t="str">
        <f>'PTEP 2026'!A7</f>
        <v>PTEP5</v>
      </c>
      <c r="C2899" s="1022" t="str">
        <f t="shared" ref="C2899:C2902" si="473">C2870</f>
        <v>PTEP</v>
      </c>
      <c r="D2899" s="1022" t="s">
        <v>50</v>
      </c>
      <c r="E2899" s="1023" t="str">
        <f>'PTEP 2026'!E7</f>
        <v>Oficina Asesora de Planeación</v>
      </c>
      <c r="F2899" s="1022" t="str">
        <f>'PTEP 2026'!D7</f>
        <v>Liderar la elaboración y formalización de las políticas relacionadas con LA/FT/FP​, antisoborno, antifraude de acuerdo con la versión 7 de la Guía de Gestión integral del Riesgo del DAFP</v>
      </c>
      <c r="G2899" s="1022">
        <v>2</v>
      </c>
      <c r="H2899" s="1022" t="s">
        <v>135</v>
      </c>
      <c r="I2899" s="1022">
        <f>'PTEP 2026'!Z7</f>
        <v>1</v>
      </c>
      <c r="J2899" s="1022">
        <f>'PTEP 2026'!N7+'PTEP 2026'!O7</f>
        <v>0</v>
      </c>
      <c r="K2899" s="1022">
        <f>'PTEP 2026'!AE7+'PTEP 2026'!AF7</f>
        <v>0</v>
      </c>
      <c r="L2899" s="1031">
        <f t="shared" si="465"/>
        <v>0</v>
      </c>
      <c r="M2899" s="1031">
        <f t="shared" si="464"/>
        <v>0</v>
      </c>
      <c r="N2899" s="1022">
        <f>'PTEP 2026'!O7</f>
        <v>0</v>
      </c>
      <c r="O2899" s="1022">
        <f>'PTEP 2026'!AF7</f>
        <v>0</v>
      </c>
      <c r="P2899" s="1029" t="e">
        <f t="shared" ref="P2899:P2962" si="474">O2899/N2899</f>
        <v>#DIV/0!</v>
      </c>
      <c r="Q2899" s="1029"/>
      <c r="R2899" s="1022">
        <f t="shared" si="466"/>
        <v>0</v>
      </c>
      <c r="S2899" s="1022">
        <f t="shared" si="467"/>
        <v>0</v>
      </c>
    </row>
    <row r="2900" spans="1:19">
      <c r="A2900" s="1022">
        <v>6</v>
      </c>
      <c r="B2900" s="1023" t="str">
        <f>'PTEP 2026'!A8</f>
        <v>PTEP6</v>
      </c>
      <c r="C2900" s="1022" t="str">
        <f t="shared" si="473"/>
        <v>PTEP</v>
      </c>
      <c r="D2900" s="1022" t="s">
        <v>50</v>
      </c>
      <c r="E2900" s="1023" t="str">
        <f>'PTEP 2026'!E8</f>
        <v xml:space="preserve">Oficina Asesora de Planeación 
Oficina de Informática y Desarrollo Tecnológico
</v>
      </c>
      <c r="F2900" s="1022" t="str">
        <f>'PTEP 2026'!D8</f>
        <v>Hacer seguimiento y socializar la matriz de riesgos del SIG; compuesta por riesgos de gestión, corrupción, seguridad de la información y fiscales. 
(Actualizar la matriz cuando aplique dado el seguimiento realizado por las 3 líneas de defensa)</v>
      </c>
      <c r="G2900" s="1022">
        <v>2</v>
      </c>
      <c r="H2900" s="1022" t="s">
        <v>135</v>
      </c>
      <c r="I2900" s="1022">
        <f>'PTEP 2026'!Z8</f>
        <v>4</v>
      </c>
      <c r="J2900" s="1022">
        <f>'PTEP 2026'!N8+'PTEP 2026'!O8</f>
        <v>1</v>
      </c>
      <c r="K2900" s="1022">
        <f>'PTEP 2026'!AE8+'PTEP 2026'!AF8</f>
        <v>1</v>
      </c>
      <c r="L2900" s="1031">
        <f t="shared" si="465"/>
        <v>0.25</v>
      </c>
      <c r="M2900" s="1031">
        <f t="shared" si="464"/>
        <v>0.25</v>
      </c>
      <c r="N2900" s="1022">
        <f>'PTEP 2026'!O8</f>
        <v>0</v>
      </c>
      <c r="O2900" s="1022">
        <f>'PTEP 2026'!AF8</f>
        <v>0</v>
      </c>
      <c r="P2900" s="1029" t="e">
        <f t="shared" si="474"/>
        <v>#DIV/0!</v>
      </c>
      <c r="Q2900" s="1029"/>
      <c r="R2900" s="1022">
        <f t="shared" si="466"/>
        <v>0</v>
      </c>
      <c r="S2900" s="1022">
        <f t="shared" si="467"/>
        <v>0</v>
      </c>
    </row>
    <row r="2901" spans="1:19">
      <c r="A2901" s="1022">
        <v>7</v>
      </c>
      <c r="B2901" s="1023" t="str">
        <f>'PTEP 2026'!A9</f>
        <v>PTEP7</v>
      </c>
      <c r="C2901" s="1022" t="str">
        <f t="shared" si="473"/>
        <v>PTEP</v>
      </c>
      <c r="D2901" s="1022" t="s">
        <v>50</v>
      </c>
      <c r="E2901" s="1023" t="str">
        <f>'PTEP 2026'!E9</f>
        <v>Gestión de talento humano</v>
      </c>
      <c r="F2901" s="1022" t="str">
        <f>'PTEP 2026'!D9</f>
        <v xml:space="preserve">Revisar y actualizar el procedimiento A-04-P-028 CONFLICTO DE INTERESES, validando que los lineamientos requeridos en la guía para la gestión integral del riesgo (V7), se encuentren documentados en dicho procedimiento.  </v>
      </c>
      <c r="G2901" s="1022">
        <v>2</v>
      </c>
      <c r="H2901" s="1022" t="s">
        <v>135</v>
      </c>
      <c r="I2901" s="1022">
        <f>'PTEP 2026'!Z9</f>
        <v>2</v>
      </c>
      <c r="J2901" s="1022">
        <f>'PTEP 2026'!N9+'PTEP 2026'!O9</f>
        <v>0</v>
      </c>
      <c r="K2901" s="1022">
        <f>'PTEP 2026'!AE9+'PTEP 2026'!AF9</f>
        <v>0</v>
      </c>
      <c r="L2901" s="1031">
        <f t="shared" si="465"/>
        <v>0</v>
      </c>
      <c r="M2901" s="1031">
        <f t="shared" si="464"/>
        <v>0</v>
      </c>
      <c r="N2901" s="1022">
        <f>'PTEP 2026'!O9</f>
        <v>0</v>
      </c>
      <c r="O2901" s="1022">
        <f>'PTEP 2026'!AF9</f>
        <v>0</v>
      </c>
      <c r="P2901" s="1029" t="e">
        <f t="shared" si="474"/>
        <v>#DIV/0!</v>
      </c>
      <c r="Q2901" s="1029"/>
      <c r="R2901" s="1022">
        <f t="shared" si="466"/>
        <v>0</v>
      </c>
      <c r="S2901" s="1022">
        <f t="shared" si="467"/>
        <v>0</v>
      </c>
    </row>
    <row r="2902" spans="1:19">
      <c r="A2902" s="1022">
        <v>8</v>
      </c>
      <c r="B2902" s="1023" t="str">
        <f>'PTEP 2026'!A10</f>
        <v>PTEP8</v>
      </c>
      <c r="C2902" s="1022" t="str">
        <f t="shared" si="473"/>
        <v>PTEP</v>
      </c>
      <c r="D2902" s="1022" t="s">
        <v>50</v>
      </c>
      <c r="E2902" s="1023" t="str">
        <f>'PTEP 2026'!E10</f>
        <v>Oficina Asesora de Planeación / Secretaría general / asesoría Jurídica</v>
      </c>
      <c r="F2902" s="1022" t="str">
        <f>'PTEP 2026'!D10</f>
        <v xml:space="preserve">Liderar la elaboración del Procedimiento para el  reporte de operaciones sospechosas en el INM de acuerdo con la versión 7 de la Guía de Gestión integral del Riesgo del DAFP </v>
      </c>
      <c r="G2902" s="1022">
        <v>2</v>
      </c>
      <c r="H2902" s="1022" t="s">
        <v>135</v>
      </c>
      <c r="I2902" s="1022">
        <f>'PTEP 2026'!Z10</f>
        <v>2</v>
      </c>
      <c r="J2902" s="1022">
        <f>'PTEP 2026'!N10+'PTEP 2026'!O10</f>
        <v>0</v>
      </c>
      <c r="K2902" s="1022">
        <f>'PTEP 2026'!AE10+'PTEP 2026'!AF10</f>
        <v>0</v>
      </c>
      <c r="L2902" s="1031">
        <f t="shared" si="465"/>
        <v>0</v>
      </c>
      <c r="M2902" s="1031">
        <f t="shared" si="464"/>
        <v>0</v>
      </c>
      <c r="N2902" s="1022">
        <f>'PTEP 2026'!O10</f>
        <v>0</v>
      </c>
      <c r="O2902" s="1022">
        <f>'PTEP 2026'!AF10</f>
        <v>0</v>
      </c>
      <c r="P2902" s="1029" t="e">
        <f t="shared" si="474"/>
        <v>#DIV/0!</v>
      </c>
      <c r="Q2902" s="1029"/>
      <c r="R2902" s="1022">
        <f t="shared" si="466"/>
        <v>0</v>
      </c>
      <c r="S2902" s="1022">
        <f t="shared" si="467"/>
        <v>0</v>
      </c>
    </row>
    <row r="2903" spans="1:19">
      <c r="A2903" s="1022">
        <v>9</v>
      </c>
      <c r="B2903" s="1023" t="str">
        <f>'PTEP 2026'!A11</f>
        <v>PTEP9</v>
      </c>
      <c r="C2903" s="1022" t="str">
        <f t="shared" ref="C2903:D2914" si="475">C2873</f>
        <v>PTEP</v>
      </c>
      <c r="D2903" s="1022" t="s">
        <v>50</v>
      </c>
      <c r="E2903" s="1023" t="str">
        <f>'PTEP 2026'!E11</f>
        <v>Subdirección de Servicios Metrológicos y Relación con el Ciudadano</v>
      </c>
      <c r="F2903"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2903" s="1022">
        <v>2</v>
      </c>
      <c r="H2903" s="1022" t="s">
        <v>135</v>
      </c>
      <c r="I2903" s="1022">
        <f>'PTEP 2026'!Z11</f>
        <v>3</v>
      </c>
      <c r="J2903" s="1022">
        <f>'PTEP 2026'!N11+'PTEP 2026'!O11</f>
        <v>0</v>
      </c>
      <c r="K2903" s="1022">
        <f>'PTEP 2026'!AE11+'PTEP 2026'!AF11</f>
        <v>0</v>
      </c>
      <c r="L2903" s="1031">
        <f t="shared" si="465"/>
        <v>0</v>
      </c>
      <c r="M2903" s="1031">
        <f t="shared" si="464"/>
        <v>0</v>
      </c>
      <c r="N2903" s="1022">
        <f>'PTEP 2026'!O11</f>
        <v>0</v>
      </c>
      <c r="O2903" s="1022">
        <f>'PTEP 2026'!AF11</f>
        <v>0</v>
      </c>
      <c r="P2903" s="1029" t="e">
        <f t="shared" si="474"/>
        <v>#DIV/0!</v>
      </c>
      <c r="Q2903" s="1029"/>
      <c r="R2903" s="1022">
        <f t="shared" si="466"/>
        <v>0</v>
      </c>
      <c r="S2903" s="1022">
        <f t="shared" si="467"/>
        <v>0</v>
      </c>
    </row>
    <row r="2904" spans="1:19">
      <c r="A2904" s="1022">
        <v>10</v>
      </c>
      <c r="B2904" s="1023" t="str">
        <f>'PTEP 2026'!A12</f>
        <v>PTEP10</v>
      </c>
      <c r="C2904" s="1022" t="str">
        <f t="shared" si="475"/>
        <v>PTEP</v>
      </c>
      <c r="D2904" s="1022" t="s">
        <v>50</v>
      </c>
      <c r="E2904" s="1023" t="str">
        <f>'PTEP 2026'!E12</f>
        <v>Oficina de Control Interno</v>
      </c>
      <c r="F2904" s="1022" t="str">
        <f>'PTEP 2026'!D12</f>
        <v>Realizar seguimiento de tercera línea a los riesgos identificados en la matriz de riesgos de corrupción en los tiempos establecidos por ley y asegurar publicación de resultados en la página web</v>
      </c>
      <c r="G2904" s="1022">
        <v>2</v>
      </c>
      <c r="H2904" s="1022" t="s">
        <v>135</v>
      </c>
      <c r="I2904" s="1022">
        <f>'PTEP 2026'!Z12</f>
        <v>1</v>
      </c>
      <c r="J2904" s="1022">
        <f>'PTEP 2026'!N12+'PTEP 2026'!O12</f>
        <v>0</v>
      </c>
      <c r="K2904" s="1022">
        <f>'PTEP 2026'!AE12+'PTEP 2026'!AF12</f>
        <v>0</v>
      </c>
      <c r="L2904" s="1031">
        <f t="shared" si="465"/>
        <v>0</v>
      </c>
      <c r="M2904" s="1031">
        <f t="shared" si="464"/>
        <v>0</v>
      </c>
      <c r="N2904" s="1022">
        <f>'PTEP 2026'!O12</f>
        <v>0</v>
      </c>
      <c r="O2904" s="1022">
        <f>'PTEP 2026'!AF12</f>
        <v>0</v>
      </c>
      <c r="P2904" s="1029" t="e">
        <f t="shared" si="474"/>
        <v>#DIV/0!</v>
      </c>
      <c r="Q2904" s="1029"/>
      <c r="R2904" s="1022">
        <f t="shared" si="466"/>
        <v>0</v>
      </c>
      <c r="S2904" s="1022">
        <f t="shared" si="467"/>
        <v>0</v>
      </c>
    </row>
    <row r="2905" spans="1:19">
      <c r="A2905" s="1022">
        <v>11</v>
      </c>
      <c r="B2905" s="1023" t="str">
        <f>'PTEP 2026'!A13</f>
        <v>PTEP11</v>
      </c>
      <c r="C2905" s="1022" t="str">
        <f t="shared" si="475"/>
        <v>PTEP</v>
      </c>
      <c r="D2905" s="1022" t="s">
        <v>50</v>
      </c>
      <c r="E2905" s="1023" t="str">
        <f>'PTEP 2026'!E13</f>
        <v>Oficina de Control Interno</v>
      </c>
      <c r="F2905" s="1022" t="str">
        <f>'PTEP 2026'!D13</f>
        <v>Realizar seguimiento de tercera línea al programa de transparencia y ética pública en los tiempos establecidos por ley, asegurar publicación de resultados en la página web</v>
      </c>
      <c r="G2905" s="1022">
        <v>2</v>
      </c>
      <c r="H2905" s="1022" t="s">
        <v>135</v>
      </c>
      <c r="I2905" s="1022">
        <f>'PTEP 2026'!Z13</f>
        <v>1</v>
      </c>
      <c r="J2905" s="1022">
        <f>'PTEP 2026'!N13+'PTEP 2026'!O13</f>
        <v>0</v>
      </c>
      <c r="K2905" s="1022">
        <f>'PTEP 2026'!AE13+'PTEP 2026'!AF13</f>
        <v>0</v>
      </c>
      <c r="L2905" s="1031">
        <f t="shared" si="465"/>
        <v>0</v>
      </c>
      <c r="M2905" s="1031">
        <f t="shared" si="464"/>
        <v>0</v>
      </c>
      <c r="N2905" s="1022">
        <f>'PTEP 2026'!O13</f>
        <v>0</v>
      </c>
      <c r="O2905" s="1022">
        <f>'PTEP 2026'!AF13</f>
        <v>0</v>
      </c>
      <c r="P2905" s="1029" t="e">
        <f t="shared" si="474"/>
        <v>#DIV/0!</v>
      </c>
      <c r="Q2905" s="1029"/>
      <c r="R2905" s="1022">
        <f t="shared" si="466"/>
        <v>0</v>
      </c>
      <c r="S2905" s="1022">
        <f t="shared" si="467"/>
        <v>0</v>
      </c>
    </row>
    <row r="2906" spans="1:19">
      <c r="A2906" s="1022">
        <v>12</v>
      </c>
      <c r="B2906" s="1023" t="str">
        <f>'PTEP 2026'!A14</f>
        <v>PTEP12</v>
      </c>
      <c r="C2906" s="1022" t="str">
        <f t="shared" si="475"/>
        <v>PTEP</v>
      </c>
      <c r="D2906" s="1022" t="s">
        <v>50</v>
      </c>
      <c r="E2906" s="1023" t="str">
        <f>'PTEP 2026'!E14</f>
        <v>Subdirección de Servicios Metrológicos y Relación con el Ciudadano
OAP</v>
      </c>
      <c r="F2906" s="1022" t="str">
        <f>'PTEP 2026'!D14</f>
        <v>Redes internas: 
Construir y mantener un repositorio interno en la INMtranet de preguntas frecuentes sobre transparencia, acceso a la información, conflictos de interés y canales de denuncia.</v>
      </c>
      <c r="G2906" s="1022">
        <v>2</v>
      </c>
      <c r="H2906" s="1022" t="s">
        <v>135</v>
      </c>
      <c r="I2906" s="1022">
        <f>'PTEP 2026'!Z14</f>
        <v>1</v>
      </c>
      <c r="J2906" s="1022">
        <f>'PTEP 2026'!N14+'PTEP 2026'!O14</f>
        <v>0</v>
      </c>
      <c r="K2906" s="1022">
        <f>'PTEP 2026'!AE14+'PTEP 2026'!AF14</f>
        <v>0</v>
      </c>
      <c r="L2906" s="1031">
        <f t="shared" si="465"/>
        <v>0</v>
      </c>
      <c r="M2906" s="1031">
        <f t="shared" si="464"/>
        <v>0</v>
      </c>
      <c r="N2906" s="1022">
        <f>'PTEP 2026'!O14</f>
        <v>0</v>
      </c>
      <c r="O2906" s="1022">
        <f>'PTEP 2026'!AF14</f>
        <v>0</v>
      </c>
      <c r="P2906" s="1029" t="e">
        <f t="shared" si="474"/>
        <v>#DIV/0!</v>
      </c>
      <c r="Q2906" s="1029"/>
      <c r="R2906" s="1022">
        <f t="shared" si="466"/>
        <v>0</v>
      </c>
      <c r="S2906" s="1022">
        <f t="shared" si="467"/>
        <v>0</v>
      </c>
    </row>
    <row r="2907" spans="1:19">
      <c r="A2907" s="1022">
        <v>13</v>
      </c>
      <c r="B2907" s="1023" t="str">
        <f>'PTEP 2026'!A15</f>
        <v>PTEP13</v>
      </c>
      <c r="C2907" s="1022" t="str">
        <f t="shared" si="475"/>
        <v>PTEP</v>
      </c>
      <c r="D2907" s="1022" t="str">
        <f t="shared" si="475"/>
        <v xml:space="preserve">Programa de Transparencia y Ética Pública </v>
      </c>
      <c r="E2907" s="1023" t="str">
        <f>'PTEP 2026'!E15</f>
        <v>Subdirección de Servicios Metrológicos y Relación con el Ciudadano
OAP</v>
      </c>
      <c r="F2907" s="1022" t="str">
        <f>'PTEP 2026'!D15</f>
        <v xml:space="preserve">Realizar cada mes, publicación de piezas gráficas o infografías de los canales de denuncia, vigentes para el año 2026. </v>
      </c>
      <c r="G2907" s="1022">
        <v>2</v>
      </c>
      <c r="H2907" s="1022" t="s">
        <v>135</v>
      </c>
      <c r="I2907" s="1022">
        <f>'PTEP 2026'!Z15</f>
        <v>8</v>
      </c>
      <c r="J2907" s="1022">
        <f>'PTEP 2026'!N15+'PTEP 2026'!O15</f>
        <v>1</v>
      </c>
      <c r="K2907" s="1022">
        <f>'PTEP 2026'!AE15+'PTEP 2026'!AF15</f>
        <v>1</v>
      </c>
      <c r="L2907" s="1031">
        <f t="shared" si="465"/>
        <v>0.125</v>
      </c>
      <c r="M2907" s="1031">
        <f t="shared" si="464"/>
        <v>0.125</v>
      </c>
      <c r="N2907" s="1022">
        <f>'PTEP 2026'!O15</f>
        <v>1</v>
      </c>
      <c r="O2907" s="1022">
        <f>'PTEP 2026'!AF15</f>
        <v>1</v>
      </c>
      <c r="P2907" s="1029">
        <f t="shared" si="474"/>
        <v>1</v>
      </c>
      <c r="Q2907" s="1029"/>
      <c r="R2907" s="1022">
        <f t="shared" si="466"/>
        <v>0</v>
      </c>
      <c r="S2907" s="1022">
        <f t="shared" si="467"/>
        <v>0</v>
      </c>
    </row>
    <row r="2908" spans="1:19">
      <c r="A2908" s="1022">
        <v>14</v>
      </c>
      <c r="B2908" s="1023" t="str">
        <f>'PTEP 2026'!A16</f>
        <v>PTEP14</v>
      </c>
      <c r="C2908" s="1022" t="str">
        <f t="shared" si="475"/>
        <v>PTEP</v>
      </c>
      <c r="D2908" s="1022" t="str">
        <f t="shared" si="475"/>
        <v xml:space="preserve">Programa de Transparencia y Ética Pública </v>
      </c>
      <c r="E2908" s="1023" t="str">
        <f>'PTEP 2026'!E16</f>
        <v>Oficina Asesora de Planeación</v>
      </c>
      <c r="F2908" s="1022" t="str">
        <f>'PTEP 2026'!D16</f>
        <v>Elaborar un informe de socialización y difusión de temas relacionados con cultura LA/FT/FP​ y Gestión Antisoborno, publicado en la página web de INM</v>
      </c>
      <c r="G2908" s="1022">
        <v>2</v>
      </c>
      <c r="H2908" s="1022" t="s">
        <v>135</v>
      </c>
      <c r="I2908" s="1022">
        <f>'PTEP 2026'!Z16</f>
        <v>4</v>
      </c>
      <c r="J2908" s="1022">
        <f>'PTEP 2026'!N16+'PTEP 2026'!O16</f>
        <v>0</v>
      </c>
      <c r="K2908" s="1022">
        <f>'PTEP 2026'!AE16+'PTEP 2026'!AF16</f>
        <v>0</v>
      </c>
      <c r="L2908" s="1031">
        <f t="shared" si="465"/>
        <v>0</v>
      </c>
      <c r="M2908" s="1031">
        <f t="shared" si="464"/>
        <v>0</v>
      </c>
      <c r="N2908" s="1022">
        <f>'PTEP 2026'!O16</f>
        <v>0</v>
      </c>
      <c r="O2908" s="1022">
        <f>'PTEP 2026'!AF16</f>
        <v>0</v>
      </c>
      <c r="P2908" s="1029" t="e">
        <f t="shared" si="474"/>
        <v>#DIV/0!</v>
      </c>
      <c r="Q2908" s="1029"/>
      <c r="R2908" s="1022">
        <f t="shared" si="466"/>
        <v>0</v>
      </c>
      <c r="S2908" s="1022">
        <f t="shared" si="467"/>
        <v>0</v>
      </c>
    </row>
    <row r="2909" spans="1:19">
      <c r="A2909" s="1022">
        <v>15</v>
      </c>
      <c r="B2909" s="1023" t="str">
        <f>'PTEP 2026'!A17</f>
        <v>PTEP15</v>
      </c>
      <c r="C2909" s="1022" t="str">
        <f t="shared" si="475"/>
        <v>PTEP</v>
      </c>
      <c r="D2909" s="1022" t="str">
        <f t="shared" si="475"/>
        <v xml:space="preserve">Programa de Transparencia y Ética Pública </v>
      </c>
      <c r="E2909" s="1023" t="str">
        <f>'PTEP 2026'!E17</f>
        <v>Oficina Asesora de Planeación / Talento Humano</v>
      </c>
      <c r="F2909" s="1022" t="str">
        <f>'PTEP 2026'!D17</f>
        <v>Aplicar encuesta sobre el Código de ética, integridad y conflicto de interés</v>
      </c>
      <c r="G2909" s="1022">
        <v>2</v>
      </c>
      <c r="H2909" s="1022" t="s">
        <v>135</v>
      </c>
      <c r="I2909" s="1022">
        <f>'PTEP 2026'!Z17</f>
        <v>2</v>
      </c>
      <c r="J2909" s="1022">
        <f>'PTEP 2026'!N17+'PTEP 2026'!O17</f>
        <v>0</v>
      </c>
      <c r="K2909" s="1022">
        <f>'PTEP 2026'!AE17+'PTEP 2026'!AF17</f>
        <v>0</v>
      </c>
      <c r="L2909" s="1031">
        <f t="shared" si="465"/>
        <v>0</v>
      </c>
      <c r="M2909" s="1031">
        <f t="shared" si="464"/>
        <v>0</v>
      </c>
      <c r="N2909" s="1022">
        <f>'PTEP 2026'!O17</f>
        <v>0</v>
      </c>
      <c r="O2909" s="1022">
        <f>'PTEP 2026'!AF17</f>
        <v>0</v>
      </c>
      <c r="P2909" s="1029" t="e">
        <f t="shared" si="474"/>
        <v>#DIV/0!</v>
      </c>
      <c r="Q2909" s="1029"/>
      <c r="R2909" s="1022">
        <f t="shared" si="466"/>
        <v>0</v>
      </c>
      <c r="S2909" s="1022">
        <f t="shared" si="467"/>
        <v>0</v>
      </c>
    </row>
    <row r="2910" spans="1:19">
      <c r="A2910" s="1022">
        <v>16</v>
      </c>
      <c r="B2910" s="1023" t="str">
        <f>'PTEP 2026'!A18</f>
        <v>PTEP16</v>
      </c>
      <c r="C2910" s="1022" t="str">
        <f t="shared" si="475"/>
        <v>PTEP</v>
      </c>
      <c r="D2910" s="1022" t="str">
        <f t="shared" si="475"/>
        <v xml:space="preserve">Programa de Transparencia y Ética Pública </v>
      </c>
      <c r="E2910" s="1023" t="str">
        <f>'PTEP 2026'!E18</f>
        <v>Oficina Asesora de Planeación</v>
      </c>
      <c r="F2910" s="1022" t="str">
        <f>'PTEP 2026'!D18</f>
        <v>Velar por la realización de la Declaración de bienes, rentas y conflictos de intereses Ley 2013 de 2019 gestionada desde el proceso de talento humano</v>
      </c>
      <c r="G2910" s="1022">
        <v>2</v>
      </c>
      <c r="H2910" s="1022" t="s">
        <v>135</v>
      </c>
      <c r="I2910" s="1022">
        <f>'PTEP 2026'!Z18</f>
        <v>1</v>
      </c>
      <c r="J2910" s="1022">
        <f>'PTEP 2026'!N18+'PTEP 2026'!O18</f>
        <v>0</v>
      </c>
      <c r="K2910" s="1022">
        <f>'PTEP 2026'!AE18+'PTEP 2026'!AF18</f>
        <v>0</v>
      </c>
      <c r="L2910" s="1031">
        <f t="shared" si="465"/>
        <v>0</v>
      </c>
      <c r="M2910" s="1031">
        <f t="shared" si="464"/>
        <v>0</v>
      </c>
      <c r="N2910" s="1022">
        <f>'PTEP 2026'!O18</f>
        <v>0</v>
      </c>
      <c r="O2910" s="1022">
        <f>'PTEP 2026'!AF18</f>
        <v>0</v>
      </c>
      <c r="P2910" s="1029" t="e">
        <f t="shared" si="474"/>
        <v>#DIV/0!</v>
      </c>
      <c r="Q2910" s="1029"/>
      <c r="R2910" s="1022">
        <f t="shared" si="466"/>
        <v>0</v>
      </c>
      <c r="S2910" s="1022">
        <f t="shared" si="467"/>
        <v>0</v>
      </c>
    </row>
    <row r="2911" spans="1:19">
      <c r="A2911" s="1022">
        <v>17</v>
      </c>
      <c r="B2911" s="1023" t="str">
        <f>'PTEP 2026'!A19</f>
        <v>PTEP17</v>
      </c>
      <c r="C2911" s="1022" t="str">
        <f t="shared" si="475"/>
        <v>PTEP</v>
      </c>
      <c r="D2911" s="1022" t="str">
        <f t="shared" si="475"/>
        <v xml:space="preserve">Programa de Transparencia y Ética Pública </v>
      </c>
      <c r="E2911" s="1023" t="str">
        <f>'PTEP 2026'!E19</f>
        <v>Subdirección de Servicios Metrológicos y Relación con el Ciudadano
OAP</v>
      </c>
      <c r="F2911"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2911" s="1022">
        <v>2</v>
      </c>
      <c r="H2911" s="1022" t="s">
        <v>135</v>
      </c>
      <c r="I2911" s="1022">
        <f>'PTEP 2026'!Z19</f>
        <v>1</v>
      </c>
      <c r="J2911" s="1022">
        <f>'PTEP 2026'!N19+'PTEP 2026'!O19</f>
        <v>0</v>
      </c>
      <c r="K2911" s="1022">
        <f>'PTEP 2026'!AE19+'PTEP 2026'!AF19</f>
        <v>0</v>
      </c>
      <c r="L2911" s="1031">
        <f t="shared" si="465"/>
        <v>0</v>
      </c>
      <c r="M2911" s="1031">
        <f t="shared" si="464"/>
        <v>0</v>
      </c>
      <c r="N2911" s="1022">
        <f>'PTEP 2026'!O19</f>
        <v>0</v>
      </c>
      <c r="O2911" s="1022">
        <f>'PTEP 2026'!AF19</f>
        <v>0</v>
      </c>
      <c r="P2911" s="1029" t="e">
        <f t="shared" si="474"/>
        <v>#DIV/0!</v>
      </c>
      <c r="Q2911" s="1029"/>
      <c r="R2911" s="1022">
        <f t="shared" si="466"/>
        <v>0</v>
      </c>
      <c r="S2911" s="1022">
        <f t="shared" si="467"/>
        <v>0</v>
      </c>
    </row>
    <row r="2912" spans="1:19" ht="12.75" customHeight="1">
      <c r="A2912" s="1022">
        <v>18</v>
      </c>
      <c r="B2912" s="1023" t="str">
        <f>'PTEP 2026'!A20</f>
        <v>PTEP18</v>
      </c>
      <c r="C2912" s="1022" t="str">
        <f t="shared" si="475"/>
        <v>PTEP</v>
      </c>
      <c r="D2912" s="1022" t="str">
        <f t="shared" si="475"/>
        <v xml:space="preserve">Programa de Transparencia y Ética Pública </v>
      </c>
      <c r="E2912" s="1023" t="str">
        <f>'PTEP 2026'!E20</f>
        <v>Oficina Asesora de Planeación</v>
      </c>
      <c r="F2912" s="1022" t="str">
        <f>'PTEP 2026'!D20</f>
        <v>Reportar en el aplicativo de datos abiertos de MinTIC (https://www.datos.gov.co/) los set de datos obligatorios e históricos definidos por el INM</v>
      </c>
      <c r="G2912" s="1022">
        <v>2</v>
      </c>
      <c r="H2912" s="1022" t="s">
        <v>135</v>
      </c>
      <c r="I2912" s="1022">
        <f>'PTEP 2026'!Z20</f>
        <v>2</v>
      </c>
      <c r="J2912" s="1022">
        <f>'PTEP 2026'!N20+'PTEP 2026'!O20</f>
        <v>1</v>
      </c>
      <c r="K2912" s="1022">
        <f>'PTEP 2026'!AE20+'PTEP 2026'!AF20</f>
        <v>1</v>
      </c>
      <c r="L2912" s="1031">
        <f t="shared" si="465"/>
        <v>0.5</v>
      </c>
      <c r="M2912" s="1031">
        <f t="shared" si="464"/>
        <v>0.5</v>
      </c>
      <c r="N2912" s="1022">
        <f>'PTEP 2026'!O20</f>
        <v>0</v>
      </c>
      <c r="O2912" s="1022">
        <f>'PTEP 2026'!AF20</f>
        <v>0</v>
      </c>
      <c r="P2912" s="1029" t="e">
        <f t="shared" si="474"/>
        <v>#DIV/0!</v>
      </c>
      <c r="Q2912" s="1029"/>
      <c r="R2912" s="1022">
        <f t="shared" si="466"/>
        <v>0</v>
      </c>
      <c r="S2912" s="1022">
        <f t="shared" si="467"/>
        <v>0</v>
      </c>
    </row>
    <row r="2913" spans="1:19">
      <c r="A2913" s="1022">
        <v>19</v>
      </c>
      <c r="B2913" s="1023" t="str">
        <f>'PTEP 2026'!A21</f>
        <v>PTEP19</v>
      </c>
      <c r="C2913" s="1022" t="str">
        <f t="shared" si="475"/>
        <v>PTEP</v>
      </c>
      <c r="D2913" s="1022" t="str">
        <f t="shared" si="475"/>
        <v xml:space="preserve">Programa de Transparencia y Ética Pública </v>
      </c>
      <c r="E2913" s="1023" t="str">
        <f>'PTEP 2026'!E21</f>
        <v>Subdirección de Servicios Metrológicos y Relación con el Ciudadano
OAP</v>
      </c>
      <c r="F2913" s="1022" t="str">
        <f>'PTEP 2026'!D21</f>
        <v>Diligenciar y reportar ante la Procuraduría General de la Nación la matriz del Índice de Transparencia y Acceso a la Información Pública – ITA</v>
      </c>
      <c r="G2913" s="1022">
        <v>2</v>
      </c>
      <c r="H2913" s="1022" t="s">
        <v>135</v>
      </c>
      <c r="I2913" s="1022">
        <f>'PTEP 2026'!Z21</f>
        <v>1</v>
      </c>
      <c r="J2913" s="1022">
        <f>'PTEP 2026'!N21+'PTEP 2026'!O21</f>
        <v>0</v>
      </c>
      <c r="K2913" s="1022">
        <f>'PTEP 2026'!AE21+'PTEP 2026'!AF21</f>
        <v>0</v>
      </c>
      <c r="L2913" s="1031">
        <f t="shared" si="465"/>
        <v>0</v>
      </c>
      <c r="M2913" s="1031">
        <f t="shared" si="464"/>
        <v>0</v>
      </c>
      <c r="N2913" s="1022">
        <f>'PTEP 2026'!O21</f>
        <v>0</v>
      </c>
      <c r="O2913" s="1022">
        <f>'PTEP 2026'!AF21</f>
        <v>0</v>
      </c>
      <c r="P2913" s="1029" t="e">
        <f t="shared" si="474"/>
        <v>#DIV/0!</v>
      </c>
      <c r="Q2913" s="1029"/>
      <c r="R2913" s="1022">
        <f t="shared" si="466"/>
        <v>0</v>
      </c>
      <c r="S2913" s="1022">
        <f t="shared" si="467"/>
        <v>0</v>
      </c>
    </row>
    <row r="2914" spans="1:19">
      <c r="A2914" s="1022">
        <v>20</v>
      </c>
      <c r="B2914" s="1023" t="str">
        <f>'PTEP 2026'!A22</f>
        <v>PTEP20</v>
      </c>
      <c r="C2914" s="1022" t="str">
        <f t="shared" si="475"/>
        <v>PTEP</v>
      </c>
      <c r="D2914" s="1022" t="str">
        <f t="shared" si="475"/>
        <v xml:space="preserve">Programa de Transparencia y Ética Pública </v>
      </c>
      <c r="E2914" s="1023" t="str">
        <f>'PTEP 2026'!E22</f>
        <v>Subdirección de Servicios Metrológicos y Relación con el Ciudadano</v>
      </c>
      <c r="F2914" s="1022" t="str">
        <f>'PTEP 2026'!D22</f>
        <v>Revisar y actualizar la información publicada en la sección de Transparencia y Acceso a la Información Pública del sitio web del INM</v>
      </c>
      <c r="G2914" s="1022">
        <v>2</v>
      </c>
      <c r="H2914" s="1022" t="s">
        <v>135</v>
      </c>
      <c r="I2914" s="1022">
        <f>'PTEP 2026'!Z22</f>
        <v>12</v>
      </c>
      <c r="J2914" s="1022">
        <f>'PTEP 2026'!N22+'PTEP 2026'!O22</f>
        <v>2</v>
      </c>
      <c r="K2914" s="1022">
        <f>'PTEP 2026'!AE22+'PTEP 2026'!AF22</f>
        <v>2</v>
      </c>
      <c r="L2914" s="1031">
        <f t="shared" si="465"/>
        <v>0.16666666666666666</v>
      </c>
      <c r="M2914" s="1031">
        <f t="shared" si="464"/>
        <v>0.16666666666666666</v>
      </c>
      <c r="N2914" s="1022">
        <f>'PTEP 2026'!O22</f>
        <v>1</v>
      </c>
      <c r="O2914" s="1022">
        <f>'PTEP 2026'!AF22</f>
        <v>1</v>
      </c>
      <c r="P2914" s="1029">
        <f t="shared" si="474"/>
        <v>1</v>
      </c>
      <c r="Q2914" s="1029"/>
      <c r="R2914" s="1022">
        <f t="shared" si="466"/>
        <v>0</v>
      </c>
      <c r="S2914" s="1022">
        <f t="shared" si="467"/>
        <v>0</v>
      </c>
    </row>
    <row r="2915" spans="1:19">
      <c r="A2915" s="1022">
        <v>21</v>
      </c>
      <c r="B2915" s="1023" t="str">
        <f>'PTEP 2026'!A23</f>
        <v>PTEP21</v>
      </c>
      <c r="C2915" s="1022" t="str">
        <f>C2886</f>
        <v>PTEP</v>
      </c>
      <c r="D2915" s="1022" t="str">
        <f>D2886</f>
        <v xml:space="preserve">Programa de Transparencia y Ética Pública </v>
      </c>
      <c r="E2915" s="1023" t="str">
        <f>'PTEP 2026'!E23</f>
        <v>Subdirección de Servicios Metrológicos y Relación con el Ciudadano</v>
      </c>
      <c r="F2915" s="1022" t="str">
        <f>'PTEP 2026'!D23</f>
        <v>Diseñar y difundir contenidos digitales (cápsulas, infografías, videos cortos o boletines) sobre integridad pública, ética y cultura de la legalidad a través de la Intranet y correo institucional.</v>
      </c>
      <c r="G2915" s="1022">
        <v>2</v>
      </c>
      <c r="H2915" s="1022" t="s">
        <v>135</v>
      </c>
      <c r="I2915" s="1022">
        <f>'PTEP 2026'!Z23</f>
        <v>3</v>
      </c>
      <c r="J2915" s="1022">
        <f>'PTEP 2026'!N23+'PTEP 2026'!O23</f>
        <v>0</v>
      </c>
      <c r="K2915" s="1022">
        <f>'PTEP 2026'!AE23+'PTEP 2026'!AF23</f>
        <v>0</v>
      </c>
      <c r="L2915" s="1031">
        <f t="shared" si="465"/>
        <v>0</v>
      </c>
      <c r="M2915" s="1031">
        <f t="shared" si="464"/>
        <v>0</v>
      </c>
      <c r="N2915" s="1022">
        <f>'PTEP 2026'!O23</f>
        <v>0</v>
      </c>
      <c r="O2915" s="1022">
        <f>'PTEP 2026'!AF23</f>
        <v>0</v>
      </c>
      <c r="P2915" s="1029" t="e">
        <f t="shared" si="474"/>
        <v>#DIV/0!</v>
      </c>
      <c r="Q2915" s="1029"/>
      <c r="R2915" s="1022">
        <f t="shared" si="466"/>
        <v>0</v>
      </c>
      <c r="S2915" s="1022">
        <f t="shared" si="467"/>
        <v>0</v>
      </c>
    </row>
    <row r="2916" spans="1:19">
      <c r="A2916" s="1022">
        <v>22</v>
      </c>
      <c r="B2916" s="1023" t="str">
        <f>'PTEP 2026'!A24</f>
        <v>PTEP22</v>
      </c>
      <c r="C2916" s="1022" t="str">
        <f t="shared" ref="C2916:D2919" si="476">C2895</f>
        <v>PTEP</v>
      </c>
      <c r="D2916" s="1022" t="str">
        <f t="shared" si="476"/>
        <v xml:space="preserve">Programa de Transparencia y Ética Pública </v>
      </c>
      <c r="E2916" s="1023" t="str">
        <f>'PTEP 2026'!E24</f>
        <v>Subdirección de Servicios Metrológicos y Relación con el Ciudadano / OAP</v>
      </c>
      <c r="F2916" s="1022" t="str">
        <f>'PTEP 2026'!D24</f>
        <v xml:space="preserve">Establecer el Plan de Participación Ciudadana del Instituto, incorporando las actividades previstas para la vigencia </v>
      </c>
      <c r="G2916" s="1022">
        <v>2</v>
      </c>
      <c r="H2916" s="1022" t="s">
        <v>135</v>
      </c>
      <c r="I2916" s="1022">
        <f>'PTEP 2026'!Z24</f>
        <v>1</v>
      </c>
      <c r="J2916" s="1022">
        <f>'PTEP 2026'!N24+'PTEP 2026'!O24</f>
        <v>1</v>
      </c>
      <c r="K2916" s="1022">
        <f>'PTEP 2026'!AE24+'PTEP 2026'!AF24</f>
        <v>1</v>
      </c>
      <c r="L2916" s="1031">
        <f t="shared" si="465"/>
        <v>1</v>
      </c>
      <c r="M2916" s="1031">
        <f t="shared" si="464"/>
        <v>1</v>
      </c>
      <c r="N2916" s="1022">
        <f>'PTEP 2026'!O24</f>
        <v>0</v>
      </c>
      <c r="O2916" s="1022">
        <f>'PTEP 2026'!AF24</f>
        <v>0</v>
      </c>
      <c r="P2916" s="1029" t="e">
        <f t="shared" si="474"/>
        <v>#DIV/0!</v>
      </c>
      <c r="Q2916" s="1029"/>
      <c r="R2916" s="1022">
        <f t="shared" si="466"/>
        <v>0</v>
      </c>
      <c r="S2916" s="1022">
        <f t="shared" si="467"/>
        <v>0</v>
      </c>
    </row>
    <row r="2917" spans="1:19">
      <c r="A2917" s="1022">
        <v>23</v>
      </c>
      <c r="B2917" s="1023" t="str">
        <f>'PTEP 2026'!A25</f>
        <v>PTEP23</v>
      </c>
      <c r="C2917" s="1022" t="str">
        <f t="shared" si="476"/>
        <v>PTEP</v>
      </c>
      <c r="D2917" s="1022" t="str">
        <f t="shared" si="476"/>
        <v xml:space="preserve">Programa de Transparencia y Ética Pública </v>
      </c>
      <c r="E2917" s="1023" t="str">
        <f>'PTEP 2026'!E25</f>
        <v>Subdirección de Servicios Metrológicos y Relación con el Ciudadano 
Comunicaciones</v>
      </c>
      <c r="F2917" s="1022" t="str">
        <f>'PTEP 2026'!D25</f>
        <v>Promover el conocimiento y acceso de los grupos de interés al Plan de Participación Ciudadana.</v>
      </c>
      <c r="G2917" s="1022">
        <v>2</v>
      </c>
      <c r="H2917" s="1022" t="s">
        <v>135</v>
      </c>
      <c r="I2917" s="1022">
        <f>'PTEP 2026'!Z25</f>
        <v>2</v>
      </c>
      <c r="J2917" s="1022">
        <f>'PTEP 2026'!N25+'PTEP 2026'!O25</f>
        <v>0</v>
      </c>
      <c r="K2917" s="1022">
        <f>'PTEP 2026'!AE25+'PTEP 2026'!AF25</f>
        <v>0</v>
      </c>
      <c r="L2917" s="1031">
        <f t="shared" si="465"/>
        <v>0</v>
      </c>
      <c r="M2917" s="1031">
        <f t="shared" si="464"/>
        <v>0</v>
      </c>
      <c r="N2917" s="1022">
        <f>'PTEP 2026'!O25</f>
        <v>0</v>
      </c>
      <c r="O2917" s="1022">
        <f>'PTEP 2026'!AF25</f>
        <v>0</v>
      </c>
      <c r="P2917" s="1029" t="e">
        <f t="shared" si="474"/>
        <v>#DIV/0!</v>
      </c>
      <c r="Q2917" s="1029"/>
      <c r="R2917" s="1022">
        <f t="shared" si="466"/>
        <v>0</v>
      </c>
      <c r="S2917" s="1022">
        <f t="shared" si="467"/>
        <v>0</v>
      </c>
    </row>
    <row r="2918" spans="1:19">
      <c r="A2918" s="1022">
        <v>24</v>
      </c>
      <c r="B2918" s="1023" t="str">
        <f>'PTEP 2026'!A26</f>
        <v>PTEP24</v>
      </c>
      <c r="C2918" s="1022" t="str">
        <f t="shared" si="476"/>
        <v>PTEP</v>
      </c>
      <c r="D2918" s="1022" t="str">
        <f t="shared" si="476"/>
        <v xml:space="preserve">Programa de Transparencia y Ética Pública </v>
      </c>
      <c r="E2918" s="1023" t="str">
        <f>'PTEP 2026'!E26</f>
        <v>Oficina Asesora de Planeación</v>
      </c>
      <c r="F2918" s="1022" t="str">
        <f>'PTEP 2026'!D26</f>
        <v>Seguimiento semestral de la implementación de la Hoja de Ruta de Arquitectura Empresarial para la mejora del Modelo de Operación por Procesos (MOP) ante el CIGD.</v>
      </c>
      <c r="G2918" s="1022">
        <v>2</v>
      </c>
      <c r="H2918" s="1022" t="s">
        <v>135</v>
      </c>
      <c r="I2918" s="1022">
        <f>'PTEP 2026'!Z26</f>
        <v>2</v>
      </c>
      <c r="J2918" s="1022">
        <f>'PTEP 2026'!N26+'PTEP 2026'!O26</f>
        <v>0</v>
      </c>
      <c r="K2918" s="1022">
        <f>'PTEP 2026'!AE26+'PTEP 2026'!AF26</f>
        <v>0</v>
      </c>
      <c r="L2918" s="1031">
        <f t="shared" si="465"/>
        <v>0</v>
      </c>
      <c r="M2918" s="1031">
        <f t="shared" si="464"/>
        <v>0</v>
      </c>
      <c r="N2918" s="1022">
        <f>'PTEP 2026'!O26</f>
        <v>0</v>
      </c>
      <c r="O2918" s="1022">
        <f>'PTEP 2026'!AF26</f>
        <v>0</v>
      </c>
      <c r="P2918" s="1029" t="e">
        <f t="shared" si="474"/>
        <v>#DIV/0!</v>
      </c>
      <c r="Q2918" s="1029"/>
      <c r="R2918" s="1022">
        <f t="shared" si="466"/>
        <v>0</v>
      </c>
      <c r="S2918" s="1022">
        <f t="shared" si="467"/>
        <v>0</v>
      </c>
    </row>
    <row r="2919" spans="1:19">
      <c r="A2919" s="1022">
        <v>25</v>
      </c>
      <c r="B2919" s="1023" t="str">
        <f>'PTEP 2026'!A27</f>
        <v>PTEP25</v>
      </c>
      <c r="C2919" s="1022" t="str">
        <f t="shared" si="476"/>
        <v>PTEP</v>
      </c>
      <c r="D2919" s="1022" t="str">
        <f t="shared" si="476"/>
        <v xml:space="preserve">Programa de Transparencia y Ética Pública </v>
      </c>
      <c r="E2919" s="1023" t="str">
        <f>'PTEP 2026'!E27</f>
        <v>Subdirección de Servicios Metrológicos y Relación con el Ciudadano / OAP</v>
      </c>
      <c r="F2919" s="1022" t="str">
        <f>'PTEP 2026'!D27</f>
        <v>Realizar una socialización y aplicar una encuesta interna para medir el nivel de conocimiento y percepción de los colaboradores frente al PTEP y la Ley 1712 de 2014.</v>
      </c>
      <c r="G2919" s="1022">
        <v>2</v>
      </c>
      <c r="H2919" s="1022" t="s">
        <v>135</v>
      </c>
      <c r="I2919" s="1022">
        <f>'PTEP 2026'!Z27</f>
        <v>2</v>
      </c>
      <c r="J2919" s="1022">
        <f>'PTEP 2026'!N27+'PTEP 2026'!O27</f>
        <v>0</v>
      </c>
      <c r="K2919" s="1022">
        <f>'PTEP 2026'!AE27+'PTEP 2026'!AF27</f>
        <v>0</v>
      </c>
      <c r="L2919" s="1031">
        <f t="shared" si="465"/>
        <v>0</v>
      </c>
      <c r="M2919" s="1031">
        <f t="shared" si="464"/>
        <v>0</v>
      </c>
      <c r="N2919" s="1022">
        <f>'PTEP 2026'!O27</f>
        <v>0</v>
      </c>
      <c r="O2919" s="1022">
        <f>'PTEP 2026'!AF27</f>
        <v>0</v>
      </c>
      <c r="P2919" s="1029" t="e">
        <f t="shared" si="474"/>
        <v>#DIV/0!</v>
      </c>
      <c r="Q2919" s="1029"/>
      <c r="R2919" s="1022">
        <f t="shared" si="466"/>
        <v>0</v>
      </c>
      <c r="S2919" s="1022">
        <f t="shared" si="467"/>
        <v>0</v>
      </c>
    </row>
    <row r="2920" spans="1:19">
      <c r="A2920" s="1022">
        <v>1</v>
      </c>
      <c r="B2920" s="1023" t="str">
        <f>'PTEP 2026'!A3</f>
        <v>PTEP1</v>
      </c>
      <c r="C2920" s="1022" t="str">
        <f t="shared" ref="C2920:D2929" si="477">C2898</f>
        <v>PTEP</v>
      </c>
      <c r="D2920" s="1022" t="str">
        <f t="shared" si="477"/>
        <v xml:space="preserve">Programa de Transparencia y Ética Pública </v>
      </c>
      <c r="E2920" s="1022" t="str">
        <f>'PTEP 2026'!E3</f>
        <v>Oficina Asesora de Planeación</v>
      </c>
      <c r="F2920" s="1022" t="str">
        <f>'PTEP 2026'!D3</f>
        <v>Realizar propuesta, someter a aprobación y socializar la política para la gestión integral de riesgos de acuerdo a la versión 7 de la Guía de Gestión integral del Riesgo del DAFP</v>
      </c>
      <c r="G2920" s="1022">
        <v>3</v>
      </c>
      <c r="H2920" s="1022" t="s">
        <v>136</v>
      </c>
      <c r="I2920" s="1022">
        <f>'PTEP 2026'!Z3</f>
        <v>2</v>
      </c>
      <c r="J2920" s="1022">
        <f>'PTEP 2026'!N3+'PTEP 2026'!O3+'PTEP 2026'!P3</f>
        <v>0</v>
      </c>
      <c r="K2920" s="1022">
        <f>'PTEP 2026'!AE3+'PTEP 2026'!AF3+'PTEP 2026'!AG3</f>
        <v>0</v>
      </c>
      <c r="L2920" s="1031">
        <f t="shared" si="465"/>
        <v>0</v>
      </c>
      <c r="M2920" s="1031">
        <f t="shared" si="464"/>
        <v>0</v>
      </c>
      <c r="N2920" s="1022">
        <f>'PTEP 2026'!P3</f>
        <v>0</v>
      </c>
      <c r="O2920" s="1022">
        <f>'PTEP 2026'!AG3</f>
        <v>0</v>
      </c>
      <c r="P2920" s="1029" t="e">
        <f t="shared" si="474"/>
        <v>#DIV/0!</v>
      </c>
      <c r="Q2920" s="1029"/>
      <c r="R2920" s="1022">
        <f t="shared" si="466"/>
        <v>0</v>
      </c>
      <c r="S2920" s="1022">
        <f t="shared" si="467"/>
        <v>0</v>
      </c>
    </row>
    <row r="2921" spans="1:19">
      <c r="A2921" s="1022">
        <v>2</v>
      </c>
      <c r="B2921" s="1023" t="str">
        <f>'PTEP 2026'!A4</f>
        <v>PTEP2</v>
      </c>
      <c r="C2921" s="1022" t="str">
        <f t="shared" si="477"/>
        <v>PTEP</v>
      </c>
      <c r="D2921" s="1022" t="str">
        <f t="shared" si="477"/>
        <v xml:space="preserve">Programa de Transparencia y Ética Pública </v>
      </c>
      <c r="E2921" s="1022" t="str">
        <f>'PTEP 2026'!E4</f>
        <v>Dirección general</v>
      </c>
      <c r="F2921" s="1022" t="str">
        <f>'PTEP 2026'!D4</f>
        <v>Definir y asignar el rol de función de cumplimiento para el INM</v>
      </c>
      <c r="G2921" s="1022">
        <v>3</v>
      </c>
      <c r="H2921" s="1022" t="s">
        <v>136</v>
      </c>
      <c r="I2921" s="1022">
        <f>'PTEP 2026'!Z4</f>
        <v>1</v>
      </c>
      <c r="J2921" s="1022">
        <f>'PTEP 2026'!N4+'PTEP 2026'!O4+'PTEP 2026'!P4</f>
        <v>0</v>
      </c>
      <c r="K2921" s="1022">
        <f>'PTEP 2026'!AE4+'PTEP 2026'!AF4+'PTEP 2026'!AG4</f>
        <v>0</v>
      </c>
      <c r="L2921" s="1031">
        <f t="shared" si="465"/>
        <v>0</v>
      </c>
      <c r="M2921" s="1031">
        <f t="shared" si="464"/>
        <v>0</v>
      </c>
      <c r="N2921" s="1022">
        <f>'PTEP 2026'!P4</f>
        <v>0</v>
      </c>
      <c r="O2921" s="1022">
        <f>'PTEP 2026'!AG4</f>
        <v>0</v>
      </c>
      <c r="P2921" s="1029" t="e">
        <f t="shared" si="474"/>
        <v>#DIV/0!</v>
      </c>
      <c r="Q2921" s="1029"/>
      <c r="R2921" s="1022">
        <f t="shared" si="466"/>
        <v>0</v>
      </c>
      <c r="S2921" s="1022">
        <f t="shared" si="467"/>
        <v>0</v>
      </c>
    </row>
    <row r="2922" spans="1:19">
      <c r="A2922" s="1022">
        <v>3</v>
      </c>
      <c r="B2922" s="1023" t="str">
        <f>'PTEP 2026'!A5</f>
        <v>PTEP3</v>
      </c>
      <c r="C2922" s="1022" t="str">
        <f t="shared" si="477"/>
        <v>PTEP</v>
      </c>
      <c r="D2922" s="1022" t="str">
        <f t="shared" si="477"/>
        <v xml:space="preserve">Programa de Transparencia y Ética Pública </v>
      </c>
      <c r="E2922" s="1022" t="str">
        <f>'PTEP 2026'!E5</f>
        <v>Oficina Asesora de Planeación / Secretaría general / asesoría Jurídica</v>
      </c>
      <c r="F2922" s="1022" t="str">
        <f>'PTEP 2026'!D5</f>
        <v xml:space="preserve">Liderar la elaboración y formalización del manual de debida diligencia para el INM de acuerdo a la versión 7 de la Guía de Gestión integral del Riesgo del DAFP. </v>
      </c>
      <c r="G2922" s="1022">
        <v>3</v>
      </c>
      <c r="H2922" s="1022" t="s">
        <v>136</v>
      </c>
      <c r="I2922" s="1022">
        <f>'PTEP 2026'!Z5</f>
        <v>1</v>
      </c>
      <c r="J2922" s="1022">
        <f>'PTEP 2026'!N5+'PTEP 2026'!O5+'PTEP 2026'!P5</f>
        <v>0</v>
      </c>
      <c r="K2922" s="1022">
        <f>'PTEP 2026'!AE5+'PTEP 2026'!AF5+'PTEP 2026'!AG5</f>
        <v>0</v>
      </c>
      <c r="L2922" s="1031">
        <f t="shared" si="465"/>
        <v>0</v>
      </c>
      <c r="M2922" s="1031">
        <f t="shared" si="464"/>
        <v>0</v>
      </c>
      <c r="N2922" s="1022">
        <f>'PTEP 2026'!P5</f>
        <v>0</v>
      </c>
      <c r="O2922" s="1022">
        <f>'PTEP 2026'!AG5</f>
        <v>0</v>
      </c>
      <c r="P2922" s="1029" t="e">
        <f t="shared" si="474"/>
        <v>#DIV/0!</v>
      </c>
      <c r="Q2922" s="1029"/>
      <c r="R2922" s="1022">
        <f t="shared" si="466"/>
        <v>0</v>
      </c>
      <c r="S2922" s="1022">
        <f t="shared" si="467"/>
        <v>0</v>
      </c>
    </row>
    <row r="2923" spans="1:19">
      <c r="A2923" s="1022">
        <v>4</v>
      </c>
      <c r="B2923" s="1023" t="str">
        <f>'PTEP 2026'!A6</f>
        <v>PTEP4</v>
      </c>
      <c r="C2923" s="1022" t="str">
        <f t="shared" si="477"/>
        <v>PTEP</v>
      </c>
      <c r="D2923" s="1022" t="str">
        <f t="shared" si="477"/>
        <v xml:space="preserve">Programa de Transparencia y Ética Pública </v>
      </c>
      <c r="E2923" s="1022" t="str">
        <f>'PTEP 2026'!E6</f>
        <v>Oficina Asesora de Planeación</v>
      </c>
      <c r="F2923"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2923" s="1022">
        <v>3</v>
      </c>
      <c r="H2923" s="1022" t="s">
        <v>136</v>
      </c>
      <c r="I2923" s="1022">
        <f>'PTEP 2026'!Z6</f>
        <v>6</v>
      </c>
      <c r="J2923" s="1022">
        <f>'PTEP 2026'!N6+'PTEP 2026'!O6+'PTEP 2026'!P6</f>
        <v>0</v>
      </c>
      <c r="K2923" s="1022">
        <f>'PTEP 2026'!AE6+'PTEP 2026'!AF6+'PTEP 2026'!AG6</f>
        <v>0</v>
      </c>
      <c r="L2923" s="1031">
        <f t="shared" si="465"/>
        <v>0</v>
      </c>
      <c r="M2923" s="1031">
        <f t="shared" si="464"/>
        <v>0</v>
      </c>
      <c r="N2923" s="1022">
        <f>'PTEP 2026'!P6</f>
        <v>0</v>
      </c>
      <c r="O2923" s="1022">
        <f>'PTEP 2026'!AG6</f>
        <v>0</v>
      </c>
      <c r="P2923" s="1029" t="e">
        <f t="shared" si="474"/>
        <v>#DIV/0!</v>
      </c>
      <c r="Q2923" s="1029"/>
      <c r="R2923" s="1022">
        <f t="shared" si="466"/>
        <v>0</v>
      </c>
      <c r="S2923" s="1022">
        <f t="shared" si="467"/>
        <v>0</v>
      </c>
    </row>
    <row r="2924" spans="1:19">
      <c r="A2924" s="1022">
        <v>5</v>
      </c>
      <c r="B2924" s="1023" t="str">
        <f>'PTEP 2026'!A7</f>
        <v>PTEP5</v>
      </c>
      <c r="C2924" s="1022" t="str">
        <f t="shared" si="477"/>
        <v>PTEP</v>
      </c>
      <c r="D2924" s="1022" t="str">
        <f t="shared" si="477"/>
        <v xml:space="preserve">Programa de Transparencia y Ética Pública </v>
      </c>
      <c r="E2924" s="1022" t="str">
        <f>'PTEP 2026'!E7</f>
        <v>Oficina Asesora de Planeación</v>
      </c>
      <c r="F2924" s="1022" t="str">
        <f>'PTEP 2026'!D7</f>
        <v>Liderar la elaboración y formalización de las políticas relacionadas con LA/FT/FP​, antisoborno, antifraude de acuerdo con la versión 7 de la Guía de Gestión integral del Riesgo del DAFP</v>
      </c>
      <c r="G2924" s="1022">
        <v>3</v>
      </c>
      <c r="H2924" s="1022" t="s">
        <v>136</v>
      </c>
      <c r="I2924" s="1022">
        <f>'PTEP 2026'!Z7</f>
        <v>1</v>
      </c>
      <c r="J2924" s="1022">
        <f>'PTEP 2026'!N7+'PTEP 2026'!O7+'PTEP 2026'!P7</f>
        <v>0</v>
      </c>
      <c r="K2924" s="1022">
        <f>'PTEP 2026'!AE7+'PTEP 2026'!AF7+'PTEP 2026'!AG7</f>
        <v>0</v>
      </c>
      <c r="L2924" s="1031">
        <f t="shared" si="465"/>
        <v>0</v>
      </c>
      <c r="M2924" s="1031">
        <f t="shared" si="464"/>
        <v>0</v>
      </c>
      <c r="N2924" s="1022">
        <f>'PTEP 2026'!P7</f>
        <v>0</v>
      </c>
      <c r="O2924" s="1022">
        <f>'PTEP 2026'!AG7</f>
        <v>0</v>
      </c>
      <c r="P2924" s="1029" t="e">
        <f t="shared" si="474"/>
        <v>#DIV/0!</v>
      </c>
      <c r="Q2924" s="1029"/>
      <c r="R2924" s="1022">
        <f t="shared" si="466"/>
        <v>0</v>
      </c>
      <c r="S2924" s="1022">
        <f t="shared" si="467"/>
        <v>0</v>
      </c>
    </row>
    <row r="2925" spans="1:19">
      <c r="A2925" s="1022">
        <v>6</v>
      </c>
      <c r="B2925" s="1023" t="str">
        <f>'PTEP 2026'!A8</f>
        <v>PTEP6</v>
      </c>
      <c r="C2925" s="1022" t="str">
        <f t="shared" si="477"/>
        <v>PTEP</v>
      </c>
      <c r="D2925" s="1022" t="str">
        <f t="shared" si="477"/>
        <v xml:space="preserve">Programa de Transparencia y Ética Pública </v>
      </c>
      <c r="E2925" s="1022" t="str">
        <f>'PTEP 2026'!E8</f>
        <v xml:space="preserve">Oficina Asesora de Planeación 
Oficina de Informática y Desarrollo Tecnológico
</v>
      </c>
      <c r="F2925" s="1022" t="str">
        <f>'PTEP 2026'!D8</f>
        <v>Hacer seguimiento y socializar la matriz de riesgos del SIG; compuesta por riesgos de gestión, corrupción, seguridad de la información y fiscales. 
(Actualizar la matriz cuando aplique dado el seguimiento realizado por las 3 líneas de defensa)</v>
      </c>
      <c r="G2925" s="1022">
        <v>3</v>
      </c>
      <c r="H2925" s="1022" t="s">
        <v>136</v>
      </c>
      <c r="I2925" s="1022">
        <f>'PTEP 2026'!Z8</f>
        <v>4</v>
      </c>
      <c r="J2925" s="1022">
        <f>'PTEP 2026'!N8+'PTEP 2026'!O8+'PTEP 2026'!P8</f>
        <v>1</v>
      </c>
      <c r="K2925" s="1022">
        <f>'PTEP 2026'!AE8+'PTEP 2026'!AF8+'PTEP 2026'!AG8</f>
        <v>1</v>
      </c>
      <c r="L2925" s="1031">
        <f t="shared" si="465"/>
        <v>0.25</v>
      </c>
      <c r="M2925" s="1031">
        <f t="shared" si="464"/>
        <v>0.25</v>
      </c>
      <c r="N2925" s="1022">
        <f>'PTEP 2026'!P8</f>
        <v>0</v>
      </c>
      <c r="O2925" s="1022">
        <f>'PTEP 2026'!AG8</f>
        <v>0</v>
      </c>
      <c r="P2925" s="1029" t="e">
        <f t="shared" si="474"/>
        <v>#DIV/0!</v>
      </c>
      <c r="Q2925" s="1029"/>
      <c r="R2925" s="1022">
        <f t="shared" si="466"/>
        <v>0</v>
      </c>
      <c r="S2925" s="1022">
        <f t="shared" si="467"/>
        <v>0</v>
      </c>
    </row>
    <row r="2926" spans="1:19">
      <c r="A2926" s="1022">
        <v>7</v>
      </c>
      <c r="B2926" s="1023" t="str">
        <f>'PTEP 2026'!A9</f>
        <v>PTEP7</v>
      </c>
      <c r="C2926" s="1022" t="str">
        <f t="shared" si="477"/>
        <v>PTEP</v>
      </c>
      <c r="D2926" s="1022" t="str">
        <f t="shared" si="477"/>
        <v xml:space="preserve">Programa de Transparencia y Ética Pública </v>
      </c>
      <c r="E2926" s="1022" t="str">
        <f>'PTEP 2026'!E9</f>
        <v>Gestión de talento humano</v>
      </c>
      <c r="F2926" s="1022" t="str">
        <f>'PTEP 2026'!D9</f>
        <v xml:space="preserve">Revisar y actualizar el procedimiento A-04-P-028 CONFLICTO DE INTERESES, validando que los lineamientos requeridos en la guía para la gestión integral del riesgo (V7), se encuentren documentados en dicho procedimiento.  </v>
      </c>
      <c r="G2926" s="1022">
        <v>3</v>
      </c>
      <c r="H2926" s="1022" t="s">
        <v>136</v>
      </c>
      <c r="I2926" s="1022">
        <f>'PTEP 2026'!Z9</f>
        <v>2</v>
      </c>
      <c r="J2926" s="1022">
        <f>'PTEP 2026'!N9+'PTEP 2026'!O9+'PTEP 2026'!P9</f>
        <v>0</v>
      </c>
      <c r="K2926" s="1022">
        <f>'PTEP 2026'!AE9+'PTEP 2026'!AF9+'PTEP 2026'!AG9</f>
        <v>0</v>
      </c>
      <c r="L2926" s="1031">
        <f t="shared" si="465"/>
        <v>0</v>
      </c>
      <c r="M2926" s="1031">
        <f t="shared" si="464"/>
        <v>0</v>
      </c>
      <c r="N2926" s="1022">
        <f>'PTEP 2026'!P9</f>
        <v>0</v>
      </c>
      <c r="O2926" s="1022">
        <f>'PTEP 2026'!AG9</f>
        <v>0</v>
      </c>
      <c r="P2926" s="1029" t="e">
        <f t="shared" si="474"/>
        <v>#DIV/0!</v>
      </c>
      <c r="Q2926" s="1029"/>
      <c r="R2926" s="1022">
        <f t="shared" si="466"/>
        <v>0</v>
      </c>
      <c r="S2926" s="1022">
        <f t="shared" si="467"/>
        <v>0</v>
      </c>
    </row>
    <row r="2927" spans="1:19">
      <c r="A2927" s="1022">
        <v>8</v>
      </c>
      <c r="B2927" s="1023" t="str">
        <f>'PTEP 2026'!A10</f>
        <v>PTEP8</v>
      </c>
      <c r="C2927" s="1022" t="str">
        <f t="shared" si="477"/>
        <v>PTEP</v>
      </c>
      <c r="D2927" s="1022" t="str">
        <f t="shared" si="477"/>
        <v xml:space="preserve">Programa de Transparencia y Ética Pública </v>
      </c>
      <c r="E2927" s="1022" t="str">
        <f>'PTEP 2026'!E10</f>
        <v>Oficina Asesora de Planeación / Secretaría general / asesoría Jurídica</v>
      </c>
      <c r="F2927" s="1022" t="str">
        <f>'PTEP 2026'!D10</f>
        <v xml:space="preserve">Liderar la elaboración del Procedimiento para el  reporte de operaciones sospechosas en el INM de acuerdo con la versión 7 de la Guía de Gestión integral del Riesgo del DAFP </v>
      </c>
      <c r="G2927" s="1022">
        <v>3</v>
      </c>
      <c r="H2927" s="1022" t="s">
        <v>136</v>
      </c>
      <c r="I2927" s="1022">
        <f>'PTEP 2026'!Z10</f>
        <v>2</v>
      </c>
      <c r="J2927" s="1022">
        <f>'PTEP 2026'!N10+'PTEP 2026'!O10+'PTEP 2026'!P10</f>
        <v>0</v>
      </c>
      <c r="K2927" s="1022">
        <f>'PTEP 2026'!AE10+'PTEP 2026'!AF10+'PTEP 2026'!AG10</f>
        <v>0</v>
      </c>
      <c r="L2927" s="1031">
        <f t="shared" si="465"/>
        <v>0</v>
      </c>
      <c r="M2927" s="1031">
        <f t="shared" si="464"/>
        <v>0</v>
      </c>
      <c r="N2927" s="1022">
        <f>'PTEP 2026'!P10</f>
        <v>0</v>
      </c>
      <c r="O2927" s="1022">
        <f>'PTEP 2026'!AG10</f>
        <v>0</v>
      </c>
      <c r="P2927" s="1029" t="e">
        <f t="shared" si="474"/>
        <v>#DIV/0!</v>
      </c>
      <c r="Q2927" s="1029"/>
      <c r="R2927" s="1022">
        <f t="shared" si="466"/>
        <v>0</v>
      </c>
      <c r="S2927" s="1022">
        <f t="shared" si="467"/>
        <v>0</v>
      </c>
    </row>
    <row r="2928" spans="1:19">
      <c r="A2928" s="1022">
        <v>9</v>
      </c>
      <c r="B2928" s="1023" t="str">
        <f>'PTEP 2026'!A11</f>
        <v>PTEP9</v>
      </c>
      <c r="C2928" s="1022" t="str">
        <f t="shared" si="477"/>
        <v>PTEP</v>
      </c>
      <c r="D2928" s="1022" t="str">
        <f t="shared" si="477"/>
        <v xml:space="preserve">Programa de Transparencia y Ética Pública </v>
      </c>
      <c r="E2928" s="1022" t="str">
        <f>'PTEP 2026'!E11</f>
        <v>Subdirección de Servicios Metrológicos y Relación con el Ciudadano</v>
      </c>
      <c r="F2928"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2928" s="1022">
        <v>3</v>
      </c>
      <c r="H2928" s="1022" t="s">
        <v>136</v>
      </c>
      <c r="I2928" s="1022">
        <f>'PTEP 2026'!Z11</f>
        <v>3</v>
      </c>
      <c r="J2928" s="1022">
        <f>'PTEP 2026'!N11+'PTEP 2026'!O11+'PTEP 2026'!P11</f>
        <v>0</v>
      </c>
      <c r="K2928" s="1022">
        <f>'PTEP 2026'!AE11+'PTEP 2026'!AF11+'PTEP 2026'!AG11</f>
        <v>0</v>
      </c>
      <c r="L2928" s="1031">
        <f t="shared" si="465"/>
        <v>0</v>
      </c>
      <c r="M2928" s="1031">
        <f t="shared" si="464"/>
        <v>0</v>
      </c>
      <c r="N2928" s="1022">
        <f>'PTEP 2026'!P11</f>
        <v>0</v>
      </c>
      <c r="O2928" s="1022">
        <f>'PTEP 2026'!AG11</f>
        <v>0</v>
      </c>
      <c r="P2928" s="1029" t="e">
        <f t="shared" si="474"/>
        <v>#DIV/0!</v>
      </c>
      <c r="Q2928" s="1029"/>
      <c r="R2928" s="1022">
        <f t="shared" si="466"/>
        <v>0</v>
      </c>
      <c r="S2928" s="1022">
        <f t="shared" si="467"/>
        <v>0</v>
      </c>
    </row>
    <row r="2929" spans="1:19" ht="15" customHeight="1">
      <c r="A2929" s="1022">
        <v>10</v>
      </c>
      <c r="B2929" s="1023" t="str">
        <f>'PTEP 2026'!A12</f>
        <v>PTEP10</v>
      </c>
      <c r="C2929" s="1022" t="str">
        <f t="shared" si="477"/>
        <v>PTEP</v>
      </c>
      <c r="D2929" s="1022" t="str">
        <f t="shared" si="477"/>
        <v xml:space="preserve">Programa de Transparencia y Ética Pública </v>
      </c>
      <c r="E2929" s="1022" t="str">
        <f>'PTEP 2026'!E12</f>
        <v>Oficina de Control Interno</v>
      </c>
      <c r="F2929" s="1022" t="str">
        <f>'PTEP 2026'!D12</f>
        <v>Realizar seguimiento de tercera línea a los riesgos identificados en la matriz de riesgos de corrupción en los tiempos establecidos por ley y asegurar publicación de resultados en la página web</v>
      </c>
      <c r="G2929" s="1022">
        <v>3</v>
      </c>
      <c r="H2929" s="1022" t="s">
        <v>136</v>
      </c>
      <c r="I2929" s="1022">
        <f>'PTEP 2026'!Z12</f>
        <v>1</v>
      </c>
      <c r="J2929" s="1022">
        <f>'PTEP 2026'!N12+'PTEP 2026'!O12+'PTEP 2026'!P12</f>
        <v>0</v>
      </c>
      <c r="K2929" s="1022">
        <f>'PTEP 2026'!AE12+'PTEP 2026'!AF12+'PTEP 2026'!AG12</f>
        <v>0</v>
      </c>
      <c r="L2929" s="1031">
        <f t="shared" si="465"/>
        <v>0</v>
      </c>
      <c r="M2929" s="1031">
        <f t="shared" si="464"/>
        <v>0</v>
      </c>
      <c r="N2929" s="1022">
        <f>'PTEP 2026'!P12</f>
        <v>0</v>
      </c>
      <c r="O2929" s="1022">
        <f>'PTEP 2026'!AG12</f>
        <v>0</v>
      </c>
      <c r="P2929" s="1029" t="e">
        <f t="shared" si="474"/>
        <v>#DIV/0!</v>
      </c>
      <c r="Q2929" s="1029"/>
      <c r="R2929" s="1022">
        <f t="shared" si="466"/>
        <v>0</v>
      </c>
      <c r="S2929" s="1022">
        <f t="shared" si="467"/>
        <v>0</v>
      </c>
    </row>
    <row r="2930" spans="1:19">
      <c r="A2930" s="1022">
        <v>11</v>
      </c>
      <c r="B2930" s="1023" t="str">
        <f>'PTEP 2026'!A13</f>
        <v>PTEP11</v>
      </c>
      <c r="C2930" s="1022" t="str">
        <f>C2908</f>
        <v>PTEP</v>
      </c>
      <c r="D2930" s="1022" t="str">
        <f>D2908</f>
        <v xml:space="preserve">Programa de Transparencia y Ética Pública </v>
      </c>
      <c r="E2930" s="1022" t="str">
        <f>'PTEP 2026'!E13</f>
        <v>Oficina de Control Interno</v>
      </c>
      <c r="F2930" s="1022" t="str">
        <f>'PTEP 2026'!D13</f>
        <v>Realizar seguimiento de tercera línea al programa de transparencia y ética pública en los tiempos establecidos por ley, asegurar publicación de resultados en la página web</v>
      </c>
      <c r="G2930" s="1022">
        <v>3</v>
      </c>
      <c r="H2930" s="1022" t="s">
        <v>136</v>
      </c>
      <c r="I2930" s="1022">
        <f>'PTEP 2026'!Z13</f>
        <v>1</v>
      </c>
      <c r="J2930" s="1022">
        <f>'PTEP 2026'!N13+'PTEP 2026'!O13+'PTEP 2026'!P13</f>
        <v>0</v>
      </c>
      <c r="K2930" s="1022">
        <f>'PTEP 2026'!AE13+'PTEP 2026'!AF13+'PTEP 2026'!AG13</f>
        <v>0</v>
      </c>
      <c r="L2930" s="1031">
        <f t="shared" si="465"/>
        <v>0</v>
      </c>
      <c r="M2930" s="1031">
        <f t="shared" si="464"/>
        <v>0</v>
      </c>
      <c r="N2930" s="1022">
        <f>'PTEP 2026'!P13</f>
        <v>0</v>
      </c>
      <c r="O2930" s="1022">
        <f>'PTEP 2026'!AG13</f>
        <v>0</v>
      </c>
      <c r="P2930" s="1029" t="e">
        <f t="shared" si="474"/>
        <v>#DIV/0!</v>
      </c>
      <c r="Q2930" s="1029"/>
      <c r="R2930" s="1022">
        <f t="shared" si="466"/>
        <v>0</v>
      </c>
      <c r="S2930" s="1022">
        <f t="shared" si="467"/>
        <v>0</v>
      </c>
    </row>
    <row r="2931" spans="1:19">
      <c r="A2931" s="1022">
        <v>12</v>
      </c>
      <c r="B2931" s="1023" t="str">
        <f>'PTEP 2026'!A14</f>
        <v>PTEP12</v>
      </c>
      <c r="C2931" s="1022" t="str">
        <f>C2909</f>
        <v>PTEP</v>
      </c>
      <c r="D2931" s="1022" t="str">
        <f>D2909</f>
        <v xml:space="preserve">Programa de Transparencia y Ética Pública </v>
      </c>
      <c r="E2931" s="1022" t="str">
        <f>'PTEP 2026'!E14</f>
        <v>Subdirección de Servicios Metrológicos y Relación con el Ciudadano
OAP</v>
      </c>
      <c r="F2931" s="1022" t="str">
        <f>'PTEP 2026'!D14</f>
        <v>Redes internas: 
Construir y mantener un repositorio interno en la INMtranet de preguntas frecuentes sobre transparencia, acceso a la información, conflictos de interés y canales de denuncia.</v>
      </c>
      <c r="G2931" s="1022">
        <v>3</v>
      </c>
      <c r="H2931" s="1022" t="s">
        <v>136</v>
      </c>
      <c r="I2931" s="1022">
        <f>'PTEP 2026'!Z14</f>
        <v>1</v>
      </c>
      <c r="J2931" s="1022">
        <f>'PTEP 2026'!N14+'PTEP 2026'!O14+'PTEP 2026'!P14</f>
        <v>0</v>
      </c>
      <c r="K2931" s="1022">
        <f>'PTEP 2026'!AE14+'PTEP 2026'!AF14+'PTEP 2026'!AG14</f>
        <v>0</v>
      </c>
      <c r="L2931" s="1031">
        <f t="shared" si="465"/>
        <v>0</v>
      </c>
      <c r="M2931" s="1031">
        <f t="shared" si="464"/>
        <v>0</v>
      </c>
      <c r="N2931" s="1022">
        <f>'PTEP 2026'!P14</f>
        <v>0</v>
      </c>
      <c r="O2931" s="1022">
        <f>'PTEP 2026'!AG14</f>
        <v>0</v>
      </c>
      <c r="P2931" s="1029" t="e">
        <f t="shared" si="474"/>
        <v>#DIV/0!</v>
      </c>
      <c r="Q2931" s="1029"/>
      <c r="R2931" s="1022">
        <f t="shared" si="466"/>
        <v>0</v>
      </c>
      <c r="S2931" s="1022">
        <f t="shared" si="467"/>
        <v>0</v>
      </c>
    </row>
    <row r="2932" spans="1:19">
      <c r="A2932" s="1022">
        <v>13</v>
      </c>
      <c r="B2932" s="1023" t="str">
        <f>'PTEP 2026'!A15</f>
        <v>PTEP13</v>
      </c>
      <c r="C2932" s="1022" t="str">
        <f t="shared" ref="C2932:D2936" si="478">C2911</f>
        <v>PTEP</v>
      </c>
      <c r="D2932" s="1022" t="str">
        <f t="shared" si="478"/>
        <v xml:space="preserve">Programa de Transparencia y Ética Pública </v>
      </c>
      <c r="E2932" s="1022" t="str">
        <f>'PTEP 2026'!E15</f>
        <v>Subdirección de Servicios Metrológicos y Relación con el Ciudadano
OAP</v>
      </c>
      <c r="F2932" s="1022" t="str">
        <f>'PTEP 2026'!D15</f>
        <v xml:space="preserve">Realizar cada mes, publicación de piezas gráficas o infografías de los canales de denuncia, vigentes para el año 2026. </v>
      </c>
      <c r="G2932" s="1022">
        <v>3</v>
      </c>
      <c r="H2932" s="1022" t="s">
        <v>136</v>
      </c>
      <c r="I2932" s="1022">
        <f>'PTEP 2026'!Z15</f>
        <v>8</v>
      </c>
      <c r="J2932" s="1022">
        <f>'PTEP 2026'!N15+'PTEP 2026'!O15+'PTEP 2026'!P15</f>
        <v>2</v>
      </c>
      <c r="K2932" s="1022">
        <f>'PTEP 2026'!AE15+'PTEP 2026'!AF15+'PTEP 2026'!AG15</f>
        <v>2</v>
      </c>
      <c r="L2932" s="1031">
        <f t="shared" si="465"/>
        <v>0.25</v>
      </c>
      <c r="M2932" s="1031">
        <f t="shared" si="464"/>
        <v>0.25</v>
      </c>
      <c r="N2932" s="1022">
        <f>'PTEP 2026'!P15</f>
        <v>1</v>
      </c>
      <c r="O2932" s="1022">
        <f>'PTEP 2026'!AG15</f>
        <v>1</v>
      </c>
      <c r="P2932" s="1029">
        <f t="shared" si="474"/>
        <v>1</v>
      </c>
      <c r="Q2932" s="1029"/>
      <c r="R2932" s="1022">
        <f t="shared" si="466"/>
        <v>0</v>
      </c>
      <c r="S2932" s="1022">
        <f t="shared" si="467"/>
        <v>0</v>
      </c>
    </row>
    <row r="2933" spans="1:19">
      <c r="A2933" s="1022">
        <v>14</v>
      </c>
      <c r="B2933" s="1023" t="str">
        <f>'PTEP 2026'!A16</f>
        <v>PTEP14</v>
      </c>
      <c r="C2933" s="1022" t="str">
        <f t="shared" si="478"/>
        <v>PTEP</v>
      </c>
      <c r="D2933" s="1022" t="str">
        <f t="shared" si="478"/>
        <v xml:space="preserve">Programa de Transparencia y Ética Pública </v>
      </c>
      <c r="E2933" s="1022" t="str">
        <f>'PTEP 2026'!E16</f>
        <v>Oficina Asesora de Planeación</v>
      </c>
      <c r="F2933" s="1022" t="str">
        <f>'PTEP 2026'!D16</f>
        <v>Elaborar un informe de socialización y difusión de temas relacionados con cultura LA/FT/FP​ y Gestión Antisoborno, publicado en la página web de INM</v>
      </c>
      <c r="G2933" s="1022">
        <v>3</v>
      </c>
      <c r="H2933" s="1022" t="s">
        <v>136</v>
      </c>
      <c r="I2933" s="1022">
        <f>'PTEP 2026'!Z16</f>
        <v>4</v>
      </c>
      <c r="J2933" s="1022">
        <f>'PTEP 2026'!N16+'PTEP 2026'!O16+'PTEP 2026'!P16</f>
        <v>0</v>
      </c>
      <c r="K2933" s="1022">
        <f>'PTEP 2026'!AE16+'PTEP 2026'!AF16+'PTEP 2026'!AG16</f>
        <v>0</v>
      </c>
      <c r="L2933" s="1031">
        <f t="shared" si="465"/>
        <v>0</v>
      </c>
      <c r="M2933" s="1031">
        <f t="shared" si="464"/>
        <v>0</v>
      </c>
      <c r="N2933" s="1022">
        <f>'PTEP 2026'!P16</f>
        <v>0</v>
      </c>
      <c r="O2933" s="1022">
        <f>'PTEP 2026'!AG16</f>
        <v>0</v>
      </c>
      <c r="P2933" s="1029" t="e">
        <f t="shared" si="474"/>
        <v>#DIV/0!</v>
      </c>
      <c r="Q2933" s="1029"/>
      <c r="R2933" s="1022">
        <f t="shared" si="466"/>
        <v>0</v>
      </c>
      <c r="S2933" s="1022">
        <f t="shared" si="467"/>
        <v>0</v>
      </c>
    </row>
    <row r="2934" spans="1:19">
      <c r="A2934" s="1022">
        <v>15</v>
      </c>
      <c r="B2934" s="1023" t="str">
        <f>'PTEP 2026'!A17</f>
        <v>PTEP15</v>
      </c>
      <c r="C2934" s="1022" t="str">
        <f t="shared" si="478"/>
        <v>PTEP</v>
      </c>
      <c r="D2934" s="1022" t="str">
        <f t="shared" si="478"/>
        <v xml:space="preserve">Programa de Transparencia y Ética Pública </v>
      </c>
      <c r="E2934" s="1022" t="str">
        <f>'PTEP 2026'!E17</f>
        <v>Oficina Asesora de Planeación / Talento Humano</v>
      </c>
      <c r="F2934" s="1022" t="str">
        <f>'PTEP 2026'!D17</f>
        <v>Aplicar encuesta sobre el Código de ética, integridad y conflicto de interés</v>
      </c>
      <c r="G2934" s="1022">
        <v>3</v>
      </c>
      <c r="H2934" s="1022" t="s">
        <v>136</v>
      </c>
      <c r="I2934" s="1022">
        <f>'PTEP 2026'!Z17</f>
        <v>2</v>
      </c>
      <c r="J2934" s="1022">
        <f>'PTEP 2026'!N17+'PTEP 2026'!O17+'PTEP 2026'!P17</f>
        <v>1</v>
      </c>
      <c r="K2934" s="1022">
        <f>'PTEP 2026'!AE17+'PTEP 2026'!AF17+'PTEP 2026'!AG17</f>
        <v>1</v>
      </c>
      <c r="L2934" s="1031">
        <f t="shared" si="465"/>
        <v>0.5</v>
      </c>
      <c r="M2934" s="1031">
        <f t="shared" si="464"/>
        <v>0.5</v>
      </c>
      <c r="N2934" s="1022">
        <f>'PTEP 2026'!P17</f>
        <v>1</v>
      </c>
      <c r="O2934" s="1022">
        <f>'PTEP 2026'!AG17</f>
        <v>1</v>
      </c>
      <c r="P2934" s="1029">
        <f t="shared" si="474"/>
        <v>1</v>
      </c>
      <c r="Q2934" s="1029"/>
      <c r="R2934" s="1022">
        <f t="shared" si="466"/>
        <v>0</v>
      </c>
      <c r="S2934" s="1022">
        <f t="shared" si="467"/>
        <v>0</v>
      </c>
    </row>
    <row r="2935" spans="1:19">
      <c r="A2935" s="1022">
        <v>16</v>
      </c>
      <c r="B2935" s="1023" t="str">
        <f>'PTEP 2026'!A18</f>
        <v>PTEP16</v>
      </c>
      <c r="C2935" s="1022" t="str">
        <f t="shared" si="478"/>
        <v>PTEP</v>
      </c>
      <c r="D2935" s="1022" t="str">
        <f t="shared" si="478"/>
        <v xml:space="preserve">Programa de Transparencia y Ética Pública </v>
      </c>
      <c r="E2935" s="1022" t="str">
        <f>'PTEP 2026'!E18</f>
        <v>Oficina Asesora de Planeación</v>
      </c>
      <c r="F2935" s="1022" t="str">
        <f>'PTEP 2026'!D18</f>
        <v>Velar por la realización de la Declaración de bienes, rentas y conflictos de intereses Ley 2013 de 2019 gestionada desde el proceso de talento humano</v>
      </c>
      <c r="G2935" s="1022">
        <v>3</v>
      </c>
      <c r="H2935" s="1022" t="s">
        <v>136</v>
      </c>
      <c r="I2935" s="1022">
        <f>'PTEP 2026'!Z18</f>
        <v>1</v>
      </c>
      <c r="J2935" s="1022">
        <f>'PTEP 2026'!N18+'PTEP 2026'!O18+'PTEP 2026'!P18</f>
        <v>0</v>
      </c>
      <c r="K2935" s="1022">
        <f>'PTEP 2026'!AE18+'PTEP 2026'!AF18+'PTEP 2026'!AG18</f>
        <v>0</v>
      </c>
      <c r="L2935" s="1031">
        <f t="shared" si="465"/>
        <v>0</v>
      </c>
      <c r="M2935" s="1031">
        <f t="shared" si="464"/>
        <v>0</v>
      </c>
      <c r="N2935" s="1022">
        <f>'PTEP 2026'!P18</f>
        <v>0</v>
      </c>
      <c r="O2935" s="1022">
        <f>'PTEP 2026'!AG18</f>
        <v>0</v>
      </c>
      <c r="P2935" s="1029" t="e">
        <f t="shared" si="474"/>
        <v>#DIV/0!</v>
      </c>
      <c r="Q2935" s="1029"/>
      <c r="R2935" s="1022">
        <f t="shared" si="466"/>
        <v>0</v>
      </c>
      <c r="S2935" s="1022">
        <f t="shared" si="467"/>
        <v>0</v>
      </c>
    </row>
    <row r="2936" spans="1:19">
      <c r="A2936" s="1022">
        <v>17</v>
      </c>
      <c r="B2936" s="1023" t="str">
        <f>'PTEP 2026'!A19</f>
        <v>PTEP17</v>
      </c>
      <c r="C2936" s="1022" t="str">
        <f t="shared" si="478"/>
        <v>PTEP</v>
      </c>
      <c r="D2936" s="1022" t="str">
        <f t="shared" si="478"/>
        <v xml:space="preserve">Programa de Transparencia y Ética Pública </v>
      </c>
      <c r="E2936" s="1022" t="str">
        <f>'PTEP 2026'!E19</f>
        <v>Subdirección de Servicios Metrológicos y Relación con el Ciudadano
OAP</v>
      </c>
      <c r="F2936"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2936" s="1022">
        <v>3</v>
      </c>
      <c r="H2936" s="1022" t="s">
        <v>136</v>
      </c>
      <c r="I2936" s="1022">
        <f>'PTEP 2026'!Z19</f>
        <v>1</v>
      </c>
      <c r="J2936" s="1022">
        <f>'PTEP 2026'!N19+'PTEP 2026'!O19+'PTEP 2026'!P19</f>
        <v>0</v>
      </c>
      <c r="K2936" s="1022">
        <f>'PTEP 2026'!AE19+'PTEP 2026'!AF19+'PTEP 2026'!AG19</f>
        <v>0</v>
      </c>
      <c r="L2936" s="1031">
        <f t="shared" si="465"/>
        <v>0</v>
      </c>
      <c r="M2936" s="1031">
        <f t="shared" si="464"/>
        <v>0</v>
      </c>
      <c r="N2936" s="1022">
        <f>'PTEP 2026'!P19</f>
        <v>0</v>
      </c>
      <c r="O2936" s="1022">
        <f>'PTEP 2026'!AG19</f>
        <v>0</v>
      </c>
      <c r="P2936" s="1029" t="e">
        <f t="shared" si="474"/>
        <v>#DIV/0!</v>
      </c>
      <c r="Q2936" s="1029"/>
      <c r="R2936" s="1022">
        <f t="shared" si="466"/>
        <v>0</v>
      </c>
      <c r="S2936" s="1022">
        <f t="shared" si="467"/>
        <v>0</v>
      </c>
    </row>
    <row r="2937" spans="1:19">
      <c r="A2937" s="1022">
        <v>18</v>
      </c>
      <c r="B2937" s="1023" t="str">
        <f>'PTEP 2026'!A20</f>
        <v>PTEP18</v>
      </c>
      <c r="C2937" s="1022" t="str">
        <f t="shared" ref="C2937:D2948" si="479">C2915</f>
        <v>PTEP</v>
      </c>
      <c r="D2937" s="1022" t="str">
        <f t="shared" si="479"/>
        <v xml:space="preserve">Programa de Transparencia y Ética Pública </v>
      </c>
      <c r="E2937" s="1022" t="str">
        <f>'PTEP 2026'!E20</f>
        <v>Oficina Asesora de Planeación</v>
      </c>
      <c r="F2937" s="1022" t="str">
        <f>'PTEP 2026'!D20</f>
        <v>Reportar en el aplicativo de datos abiertos de MinTIC (https://www.datos.gov.co/) los set de datos obligatorios e históricos definidos por el INM</v>
      </c>
      <c r="G2937" s="1022">
        <v>3</v>
      </c>
      <c r="H2937" s="1022" t="s">
        <v>136</v>
      </c>
      <c r="I2937" s="1022">
        <f>'PTEP 2026'!Z20</f>
        <v>2</v>
      </c>
      <c r="J2937" s="1022">
        <f>'PTEP 2026'!N20+'PTEP 2026'!O20+'PTEP 2026'!P20</f>
        <v>1</v>
      </c>
      <c r="K2937" s="1022">
        <f>'PTEP 2026'!AE20+'PTEP 2026'!AF20+'PTEP 2026'!AG20</f>
        <v>1</v>
      </c>
      <c r="L2937" s="1031">
        <f t="shared" si="465"/>
        <v>0.5</v>
      </c>
      <c r="M2937" s="1031">
        <f t="shared" si="464"/>
        <v>0.5</v>
      </c>
      <c r="N2937" s="1022">
        <f>'PTEP 2026'!P20</f>
        <v>0</v>
      </c>
      <c r="O2937" s="1022">
        <f>'PTEP 2026'!AG20</f>
        <v>0</v>
      </c>
      <c r="P2937" s="1029" t="e">
        <f t="shared" si="474"/>
        <v>#DIV/0!</v>
      </c>
      <c r="Q2937" s="1029"/>
      <c r="R2937" s="1022">
        <f t="shared" si="466"/>
        <v>0</v>
      </c>
      <c r="S2937" s="1022">
        <f t="shared" si="467"/>
        <v>0</v>
      </c>
    </row>
    <row r="2938" spans="1:19">
      <c r="A2938" s="1022">
        <v>19</v>
      </c>
      <c r="B2938" s="1023" t="str">
        <f>'PTEP 2026'!A21</f>
        <v>PTEP19</v>
      </c>
      <c r="C2938" s="1022" t="str">
        <f t="shared" si="479"/>
        <v>PTEP</v>
      </c>
      <c r="D2938" s="1022" t="str">
        <f t="shared" si="479"/>
        <v xml:space="preserve">Programa de Transparencia y Ética Pública </v>
      </c>
      <c r="E2938" s="1022" t="str">
        <f>'PTEP 2026'!E21</f>
        <v>Subdirección de Servicios Metrológicos y Relación con el Ciudadano
OAP</v>
      </c>
      <c r="F2938" s="1022" t="str">
        <f>'PTEP 2026'!D21</f>
        <v>Diligenciar y reportar ante la Procuraduría General de la Nación la matriz del Índice de Transparencia y Acceso a la Información Pública – ITA</v>
      </c>
      <c r="G2938" s="1022">
        <v>3</v>
      </c>
      <c r="H2938" s="1022" t="s">
        <v>136</v>
      </c>
      <c r="I2938" s="1022">
        <f>'PTEP 2026'!Z21</f>
        <v>1</v>
      </c>
      <c r="J2938" s="1022">
        <f>'PTEP 2026'!N21+'PTEP 2026'!O21+'PTEP 2026'!P21</f>
        <v>0</v>
      </c>
      <c r="K2938" s="1022">
        <f>'PTEP 2026'!AE21+'PTEP 2026'!AF21+'PTEP 2026'!AG21</f>
        <v>0</v>
      </c>
      <c r="L2938" s="1031">
        <f t="shared" si="465"/>
        <v>0</v>
      </c>
      <c r="M2938" s="1031">
        <f t="shared" si="464"/>
        <v>0</v>
      </c>
      <c r="N2938" s="1022">
        <f>'PTEP 2026'!P21</f>
        <v>0</v>
      </c>
      <c r="O2938" s="1022">
        <f>'PTEP 2026'!AG21</f>
        <v>0</v>
      </c>
      <c r="P2938" s="1029" t="e">
        <f t="shared" si="474"/>
        <v>#DIV/0!</v>
      </c>
      <c r="Q2938" s="1029"/>
      <c r="R2938" s="1022">
        <f t="shared" si="466"/>
        <v>0</v>
      </c>
      <c r="S2938" s="1022">
        <f t="shared" si="467"/>
        <v>0</v>
      </c>
    </row>
    <row r="2939" spans="1:19">
      <c r="A2939" s="1022">
        <v>20</v>
      </c>
      <c r="B2939" s="1023" t="str">
        <f>'PTEP 2026'!A22</f>
        <v>PTEP20</v>
      </c>
      <c r="C2939" s="1022" t="str">
        <f t="shared" si="479"/>
        <v>PTEP</v>
      </c>
      <c r="D2939" s="1022" t="str">
        <f t="shared" si="479"/>
        <v xml:space="preserve">Programa de Transparencia y Ética Pública </v>
      </c>
      <c r="E2939" s="1022" t="str">
        <f>'PTEP 2026'!E22</f>
        <v>Subdirección de Servicios Metrológicos y Relación con el Ciudadano</v>
      </c>
      <c r="F2939" s="1022" t="str">
        <f>'PTEP 2026'!D22</f>
        <v>Revisar y actualizar la información publicada en la sección de Transparencia y Acceso a la Información Pública del sitio web del INM</v>
      </c>
      <c r="G2939" s="1022">
        <v>3</v>
      </c>
      <c r="H2939" s="1022" t="s">
        <v>136</v>
      </c>
      <c r="I2939" s="1022">
        <f>'PTEP 2026'!Z22</f>
        <v>12</v>
      </c>
      <c r="J2939" s="1022">
        <f>'PTEP 2026'!N22+'PTEP 2026'!O22+'PTEP 2026'!P22</f>
        <v>3</v>
      </c>
      <c r="K2939" s="1022">
        <f>'PTEP 2026'!AE22+'PTEP 2026'!AF22+'PTEP 2026'!AG22</f>
        <v>3</v>
      </c>
      <c r="L2939" s="1031">
        <f t="shared" si="465"/>
        <v>0.25</v>
      </c>
      <c r="M2939" s="1031">
        <f t="shared" si="464"/>
        <v>0.25</v>
      </c>
      <c r="N2939" s="1022">
        <f>'PTEP 2026'!P22</f>
        <v>1</v>
      </c>
      <c r="O2939" s="1022">
        <f>'PTEP 2026'!AG22</f>
        <v>1</v>
      </c>
      <c r="P2939" s="1029">
        <f t="shared" si="474"/>
        <v>1</v>
      </c>
      <c r="Q2939" s="1029"/>
      <c r="R2939" s="1022">
        <f t="shared" si="466"/>
        <v>0</v>
      </c>
      <c r="S2939" s="1022">
        <f t="shared" si="467"/>
        <v>0</v>
      </c>
    </row>
    <row r="2940" spans="1:19">
      <c r="A2940" s="1022">
        <v>21</v>
      </c>
      <c r="B2940" s="1023" t="str">
        <f>'PTEP 2026'!A23</f>
        <v>PTEP21</v>
      </c>
      <c r="C2940" s="1022" t="str">
        <f t="shared" si="479"/>
        <v>PTEP</v>
      </c>
      <c r="D2940" s="1022" t="str">
        <f t="shared" si="479"/>
        <v xml:space="preserve">Programa de Transparencia y Ética Pública </v>
      </c>
      <c r="E2940" s="1022" t="str">
        <f>'PTEP 2026'!E23</f>
        <v>Subdirección de Servicios Metrológicos y Relación con el Ciudadano</v>
      </c>
      <c r="F2940" s="1022" t="str">
        <f>'PTEP 2026'!D23</f>
        <v>Diseñar y difundir contenidos digitales (cápsulas, infografías, videos cortos o boletines) sobre integridad pública, ética y cultura de la legalidad a través de la Intranet y correo institucional.</v>
      </c>
      <c r="G2940" s="1022">
        <v>3</v>
      </c>
      <c r="H2940" s="1022" t="s">
        <v>136</v>
      </c>
      <c r="I2940" s="1022">
        <f>'PTEP 2026'!Z23</f>
        <v>3</v>
      </c>
      <c r="J2940" s="1022">
        <f>'PTEP 2026'!N23+'PTEP 2026'!O23+'PTEP 2026'!P23</f>
        <v>0</v>
      </c>
      <c r="K2940" s="1022">
        <f>'PTEP 2026'!AE23+'PTEP 2026'!AF23+'PTEP 2026'!AG23</f>
        <v>0</v>
      </c>
      <c r="L2940" s="1031">
        <f t="shared" si="465"/>
        <v>0</v>
      </c>
      <c r="M2940" s="1031">
        <f t="shared" si="464"/>
        <v>0</v>
      </c>
      <c r="N2940" s="1022">
        <f>'PTEP 2026'!P23</f>
        <v>0</v>
      </c>
      <c r="O2940" s="1022">
        <f>'PTEP 2026'!AG23</f>
        <v>0</v>
      </c>
      <c r="P2940" s="1029" t="e">
        <f t="shared" si="474"/>
        <v>#DIV/0!</v>
      </c>
      <c r="Q2940" s="1029"/>
      <c r="R2940" s="1022">
        <f t="shared" si="466"/>
        <v>0</v>
      </c>
      <c r="S2940" s="1022">
        <f t="shared" si="467"/>
        <v>0</v>
      </c>
    </row>
    <row r="2941" spans="1:19">
      <c r="A2941" s="1022">
        <v>22</v>
      </c>
      <c r="B2941" s="1023" t="str">
        <f>'PTEP 2026'!A24</f>
        <v>PTEP22</v>
      </c>
      <c r="C2941" s="1022" t="str">
        <f t="shared" si="479"/>
        <v>PTEP</v>
      </c>
      <c r="D2941" s="1022" t="str">
        <f t="shared" si="479"/>
        <v xml:space="preserve">Programa de Transparencia y Ética Pública </v>
      </c>
      <c r="E2941" s="1022" t="str">
        <f>'PTEP 2026'!E24</f>
        <v>Subdirección de Servicios Metrológicos y Relación con el Ciudadano / OAP</v>
      </c>
      <c r="F2941" s="1022" t="str">
        <f>'PTEP 2026'!D24</f>
        <v xml:space="preserve">Establecer el Plan de Participación Ciudadana del Instituto, incorporando las actividades previstas para la vigencia </v>
      </c>
      <c r="G2941" s="1022">
        <v>3</v>
      </c>
      <c r="H2941" s="1022" t="s">
        <v>136</v>
      </c>
      <c r="I2941" s="1022">
        <f>'PTEP 2026'!Z24</f>
        <v>1</v>
      </c>
      <c r="J2941" s="1022">
        <f>'PTEP 2026'!N24+'PTEP 2026'!O24+'PTEP 2026'!P24</f>
        <v>1</v>
      </c>
      <c r="K2941" s="1022">
        <f>'PTEP 2026'!AE24+'PTEP 2026'!AF24+'PTEP 2026'!AG24</f>
        <v>1</v>
      </c>
      <c r="L2941" s="1031">
        <f t="shared" si="465"/>
        <v>1</v>
      </c>
      <c r="M2941" s="1031">
        <f t="shared" si="464"/>
        <v>1</v>
      </c>
      <c r="N2941" s="1022">
        <f>'PTEP 2026'!P24</f>
        <v>0</v>
      </c>
      <c r="O2941" s="1022">
        <f>'PTEP 2026'!AG24</f>
        <v>0</v>
      </c>
      <c r="P2941" s="1029" t="e">
        <f t="shared" si="474"/>
        <v>#DIV/0!</v>
      </c>
      <c r="Q2941" s="1029"/>
      <c r="R2941" s="1022">
        <f t="shared" si="466"/>
        <v>0</v>
      </c>
      <c r="S2941" s="1022">
        <f t="shared" si="467"/>
        <v>0</v>
      </c>
    </row>
    <row r="2942" spans="1:19">
      <c r="A2942" s="1022">
        <v>23</v>
      </c>
      <c r="B2942" s="1023" t="str">
        <f>'PTEP 2026'!A25</f>
        <v>PTEP23</v>
      </c>
      <c r="C2942" s="1022" t="str">
        <f t="shared" si="479"/>
        <v>PTEP</v>
      </c>
      <c r="D2942" s="1022" t="str">
        <f t="shared" si="479"/>
        <v xml:space="preserve">Programa de Transparencia y Ética Pública </v>
      </c>
      <c r="E2942" s="1022" t="str">
        <f>'PTEP 2026'!E25</f>
        <v>Subdirección de Servicios Metrológicos y Relación con el Ciudadano 
Comunicaciones</v>
      </c>
      <c r="F2942" s="1022" t="str">
        <f>'PTEP 2026'!D25</f>
        <v>Promover el conocimiento y acceso de los grupos de interés al Plan de Participación Ciudadana.</v>
      </c>
      <c r="G2942" s="1022">
        <v>3</v>
      </c>
      <c r="H2942" s="1022" t="s">
        <v>136</v>
      </c>
      <c r="I2942" s="1022">
        <f>'PTEP 2026'!Z25</f>
        <v>2</v>
      </c>
      <c r="J2942" s="1022">
        <f>'PTEP 2026'!N25+'PTEP 2026'!O25+'PTEP 2026'!P25</f>
        <v>1</v>
      </c>
      <c r="K2942" s="1022">
        <f>'PTEP 2026'!AE25+'PTEP 2026'!AF25+'PTEP 2026'!AG25</f>
        <v>1</v>
      </c>
      <c r="L2942" s="1031">
        <f t="shared" si="465"/>
        <v>0.5</v>
      </c>
      <c r="M2942" s="1031">
        <f t="shared" si="464"/>
        <v>0.5</v>
      </c>
      <c r="N2942" s="1022">
        <f>'PTEP 2026'!P25</f>
        <v>1</v>
      </c>
      <c r="O2942" s="1022">
        <f>'PTEP 2026'!AG25</f>
        <v>1</v>
      </c>
      <c r="P2942" s="1029">
        <f t="shared" si="474"/>
        <v>1</v>
      </c>
      <c r="Q2942" s="1029"/>
      <c r="R2942" s="1022">
        <f t="shared" si="466"/>
        <v>0</v>
      </c>
      <c r="S2942" s="1022">
        <f t="shared" si="467"/>
        <v>0</v>
      </c>
    </row>
    <row r="2943" spans="1:19">
      <c r="A2943" s="1022">
        <v>24</v>
      </c>
      <c r="B2943" s="1023" t="str">
        <f>'PTEP 2026'!A26</f>
        <v>PTEP24</v>
      </c>
      <c r="C2943" s="1022" t="str">
        <f t="shared" si="479"/>
        <v>PTEP</v>
      </c>
      <c r="D2943" s="1022" t="str">
        <f t="shared" si="479"/>
        <v xml:space="preserve">Programa de Transparencia y Ética Pública </v>
      </c>
      <c r="E2943" s="1022" t="str">
        <f>'PTEP 2026'!E26</f>
        <v>Oficina Asesora de Planeación</v>
      </c>
      <c r="F2943" s="1022" t="str">
        <f>'PTEP 2026'!D26</f>
        <v>Seguimiento semestral de la implementación de la Hoja de Ruta de Arquitectura Empresarial para la mejora del Modelo de Operación por Procesos (MOP) ante el CIGD.</v>
      </c>
      <c r="G2943" s="1022">
        <v>3</v>
      </c>
      <c r="H2943" s="1022" t="s">
        <v>136</v>
      </c>
      <c r="I2943" s="1022">
        <f>'PTEP 2026'!Z26</f>
        <v>2</v>
      </c>
      <c r="J2943" s="1022">
        <f>'PTEP 2026'!N26+'PTEP 2026'!O26+'PTEP 2026'!P26</f>
        <v>0</v>
      </c>
      <c r="K2943" s="1022">
        <f>'PTEP 2026'!AE26+'PTEP 2026'!AF26+'PTEP 2026'!AG26</f>
        <v>0</v>
      </c>
      <c r="L2943" s="1031">
        <f t="shared" si="465"/>
        <v>0</v>
      </c>
      <c r="M2943" s="1031">
        <f t="shared" si="464"/>
        <v>0</v>
      </c>
      <c r="N2943" s="1022">
        <f>'PTEP 2026'!P26</f>
        <v>0</v>
      </c>
      <c r="O2943" s="1022">
        <f>'PTEP 2026'!AG26</f>
        <v>0</v>
      </c>
      <c r="P2943" s="1029" t="e">
        <f t="shared" si="474"/>
        <v>#DIV/0!</v>
      </c>
      <c r="Q2943" s="1029"/>
      <c r="R2943" s="1022">
        <f t="shared" si="466"/>
        <v>0</v>
      </c>
      <c r="S2943" s="1022">
        <f t="shared" si="467"/>
        <v>0</v>
      </c>
    </row>
    <row r="2944" spans="1:19">
      <c r="A2944" s="1022">
        <v>25</v>
      </c>
      <c r="B2944" s="1023" t="str">
        <f>'PTEP 2026'!A27</f>
        <v>PTEP25</v>
      </c>
      <c r="C2944" s="1022" t="str">
        <f t="shared" si="479"/>
        <v>PTEP</v>
      </c>
      <c r="D2944" s="1022" t="str">
        <f t="shared" si="479"/>
        <v xml:space="preserve">Programa de Transparencia y Ética Pública </v>
      </c>
      <c r="E2944" s="1022" t="str">
        <f>'PTEP 2026'!E27</f>
        <v>Subdirección de Servicios Metrológicos y Relación con el Ciudadano / OAP</v>
      </c>
      <c r="F2944" s="1022" t="str">
        <f>'PTEP 2026'!D27</f>
        <v>Realizar una socialización y aplicar una encuesta interna para medir el nivel de conocimiento y percepción de los colaboradores frente al PTEP y la Ley 1712 de 2014.</v>
      </c>
      <c r="G2944" s="1022">
        <v>3</v>
      </c>
      <c r="H2944" s="1022" t="s">
        <v>136</v>
      </c>
      <c r="I2944" s="1022">
        <f>'PTEP 2026'!Z27</f>
        <v>2</v>
      </c>
      <c r="J2944" s="1022">
        <f>'PTEP 2026'!N27+'PTEP 2026'!O27+'PTEP 2026'!P27</f>
        <v>0</v>
      </c>
      <c r="K2944" s="1022">
        <f>'PTEP 2026'!AE27+'PTEP 2026'!AF27+'PTEP 2026'!AG27</f>
        <v>0</v>
      </c>
      <c r="L2944" s="1031">
        <f t="shared" si="465"/>
        <v>0</v>
      </c>
      <c r="M2944" s="1031">
        <f t="shared" si="464"/>
        <v>0</v>
      </c>
      <c r="N2944" s="1022">
        <f>'PTEP 2026'!P27</f>
        <v>0</v>
      </c>
      <c r="O2944" s="1022">
        <f>'PTEP 2026'!AG27</f>
        <v>0</v>
      </c>
      <c r="P2944" s="1029" t="e">
        <f t="shared" si="474"/>
        <v>#DIV/0!</v>
      </c>
      <c r="Q2944" s="1029"/>
      <c r="R2944" s="1022">
        <f t="shared" si="466"/>
        <v>0</v>
      </c>
      <c r="S2944" s="1022">
        <f t="shared" si="467"/>
        <v>0</v>
      </c>
    </row>
    <row r="2945" spans="1:19">
      <c r="A2945" s="1022">
        <v>1</v>
      </c>
      <c r="B2945" s="1023" t="str">
        <f>'PTEP 2026'!A3</f>
        <v>PTEP1</v>
      </c>
      <c r="C2945" s="1022" t="str">
        <f t="shared" si="479"/>
        <v>PTEP</v>
      </c>
      <c r="D2945" s="1022" t="str">
        <f t="shared" si="479"/>
        <v xml:space="preserve">Programa de Transparencia y Ética Pública </v>
      </c>
      <c r="E2945" s="1022" t="str">
        <f>'PTEP 2026'!E3</f>
        <v>Oficina Asesora de Planeación</v>
      </c>
      <c r="F2945" s="1022" t="str">
        <f>'PTEP 2026'!D3</f>
        <v>Realizar propuesta, someter a aprobación y socializar la política para la gestión integral de riesgos de acuerdo a la versión 7 de la Guía de Gestión integral del Riesgo del DAFP</v>
      </c>
      <c r="G2945" s="1022">
        <v>4</v>
      </c>
      <c r="H2945" s="1022" t="s">
        <v>137</v>
      </c>
      <c r="I2945" s="1022">
        <f>'PTEP 2026'!Z3</f>
        <v>2</v>
      </c>
      <c r="J2945" s="1022">
        <f>'PTEP 2026'!N3+'PTEP 2026'!O3+'PTEP 2026'!P3+'PTEP 2026'!Q3</f>
        <v>0</v>
      </c>
      <c r="K2945" s="1022">
        <f>'PTEP 2026'!AE3+'PTEP 2026'!AF3+'PTEP 2026'!AG3+'PTEP 2026'!AH3</f>
        <v>0</v>
      </c>
      <c r="L2945" s="1031">
        <f t="shared" si="465"/>
        <v>0</v>
      </c>
      <c r="M2945" s="1031">
        <f t="shared" si="464"/>
        <v>0</v>
      </c>
      <c r="N2945" s="1022">
        <f>'PTEP 2026'!Q3</f>
        <v>0</v>
      </c>
      <c r="O2945" s="1022">
        <f>'PTEP 2026'!AH3</f>
        <v>0</v>
      </c>
      <c r="P2945" s="1029" t="e">
        <f t="shared" si="474"/>
        <v>#DIV/0!</v>
      </c>
      <c r="Q2945" s="1029"/>
      <c r="R2945" s="1022">
        <f t="shared" si="466"/>
        <v>0</v>
      </c>
      <c r="S2945" s="1022">
        <f t="shared" si="467"/>
        <v>0</v>
      </c>
    </row>
    <row r="2946" spans="1:19" ht="12.75" customHeight="1">
      <c r="A2946" s="1022">
        <v>2</v>
      </c>
      <c r="B2946" s="1023" t="str">
        <f>'PTEP 2026'!A4</f>
        <v>PTEP2</v>
      </c>
      <c r="C2946" s="1022" t="str">
        <f t="shared" si="479"/>
        <v>PTEP</v>
      </c>
      <c r="D2946" s="1022" t="str">
        <f t="shared" si="479"/>
        <v xml:space="preserve">Programa de Transparencia y Ética Pública </v>
      </c>
      <c r="E2946" s="1022" t="str">
        <f>'PTEP 2026'!E4</f>
        <v>Dirección general</v>
      </c>
      <c r="F2946" s="1022" t="str">
        <f>'PTEP 2026'!D4</f>
        <v>Definir y asignar el rol de función de cumplimiento para el INM</v>
      </c>
      <c r="G2946" s="1022">
        <v>4</v>
      </c>
      <c r="H2946" s="1022" t="s">
        <v>137</v>
      </c>
      <c r="I2946" s="1022">
        <f>'PTEP 2026'!Z4</f>
        <v>1</v>
      </c>
      <c r="J2946" s="1022">
        <f>'PTEP 2026'!N4+'PTEP 2026'!O4+'PTEP 2026'!P4+'PTEP 2026'!Q4</f>
        <v>0</v>
      </c>
      <c r="K2946" s="1022">
        <f>'PTEP 2026'!AE4+'PTEP 2026'!AF4+'PTEP 2026'!AG4+'PTEP 2026'!AH4</f>
        <v>0</v>
      </c>
      <c r="L2946" s="1031">
        <f t="shared" si="465"/>
        <v>0</v>
      </c>
      <c r="M2946" s="1031">
        <f t="shared" si="464"/>
        <v>0</v>
      </c>
      <c r="N2946" s="1022">
        <f>'PTEP 2026'!Q4</f>
        <v>0</v>
      </c>
      <c r="O2946" s="1022">
        <f>'PTEP 2026'!AH4</f>
        <v>0</v>
      </c>
      <c r="P2946" s="1029" t="e">
        <f t="shared" si="474"/>
        <v>#DIV/0!</v>
      </c>
      <c r="Q2946" s="1029"/>
      <c r="R2946" s="1022">
        <f t="shared" si="466"/>
        <v>0</v>
      </c>
      <c r="S2946" s="1022">
        <f t="shared" si="467"/>
        <v>0</v>
      </c>
    </row>
    <row r="2947" spans="1:19">
      <c r="A2947" s="1022">
        <v>3</v>
      </c>
      <c r="B2947" s="1023" t="str">
        <f>'PTEP 2026'!A5</f>
        <v>PTEP3</v>
      </c>
      <c r="C2947" s="1022" t="str">
        <f t="shared" si="479"/>
        <v>PTEP</v>
      </c>
      <c r="D2947" s="1022" t="str">
        <f t="shared" si="479"/>
        <v xml:space="preserve">Programa de Transparencia y Ética Pública </v>
      </c>
      <c r="E2947" s="1022" t="str">
        <f>'PTEP 2026'!E5</f>
        <v>Oficina Asesora de Planeación / Secretaría general / asesoría Jurídica</v>
      </c>
      <c r="F2947" s="1022" t="str">
        <f>'PTEP 2026'!D5</f>
        <v xml:space="preserve">Liderar la elaboración y formalización del manual de debida diligencia para el INM de acuerdo a la versión 7 de la Guía de Gestión integral del Riesgo del DAFP. </v>
      </c>
      <c r="G2947" s="1022">
        <v>4</v>
      </c>
      <c r="H2947" s="1022" t="s">
        <v>137</v>
      </c>
      <c r="I2947" s="1022">
        <f>'PTEP 2026'!Z5</f>
        <v>1</v>
      </c>
      <c r="J2947" s="1022">
        <f>'PTEP 2026'!N5+'PTEP 2026'!O5+'PTEP 2026'!P5+'PTEP 2026'!Q5</f>
        <v>0</v>
      </c>
      <c r="K2947" s="1022">
        <f>'PTEP 2026'!AE5+'PTEP 2026'!AF5+'PTEP 2026'!AG5+'PTEP 2026'!AH5</f>
        <v>0</v>
      </c>
      <c r="L2947" s="1031">
        <f t="shared" si="465"/>
        <v>0</v>
      </c>
      <c r="M2947" s="1031">
        <f t="shared" si="464"/>
        <v>0</v>
      </c>
      <c r="N2947" s="1022">
        <f>'PTEP 2026'!Q5</f>
        <v>0</v>
      </c>
      <c r="O2947" s="1022">
        <f>'PTEP 2026'!AH5</f>
        <v>0</v>
      </c>
      <c r="P2947" s="1029" t="e">
        <f t="shared" si="474"/>
        <v>#DIV/0!</v>
      </c>
      <c r="Q2947" s="1029"/>
      <c r="R2947" s="1022">
        <f t="shared" si="466"/>
        <v>0</v>
      </c>
      <c r="S2947" s="1022">
        <f t="shared" si="467"/>
        <v>0</v>
      </c>
    </row>
    <row r="2948" spans="1:19">
      <c r="A2948" s="1022">
        <v>4</v>
      </c>
      <c r="B2948" s="1023" t="str">
        <f>'PTEP 2026'!A6</f>
        <v>PTEP4</v>
      </c>
      <c r="C2948" s="1022" t="str">
        <f t="shared" si="479"/>
        <v>PTEP</v>
      </c>
      <c r="D2948" s="1022" t="str">
        <f t="shared" si="479"/>
        <v xml:space="preserve">Programa de Transparencia y Ética Pública </v>
      </c>
      <c r="E2948" s="1022" t="str">
        <f>'PTEP 2026'!E6</f>
        <v>Oficina Asesora de Planeación</v>
      </c>
      <c r="F2948"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2948" s="1022">
        <v>4</v>
      </c>
      <c r="H2948" s="1022" t="s">
        <v>137</v>
      </c>
      <c r="I2948" s="1022">
        <f>'PTEP 2026'!Z6</f>
        <v>6</v>
      </c>
      <c r="J2948" s="1022">
        <f>'PTEP 2026'!N6+'PTEP 2026'!O6+'PTEP 2026'!P6+'PTEP 2026'!Q6</f>
        <v>0</v>
      </c>
      <c r="K2948" s="1022">
        <f>'PTEP 2026'!AE6+'PTEP 2026'!AF6+'PTEP 2026'!AG6+'PTEP 2026'!AH6</f>
        <v>0</v>
      </c>
      <c r="L2948" s="1031">
        <f t="shared" si="465"/>
        <v>0</v>
      </c>
      <c r="M2948" s="1031">
        <f t="shared" si="464"/>
        <v>0</v>
      </c>
      <c r="N2948" s="1022">
        <f>'PTEP 2026'!Q6</f>
        <v>0</v>
      </c>
      <c r="O2948" s="1022">
        <f>'PTEP 2026'!AH6</f>
        <v>0</v>
      </c>
      <c r="P2948" s="1029" t="e">
        <f t="shared" si="474"/>
        <v>#DIV/0!</v>
      </c>
      <c r="Q2948" s="1029"/>
      <c r="R2948" s="1022">
        <f t="shared" si="466"/>
        <v>0</v>
      </c>
      <c r="S2948" s="1022">
        <f t="shared" si="467"/>
        <v>0</v>
      </c>
    </row>
    <row r="2949" spans="1:19">
      <c r="A2949" s="1022">
        <v>5</v>
      </c>
      <c r="B2949" s="1023" t="str">
        <f>'PTEP 2026'!A7</f>
        <v>PTEP5</v>
      </c>
      <c r="C2949" s="1022" t="str">
        <f t="shared" ref="C2949:D2953" si="480">C2928</f>
        <v>PTEP</v>
      </c>
      <c r="D2949" s="1022" t="str">
        <f t="shared" si="480"/>
        <v xml:space="preserve">Programa de Transparencia y Ética Pública </v>
      </c>
      <c r="E2949" s="1022" t="str">
        <f>'PTEP 2026'!E7</f>
        <v>Oficina Asesora de Planeación</v>
      </c>
      <c r="F2949" s="1022" t="str">
        <f>'PTEP 2026'!D7</f>
        <v>Liderar la elaboración y formalización de las políticas relacionadas con LA/FT/FP​, antisoborno, antifraude de acuerdo con la versión 7 de la Guía de Gestión integral del Riesgo del DAFP</v>
      </c>
      <c r="G2949" s="1022">
        <v>4</v>
      </c>
      <c r="H2949" s="1022" t="s">
        <v>137</v>
      </c>
      <c r="I2949" s="1022">
        <f>'PTEP 2026'!Z7</f>
        <v>1</v>
      </c>
      <c r="J2949" s="1022">
        <f>'PTEP 2026'!N7+'PTEP 2026'!O7+'PTEP 2026'!P7+'PTEP 2026'!Q7</f>
        <v>0</v>
      </c>
      <c r="K2949" s="1022">
        <f>'PTEP 2026'!AE7+'PTEP 2026'!AF7+'PTEP 2026'!AG7+'PTEP 2026'!AH7</f>
        <v>0</v>
      </c>
      <c r="L2949" s="1031">
        <f t="shared" si="465"/>
        <v>0</v>
      </c>
      <c r="M2949" s="1031">
        <f t="shared" si="464"/>
        <v>0</v>
      </c>
      <c r="N2949" s="1022">
        <f>'PTEP 2026'!Q7</f>
        <v>0</v>
      </c>
      <c r="O2949" s="1022">
        <f>'PTEP 2026'!AH7</f>
        <v>0</v>
      </c>
      <c r="P2949" s="1029" t="e">
        <f t="shared" si="474"/>
        <v>#DIV/0!</v>
      </c>
      <c r="Q2949" s="1029"/>
      <c r="R2949" s="1022">
        <f t="shared" si="466"/>
        <v>0</v>
      </c>
      <c r="S2949" s="1022">
        <f t="shared" si="467"/>
        <v>0</v>
      </c>
    </row>
    <row r="2950" spans="1:19">
      <c r="A2950" s="1022">
        <v>6</v>
      </c>
      <c r="B2950" s="1023" t="str">
        <f>'PTEP 2026'!A8</f>
        <v>PTEP6</v>
      </c>
      <c r="C2950" s="1022" t="str">
        <f t="shared" si="480"/>
        <v>PTEP</v>
      </c>
      <c r="D2950" s="1022" t="str">
        <f t="shared" si="480"/>
        <v xml:space="preserve">Programa de Transparencia y Ética Pública </v>
      </c>
      <c r="E2950" s="1022" t="str">
        <f>'PTEP 2026'!E8</f>
        <v xml:space="preserve">Oficina Asesora de Planeación 
Oficina de Informática y Desarrollo Tecnológico
</v>
      </c>
      <c r="F2950" s="1022" t="str">
        <f>'PTEP 2026'!D8</f>
        <v>Hacer seguimiento y socializar la matriz de riesgos del SIG; compuesta por riesgos de gestión, corrupción, seguridad de la información y fiscales. 
(Actualizar la matriz cuando aplique dado el seguimiento realizado por las 3 líneas de defensa)</v>
      </c>
      <c r="G2950" s="1022">
        <v>4</v>
      </c>
      <c r="H2950" s="1022" t="s">
        <v>137</v>
      </c>
      <c r="I2950" s="1022">
        <f>'PTEP 2026'!Z8</f>
        <v>4</v>
      </c>
      <c r="J2950" s="1022">
        <f>'PTEP 2026'!N8+'PTEP 2026'!O8+'PTEP 2026'!P8+'PTEP 2026'!Q8</f>
        <v>2</v>
      </c>
      <c r="K2950" s="1022">
        <f>'PTEP 2026'!AE8+'PTEP 2026'!AF8+'PTEP 2026'!AG8+'PTEP 2026'!AH8</f>
        <v>1</v>
      </c>
      <c r="L2950" s="1031">
        <f t="shared" si="465"/>
        <v>0.5</v>
      </c>
      <c r="M2950" s="1031">
        <f t="shared" si="464"/>
        <v>0.25</v>
      </c>
      <c r="N2950" s="1022">
        <f>'PTEP 2026'!Q8</f>
        <v>1</v>
      </c>
      <c r="O2950" s="1022">
        <f>'PTEP 2026'!AH8</f>
        <v>0</v>
      </c>
      <c r="P2950" s="1029">
        <f t="shared" si="474"/>
        <v>0</v>
      </c>
      <c r="Q2950" s="1029"/>
      <c r="R2950" s="1022">
        <f t="shared" si="466"/>
        <v>-1</v>
      </c>
      <c r="S2950" s="1022">
        <f t="shared" si="467"/>
        <v>-1</v>
      </c>
    </row>
    <row r="2951" spans="1:19">
      <c r="A2951" s="1022">
        <v>7</v>
      </c>
      <c r="B2951" s="1023" t="str">
        <f>'PTEP 2026'!A9</f>
        <v>PTEP7</v>
      </c>
      <c r="C2951" s="1022" t="str">
        <f t="shared" si="480"/>
        <v>PTEP</v>
      </c>
      <c r="D2951" s="1022" t="str">
        <f t="shared" si="480"/>
        <v xml:space="preserve">Programa de Transparencia y Ética Pública </v>
      </c>
      <c r="E2951" s="1022" t="str">
        <f>'PTEP 2026'!E9</f>
        <v>Gestión de talento humano</v>
      </c>
      <c r="F2951" s="1022" t="str">
        <f>'PTEP 2026'!D9</f>
        <v xml:space="preserve">Revisar y actualizar el procedimiento A-04-P-028 CONFLICTO DE INTERESES, validando que los lineamientos requeridos en la guía para la gestión integral del riesgo (V7), se encuentren documentados en dicho procedimiento.  </v>
      </c>
      <c r="G2951" s="1022">
        <v>4</v>
      </c>
      <c r="H2951" s="1022" t="s">
        <v>137</v>
      </c>
      <c r="I2951" s="1022">
        <f>'PTEP 2026'!Z9</f>
        <v>2</v>
      </c>
      <c r="J2951" s="1022">
        <f>'PTEP 2026'!N9+'PTEP 2026'!O9+'PTEP 2026'!P9+'PTEP 2026'!Q9</f>
        <v>0</v>
      </c>
      <c r="K2951" s="1022">
        <f>'PTEP 2026'!AE9+'PTEP 2026'!AF9+'PTEP 2026'!AG9+'PTEP 2026'!AH9</f>
        <v>0</v>
      </c>
      <c r="L2951" s="1031">
        <f t="shared" si="465"/>
        <v>0</v>
      </c>
      <c r="M2951" s="1031">
        <f t="shared" ref="M2951:M3014" si="481">K2951/I2951</f>
        <v>0</v>
      </c>
      <c r="N2951" s="1022">
        <f>'PTEP 2026'!Q9</f>
        <v>0</v>
      </c>
      <c r="O2951" s="1022">
        <f>'PTEP 2026'!AH9</f>
        <v>0</v>
      </c>
      <c r="P2951" s="1029" t="e">
        <f t="shared" si="474"/>
        <v>#DIV/0!</v>
      </c>
      <c r="Q2951" s="1029"/>
      <c r="R2951" s="1022">
        <f t="shared" si="466"/>
        <v>0</v>
      </c>
      <c r="S2951" s="1022">
        <f t="shared" si="467"/>
        <v>0</v>
      </c>
    </row>
    <row r="2952" spans="1:19">
      <c r="A2952" s="1022">
        <v>8</v>
      </c>
      <c r="B2952" s="1023" t="str">
        <f>'PTEP 2026'!A10</f>
        <v>PTEP8</v>
      </c>
      <c r="C2952" s="1022" t="str">
        <f t="shared" si="480"/>
        <v>PTEP</v>
      </c>
      <c r="D2952" s="1022" t="str">
        <f t="shared" si="480"/>
        <v xml:space="preserve">Programa de Transparencia y Ética Pública </v>
      </c>
      <c r="E2952" s="1022" t="str">
        <f>'PTEP 2026'!E10</f>
        <v>Oficina Asesora de Planeación / Secretaría general / asesoría Jurídica</v>
      </c>
      <c r="F2952" s="1022" t="str">
        <f>'PTEP 2026'!D10</f>
        <v xml:space="preserve">Liderar la elaboración del Procedimiento para el  reporte de operaciones sospechosas en el INM de acuerdo con la versión 7 de la Guía de Gestión integral del Riesgo del DAFP </v>
      </c>
      <c r="G2952" s="1022">
        <v>4</v>
      </c>
      <c r="H2952" s="1022" t="s">
        <v>137</v>
      </c>
      <c r="I2952" s="1022">
        <f>'PTEP 2026'!Z10</f>
        <v>2</v>
      </c>
      <c r="J2952" s="1022">
        <f>'PTEP 2026'!N10+'PTEP 2026'!O10+'PTEP 2026'!P10+'PTEP 2026'!Q10</f>
        <v>0</v>
      </c>
      <c r="K2952" s="1022">
        <f>'PTEP 2026'!AE10+'PTEP 2026'!AF10+'PTEP 2026'!AG10+'PTEP 2026'!AH10</f>
        <v>0</v>
      </c>
      <c r="L2952" s="1031">
        <f t="shared" si="465"/>
        <v>0</v>
      </c>
      <c r="M2952" s="1031">
        <f t="shared" si="481"/>
        <v>0</v>
      </c>
      <c r="N2952" s="1022">
        <f>'PTEP 2026'!Q10</f>
        <v>0</v>
      </c>
      <c r="O2952" s="1022">
        <f>'PTEP 2026'!AH10</f>
        <v>0</v>
      </c>
      <c r="P2952" s="1029" t="e">
        <f t="shared" si="474"/>
        <v>#DIV/0!</v>
      </c>
      <c r="Q2952" s="1029"/>
      <c r="R2952" s="1022">
        <f t="shared" si="466"/>
        <v>0</v>
      </c>
      <c r="S2952" s="1022">
        <f t="shared" si="467"/>
        <v>0</v>
      </c>
    </row>
    <row r="2953" spans="1:19">
      <c r="A2953" s="1022">
        <v>9</v>
      </c>
      <c r="B2953" s="1023" t="str">
        <f>'PTEP 2026'!A11</f>
        <v>PTEP9</v>
      </c>
      <c r="C2953" s="1022" t="str">
        <f t="shared" si="480"/>
        <v>PTEP</v>
      </c>
      <c r="D2953" s="1022" t="str">
        <f t="shared" si="480"/>
        <v xml:space="preserve">Programa de Transparencia y Ética Pública </v>
      </c>
      <c r="E2953" s="1022" t="str">
        <f>'PTEP 2026'!E11</f>
        <v>Subdirección de Servicios Metrológicos y Relación con el Ciudadano</v>
      </c>
      <c r="F2953"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2953" s="1022">
        <v>4</v>
      </c>
      <c r="H2953" s="1022" t="s">
        <v>137</v>
      </c>
      <c r="I2953" s="1022">
        <f>'PTEP 2026'!Z11</f>
        <v>3</v>
      </c>
      <c r="J2953" s="1022">
        <f>'PTEP 2026'!N11+'PTEP 2026'!O11+'PTEP 2026'!P11+'PTEP 2026'!Q11</f>
        <v>0</v>
      </c>
      <c r="K2953" s="1022">
        <f>'PTEP 2026'!AE11+'PTEP 2026'!AF11+'PTEP 2026'!AG11+'PTEP 2026'!AH11</f>
        <v>0</v>
      </c>
      <c r="L2953" s="1031">
        <f t="shared" si="465"/>
        <v>0</v>
      </c>
      <c r="M2953" s="1031">
        <f t="shared" si="481"/>
        <v>0</v>
      </c>
      <c r="N2953" s="1022">
        <f>'PTEP 2026'!Q11</f>
        <v>0</v>
      </c>
      <c r="O2953" s="1022">
        <f>'PTEP 2026'!AH11</f>
        <v>0</v>
      </c>
      <c r="P2953" s="1029" t="e">
        <f t="shared" si="474"/>
        <v>#DIV/0!</v>
      </c>
      <c r="Q2953" s="1029"/>
      <c r="R2953" s="1022">
        <f t="shared" si="466"/>
        <v>0</v>
      </c>
      <c r="S2953" s="1022">
        <f t="shared" si="467"/>
        <v>0</v>
      </c>
    </row>
    <row r="2954" spans="1:19">
      <c r="A2954" s="1022">
        <v>10</v>
      </c>
      <c r="B2954" s="1023" t="str">
        <f>'PTEP 2026'!A12</f>
        <v>PTEP10</v>
      </c>
      <c r="C2954" s="1022" t="str">
        <f t="shared" ref="C2954:D2965" si="482">C2932</f>
        <v>PTEP</v>
      </c>
      <c r="D2954" s="1022" t="str">
        <f t="shared" si="482"/>
        <v xml:space="preserve">Programa de Transparencia y Ética Pública </v>
      </c>
      <c r="E2954" s="1022" t="str">
        <f>'PTEP 2026'!E12</f>
        <v>Oficina de Control Interno</v>
      </c>
      <c r="F2954" s="1022" t="str">
        <f>'PTEP 2026'!D12</f>
        <v>Realizar seguimiento de tercera línea a los riesgos identificados en la matriz de riesgos de corrupción en los tiempos establecidos por ley y asegurar publicación de resultados en la página web</v>
      </c>
      <c r="G2954" s="1022">
        <v>4</v>
      </c>
      <c r="H2954" s="1022" t="s">
        <v>137</v>
      </c>
      <c r="I2954" s="1022">
        <f>'PTEP 2026'!Z12</f>
        <v>1</v>
      </c>
      <c r="J2954" s="1022">
        <f>'PTEP 2026'!N12+'PTEP 2026'!O12+'PTEP 2026'!P12+'PTEP 2026'!Q12</f>
        <v>0</v>
      </c>
      <c r="K2954" s="1022">
        <f>'PTEP 2026'!AE12+'PTEP 2026'!AF12+'PTEP 2026'!AG12+'PTEP 2026'!AH12</f>
        <v>0</v>
      </c>
      <c r="L2954" s="1031">
        <f t="shared" ref="L2954:L3017" si="483">J2954/I2954</f>
        <v>0</v>
      </c>
      <c r="M2954" s="1031">
        <f t="shared" si="481"/>
        <v>0</v>
      </c>
      <c r="N2954" s="1022">
        <f>'PTEP 2026'!Q12</f>
        <v>0</v>
      </c>
      <c r="O2954" s="1022">
        <f>'PTEP 2026'!AH12</f>
        <v>0</v>
      </c>
      <c r="P2954" s="1029" t="e">
        <f t="shared" si="474"/>
        <v>#DIV/0!</v>
      </c>
      <c r="Q2954" s="1029"/>
      <c r="R2954" s="1022">
        <f t="shared" ref="R2954:R3017" si="484">K2954-J2954</f>
        <v>0</v>
      </c>
      <c r="S2954" s="1022">
        <f t="shared" ref="S2954:S3017" si="485">O2954-N2954</f>
        <v>0</v>
      </c>
    </row>
    <row r="2955" spans="1:19">
      <c r="A2955" s="1022">
        <v>11</v>
      </c>
      <c r="B2955" s="1023" t="str">
        <f>'PTEP 2026'!A13</f>
        <v>PTEP11</v>
      </c>
      <c r="C2955" s="1022" t="str">
        <f t="shared" si="482"/>
        <v>PTEP</v>
      </c>
      <c r="D2955" s="1022" t="str">
        <f t="shared" si="482"/>
        <v xml:space="preserve">Programa de Transparencia y Ética Pública </v>
      </c>
      <c r="E2955" s="1022" t="str">
        <f>'PTEP 2026'!E13</f>
        <v>Oficina de Control Interno</v>
      </c>
      <c r="F2955" s="1022" t="str">
        <f>'PTEP 2026'!D13</f>
        <v>Realizar seguimiento de tercera línea al programa de transparencia y ética pública en los tiempos establecidos por ley, asegurar publicación de resultados en la página web</v>
      </c>
      <c r="G2955" s="1022">
        <v>4</v>
      </c>
      <c r="H2955" s="1022" t="s">
        <v>137</v>
      </c>
      <c r="I2955" s="1022">
        <f>'PTEP 2026'!Z13</f>
        <v>1</v>
      </c>
      <c r="J2955" s="1022">
        <f>'PTEP 2026'!N13+'PTEP 2026'!O13+'PTEP 2026'!P13+'PTEP 2026'!Q13</f>
        <v>0</v>
      </c>
      <c r="K2955" s="1022">
        <f>'PTEP 2026'!AE13+'PTEP 2026'!AF13+'PTEP 2026'!AG13+'PTEP 2026'!AH13</f>
        <v>0</v>
      </c>
      <c r="L2955" s="1031">
        <f t="shared" si="483"/>
        <v>0</v>
      </c>
      <c r="M2955" s="1031">
        <f t="shared" si="481"/>
        <v>0</v>
      </c>
      <c r="N2955" s="1022">
        <f>'PTEP 2026'!Q13</f>
        <v>0</v>
      </c>
      <c r="O2955" s="1022">
        <f>'PTEP 2026'!AH13</f>
        <v>0</v>
      </c>
      <c r="P2955" s="1029" t="e">
        <f t="shared" si="474"/>
        <v>#DIV/0!</v>
      </c>
      <c r="Q2955" s="1029"/>
      <c r="R2955" s="1022">
        <f t="shared" si="484"/>
        <v>0</v>
      </c>
      <c r="S2955" s="1022">
        <f t="shared" si="485"/>
        <v>0</v>
      </c>
    </row>
    <row r="2956" spans="1:19">
      <c r="A2956" s="1022">
        <v>12</v>
      </c>
      <c r="B2956" s="1023" t="str">
        <f>'PTEP 2026'!A14</f>
        <v>PTEP12</v>
      </c>
      <c r="C2956" s="1022" t="str">
        <f t="shared" si="482"/>
        <v>PTEP</v>
      </c>
      <c r="D2956" s="1022" t="str">
        <f t="shared" si="482"/>
        <v xml:space="preserve">Programa de Transparencia y Ética Pública </v>
      </c>
      <c r="E2956" s="1022" t="str">
        <f>'PTEP 2026'!E14</f>
        <v>Subdirección de Servicios Metrológicos y Relación con el Ciudadano
OAP</v>
      </c>
      <c r="F2956" s="1022" t="str">
        <f>'PTEP 2026'!D14</f>
        <v>Redes internas: 
Construir y mantener un repositorio interno en la INMtranet de preguntas frecuentes sobre transparencia, acceso a la información, conflictos de interés y canales de denuncia.</v>
      </c>
      <c r="G2956" s="1022">
        <v>4</v>
      </c>
      <c r="H2956" s="1022" t="s">
        <v>137</v>
      </c>
      <c r="I2956" s="1022">
        <f>'PTEP 2026'!Z14</f>
        <v>1</v>
      </c>
      <c r="J2956" s="1022">
        <f>'PTEP 2026'!N14+'PTEP 2026'!O14+'PTEP 2026'!P14+'PTEP 2026'!Q14</f>
        <v>0</v>
      </c>
      <c r="K2956" s="1022">
        <f>'PTEP 2026'!AE14+'PTEP 2026'!AF14+'PTEP 2026'!AG14+'PTEP 2026'!AH14</f>
        <v>0</v>
      </c>
      <c r="L2956" s="1031">
        <f t="shared" si="483"/>
        <v>0</v>
      </c>
      <c r="M2956" s="1031">
        <f t="shared" si="481"/>
        <v>0</v>
      </c>
      <c r="N2956" s="1022">
        <f>'PTEP 2026'!Q14</f>
        <v>0</v>
      </c>
      <c r="O2956" s="1022">
        <f>'PTEP 2026'!AH14</f>
        <v>0</v>
      </c>
      <c r="P2956" s="1029" t="e">
        <f t="shared" si="474"/>
        <v>#DIV/0!</v>
      </c>
      <c r="Q2956" s="1029"/>
      <c r="R2956" s="1022">
        <f t="shared" si="484"/>
        <v>0</v>
      </c>
      <c r="S2956" s="1022">
        <f t="shared" si="485"/>
        <v>0</v>
      </c>
    </row>
    <row r="2957" spans="1:19">
      <c r="A2957" s="1022">
        <v>13</v>
      </c>
      <c r="B2957" s="1023" t="str">
        <f>'PTEP 2026'!A15</f>
        <v>PTEP13</v>
      </c>
      <c r="C2957" s="1022" t="str">
        <f t="shared" si="482"/>
        <v>PTEP</v>
      </c>
      <c r="D2957" s="1022" t="str">
        <f t="shared" si="482"/>
        <v xml:space="preserve">Programa de Transparencia y Ética Pública </v>
      </c>
      <c r="E2957" s="1022" t="str">
        <f>'PTEP 2026'!E15</f>
        <v>Subdirección de Servicios Metrológicos y Relación con el Ciudadano
OAP</v>
      </c>
      <c r="F2957" s="1022" t="str">
        <f>'PTEP 2026'!D15</f>
        <v xml:space="preserve">Realizar cada mes, publicación de piezas gráficas o infografías de los canales de denuncia, vigentes para el año 2026. </v>
      </c>
      <c r="G2957" s="1022">
        <v>4</v>
      </c>
      <c r="H2957" s="1022" t="s">
        <v>137</v>
      </c>
      <c r="I2957" s="1022">
        <f>'PTEP 2026'!Z15</f>
        <v>8</v>
      </c>
      <c r="J2957" s="1022">
        <f>'PTEP 2026'!N15+'PTEP 2026'!O15+'PTEP 2026'!P15+'PTEP 2026'!Q15</f>
        <v>3</v>
      </c>
      <c r="K2957" s="1022">
        <f>'PTEP 2026'!AE15+'PTEP 2026'!AF15+'PTEP 2026'!AG15+'PTEP 2026'!AH15</f>
        <v>2</v>
      </c>
      <c r="L2957" s="1031">
        <f t="shared" si="483"/>
        <v>0.375</v>
      </c>
      <c r="M2957" s="1031">
        <f t="shared" si="481"/>
        <v>0.25</v>
      </c>
      <c r="N2957" s="1022">
        <f>'PTEP 2026'!Q15</f>
        <v>1</v>
      </c>
      <c r="O2957" s="1022">
        <f>'PTEP 2026'!AH15</f>
        <v>0</v>
      </c>
      <c r="P2957" s="1029">
        <f t="shared" si="474"/>
        <v>0</v>
      </c>
      <c r="Q2957" s="1029"/>
      <c r="R2957" s="1022">
        <f t="shared" si="484"/>
        <v>-1</v>
      </c>
      <c r="S2957" s="1022">
        <f t="shared" si="485"/>
        <v>-1</v>
      </c>
    </row>
    <row r="2958" spans="1:19">
      <c r="A2958" s="1022">
        <v>14</v>
      </c>
      <c r="B2958" s="1023" t="str">
        <f>'PTEP 2026'!A16</f>
        <v>PTEP14</v>
      </c>
      <c r="C2958" s="1022" t="str">
        <f t="shared" si="482"/>
        <v>PTEP</v>
      </c>
      <c r="D2958" s="1022" t="str">
        <f t="shared" si="482"/>
        <v xml:space="preserve">Programa de Transparencia y Ética Pública </v>
      </c>
      <c r="E2958" s="1022" t="str">
        <f>'PTEP 2026'!E16</f>
        <v>Oficina Asesora de Planeación</v>
      </c>
      <c r="F2958" s="1022" t="str">
        <f>'PTEP 2026'!D16</f>
        <v>Elaborar un informe de socialización y difusión de temas relacionados con cultura LA/FT/FP​ y Gestión Antisoborno, publicado en la página web de INM</v>
      </c>
      <c r="G2958" s="1022">
        <v>4</v>
      </c>
      <c r="H2958" s="1022" t="s">
        <v>137</v>
      </c>
      <c r="I2958" s="1022">
        <f>'PTEP 2026'!Z16</f>
        <v>4</v>
      </c>
      <c r="J2958" s="1022">
        <f>'PTEP 2026'!N16+'PTEP 2026'!O16+'PTEP 2026'!P16+'PTEP 2026'!Q16</f>
        <v>1</v>
      </c>
      <c r="K2958" s="1022">
        <f>'PTEP 2026'!AE16+'PTEP 2026'!AF16+'PTEP 2026'!AG16+'PTEP 2026'!AH16</f>
        <v>0</v>
      </c>
      <c r="L2958" s="1031">
        <f t="shared" si="483"/>
        <v>0.25</v>
      </c>
      <c r="M2958" s="1031">
        <f t="shared" si="481"/>
        <v>0</v>
      </c>
      <c r="N2958" s="1022">
        <f>'PTEP 2026'!Q16</f>
        <v>1</v>
      </c>
      <c r="O2958" s="1022">
        <f>'PTEP 2026'!AH16</f>
        <v>0</v>
      </c>
      <c r="P2958" s="1029">
        <f t="shared" si="474"/>
        <v>0</v>
      </c>
      <c r="Q2958" s="1029"/>
      <c r="R2958" s="1022">
        <f t="shared" si="484"/>
        <v>-1</v>
      </c>
      <c r="S2958" s="1022">
        <f t="shared" si="485"/>
        <v>-1</v>
      </c>
    </row>
    <row r="2959" spans="1:19">
      <c r="A2959" s="1022">
        <v>15</v>
      </c>
      <c r="B2959" s="1023" t="str">
        <f>'PTEP 2026'!A17</f>
        <v>PTEP15</v>
      </c>
      <c r="C2959" s="1022" t="str">
        <f t="shared" si="482"/>
        <v>PTEP</v>
      </c>
      <c r="D2959" s="1022" t="str">
        <f t="shared" si="482"/>
        <v xml:space="preserve">Programa de Transparencia y Ética Pública </v>
      </c>
      <c r="E2959" s="1022" t="str">
        <f>'PTEP 2026'!E17</f>
        <v>Oficina Asesora de Planeación / Talento Humano</v>
      </c>
      <c r="F2959" s="1022" t="str">
        <f>'PTEP 2026'!D17</f>
        <v>Aplicar encuesta sobre el Código de ética, integridad y conflicto de interés</v>
      </c>
      <c r="G2959" s="1022">
        <v>4</v>
      </c>
      <c r="H2959" s="1022" t="s">
        <v>137</v>
      </c>
      <c r="I2959" s="1022">
        <f>'PTEP 2026'!Z17</f>
        <v>2</v>
      </c>
      <c r="J2959" s="1022">
        <f>'PTEP 2026'!N17+'PTEP 2026'!O17+'PTEP 2026'!P17+'PTEP 2026'!Q17</f>
        <v>1</v>
      </c>
      <c r="K2959" s="1022">
        <f>'PTEP 2026'!AE17+'PTEP 2026'!AF17+'PTEP 2026'!AG17+'PTEP 2026'!AH17</f>
        <v>1</v>
      </c>
      <c r="L2959" s="1031">
        <f t="shared" si="483"/>
        <v>0.5</v>
      </c>
      <c r="M2959" s="1031">
        <f t="shared" si="481"/>
        <v>0.5</v>
      </c>
      <c r="N2959" s="1022">
        <f>'PTEP 2026'!Q17</f>
        <v>0</v>
      </c>
      <c r="O2959" s="1022">
        <f>'PTEP 2026'!AH17</f>
        <v>0</v>
      </c>
      <c r="P2959" s="1029" t="e">
        <f t="shared" si="474"/>
        <v>#DIV/0!</v>
      </c>
      <c r="Q2959" s="1029"/>
      <c r="R2959" s="1022">
        <f t="shared" si="484"/>
        <v>0</v>
      </c>
      <c r="S2959" s="1022">
        <f t="shared" si="485"/>
        <v>0</v>
      </c>
    </row>
    <row r="2960" spans="1:19">
      <c r="A2960" s="1022">
        <v>16</v>
      </c>
      <c r="B2960" s="1023" t="str">
        <f>'PTEP 2026'!A18</f>
        <v>PTEP16</v>
      </c>
      <c r="C2960" s="1022" t="str">
        <f t="shared" si="482"/>
        <v>PTEP</v>
      </c>
      <c r="D2960" s="1022" t="str">
        <f t="shared" si="482"/>
        <v xml:space="preserve">Programa de Transparencia y Ética Pública </v>
      </c>
      <c r="E2960" s="1022" t="str">
        <f>'PTEP 2026'!E18</f>
        <v>Oficina Asesora de Planeación</v>
      </c>
      <c r="F2960" s="1022" t="str">
        <f>'PTEP 2026'!D18</f>
        <v>Velar por la realización de la Declaración de bienes, rentas y conflictos de intereses Ley 2013 de 2019 gestionada desde el proceso de talento humano</v>
      </c>
      <c r="G2960" s="1022">
        <v>4</v>
      </c>
      <c r="H2960" s="1022" t="s">
        <v>137</v>
      </c>
      <c r="I2960" s="1022">
        <f>'PTEP 2026'!Z18</f>
        <v>1</v>
      </c>
      <c r="J2960" s="1022">
        <f>'PTEP 2026'!N18+'PTEP 2026'!O18+'PTEP 2026'!P18+'PTEP 2026'!Q18</f>
        <v>0</v>
      </c>
      <c r="K2960" s="1022">
        <f>'PTEP 2026'!AE18+'PTEP 2026'!AF18+'PTEP 2026'!AG18+'PTEP 2026'!AH18</f>
        <v>0</v>
      </c>
      <c r="L2960" s="1031">
        <f t="shared" si="483"/>
        <v>0</v>
      </c>
      <c r="M2960" s="1031">
        <f t="shared" si="481"/>
        <v>0</v>
      </c>
      <c r="N2960" s="1022">
        <f>'PTEP 2026'!Q18</f>
        <v>0</v>
      </c>
      <c r="O2960" s="1022">
        <f>'PTEP 2026'!AH18</f>
        <v>0</v>
      </c>
      <c r="P2960" s="1029" t="e">
        <f t="shared" si="474"/>
        <v>#DIV/0!</v>
      </c>
      <c r="Q2960" s="1029"/>
      <c r="R2960" s="1022">
        <f t="shared" si="484"/>
        <v>0</v>
      </c>
      <c r="S2960" s="1022">
        <f t="shared" si="485"/>
        <v>0</v>
      </c>
    </row>
    <row r="2961" spans="1:19">
      <c r="A2961" s="1022">
        <v>17</v>
      </c>
      <c r="B2961" s="1023" t="str">
        <f>'PTEP 2026'!A19</f>
        <v>PTEP17</v>
      </c>
      <c r="C2961" s="1022" t="str">
        <f t="shared" si="482"/>
        <v>PTEP</v>
      </c>
      <c r="D2961" s="1022" t="str">
        <f t="shared" si="482"/>
        <v xml:space="preserve">Programa de Transparencia y Ética Pública </v>
      </c>
      <c r="E2961" s="1022" t="str">
        <f>'PTEP 2026'!E19</f>
        <v>Subdirección de Servicios Metrológicos y Relación con el Ciudadano
OAP</v>
      </c>
      <c r="F2961"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2961" s="1022">
        <v>4</v>
      </c>
      <c r="H2961" s="1022" t="s">
        <v>137</v>
      </c>
      <c r="I2961" s="1022">
        <f>'PTEP 2026'!Z19</f>
        <v>1</v>
      </c>
      <c r="J2961" s="1022">
        <f>'PTEP 2026'!N19+'PTEP 2026'!O19+'PTEP 2026'!P19+'PTEP 2026'!Q19</f>
        <v>0</v>
      </c>
      <c r="K2961" s="1022">
        <f>'PTEP 2026'!AE19+'PTEP 2026'!AF19+'PTEP 2026'!AG19+'PTEP 2026'!AH19</f>
        <v>0</v>
      </c>
      <c r="L2961" s="1031">
        <f t="shared" si="483"/>
        <v>0</v>
      </c>
      <c r="M2961" s="1031">
        <f t="shared" si="481"/>
        <v>0</v>
      </c>
      <c r="N2961" s="1022">
        <f>'PTEP 2026'!Q19</f>
        <v>0</v>
      </c>
      <c r="O2961" s="1022">
        <f>'PTEP 2026'!AH19</f>
        <v>0</v>
      </c>
      <c r="P2961" s="1029" t="e">
        <f t="shared" si="474"/>
        <v>#DIV/0!</v>
      </c>
      <c r="Q2961" s="1029"/>
      <c r="R2961" s="1022">
        <f t="shared" si="484"/>
        <v>0</v>
      </c>
      <c r="S2961" s="1022">
        <f t="shared" si="485"/>
        <v>0</v>
      </c>
    </row>
    <row r="2962" spans="1:19">
      <c r="A2962" s="1022">
        <v>18</v>
      </c>
      <c r="B2962" s="1023" t="str">
        <f>'PTEP 2026'!A20</f>
        <v>PTEP18</v>
      </c>
      <c r="C2962" s="1022" t="str">
        <f t="shared" si="482"/>
        <v>PTEP</v>
      </c>
      <c r="D2962" s="1022" t="str">
        <f t="shared" si="482"/>
        <v xml:space="preserve">Programa de Transparencia y Ética Pública </v>
      </c>
      <c r="E2962" s="1022" t="str">
        <f>'PTEP 2026'!E20</f>
        <v>Oficina Asesora de Planeación</v>
      </c>
      <c r="F2962" s="1022" t="str">
        <f>'PTEP 2026'!D20</f>
        <v>Reportar en el aplicativo de datos abiertos de MinTIC (https://www.datos.gov.co/) los set de datos obligatorios e históricos definidos por el INM</v>
      </c>
      <c r="G2962" s="1022">
        <v>4</v>
      </c>
      <c r="H2962" s="1022" t="s">
        <v>137</v>
      </c>
      <c r="I2962" s="1022">
        <f>'PTEP 2026'!Z20</f>
        <v>2</v>
      </c>
      <c r="J2962" s="1022">
        <f>'PTEP 2026'!N20+'PTEP 2026'!O20+'PTEP 2026'!P20+'PTEP 2026'!Q20</f>
        <v>1</v>
      </c>
      <c r="K2962" s="1022">
        <f>'PTEP 2026'!AE20+'PTEP 2026'!AF20+'PTEP 2026'!AG20+'PTEP 2026'!AH20</f>
        <v>1</v>
      </c>
      <c r="L2962" s="1031">
        <f t="shared" si="483"/>
        <v>0.5</v>
      </c>
      <c r="M2962" s="1031">
        <f t="shared" si="481"/>
        <v>0.5</v>
      </c>
      <c r="N2962" s="1022">
        <f>'PTEP 2026'!Q20</f>
        <v>0</v>
      </c>
      <c r="O2962" s="1022">
        <f>'PTEP 2026'!AH20</f>
        <v>0</v>
      </c>
      <c r="P2962" s="1029" t="e">
        <f t="shared" si="474"/>
        <v>#DIV/0!</v>
      </c>
      <c r="Q2962" s="1029"/>
      <c r="R2962" s="1022">
        <f t="shared" si="484"/>
        <v>0</v>
      </c>
      <c r="S2962" s="1022">
        <f t="shared" si="485"/>
        <v>0</v>
      </c>
    </row>
    <row r="2963" spans="1:19" ht="14.25" customHeight="1">
      <c r="A2963" s="1022">
        <v>19</v>
      </c>
      <c r="B2963" s="1023" t="str">
        <f>'PTEP 2026'!A21</f>
        <v>PTEP19</v>
      </c>
      <c r="C2963" s="1022" t="str">
        <f t="shared" si="482"/>
        <v>PTEP</v>
      </c>
      <c r="D2963" s="1022" t="str">
        <f t="shared" si="482"/>
        <v xml:space="preserve">Programa de Transparencia y Ética Pública </v>
      </c>
      <c r="E2963" s="1022" t="str">
        <f>'PTEP 2026'!E21</f>
        <v>Subdirección de Servicios Metrológicos y Relación con el Ciudadano
OAP</v>
      </c>
      <c r="F2963" s="1022" t="str">
        <f>'PTEP 2026'!D21</f>
        <v>Diligenciar y reportar ante la Procuraduría General de la Nación la matriz del Índice de Transparencia y Acceso a la Información Pública – ITA</v>
      </c>
      <c r="G2963" s="1022">
        <v>4</v>
      </c>
      <c r="H2963" s="1022" t="s">
        <v>137</v>
      </c>
      <c r="I2963" s="1022">
        <f>'PTEP 2026'!Z21</f>
        <v>1</v>
      </c>
      <c r="J2963" s="1022">
        <f>'PTEP 2026'!N21+'PTEP 2026'!O21+'PTEP 2026'!P21+'PTEP 2026'!Q21</f>
        <v>0</v>
      </c>
      <c r="K2963" s="1022">
        <f>'PTEP 2026'!AE21+'PTEP 2026'!AF21+'PTEP 2026'!AG21+'PTEP 2026'!AH21</f>
        <v>0</v>
      </c>
      <c r="L2963" s="1031">
        <f t="shared" si="483"/>
        <v>0</v>
      </c>
      <c r="M2963" s="1031">
        <f t="shared" si="481"/>
        <v>0</v>
      </c>
      <c r="N2963" s="1022">
        <f>'PTEP 2026'!Q21</f>
        <v>0</v>
      </c>
      <c r="O2963" s="1022">
        <f>'PTEP 2026'!AH21</f>
        <v>0</v>
      </c>
      <c r="P2963" s="1029" t="e">
        <f t="shared" ref="P2963:P3026" si="486">O2963/N2963</f>
        <v>#DIV/0!</v>
      </c>
      <c r="Q2963" s="1029"/>
      <c r="R2963" s="1022">
        <f t="shared" si="484"/>
        <v>0</v>
      </c>
      <c r="S2963" s="1022">
        <f t="shared" si="485"/>
        <v>0</v>
      </c>
    </row>
    <row r="2964" spans="1:19">
      <c r="A2964" s="1022">
        <v>20</v>
      </c>
      <c r="B2964" s="1023" t="str">
        <f>'PTEP 2026'!A22</f>
        <v>PTEP20</v>
      </c>
      <c r="C2964" s="1022" t="str">
        <f t="shared" si="482"/>
        <v>PTEP</v>
      </c>
      <c r="D2964" s="1022" t="str">
        <f>D2942</f>
        <v xml:space="preserve">Programa de Transparencia y Ética Pública </v>
      </c>
      <c r="E2964" s="1022" t="str">
        <f>'PTEP 2026'!E22</f>
        <v>Subdirección de Servicios Metrológicos y Relación con el Ciudadano</v>
      </c>
      <c r="F2964" s="1022" t="str">
        <f>'PTEP 2026'!D22</f>
        <v>Revisar y actualizar la información publicada en la sección de Transparencia y Acceso a la Información Pública del sitio web del INM</v>
      </c>
      <c r="G2964" s="1022">
        <v>4</v>
      </c>
      <c r="H2964" s="1022" t="s">
        <v>137</v>
      </c>
      <c r="I2964" s="1022">
        <f>'PTEP 2026'!Z22</f>
        <v>12</v>
      </c>
      <c r="J2964" s="1022">
        <f>'PTEP 2026'!N22+'PTEP 2026'!O22+'PTEP 2026'!P22+'PTEP 2026'!Q22</f>
        <v>4</v>
      </c>
      <c r="K2964" s="1022">
        <f>'PTEP 2026'!AE22+'PTEP 2026'!AF22+'PTEP 2026'!AG22+'PTEP 2026'!AH22</f>
        <v>4</v>
      </c>
      <c r="L2964" s="1031">
        <f t="shared" si="483"/>
        <v>0.33333333333333331</v>
      </c>
      <c r="M2964" s="1031">
        <f t="shared" si="481"/>
        <v>0.33333333333333331</v>
      </c>
      <c r="N2964" s="1022">
        <f>'PTEP 2026'!Q22</f>
        <v>1</v>
      </c>
      <c r="O2964" s="1022">
        <f>'PTEP 2026'!AH22</f>
        <v>1</v>
      </c>
      <c r="P2964" s="1029">
        <f t="shared" si="486"/>
        <v>1</v>
      </c>
      <c r="Q2964" s="1029"/>
      <c r="R2964" s="1022">
        <f t="shared" si="484"/>
        <v>0</v>
      </c>
      <c r="S2964" s="1022">
        <f t="shared" si="485"/>
        <v>0</v>
      </c>
    </row>
    <row r="2965" spans="1:19">
      <c r="A2965" s="1022">
        <v>21</v>
      </c>
      <c r="B2965" s="1023" t="str">
        <f>'PTEP 2026'!A23</f>
        <v>PTEP21</v>
      </c>
      <c r="C2965" s="1022" t="str">
        <f t="shared" si="482"/>
        <v>PTEP</v>
      </c>
      <c r="D2965" s="1022" t="str">
        <f t="shared" si="482"/>
        <v xml:space="preserve">Programa de Transparencia y Ética Pública </v>
      </c>
      <c r="E2965" s="1022" t="str">
        <f>'PTEP 2026'!E23</f>
        <v>Subdirección de Servicios Metrológicos y Relación con el Ciudadano</v>
      </c>
      <c r="F2965" s="1022" t="str">
        <f>'PTEP 2026'!D23</f>
        <v>Diseñar y difundir contenidos digitales (cápsulas, infografías, videos cortos o boletines) sobre integridad pública, ética y cultura de la legalidad a través de la Intranet y correo institucional.</v>
      </c>
      <c r="G2965" s="1022">
        <v>4</v>
      </c>
      <c r="H2965" s="1022" t="s">
        <v>137</v>
      </c>
      <c r="I2965" s="1022">
        <f>'PTEP 2026'!Z23</f>
        <v>3</v>
      </c>
      <c r="J2965" s="1022">
        <f>'PTEP 2026'!N23+'PTEP 2026'!O23+'PTEP 2026'!P23+'PTEP 2026'!Q23</f>
        <v>1</v>
      </c>
      <c r="K2965" s="1022">
        <f>'PTEP 2026'!AE23+'PTEP 2026'!AF23+'PTEP 2026'!AG23+'PTEP 2026'!AH23</f>
        <v>1</v>
      </c>
      <c r="L2965" s="1031">
        <f t="shared" si="483"/>
        <v>0.33333333333333331</v>
      </c>
      <c r="M2965" s="1031">
        <f t="shared" si="481"/>
        <v>0.33333333333333331</v>
      </c>
      <c r="N2965" s="1022">
        <f>'PTEP 2026'!Q23</f>
        <v>1</v>
      </c>
      <c r="O2965" s="1022">
        <f>'PTEP 2026'!AH23</f>
        <v>1</v>
      </c>
      <c r="P2965" s="1029">
        <f t="shared" si="486"/>
        <v>1</v>
      </c>
      <c r="Q2965" s="1029"/>
      <c r="R2965" s="1022">
        <f t="shared" si="484"/>
        <v>0</v>
      </c>
      <c r="S2965" s="1022">
        <f t="shared" si="485"/>
        <v>0</v>
      </c>
    </row>
    <row r="2966" spans="1:19">
      <c r="A2966" s="1022">
        <v>22</v>
      </c>
      <c r="B2966" s="1023" t="str">
        <f>'PTEP 2026'!A24</f>
        <v>PTEP22</v>
      </c>
      <c r="C2966" s="1022" t="str">
        <f t="shared" ref="C2966:D2970" si="487">C2945</f>
        <v>PTEP</v>
      </c>
      <c r="D2966" s="1022" t="str">
        <f t="shared" si="487"/>
        <v xml:space="preserve">Programa de Transparencia y Ética Pública </v>
      </c>
      <c r="E2966" s="1022" t="str">
        <f>'PTEP 2026'!E24</f>
        <v>Subdirección de Servicios Metrológicos y Relación con el Ciudadano / OAP</v>
      </c>
      <c r="F2966" s="1022" t="str">
        <f>'PTEP 2026'!D24</f>
        <v xml:space="preserve">Establecer el Plan de Participación Ciudadana del Instituto, incorporando las actividades previstas para la vigencia </v>
      </c>
      <c r="G2966" s="1022">
        <v>4</v>
      </c>
      <c r="H2966" s="1022" t="s">
        <v>137</v>
      </c>
      <c r="I2966" s="1022">
        <f>'PTEP 2026'!Z24</f>
        <v>1</v>
      </c>
      <c r="J2966" s="1022">
        <f>'PTEP 2026'!N24+'PTEP 2026'!O24+'PTEP 2026'!P24+'PTEP 2026'!Q24</f>
        <v>1</v>
      </c>
      <c r="K2966" s="1022">
        <f>'PTEP 2026'!AE24+'PTEP 2026'!AF24+'PTEP 2026'!AG24+'PTEP 2026'!AH24</f>
        <v>1</v>
      </c>
      <c r="L2966" s="1031">
        <f t="shared" si="483"/>
        <v>1</v>
      </c>
      <c r="M2966" s="1031">
        <f t="shared" si="481"/>
        <v>1</v>
      </c>
      <c r="N2966" s="1022">
        <f>'PTEP 2026'!Q24</f>
        <v>0</v>
      </c>
      <c r="O2966" s="1022">
        <f>'PTEP 2026'!AH24</f>
        <v>0</v>
      </c>
      <c r="P2966" s="1029" t="e">
        <f t="shared" si="486"/>
        <v>#DIV/0!</v>
      </c>
      <c r="Q2966" s="1029"/>
      <c r="R2966" s="1022">
        <f t="shared" si="484"/>
        <v>0</v>
      </c>
      <c r="S2966" s="1022">
        <f t="shared" si="485"/>
        <v>0</v>
      </c>
    </row>
    <row r="2967" spans="1:19">
      <c r="A2967" s="1022">
        <v>23</v>
      </c>
      <c r="B2967" s="1023" t="str">
        <f>'PTEP 2026'!A25</f>
        <v>PTEP23</v>
      </c>
      <c r="C2967" s="1022" t="str">
        <f t="shared" si="487"/>
        <v>PTEP</v>
      </c>
      <c r="D2967" s="1022" t="str">
        <f>D2946</f>
        <v xml:space="preserve">Programa de Transparencia y Ética Pública </v>
      </c>
      <c r="E2967" s="1022" t="str">
        <f>'PTEP 2026'!E25</f>
        <v>Subdirección de Servicios Metrológicos y Relación con el Ciudadano 
Comunicaciones</v>
      </c>
      <c r="F2967" s="1022" t="str">
        <f>'PTEP 2026'!D25</f>
        <v>Promover el conocimiento y acceso de los grupos de interés al Plan de Participación Ciudadana.</v>
      </c>
      <c r="G2967" s="1022">
        <v>4</v>
      </c>
      <c r="H2967" s="1022" t="s">
        <v>137</v>
      </c>
      <c r="I2967" s="1022">
        <f>'PTEP 2026'!Z25</f>
        <v>2</v>
      </c>
      <c r="J2967" s="1022">
        <f>'PTEP 2026'!N25+'PTEP 2026'!O25+'PTEP 2026'!P25+'PTEP 2026'!Q25</f>
        <v>1</v>
      </c>
      <c r="K2967" s="1022">
        <f>'PTEP 2026'!AE25+'PTEP 2026'!AF25+'PTEP 2026'!AG25+'PTEP 2026'!AH25</f>
        <v>1</v>
      </c>
      <c r="L2967" s="1031">
        <f t="shared" si="483"/>
        <v>0.5</v>
      </c>
      <c r="M2967" s="1031">
        <f t="shared" si="481"/>
        <v>0.5</v>
      </c>
      <c r="N2967" s="1022">
        <f>'PTEP 2026'!Q25</f>
        <v>0</v>
      </c>
      <c r="O2967" s="1022">
        <f>'PTEP 2026'!AH25</f>
        <v>0</v>
      </c>
      <c r="P2967" s="1029" t="e">
        <f t="shared" si="486"/>
        <v>#DIV/0!</v>
      </c>
      <c r="Q2967" s="1029"/>
      <c r="R2967" s="1022">
        <f t="shared" si="484"/>
        <v>0</v>
      </c>
      <c r="S2967" s="1022">
        <f t="shared" si="485"/>
        <v>0</v>
      </c>
    </row>
    <row r="2968" spans="1:19">
      <c r="A2968" s="1022">
        <v>24</v>
      </c>
      <c r="B2968" s="1023" t="str">
        <f>'PTEP 2026'!A26</f>
        <v>PTEP24</v>
      </c>
      <c r="C2968" s="1022" t="str">
        <f t="shared" si="487"/>
        <v>PTEP</v>
      </c>
      <c r="D2968" s="1022" t="str">
        <f>D2947</f>
        <v xml:space="preserve">Programa de Transparencia y Ética Pública </v>
      </c>
      <c r="E2968" s="1022" t="str">
        <f>'PTEP 2026'!E26</f>
        <v>Oficina Asesora de Planeación</v>
      </c>
      <c r="F2968" s="1022" t="str">
        <f>'PTEP 2026'!D26</f>
        <v>Seguimiento semestral de la implementación de la Hoja de Ruta de Arquitectura Empresarial para la mejora del Modelo de Operación por Procesos (MOP) ante el CIGD.</v>
      </c>
      <c r="G2968" s="1022">
        <v>4</v>
      </c>
      <c r="H2968" s="1022" t="s">
        <v>137</v>
      </c>
      <c r="I2968" s="1022">
        <f>'PTEP 2026'!Z26</f>
        <v>2</v>
      </c>
      <c r="J2968" s="1022">
        <f>'PTEP 2026'!N26+'PTEP 2026'!O26+'PTEP 2026'!P26+'PTEP 2026'!Q26</f>
        <v>0</v>
      </c>
      <c r="K2968" s="1022">
        <f>'PTEP 2026'!AE26+'PTEP 2026'!AF26+'PTEP 2026'!AG26+'PTEP 2026'!AH26</f>
        <v>0</v>
      </c>
      <c r="L2968" s="1031">
        <f t="shared" si="483"/>
        <v>0</v>
      </c>
      <c r="M2968" s="1031">
        <f t="shared" si="481"/>
        <v>0</v>
      </c>
      <c r="N2968" s="1022">
        <f>'PTEP 2026'!Q26</f>
        <v>0</v>
      </c>
      <c r="O2968" s="1022">
        <f>'PTEP 2026'!AH26</f>
        <v>0</v>
      </c>
      <c r="P2968" s="1029" t="e">
        <f t="shared" si="486"/>
        <v>#DIV/0!</v>
      </c>
      <c r="Q2968" s="1029"/>
      <c r="R2968" s="1022">
        <f t="shared" si="484"/>
        <v>0</v>
      </c>
      <c r="S2968" s="1022">
        <f t="shared" si="485"/>
        <v>0</v>
      </c>
    </row>
    <row r="2969" spans="1:19">
      <c r="A2969" s="1022">
        <v>25</v>
      </c>
      <c r="B2969" s="1023" t="str">
        <f>'PTEP 2026'!A27</f>
        <v>PTEP25</v>
      </c>
      <c r="C2969" s="1022" t="str">
        <f t="shared" si="487"/>
        <v>PTEP</v>
      </c>
      <c r="D2969" s="1022" t="str">
        <f>D2948</f>
        <v xml:space="preserve">Programa de Transparencia y Ética Pública </v>
      </c>
      <c r="E2969" s="1022" t="str">
        <f>'PTEP 2026'!E27</f>
        <v>Subdirección de Servicios Metrológicos y Relación con el Ciudadano / OAP</v>
      </c>
      <c r="F2969" s="1022" t="str">
        <f>'PTEP 2026'!D27</f>
        <v>Realizar una socialización y aplicar una encuesta interna para medir el nivel de conocimiento y percepción de los colaboradores frente al PTEP y la Ley 1712 de 2014.</v>
      </c>
      <c r="G2969" s="1022">
        <v>4</v>
      </c>
      <c r="H2969" s="1022" t="s">
        <v>137</v>
      </c>
      <c r="I2969" s="1022">
        <f>'PTEP 2026'!Z27</f>
        <v>2</v>
      </c>
      <c r="J2969" s="1022">
        <f>'PTEP 2026'!N27+'PTEP 2026'!O27+'PTEP 2026'!P27+'PTEP 2026'!Q27</f>
        <v>0</v>
      </c>
      <c r="K2969" s="1022">
        <f>'PTEP 2026'!AE27+'PTEP 2026'!AF27+'PTEP 2026'!AG27+'PTEP 2026'!AH27</f>
        <v>0</v>
      </c>
      <c r="L2969" s="1031">
        <f t="shared" si="483"/>
        <v>0</v>
      </c>
      <c r="M2969" s="1031">
        <f t="shared" si="481"/>
        <v>0</v>
      </c>
      <c r="N2969" s="1022">
        <f>'PTEP 2026'!Q27</f>
        <v>0</v>
      </c>
      <c r="O2969" s="1022">
        <f>'PTEP 2026'!AH27</f>
        <v>0</v>
      </c>
      <c r="P2969" s="1029" t="e">
        <f t="shared" si="486"/>
        <v>#DIV/0!</v>
      </c>
      <c r="Q2969" s="1029"/>
      <c r="R2969" s="1022">
        <f t="shared" si="484"/>
        <v>0</v>
      </c>
      <c r="S2969" s="1022">
        <f t="shared" si="485"/>
        <v>0</v>
      </c>
    </row>
    <row r="2970" spans="1:19" ht="14.25">
      <c r="A2970" s="1022">
        <v>1</v>
      </c>
      <c r="B2970" s="1023" t="str">
        <f>'PTEP 2026'!A3</f>
        <v>PTEP1</v>
      </c>
      <c r="C2970" s="1022" t="str">
        <f t="shared" si="487"/>
        <v>PTEP</v>
      </c>
      <c r="D2970" s="1022" t="str">
        <f>D2949</f>
        <v xml:space="preserve">Programa de Transparencia y Ética Pública </v>
      </c>
      <c r="E2970" s="1022" t="str">
        <f>'PTEP 2026'!E3</f>
        <v>Oficina Asesora de Planeación</v>
      </c>
      <c r="F2970" s="1022" t="str">
        <f>'PTEP 2026'!D3</f>
        <v>Realizar propuesta, someter a aprobación y socializar la política para la gestión integral de riesgos de acuerdo a la versión 7 de la Guía de Gestión integral del Riesgo del DAFP</v>
      </c>
      <c r="G2970" s="1022">
        <v>5</v>
      </c>
      <c r="H2970" s="1022" t="s">
        <v>138</v>
      </c>
      <c r="I2970" s="1022">
        <f>'PTEP 2026'!Z3</f>
        <v>2</v>
      </c>
      <c r="J2970" s="1022">
        <f>'PTEP 2026'!N3+'PTEP 2026'!O3+'PTEP 2026'!P3+'PTEP 2026'!Q3+'PTEP 2026'!R3</f>
        <v>0</v>
      </c>
      <c r="K2970" s="1022">
        <f>'PTEP 2026'!AE3+'PTEP 2026'!AF3+'PTEP 2026'!AG3+'PTEP 2026'!AH3+'PTEP 2026'!AI3</f>
        <v>0</v>
      </c>
      <c r="L2970" s="1031">
        <f t="shared" si="483"/>
        <v>0</v>
      </c>
      <c r="M2970" s="1031">
        <f t="shared" si="481"/>
        <v>0</v>
      </c>
      <c r="N2970" s="1022">
        <f>'PTEP 2026'!R3</f>
        <v>0</v>
      </c>
      <c r="O2970" s="1022">
        <f>'PTEP 2026'!AI3</f>
        <v>0</v>
      </c>
      <c r="P2970" s="1160" t="e">
        <f t="shared" si="486"/>
        <v>#DIV/0!</v>
      </c>
      <c r="Q2970" s="1160"/>
      <c r="R2970" s="1161">
        <f t="shared" si="484"/>
        <v>0</v>
      </c>
      <c r="S2970" s="1161">
        <f t="shared" si="485"/>
        <v>0</v>
      </c>
    </row>
    <row r="2971" spans="1:19" ht="14.25">
      <c r="A2971" s="1022">
        <v>2</v>
      </c>
      <c r="B2971" s="1023" t="str">
        <f>'PTEP 2026'!A4</f>
        <v>PTEP2</v>
      </c>
      <c r="C2971" s="1022" t="str">
        <f t="shared" ref="C2971:D2971" si="488">C2950</f>
        <v>PTEP</v>
      </c>
      <c r="D2971" s="1022" t="str">
        <f t="shared" si="488"/>
        <v xml:space="preserve">Programa de Transparencia y Ética Pública </v>
      </c>
      <c r="E2971" s="1022" t="str">
        <f>'PTEP 2026'!E4</f>
        <v>Dirección general</v>
      </c>
      <c r="F2971" s="1022" t="str">
        <f>'PTEP 2026'!D4</f>
        <v>Definir y asignar el rol de función de cumplimiento para el INM</v>
      </c>
      <c r="G2971" s="1022">
        <v>5</v>
      </c>
      <c r="H2971" s="1022" t="s">
        <v>138</v>
      </c>
      <c r="I2971" s="1022">
        <f>'PTEP 2026'!Z4</f>
        <v>1</v>
      </c>
      <c r="J2971" s="1022">
        <f>'PTEP 2026'!N4+'PTEP 2026'!O4+'PTEP 2026'!P4+'PTEP 2026'!Q4+'PTEP 2026'!R4</f>
        <v>0</v>
      </c>
      <c r="K2971" s="1022">
        <f>'PTEP 2026'!AE4+'PTEP 2026'!AF4+'PTEP 2026'!AG4+'PTEP 2026'!AH4+'PTEP 2026'!AI4</f>
        <v>0</v>
      </c>
      <c r="L2971" s="1031">
        <f t="shared" si="483"/>
        <v>0</v>
      </c>
      <c r="M2971" s="1031">
        <f t="shared" si="481"/>
        <v>0</v>
      </c>
      <c r="N2971" s="1022">
        <f>'PTEP 2026'!R4</f>
        <v>0</v>
      </c>
      <c r="O2971" s="1022">
        <f>'PTEP 2026'!AI4</f>
        <v>0</v>
      </c>
      <c r="P2971" s="1160" t="e">
        <f t="shared" si="486"/>
        <v>#DIV/0!</v>
      </c>
      <c r="Q2971" s="1160"/>
      <c r="R2971" s="1161">
        <f t="shared" si="484"/>
        <v>0</v>
      </c>
      <c r="S2971" s="1161">
        <f t="shared" si="485"/>
        <v>0</v>
      </c>
    </row>
    <row r="2972" spans="1:19" ht="14.25">
      <c r="A2972" s="1022">
        <v>3</v>
      </c>
      <c r="B2972" s="1023" t="str">
        <f>'PTEP 2026'!A5</f>
        <v>PTEP3</v>
      </c>
      <c r="C2972" s="1022" t="str">
        <f t="shared" ref="C2972:D2972" si="489">C2951</f>
        <v>PTEP</v>
      </c>
      <c r="D2972" s="1022" t="str">
        <f t="shared" si="489"/>
        <v xml:space="preserve">Programa de Transparencia y Ética Pública </v>
      </c>
      <c r="E2972" s="1022" t="str">
        <f>'PTEP 2026'!E5</f>
        <v>Oficina Asesora de Planeación / Secretaría general / asesoría Jurídica</v>
      </c>
      <c r="F2972" s="1022" t="str">
        <f>'PTEP 2026'!D5</f>
        <v xml:space="preserve">Liderar la elaboración y formalización del manual de debida diligencia para el INM de acuerdo a la versión 7 de la Guía de Gestión integral del Riesgo del DAFP. </v>
      </c>
      <c r="G2972" s="1022">
        <v>5</v>
      </c>
      <c r="H2972" s="1022" t="s">
        <v>138</v>
      </c>
      <c r="I2972" s="1022">
        <f>'PTEP 2026'!Z5</f>
        <v>1</v>
      </c>
      <c r="J2972" s="1022">
        <f>'PTEP 2026'!N5+'PTEP 2026'!O5+'PTEP 2026'!P5+'PTEP 2026'!Q5+'PTEP 2026'!R5</f>
        <v>0</v>
      </c>
      <c r="K2972" s="1022">
        <f>'PTEP 2026'!AE5+'PTEP 2026'!AF5+'PTEP 2026'!AG5+'PTEP 2026'!AH5+'PTEP 2026'!AI5</f>
        <v>0</v>
      </c>
      <c r="L2972" s="1031">
        <f t="shared" si="483"/>
        <v>0</v>
      </c>
      <c r="M2972" s="1031">
        <f t="shared" si="481"/>
        <v>0</v>
      </c>
      <c r="N2972" s="1022">
        <f>'PTEP 2026'!R5</f>
        <v>0</v>
      </c>
      <c r="O2972" s="1022">
        <f>'PTEP 2026'!AI5</f>
        <v>0</v>
      </c>
      <c r="P2972" s="1160" t="e">
        <f t="shared" si="486"/>
        <v>#DIV/0!</v>
      </c>
      <c r="Q2972" s="1160"/>
      <c r="R2972" s="1161">
        <f t="shared" si="484"/>
        <v>0</v>
      </c>
      <c r="S2972" s="1161">
        <f t="shared" si="485"/>
        <v>0</v>
      </c>
    </row>
    <row r="2973" spans="1:19" ht="14.25">
      <c r="A2973" s="1022">
        <v>4</v>
      </c>
      <c r="B2973" s="1023" t="str">
        <f>'PTEP 2026'!A6</f>
        <v>PTEP4</v>
      </c>
      <c r="C2973" s="1022" t="str">
        <f t="shared" ref="C2973:D2973" si="490">C2952</f>
        <v>PTEP</v>
      </c>
      <c r="D2973" s="1022" t="str">
        <f t="shared" si="490"/>
        <v xml:space="preserve">Programa de Transparencia y Ética Pública </v>
      </c>
      <c r="E2973" s="1022" t="str">
        <f>'PTEP 2026'!E6</f>
        <v>Oficina Asesora de Planeación</v>
      </c>
      <c r="F2973"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2973" s="1022">
        <v>5</v>
      </c>
      <c r="H2973" s="1022" t="s">
        <v>138</v>
      </c>
      <c r="I2973" s="1022">
        <f>'PTEP 2026'!Z6</f>
        <v>6</v>
      </c>
      <c r="J2973" s="1022">
        <f>'PTEP 2026'!N6+'PTEP 2026'!O6+'PTEP 2026'!P6+'PTEP 2026'!Q6+'PTEP 2026'!R6</f>
        <v>1</v>
      </c>
      <c r="K2973" s="1022">
        <f>'PTEP 2026'!AE6+'PTEP 2026'!AF6+'PTEP 2026'!AG6+'PTEP 2026'!AH6+'PTEP 2026'!AI6</f>
        <v>0</v>
      </c>
      <c r="L2973" s="1031">
        <f t="shared" si="483"/>
        <v>0.16666666666666666</v>
      </c>
      <c r="M2973" s="1031">
        <f t="shared" si="481"/>
        <v>0</v>
      </c>
      <c r="N2973" s="1022">
        <f>'PTEP 2026'!R6</f>
        <v>1</v>
      </c>
      <c r="O2973" s="1022">
        <f>'PTEP 2026'!AI6</f>
        <v>0</v>
      </c>
      <c r="P2973" s="1160">
        <f t="shared" si="486"/>
        <v>0</v>
      </c>
      <c r="Q2973" s="1160"/>
      <c r="R2973" s="1161">
        <f t="shared" si="484"/>
        <v>-1</v>
      </c>
      <c r="S2973" s="1161">
        <f t="shared" si="485"/>
        <v>-1</v>
      </c>
    </row>
    <row r="2974" spans="1:19" ht="14.25">
      <c r="A2974" s="1022">
        <v>5</v>
      </c>
      <c r="B2974" s="1023" t="str">
        <f>'PTEP 2026'!A7</f>
        <v>PTEP5</v>
      </c>
      <c r="C2974" s="1022" t="str">
        <f t="shared" ref="C2974:D2974" si="491">C2953</f>
        <v>PTEP</v>
      </c>
      <c r="D2974" s="1022" t="str">
        <f t="shared" si="491"/>
        <v xml:space="preserve">Programa de Transparencia y Ética Pública </v>
      </c>
      <c r="E2974" s="1022" t="str">
        <f>'PTEP 2026'!E7</f>
        <v>Oficina Asesora de Planeación</v>
      </c>
      <c r="F2974" s="1022" t="str">
        <f>'PTEP 2026'!D7</f>
        <v>Liderar la elaboración y formalización de las políticas relacionadas con LA/FT/FP​, antisoborno, antifraude de acuerdo con la versión 7 de la Guía de Gestión integral del Riesgo del DAFP</v>
      </c>
      <c r="G2974" s="1022">
        <v>5</v>
      </c>
      <c r="H2974" s="1022" t="s">
        <v>138</v>
      </c>
      <c r="I2974" s="1022">
        <f>'PTEP 2026'!Z7</f>
        <v>1</v>
      </c>
      <c r="J2974" s="1022">
        <f>'PTEP 2026'!N7+'PTEP 2026'!O7+'PTEP 2026'!P7+'PTEP 2026'!Q7+'PTEP 2026'!S7</f>
        <v>0</v>
      </c>
      <c r="K2974" s="1022">
        <f>'PTEP 2026'!AE7+'PTEP 2026'!AF7+'PTEP 2026'!AG7+'PTEP 2026'!AH7+'PTEP 2026'!AI7</f>
        <v>0</v>
      </c>
      <c r="L2974" s="1031">
        <f t="shared" si="483"/>
        <v>0</v>
      </c>
      <c r="M2974" s="1031">
        <f t="shared" si="481"/>
        <v>0</v>
      </c>
      <c r="N2974" s="1022">
        <f>'PTEP 2026'!S7</f>
        <v>0</v>
      </c>
      <c r="O2974" s="1022">
        <f>'PTEP 2026'!AI7</f>
        <v>0</v>
      </c>
      <c r="P2974" s="1160" t="e">
        <f t="shared" si="486"/>
        <v>#DIV/0!</v>
      </c>
      <c r="Q2974" s="1160"/>
      <c r="R2974" s="1161">
        <f t="shared" si="484"/>
        <v>0</v>
      </c>
      <c r="S2974" s="1161">
        <f t="shared" si="485"/>
        <v>0</v>
      </c>
    </row>
    <row r="2975" spans="1:19" ht="14.25">
      <c r="A2975" s="1022">
        <v>6</v>
      </c>
      <c r="B2975" s="1023" t="str">
        <f>'PTEP 2026'!A8</f>
        <v>PTEP6</v>
      </c>
      <c r="C2975" s="1022" t="str">
        <f t="shared" ref="C2975:D2975" si="492">C2954</f>
        <v>PTEP</v>
      </c>
      <c r="D2975" s="1022" t="str">
        <f t="shared" si="492"/>
        <v xml:space="preserve">Programa de Transparencia y Ética Pública </v>
      </c>
      <c r="E2975" s="1022" t="str">
        <f>'PTEP 2026'!E8</f>
        <v xml:space="preserve">Oficina Asesora de Planeación 
Oficina de Informática y Desarrollo Tecnológico
</v>
      </c>
      <c r="F2975" s="1022" t="str">
        <f>'PTEP 2026'!D8</f>
        <v>Hacer seguimiento y socializar la matriz de riesgos del SIG; compuesta por riesgos de gestión, corrupción, seguridad de la información y fiscales. 
(Actualizar la matriz cuando aplique dado el seguimiento realizado por las 3 líneas de defensa)</v>
      </c>
      <c r="G2975" s="1022">
        <v>5</v>
      </c>
      <c r="H2975" s="1022" t="s">
        <v>138</v>
      </c>
      <c r="I2975" s="1022">
        <f>'PTEP 2026'!Z8</f>
        <v>4</v>
      </c>
      <c r="J2975" s="1022">
        <f>'PTEP 2026'!N8+'PTEP 2026'!O8+'PTEP 2026'!P8+'PTEP 2026'!Q8+'PTEP 2026'!R8</f>
        <v>2</v>
      </c>
      <c r="K2975" s="1022">
        <f>'PTEP 2026'!AE8+'PTEP 2026'!AF8+'PTEP 2026'!AG8+'PTEP 2026'!AH8+'PTEP 2026'!AI8</f>
        <v>1</v>
      </c>
      <c r="L2975" s="1031">
        <f t="shared" si="483"/>
        <v>0.5</v>
      </c>
      <c r="M2975" s="1031">
        <f t="shared" si="481"/>
        <v>0.25</v>
      </c>
      <c r="N2975" s="1022">
        <f>'PTEP 2026'!R8</f>
        <v>0</v>
      </c>
      <c r="O2975" s="1022">
        <f>'PTEP 2026'!AI8</f>
        <v>0</v>
      </c>
      <c r="P2975" s="1160" t="e">
        <f t="shared" si="486"/>
        <v>#DIV/0!</v>
      </c>
      <c r="Q2975" s="1160"/>
      <c r="R2975" s="1161">
        <f t="shared" si="484"/>
        <v>-1</v>
      </c>
      <c r="S2975" s="1161">
        <f t="shared" si="485"/>
        <v>0</v>
      </c>
    </row>
    <row r="2976" spans="1:19" ht="14.25">
      <c r="A2976" s="1022">
        <v>7</v>
      </c>
      <c r="B2976" s="1023" t="str">
        <f>'PTEP 2026'!A9</f>
        <v>PTEP7</v>
      </c>
      <c r="C2976" s="1022" t="str">
        <f t="shared" ref="C2976:D2976" si="493">C2955</f>
        <v>PTEP</v>
      </c>
      <c r="D2976" s="1022" t="str">
        <f t="shared" si="493"/>
        <v xml:space="preserve">Programa de Transparencia y Ética Pública </v>
      </c>
      <c r="E2976" s="1022" t="str">
        <f>'PTEP 2026'!E9</f>
        <v>Gestión de talento humano</v>
      </c>
      <c r="F2976" s="1022" t="str">
        <f>'PTEP 2026'!D9</f>
        <v xml:space="preserve">Revisar y actualizar el procedimiento A-04-P-028 CONFLICTO DE INTERESES, validando que los lineamientos requeridos en la guía para la gestión integral del riesgo (V7), se encuentren documentados en dicho procedimiento.  </v>
      </c>
      <c r="G2976" s="1022">
        <v>5</v>
      </c>
      <c r="H2976" s="1022" t="s">
        <v>138</v>
      </c>
      <c r="I2976" s="1022">
        <f>'PTEP 2026'!Z9</f>
        <v>2</v>
      </c>
      <c r="J2976" s="1022">
        <f>'PTEP 2026'!N9+'PTEP 2026'!O9+'PTEP 2026'!P9+'PTEP 2026'!Q9+'PTEP 2026'!R9</f>
        <v>0</v>
      </c>
      <c r="K2976" s="1022">
        <f>'PTEP 2026'!AE9+'PTEP 2026'!AF9+'PTEP 2026'!AG9+'PTEP 2026'!AH9+'PTEP 2026'!AI9</f>
        <v>0</v>
      </c>
      <c r="L2976" s="1031">
        <f t="shared" si="483"/>
        <v>0</v>
      </c>
      <c r="M2976" s="1031">
        <f t="shared" si="481"/>
        <v>0</v>
      </c>
      <c r="N2976" s="1022">
        <f>'PTEP 2026'!R9</f>
        <v>0</v>
      </c>
      <c r="O2976" s="1022">
        <f>'PTEP 2026'!AI9</f>
        <v>0</v>
      </c>
      <c r="P2976" s="1160" t="e">
        <f t="shared" si="486"/>
        <v>#DIV/0!</v>
      </c>
      <c r="Q2976" s="1160"/>
      <c r="R2976" s="1161">
        <f t="shared" si="484"/>
        <v>0</v>
      </c>
      <c r="S2976" s="1161">
        <f t="shared" si="485"/>
        <v>0</v>
      </c>
    </row>
    <row r="2977" spans="1:19" ht="14.25">
      <c r="A2977" s="1022">
        <v>8</v>
      </c>
      <c r="B2977" s="1023" t="str">
        <f>'PTEP 2026'!A10</f>
        <v>PTEP8</v>
      </c>
      <c r="C2977" s="1022" t="str">
        <f t="shared" ref="C2977:D2977" si="494">C2956</f>
        <v>PTEP</v>
      </c>
      <c r="D2977" s="1022" t="str">
        <f t="shared" si="494"/>
        <v xml:space="preserve">Programa de Transparencia y Ética Pública </v>
      </c>
      <c r="E2977" s="1022" t="str">
        <f>'PTEP 2026'!E10</f>
        <v>Oficina Asesora de Planeación / Secretaría general / asesoría Jurídica</v>
      </c>
      <c r="F2977" s="1022" t="str">
        <f>'PTEP 2026'!D10</f>
        <v xml:space="preserve">Liderar la elaboración del Procedimiento para el  reporte de operaciones sospechosas en el INM de acuerdo con la versión 7 de la Guía de Gestión integral del Riesgo del DAFP </v>
      </c>
      <c r="G2977" s="1022">
        <v>5</v>
      </c>
      <c r="H2977" s="1022" t="s">
        <v>138</v>
      </c>
      <c r="I2977" s="1022">
        <f>'PTEP 2026'!Z10</f>
        <v>2</v>
      </c>
      <c r="J2977" s="1022">
        <f>'PTEP 2026'!N10+'PTEP 2026'!O10+'PTEP 2026'!P10+'PTEP 2026'!Q10+'PTEP 2026'!R10</f>
        <v>0</v>
      </c>
      <c r="K2977" s="1022">
        <f>'PTEP 2026'!AE10+'PTEP 2026'!AF10+'PTEP 2026'!AG10+'PTEP 2026'!AH10+'PTEP 2026'!AI10</f>
        <v>0</v>
      </c>
      <c r="L2977" s="1031">
        <f t="shared" si="483"/>
        <v>0</v>
      </c>
      <c r="M2977" s="1031">
        <f t="shared" si="481"/>
        <v>0</v>
      </c>
      <c r="N2977" s="1022">
        <f>'PTEP 2026'!R10</f>
        <v>0</v>
      </c>
      <c r="O2977" s="1022">
        <f>'PTEP 2026'!AI10</f>
        <v>0</v>
      </c>
      <c r="P2977" s="1160" t="e">
        <f t="shared" si="486"/>
        <v>#DIV/0!</v>
      </c>
      <c r="Q2977" s="1160"/>
      <c r="R2977" s="1161">
        <f t="shared" si="484"/>
        <v>0</v>
      </c>
      <c r="S2977" s="1161">
        <f t="shared" si="485"/>
        <v>0</v>
      </c>
    </row>
    <row r="2978" spans="1:19" ht="14.25">
      <c r="A2978" s="1022">
        <v>9</v>
      </c>
      <c r="B2978" s="1023" t="str">
        <f>'PTEP 2026'!A11</f>
        <v>PTEP9</v>
      </c>
      <c r="C2978" s="1022" t="str">
        <f t="shared" ref="C2978:D2978" si="495">C2957</f>
        <v>PTEP</v>
      </c>
      <c r="D2978" s="1022" t="str">
        <f t="shared" si="495"/>
        <v xml:space="preserve">Programa de Transparencia y Ética Pública </v>
      </c>
      <c r="E2978" s="1022" t="str">
        <f>'PTEP 2026'!E11</f>
        <v>Subdirección de Servicios Metrológicos y Relación con el Ciudadano</v>
      </c>
      <c r="F2978"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2978" s="1022">
        <v>5</v>
      </c>
      <c r="H2978" s="1022" t="s">
        <v>138</v>
      </c>
      <c r="I2978" s="1022">
        <f>'PTEP 2026'!Z11</f>
        <v>3</v>
      </c>
      <c r="J2978" s="1022">
        <f>'PTEP 2026'!N11+'PTEP 2026'!O11+'PTEP 2026'!P11+'PTEP 2026'!Q11+'PTEP 2026'!R11</f>
        <v>0</v>
      </c>
      <c r="K2978" s="1022">
        <f>'PTEP 2026'!AE11+'PTEP 2026'!AF11+'PTEP 2026'!AG11+'PTEP 2026'!AH11+'PTEP 2026'!AI11</f>
        <v>0</v>
      </c>
      <c r="L2978" s="1031">
        <f t="shared" si="483"/>
        <v>0</v>
      </c>
      <c r="M2978" s="1031">
        <f t="shared" si="481"/>
        <v>0</v>
      </c>
      <c r="N2978" s="1022">
        <f>'PTEP 2026'!R11</f>
        <v>0</v>
      </c>
      <c r="O2978" s="1022">
        <f>'PTEP 2026'!AI11</f>
        <v>0</v>
      </c>
      <c r="P2978" s="1160" t="e">
        <f t="shared" si="486"/>
        <v>#DIV/0!</v>
      </c>
      <c r="Q2978" s="1160"/>
      <c r="R2978" s="1161">
        <f t="shared" si="484"/>
        <v>0</v>
      </c>
      <c r="S2978" s="1161">
        <f t="shared" si="485"/>
        <v>0</v>
      </c>
    </row>
    <row r="2979" spans="1:19" ht="17.25" customHeight="1">
      <c r="A2979" s="1022">
        <v>10</v>
      </c>
      <c r="B2979" s="1023" t="str">
        <f>'PTEP 2026'!A12</f>
        <v>PTEP10</v>
      </c>
      <c r="C2979" s="1022" t="str">
        <f t="shared" ref="C2979:D2979" si="496">C2958</f>
        <v>PTEP</v>
      </c>
      <c r="D2979" s="1022" t="str">
        <f t="shared" si="496"/>
        <v xml:space="preserve">Programa de Transparencia y Ética Pública </v>
      </c>
      <c r="E2979" s="1022" t="str">
        <f>'PTEP 2026'!E12</f>
        <v>Oficina de Control Interno</v>
      </c>
      <c r="F2979" s="1022" t="str">
        <f>'PTEP 2026'!D12</f>
        <v>Realizar seguimiento de tercera línea a los riesgos identificados en la matriz de riesgos de corrupción en los tiempos establecidos por ley y asegurar publicación de resultados en la página web</v>
      </c>
      <c r="G2979" s="1022">
        <v>5</v>
      </c>
      <c r="H2979" s="1022" t="s">
        <v>138</v>
      </c>
      <c r="I2979" s="1022">
        <f>'PTEP 2026'!Z12</f>
        <v>1</v>
      </c>
      <c r="J2979" s="1022">
        <f>'PTEP 2026'!N12+'PTEP 2026'!O12+'PTEP 2026'!P12+'PTEP 2026'!Q12+'PTEP 2026'!R12</f>
        <v>0</v>
      </c>
      <c r="K2979" s="1022">
        <f>'PTEP 2026'!AE12+'PTEP 2026'!AF12+'PTEP 2026'!AG12+'PTEP 2026'!AH12+'PTEP 2026'!AI12</f>
        <v>0</v>
      </c>
      <c r="L2979" s="1031">
        <f t="shared" si="483"/>
        <v>0</v>
      </c>
      <c r="M2979" s="1031">
        <f t="shared" si="481"/>
        <v>0</v>
      </c>
      <c r="N2979" s="1022">
        <f>'PTEP 2026'!R12</f>
        <v>0</v>
      </c>
      <c r="O2979" s="1022">
        <f>'PTEP 2026'!AI12</f>
        <v>0</v>
      </c>
      <c r="P2979" s="1160" t="e">
        <f t="shared" si="486"/>
        <v>#DIV/0!</v>
      </c>
      <c r="Q2979" s="1160"/>
      <c r="R2979" s="1161">
        <f t="shared" si="484"/>
        <v>0</v>
      </c>
      <c r="S2979" s="1161">
        <f t="shared" si="485"/>
        <v>0</v>
      </c>
    </row>
    <row r="2980" spans="1:19" ht="14.25">
      <c r="A2980" s="1022">
        <v>11</v>
      </c>
      <c r="B2980" s="1023" t="str">
        <f>'PTEP 2026'!A13</f>
        <v>PTEP11</v>
      </c>
      <c r="C2980" s="1022" t="str">
        <f t="shared" ref="C2980:D2980" si="497">C2959</f>
        <v>PTEP</v>
      </c>
      <c r="D2980" s="1022" t="str">
        <f t="shared" si="497"/>
        <v xml:space="preserve">Programa de Transparencia y Ética Pública </v>
      </c>
      <c r="E2980" s="1022" t="str">
        <f>'PTEP 2026'!E13</f>
        <v>Oficina de Control Interno</v>
      </c>
      <c r="F2980" s="1022" t="str">
        <f>'PTEP 2026'!D13</f>
        <v>Realizar seguimiento de tercera línea al programa de transparencia y ética pública en los tiempos establecidos por ley, asegurar publicación de resultados en la página web</v>
      </c>
      <c r="G2980" s="1022">
        <v>5</v>
      </c>
      <c r="H2980" s="1022" t="s">
        <v>138</v>
      </c>
      <c r="I2980" s="1022">
        <f>'PTEP 2026'!Z13</f>
        <v>1</v>
      </c>
      <c r="J2980" s="1022">
        <f>'PTEP 2026'!N13+'PTEP 2026'!O13+'PTEP 2026'!P13+'PTEP 2026'!Q13+'PTEP 2026'!R13</f>
        <v>0</v>
      </c>
      <c r="K2980" s="1022">
        <f>'PTEP 2026'!AE13+'PTEP 2026'!AF13+'PTEP 2026'!AG13+'PTEP 2026'!AH13+'PTEP 2026'!AI13</f>
        <v>0</v>
      </c>
      <c r="L2980" s="1031">
        <f t="shared" si="483"/>
        <v>0</v>
      </c>
      <c r="M2980" s="1031">
        <f t="shared" si="481"/>
        <v>0</v>
      </c>
      <c r="N2980" s="1022">
        <f>'PTEP 2026'!R13</f>
        <v>0</v>
      </c>
      <c r="O2980" s="1022">
        <f>'PTEP 2026'!AI13</f>
        <v>0</v>
      </c>
      <c r="P2980" s="1160" t="e">
        <f t="shared" si="486"/>
        <v>#DIV/0!</v>
      </c>
      <c r="Q2980" s="1160"/>
      <c r="R2980" s="1161">
        <f t="shared" si="484"/>
        <v>0</v>
      </c>
      <c r="S2980" s="1161">
        <f t="shared" si="485"/>
        <v>0</v>
      </c>
    </row>
    <row r="2981" spans="1:19" ht="14.25">
      <c r="A2981" s="1022">
        <v>12</v>
      </c>
      <c r="B2981" s="1023" t="str">
        <f>'PTEP 2026'!A14</f>
        <v>PTEP12</v>
      </c>
      <c r="C2981" s="1022" t="str">
        <f t="shared" ref="C2981:D2981" si="498">C2960</f>
        <v>PTEP</v>
      </c>
      <c r="D2981" s="1022" t="str">
        <f t="shared" si="498"/>
        <v xml:space="preserve">Programa de Transparencia y Ética Pública </v>
      </c>
      <c r="E2981" s="1022" t="str">
        <f>'PTEP 2026'!E14</f>
        <v>Subdirección de Servicios Metrológicos y Relación con el Ciudadano
OAP</v>
      </c>
      <c r="F2981" s="1022" t="str">
        <f>'PTEP 2026'!D14</f>
        <v>Redes internas: 
Construir y mantener un repositorio interno en la INMtranet de preguntas frecuentes sobre transparencia, acceso a la información, conflictos de interés y canales de denuncia.</v>
      </c>
      <c r="G2981" s="1022">
        <v>5</v>
      </c>
      <c r="H2981" s="1022" t="s">
        <v>138</v>
      </c>
      <c r="I2981" s="1022">
        <f>'PTEP 2026'!Z14</f>
        <v>1</v>
      </c>
      <c r="J2981" s="1022">
        <f>'PTEP 2026'!N14+'PTEP 2026'!O14+'PTEP 2026'!P14+'PTEP 2026'!Q14+'PTEP 2026'!R14</f>
        <v>0</v>
      </c>
      <c r="K2981" s="1022">
        <f>'PTEP 2026'!AE14+'PTEP 2026'!AF14+'PTEP 2026'!AG14+'PTEP 2026'!AH14+'PTEP 2026'!AI14</f>
        <v>0</v>
      </c>
      <c r="L2981" s="1031">
        <f t="shared" si="483"/>
        <v>0</v>
      </c>
      <c r="M2981" s="1031">
        <f t="shared" si="481"/>
        <v>0</v>
      </c>
      <c r="N2981" s="1022">
        <f>'PTEP 2026'!R14</f>
        <v>0</v>
      </c>
      <c r="O2981" s="1022">
        <f>'PTEP 2026'!AI14</f>
        <v>0</v>
      </c>
      <c r="P2981" s="1160" t="e">
        <f t="shared" si="486"/>
        <v>#DIV/0!</v>
      </c>
      <c r="Q2981" s="1160"/>
      <c r="R2981" s="1161">
        <f t="shared" si="484"/>
        <v>0</v>
      </c>
      <c r="S2981" s="1161">
        <f t="shared" si="485"/>
        <v>0</v>
      </c>
    </row>
    <row r="2982" spans="1:19" ht="14.25">
      <c r="A2982" s="1022">
        <v>13</v>
      </c>
      <c r="B2982" s="1023" t="str">
        <f>'PTEP 2026'!A15</f>
        <v>PTEP13</v>
      </c>
      <c r="C2982" s="1022" t="str">
        <f t="shared" ref="C2982:D2982" si="499">C2961</f>
        <v>PTEP</v>
      </c>
      <c r="D2982" s="1022" t="str">
        <f t="shared" si="499"/>
        <v xml:space="preserve">Programa de Transparencia y Ética Pública </v>
      </c>
      <c r="E2982" s="1022" t="str">
        <f>'PTEP 2026'!E15</f>
        <v>Subdirección de Servicios Metrológicos y Relación con el Ciudadano
OAP</v>
      </c>
      <c r="F2982" s="1022" t="str">
        <f>'PTEP 2026'!D15</f>
        <v xml:space="preserve">Realizar cada mes, publicación de piezas gráficas o infografías de los canales de denuncia, vigentes para el año 2026. </v>
      </c>
      <c r="G2982" s="1022">
        <v>5</v>
      </c>
      <c r="H2982" s="1022" t="s">
        <v>138</v>
      </c>
      <c r="I2982" s="1022">
        <f>'PTEP 2026'!Z15</f>
        <v>8</v>
      </c>
      <c r="J2982" s="1022">
        <f>'PTEP 2026'!N15+'PTEP 2026'!O15+'PTEP 2026'!P15+'PTEP 2026'!Q15+'PTEP 2026'!R15</f>
        <v>4</v>
      </c>
      <c r="K2982" s="1022">
        <f>'PTEP 2026'!AE15+'PTEP 2026'!AF15+'PTEP 2026'!AG15+'PTEP 2026'!AH15+'PTEP 2026'!AI15</f>
        <v>2</v>
      </c>
      <c r="L2982" s="1031">
        <f t="shared" si="483"/>
        <v>0.5</v>
      </c>
      <c r="M2982" s="1031">
        <f t="shared" si="481"/>
        <v>0.25</v>
      </c>
      <c r="N2982" s="1022">
        <f>'PTEP 2026'!R15</f>
        <v>1</v>
      </c>
      <c r="O2982" s="1022">
        <f>'PTEP 2026'!AI15</f>
        <v>0</v>
      </c>
      <c r="P2982" s="1160">
        <f t="shared" si="486"/>
        <v>0</v>
      </c>
      <c r="Q2982" s="1160"/>
      <c r="R2982" s="1161">
        <f t="shared" si="484"/>
        <v>-2</v>
      </c>
      <c r="S2982" s="1161">
        <f t="shared" si="485"/>
        <v>-1</v>
      </c>
    </row>
    <row r="2983" spans="1:19" ht="14.25">
      <c r="A2983" s="1022">
        <v>14</v>
      </c>
      <c r="B2983" s="1023" t="str">
        <f>'PTEP 2026'!A16</f>
        <v>PTEP14</v>
      </c>
      <c r="C2983" s="1022" t="str">
        <f t="shared" ref="C2983:D2983" si="500">C2962</f>
        <v>PTEP</v>
      </c>
      <c r="D2983" s="1022" t="str">
        <f t="shared" si="500"/>
        <v xml:space="preserve">Programa de Transparencia y Ética Pública </v>
      </c>
      <c r="E2983" s="1022" t="str">
        <f>'PTEP 2026'!E16</f>
        <v>Oficina Asesora de Planeación</v>
      </c>
      <c r="F2983" s="1022" t="str">
        <f>'PTEP 2026'!D16</f>
        <v>Elaborar un informe de socialización y difusión de temas relacionados con cultura LA/FT/FP​ y Gestión Antisoborno, publicado en la página web de INM</v>
      </c>
      <c r="G2983" s="1022">
        <v>5</v>
      </c>
      <c r="H2983" s="1022" t="s">
        <v>138</v>
      </c>
      <c r="I2983" s="1022">
        <f>'PTEP 2026'!Z16</f>
        <v>4</v>
      </c>
      <c r="J2983" s="1022">
        <f>'PTEP 2026'!N16+'PTEP 2026'!O16+'PTEP 2026'!P16+'PTEP 2026'!Q16+'PTEP 2026'!R16</f>
        <v>1</v>
      </c>
      <c r="K2983" s="1022">
        <f>'PTEP 2026'!AE16+'PTEP 2026'!AF16+'PTEP 2026'!AG16+'PTEP 2026'!AH16+'PTEP 2026'!AI16</f>
        <v>0</v>
      </c>
      <c r="L2983" s="1031">
        <f t="shared" si="483"/>
        <v>0.25</v>
      </c>
      <c r="M2983" s="1031">
        <f t="shared" si="481"/>
        <v>0</v>
      </c>
      <c r="N2983" s="1022">
        <f>'PTEP 2026'!R16</f>
        <v>0</v>
      </c>
      <c r="O2983" s="1022">
        <f>'PTEP 2026'!AI16</f>
        <v>0</v>
      </c>
      <c r="P2983" s="1160" t="e">
        <f t="shared" si="486"/>
        <v>#DIV/0!</v>
      </c>
      <c r="Q2983" s="1160"/>
      <c r="R2983" s="1161">
        <f t="shared" si="484"/>
        <v>-1</v>
      </c>
      <c r="S2983" s="1161">
        <f t="shared" si="485"/>
        <v>0</v>
      </c>
    </row>
    <row r="2984" spans="1:19" ht="14.25">
      <c r="A2984" s="1022">
        <v>15</v>
      </c>
      <c r="B2984" s="1023" t="str">
        <f>'PTEP 2026'!A17</f>
        <v>PTEP15</v>
      </c>
      <c r="C2984" s="1022" t="str">
        <f t="shared" ref="C2984:D2984" si="501">C2963</f>
        <v>PTEP</v>
      </c>
      <c r="D2984" s="1022" t="str">
        <f t="shared" si="501"/>
        <v xml:space="preserve">Programa de Transparencia y Ética Pública </v>
      </c>
      <c r="E2984" s="1022" t="str">
        <f>'PTEP 2026'!E17</f>
        <v>Oficina Asesora de Planeación / Talento Humano</v>
      </c>
      <c r="F2984" s="1022" t="str">
        <f>'PTEP 2026'!D17</f>
        <v>Aplicar encuesta sobre el Código de ética, integridad y conflicto de interés</v>
      </c>
      <c r="G2984" s="1022">
        <v>5</v>
      </c>
      <c r="H2984" s="1022" t="s">
        <v>138</v>
      </c>
      <c r="I2984" s="1022">
        <f>'PTEP 2026'!Z17</f>
        <v>2</v>
      </c>
      <c r="J2984" s="1022">
        <f>'PTEP 2026'!N17+'PTEP 2026'!O17+'PTEP 2026'!P17+'PTEP 2026'!Q17+'PTEP 2026'!R17</f>
        <v>1</v>
      </c>
      <c r="K2984" s="1022">
        <f>'PTEP 2026'!AE17+'PTEP 2026'!AF17+'PTEP 2026'!AG17+'PTEP 2026'!AH17+'PTEP 2026'!AI17</f>
        <v>1</v>
      </c>
      <c r="L2984" s="1031">
        <f t="shared" si="483"/>
        <v>0.5</v>
      </c>
      <c r="M2984" s="1031">
        <f t="shared" si="481"/>
        <v>0.5</v>
      </c>
      <c r="N2984" s="1022">
        <f>'PTEP 2026'!R17</f>
        <v>0</v>
      </c>
      <c r="O2984" s="1022">
        <f>'PTEP 2026'!AI17</f>
        <v>0</v>
      </c>
      <c r="P2984" s="1160" t="e">
        <f t="shared" si="486"/>
        <v>#DIV/0!</v>
      </c>
      <c r="Q2984" s="1160"/>
      <c r="R2984" s="1161">
        <f t="shared" si="484"/>
        <v>0</v>
      </c>
      <c r="S2984" s="1161">
        <f t="shared" si="485"/>
        <v>0</v>
      </c>
    </row>
    <row r="2985" spans="1:19" ht="14.25">
      <c r="A2985" s="1022">
        <v>16</v>
      </c>
      <c r="B2985" s="1023" t="str">
        <f>'PTEP 2026'!A18</f>
        <v>PTEP16</v>
      </c>
      <c r="C2985" s="1022" t="str">
        <f t="shared" ref="C2985:D2985" si="502">C2964</f>
        <v>PTEP</v>
      </c>
      <c r="D2985" s="1022" t="str">
        <f t="shared" si="502"/>
        <v xml:space="preserve">Programa de Transparencia y Ética Pública </v>
      </c>
      <c r="E2985" s="1022" t="str">
        <f>'PTEP 2026'!E18</f>
        <v>Oficina Asesora de Planeación</v>
      </c>
      <c r="F2985" s="1022" t="str">
        <f>'PTEP 2026'!D18</f>
        <v>Velar por la realización de la Declaración de bienes, rentas y conflictos de intereses Ley 2013 de 2019 gestionada desde el proceso de talento humano</v>
      </c>
      <c r="G2985" s="1022">
        <v>5</v>
      </c>
      <c r="H2985" s="1022" t="s">
        <v>138</v>
      </c>
      <c r="I2985" s="1022">
        <f>'PTEP 2026'!Z18</f>
        <v>1</v>
      </c>
      <c r="J2985" s="1022">
        <f>'PTEP 2026'!N18+'PTEP 2026'!O18+'PTEP 2026'!P18+'PTEP 2026'!Q18+'PTEP 2026'!R18</f>
        <v>0</v>
      </c>
      <c r="K2985" s="1022">
        <f>'PTEP 2026'!AE18+'PTEP 2026'!AF18+'PTEP 2026'!AG18+'PTEP 2026'!AH18+'PTEP 2026'!AI18</f>
        <v>0</v>
      </c>
      <c r="L2985" s="1031">
        <f t="shared" si="483"/>
        <v>0</v>
      </c>
      <c r="M2985" s="1031">
        <f t="shared" si="481"/>
        <v>0</v>
      </c>
      <c r="N2985" s="1022">
        <f>'PTEP 2026'!R18</f>
        <v>0</v>
      </c>
      <c r="O2985" s="1022">
        <f>'PTEP 2026'!AI18</f>
        <v>0</v>
      </c>
      <c r="P2985" s="1160" t="e">
        <f t="shared" si="486"/>
        <v>#DIV/0!</v>
      </c>
      <c r="Q2985" s="1160"/>
      <c r="R2985" s="1161">
        <f t="shared" si="484"/>
        <v>0</v>
      </c>
      <c r="S2985" s="1161">
        <f t="shared" si="485"/>
        <v>0</v>
      </c>
    </row>
    <row r="2986" spans="1:19" ht="14.25">
      <c r="A2986" s="1022">
        <v>17</v>
      </c>
      <c r="B2986" s="1023" t="str">
        <f>'PTEP 2026'!A19</f>
        <v>PTEP17</v>
      </c>
      <c r="C2986" s="1022" t="str">
        <f t="shared" ref="C2986:D2986" si="503">C2965</f>
        <v>PTEP</v>
      </c>
      <c r="D2986" s="1022" t="str">
        <f t="shared" si="503"/>
        <v xml:space="preserve">Programa de Transparencia y Ética Pública </v>
      </c>
      <c r="E2986" s="1022" t="str">
        <f>'PTEP 2026'!E19</f>
        <v>Subdirección de Servicios Metrológicos y Relación con el Ciudadano
OAP</v>
      </c>
      <c r="F2986"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2986" s="1022">
        <v>5</v>
      </c>
      <c r="H2986" s="1022" t="s">
        <v>138</v>
      </c>
      <c r="I2986" s="1022">
        <f>'PTEP 2026'!Z19</f>
        <v>1</v>
      </c>
      <c r="J2986" s="1022">
        <f>'PTEP 2026'!N19+'PTEP 2026'!O19+'PTEP 2026'!P19+'PTEP 2026'!Q19+'PTEP 2026'!R19</f>
        <v>0</v>
      </c>
      <c r="K2986" s="1022">
        <f>'PTEP 2026'!AE19+'PTEP 2026'!AF19+'PTEP 2026'!AG19+'PTEP 2026'!AH19+'PTEP 2026'!AI19</f>
        <v>0</v>
      </c>
      <c r="L2986" s="1031">
        <f t="shared" si="483"/>
        <v>0</v>
      </c>
      <c r="M2986" s="1031">
        <f t="shared" si="481"/>
        <v>0</v>
      </c>
      <c r="N2986" s="1022">
        <f>'PTEP 2026'!R19</f>
        <v>0</v>
      </c>
      <c r="O2986" s="1022">
        <f>'PTEP 2026'!AI19</f>
        <v>0</v>
      </c>
      <c r="P2986" s="1160" t="e">
        <f t="shared" si="486"/>
        <v>#DIV/0!</v>
      </c>
      <c r="Q2986" s="1160"/>
      <c r="R2986" s="1161">
        <f t="shared" si="484"/>
        <v>0</v>
      </c>
      <c r="S2986" s="1161">
        <f t="shared" si="485"/>
        <v>0</v>
      </c>
    </row>
    <row r="2987" spans="1:19" ht="14.25">
      <c r="A2987" s="1022">
        <v>18</v>
      </c>
      <c r="B2987" s="1023" t="str">
        <f>'PTEP 2026'!A20</f>
        <v>PTEP18</v>
      </c>
      <c r="C2987" s="1022" t="str">
        <f t="shared" ref="C2987:D2987" si="504">C2966</f>
        <v>PTEP</v>
      </c>
      <c r="D2987" s="1022" t="str">
        <f t="shared" si="504"/>
        <v xml:space="preserve">Programa de Transparencia y Ética Pública </v>
      </c>
      <c r="E2987" s="1022" t="str">
        <f>'PTEP 2026'!E20</f>
        <v>Oficina Asesora de Planeación</v>
      </c>
      <c r="F2987" s="1022" t="str">
        <f>'PTEP 2026'!D20</f>
        <v>Reportar en el aplicativo de datos abiertos de MinTIC (https://www.datos.gov.co/) los set de datos obligatorios e históricos definidos por el INM</v>
      </c>
      <c r="G2987" s="1022">
        <v>5</v>
      </c>
      <c r="H2987" s="1022" t="s">
        <v>138</v>
      </c>
      <c r="I2987" s="1022">
        <f>'PTEP 2026'!Z20</f>
        <v>2</v>
      </c>
      <c r="J2987" s="1022">
        <f>'PTEP 2026'!N20+'PTEP 2026'!O20+'PTEP 2026'!P20+'PTEP 2026'!Q20+'PTEP 2026'!R20</f>
        <v>1</v>
      </c>
      <c r="K2987" s="1022">
        <f>'PTEP 2026'!AE20+'PTEP 2026'!AF20+'PTEP 2026'!AG20+'PTEP 2026'!AH20+'PTEP 2026'!AI20</f>
        <v>1</v>
      </c>
      <c r="L2987" s="1031">
        <f t="shared" si="483"/>
        <v>0.5</v>
      </c>
      <c r="M2987" s="1031">
        <f t="shared" si="481"/>
        <v>0.5</v>
      </c>
      <c r="N2987" s="1022">
        <f>'PTEP 2026'!R20</f>
        <v>0</v>
      </c>
      <c r="O2987" s="1022">
        <f>'PTEP 2026'!AI20</f>
        <v>0</v>
      </c>
      <c r="P2987" s="1160" t="e">
        <f t="shared" si="486"/>
        <v>#DIV/0!</v>
      </c>
      <c r="Q2987" s="1160"/>
      <c r="R2987" s="1161">
        <f t="shared" si="484"/>
        <v>0</v>
      </c>
      <c r="S2987" s="1161">
        <f t="shared" si="485"/>
        <v>0</v>
      </c>
    </row>
    <row r="2988" spans="1:19" ht="14.25">
      <c r="A2988" s="1022">
        <v>19</v>
      </c>
      <c r="B2988" s="1023" t="str">
        <f>'PTEP 2026'!A21</f>
        <v>PTEP19</v>
      </c>
      <c r="C2988" s="1022" t="str">
        <f t="shared" ref="C2988:D2988" si="505">C2967</f>
        <v>PTEP</v>
      </c>
      <c r="D2988" s="1022" t="str">
        <f t="shared" si="505"/>
        <v xml:space="preserve">Programa de Transparencia y Ética Pública </v>
      </c>
      <c r="E2988" s="1022" t="str">
        <f>'PTEP 2026'!E21</f>
        <v>Subdirección de Servicios Metrológicos y Relación con el Ciudadano
OAP</v>
      </c>
      <c r="F2988" s="1022" t="str">
        <f>'PTEP 2026'!D21</f>
        <v>Diligenciar y reportar ante la Procuraduría General de la Nación la matriz del Índice de Transparencia y Acceso a la Información Pública – ITA</v>
      </c>
      <c r="G2988" s="1022">
        <v>5</v>
      </c>
      <c r="H2988" s="1022" t="s">
        <v>138</v>
      </c>
      <c r="I2988" s="1022">
        <f>'PTEP 2026'!Z21</f>
        <v>1</v>
      </c>
      <c r="J2988" s="1022">
        <f>'PTEP 2026'!N21+'PTEP 2026'!O21+'PTEP 2026'!P21+'PTEP 2026'!Q21+'PTEP 2026'!R21</f>
        <v>0</v>
      </c>
      <c r="K2988" s="1022">
        <f>'PTEP 2026'!AE21+'PTEP 2026'!AF21+'PTEP 2026'!AG21+'PTEP 2026'!AH21+'PTEP 2026'!AI21</f>
        <v>0</v>
      </c>
      <c r="L2988" s="1031">
        <f t="shared" si="483"/>
        <v>0</v>
      </c>
      <c r="M2988" s="1031">
        <f t="shared" si="481"/>
        <v>0</v>
      </c>
      <c r="N2988" s="1022">
        <f>'PTEP 2026'!R21</f>
        <v>0</v>
      </c>
      <c r="O2988" s="1022">
        <f>'PTEP 2026'!AI21</f>
        <v>0</v>
      </c>
      <c r="P2988" s="1160" t="e">
        <f t="shared" si="486"/>
        <v>#DIV/0!</v>
      </c>
      <c r="Q2988" s="1160"/>
      <c r="R2988" s="1161">
        <f t="shared" si="484"/>
        <v>0</v>
      </c>
      <c r="S2988" s="1161">
        <f t="shared" si="485"/>
        <v>0</v>
      </c>
    </row>
    <row r="2989" spans="1:19" ht="14.25">
      <c r="A2989" s="1022">
        <v>20</v>
      </c>
      <c r="B2989" s="1023" t="str">
        <f>'PTEP 2026'!A22</f>
        <v>PTEP20</v>
      </c>
      <c r="C2989" s="1022" t="str">
        <f t="shared" ref="C2989:D2989" si="506">C2968</f>
        <v>PTEP</v>
      </c>
      <c r="D2989" s="1022" t="str">
        <f t="shared" si="506"/>
        <v xml:space="preserve">Programa de Transparencia y Ética Pública </v>
      </c>
      <c r="E2989" s="1022" t="str">
        <f>'PTEP 2026'!E22</f>
        <v>Subdirección de Servicios Metrológicos y Relación con el Ciudadano</v>
      </c>
      <c r="F2989" s="1022" t="str">
        <f>'PTEP 2026'!D22</f>
        <v>Revisar y actualizar la información publicada en la sección de Transparencia y Acceso a la Información Pública del sitio web del INM</v>
      </c>
      <c r="G2989" s="1022">
        <v>5</v>
      </c>
      <c r="H2989" s="1022" t="s">
        <v>138</v>
      </c>
      <c r="I2989" s="1022">
        <f>'PTEP 2026'!Z22</f>
        <v>12</v>
      </c>
      <c r="J2989" s="1022">
        <f>'PTEP 2026'!N22+'PTEP 2026'!O22+'PTEP 2026'!P22+'PTEP 2026'!Q22+'PTEP 2026'!R22</f>
        <v>5</v>
      </c>
      <c r="K2989" s="1022">
        <f>'PTEP 2026'!AE22+'PTEP 2026'!AF22+'PTEP 2026'!AG22+'PTEP 2026'!AH22+'PTEP 2026'!AI22</f>
        <v>4</v>
      </c>
      <c r="L2989" s="1031">
        <f t="shared" si="483"/>
        <v>0.41666666666666669</v>
      </c>
      <c r="M2989" s="1031">
        <f t="shared" si="481"/>
        <v>0.33333333333333331</v>
      </c>
      <c r="N2989" s="1022">
        <f>'PTEP 2026'!R22</f>
        <v>1</v>
      </c>
      <c r="O2989" s="1022">
        <f>'PTEP 2026'!AI22</f>
        <v>0</v>
      </c>
      <c r="P2989" s="1160">
        <f t="shared" si="486"/>
        <v>0</v>
      </c>
      <c r="Q2989" s="1160"/>
      <c r="R2989" s="1161">
        <f t="shared" si="484"/>
        <v>-1</v>
      </c>
      <c r="S2989" s="1161">
        <f t="shared" si="485"/>
        <v>-1</v>
      </c>
    </row>
    <row r="2990" spans="1:19" ht="14.25">
      <c r="A2990" s="1022">
        <v>21</v>
      </c>
      <c r="B2990" s="1023" t="str">
        <f>'PTEP 2026'!A23</f>
        <v>PTEP21</v>
      </c>
      <c r="C2990" s="1022" t="str">
        <f t="shared" ref="C2990:D2990" si="507">C2969</f>
        <v>PTEP</v>
      </c>
      <c r="D2990" s="1022" t="str">
        <f t="shared" si="507"/>
        <v xml:space="preserve">Programa de Transparencia y Ética Pública </v>
      </c>
      <c r="E2990" s="1022" t="str">
        <f>'PTEP 2026'!E23</f>
        <v>Subdirección de Servicios Metrológicos y Relación con el Ciudadano</v>
      </c>
      <c r="F2990" s="1022" t="str">
        <f>'PTEP 2026'!D23</f>
        <v>Diseñar y difundir contenidos digitales (cápsulas, infografías, videos cortos o boletines) sobre integridad pública, ética y cultura de la legalidad a través de la Intranet y correo institucional.</v>
      </c>
      <c r="G2990" s="1022">
        <v>5</v>
      </c>
      <c r="H2990" s="1022" t="s">
        <v>138</v>
      </c>
      <c r="I2990" s="1022">
        <f>'PTEP 2026'!Z23</f>
        <v>3</v>
      </c>
      <c r="J2990" s="1022">
        <f>'PTEP 2026'!N23+'PTEP 2026'!O23+'PTEP 2026'!P23+'PTEP 2026'!Q23+'PTEP 2026'!R23</f>
        <v>1</v>
      </c>
      <c r="K2990" s="1022">
        <f>'PTEP 2026'!AE23+'PTEP 2026'!AF23+'PTEP 2026'!AG23+'PTEP 2026'!AH23+'PTEP 2026'!AI23</f>
        <v>1</v>
      </c>
      <c r="L2990" s="1031">
        <f t="shared" si="483"/>
        <v>0.33333333333333331</v>
      </c>
      <c r="M2990" s="1031">
        <f t="shared" si="481"/>
        <v>0.33333333333333331</v>
      </c>
      <c r="N2990" s="1022">
        <f>'PTEP 2026'!R23</f>
        <v>0</v>
      </c>
      <c r="O2990" s="1022">
        <f>'PTEP 2026'!AI23</f>
        <v>0</v>
      </c>
      <c r="P2990" s="1160" t="e">
        <f t="shared" si="486"/>
        <v>#DIV/0!</v>
      </c>
      <c r="Q2990" s="1160"/>
      <c r="R2990" s="1161">
        <f t="shared" si="484"/>
        <v>0</v>
      </c>
      <c r="S2990" s="1161">
        <f t="shared" si="485"/>
        <v>0</v>
      </c>
    </row>
    <row r="2991" spans="1:19" ht="14.25">
      <c r="A2991" s="1022">
        <v>22</v>
      </c>
      <c r="B2991" s="1023" t="str">
        <f>'PTEP 2026'!A24</f>
        <v>PTEP22</v>
      </c>
      <c r="C2991" s="1022" t="str">
        <f t="shared" ref="C2991:D2991" si="508">C2970</f>
        <v>PTEP</v>
      </c>
      <c r="D2991" s="1022" t="str">
        <f t="shared" si="508"/>
        <v xml:space="preserve">Programa de Transparencia y Ética Pública </v>
      </c>
      <c r="E2991" s="1022" t="str">
        <f>'PTEP 2026'!E24</f>
        <v>Subdirección de Servicios Metrológicos y Relación con el Ciudadano / OAP</v>
      </c>
      <c r="F2991" s="1022" t="str">
        <f>'PTEP 2026'!D24</f>
        <v xml:space="preserve">Establecer el Plan de Participación Ciudadana del Instituto, incorporando las actividades previstas para la vigencia </v>
      </c>
      <c r="G2991" s="1022">
        <v>5</v>
      </c>
      <c r="H2991" s="1022" t="s">
        <v>138</v>
      </c>
      <c r="I2991" s="1022">
        <f>'PTEP 2026'!Z24</f>
        <v>1</v>
      </c>
      <c r="J2991" s="1022">
        <f>'PTEP 2026'!N24+'PTEP 2026'!O24+'PTEP 2026'!P24+'PTEP 2026'!Q24+'PTEP 2026'!R24</f>
        <v>1</v>
      </c>
      <c r="K2991" s="1022">
        <f>'PTEP 2026'!AE24+'PTEP 2026'!AF24+'PTEP 2026'!AG24+'PTEP 2026'!AH24+'PTEP 2026'!AI24</f>
        <v>1</v>
      </c>
      <c r="L2991" s="1031">
        <f t="shared" si="483"/>
        <v>1</v>
      </c>
      <c r="M2991" s="1031">
        <f t="shared" si="481"/>
        <v>1</v>
      </c>
      <c r="N2991" s="1022">
        <f>'PTEP 2026'!R24</f>
        <v>0</v>
      </c>
      <c r="O2991" s="1022">
        <f>'PTEP 2026'!AI24</f>
        <v>0</v>
      </c>
      <c r="P2991" s="1160" t="e">
        <f t="shared" si="486"/>
        <v>#DIV/0!</v>
      </c>
      <c r="Q2991" s="1160"/>
      <c r="R2991" s="1161">
        <f t="shared" si="484"/>
        <v>0</v>
      </c>
      <c r="S2991" s="1161">
        <f t="shared" si="485"/>
        <v>0</v>
      </c>
    </row>
    <row r="2992" spans="1:19" ht="14.25">
      <c r="A2992" s="1022">
        <v>23</v>
      </c>
      <c r="B2992" s="1023" t="str">
        <f>'PTEP 2026'!A25</f>
        <v>PTEP23</v>
      </c>
      <c r="C2992" s="1022" t="str">
        <f t="shared" ref="C2992:D2992" si="509">C2971</f>
        <v>PTEP</v>
      </c>
      <c r="D2992" s="1022" t="str">
        <f t="shared" si="509"/>
        <v xml:space="preserve">Programa de Transparencia y Ética Pública </v>
      </c>
      <c r="E2992" s="1022" t="str">
        <f>'PTEP 2026'!E25</f>
        <v>Subdirección de Servicios Metrológicos y Relación con el Ciudadano 
Comunicaciones</v>
      </c>
      <c r="F2992" s="1022" t="str">
        <f>'PTEP 2026'!D25</f>
        <v>Promover el conocimiento y acceso de los grupos de interés al Plan de Participación Ciudadana.</v>
      </c>
      <c r="G2992" s="1022">
        <v>5</v>
      </c>
      <c r="H2992" s="1022" t="s">
        <v>138</v>
      </c>
      <c r="I2992" s="1022">
        <f>'PTEP 2026'!Z25</f>
        <v>2</v>
      </c>
      <c r="J2992" s="1022">
        <f>'PTEP 2026'!N25+'PTEP 2026'!O25+'PTEP 2026'!P25+'PTEP 2026'!Q25+'PTEP 2026'!R25</f>
        <v>1</v>
      </c>
      <c r="K2992" s="1022">
        <f>'PTEP 2026'!AE25+'PTEP 2026'!AF25+'PTEP 2026'!AG25+'PTEP 2026'!AH25+'PTEP 2026'!AI25</f>
        <v>1</v>
      </c>
      <c r="L2992" s="1031">
        <f t="shared" si="483"/>
        <v>0.5</v>
      </c>
      <c r="M2992" s="1031">
        <f t="shared" si="481"/>
        <v>0.5</v>
      </c>
      <c r="N2992" s="1022">
        <f>'PTEP 2026'!R25</f>
        <v>0</v>
      </c>
      <c r="O2992" s="1022">
        <f>'PTEP 2026'!AI25</f>
        <v>0</v>
      </c>
      <c r="P2992" s="1160" t="e">
        <f t="shared" si="486"/>
        <v>#DIV/0!</v>
      </c>
      <c r="Q2992" s="1160"/>
      <c r="R2992" s="1161">
        <f t="shared" si="484"/>
        <v>0</v>
      </c>
      <c r="S2992" s="1161">
        <f t="shared" si="485"/>
        <v>0</v>
      </c>
    </row>
    <row r="2993" spans="1:19" ht="14.25">
      <c r="A2993" s="1022">
        <v>24</v>
      </c>
      <c r="B2993" s="1023" t="str">
        <f>'PTEP 2026'!A26</f>
        <v>PTEP24</v>
      </c>
      <c r="C2993" s="1022" t="str">
        <f t="shared" ref="C2993:D2993" si="510">C2972</f>
        <v>PTEP</v>
      </c>
      <c r="D2993" s="1022" t="str">
        <f t="shared" si="510"/>
        <v xml:space="preserve">Programa de Transparencia y Ética Pública </v>
      </c>
      <c r="E2993" s="1022" t="str">
        <f>'PTEP 2026'!E26</f>
        <v>Oficina Asesora de Planeación</v>
      </c>
      <c r="F2993" s="1022" t="str">
        <f>'PTEP 2026'!D26</f>
        <v>Seguimiento semestral de la implementación de la Hoja de Ruta de Arquitectura Empresarial para la mejora del Modelo de Operación por Procesos (MOP) ante el CIGD.</v>
      </c>
      <c r="G2993" s="1022">
        <v>5</v>
      </c>
      <c r="H2993" s="1022" t="s">
        <v>138</v>
      </c>
      <c r="I2993" s="1022">
        <f>'PTEP 2026'!Z26</f>
        <v>2</v>
      </c>
      <c r="J2993" s="1022">
        <f>'PTEP 2026'!N26+'PTEP 2026'!O26+'PTEP 2026'!P26+'PTEP 2026'!Q26+'PTEP 2026'!R26</f>
        <v>0</v>
      </c>
      <c r="K2993" s="1022">
        <f>'PTEP 2026'!AE26+'PTEP 2026'!AF26+'PTEP 2026'!AG26+'PTEP 2026'!AH26+'PTEP 2026'!AI26</f>
        <v>0</v>
      </c>
      <c r="L2993" s="1031">
        <f t="shared" si="483"/>
        <v>0</v>
      </c>
      <c r="M2993" s="1031">
        <f t="shared" si="481"/>
        <v>0</v>
      </c>
      <c r="N2993" s="1022">
        <f>'PTEP 2026'!R26</f>
        <v>0</v>
      </c>
      <c r="O2993" s="1022">
        <f>'PTEP 2026'!AI26</f>
        <v>0</v>
      </c>
      <c r="P2993" s="1160" t="e">
        <f t="shared" si="486"/>
        <v>#DIV/0!</v>
      </c>
      <c r="Q2993" s="1160"/>
      <c r="R2993" s="1161">
        <f t="shared" si="484"/>
        <v>0</v>
      </c>
      <c r="S2993" s="1161">
        <f t="shared" si="485"/>
        <v>0</v>
      </c>
    </row>
    <row r="2994" spans="1:19" ht="14.25">
      <c r="A2994" s="1022">
        <v>25</v>
      </c>
      <c r="B2994" s="1023" t="str">
        <f>'PTEP 2026'!A27</f>
        <v>PTEP25</v>
      </c>
      <c r="C2994" s="1022" t="str">
        <f t="shared" ref="C2994:D2994" si="511">C2973</f>
        <v>PTEP</v>
      </c>
      <c r="D2994" s="1022" t="str">
        <f t="shared" si="511"/>
        <v xml:space="preserve">Programa de Transparencia y Ética Pública </v>
      </c>
      <c r="E2994" s="1022" t="str">
        <f>'PTEP 2026'!E27</f>
        <v>Subdirección de Servicios Metrológicos y Relación con el Ciudadano / OAP</v>
      </c>
      <c r="F2994" s="1022" t="str">
        <f>'PTEP 2026'!D27</f>
        <v>Realizar una socialización y aplicar una encuesta interna para medir el nivel de conocimiento y percepción de los colaboradores frente al PTEP y la Ley 1712 de 2014.</v>
      </c>
      <c r="G2994" s="1022">
        <v>5</v>
      </c>
      <c r="H2994" s="1022" t="s">
        <v>138</v>
      </c>
      <c r="I2994" s="1022">
        <f>'PTEP 2026'!Z27</f>
        <v>2</v>
      </c>
      <c r="J2994" s="1022">
        <f>'PTEP 2026'!N27+'PTEP 2026'!O27+'PTEP 2026'!P27+'PTEP 2026'!Q27+'PTEP 2026'!R27</f>
        <v>0</v>
      </c>
      <c r="K2994" s="1022">
        <f>'PTEP 2026'!AE27+'PTEP 2026'!AF27+'PTEP 2026'!AG27+'PTEP 2026'!AH27+'PTEP 2026'!AI27</f>
        <v>0</v>
      </c>
      <c r="L2994" s="1031">
        <f t="shared" si="483"/>
        <v>0</v>
      </c>
      <c r="M2994" s="1031">
        <f t="shared" si="481"/>
        <v>0</v>
      </c>
      <c r="N2994" s="1022">
        <f>'PTEP 2026'!R27</f>
        <v>0</v>
      </c>
      <c r="O2994" s="1022">
        <f>'PTEP 2026'!AI27</f>
        <v>0</v>
      </c>
      <c r="P2994" s="1160" t="e">
        <f t="shared" si="486"/>
        <v>#DIV/0!</v>
      </c>
      <c r="Q2994" s="1160"/>
      <c r="R2994" s="1161">
        <f t="shared" si="484"/>
        <v>0</v>
      </c>
      <c r="S2994" s="1161">
        <f t="shared" si="485"/>
        <v>0</v>
      </c>
    </row>
    <row r="2995" spans="1:19">
      <c r="A2995" s="1022">
        <v>1</v>
      </c>
      <c r="B2995" s="1023" t="str">
        <f>'PTEP 2026'!A3</f>
        <v>PTEP1</v>
      </c>
      <c r="C2995" s="1022" t="str">
        <f t="shared" ref="C2995:D2995" si="512">C2974</f>
        <v>PTEP</v>
      </c>
      <c r="D2995" s="1022" t="str">
        <f t="shared" si="512"/>
        <v xml:space="preserve">Programa de Transparencia y Ética Pública </v>
      </c>
      <c r="E2995" s="1022" t="str">
        <f>'PTEP 2026'!E3</f>
        <v>Oficina Asesora de Planeación</v>
      </c>
      <c r="F2995" s="1022" t="str">
        <f>'PTEP 2026'!D3</f>
        <v>Realizar propuesta, someter a aprobación y socializar la política para la gestión integral de riesgos de acuerdo a la versión 7 de la Guía de Gestión integral del Riesgo del DAFP</v>
      </c>
      <c r="G2995" s="1022">
        <v>6</v>
      </c>
      <c r="H2995" s="1022" t="s">
        <v>139</v>
      </c>
      <c r="I2995" s="1022">
        <f>'PTEP 2026'!Z3</f>
        <v>2</v>
      </c>
      <c r="J2995" s="1022">
        <f>'PTEP 2026'!N3+'PTEP 2026'!O3+'PTEP 2026'!P3+'PTEP 2026'!Q3+'PTEP 2026'!R3+'PTEP 2026'!S3</f>
        <v>0</v>
      </c>
      <c r="K2995" s="1022">
        <f>'PTEP 2026'!AE3+'PTEP 2026'!AF3+'PTEP 2026'!AG3+'PTEP 2026'!AH3+'PTEP 2026'!AI3+'PTEP 2026'!AJ3</f>
        <v>0</v>
      </c>
      <c r="L2995" s="1031">
        <f t="shared" si="483"/>
        <v>0</v>
      </c>
      <c r="M2995" s="1031">
        <f t="shared" si="481"/>
        <v>0</v>
      </c>
      <c r="N2995" s="1022">
        <f>'PTEP 2026'!S3</f>
        <v>0</v>
      </c>
      <c r="O2995" s="1022">
        <f>'PTEP 2026'!AJ3</f>
        <v>0</v>
      </c>
      <c r="P2995" s="1029" t="e">
        <f t="shared" si="486"/>
        <v>#DIV/0!</v>
      </c>
      <c r="Q2995" s="1029"/>
      <c r="R2995" s="1022">
        <f t="shared" si="484"/>
        <v>0</v>
      </c>
      <c r="S2995" s="1022">
        <f t="shared" si="485"/>
        <v>0</v>
      </c>
    </row>
    <row r="2996" spans="1:19" ht="12.75" customHeight="1">
      <c r="A2996" s="1022">
        <v>2</v>
      </c>
      <c r="B2996" s="1023" t="str">
        <f>'PTEP 2026'!A4</f>
        <v>PTEP2</v>
      </c>
      <c r="C2996" s="1022" t="str">
        <f t="shared" ref="C2996:D2996" si="513">C2975</f>
        <v>PTEP</v>
      </c>
      <c r="D2996" s="1022" t="str">
        <f t="shared" si="513"/>
        <v xml:space="preserve">Programa de Transparencia y Ética Pública </v>
      </c>
      <c r="E2996" s="1022" t="str">
        <f>'PTEP 2026'!E4</f>
        <v>Dirección general</v>
      </c>
      <c r="F2996" s="1022" t="str">
        <f>'PTEP 2026'!D4</f>
        <v>Definir y asignar el rol de función de cumplimiento para el INM</v>
      </c>
      <c r="G2996" s="1022">
        <v>6</v>
      </c>
      <c r="H2996" s="1022" t="s">
        <v>139</v>
      </c>
      <c r="I2996" s="1022">
        <f>'PTEP 2026'!Z4</f>
        <v>1</v>
      </c>
      <c r="J2996" s="1022">
        <f>'PTEP 2026'!N4+'PTEP 2026'!O4+'PTEP 2026'!P4+'PTEP 2026'!Q4+'PTEP 2026'!R4+'PTEP 2026'!S4</f>
        <v>0</v>
      </c>
      <c r="K2996" s="1022">
        <f>'PTEP 2026'!AE4+'PTEP 2026'!AF4+'PTEP 2026'!AG4+'PTEP 2026'!AH4+'PTEP 2026'!AI4+'PTEP 2026'!AJ4</f>
        <v>0</v>
      </c>
      <c r="L2996" s="1031">
        <f t="shared" si="483"/>
        <v>0</v>
      </c>
      <c r="M2996" s="1031">
        <f t="shared" si="481"/>
        <v>0</v>
      </c>
      <c r="N2996" s="1022">
        <f>'PTEP 2026'!S4</f>
        <v>0</v>
      </c>
      <c r="O2996" s="1022">
        <f>'PTEP 2026'!AJ4</f>
        <v>0</v>
      </c>
      <c r="P2996" s="1029" t="e">
        <f t="shared" si="486"/>
        <v>#DIV/0!</v>
      </c>
      <c r="Q2996" s="1029"/>
      <c r="R2996" s="1022">
        <f t="shared" si="484"/>
        <v>0</v>
      </c>
      <c r="S2996" s="1022">
        <f t="shared" si="485"/>
        <v>0</v>
      </c>
    </row>
    <row r="2997" spans="1:19">
      <c r="A2997" s="1022">
        <v>3</v>
      </c>
      <c r="B2997" s="1023" t="str">
        <f>'PTEP 2026'!A5</f>
        <v>PTEP3</v>
      </c>
      <c r="C2997" s="1022" t="str">
        <f t="shared" ref="C2997:D2997" si="514">C2976</f>
        <v>PTEP</v>
      </c>
      <c r="D2997" s="1022" t="str">
        <f t="shared" si="514"/>
        <v xml:space="preserve">Programa de Transparencia y Ética Pública </v>
      </c>
      <c r="E2997" s="1022" t="str">
        <f>'PTEP 2026'!E5</f>
        <v>Oficina Asesora de Planeación / Secretaría general / asesoría Jurídica</v>
      </c>
      <c r="F2997" s="1022" t="str">
        <f>'PTEP 2026'!D5</f>
        <v xml:space="preserve">Liderar la elaboración y formalización del manual de debida diligencia para el INM de acuerdo a la versión 7 de la Guía de Gestión integral del Riesgo del DAFP. </v>
      </c>
      <c r="G2997" s="1022">
        <v>6</v>
      </c>
      <c r="H2997" s="1022" t="s">
        <v>139</v>
      </c>
      <c r="I2997" s="1022">
        <f>'PTEP 2026'!Z5</f>
        <v>1</v>
      </c>
      <c r="J2997" s="1022">
        <f>'PTEP 2026'!N5+'PTEP 2026'!O5+'PTEP 2026'!P5+'PTEP 2026'!Q5+'PTEP 2026'!R5+'PTEP 2026'!S5</f>
        <v>0</v>
      </c>
      <c r="K2997" s="1022">
        <f>'PTEP 2026'!AE5+'PTEP 2026'!AF5+'PTEP 2026'!AG5+'PTEP 2026'!AH5+'PTEP 2026'!AI5+'PTEP 2026'!AJ5</f>
        <v>0</v>
      </c>
      <c r="L2997" s="1031">
        <f t="shared" si="483"/>
        <v>0</v>
      </c>
      <c r="M2997" s="1031">
        <f t="shared" si="481"/>
        <v>0</v>
      </c>
      <c r="N2997" s="1022">
        <f>'PTEP 2026'!S5</f>
        <v>0</v>
      </c>
      <c r="O2997" s="1022">
        <f>'PTEP 2026'!AJ5</f>
        <v>0</v>
      </c>
      <c r="P2997" s="1029" t="e">
        <f t="shared" si="486"/>
        <v>#DIV/0!</v>
      </c>
      <c r="Q2997" s="1029"/>
      <c r="R2997" s="1022">
        <f t="shared" si="484"/>
        <v>0</v>
      </c>
      <c r="S2997" s="1022">
        <f t="shared" si="485"/>
        <v>0</v>
      </c>
    </row>
    <row r="2998" spans="1:19">
      <c r="A2998" s="1022">
        <v>4</v>
      </c>
      <c r="B2998" s="1023" t="str">
        <f>'PTEP 2026'!A6</f>
        <v>PTEP4</v>
      </c>
      <c r="C2998" s="1022" t="str">
        <f t="shared" ref="C2998:D2998" si="515">C2977</f>
        <v>PTEP</v>
      </c>
      <c r="D2998" s="1022" t="str">
        <f t="shared" si="515"/>
        <v xml:space="preserve">Programa de Transparencia y Ética Pública </v>
      </c>
      <c r="E2998" s="1022" t="str">
        <f>'PTEP 2026'!E6</f>
        <v>Oficina Asesora de Planeación</v>
      </c>
      <c r="F2998"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2998" s="1022">
        <v>6</v>
      </c>
      <c r="H2998" s="1022" t="s">
        <v>139</v>
      </c>
      <c r="I2998" s="1022">
        <f>'PTEP 2026'!Z6</f>
        <v>6</v>
      </c>
      <c r="J2998" s="1022">
        <f>'PTEP 2026'!N6+'PTEP 2026'!O6+'PTEP 2026'!P6+'PTEP 2026'!Q6+'PTEP 2026'!R6+'PTEP 2026'!S6</f>
        <v>2</v>
      </c>
      <c r="K2998" s="1022">
        <f>'PTEP 2026'!AE6+'PTEP 2026'!AF6+'PTEP 2026'!AG6+'PTEP 2026'!AH6+'PTEP 2026'!AI6+'PTEP 2026'!AJ6</f>
        <v>0</v>
      </c>
      <c r="L2998" s="1031">
        <f t="shared" si="483"/>
        <v>0.33333333333333331</v>
      </c>
      <c r="M2998" s="1031">
        <f t="shared" si="481"/>
        <v>0</v>
      </c>
      <c r="N2998" s="1022">
        <f>'PTEP 2026'!S6</f>
        <v>1</v>
      </c>
      <c r="O2998" s="1022">
        <f>'PTEP 2026'!AJ6</f>
        <v>0</v>
      </c>
      <c r="P2998" s="1029">
        <f t="shared" si="486"/>
        <v>0</v>
      </c>
      <c r="Q2998" s="1029"/>
      <c r="R2998" s="1022">
        <f t="shared" si="484"/>
        <v>-2</v>
      </c>
      <c r="S2998" s="1022">
        <f t="shared" si="485"/>
        <v>-1</v>
      </c>
    </row>
    <row r="2999" spans="1:19">
      <c r="A2999" s="1022">
        <v>5</v>
      </c>
      <c r="B2999" s="1023" t="str">
        <f>'PTEP 2026'!A7</f>
        <v>PTEP5</v>
      </c>
      <c r="C2999" s="1022" t="str">
        <f t="shared" ref="C2999:D2999" si="516">C2978</f>
        <v>PTEP</v>
      </c>
      <c r="D2999" s="1022" t="str">
        <f t="shared" si="516"/>
        <v xml:space="preserve">Programa de Transparencia y Ética Pública </v>
      </c>
      <c r="E2999" s="1022" t="str">
        <f>'PTEP 2026'!E7</f>
        <v>Oficina Asesora de Planeación</v>
      </c>
      <c r="F2999" s="1022" t="str">
        <f>'PTEP 2026'!D7</f>
        <v>Liderar la elaboración y formalización de las políticas relacionadas con LA/FT/FP​, antisoborno, antifraude de acuerdo con la versión 7 de la Guía de Gestión integral del Riesgo del DAFP</v>
      </c>
      <c r="G2999" s="1022">
        <v>6</v>
      </c>
      <c r="H2999" s="1022" t="s">
        <v>139</v>
      </c>
      <c r="I2999" s="1022">
        <f>'PTEP 2026'!Z7</f>
        <v>1</v>
      </c>
      <c r="J2999" s="1022" t="e">
        <f>'PTEP 2026'!N7+'PTEP 2026'!O7+'PTEP 2026'!P7+'PTEP 2026'!Q7+'PTEP 2026'!S7+'PTEP 2026'!#REF!</f>
        <v>#REF!</v>
      </c>
      <c r="K2999" s="1022">
        <f>'PTEP 2026'!AE7+'PTEP 2026'!AF7+'PTEP 2026'!AG7+'PTEP 2026'!AH7+'PTEP 2026'!AI7+'PTEP 2026'!AJ7</f>
        <v>0</v>
      </c>
      <c r="L2999" s="1031" t="e">
        <f t="shared" si="483"/>
        <v>#REF!</v>
      </c>
      <c r="M2999" s="1031">
        <f t="shared" si="481"/>
        <v>0</v>
      </c>
      <c r="N2999" s="1022" t="e">
        <f>'PTEP 2026'!#REF!</f>
        <v>#REF!</v>
      </c>
      <c r="O2999" s="1022">
        <f>'PTEP 2026'!AJ7</f>
        <v>0</v>
      </c>
      <c r="P2999" s="1029" t="e">
        <f t="shared" si="486"/>
        <v>#REF!</v>
      </c>
      <c r="Q2999" s="1029"/>
      <c r="R2999" s="1022" t="e">
        <f t="shared" si="484"/>
        <v>#REF!</v>
      </c>
      <c r="S2999" s="1022" t="e">
        <f t="shared" si="485"/>
        <v>#REF!</v>
      </c>
    </row>
    <row r="3000" spans="1:19">
      <c r="A3000" s="1022">
        <v>6</v>
      </c>
      <c r="B3000" s="1023" t="str">
        <f>'PTEP 2026'!A8</f>
        <v>PTEP6</v>
      </c>
      <c r="C3000" s="1022" t="str">
        <f t="shared" ref="C3000:D3000" si="517">C2979</f>
        <v>PTEP</v>
      </c>
      <c r="D3000" s="1022" t="str">
        <f t="shared" si="517"/>
        <v xml:space="preserve">Programa de Transparencia y Ética Pública </v>
      </c>
      <c r="E3000" s="1022" t="str">
        <f>'PTEP 2026'!E8</f>
        <v xml:space="preserve">Oficina Asesora de Planeación 
Oficina de Informática y Desarrollo Tecnológico
</v>
      </c>
      <c r="F3000" s="1022" t="str">
        <f>'PTEP 2026'!D8</f>
        <v>Hacer seguimiento y socializar la matriz de riesgos del SIG; compuesta por riesgos de gestión, corrupción, seguridad de la información y fiscales. 
(Actualizar la matriz cuando aplique dado el seguimiento realizado por las 3 líneas de defensa)</v>
      </c>
      <c r="G3000" s="1022">
        <v>6</v>
      </c>
      <c r="H3000" s="1022" t="s">
        <v>139</v>
      </c>
      <c r="I3000" s="1022">
        <f>'PTEP 2026'!Z8</f>
        <v>4</v>
      </c>
      <c r="J3000" s="1022">
        <f>'PTEP 2026'!N8+'PTEP 2026'!O8+'PTEP 2026'!P8+'PTEP 2026'!Q8+'PTEP 2026'!R8+'PTEP 2026'!S8</f>
        <v>2</v>
      </c>
      <c r="K3000" s="1022">
        <f>'PTEP 2026'!AE8+'PTEP 2026'!AF8+'PTEP 2026'!AG8+'PTEP 2026'!AH8+'PTEP 2026'!AI8+'PTEP 2026'!AJ8</f>
        <v>1</v>
      </c>
      <c r="L3000" s="1031">
        <f t="shared" si="483"/>
        <v>0.5</v>
      </c>
      <c r="M3000" s="1031">
        <f t="shared" si="481"/>
        <v>0.25</v>
      </c>
      <c r="N3000" s="1022">
        <f>'PTEP 2026'!S8</f>
        <v>0</v>
      </c>
      <c r="O3000" s="1022">
        <f>'PTEP 2026'!AJ8</f>
        <v>0</v>
      </c>
      <c r="P3000" s="1029" t="e">
        <f t="shared" si="486"/>
        <v>#DIV/0!</v>
      </c>
      <c r="Q3000" s="1029"/>
      <c r="R3000" s="1022">
        <f t="shared" si="484"/>
        <v>-1</v>
      </c>
      <c r="S3000" s="1022">
        <f t="shared" si="485"/>
        <v>0</v>
      </c>
    </row>
    <row r="3001" spans="1:19">
      <c r="A3001" s="1022">
        <v>7</v>
      </c>
      <c r="B3001" s="1023" t="str">
        <f>'PTEP 2026'!A9</f>
        <v>PTEP7</v>
      </c>
      <c r="C3001" s="1022" t="str">
        <f t="shared" ref="C3001:D3001" si="518">C2980</f>
        <v>PTEP</v>
      </c>
      <c r="D3001" s="1022" t="str">
        <f t="shared" si="518"/>
        <v xml:space="preserve">Programa de Transparencia y Ética Pública </v>
      </c>
      <c r="E3001" s="1022" t="str">
        <f>'PTEP 2026'!E9</f>
        <v>Gestión de talento humano</v>
      </c>
      <c r="F3001" s="1022" t="str">
        <f>'PTEP 2026'!D9</f>
        <v xml:space="preserve">Revisar y actualizar el procedimiento A-04-P-028 CONFLICTO DE INTERESES, validando que los lineamientos requeridos en la guía para la gestión integral del riesgo (V7), se encuentren documentados en dicho procedimiento.  </v>
      </c>
      <c r="G3001" s="1022">
        <v>6</v>
      </c>
      <c r="H3001" s="1022" t="s">
        <v>139</v>
      </c>
      <c r="I3001" s="1022">
        <f>'PTEP 2026'!Z9</f>
        <v>2</v>
      </c>
      <c r="J3001" s="1022">
        <f>'PTEP 2026'!N9+'PTEP 2026'!O9+'PTEP 2026'!P9+'PTEP 2026'!Q9+'PTEP 2026'!R9+'PTEP 2026'!S9</f>
        <v>0</v>
      </c>
      <c r="K3001" s="1022">
        <f>'PTEP 2026'!AE9+'PTEP 2026'!AF9+'PTEP 2026'!AG9+'PTEP 2026'!AH9+'PTEP 2026'!AI9+'PTEP 2026'!AJ9</f>
        <v>0</v>
      </c>
      <c r="L3001" s="1031">
        <f t="shared" si="483"/>
        <v>0</v>
      </c>
      <c r="M3001" s="1031">
        <f t="shared" si="481"/>
        <v>0</v>
      </c>
      <c r="N3001" s="1022">
        <f>'PTEP 2026'!S9</f>
        <v>0</v>
      </c>
      <c r="O3001" s="1022">
        <f>'PTEP 2026'!AJ9</f>
        <v>0</v>
      </c>
      <c r="P3001" s="1029" t="e">
        <f t="shared" si="486"/>
        <v>#DIV/0!</v>
      </c>
      <c r="Q3001" s="1029"/>
      <c r="R3001" s="1022">
        <f t="shared" si="484"/>
        <v>0</v>
      </c>
      <c r="S3001" s="1022">
        <f t="shared" si="485"/>
        <v>0</v>
      </c>
    </row>
    <row r="3002" spans="1:19">
      <c r="A3002" s="1022">
        <v>8</v>
      </c>
      <c r="B3002" s="1023" t="str">
        <f>'PTEP 2026'!A10</f>
        <v>PTEP8</v>
      </c>
      <c r="C3002" s="1022" t="str">
        <f t="shared" ref="C3002:D3002" si="519">C2981</f>
        <v>PTEP</v>
      </c>
      <c r="D3002" s="1022" t="str">
        <f t="shared" si="519"/>
        <v xml:space="preserve">Programa de Transparencia y Ética Pública </v>
      </c>
      <c r="E3002" s="1022" t="str">
        <f>'PTEP 2026'!E10</f>
        <v>Oficina Asesora de Planeación / Secretaría general / asesoría Jurídica</v>
      </c>
      <c r="F3002" s="1022" t="str">
        <f>'PTEP 2026'!D10</f>
        <v xml:space="preserve">Liderar la elaboración del Procedimiento para el  reporte de operaciones sospechosas en el INM de acuerdo con la versión 7 de la Guía de Gestión integral del Riesgo del DAFP </v>
      </c>
      <c r="G3002" s="1022">
        <v>6</v>
      </c>
      <c r="H3002" s="1022" t="s">
        <v>139</v>
      </c>
      <c r="I3002" s="1022">
        <f>'PTEP 2026'!Z10</f>
        <v>2</v>
      </c>
      <c r="J3002" s="1022">
        <f>'PTEP 2026'!N10+'PTEP 2026'!O10+'PTEP 2026'!P10+'PTEP 2026'!Q10+'PTEP 2026'!R10+'PTEP 2026'!S10</f>
        <v>0</v>
      </c>
      <c r="K3002" s="1022">
        <f>'PTEP 2026'!AE10+'PTEP 2026'!AF10+'PTEP 2026'!AG10+'PTEP 2026'!AH10+'PTEP 2026'!AI10+'PTEP 2026'!AJ10</f>
        <v>0</v>
      </c>
      <c r="L3002" s="1031">
        <f t="shared" si="483"/>
        <v>0</v>
      </c>
      <c r="M3002" s="1031">
        <f t="shared" si="481"/>
        <v>0</v>
      </c>
      <c r="N3002" s="1022">
        <f>'PTEP 2026'!S10</f>
        <v>0</v>
      </c>
      <c r="O3002" s="1022">
        <f>'PTEP 2026'!AJ10</f>
        <v>0</v>
      </c>
      <c r="P3002" s="1029" t="e">
        <f t="shared" si="486"/>
        <v>#DIV/0!</v>
      </c>
      <c r="Q3002" s="1029"/>
      <c r="R3002" s="1022">
        <f t="shared" si="484"/>
        <v>0</v>
      </c>
      <c r="S3002" s="1022">
        <f t="shared" si="485"/>
        <v>0</v>
      </c>
    </row>
    <row r="3003" spans="1:19">
      <c r="A3003" s="1022">
        <v>9</v>
      </c>
      <c r="B3003" s="1023" t="str">
        <f>'PTEP 2026'!A11</f>
        <v>PTEP9</v>
      </c>
      <c r="C3003" s="1022" t="str">
        <f t="shared" ref="C3003:D3003" si="520">C2982</f>
        <v>PTEP</v>
      </c>
      <c r="D3003" s="1022" t="str">
        <f t="shared" si="520"/>
        <v xml:space="preserve">Programa de Transparencia y Ética Pública </v>
      </c>
      <c r="E3003" s="1022" t="str">
        <f>'PTEP 2026'!E11</f>
        <v>Subdirección de Servicios Metrológicos y Relación con el Ciudadano</v>
      </c>
      <c r="F3003"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3003" s="1022">
        <v>6</v>
      </c>
      <c r="H3003" s="1022" t="s">
        <v>139</v>
      </c>
      <c r="I3003" s="1022">
        <f>'PTEP 2026'!Z11</f>
        <v>3</v>
      </c>
      <c r="J3003" s="1022">
        <f>'PTEP 2026'!N11+'PTEP 2026'!O11+'PTEP 2026'!P11+'PTEP 2026'!Q11+'PTEP 2026'!R11+'PTEP 2026'!S11</f>
        <v>0</v>
      </c>
      <c r="K3003" s="1022">
        <f>'PTEP 2026'!AE11+'PTEP 2026'!AF11+'PTEP 2026'!AG11+'PTEP 2026'!AH11+'PTEP 2026'!AI11+'PTEP 2026'!AJ11</f>
        <v>0</v>
      </c>
      <c r="L3003" s="1031">
        <f t="shared" si="483"/>
        <v>0</v>
      </c>
      <c r="M3003" s="1031">
        <f t="shared" si="481"/>
        <v>0</v>
      </c>
      <c r="N3003" s="1022">
        <f>'PTEP 2026'!S11</f>
        <v>0</v>
      </c>
      <c r="O3003" s="1022">
        <f>'PTEP 2026'!AJ11</f>
        <v>0</v>
      </c>
      <c r="P3003" s="1029" t="e">
        <f t="shared" si="486"/>
        <v>#DIV/0!</v>
      </c>
      <c r="Q3003" s="1029"/>
      <c r="R3003" s="1022">
        <f t="shared" si="484"/>
        <v>0</v>
      </c>
      <c r="S3003" s="1022">
        <f t="shared" si="485"/>
        <v>0</v>
      </c>
    </row>
    <row r="3004" spans="1:19">
      <c r="A3004" s="1022">
        <v>10</v>
      </c>
      <c r="B3004" s="1023" t="str">
        <f>'PTEP 2026'!A12</f>
        <v>PTEP10</v>
      </c>
      <c r="C3004" s="1022" t="str">
        <f t="shared" ref="C3004:D3004" si="521">C2983</f>
        <v>PTEP</v>
      </c>
      <c r="D3004" s="1022" t="str">
        <f t="shared" si="521"/>
        <v xml:space="preserve">Programa de Transparencia y Ética Pública </v>
      </c>
      <c r="E3004" s="1022" t="str">
        <f>'PTEP 2026'!E12</f>
        <v>Oficina de Control Interno</v>
      </c>
      <c r="F3004" s="1022" t="str">
        <f>'PTEP 2026'!D12</f>
        <v>Realizar seguimiento de tercera línea a los riesgos identificados en la matriz de riesgos de corrupción en los tiempos establecidos por ley y asegurar publicación de resultados en la página web</v>
      </c>
      <c r="G3004" s="1022">
        <v>6</v>
      </c>
      <c r="H3004" s="1022" t="s">
        <v>139</v>
      </c>
      <c r="I3004" s="1022">
        <f>'PTEP 2026'!Z12</f>
        <v>1</v>
      </c>
      <c r="J3004" s="1022">
        <f>'PTEP 2026'!N12+'PTEP 2026'!O12+'PTEP 2026'!P12+'PTEP 2026'!Q12+'PTEP 2026'!R12+'PTEP 2026'!S12</f>
        <v>0</v>
      </c>
      <c r="K3004" s="1022">
        <f>'PTEP 2026'!AE12+'PTEP 2026'!AF12+'PTEP 2026'!AG12+'PTEP 2026'!AH12+'PTEP 2026'!AI12+'PTEP 2026'!AJ12</f>
        <v>0</v>
      </c>
      <c r="L3004" s="1031">
        <f t="shared" si="483"/>
        <v>0</v>
      </c>
      <c r="M3004" s="1031">
        <f t="shared" si="481"/>
        <v>0</v>
      </c>
      <c r="N3004" s="1022">
        <f>'PTEP 2026'!S12</f>
        <v>0</v>
      </c>
      <c r="O3004" s="1022">
        <f>'PTEP 2026'!AJ12</f>
        <v>0</v>
      </c>
      <c r="P3004" s="1029" t="e">
        <f t="shared" si="486"/>
        <v>#DIV/0!</v>
      </c>
      <c r="Q3004" s="1029"/>
      <c r="R3004" s="1022">
        <f t="shared" si="484"/>
        <v>0</v>
      </c>
      <c r="S3004" s="1022">
        <f t="shared" si="485"/>
        <v>0</v>
      </c>
    </row>
    <row r="3005" spans="1:19">
      <c r="A3005" s="1022">
        <v>11</v>
      </c>
      <c r="B3005" s="1023" t="str">
        <f>'PTEP 2026'!A13</f>
        <v>PTEP11</v>
      </c>
      <c r="C3005" s="1022" t="str">
        <f t="shared" ref="C3005:D3005" si="522">C2984</f>
        <v>PTEP</v>
      </c>
      <c r="D3005" s="1022" t="str">
        <f t="shared" si="522"/>
        <v xml:space="preserve">Programa de Transparencia y Ética Pública </v>
      </c>
      <c r="E3005" s="1022" t="str">
        <f>'PTEP 2026'!E13</f>
        <v>Oficina de Control Interno</v>
      </c>
      <c r="F3005" s="1022" t="str">
        <f>'PTEP 2026'!D13</f>
        <v>Realizar seguimiento de tercera línea al programa de transparencia y ética pública en los tiempos establecidos por ley, asegurar publicación de resultados en la página web</v>
      </c>
      <c r="G3005" s="1022">
        <v>6</v>
      </c>
      <c r="H3005" s="1022" t="s">
        <v>139</v>
      </c>
      <c r="I3005" s="1022">
        <f>'PTEP 2026'!Z13</f>
        <v>1</v>
      </c>
      <c r="J3005" s="1022">
        <f>'PTEP 2026'!N13+'PTEP 2026'!O13+'PTEP 2026'!P13+'PTEP 2026'!Q13+'PTEP 2026'!R13+'PTEP 2026'!S13</f>
        <v>0</v>
      </c>
      <c r="K3005" s="1022">
        <f>'PTEP 2026'!AE13+'PTEP 2026'!AF13+'PTEP 2026'!AG13+'PTEP 2026'!AH13+'PTEP 2026'!AI13+'PTEP 2026'!AJ13</f>
        <v>0</v>
      </c>
      <c r="L3005" s="1031">
        <f t="shared" si="483"/>
        <v>0</v>
      </c>
      <c r="M3005" s="1031">
        <f t="shared" si="481"/>
        <v>0</v>
      </c>
      <c r="N3005" s="1022">
        <f>'PTEP 2026'!S13</f>
        <v>0</v>
      </c>
      <c r="O3005" s="1022">
        <f>'PTEP 2026'!AJ13</f>
        <v>0</v>
      </c>
      <c r="P3005" s="1029" t="e">
        <f t="shared" si="486"/>
        <v>#DIV/0!</v>
      </c>
      <c r="Q3005" s="1029"/>
      <c r="R3005" s="1022">
        <f t="shared" si="484"/>
        <v>0</v>
      </c>
      <c r="S3005" s="1022">
        <f t="shared" si="485"/>
        <v>0</v>
      </c>
    </row>
    <row r="3006" spans="1:19">
      <c r="A3006" s="1022">
        <v>12</v>
      </c>
      <c r="B3006" s="1023" t="str">
        <f>'PTEP 2026'!A14</f>
        <v>PTEP12</v>
      </c>
      <c r="C3006" s="1022" t="str">
        <f t="shared" ref="C3006:D3006" si="523">C2985</f>
        <v>PTEP</v>
      </c>
      <c r="D3006" s="1022" t="str">
        <f t="shared" si="523"/>
        <v xml:space="preserve">Programa de Transparencia y Ética Pública </v>
      </c>
      <c r="E3006" s="1022" t="str">
        <f>'PTEP 2026'!E14</f>
        <v>Subdirección de Servicios Metrológicos y Relación con el Ciudadano
OAP</v>
      </c>
      <c r="F3006" s="1022" t="str">
        <f>'PTEP 2026'!D14</f>
        <v>Redes internas: 
Construir y mantener un repositorio interno en la INMtranet de preguntas frecuentes sobre transparencia, acceso a la información, conflictos de interés y canales de denuncia.</v>
      </c>
      <c r="G3006" s="1022">
        <v>6</v>
      </c>
      <c r="H3006" s="1022" t="s">
        <v>139</v>
      </c>
      <c r="I3006" s="1022">
        <f>'PTEP 2026'!Z14</f>
        <v>1</v>
      </c>
      <c r="J3006" s="1022">
        <f>'PTEP 2026'!N14+'PTEP 2026'!O14+'PTEP 2026'!P14+'PTEP 2026'!Q14+'PTEP 2026'!R14+'PTEP 2026'!S14</f>
        <v>0</v>
      </c>
      <c r="K3006" s="1022">
        <f>'PTEP 2026'!AE14+'PTEP 2026'!AF14+'PTEP 2026'!AG14+'PTEP 2026'!AH14+'PTEP 2026'!AI14+'PTEP 2026'!AJ14</f>
        <v>0</v>
      </c>
      <c r="L3006" s="1031">
        <f t="shared" si="483"/>
        <v>0</v>
      </c>
      <c r="M3006" s="1031">
        <f t="shared" si="481"/>
        <v>0</v>
      </c>
      <c r="N3006" s="1022">
        <f>'PTEP 2026'!S14</f>
        <v>0</v>
      </c>
      <c r="O3006" s="1022">
        <f>'PTEP 2026'!AJ14</f>
        <v>0</v>
      </c>
      <c r="P3006" s="1029" t="e">
        <f t="shared" si="486"/>
        <v>#DIV/0!</v>
      </c>
      <c r="Q3006" s="1029"/>
      <c r="R3006" s="1022">
        <f t="shared" si="484"/>
        <v>0</v>
      </c>
      <c r="S3006" s="1022">
        <f t="shared" si="485"/>
        <v>0</v>
      </c>
    </row>
    <row r="3007" spans="1:19">
      <c r="A3007" s="1022">
        <v>13</v>
      </c>
      <c r="B3007" s="1023" t="str">
        <f>'PTEP 2026'!A15</f>
        <v>PTEP13</v>
      </c>
      <c r="C3007" s="1022" t="str">
        <f t="shared" ref="C3007:D3007" si="524">C2986</f>
        <v>PTEP</v>
      </c>
      <c r="D3007" s="1022" t="str">
        <f t="shared" si="524"/>
        <v xml:space="preserve">Programa de Transparencia y Ética Pública </v>
      </c>
      <c r="E3007" s="1022" t="str">
        <f>'PTEP 2026'!E15</f>
        <v>Subdirección de Servicios Metrológicos y Relación con el Ciudadano
OAP</v>
      </c>
      <c r="F3007" s="1022" t="str">
        <f>'PTEP 2026'!D15</f>
        <v xml:space="preserve">Realizar cada mes, publicación de piezas gráficas o infografías de los canales de denuncia, vigentes para el año 2026. </v>
      </c>
      <c r="G3007" s="1022">
        <v>6</v>
      </c>
      <c r="H3007" s="1022" t="s">
        <v>139</v>
      </c>
      <c r="I3007" s="1022">
        <f>'PTEP 2026'!Z15</f>
        <v>8</v>
      </c>
      <c r="J3007" s="1022">
        <f>'PTEP 2026'!N15+'PTEP 2026'!O15+'PTEP 2026'!P15+'PTEP 2026'!Q15+'PTEP 2026'!R15+'PTEP 2026'!S15</f>
        <v>5</v>
      </c>
      <c r="K3007" s="1022">
        <f>'PTEP 2026'!AE15+'PTEP 2026'!AF15+'PTEP 2026'!AG15+'PTEP 2026'!AH15+'PTEP 2026'!AI15+'PTEP 2026'!AJ15</f>
        <v>2</v>
      </c>
      <c r="L3007" s="1031">
        <f t="shared" si="483"/>
        <v>0.625</v>
      </c>
      <c r="M3007" s="1031">
        <f t="shared" si="481"/>
        <v>0.25</v>
      </c>
      <c r="N3007" s="1022">
        <f>'PTEP 2026'!S15</f>
        <v>1</v>
      </c>
      <c r="O3007" s="1022">
        <f>'PTEP 2026'!AJ15</f>
        <v>0</v>
      </c>
      <c r="P3007" s="1029">
        <f t="shared" si="486"/>
        <v>0</v>
      </c>
      <c r="Q3007" s="1029"/>
      <c r="R3007" s="1022">
        <f t="shared" si="484"/>
        <v>-3</v>
      </c>
      <c r="S3007" s="1022">
        <f t="shared" si="485"/>
        <v>-1</v>
      </c>
    </row>
    <row r="3008" spans="1:19">
      <c r="A3008" s="1022">
        <v>14</v>
      </c>
      <c r="B3008" s="1023" t="str">
        <f>'PTEP 2026'!A16</f>
        <v>PTEP14</v>
      </c>
      <c r="C3008" s="1022" t="str">
        <f t="shared" ref="C3008:D3008" si="525">C2987</f>
        <v>PTEP</v>
      </c>
      <c r="D3008" s="1022" t="str">
        <f t="shared" si="525"/>
        <v xml:space="preserve">Programa de Transparencia y Ética Pública </v>
      </c>
      <c r="E3008" s="1022" t="str">
        <f>'PTEP 2026'!E16</f>
        <v>Oficina Asesora de Planeación</v>
      </c>
      <c r="F3008" s="1022" t="str">
        <f>'PTEP 2026'!D16</f>
        <v>Elaborar un informe de socialización y difusión de temas relacionados con cultura LA/FT/FP​ y Gestión Antisoborno, publicado en la página web de INM</v>
      </c>
      <c r="G3008" s="1022">
        <v>6</v>
      </c>
      <c r="H3008" s="1022" t="s">
        <v>139</v>
      </c>
      <c r="I3008" s="1022">
        <f>'PTEP 2026'!Z16</f>
        <v>4</v>
      </c>
      <c r="J3008" s="1022">
        <f>'PTEP 2026'!N16+'PTEP 2026'!O16+'PTEP 2026'!P16+'PTEP 2026'!Q16+'PTEP 2026'!R16+'PTEP 2026'!S16</f>
        <v>1</v>
      </c>
      <c r="K3008" s="1022">
        <f>'PTEP 2026'!AE16+'PTEP 2026'!AF16+'PTEP 2026'!AG16+'PTEP 2026'!AH16+'PTEP 2026'!AI16+'PTEP 2026'!AJ16</f>
        <v>0</v>
      </c>
      <c r="L3008" s="1031">
        <f t="shared" si="483"/>
        <v>0.25</v>
      </c>
      <c r="M3008" s="1031">
        <f t="shared" si="481"/>
        <v>0</v>
      </c>
      <c r="N3008" s="1022">
        <f>'PTEP 2026'!S16</f>
        <v>0</v>
      </c>
      <c r="O3008" s="1022">
        <f>'PTEP 2026'!AJ16</f>
        <v>0</v>
      </c>
      <c r="P3008" s="1029" t="e">
        <f t="shared" si="486"/>
        <v>#DIV/0!</v>
      </c>
      <c r="Q3008" s="1029"/>
      <c r="R3008" s="1022">
        <f t="shared" si="484"/>
        <v>-1</v>
      </c>
      <c r="S3008" s="1022">
        <f t="shared" si="485"/>
        <v>0</v>
      </c>
    </row>
    <row r="3009" spans="1:19">
      <c r="A3009" s="1022">
        <v>15</v>
      </c>
      <c r="B3009" s="1023" t="str">
        <f>'PTEP 2026'!A17</f>
        <v>PTEP15</v>
      </c>
      <c r="C3009" s="1022" t="str">
        <f t="shared" ref="C3009:D3009" si="526">C2988</f>
        <v>PTEP</v>
      </c>
      <c r="D3009" s="1022" t="str">
        <f t="shared" si="526"/>
        <v xml:space="preserve">Programa de Transparencia y Ética Pública </v>
      </c>
      <c r="E3009" s="1022" t="str">
        <f>'PTEP 2026'!E17</f>
        <v>Oficina Asesora de Planeación / Talento Humano</v>
      </c>
      <c r="F3009" s="1022" t="str">
        <f>'PTEP 2026'!D17</f>
        <v>Aplicar encuesta sobre el Código de ética, integridad y conflicto de interés</v>
      </c>
      <c r="G3009" s="1022">
        <v>6</v>
      </c>
      <c r="H3009" s="1022" t="s">
        <v>139</v>
      </c>
      <c r="I3009" s="1022">
        <f>'PTEP 2026'!Z17</f>
        <v>2</v>
      </c>
      <c r="J3009" s="1022">
        <f>'PTEP 2026'!N17+'PTEP 2026'!O17+'PTEP 2026'!P17+'PTEP 2026'!Q17+'PTEP 2026'!R17+'PTEP 2026'!S17</f>
        <v>1</v>
      </c>
      <c r="K3009" s="1022">
        <f>'PTEP 2026'!AE17+'PTEP 2026'!AF17+'PTEP 2026'!AG17+'PTEP 2026'!AH17+'PTEP 2026'!AI17+'PTEP 2026'!AJ17</f>
        <v>1</v>
      </c>
      <c r="L3009" s="1031">
        <f t="shared" si="483"/>
        <v>0.5</v>
      </c>
      <c r="M3009" s="1031">
        <f t="shared" si="481"/>
        <v>0.5</v>
      </c>
      <c r="N3009" s="1022">
        <f>'PTEP 2026'!S17</f>
        <v>0</v>
      </c>
      <c r="O3009" s="1022">
        <f>'PTEP 2026'!AJ17</f>
        <v>0</v>
      </c>
      <c r="P3009" s="1029" t="e">
        <f t="shared" si="486"/>
        <v>#DIV/0!</v>
      </c>
      <c r="Q3009" s="1029"/>
      <c r="R3009" s="1022">
        <f t="shared" si="484"/>
        <v>0</v>
      </c>
      <c r="S3009" s="1022">
        <f t="shared" si="485"/>
        <v>0</v>
      </c>
    </row>
    <row r="3010" spans="1:19">
      <c r="A3010" s="1022">
        <v>16</v>
      </c>
      <c r="B3010" s="1023" t="str">
        <f>'PTEP 2026'!A18</f>
        <v>PTEP16</v>
      </c>
      <c r="C3010" s="1022" t="str">
        <f t="shared" ref="C3010:D3010" si="527">C2989</f>
        <v>PTEP</v>
      </c>
      <c r="D3010" s="1022" t="str">
        <f t="shared" si="527"/>
        <v xml:space="preserve">Programa de Transparencia y Ética Pública </v>
      </c>
      <c r="E3010" s="1022" t="str">
        <f>'PTEP 2026'!E18</f>
        <v>Oficina Asesora de Planeación</v>
      </c>
      <c r="F3010" s="1022" t="str">
        <f>'PTEP 2026'!D18</f>
        <v>Velar por la realización de la Declaración de bienes, rentas y conflictos de intereses Ley 2013 de 2019 gestionada desde el proceso de talento humano</v>
      </c>
      <c r="G3010" s="1022">
        <v>6</v>
      </c>
      <c r="H3010" s="1022" t="s">
        <v>139</v>
      </c>
      <c r="I3010" s="1022">
        <f>'PTEP 2026'!Z18</f>
        <v>1</v>
      </c>
      <c r="J3010" s="1022">
        <f>'PTEP 2026'!N18+'PTEP 2026'!O18+'PTEP 2026'!P18+'PTEP 2026'!Q18+'PTEP 2026'!R18+'PTEP 2026'!S18</f>
        <v>0</v>
      </c>
      <c r="K3010" s="1022">
        <f>'PTEP 2026'!AE18+'PTEP 2026'!AF18+'PTEP 2026'!AG18+'PTEP 2026'!AH18+'PTEP 2026'!AI18+'PTEP 2026'!AJ18</f>
        <v>0</v>
      </c>
      <c r="L3010" s="1031">
        <f t="shared" si="483"/>
        <v>0</v>
      </c>
      <c r="M3010" s="1031">
        <f t="shared" si="481"/>
        <v>0</v>
      </c>
      <c r="N3010" s="1022">
        <f>'PTEP 2026'!S18</f>
        <v>0</v>
      </c>
      <c r="O3010" s="1022">
        <f>'PTEP 2026'!AJ18</f>
        <v>0</v>
      </c>
      <c r="P3010" s="1029" t="e">
        <f t="shared" si="486"/>
        <v>#DIV/0!</v>
      </c>
      <c r="Q3010" s="1029"/>
      <c r="R3010" s="1022">
        <f t="shared" si="484"/>
        <v>0</v>
      </c>
      <c r="S3010" s="1022">
        <f t="shared" si="485"/>
        <v>0</v>
      </c>
    </row>
    <row r="3011" spans="1:19">
      <c r="A3011" s="1022">
        <v>17</v>
      </c>
      <c r="B3011" s="1023" t="str">
        <f>'PTEP 2026'!A19</f>
        <v>PTEP17</v>
      </c>
      <c r="C3011" s="1022" t="str">
        <f t="shared" ref="C3011:D3011" si="528">C2990</f>
        <v>PTEP</v>
      </c>
      <c r="D3011" s="1022" t="str">
        <f t="shared" si="528"/>
        <v xml:space="preserve">Programa de Transparencia y Ética Pública </v>
      </c>
      <c r="E3011" s="1022" t="str">
        <f>'PTEP 2026'!E19</f>
        <v>Subdirección de Servicios Metrológicos y Relación con el Ciudadano
OAP</v>
      </c>
      <c r="F3011"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3011" s="1022">
        <v>6</v>
      </c>
      <c r="H3011" s="1022" t="s">
        <v>139</v>
      </c>
      <c r="I3011" s="1022">
        <f>'PTEP 2026'!Z19</f>
        <v>1</v>
      </c>
      <c r="J3011" s="1022">
        <f>'PTEP 2026'!N19+'PTEP 2026'!O19+'PTEP 2026'!P19+'PTEP 2026'!Q19+'PTEP 2026'!R19+'PTEP 2026'!S19</f>
        <v>0</v>
      </c>
      <c r="K3011" s="1022">
        <f>'PTEP 2026'!AE19+'PTEP 2026'!AF19+'PTEP 2026'!AG19+'PTEP 2026'!AH19+'PTEP 2026'!AI19+'PTEP 2026'!AJ19</f>
        <v>0</v>
      </c>
      <c r="L3011" s="1031">
        <f t="shared" si="483"/>
        <v>0</v>
      </c>
      <c r="M3011" s="1031">
        <f t="shared" si="481"/>
        <v>0</v>
      </c>
      <c r="N3011" s="1022">
        <f>'PTEP 2026'!S19</f>
        <v>0</v>
      </c>
      <c r="O3011" s="1022">
        <f>'PTEP 2026'!AJ19</f>
        <v>0</v>
      </c>
      <c r="P3011" s="1029" t="e">
        <f t="shared" si="486"/>
        <v>#DIV/0!</v>
      </c>
      <c r="Q3011" s="1029"/>
      <c r="R3011" s="1022">
        <f t="shared" si="484"/>
        <v>0</v>
      </c>
      <c r="S3011" s="1022">
        <f t="shared" si="485"/>
        <v>0</v>
      </c>
    </row>
    <row r="3012" spans="1:19">
      <c r="A3012" s="1022">
        <v>18</v>
      </c>
      <c r="B3012" s="1023" t="str">
        <f>'PTEP 2026'!A20</f>
        <v>PTEP18</v>
      </c>
      <c r="C3012" s="1022" t="str">
        <f t="shared" ref="C3012:D3012" si="529">C2991</f>
        <v>PTEP</v>
      </c>
      <c r="D3012" s="1022" t="str">
        <f t="shared" si="529"/>
        <v xml:space="preserve">Programa de Transparencia y Ética Pública </v>
      </c>
      <c r="E3012" s="1022" t="str">
        <f>'PTEP 2026'!E20</f>
        <v>Oficina Asesora de Planeación</v>
      </c>
      <c r="F3012" s="1022" t="str">
        <f>'PTEP 2026'!D20</f>
        <v>Reportar en el aplicativo de datos abiertos de MinTIC (https://www.datos.gov.co/) los set de datos obligatorios e históricos definidos por el INM</v>
      </c>
      <c r="G3012" s="1022">
        <v>6</v>
      </c>
      <c r="H3012" s="1022" t="s">
        <v>139</v>
      </c>
      <c r="I3012" s="1022">
        <f>'PTEP 2026'!Z20</f>
        <v>2</v>
      </c>
      <c r="J3012" s="1022">
        <f>'PTEP 2026'!N20+'PTEP 2026'!O20+'PTEP 2026'!P20+'PTEP 2026'!Q20+'PTEP 2026'!R20+'PTEP 2026'!S20</f>
        <v>1</v>
      </c>
      <c r="K3012" s="1022">
        <f>'PTEP 2026'!AE20+'PTEP 2026'!AF20+'PTEP 2026'!AG20+'PTEP 2026'!AH20+'PTEP 2026'!AI20+'PTEP 2026'!AJ20</f>
        <v>1</v>
      </c>
      <c r="L3012" s="1031">
        <f t="shared" si="483"/>
        <v>0.5</v>
      </c>
      <c r="M3012" s="1031">
        <f t="shared" si="481"/>
        <v>0.5</v>
      </c>
      <c r="N3012" s="1022">
        <f>'PTEP 2026'!S20</f>
        <v>0</v>
      </c>
      <c r="O3012" s="1022">
        <f>'PTEP 2026'!AJ20</f>
        <v>0</v>
      </c>
      <c r="P3012" s="1029" t="e">
        <f t="shared" si="486"/>
        <v>#DIV/0!</v>
      </c>
      <c r="Q3012" s="1029"/>
      <c r="R3012" s="1022">
        <f t="shared" si="484"/>
        <v>0</v>
      </c>
      <c r="S3012" s="1022">
        <f t="shared" si="485"/>
        <v>0</v>
      </c>
    </row>
    <row r="3013" spans="1:19" ht="15" customHeight="1">
      <c r="A3013" s="1022">
        <v>19</v>
      </c>
      <c r="B3013" s="1023" t="str">
        <f>'PTEP 2026'!A21</f>
        <v>PTEP19</v>
      </c>
      <c r="C3013" s="1022" t="str">
        <f t="shared" ref="C3013:D3013" si="530">C2992</f>
        <v>PTEP</v>
      </c>
      <c r="D3013" s="1022" t="str">
        <f t="shared" si="530"/>
        <v xml:space="preserve">Programa de Transparencia y Ética Pública </v>
      </c>
      <c r="E3013" s="1022" t="str">
        <f>'PTEP 2026'!E21</f>
        <v>Subdirección de Servicios Metrológicos y Relación con el Ciudadano
OAP</v>
      </c>
      <c r="F3013" s="1022" t="str">
        <f>'PTEP 2026'!D21</f>
        <v>Diligenciar y reportar ante la Procuraduría General de la Nación la matriz del Índice de Transparencia y Acceso a la Información Pública – ITA</v>
      </c>
      <c r="G3013" s="1022">
        <v>6</v>
      </c>
      <c r="H3013" s="1022" t="s">
        <v>139</v>
      </c>
      <c r="I3013" s="1022">
        <f>'PTEP 2026'!Z21</f>
        <v>1</v>
      </c>
      <c r="J3013" s="1022">
        <f>'PTEP 2026'!N21+'PTEP 2026'!O21+'PTEP 2026'!P21+'PTEP 2026'!Q21+'PTEP 2026'!R21+'PTEP 2026'!S21</f>
        <v>0</v>
      </c>
      <c r="K3013" s="1022">
        <f>'PTEP 2026'!AE21+'PTEP 2026'!AF21+'PTEP 2026'!AG21+'PTEP 2026'!AH21+'PTEP 2026'!AI21+'PTEP 2026'!AJ21</f>
        <v>0</v>
      </c>
      <c r="L3013" s="1031">
        <f t="shared" si="483"/>
        <v>0</v>
      </c>
      <c r="M3013" s="1031">
        <f t="shared" si="481"/>
        <v>0</v>
      </c>
      <c r="N3013" s="1022">
        <f>'PTEP 2026'!S21</f>
        <v>0</v>
      </c>
      <c r="O3013" s="1022">
        <f>'PTEP 2026'!AJ21</f>
        <v>0</v>
      </c>
      <c r="P3013" s="1029" t="e">
        <f t="shared" si="486"/>
        <v>#DIV/0!</v>
      </c>
      <c r="Q3013" s="1029"/>
      <c r="R3013" s="1022">
        <f t="shared" si="484"/>
        <v>0</v>
      </c>
      <c r="S3013" s="1022">
        <f t="shared" si="485"/>
        <v>0</v>
      </c>
    </row>
    <row r="3014" spans="1:19">
      <c r="A3014" s="1022">
        <v>20</v>
      </c>
      <c r="B3014" s="1023" t="str">
        <f>'PTEP 2026'!A22</f>
        <v>PTEP20</v>
      </c>
      <c r="C3014" s="1022" t="str">
        <f t="shared" ref="C3014:D3014" si="531">C2993</f>
        <v>PTEP</v>
      </c>
      <c r="D3014" s="1022" t="str">
        <f t="shared" si="531"/>
        <v xml:space="preserve">Programa de Transparencia y Ética Pública </v>
      </c>
      <c r="E3014" s="1022" t="str">
        <f>'PTEP 2026'!E22</f>
        <v>Subdirección de Servicios Metrológicos y Relación con el Ciudadano</v>
      </c>
      <c r="F3014" s="1022" t="str">
        <f>'PTEP 2026'!D22</f>
        <v>Revisar y actualizar la información publicada en la sección de Transparencia y Acceso a la Información Pública del sitio web del INM</v>
      </c>
      <c r="G3014" s="1022">
        <v>6</v>
      </c>
      <c r="H3014" s="1022" t="s">
        <v>139</v>
      </c>
      <c r="I3014" s="1022">
        <f>'PTEP 2026'!Z22</f>
        <v>12</v>
      </c>
      <c r="J3014" s="1022">
        <f>'PTEP 2026'!N22+'PTEP 2026'!O22+'PTEP 2026'!P22+'PTEP 2026'!Q22+'PTEP 2026'!R22+'PTEP 2026'!S22</f>
        <v>6</v>
      </c>
      <c r="K3014" s="1022">
        <f>'PTEP 2026'!AE22+'PTEP 2026'!AF22+'PTEP 2026'!AG22+'PTEP 2026'!AH22+'PTEP 2026'!AI22+'PTEP 2026'!AJ22</f>
        <v>4</v>
      </c>
      <c r="L3014" s="1031">
        <f t="shared" si="483"/>
        <v>0.5</v>
      </c>
      <c r="M3014" s="1031">
        <f t="shared" si="481"/>
        <v>0.33333333333333331</v>
      </c>
      <c r="N3014" s="1022">
        <f>'PTEP 2026'!S22</f>
        <v>1</v>
      </c>
      <c r="O3014" s="1022">
        <f>'PTEP 2026'!AJ22</f>
        <v>0</v>
      </c>
      <c r="P3014" s="1029">
        <f t="shared" si="486"/>
        <v>0</v>
      </c>
      <c r="Q3014" s="1029"/>
      <c r="R3014" s="1022">
        <f t="shared" si="484"/>
        <v>-2</v>
      </c>
      <c r="S3014" s="1022">
        <f t="shared" si="485"/>
        <v>-1</v>
      </c>
    </row>
    <row r="3015" spans="1:19">
      <c r="A3015" s="1022">
        <v>21</v>
      </c>
      <c r="B3015" s="1023" t="str">
        <f>'PTEP 2026'!A23</f>
        <v>PTEP21</v>
      </c>
      <c r="C3015" s="1022" t="str">
        <f t="shared" ref="C3015:D3015" si="532">C2994</f>
        <v>PTEP</v>
      </c>
      <c r="D3015" s="1022" t="str">
        <f t="shared" si="532"/>
        <v xml:space="preserve">Programa de Transparencia y Ética Pública </v>
      </c>
      <c r="E3015" s="1022" t="str">
        <f>'PTEP 2026'!E23</f>
        <v>Subdirección de Servicios Metrológicos y Relación con el Ciudadano</v>
      </c>
      <c r="F3015" s="1022" t="str">
        <f>'PTEP 2026'!D23</f>
        <v>Diseñar y difundir contenidos digitales (cápsulas, infografías, videos cortos o boletines) sobre integridad pública, ética y cultura de la legalidad a través de la Intranet y correo institucional.</v>
      </c>
      <c r="G3015" s="1022">
        <v>6</v>
      </c>
      <c r="H3015" s="1022" t="s">
        <v>139</v>
      </c>
      <c r="I3015" s="1022">
        <f>'PTEP 2026'!Z23</f>
        <v>3</v>
      </c>
      <c r="J3015" s="1022">
        <f>'PTEP 2026'!N23+'PTEP 2026'!O23+'PTEP 2026'!P23+'PTEP 2026'!Q23+'PTEP 2026'!R23+'PTEP 2026'!S23</f>
        <v>1</v>
      </c>
      <c r="K3015" s="1022">
        <f>'PTEP 2026'!AE23+'PTEP 2026'!AF23+'PTEP 2026'!AG23+'PTEP 2026'!AH23+'PTEP 2026'!AI23+'PTEP 2026'!AJ23</f>
        <v>1</v>
      </c>
      <c r="L3015" s="1031">
        <f t="shared" si="483"/>
        <v>0.33333333333333331</v>
      </c>
      <c r="M3015" s="1031">
        <f t="shared" ref="M3015:M3078" si="533">K3015/I3015</f>
        <v>0.33333333333333331</v>
      </c>
      <c r="N3015" s="1022">
        <f>'PTEP 2026'!S23</f>
        <v>0</v>
      </c>
      <c r="O3015" s="1022">
        <f>'PTEP 2026'!AJ23</f>
        <v>0</v>
      </c>
      <c r="P3015" s="1029" t="e">
        <f t="shared" si="486"/>
        <v>#DIV/0!</v>
      </c>
      <c r="Q3015" s="1029"/>
      <c r="R3015" s="1022">
        <f t="shared" si="484"/>
        <v>0</v>
      </c>
      <c r="S3015" s="1022">
        <f t="shared" si="485"/>
        <v>0</v>
      </c>
    </row>
    <row r="3016" spans="1:19">
      <c r="A3016" s="1022">
        <v>22</v>
      </c>
      <c r="B3016" s="1023" t="str">
        <f>'PTEP 2026'!A24</f>
        <v>PTEP22</v>
      </c>
      <c r="C3016" s="1022" t="str">
        <f t="shared" ref="C3016:D3016" si="534">C2995</f>
        <v>PTEP</v>
      </c>
      <c r="D3016" s="1022" t="str">
        <f t="shared" si="534"/>
        <v xml:space="preserve">Programa de Transparencia y Ética Pública </v>
      </c>
      <c r="E3016" s="1022" t="str">
        <f>'PTEP 2026'!E24</f>
        <v>Subdirección de Servicios Metrológicos y Relación con el Ciudadano / OAP</v>
      </c>
      <c r="F3016" s="1022" t="str">
        <f>'PTEP 2026'!D24</f>
        <v xml:space="preserve">Establecer el Plan de Participación Ciudadana del Instituto, incorporando las actividades previstas para la vigencia </v>
      </c>
      <c r="G3016" s="1022">
        <v>6</v>
      </c>
      <c r="H3016" s="1022" t="s">
        <v>139</v>
      </c>
      <c r="I3016" s="1022">
        <f>'PTEP 2026'!Z24</f>
        <v>1</v>
      </c>
      <c r="J3016" s="1022">
        <f>'PTEP 2026'!N24+'PTEP 2026'!O24+'PTEP 2026'!P24+'PTEP 2026'!Q24+'PTEP 2026'!R24+'PTEP 2026'!S24</f>
        <v>1</v>
      </c>
      <c r="K3016" s="1022">
        <f>'PTEP 2026'!AE24+'PTEP 2026'!AF24+'PTEP 2026'!AG24+'PTEP 2026'!AH24+'PTEP 2026'!AI24+'PTEP 2026'!AJ24</f>
        <v>1</v>
      </c>
      <c r="L3016" s="1031">
        <f t="shared" si="483"/>
        <v>1</v>
      </c>
      <c r="M3016" s="1031">
        <f t="shared" si="533"/>
        <v>1</v>
      </c>
      <c r="N3016" s="1022">
        <f>'PTEP 2026'!S24</f>
        <v>0</v>
      </c>
      <c r="O3016" s="1022">
        <f>'PTEP 2026'!AJ24</f>
        <v>0</v>
      </c>
      <c r="P3016" s="1029" t="e">
        <f t="shared" si="486"/>
        <v>#DIV/0!</v>
      </c>
      <c r="Q3016" s="1029"/>
      <c r="R3016" s="1022">
        <f t="shared" si="484"/>
        <v>0</v>
      </c>
      <c r="S3016" s="1022">
        <f t="shared" si="485"/>
        <v>0</v>
      </c>
    </row>
    <row r="3017" spans="1:19">
      <c r="A3017" s="1022">
        <v>23</v>
      </c>
      <c r="B3017" s="1023" t="str">
        <f>'PTEP 2026'!A25</f>
        <v>PTEP23</v>
      </c>
      <c r="C3017" s="1022" t="str">
        <f t="shared" ref="C3017:D3017" si="535">C2996</f>
        <v>PTEP</v>
      </c>
      <c r="D3017" s="1022" t="str">
        <f t="shared" si="535"/>
        <v xml:space="preserve">Programa de Transparencia y Ética Pública </v>
      </c>
      <c r="E3017" s="1022" t="str">
        <f>'PTEP 2026'!E25</f>
        <v>Subdirección de Servicios Metrológicos y Relación con el Ciudadano 
Comunicaciones</v>
      </c>
      <c r="F3017" s="1022" t="str">
        <f>'PTEP 2026'!D25</f>
        <v>Promover el conocimiento y acceso de los grupos de interés al Plan de Participación Ciudadana.</v>
      </c>
      <c r="G3017" s="1022">
        <v>6</v>
      </c>
      <c r="H3017" s="1022" t="s">
        <v>139</v>
      </c>
      <c r="I3017" s="1022">
        <f>'PTEP 2026'!Z25</f>
        <v>2</v>
      </c>
      <c r="J3017" s="1022">
        <f>'PTEP 2026'!N25+'PTEP 2026'!O25+'PTEP 2026'!P25+'PTEP 2026'!Q25+'PTEP 2026'!R25+'PTEP 2026'!S25</f>
        <v>2</v>
      </c>
      <c r="K3017" s="1022">
        <f>'PTEP 2026'!AE25+'PTEP 2026'!AF25+'PTEP 2026'!AG25+'PTEP 2026'!AH25+'PTEP 2026'!AI25+'PTEP 2026'!AJ25</f>
        <v>1</v>
      </c>
      <c r="L3017" s="1031">
        <f t="shared" si="483"/>
        <v>1</v>
      </c>
      <c r="M3017" s="1031">
        <f t="shared" si="533"/>
        <v>0.5</v>
      </c>
      <c r="N3017" s="1022">
        <f>'PTEP 2026'!S25</f>
        <v>1</v>
      </c>
      <c r="O3017" s="1022">
        <f>'PTEP 2026'!AJ25</f>
        <v>0</v>
      </c>
      <c r="P3017" s="1029">
        <f t="shared" si="486"/>
        <v>0</v>
      </c>
      <c r="Q3017" s="1029"/>
      <c r="R3017" s="1022">
        <f t="shared" si="484"/>
        <v>-1</v>
      </c>
      <c r="S3017" s="1022">
        <f t="shared" si="485"/>
        <v>-1</v>
      </c>
    </row>
    <row r="3018" spans="1:19">
      <c r="A3018" s="1022">
        <v>24</v>
      </c>
      <c r="B3018" s="1023" t="str">
        <f>'PTEP 2026'!A26</f>
        <v>PTEP24</v>
      </c>
      <c r="C3018" s="1022" t="str">
        <f t="shared" ref="C3018:D3018" si="536">C2997</f>
        <v>PTEP</v>
      </c>
      <c r="D3018" s="1022" t="str">
        <f t="shared" si="536"/>
        <v xml:space="preserve">Programa de Transparencia y Ética Pública </v>
      </c>
      <c r="E3018" s="1022" t="str">
        <f>'PTEP 2026'!E26</f>
        <v>Oficina Asesora de Planeación</v>
      </c>
      <c r="F3018" s="1022" t="str">
        <f>'PTEP 2026'!D26</f>
        <v>Seguimiento semestral de la implementación de la Hoja de Ruta de Arquitectura Empresarial para la mejora del Modelo de Operación por Procesos (MOP) ante el CIGD.</v>
      </c>
      <c r="G3018" s="1022">
        <v>6</v>
      </c>
      <c r="H3018" s="1022" t="s">
        <v>139</v>
      </c>
      <c r="I3018" s="1022">
        <f>'PTEP 2026'!Z26</f>
        <v>2</v>
      </c>
      <c r="J3018" s="1022">
        <f>'PTEP 2026'!N26+'PTEP 2026'!O26+'PTEP 2026'!P26+'PTEP 2026'!Q26+'PTEP 2026'!R26+'PTEP 2026'!S26</f>
        <v>0</v>
      </c>
      <c r="K3018" s="1022">
        <f>'PTEP 2026'!AE26+'PTEP 2026'!AF26+'PTEP 2026'!AG26+'PTEP 2026'!AH26+'PTEP 2026'!AI26+'PTEP 2026'!AJ26</f>
        <v>0</v>
      </c>
      <c r="L3018" s="1031">
        <f t="shared" ref="L3018:L3022" si="537">J3018/I3018</f>
        <v>0</v>
      </c>
      <c r="M3018" s="1031">
        <f t="shared" si="533"/>
        <v>0</v>
      </c>
      <c r="N3018" s="1022">
        <f>'PTEP 2026'!S26</f>
        <v>0</v>
      </c>
      <c r="O3018" s="1022">
        <f>'PTEP 2026'!AJ26</f>
        <v>0</v>
      </c>
      <c r="P3018" s="1029" t="e">
        <f t="shared" si="486"/>
        <v>#DIV/0!</v>
      </c>
      <c r="Q3018" s="1029"/>
      <c r="R3018" s="1022">
        <f t="shared" ref="R3018:R3081" si="538">K3018-J3018</f>
        <v>0</v>
      </c>
      <c r="S3018" s="1022">
        <f t="shared" ref="S3018:S3081" si="539">O3018-N3018</f>
        <v>0</v>
      </c>
    </row>
    <row r="3019" spans="1:19">
      <c r="A3019" s="1022">
        <v>25</v>
      </c>
      <c r="B3019" s="1023" t="str">
        <f>'PTEP 2026'!A27</f>
        <v>PTEP25</v>
      </c>
      <c r="C3019" s="1022" t="str">
        <f t="shared" ref="C3019:D3019" si="540">C2998</f>
        <v>PTEP</v>
      </c>
      <c r="D3019" s="1022" t="str">
        <f t="shared" si="540"/>
        <v xml:space="preserve">Programa de Transparencia y Ética Pública </v>
      </c>
      <c r="E3019" s="1022" t="str">
        <f>'PTEP 2026'!E27</f>
        <v>Subdirección de Servicios Metrológicos y Relación con el Ciudadano / OAP</v>
      </c>
      <c r="F3019" s="1022" t="str">
        <f>'PTEP 2026'!D27</f>
        <v>Realizar una socialización y aplicar una encuesta interna para medir el nivel de conocimiento y percepción de los colaboradores frente al PTEP y la Ley 1712 de 2014.</v>
      </c>
      <c r="G3019" s="1022">
        <v>6</v>
      </c>
      <c r="H3019" s="1022" t="s">
        <v>139</v>
      </c>
      <c r="I3019" s="1022">
        <f>'PTEP 2026'!Z27</f>
        <v>2</v>
      </c>
      <c r="J3019" s="1022">
        <f>'PTEP 2026'!N27+'PTEP 2026'!O27+'PTEP 2026'!P27+'PTEP 2026'!Q27+'PTEP 2026'!R27+'PTEP 2026'!S27</f>
        <v>0</v>
      </c>
      <c r="K3019" s="1022">
        <f>'PTEP 2026'!AE27+'PTEP 2026'!AF27+'PTEP 2026'!AG27+'PTEP 2026'!AH27+'PTEP 2026'!AI27+'PTEP 2026'!AJ27</f>
        <v>0</v>
      </c>
      <c r="L3019" s="1031">
        <f t="shared" si="537"/>
        <v>0</v>
      </c>
      <c r="M3019" s="1031">
        <f t="shared" si="533"/>
        <v>0</v>
      </c>
      <c r="N3019" s="1022">
        <f>'PTEP 2026'!S27</f>
        <v>0</v>
      </c>
      <c r="O3019" s="1022">
        <f>'PTEP 2026'!AJ27</f>
        <v>0</v>
      </c>
      <c r="P3019" s="1029" t="e">
        <f t="shared" si="486"/>
        <v>#DIV/0!</v>
      </c>
      <c r="Q3019" s="1029"/>
      <c r="R3019" s="1022">
        <f t="shared" si="538"/>
        <v>0</v>
      </c>
      <c r="S3019" s="1022">
        <f t="shared" si="539"/>
        <v>0</v>
      </c>
    </row>
    <row r="3020" spans="1:19">
      <c r="A3020" s="1022">
        <v>1</v>
      </c>
      <c r="B3020" s="1023" t="str">
        <f>'PTEP 2026'!A3</f>
        <v>PTEP1</v>
      </c>
      <c r="C3020" s="1022" t="str">
        <f t="shared" ref="C3020:D3020" si="541">C2999</f>
        <v>PTEP</v>
      </c>
      <c r="D3020" s="1022" t="str">
        <f t="shared" si="541"/>
        <v xml:space="preserve">Programa de Transparencia y Ética Pública </v>
      </c>
      <c r="E3020" s="1022" t="str">
        <f>'PTEP 2026'!E3</f>
        <v>Oficina Asesora de Planeación</v>
      </c>
      <c r="F3020" s="1022" t="str">
        <f>'PTEP 2026'!D3</f>
        <v>Realizar propuesta, someter a aprobación y socializar la política para la gestión integral de riesgos de acuerdo a la versión 7 de la Guía de Gestión integral del Riesgo del DAFP</v>
      </c>
      <c r="G3020" s="1022">
        <v>7</v>
      </c>
      <c r="H3020" s="1022" t="s">
        <v>140</v>
      </c>
      <c r="I3020" s="1022">
        <f>'PTEP 2026'!Z3</f>
        <v>2</v>
      </c>
      <c r="J3020" s="1022">
        <f>'PTEP 2026'!N3+'PTEP 2026'!O3+'PTEP 2026'!P3+'PTEP 2026'!Q3+'PTEP 2026'!R3+'PTEP 2026'!S3+'PTEP 2026'!T3</f>
        <v>0</v>
      </c>
      <c r="K3020" s="1022">
        <f>'PTEP 2026'!AE3+'PTEP 2026'!AF3+'PTEP 2026'!AG3+'PTEP 2026'!AH3+'PTEP 2026'!AI3+'PTEP 2026'!AJ3+'PTEP 2026'!AK3</f>
        <v>0</v>
      </c>
      <c r="L3020" s="1031">
        <f t="shared" si="537"/>
        <v>0</v>
      </c>
      <c r="M3020" s="1031">
        <f t="shared" si="533"/>
        <v>0</v>
      </c>
      <c r="N3020" s="1022">
        <f>'PTEP 2026'!T3</f>
        <v>0</v>
      </c>
      <c r="O3020" s="1022">
        <f>'PTEP 2026'!AK3</f>
        <v>0</v>
      </c>
      <c r="P3020" s="1029" t="e">
        <f t="shared" si="486"/>
        <v>#DIV/0!</v>
      </c>
      <c r="Q3020" s="1029"/>
      <c r="R3020" s="1022">
        <f t="shared" si="538"/>
        <v>0</v>
      </c>
      <c r="S3020" s="1022">
        <f t="shared" si="539"/>
        <v>0</v>
      </c>
    </row>
    <row r="3021" spans="1:19">
      <c r="A3021" s="1022">
        <v>2</v>
      </c>
      <c r="B3021" s="1023" t="str">
        <f>'PTEP 2026'!A4</f>
        <v>PTEP2</v>
      </c>
      <c r="C3021" s="1022" t="str">
        <f t="shared" ref="C3021:D3021" si="542">C3000</f>
        <v>PTEP</v>
      </c>
      <c r="D3021" s="1022" t="str">
        <f t="shared" si="542"/>
        <v xml:space="preserve">Programa de Transparencia y Ética Pública </v>
      </c>
      <c r="E3021" s="1022" t="str">
        <f>'PTEP 2026'!E4</f>
        <v>Dirección general</v>
      </c>
      <c r="F3021" s="1022" t="str">
        <f>'PTEP 2026'!D4</f>
        <v>Definir y asignar el rol de función de cumplimiento para el INM</v>
      </c>
      <c r="G3021" s="1022">
        <v>7</v>
      </c>
      <c r="H3021" s="1022" t="s">
        <v>140</v>
      </c>
      <c r="I3021" s="1022">
        <f>'PTEP 2026'!Z4</f>
        <v>1</v>
      </c>
      <c r="J3021" s="1022">
        <f>'PTEP 2026'!N4+'PTEP 2026'!O4+'PTEP 2026'!P4+'PTEP 2026'!Q4+'PTEP 2026'!R4+'PTEP 2026'!S4+'PTEP 2026'!T4</f>
        <v>0</v>
      </c>
      <c r="K3021" s="1022">
        <f>'PTEP 2026'!AE4+'PTEP 2026'!AF4+'PTEP 2026'!AG4+'PTEP 2026'!AH4+'PTEP 2026'!AI4+'PTEP 2026'!AJ4+'PTEP 2026'!AK4</f>
        <v>0</v>
      </c>
      <c r="L3021" s="1031">
        <f t="shared" si="537"/>
        <v>0</v>
      </c>
      <c r="M3021" s="1031">
        <f t="shared" si="533"/>
        <v>0</v>
      </c>
      <c r="N3021" s="1022">
        <f>'PTEP 2026'!T4</f>
        <v>0</v>
      </c>
      <c r="O3021" s="1022">
        <f>'PTEP 2026'!AK4</f>
        <v>0</v>
      </c>
      <c r="P3021" s="1029" t="e">
        <f t="shared" si="486"/>
        <v>#DIV/0!</v>
      </c>
      <c r="Q3021" s="1029"/>
      <c r="R3021" s="1022">
        <f t="shared" si="538"/>
        <v>0</v>
      </c>
      <c r="S3021" s="1022">
        <f t="shared" si="539"/>
        <v>0</v>
      </c>
    </row>
    <row r="3022" spans="1:19">
      <c r="A3022" s="1022">
        <v>3</v>
      </c>
      <c r="B3022" s="1023" t="str">
        <f>'PTEP 2026'!A5</f>
        <v>PTEP3</v>
      </c>
      <c r="C3022" s="1022" t="str">
        <f t="shared" ref="C3022:D3022" si="543">C3001</f>
        <v>PTEP</v>
      </c>
      <c r="D3022" s="1022" t="str">
        <f t="shared" si="543"/>
        <v xml:space="preserve">Programa de Transparencia y Ética Pública </v>
      </c>
      <c r="E3022" s="1022" t="str">
        <f>'PTEP 2026'!E5</f>
        <v>Oficina Asesora de Planeación / Secretaría general / asesoría Jurídica</v>
      </c>
      <c r="F3022" s="1022" t="str">
        <f>'PTEP 2026'!D5</f>
        <v xml:space="preserve">Liderar la elaboración y formalización del manual de debida diligencia para el INM de acuerdo a la versión 7 de la Guía de Gestión integral del Riesgo del DAFP. </v>
      </c>
      <c r="G3022" s="1022">
        <v>7</v>
      </c>
      <c r="H3022" s="1022" t="s">
        <v>140</v>
      </c>
      <c r="I3022" s="1022">
        <f>'PTEP 2026'!Z5</f>
        <v>1</v>
      </c>
      <c r="J3022" s="1022">
        <f>'PTEP 2026'!N5+'PTEP 2026'!O5+'PTEP 2026'!P5+'PTEP 2026'!Q5+'PTEP 2026'!R5+'PTEP 2026'!S5+'PTEP 2026'!T5</f>
        <v>0</v>
      </c>
      <c r="K3022" s="1022">
        <f>'PTEP 2026'!AE5+'PTEP 2026'!AF5+'PTEP 2026'!AG5+'PTEP 2026'!AH5+'PTEP 2026'!AI5+'PTEP 2026'!AJ5+'PTEP 2026'!AK5</f>
        <v>0</v>
      </c>
      <c r="L3022" s="1031">
        <f t="shared" si="537"/>
        <v>0</v>
      </c>
      <c r="M3022" s="1031">
        <f t="shared" si="533"/>
        <v>0</v>
      </c>
      <c r="N3022" s="1022">
        <f>'PTEP 2026'!T5</f>
        <v>0</v>
      </c>
      <c r="O3022" s="1022">
        <f>'PTEP 2026'!AK5</f>
        <v>0</v>
      </c>
      <c r="P3022" s="1029" t="e">
        <f t="shared" si="486"/>
        <v>#DIV/0!</v>
      </c>
      <c r="Q3022" s="1029"/>
      <c r="R3022" s="1022">
        <f t="shared" si="538"/>
        <v>0</v>
      </c>
      <c r="S3022" s="1022">
        <f t="shared" si="539"/>
        <v>0</v>
      </c>
    </row>
    <row r="3023" spans="1:19">
      <c r="A3023" s="1022">
        <v>4</v>
      </c>
      <c r="B3023" s="1023" t="str">
        <f>'PTEP 2026'!A6</f>
        <v>PTEP4</v>
      </c>
      <c r="C3023" s="1022" t="str">
        <f t="shared" ref="C3023:D3023" si="544">C3002</f>
        <v>PTEP</v>
      </c>
      <c r="D3023" s="1022" t="str">
        <f t="shared" si="544"/>
        <v xml:space="preserve">Programa de Transparencia y Ética Pública </v>
      </c>
      <c r="E3023" s="1022" t="str">
        <f>'PTEP 2026'!E6</f>
        <v>Oficina Asesora de Planeación</v>
      </c>
      <c r="F3023"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3023" s="1022">
        <v>7</v>
      </c>
      <c r="H3023" s="1022" t="s">
        <v>140</v>
      </c>
      <c r="I3023" s="1022">
        <f>'PTEP 2026'!Z6</f>
        <v>6</v>
      </c>
      <c r="J3023" s="1022">
        <f>'PTEP 2026'!N6+'PTEP 2026'!O6+'PTEP 2026'!P6+'PTEP 2026'!Q6+'PTEP 2026'!R6+'PTEP 2026'!S6+'PTEP 2026'!T6</f>
        <v>2</v>
      </c>
      <c r="K3023" s="1022">
        <f>'PTEP 2026'!AE6+'PTEP 2026'!AF6+'PTEP 2026'!AG6+'PTEP 2026'!AH6+'PTEP 2026'!AI6+'PTEP 2026'!AJ6+'PTEP 2026'!AK6</f>
        <v>0</v>
      </c>
      <c r="L3023" s="1031">
        <f>J299</f>
        <v>0</v>
      </c>
      <c r="M3023" s="1031">
        <f t="shared" si="533"/>
        <v>0</v>
      </c>
      <c r="N3023" s="1022">
        <f>'PTEP 2026'!T6</f>
        <v>0</v>
      </c>
      <c r="O3023" s="1022">
        <f>'PTEP 2026'!AK6</f>
        <v>0</v>
      </c>
      <c r="P3023" s="1029" t="e">
        <f t="shared" si="486"/>
        <v>#DIV/0!</v>
      </c>
      <c r="Q3023" s="1029"/>
      <c r="R3023" s="1022">
        <f t="shared" si="538"/>
        <v>-2</v>
      </c>
      <c r="S3023" s="1022">
        <f t="shared" si="539"/>
        <v>0</v>
      </c>
    </row>
    <row r="3024" spans="1:19">
      <c r="A3024" s="1022">
        <v>5</v>
      </c>
      <c r="B3024" s="1023" t="str">
        <f>'PTEP 2026'!A7</f>
        <v>PTEP5</v>
      </c>
      <c r="C3024" s="1022" t="str">
        <f t="shared" ref="C3024:D3024" si="545">C3003</f>
        <v>PTEP</v>
      </c>
      <c r="D3024" s="1022" t="str">
        <f t="shared" si="545"/>
        <v xml:space="preserve">Programa de Transparencia y Ética Pública </v>
      </c>
      <c r="E3024" s="1022" t="str">
        <f>'PTEP 2026'!E7</f>
        <v>Oficina Asesora de Planeación</v>
      </c>
      <c r="F3024" s="1022" t="str">
        <f>'PTEP 2026'!D7</f>
        <v>Liderar la elaboración y formalización de las políticas relacionadas con LA/FT/FP​, antisoborno, antifraude de acuerdo con la versión 7 de la Guía de Gestión integral del Riesgo del DAFP</v>
      </c>
      <c r="G3024" s="1022">
        <v>7</v>
      </c>
      <c r="H3024" s="1022" t="s">
        <v>140</v>
      </c>
      <c r="I3024" s="1022">
        <f>'PTEP 2026'!Z7</f>
        <v>1</v>
      </c>
      <c r="J3024" s="1022" t="e">
        <f>'PTEP 2026'!N7+'PTEP 2026'!O7+'PTEP 2026'!P7+'PTEP 2026'!Q7+'PTEP 2026'!S7+'PTEP 2026'!#REF!+'PTEP 2026'!U7</f>
        <v>#REF!</v>
      </c>
      <c r="K3024" s="1022">
        <f>'PTEP 2026'!AE7+'PTEP 2026'!AF7+'PTEP 2026'!AG7+'PTEP 2026'!AH7+'PTEP 2026'!AI7+'PTEP 2026'!AJ7+'PTEP 2026'!AK7</f>
        <v>0</v>
      </c>
      <c r="L3024" s="1031">
        <f>J300</f>
        <v>1</v>
      </c>
      <c r="M3024" s="1031">
        <f t="shared" si="533"/>
        <v>0</v>
      </c>
      <c r="N3024" s="1022">
        <f>'PTEP 2026'!U7</f>
        <v>1</v>
      </c>
      <c r="O3024" s="1022">
        <f>'PTEP 2026'!AK7</f>
        <v>0</v>
      </c>
      <c r="P3024" s="1029">
        <f t="shared" si="486"/>
        <v>0</v>
      </c>
      <c r="Q3024" s="1029"/>
      <c r="R3024" s="1022" t="e">
        <f t="shared" si="538"/>
        <v>#REF!</v>
      </c>
      <c r="S3024" s="1022">
        <f t="shared" si="539"/>
        <v>-1</v>
      </c>
    </row>
    <row r="3025" spans="1:19">
      <c r="A3025" s="1022">
        <v>6</v>
      </c>
      <c r="B3025" s="1023" t="str">
        <f>'PTEP 2026'!A8</f>
        <v>PTEP6</v>
      </c>
      <c r="C3025" s="1022" t="str">
        <f t="shared" ref="C3025:D3025" si="546">C3004</f>
        <v>PTEP</v>
      </c>
      <c r="D3025" s="1022" t="str">
        <f t="shared" si="546"/>
        <v xml:space="preserve">Programa de Transparencia y Ética Pública </v>
      </c>
      <c r="E3025" s="1022" t="str">
        <f>'PTEP 2026'!E8</f>
        <v xml:space="preserve">Oficina Asesora de Planeación 
Oficina de Informática y Desarrollo Tecnológico
</v>
      </c>
      <c r="F3025" s="1022" t="str">
        <f>'PTEP 2026'!D8</f>
        <v>Hacer seguimiento y socializar la matriz de riesgos del SIG; compuesta por riesgos de gestión, corrupción, seguridad de la información y fiscales. 
(Actualizar la matriz cuando aplique dado el seguimiento realizado por las 3 líneas de defensa)</v>
      </c>
      <c r="G3025" s="1022">
        <v>7</v>
      </c>
      <c r="H3025" s="1022" t="s">
        <v>140</v>
      </c>
      <c r="I3025" s="1022">
        <f>'PTEP 2026'!Z8</f>
        <v>4</v>
      </c>
      <c r="J3025" s="1022">
        <f>'PTEP 2026'!N8+'PTEP 2026'!O8+'PTEP 2026'!P8+'PTEP 2026'!Q8+'PTEP 2026'!R8+'PTEP 2026'!S8+'PTEP 2026'!T8</f>
        <v>3</v>
      </c>
      <c r="K3025" s="1022">
        <f>'PTEP 2026'!AE8+'PTEP 2026'!AF8+'PTEP 2026'!AG8+'PTEP 2026'!AH8+'PTEP 2026'!AI8+'PTEP 2026'!AJ8+'PTEP 2026'!AK8</f>
        <v>1</v>
      </c>
      <c r="L3025" s="1031">
        <f t="shared" ref="L3025:L3031" si="547">J303</f>
        <v>0</v>
      </c>
      <c r="M3025" s="1031">
        <f t="shared" si="533"/>
        <v>0.25</v>
      </c>
      <c r="N3025" s="1022">
        <f>'PTEP 2026'!T8</f>
        <v>1</v>
      </c>
      <c r="O3025" s="1022">
        <f>'PTEP 2026'!AK8</f>
        <v>0</v>
      </c>
      <c r="P3025" s="1029">
        <f t="shared" si="486"/>
        <v>0</v>
      </c>
      <c r="Q3025" s="1029"/>
      <c r="R3025" s="1022">
        <f t="shared" si="538"/>
        <v>-2</v>
      </c>
      <c r="S3025" s="1022">
        <f t="shared" si="539"/>
        <v>-1</v>
      </c>
    </row>
    <row r="3026" spans="1:19">
      <c r="A3026" s="1022">
        <v>7</v>
      </c>
      <c r="B3026" s="1023" t="str">
        <f>'PTEP 2026'!A9</f>
        <v>PTEP7</v>
      </c>
      <c r="C3026" s="1022" t="str">
        <f t="shared" ref="C3026:D3026" si="548">C3005</f>
        <v>PTEP</v>
      </c>
      <c r="D3026" s="1022" t="str">
        <f t="shared" si="548"/>
        <v xml:space="preserve">Programa de Transparencia y Ética Pública </v>
      </c>
      <c r="E3026" s="1022" t="str">
        <f>'PTEP 2026'!E9</f>
        <v>Gestión de talento humano</v>
      </c>
      <c r="F3026" s="1022" t="str">
        <f>'PTEP 2026'!D9</f>
        <v xml:space="preserve">Revisar y actualizar el procedimiento A-04-P-028 CONFLICTO DE INTERESES, validando que los lineamientos requeridos en la guía para la gestión integral del riesgo (V7), se encuentren documentados en dicho procedimiento.  </v>
      </c>
      <c r="G3026" s="1022">
        <v>7</v>
      </c>
      <c r="H3026" s="1022" t="s">
        <v>140</v>
      </c>
      <c r="I3026" s="1022">
        <f>'PTEP 2026'!Z9</f>
        <v>2</v>
      </c>
      <c r="J3026" s="1022">
        <f>'PTEP 2026'!N9+'PTEP 2026'!O9+'PTEP 2026'!P9+'PTEP 2026'!Q9+'PTEP 2026'!R9+'PTEP 2026'!S9+'PTEP 2026'!T9</f>
        <v>0</v>
      </c>
      <c r="K3026" s="1022">
        <f>'PTEP 2026'!AE9+'PTEP 2026'!AF9+'PTEP 2026'!AG9+'PTEP 2026'!AH9+'PTEP 2026'!AI9+'PTEP 2026'!AJ9+'PTEP 2026'!AK9</f>
        <v>0</v>
      </c>
      <c r="L3026" s="1031">
        <f t="shared" si="547"/>
        <v>0</v>
      </c>
      <c r="M3026" s="1031">
        <f t="shared" si="533"/>
        <v>0</v>
      </c>
      <c r="N3026" s="1022">
        <f>'PTEP 2026'!T9</f>
        <v>0</v>
      </c>
      <c r="O3026" s="1022">
        <f>'PTEP 2026'!AK9</f>
        <v>0</v>
      </c>
      <c r="P3026" s="1029" t="e">
        <f t="shared" si="486"/>
        <v>#DIV/0!</v>
      </c>
      <c r="Q3026" s="1029"/>
      <c r="R3026" s="1022">
        <f t="shared" si="538"/>
        <v>0</v>
      </c>
      <c r="S3026" s="1022">
        <f t="shared" si="539"/>
        <v>0</v>
      </c>
    </row>
    <row r="3027" spans="1:19">
      <c r="A3027" s="1022">
        <v>8</v>
      </c>
      <c r="B3027" s="1023" t="str">
        <f>'PTEP 2026'!A10</f>
        <v>PTEP8</v>
      </c>
      <c r="C3027" s="1022" t="str">
        <f t="shared" ref="C3027:D3027" si="549">C3006</f>
        <v>PTEP</v>
      </c>
      <c r="D3027" s="1022" t="str">
        <f t="shared" si="549"/>
        <v xml:space="preserve">Programa de Transparencia y Ética Pública </v>
      </c>
      <c r="E3027" s="1022" t="str">
        <f>'PTEP 2026'!E10</f>
        <v>Oficina Asesora de Planeación / Secretaría general / asesoría Jurídica</v>
      </c>
      <c r="F3027" s="1022" t="str">
        <f>'PTEP 2026'!D10</f>
        <v xml:space="preserve">Liderar la elaboración del Procedimiento para el  reporte de operaciones sospechosas en el INM de acuerdo con la versión 7 de la Guía de Gestión integral del Riesgo del DAFP </v>
      </c>
      <c r="G3027" s="1022">
        <v>7</v>
      </c>
      <c r="H3027" s="1022" t="s">
        <v>140</v>
      </c>
      <c r="I3027" s="1022">
        <f>'PTEP 2026'!Z10</f>
        <v>2</v>
      </c>
      <c r="J3027" s="1022">
        <f>'PTEP 2026'!N10+'PTEP 2026'!O10+'PTEP 2026'!P10+'PTEP 2026'!Q10+'PTEP 2026'!R10+'PTEP 2026'!S10+'PTEP 2026'!T10</f>
        <v>0</v>
      </c>
      <c r="K3027" s="1022">
        <f>'PTEP 2026'!AE10+'PTEP 2026'!AF10+'PTEP 2026'!AG10+'PTEP 2026'!AH10+'PTEP 2026'!AI10+'PTEP 2026'!AJ10+'PTEP 2026'!AK10</f>
        <v>0</v>
      </c>
      <c r="L3027" s="1031">
        <f t="shared" si="547"/>
        <v>0</v>
      </c>
      <c r="M3027" s="1031">
        <f t="shared" si="533"/>
        <v>0</v>
      </c>
      <c r="N3027" s="1022">
        <f>'PTEP 2026'!T10</f>
        <v>0</v>
      </c>
      <c r="O3027" s="1022">
        <f>'PTEP 2026'!AK10</f>
        <v>0</v>
      </c>
      <c r="P3027" s="1029" t="e">
        <f t="shared" ref="P3027:P3081" si="550">O3027/N3027</f>
        <v>#DIV/0!</v>
      </c>
      <c r="Q3027" s="1029"/>
      <c r="R3027" s="1022">
        <f t="shared" si="538"/>
        <v>0</v>
      </c>
      <c r="S3027" s="1022">
        <f t="shared" si="539"/>
        <v>0</v>
      </c>
    </row>
    <row r="3028" spans="1:19">
      <c r="A3028" s="1022">
        <v>9</v>
      </c>
      <c r="B3028" s="1023" t="str">
        <f>'PTEP 2026'!A11</f>
        <v>PTEP9</v>
      </c>
      <c r="C3028" s="1022" t="str">
        <f t="shared" ref="C3028:D3028" si="551">C3007</f>
        <v>PTEP</v>
      </c>
      <c r="D3028" s="1022" t="str">
        <f t="shared" si="551"/>
        <v xml:space="preserve">Programa de Transparencia y Ética Pública </v>
      </c>
      <c r="E3028" s="1022" t="str">
        <f>'PTEP 2026'!E11</f>
        <v>Subdirección de Servicios Metrológicos y Relación con el Ciudadano</v>
      </c>
      <c r="F3028"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3028" s="1022">
        <v>7</v>
      </c>
      <c r="H3028" s="1022" t="s">
        <v>140</v>
      </c>
      <c r="I3028" s="1022">
        <f>'PTEP 2026'!Z11</f>
        <v>3</v>
      </c>
      <c r="J3028" s="1022">
        <f>'PTEP 2026'!N11+'PTEP 2026'!O11+'PTEP 2026'!P11+'PTEP 2026'!Q11+'PTEP 2026'!R11+'PTEP 2026'!S11+'PTEP 2026'!T11</f>
        <v>0</v>
      </c>
      <c r="K3028" s="1022">
        <f>'PTEP 2026'!AE11+'PTEP 2026'!AF11+'PTEP 2026'!AG11+'PTEP 2026'!AH11+'PTEP 2026'!AI11+'PTEP 2026'!AJ11+'PTEP 2026'!AK11</f>
        <v>0</v>
      </c>
      <c r="L3028" s="1031">
        <f t="shared" si="547"/>
        <v>0</v>
      </c>
      <c r="M3028" s="1031">
        <f t="shared" si="533"/>
        <v>0</v>
      </c>
      <c r="N3028" s="1022">
        <f>'PTEP 2026'!T11</f>
        <v>0</v>
      </c>
      <c r="O3028" s="1022">
        <f>'PTEP 2026'!AK11</f>
        <v>0</v>
      </c>
      <c r="P3028" s="1029" t="e">
        <f t="shared" si="550"/>
        <v>#DIV/0!</v>
      </c>
      <c r="Q3028" s="1029"/>
      <c r="R3028" s="1022">
        <f t="shared" si="538"/>
        <v>0</v>
      </c>
      <c r="S3028" s="1022">
        <f t="shared" si="539"/>
        <v>0</v>
      </c>
    </row>
    <row r="3029" spans="1:19">
      <c r="A3029" s="1022">
        <v>10</v>
      </c>
      <c r="B3029" s="1023" t="str">
        <f>'PTEP 2026'!A12</f>
        <v>PTEP10</v>
      </c>
      <c r="C3029" s="1022" t="str">
        <f t="shared" ref="C3029:D3029" si="552">C3008</f>
        <v>PTEP</v>
      </c>
      <c r="D3029" s="1022" t="str">
        <f t="shared" si="552"/>
        <v xml:space="preserve">Programa de Transparencia y Ética Pública </v>
      </c>
      <c r="E3029" s="1022" t="str">
        <f>'PTEP 2026'!E12</f>
        <v>Oficina de Control Interno</v>
      </c>
      <c r="F3029" s="1022" t="str">
        <f>'PTEP 2026'!D12</f>
        <v>Realizar seguimiento de tercera línea a los riesgos identificados en la matriz de riesgos de corrupción en los tiempos establecidos por ley y asegurar publicación de resultados en la página web</v>
      </c>
      <c r="G3029" s="1022">
        <v>7</v>
      </c>
      <c r="H3029" s="1022" t="s">
        <v>140</v>
      </c>
      <c r="I3029" s="1022">
        <f>'PTEP 2026'!Z12</f>
        <v>1</v>
      </c>
      <c r="J3029" s="1022">
        <f>'PTEP 2026'!N12+'PTEP 2026'!O12+'PTEP 2026'!P12+'PTEP 2026'!Q12+'PTEP 2026'!R12+'PTEP 2026'!S12+'PTEP 2026'!T12</f>
        <v>0</v>
      </c>
      <c r="K3029" s="1022">
        <f>'PTEP 2026'!AE12+'PTEP 2026'!AF12+'PTEP 2026'!AG12+'PTEP 2026'!AH12+'PTEP 2026'!AI12+'PTEP 2026'!AJ12+'PTEP 2026'!AK12</f>
        <v>0</v>
      </c>
      <c r="L3029" s="1031">
        <f t="shared" si="547"/>
        <v>2</v>
      </c>
      <c r="M3029" s="1031">
        <f t="shared" si="533"/>
        <v>0</v>
      </c>
      <c r="N3029" s="1022">
        <f>'PTEP 2026'!T12</f>
        <v>0</v>
      </c>
      <c r="O3029" s="1022">
        <f>'PTEP 2026'!AK12</f>
        <v>0</v>
      </c>
      <c r="P3029" s="1029" t="e">
        <f t="shared" si="550"/>
        <v>#DIV/0!</v>
      </c>
      <c r="Q3029" s="1029"/>
      <c r="R3029" s="1022">
        <f t="shared" si="538"/>
        <v>0</v>
      </c>
      <c r="S3029" s="1022">
        <f t="shared" si="539"/>
        <v>0</v>
      </c>
    </row>
    <row r="3030" spans="1:19" ht="14.25" customHeight="1">
      <c r="A3030" s="1022">
        <v>11</v>
      </c>
      <c r="B3030" s="1023" t="str">
        <f>'PTEP 2026'!A13</f>
        <v>PTEP11</v>
      </c>
      <c r="C3030" s="1022" t="str">
        <f t="shared" ref="C3030:D3030" si="553">C3009</f>
        <v>PTEP</v>
      </c>
      <c r="D3030" s="1022" t="str">
        <f t="shared" si="553"/>
        <v xml:space="preserve">Programa de Transparencia y Ética Pública </v>
      </c>
      <c r="E3030" s="1022" t="str">
        <f>'PTEP 2026'!E13</f>
        <v>Oficina de Control Interno</v>
      </c>
      <c r="F3030" s="1022" t="str">
        <f>'PTEP 2026'!D13</f>
        <v>Realizar seguimiento de tercera línea al programa de transparencia y ética pública en los tiempos establecidos por ley, asegurar publicación de resultados en la página web</v>
      </c>
      <c r="G3030" s="1022">
        <v>7</v>
      </c>
      <c r="H3030" s="1022" t="s">
        <v>140</v>
      </c>
      <c r="I3030" s="1022">
        <f>'PTEP 2026'!Z13</f>
        <v>1</v>
      </c>
      <c r="J3030" s="1022">
        <f>'PTEP 2026'!N13+'PTEP 2026'!O13+'PTEP 2026'!P13+'PTEP 2026'!Q13+'PTEP 2026'!R13+'PTEP 2026'!S13+'PTEP 2026'!T13</f>
        <v>0</v>
      </c>
      <c r="K3030" s="1022">
        <f>'PTEP 2026'!AE13+'PTEP 2026'!AF13+'PTEP 2026'!AG13+'PTEP 2026'!AH13+'PTEP 2026'!AI13+'PTEP 2026'!AJ13+'PTEP 2026'!AK13</f>
        <v>0</v>
      </c>
      <c r="L3030" s="1031">
        <f t="shared" si="547"/>
        <v>0</v>
      </c>
      <c r="M3030" s="1031">
        <f t="shared" si="533"/>
        <v>0</v>
      </c>
      <c r="N3030" s="1022">
        <f>'PTEP 2026'!T13</f>
        <v>0</v>
      </c>
      <c r="O3030" s="1022">
        <f>'PTEP 2026'!AK13</f>
        <v>0</v>
      </c>
      <c r="P3030" s="1029" t="e">
        <f t="shared" si="550"/>
        <v>#DIV/0!</v>
      </c>
      <c r="Q3030" s="1029"/>
      <c r="R3030" s="1022">
        <f t="shared" si="538"/>
        <v>0</v>
      </c>
      <c r="S3030" s="1022">
        <f t="shared" si="539"/>
        <v>0</v>
      </c>
    </row>
    <row r="3031" spans="1:19">
      <c r="A3031" s="1022">
        <v>12</v>
      </c>
      <c r="B3031" s="1023" t="str">
        <f>'PTEP 2026'!A14</f>
        <v>PTEP12</v>
      </c>
      <c r="C3031" s="1022" t="str">
        <f t="shared" ref="C3031:D3031" si="554">C3010</f>
        <v>PTEP</v>
      </c>
      <c r="D3031" s="1022" t="str">
        <f t="shared" si="554"/>
        <v xml:space="preserve">Programa de Transparencia y Ética Pública </v>
      </c>
      <c r="E3031" s="1022" t="str">
        <f>'PTEP 2026'!E14</f>
        <v>Subdirección de Servicios Metrológicos y Relación con el Ciudadano
OAP</v>
      </c>
      <c r="F3031" s="1022" t="str">
        <f>'PTEP 2026'!D14</f>
        <v>Redes internas: 
Construir y mantener un repositorio interno en la INMtranet de preguntas frecuentes sobre transparencia, acceso a la información, conflictos de interés y canales de denuncia.</v>
      </c>
      <c r="G3031" s="1022">
        <v>7</v>
      </c>
      <c r="H3031" s="1022" t="s">
        <v>140</v>
      </c>
      <c r="I3031" s="1022">
        <f>'PTEP 2026'!Z14</f>
        <v>1</v>
      </c>
      <c r="J3031" s="1022">
        <f>'PTEP 2026'!N14+'PTEP 2026'!O14+'PTEP 2026'!P14+'PTEP 2026'!Q14+'PTEP 2026'!R14+'PTEP 2026'!S14+'PTEP 2026'!T14</f>
        <v>0</v>
      </c>
      <c r="K3031" s="1022">
        <f>'PTEP 2026'!AE14+'PTEP 2026'!AF14+'PTEP 2026'!AG14+'PTEP 2026'!AH14+'PTEP 2026'!AI14+'PTEP 2026'!AJ14+'PTEP 2026'!AK14</f>
        <v>0</v>
      </c>
      <c r="L3031" s="1031">
        <f t="shared" si="547"/>
        <v>0</v>
      </c>
      <c r="M3031" s="1031">
        <f t="shared" si="533"/>
        <v>0</v>
      </c>
      <c r="N3031" s="1022">
        <f>'PTEP 2026'!T14</f>
        <v>0</v>
      </c>
      <c r="O3031" s="1022">
        <f>'PTEP 2026'!AK14</f>
        <v>0</v>
      </c>
      <c r="P3031" s="1029" t="e">
        <f t="shared" si="550"/>
        <v>#DIV/0!</v>
      </c>
      <c r="Q3031" s="1029"/>
      <c r="R3031" s="1022">
        <f t="shared" si="538"/>
        <v>0</v>
      </c>
      <c r="S3031" s="1022">
        <f t="shared" si="539"/>
        <v>0</v>
      </c>
    </row>
    <row r="3032" spans="1:19">
      <c r="A3032" s="1022">
        <v>13</v>
      </c>
      <c r="B3032" s="1023" t="str">
        <f>'PTEP 2026'!A15</f>
        <v>PTEP13</v>
      </c>
      <c r="C3032" s="1022" t="str">
        <f t="shared" ref="C3032:D3032" si="555">C3011</f>
        <v>PTEP</v>
      </c>
      <c r="D3032" s="1022" t="str">
        <f t="shared" si="555"/>
        <v xml:space="preserve">Programa de Transparencia y Ética Pública </v>
      </c>
      <c r="E3032" s="1022" t="str">
        <f>'PTEP 2026'!E15</f>
        <v>Subdirección de Servicios Metrológicos y Relación con el Ciudadano
OAP</v>
      </c>
      <c r="F3032" s="1022" t="str">
        <f>'PTEP 2026'!D15</f>
        <v xml:space="preserve">Realizar cada mes, publicación de piezas gráficas o infografías de los canales de denuncia, vigentes para el año 2026. </v>
      </c>
      <c r="G3032" s="1022">
        <v>7</v>
      </c>
      <c r="H3032" s="1022" t="s">
        <v>140</v>
      </c>
      <c r="I3032" s="1022">
        <f>'PTEP 2026'!Z15</f>
        <v>8</v>
      </c>
      <c r="J3032" s="1022">
        <f>'PTEP 2026'!N15+'PTEP 2026'!O15+'PTEP 2026'!P15+'PTEP 2026'!Q15+'PTEP 2026'!R15+'PTEP 2026'!S15+'PTEP 2026'!T15</f>
        <v>6</v>
      </c>
      <c r="K3032" s="1022">
        <f>'PTEP 2026'!AE15+'PTEP 2026'!AF15+'PTEP 2026'!AG15+'PTEP 2026'!AH15+'PTEP 2026'!AI15+'PTEP 2026'!AJ15+'PTEP 2026'!AK15</f>
        <v>2</v>
      </c>
      <c r="L3032" s="1031">
        <f>J311</f>
        <v>0</v>
      </c>
      <c r="M3032" s="1031">
        <f t="shared" si="533"/>
        <v>0.25</v>
      </c>
      <c r="N3032" s="1022">
        <f>'PTEP 2026'!T15</f>
        <v>1</v>
      </c>
      <c r="O3032" s="1022">
        <f>'PTEP 2026'!AK15</f>
        <v>0</v>
      </c>
      <c r="P3032" s="1029">
        <f t="shared" si="550"/>
        <v>0</v>
      </c>
      <c r="Q3032" s="1029"/>
      <c r="R3032" s="1022">
        <f t="shared" si="538"/>
        <v>-4</v>
      </c>
      <c r="S3032" s="1022">
        <f t="shared" si="539"/>
        <v>-1</v>
      </c>
    </row>
    <row r="3033" spans="1:19">
      <c r="A3033" s="1022">
        <v>14</v>
      </c>
      <c r="B3033" s="1023" t="str">
        <f>'PTEP 2026'!A16</f>
        <v>PTEP14</v>
      </c>
      <c r="C3033" s="1022" t="str">
        <f t="shared" ref="C3033:D3033" si="556">C3012</f>
        <v>PTEP</v>
      </c>
      <c r="D3033" s="1022" t="str">
        <f t="shared" si="556"/>
        <v xml:space="preserve">Programa de Transparencia y Ética Pública </v>
      </c>
      <c r="E3033" s="1022" t="str">
        <f>'PTEP 2026'!E16</f>
        <v>Oficina Asesora de Planeación</v>
      </c>
      <c r="F3033" s="1022" t="str">
        <f>'PTEP 2026'!D16</f>
        <v>Elaborar un informe de socialización y difusión de temas relacionados con cultura LA/FT/FP​ y Gestión Antisoborno, publicado en la página web de INM</v>
      </c>
      <c r="G3033" s="1022">
        <v>7</v>
      </c>
      <c r="H3033" s="1022" t="s">
        <v>140</v>
      </c>
      <c r="I3033" s="1022">
        <f>'PTEP 2026'!Z16</f>
        <v>4</v>
      </c>
      <c r="J3033" s="1022">
        <f>'PTEP 2026'!N16+'PTEP 2026'!O16+'PTEP 2026'!P16+'PTEP 2026'!Q16+'PTEP 2026'!R16+'PTEP 2026'!S16+'PTEP 2026'!T16</f>
        <v>2</v>
      </c>
      <c r="K3033" s="1022">
        <f>'PTEP 2026'!AE16+'PTEP 2026'!AF16+'PTEP 2026'!AG16+'PTEP 2026'!AH16+'PTEP 2026'!AI16+'PTEP 2026'!AJ16+'PTEP 2026'!AK16</f>
        <v>0</v>
      </c>
      <c r="L3033" s="1031">
        <f>J314</f>
        <v>0</v>
      </c>
      <c r="M3033" s="1031">
        <f t="shared" si="533"/>
        <v>0</v>
      </c>
      <c r="N3033" s="1022">
        <f>'PTEP 2026'!T16</f>
        <v>1</v>
      </c>
      <c r="O3033" s="1022">
        <f>'PTEP 2026'!AK16</f>
        <v>0</v>
      </c>
      <c r="P3033" s="1029">
        <f t="shared" si="550"/>
        <v>0</v>
      </c>
      <c r="Q3033" s="1029"/>
      <c r="R3033" s="1022">
        <f t="shared" si="538"/>
        <v>-2</v>
      </c>
      <c r="S3033" s="1022">
        <f t="shared" si="539"/>
        <v>-1</v>
      </c>
    </row>
    <row r="3034" spans="1:19">
      <c r="A3034" s="1022">
        <v>15</v>
      </c>
      <c r="B3034" s="1023" t="str">
        <f>'PTEP 2026'!A17</f>
        <v>PTEP15</v>
      </c>
      <c r="C3034" s="1022" t="str">
        <f t="shared" ref="C3034:D3034" si="557">C3013</f>
        <v>PTEP</v>
      </c>
      <c r="D3034" s="1022" t="str">
        <f t="shared" si="557"/>
        <v xml:space="preserve">Programa de Transparencia y Ética Pública </v>
      </c>
      <c r="E3034" s="1022" t="str">
        <f>'PTEP 2026'!E17</f>
        <v>Oficina Asesora de Planeación / Talento Humano</v>
      </c>
      <c r="F3034" s="1022" t="str">
        <f>'PTEP 2026'!D17</f>
        <v>Aplicar encuesta sobre el Código de ética, integridad y conflicto de interés</v>
      </c>
      <c r="G3034" s="1022">
        <v>7</v>
      </c>
      <c r="H3034" s="1022" t="s">
        <v>140</v>
      </c>
      <c r="I3034" s="1022">
        <f>'PTEP 2026'!Z17</f>
        <v>2</v>
      </c>
      <c r="J3034" s="1022">
        <f>'PTEP 2026'!N17+'PTEP 2026'!O17+'PTEP 2026'!P17+'PTEP 2026'!Q17+'PTEP 2026'!R17+'PTEP 2026'!S17+'PTEP 2026'!T17</f>
        <v>1</v>
      </c>
      <c r="K3034" s="1022">
        <f>'PTEP 2026'!AE17+'PTEP 2026'!AF17+'PTEP 2026'!AG17+'PTEP 2026'!AH17+'PTEP 2026'!AI17+'PTEP 2026'!AJ17+'PTEP 2026'!AK17</f>
        <v>1</v>
      </c>
      <c r="L3034" s="1031">
        <f>J315</f>
        <v>0</v>
      </c>
      <c r="M3034" s="1031">
        <f t="shared" si="533"/>
        <v>0.5</v>
      </c>
      <c r="N3034" s="1022">
        <f>'PTEP 2026'!T17</f>
        <v>0</v>
      </c>
      <c r="O3034" s="1022">
        <f>'PTEP 2026'!AK17</f>
        <v>0</v>
      </c>
      <c r="P3034" s="1029" t="e">
        <f t="shared" si="550"/>
        <v>#DIV/0!</v>
      </c>
      <c r="Q3034" s="1029"/>
      <c r="R3034" s="1022">
        <f t="shared" si="538"/>
        <v>0</v>
      </c>
      <c r="S3034" s="1022">
        <f t="shared" si="539"/>
        <v>0</v>
      </c>
    </row>
    <row r="3035" spans="1:19">
      <c r="A3035" s="1022">
        <v>16</v>
      </c>
      <c r="B3035" s="1023" t="str">
        <f>'PTEP 2026'!A18</f>
        <v>PTEP16</v>
      </c>
      <c r="C3035" s="1022" t="str">
        <f t="shared" ref="C3035:D3035" si="558">C3014</f>
        <v>PTEP</v>
      </c>
      <c r="D3035" s="1022" t="str">
        <f t="shared" si="558"/>
        <v xml:space="preserve">Programa de Transparencia y Ética Pública </v>
      </c>
      <c r="E3035" s="1022" t="str">
        <f>'PTEP 2026'!E18</f>
        <v>Oficina Asesora de Planeación</v>
      </c>
      <c r="F3035" s="1022" t="str">
        <f>'PTEP 2026'!D18</f>
        <v>Velar por la realización de la Declaración de bienes, rentas y conflictos de intereses Ley 2013 de 2019 gestionada desde el proceso de talento humano</v>
      </c>
      <c r="G3035" s="1022">
        <v>7</v>
      </c>
      <c r="H3035" s="1022" t="s">
        <v>140</v>
      </c>
      <c r="I3035" s="1022">
        <f>'PTEP 2026'!Z18</f>
        <v>1</v>
      </c>
      <c r="J3035" s="1022">
        <f>'PTEP 2026'!N18+'PTEP 2026'!O18+'PTEP 2026'!P18+'PTEP 2026'!Q18+'PTEP 2026'!R18+'PTEP 2026'!S18+'PTEP 2026'!T18</f>
        <v>1</v>
      </c>
      <c r="K3035" s="1022">
        <f>'PTEP 2026'!AE18+'PTEP 2026'!AF18+'PTEP 2026'!AG18+'PTEP 2026'!AH18+'PTEP 2026'!AI18+'PTEP 2026'!AJ18+'PTEP 2026'!AK18</f>
        <v>0</v>
      </c>
      <c r="L3035" s="1031">
        <f>J317</f>
        <v>0</v>
      </c>
      <c r="M3035" s="1031">
        <f t="shared" si="533"/>
        <v>0</v>
      </c>
      <c r="N3035" s="1022">
        <f>'PTEP 2026'!T18</f>
        <v>1</v>
      </c>
      <c r="O3035" s="1022">
        <f>'PTEP 2026'!AK18</f>
        <v>0</v>
      </c>
      <c r="P3035" s="1029">
        <f t="shared" si="550"/>
        <v>0</v>
      </c>
      <c r="Q3035" s="1029"/>
      <c r="R3035" s="1022">
        <f t="shared" si="538"/>
        <v>-1</v>
      </c>
      <c r="S3035" s="1022">
        <f t="shared" si="539"/>
        <v>-1</v>
      </c>
    </row>
    <row r="3036" spans="1:19">
      <c r="A3036" s="1022">
        <v>17</v>
      </c>
      <c r="B3036" s="1023" t="str">
        <f>'PTEP 2026'!A19</f>
        <v>PTEP17</v>
      </c>
      <c r="C3036" s="1022" t="str">
        <f t="shared" ref="C3036:D3036" si="559">C3015</f>
        <v>PTEP</v>
      </c>
      <c r="D3036" s="1022" t="str">
        <f t="shared" si="559"/>
        <v xml:space="preserve">Programa de Transparencia y Ética Pública </v>
      </c>
      <c r="E3036" s="1022" t="str">
        <f>'PTEP 2026'!E19</f>
        <v>Subdirección de Servicios Metrológicos y Relación con el Ciudadano
OAP</v>
      </c>
      <c r="F3036"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3036" s="1022">
        <v>7</v>
      </c>
      <c r="H3036" s="1022" t="s">
        <v>140</v>
      </c>
      <c r="I3036" s="1022">
        <f>'PTEP 2026'!Z19</f>
        <v>1</v>
      </c>
      <c r="J3036" s="1022">
        <f>'PTEP 2026'!N19+'PTEP 2026'!O19+'PTEP 2026'!P19+'PTEP 2026'!Q19+'PTEP 2026'!R19+'PTEP 2026'!S19+'PTEP 2026'!T19</f>
        <v>0</v>
      </c>
      <c r="K3036" s="1022">
        <f>'PTEP 2026'!AE19+'PTEP 2026'!AF19+'PTEP 2026'!AG19+'PTEP 2026'!AH19+'PTEP 2026'!AI19+'PTEP 2026'!AJ19+'PTEP 2026'!AK19</f>
        <v>0</v>
      </c>
      <c r="L3036" s="1031">
        <f>J318</f>
        <v>0</v>
      </c>
      <c r="M3036" s="1031">
        <f t="shared" si="533"/>
        <v>0</v>
      </c>
      <c r="N3036" s="1022">
        <f>'PTEP 2026'!T19</f>
        <v>0</v>
      </c>
      <c r="O3036" s="1022">
        <f>'PTEP 2026'!AK19</f>
        <v>0</v>
      </c>
      <c r="P3036" s="1029" t="e">
        <f t="shared" si="550"/>
        <v>#DIV/0!</v>
      </c>
      <c r="Q3036" s="1029"/>
      <c r="R3036" s="1022">
        <f t="shared" si="538"/>
        <v>0</v>
      </c>
      <c r="S3036" s="1022">
        <f t="shared" si="539"/>
        <v>0</v>
      </c>
    </row>
    <row r="3037" spans="1:19">
      <c r="A3037" s="1022">
        <v>18</v>
      </c>
      <c r="B3037" s="1023" t="str">
        <f>'PTEP 2026'!A20</f>
        <v>PTEP18</v>
      </c>
      <c r="C3037" s="1022" t="str">
        <f t="shared" ref="C3037:D3037" si="560">C3016</f>
        <v>PTEP</v>
      </c>
      <c r="D3037" s="1022" t="str">
        <f t="shared" si="560"/>
        <v xml:space="preserve">Programa de Transparencia y Ética Pública </v>
      </c>
      <c r="E3037" s="1022" t="str">
        <f>'PTEP 2026'!E20</f>
        <v>Oficina Asesora de Planeación</v>
      </c>
      <c r="F3037" s="1022" t="str">
        <f>'PTEP 2026'!D20</f>
        <v>Reportar en el aplicativo de datos abiertos de MinTIC (https://www.datos.gov.co/) los set de datos obligatorios e históricos definidos por el INM</v>
      </c>
      <c r="G3037" s="1022">
        <v>7</v>
      </c>
      <c r="H3037" s="1022" t="s">
        <v>140</v>
      </c>
      <c r="I3037" s="1022">
        <f>'PTEP 2026'!Z20</f>
        <v>2</v>
      </c>
      <c r="J3037" s="1022">
        <f>'PTEP 2026'!N20+'PTEP 2026'!O20+'PTEP 2026'!P20+'PTEP 2026'!Q20+'PTEP 2026'!R20+'PTEP 2026'!S20+'PTEP 2026'!T20</f>
        <v>1</v>
      </c>
      <c r="K3037" s="1022">
        <f>'PTEP 2026'!AE20+'PTEP 2026'!AF20+'PTEP 2026'!AG20+'PTEP 2026'!AH20+'PTEP 2026'!AI20+'PTEP 2026'!AJ20+'PTEP 2026'!AK20</f>
        <v>1</v>
      </c>
      <c r="L3037" s="1031">
        <f>J3037</f>
        <v>1</v>
      </c>
      <c r="M3037" s="1031">
        <f t="shared" si="533"/>
        <v>0.5</v>
      </c>
      <c r="N3037" s="1022">
        <f>'PTEP 2026'!T20</f>
        <v>0</v>
      </c>
      <c r="O3037" s="1022">
        <f>'PTEP 2026'!AK20</f>
        <v>0</v>
      </c>
      <c r="P3037" s="1029" t="e">
        <f t="shared" si="550"/>
        <v>#DIV/0!</v>
      </c>
      <c r="Q3037" s="1029"/>
      <c r="R3037" s="1022">
        <f t="shared" si="538"/>
        <v>0</v>
      </c>
      <c r="S3037" s="1022">
        <f t="shared" si="539"/>
        <v>0</v>
      </c>
    </row>
    <row r="3038" spans="1:19">
      <c r="A3038" s="1022">
        <v>19</v>
      </c>
      <c r="B3038" s="1023" t="str">
        <f>'PTEP 2026'!A21</f>
        <v>PTEP19</v>
      </c>
      <c r="C3038" s="1022" t="str">
        <f t="shared" ref="C3038:D3038" si="561">C3017</f>
        <v>PTEP</v>
      </c>
      <c r="D3038" s="1022" t="str">
        <f t="shared" si="561"/>
        <v xml:space="preserve">Programa de Transparencia y Ética Pública </v>
      </c>
      <c r="E3038" s="1022" t="str">
        <f>'PTEP 2026'!E21</f>
        <v>Subdirección de Servicios Metrológicos y Relación con el Ciudadano
OAP</v>
      </c>
      <c r="F3038" s="1022" t="str">
        <f>'PTEP 2026'!D21</f>
        <v>Diligenciar y reportar ante la Procuraduría General de la Nación la matriz del Índice de Transparencia y Acceso a la Información Pública – ITA</v>
      </c>
      <c r="G3038" s="1022">
        <v>7</v>
      </c>
      <c r="H3038" s="1022" t="s">
        <v>140</v>
      </c>
      <c r="I3038" s="1022">
        <f>'PTEP 2026'!Z21</f>
        <v>1</v>
      </c>
      <c r="J3038" s="1022">
        <f>'PTEP 2026'!N21+'PTEP 2026'!O21+'PTEP 2026'!P21+'PTEP 2026'!Q21+'PTEP 2026'!R21+'PTEP 2026'!S21+'PTEP 2026'!T21</f>
        <v>0</v>
      </c>
      <c r="K3038" s="1022">
        <f>'PTEP 2026'!AE21+'PTEP 2026'!AF21+'PTEP 2026'!AG21+'PTEP 2026'!AH21+'PTEP 2026'!AI21+'PTEP 2026'!AJ21+'PTEP 2026'!AK21</f>
        <v>0</v>
      </c>
      <c r="L3038" s="1031">
        <f>J319</f>
        <v>1</v>
      </c>
      <c r="M3038" s="1031">
        <f t="shared" si="533"/>
        <v>0</v>
      </c>
      <c r="N3038" s="1022">
        <f>'PTEP 2026'!T21</f>
        <v>0</v>
      </c>
      <c r="O3038" s="1022">
        <f>'PTEP 2026'!AK21</f>
        <v>0</v>
      </c>
      <c r="P3038" s="1029" t="e">
        <f t="shared" si="550"/>
        <v>#DIV/0!</v>
      </c>
      <c r="Q3038" s="1029"/>
      <c r="R3038" s="1022">
        <f t="shared" si="538"/>
        <v>0</v>
      </c>
      <c r="S3038" s="1022">
        <f t="shared" si="539"/>
        <v>0</v>
      </c>
    </row>
    <row r="3039" spans="1:19">
      <c r="A3039" s="1022">
        <v>20</v>
      </c>
      <c r="B3039" s="1023" t="str">
        <f>'PTEP 2026'!A22</f>
        <v>PTEP20</v>
      </c>
      <c r="C3039" s="1022" t="str">
        <f t="shared" ref="C3039:D3039" si="562">C3018</f>
        <v>PTEP</v>
      </c>
      <c r="D3039" s="1022" t="str">
        <f t="shared" si="562"/>
        <v xml:space="preserve">Programa de Transparencia y Ética Pública </v>
      </c>
      <c r="E3039" s="1022" t="str">
        <f>'PTEP 2026'!E22</f>
        <v>Subdirección de Servicios Metrológicos y Relación con el Ciudadano</v>
      </c>
      <c r="F3039" s="1022" t="str">
        <f>'PTEP 2026'!D22</f>
        <v>Revisar y actualizar la información publicada en la sección de Transparencia y Acceso a la Información Pública del sitio web del INM</v>
      </c>
      <c r="G3039" s="1022">
        <v>7</v>
      </c>
      <c r="H3039" s="1022" t="s">
        <v>140</v>
      </c>
      <c r="I3039" s="1022">
        <f>'PTEP 2026'!Z22</f>
        <v>12</v>
      </c>
      <c r="J3039" s="1022">
        <f>'PTEP 2026'!N22+'PTEP 2026'!O22+'PTEP 2026'!P22+'PTEP 2026'!Q22+'PTEP 2026'!R22+'PTEP 2026'!S22+'PTEP 2026'!T22</f>
        <v>7</v>
      </c>
      <c r="K3039" s="1022">
        <f>'PTEP 2026'!AE22+'PTEP 2026'!AF22+'PTEP 2026'!AG22+'PTEP 2026'!AH22+'PTEP 2026'!AI22+'PTEP 2026'!AJ22+'PTEP 2026'!AK22</f>
        <v>4</v>
      </c>
      <c r="L3039" s="1031">
        <f>J320</f>
        <v>0</v>
      </c>
      <c r="M3039" s="1031">
        <f t="shared" si="533"/>
        <v>0.33333333333333331</v>
      </c>
      <c r="N3039" s="1022">
        <f>'PTEP 2026'!T22</f>
        <v>1</v>
      </c>
      <c r="O3039" s="1022">
        <f>'PTEP 2026'!AK22</f>
        <v>0</v>
      </c>
      <c r="P3039" s="1029">
        <f t="shared" si="550"/>
        <v>0</v>
      </c>
      <c r="Q3039" s="1029"/>
      <c r="R3039" s="1022">
        <f t="shared" si="538"/>
        <v>-3</v>
      </c>
      <c r="S3039" s="1022">
        <f t="shared" si="539"/>
        <v>-1</v>
      </c>
    </row>
    <row r="3040" spans="1:19">
      <c r="A3040" s="1022">
        <v>21</v>
      </c>
      <c r="B3040" s="1023" t="str">
        <f>'PTEP 2026'!A23</f>
        <v>PTEP21</v>
      </c>
      <c r="C3040" s="1022" t="str">
        <f t="shared" ref="C3040:D3040" si="563">C3019</f>
        <v>PTEP</v>
      </c>
      <c r="D3040" s="1022" t="str">
        <f t="shared" si="563"/>
        <v xml:space="preserve">Programa de Transparencia y Ética Pública </v>
      </c>
      <c r="E3040" s="1022" t="str">
        <f>'PTEP 2026'!E23</f>
        <v>Subdirección de Servicios Metrológicos y Relación con el Ciudadano</v>
      </c>
      <c r="F3040" s="1022" t="str">
        <f>'PTEP 2026'!D23</f>
        <v>Diseñar y difundir contenidos digitales (cápsulas, infografías, videos cortos o boletines) sobre integridad pública, ética y cultura de la legalidad a través de la Intranet y correo institucional.</v>
      </c>
      <c r="G3040" s="1022">
        <v>7</v>
      </c>
      <c r="H3040" s="1022" t="s">
        <v>140</v>
      </c>
      <c r="I3040" s="1022">
        <f>'PTEP 2026'!Z23</f>
        <v>3</v>
      </c>
      <c r="J3040" s="1022">
        <f>'PTEP 2026'!N23+'PTEP 2026'!O23+'PTEP 2026'!P23+'PTEP 2026'!Q23+'PTEP 2026'!R23+'PTEP 2026'!S23+'PTEP 2026'!T23</f>
        <v>1</v>
      </c>
      <c r="K3040" s="1022">
        <f>'PTEP 2026'!AE23+'PTEP 2026'!AF23+'PTEP 2026'!AG23+'PTEP 2026'!AH23+'PTEP 2026'!AI23+'PTEP 2026'!AJ23+'PTEP 2026'!AK23</f>
        <v>1</v>
      </c>
      <c r="L3040" s="1031">
        <f>J321</f>
        <v>0</v>
      </c>
      <c r="M3040" s="1031">
        <f t="shared" si="533"/>
        <v>0.33333333333333331</v>
      </c>
      <c r="N3040" s="1022">
        <f>'PTEP 2026'!T23</f>
        <v>0</v>
      </c>
      <c r="O3040" s="1022">
        <f>'PTEP 2026'!AK23</f>
        <v>0</v>
      </c>
      <c r="P3040" s="1029" t="e">
        <f t="shared" si="550"/>
        <v>#DIV/0!</v>
      </c>
      <c r="Q3040" s="1029"/>
      <c r="R3040" s="1022">
        <f t="shared" si="538"/>
        <v>0</v>
      </c>
      <c r="S3040" s="1022">
        <f t="shared" si="539"/>
        <v>0</v>
      </c>
    </row>
    <row r="3041" spans="1:19">
      <c r="A3041" s="1022">
        <v>22</v>
      </c>
      <c r="B3041" s="1023" t="str">
        <f>'PTEP 2026'!A24</f>
        <v>PTEP22</v>
      </c>
      <c r="C3041" s="1022" t="str">
        <f t="shared" ref="C3041:D3041" si="564">C3020</f>
        <v>PTEP</v>
      </c>
      <c r="D3041" s="1022" t="str">
        <f t="shared" si="564"/>
        <v xml:space="preserve">Programa de Transparencia y Ética Pública </v>
      </c>
      <c r="E3041" s="1022" t="str">
        <f>'PTEP 2026'!E24</f>
        <v>Subdirección de Servicios Metrológicos y Relación con el Ciudadano / OAP</v>
      </c>
      <c r="F3041" s="1022" t="str">
        <f>'PTEP 2026'!D24</f>
        <v xml:space="preserve">Establecer el Plan de Participación Ciudadana del Instituto, incorporando las actividades previstas para la vigencia </v>
      </c>
      <c r="G3041" s="1022">
        <v>7</v>
      </c>
      <c r="H3041" s="1022" t="s">
        <v>140</v>
      </c>
      <c r="I3041" s="1022">
        <f>'PTEP 2026'!Z24</f>
        <v>1</v>
      </c>
      <c r="J3041" s="1022">
        <f>'PTEP 2026'!N24+'PTEP 2026'!O24+'PTEP 2026'!P24+'PTEP 2026'!Q24+'PTEP 2026'!R24+'PTEP 2026'!S24+'PTEP 2026'!T24</f>
        <v>1</v>
      </c>
      <c r="K3041" s="1022">
        <f>'PTEP 2026'!AE24+'PTEP 2026'!AF24+'PTEP 2026'!AG24+'PTEP 2026'!AH24+'PTEP 2026'!AI24+'PTEP 2026'!AJ24+'PTEP 2026'!AK24</f>
        <v>1</v>
      </c>
      <c r="L3041" s="1031">
        <f>J3041</f>
        <v>1</v>
      </c>
      <c r="M3041" s="1031">
        <f t="shared" si="533"/>
        <v>1</v>
      </c>
      <c r="N3041" s="1022">
        <f>'PTEP 2026'!T24</f>
        <v>0</v>
      </c>
      <c r="O3041" s="1022">
        <f>'PTEP 2026'!AK24</f>
        <v>0</v>
      </c>
      <c r="P3041" s="1029" t="e">
        <f t="shared" si="550"/>
        <v>#DIV/0!</v>
      </c>
      <c r="Q3041" s="1029"/>
      <c r="R3041" s="1022">
        <f t="shared" si="538"/>
        <v>0</v>
      </c>
      <c r="S3041" s="1022">
        <f t="shared" si="539"/>
        <v>0</v>
      </c>
    </row>
    <row r="3042" spans="1:19">
      <c r="A3042" s="1022">
        <v>23</v>
      </c>
      <c r="B3042" s="1023" t="str">
        <f>'PTEP 2026'!A25</f>
        <v>PTEP23</v>
      </c>
      <c r="C3042" s="1022" t="str">
        <f t="shared" ref="C3042:D3042" si="565">C3021</f>
        <v>PTEP</v>
      </c>
      <c r="D3042" s="1022" t="str">
        <f t="shared" si="565"/>
        <v xml:space="preserve">Programa de Transparencia y Ética Pública </v>
      </c>
      <c r="E3042" s="1022" t="str">
        <f>'PTEP 2026'!E25</f>
        <v>Subdirección de Servicios Metrológicos y Relación con el Ciudadano 
Comunicaciones</v>
      </c>
      <c r="F3042" s="1022" t="str">
        <f>'PTEP 2026'!D25</f>
        <v>Promover el conocimiento y acceso de los grupos de interés al Plan de Participación Ciudadana.</v>
      </c>
      <c r="G3042" s="1022">
        <v>7</v>
      </c>
      <c r="H3042" s="1022" t="s">
        <v>140</v>
      </c>
      <c r="I3042" s="1022">
        <f>'PTEP 2026'!Z25</f>
        <v>2</v>
      </c>
      <c r="J3042" s="1022">
        <f>'PTEP 2026'!N25+'PTEP 2026'!O25+'PTEP 2026'!P25+'PTEP 2026'!Q25+'PTEP 2026'!R25+'PTEP 2026'!S25+'PTEP 2026'!T25</f>
        <v>2</v>
      </c>
      <c r="K3042" s="1022">
        <f>'PTEP 2026'!AE25+'PTEP 2026'!AF25+'PTEP 2026'!AG25+'PTEP 2026'!AH25+'PTEP 2026'!AI25+'PTEP 2026'!AJ25+'PTEP 2026'!AK25</f>
        <v>1</v>
      </c>
      <c r="L3042" s="1031">
        <f>J322</f>
        <v>0</v>
      </c>
      <c r="M3042" s="1031">
        <f t="shared" si="533"/>
        <v>0.5</v>
      </c>
      <c r="N3042" s="1022">
        <f>'PTEP 2026'!T25</f>
        <v>0</v>
      </c>
      <c r="O3042" s="1022">
        <f>'PTEP 2026'!AK25</f>
        <v>0</v>
      </c>
      <c r="P3042" s="1029" t="e">
        <f t="shared" si="550"/>
        <v>#DIV/0!</v>
      </c>
      <c r="Q3042" s="1029"/>
      <c r="R3042" s="1022">
        <f t="shared" si="538"/>
        <v>-1</v>
      </c>
      <c r="S3042" s="1022">
        <f t="shared" si="539"/>
        <v>0</v>
      </c>
    </row>
    <row r="3043" spans="1:19">
      <c r="A3043" s="1022">
        <v>24</v>
      </c>
      <c r="B3043" s="1023" t="str">
        <f>'PTEP 2026'!A26</f>
        <v>PTEP24</v>
      </c>
      <c r="C3043" s="1022" t="str">
        <f t="shared" ref="C3043:D3043" si="566">C3022</f>
        <v>PTEP</v>
      </c>
      <c r="D3043" s="1022" t="str">
        <f t="shared" si="566"/>
        <v xml:space="preserve">Programa de Transparencia y Ética Pública </v>
      </c>
      <c r="E3043" s="1022" t="str">
        <f>'PTEP 2026'!E26</f>
        <v>Oficina Asesora de Planeación</v>
      </c>
      <c r="F3043" s="1022" t="str">
        <f>'PTEP 2026'!D26</f>
        <v>Seguimiento semestral de la implementación de la Hoja de Ruta de Arquitectura Empresarial para la mejora del Modelo de Operación por Procesos (MOP) ante el CIGD.</v>
      </c>
      <c r="G3043" s="1022">
        <v>7</v>
      </c>
      <c r="H3043" s="1022" t="s">
        <v>140</v>
      </c>
      <c r="I3043" s="1022">
        <f>'PTEP 2026'!Z26</f>
        <v>2</v>
      </c>
      <c r="J3043" s="1022">
        <f>'PTEP 2026'!N26+'PTEP 2026'!O26+'PTEP 2026'!P26+'PTEP 2026'!Q26+'PTEP 2026'!R26+'PTEP 2026'!S26+'PTEP 2026'!T26</f>
        <v>0</v>
      </c>
      <c r="K3043" s="1022">
        <f>'PTEP 2026'!AE26+'PTEP 2026'!AF26+'PTEP 2026'!AG26+'PTEP 2026'!AH26+'PTEP 2026'!AI26+'PTEP 2026'!AJ26+'PTEP 2026'!AK26</f>
        <v>0</v>
      </c>
      <c r="L3043" s="1031">
        <f>J324</f>
        <v>0</v>
      </c>
      <c r="M3043" s="1031">
        <f t="shared" si="533"/>
        <v>0</v>
      </c>
      <c r="N3043" s="1022">
        <f>'PTEP 2026'!T26</f>
        <v>0</v>
      </c>
      <c r="O3043" s="1022">
        <f>'PTEP 2026'!AK26</f>
        <v>0</v>
      </c>
      <c r="P3043" s="1029" t="e">
        <f t="shared" si="550"/>
        <v>#DIV/0!</v>
      </c>
      <c r="Q3043" s="1029"/>
      <c r="R3043" s="1022">
        <f t="shared" si="538"/>
        <v>0</v>
      </c>
      <c r="S3043" s="1022">
        <f t="shared" si="539"/>
        <v>0</v>
      </c>
    </row>
    <row r="3044" spans="1:19">
      <c r="A3044" s="1022">
        <v>25</v>
      </c>
      <c r="B3044" s="1023" t="str">
        <f>'PTEP 2026'!A27</f>
        <v>PTEP25</v>
      </c>
      <c r="C3044" s="1022" t="str">
        <f t="shared" ref="C3044:D3044" si="567">C3023</f>
        <v>PTEP</v>
      </c>
      <c r="D3044" s="1022" t="str">
        <f t="shared" si="567"/>
        <v xml:space="preserve">Programa de Transparencia y Ética Pública </v>
      </c>
      <c r="E3044" s="1022" t="str">
        <f>'PTEP 2026'!E27</f>
        <v>Subdirección de Servicios Metrológicos y Relación con el Ciudadano / OAP</v>
      </c>
      <c r="F3044" s="1022" t="str">
        <f>'PTEP 2026'!D27</f>
        <v>Realizar una socialización y aplicar una encuesta interna para medir el nivel de conocimiento y percepción de los colaboradores frente al PTEP y la Ley 1712 de 2014.</v>
      </c>
      <c r="G3044" s="1022">
        <v>7</v>
      </c>
      <c r="H3044" s="1022" t="s">
        <v>140</v>
      </c>
      <c r="I3044" s="1022">
        <f>'PTEP 2026'!Z27</f>
        <v>2</v>
      </c>
      <c r="J3044" s="1022">
        <f>'PTEP 2026'!N27+'PTEP 2026'!O27+'PTEP 2026'!P27+'PTEP 2026'!Q27+'PTEP 2026'!R27+'PTEP 2026'!S27+'PTEP 2026'!T27</f>
        <v>0</v>
      </c>
      <c r="K3044" s="1022">
        <f>'PTEP 2026'!AE27+'PTEP 2026'!AF27+'PTEP 2026'!AG27+'PTEP 2026'!AH27+'PTEP 2026'!AI27+'PTEP 2026'!AJ27+'PTEP 2026'!AK27</f>
        <v>0</v>
      </c>
      <c r="L3044" s="1031">
        <f t="shared" ref="L3044:L3080" si="568">J3044/I3044</f>
        <v>0</v>
      </c>
      <c r="M3044" s="1031">
        <f t="shared" si="533"/>
        <v>0</v>
      </c>
      <c r="N3044" s="1022">
        <f>'PTEP 2026'!T27</f>
        <v>0</v>
      </c>
      <c r="O3044" s="1022">
        <f>'PTEP 2026'!AK27</f>
        <v>0</v>
      </c>
      <c r="P3044" s="1029" t="e">
        <f t="shared" si="550"/>
        <v>#DIV/0!</v>
      </c>
      <c r="Q3044" s="1029"/>
      <c r="R3044" s="1022">
        <f t="shared" si="538"/>
        <v>0</v>
      </c>
      <c r="S3044" s="1022">
        <f t="shared" si="539"/>
        <v>0</v>
      </c>
    </row>
    <row r="3045" spans="1:19">
      <c r="A3045" s="1022">
        <v>1</v>
      </c>
      <c r="B3045" s="1023" t="str">
        <f>'PTEP 2026'!A3</f>
        <v>PTEP1</v>
      </c>
      <c r="C3045" s="1022" t="str">
        <f t="shared" ref="C3045:D3045" si="569">C3024</f>
        <v>PTEP</v>
      </c>
      <c r="D3045" s="1022" t="str">
        <f t="shared" si="569"/>
        <v xml:space="preserve">Programa de Transparencia y Ética Pública </v>
      </c>
      <c r="E3045" s="1022" t="str">
        <f>'PTEP 2026'!E3</f>
        <v>Oficina Asesora de Planeación</v>
      </c>
      <c r="F3045" s="1022" t="str">
        <f>'PTEP 2026'!D3</f>
        <v>Realizar propuesta, someter a aprobación y socializar la política para la gestión integral de riesgos de acuerdo a la versión 7 de la Guía de Gestión integral del Riesgo del DAFP</v>
      </c>
      <c r="G3045" s="1022">
        <v>8</v>
      </c>
      <c r="H3045" s="1022" t="s">
        <v>141</v>
      </c>
      <c r="I3045" s="1022">
        <f>'PTEP 2026'!Z3</f>
        <v>2</v>
      </c>
      <c r="J3045" s="1022">
        <f>'PTEP 2026'!N3+'PTEP 2026'!O3+'PTEP 2026'!P3+'PTEP 2026'!Q3+'PTEP 2026'!R3+'PTEP 2026'!S3+'PTEP 2026'!T3+'PTEP 2026'!U3</f>
        <v>1</v>
      </c>
      <c r="K3045" s="1022">
        <f>'[1]PTEP 2025'!AD20+'[1]PTEP 2025'!AE20+'[1]PTEP 2025'!AF20+'[1]PTEP 2025'!AG20+'[1]PTEP 2025'!AH20+'[1]PTEP 2025'!AI20+'[1]PTEP 2025'!AJ20+'[1]PTEP 2025'!AK20+'[1]PTEP 2025'!AL20+'[1]PTEP 2025'!AM20</f>
        <v>0</v>
      </c>
      <c r="L3045" s="1031">
        <f t="shared" si="568"/>
        <v>0.5</v>
      </c>
      <c r="M3045" s="1031">
        <f t="shared" si="533"/>
        <v>0</v>
      </c>
      <c r="N3045" s="1022">
        <f>'PTEP 2026'!U3</f>
        <v>1</v>
      </c>
      <c r="O3045" s="1022">
        <f>'PTEP 2026'!AL3</f>
        <v>0</v>
      </c>
      <c r="P3045" s="1029">
        <f t="shared" si="550"/>
        <v>0</v>
      </c>
      <c r="Q3045" s="1029"/>
      <c r="R3045" s="1022">
        <f t="shared" si="538"/>
        <v>-1</v>
      </c>
      <c r="S3045" s="1022">
        <f t="shared" si="539"/>
        <v>-1</v>
      </c>
    </row>
    <row r="3046" spans="1:19">
      <c r="A3046" s="1022">
        <v>2</v>
      </c>
      <c r="B3046" s="1023" t="str">
        <f>'PTEP 2026'!A4</f>
        <v>PTEP2</v>
      </c>
      <c r="C3046" s="1022" t="str">
        <f t="shared" ref="C3046:D3046" si="570">C3025</f>
        <v>PTEP</v>
      </c>
      <c r="D3046" s="1022" t="str">
        <f t="shared" si="570"/>
        <v xml:space="preserve">Programa de Transparencia y Ética Pública </v>
      </c>
      <c r="E3046" s="1022" t="str">
        <f>'PTEP 2026'!E4</f>
        <v>Dirección general</v>
      </c>
      <c r="F3046" s="1022" t="str">
        <f>'PTEP 2026'!D4</f>
        <v>Definir y asignar el rol de función de cumplimiento para el INM</v>
      </c>
      <c r="G3046" s="1022">
        <v>8</v>
      </c>
      <c r="H3046" s="1022" t="s">
        <v>141</v>
      </c>
      <c r="I3046" s="1022">
        <f>'PTEP 2026'!Z4</f>
        <v>1</v>
      </c>
      <c r="J3046" s="1022">
        <f>'PTEP 2026'!N4+'PTEP 2026'!O4+'PTEP 2026'!P4+'PTEP 2026'!Q4+'PTEP 2026'!R4+'PTEP 2026'!S4+'PTEP 2026'!T4+'PTEP 2026'!U4</f>
        <v>1</v>
      </c>
      <c r="K3046" s="1022">
        <f>'[1]PTEP 2025'!AD21+'[1]PTEP 2025'!AE21+'[1]PTEP 2025'!AF21+'[1]PTEP 2025'!AG21+'[1]PTEP 2025'!AH21+'[1]PTEP 2025'!AI21+'[1]PTEP 2025'!AJ21+'[1]PTEP 2025'!AK21+'[1]PTEP 2025'!AL21+'[1]PTEP 2025'!AM21</f>
        <v>1</v>
      </c>
      <c r="L3046" s="1031">
        <f t="shared" si="568"/>
        <v>1</v>
      </c>
      <c r="M3046" s="1031">
        <f t="shared" si="533"/>
        <v>1</v>
      </c>
      <c r="N3046" s="1022">
        <f>'PTEP 2026'!U4</f>
        <v>1</v>
      </c>
      <c r="O3046" s="1022">
        <f>'PTEP 2026'!AL4</f>
        <v>0</v>
      </c>
      <c r="P3046" s="1029">
        <f t="shared" si="550"/>
        <v>0</v>
      </c>
      <c r="Q3046" s="1029"/>
      <c r="R3046" s="1022">
        <f t="shared" si="538"/>
        <v>0</v>
      </c>
      <c r="S3046" s="1022">
        <f t="shared" si="539"/>
        <v>-1</v>
      </c>
    </row>
    <row r="3047" spans="1:19" ht="16.5" customHeight="1">
      <c r="A3047" s="1022">
        <v>3</v>
      </c>
      <c r="B3047" s="1023" t="str">
        <f>'PTEP 2026'!A5</f>
        <v>PTEP3</v>
      </c>
      <c r="C3047" s="1022" t="str">
        <f t="shared" ref="C3047:D3047" si="571">C3026</f>
        <v>PTEP</v>
      </c>
      <c r="D3047" s="1022" t="str">
        <f t="shared" si="571"/>
        <v xml:space="preserve">Programa de Transparencia y Ética Pública </v>
      </c>
      <c r="E3047" s="1022" t="str">
        <f>'PTEP 2026'!E5</f>
        <v>Oficina Asesora de Planeación / Secretaría general / asesoría Jurídica</v>
      </c>
      <c r="F3047" s="1022" t="str">
        <f>'PTEP 2026'!D5</f>
        <v xml:space="preserve">Liderar la elaboración y formalización del manual de debida diligencia para el INM de acuerdo a la versión 7 de la Guía de Gestión integral del Riesgo del DAFP. </v>
      </c>
      <c r="G3047" s="1022">
        <v>8</v>
      </c>
      <c r="H3047" s="1022" t="s">
        <v>141</v>
      </c>
      <c r="I3047" s="1022">
        <f>'PTEP 2026'!Z5</f>
        <v>1</v>
      </c>
      <c r="J3047" s="1022">
        <f>'PTEP 2026'!N5+'PTEP 2026'!O5+'PTEP 2026'!P5+'PTEP 2026'!Q5+'PTEP 2026'!R5+'PTEP 2026'!S5+'PTEP 2026'!T5+'PTEP 2026'!U5</f>
        <v>1</v>
      </c>
      <c r="K3047" s="1022">
        <f>'[1]PTEP 2025'!AD5+'[1]PTEP 2025'!AE5+'[1]PTEP 2025'!AF5+'[1]PTEP 2025'!AG5+'[1]PTEP 2025'!AH5+'[1]PTEP 2025'!AI5+'[1]PTEP 2025'!AJ5+'[1]PTEP 2025'!AK5+'[1]PTEP 2025'!AL5+'[1]PTEP 2025'!AM5+'[1]PTEP 2025'!AN5</f>
        <v>1</v>
      </c>
      <c r="L3047" s="1031">
        <f t="shared" si="568"/>
        <v>1</v>
      </c>
      <c r="M3047" s="1031">
        <f t="shared" si="533"/>
        <v>1</v>
      </c>
      <c r="N3047" s="1022">
        <f>'PTEP 2026'!U5</f>
        <v>1</v>
      </c>
      <c r="O3047" s="1022">
        <f>'PTEP 2026'!AL5</f>
        <v>0</v>
      </c>
      <c r="P3047" s="1029">
        <f t="shared" si="550"/>
        <v>0</v>
      </c>
      <c r="Q3047" s="1029"/>
      <c r="R3047" s="1022">
        <f t="shared" si="538"/>
        <v>0</v>
      </c>
      <c r="S3047" s="1022">
        <f t="shared" si="539"/>
        <v>-1</v>
      </c>
    </row>
    <row r="3048" spans="1:19">
      <c r="A3048" s="1022">
        <v>4</v>
      </c>
      <c r="B3048" s="1023" t="str">
        <f>'PTEP 2026'!A6</f>
        <v>PTEP4</v>
      </c>
      <c r="C3048" s="1022" t="str">
        <f t="shared" ref="C3048:D3048" si="572">C3027</f>
        <v>PTEP</v>
      </c>
      <c r="D3048" s="1022" t="str">
        <f t="shared" si="572"/>
        <v xml:space="preserve">Programa de Transparencia y Ética Pública </v>
      </c>
      <c r="E3048" s="1022" t="str">
        <f>'PTEP 2026'!E6</f>
        <v>Oficina Asesora de Planeación</v>
      </c>
      <c r="F3048"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3048" s="1022">
        <v>8</v>
      </c>
      <c r="H3048" s="1022" t="s">
        <v>141</v>
      </c>
      <c r="I3048" s="1022">
        <f>'PTEP 2026'!Z6</f>
        <v>6</v>
      </c>
      <c r="J3048" s="1022">
        <f>'PTEP 2026'!N6+'PTEP 2026'!O6+'PTEP 2026'!P6+'PTEP 2026'!Q6+'PTEP 2026'!R6+'PTEP 2026'!S6+'PTEP 2026'!T6+'PTEP 2026'!U6</f>
        <v>3</v>
      </c>
      <c r="K3048" s="1022">
        <f>'[1]PTEP 2025'!AD6+'[1]PTEP 2025'!AE6+'[1]PTEP 2025'!AF6+'[1]PTEP 2025'!AG6+'[1]PTEP 2025'!AH6+'[1]PTEP 2025'!AI6+'[1]PTEP 2025'!AJ6+'[1]PTEP 2025'!AK6+'[1]PTEP 2025'!AL6+'[1]PTEP 2025'!AM6+'[1]PTEP 2025'!AN6</f>
        <v>4</v>
      </c>
      <c r="L3048" s="1031">
        <f t="shared" si="568"/>
        <v>0.5</v>
      </c>
      <c r="M3048" s="1031">
        <f t="shared" si="533"/>
        <v>0.66666666666666663</v>
      </c>
      <c r="N3048" s="1022">
        <f>'PTEP 2026'!U6</f>
        <v>1</v>
      </c>
      <c r="O3048" s="1022">
        <f>'PTEP 2026'!AL6</f>
        <v>0</v>
      </c>
      <c r="P3048" s="1029">
        <f t="shared" si="550"/>
        <v>0</v>
      </c>
      <c r="Q3048" s="1029"/>
      <c r="R3048" s="1022">
        <f t="shared" si="538"/>
        <v>1</v>
      </c>
      <c r="S3048" s="1022">
        <f t="shared" si="539"/>
        <v>-1</v>
      </c>
    </row>
    <row r="3049" spans="1:19">
      <c r="A3049" s="1022">
        <v>5</v>
      </c>
      <c r="B3049" s="1023" t="str">
        <f>'PTEP 2026'!A7</f>
        <v>PTEP5</v>
      </c>
      <c r="C3049" s="1022" t="str">
        <f t="shared" ref="C3049:D3049" si="573">C3028</f>
        <v>PTEP</v>
      </c>
      <c r="D3049" s="1022" t="str">
        <f t="shared" si="573"/>
        <v xml:space="preserve">Programa de Transparencia y Ética Pública </v>
      </c>
      <c r="E3049" s="1022" t="str">
        <f>'PTEP 2026'!E7</f>
        <v>Oficina Asesora de Planeación</v>
      </c>
      <c r="F3049" s="1022" t="str">
        <f>'PTEP 2026'!D7</f>
        <v>Liderar la elaboración y formalización de las políticas relacionadas con LA/FT/FP​, antisoborno, antifraude de acuerdo con la versión 7 de la Guía de Gestión integral del Riesgo del DAFP</v>
      </c>
      <c r="G3049" s="1022">
        <v>8</v>
      </c>
      <c r="H3049" s="1022" t="s">
        <v>141</v>
      </c>
      <c r="I3049" s="1022">
        <f>'PTEP 2026'!Z7</f>
        <v>1</v>
      </c>
      <c r="J3049" s="1022" t="e">
        <f>'PTEP 2026'!N7+'PTEP 2026'!O7+'PTEP 2026'!P7+'PTEP 2026'!Q7+'PTEP 2026'!S7+'PTEP 2026'!#REF!+'PTEP 2026'!U7+'PTEP 2026'!#REF!</f>
        <v>#REF!</v>
      </c>
      <c r="K3049" s="1022">
        <f>'[1]PTEP 2025'!AD7+'[1]PTEP 2025'!AE7+'[1]PTEP 2025'!AF7+'[1]PTEP 2025'!AG7+'[1]PTEP 2025'!AH7+'[1]PTEP 2025'!AI7+'[1]PTEP 2025'!AJ7+'[1]PTEP 2025'!AK7+'[1]PTEP 2025'!AL7+'[1]PTEP 2025'!AM7+'[1]PTEP 2025'!AN7</f>
        <v>0</v>
      </c>
      <c r="L3049" s="1031" t="e">
        <f t="shared" si="568"/>
        <v>#REF!</v>
      </c>
      <c r="M3049" s="1031">
        <f t="shared" si="533"/>
        <v>0</v>
      </c>
      <c r="N3049" s="1022" t="e">
        <f>'PTEP 2026'!#REF!</f>
        <v>#REF!</v>
      </c>
      <c r="O3049" s="1022">
        <f>'PTEP 2026'!AL7</f>
        <v>0</v>
      </c>
      <c r="P3049" s="1029" t="e">
        <f t="shared" si="550"/>
        <v>#REF!</v>
      </c>
      <c r="Q3049" s="1029"/>
      <c r="R3049" s="1022" t="e">
        <f t="shared" si="538"/>
        <v>#REF!</v>
      </c>
      <c r="S3049" s="1022" t="e">
        <f t="shared" si="539"/>
        <v>#REF!</v>
      </c>
    </row>
    <row r="3050" spans="1:19">
      <c r="A3050" s="1022">
        <v>6</v>
      </c>
      <c r="B3050" s="1023" t="str">
        <f>'PTEP 2026'!A8</f>
        <v>PTEP6</v>
      </c>
      <c r="C3050" s="1022" t="str">
        <f t="shared" ref="C3050:D3050" si="574">C3029</f>
        <v>PTEP</v>
      </c>
      <c r="D3050" s="1022" t="str">
        <f t="shared" si="574"/>
        <v xml:space="preserve">Programa de Transparencia y Ética Pública </v>
      </c>
      <c r="E3050" s="1022" t="str">
        <f>'PTEP 2026'!E8</f>
        <v xml:space="preserve">Oficina Asesora de Planeación 
Oficina de Informática y Desarrollo Tecnológico
</v>
      </c>
      <c r="F3050" s="1022" t="str">
        <f>'PTEP 2026'!D8</f>
        <v>Hacer seguimiento y socializar la matriz de riesgos del SIG; compuesta por riesgos de gestión, corrupción, seguridad de la información y fiscales. 
(Actualizar la matriz cuando aplique dado el seguimiento realizado por las 3 líneas de defensa)</v>
      </c>
      <c r="G3050" s="1022">
        <v>8</v>
      </c>
      <c r="H3050" s="1022" t="s">
        <v>141</v>
      </c>
      <c r="I3050" s="1022">
        <f>'PTEP 2026'!Z8</f>
        <v>4</v>
      </c>
      <c r="J3050" s="1022">
        <f>'PTEP 2026'!N8+'PTEP 2026'!O8+'PTEP 2026'!P8+'PTEP 2026'!Q8+'PTEP 2026'!R8+'PTEP 2026'!S8+'PTEP 2026'!T8+'PTEP 2026'!U8</f>
        <v>3</v>
      </c>
      <c r="K3050" s="1022">
        <f>'[1]PTEP 2025'!AD8+'[1]PTEP 2025'!AE8+'[1]PTEP 2025'!AF8+'[1]PTEP 2025'!AG8+'[1]PTEP 2025'!AH8+'[1]PTEP 2025'!AI8+'[1]PTEP 2025'!AJ8+'[1]PTEP 2025'!AK8+'[1]PTEP 2025'!AL8+'[1]PTEP 2025'!AM8+'[1]PTEP 2025'!AN8</f>
        <v>3</v>
      </c>
      <c r="L3050" s="1031">
        <f t="shared" si="568"/>
        <v>0.75</v>
      </c>
      <c r="M3050" s="1031">
        <f t="shared" si="533"/>
        <v>0.75</v>
      </c>
      <c r="N3050" s="1022">
        <f>'PTEP 2026'!U8</f>
        <v>0</v>
      </c>
      <c r="O3050" s="1022">
        <f>'PTEP 2026'!AL8</f>
        <v>0</v>
      </c>
      <c r="P3050" s="1029" t="e">
        <f t="shared" si="550"/>
        <v>#DIV/0!</v>
      </c>
      <c r="Q3050" s="1029"/>
      <c r="R3050" s="1022">
        <f t="shared" si="538"/>
        <v>0</v>
      </c>
      <c r="S3050" s="1022">
        <f t="shared" si="539"/>
        <v>0</v>
      </c>
    </row>
    <row r="3051" spans="1:19">
      <c r="A3051" s="1022">
        <v>7</v>
      </c>
      <c r="B3051" s="1023" t="str">
        <f>'PTEP 2026'!A9</f>
        <v>PTEP7</v>
      </c>
      <c r="C3051" s="1022" t="str">
        <f t="shared" ref="C3051:D3051" si="575">C3030</f>
        <v>PTEP</v>
      </c>
      <c r="D3051" s="1022" t="str">
        <f t="shared" si="575"/>
        <v xml:space="preserve">Programa de Transparencia y Ética Pública </v>
      </c>
      <c r="E3051" s="1022" t="str">
        <f>'PTEP 2026'!E9</f>
        <v>Gestión de talento humano</v>
      </c>
      <c r="F3051" s="1022" t="str">
        <f>'PTEP 2026'!D9</f>
        <v xml:space="preserve">Revisar y actualizar el procedimiento A-04-P-028 CONFLICTO DE INTERESES, validando que los lineamientos requeridos en la guía para la gestión integral del riesgo (V7), se encuentren documentados en dicho procedimiento.  </v>
      </c>
      <c r="G3051" s="1022">
        <v>8</v>
      </c>
      <c r="H3051" s="1022" t="s">
        <v>141</v>
      </c>
      <c r="I3051" s="1022">
        <f>'PTEP 2026'!Z9</f>
        <v>2</v>
      </c>
      <c r="J3051" s="1022">
        <f>'PTEP 2026'!N9+'PTEP 2026'!O9+'PTEP 2026'!P9+'PTEP 2026'!Q9+'PTEP 2026'!R9+'PTEP 2026'!S9+'PTEP 2026'!T9+'PTEP 2026'!U9</f>
        <v>1</v>
      </c>
      <c r="K3051" s="1022">
        <f>'[1]PTEP 2025'!AD9+'[1]PTEP 2025'!AE9+'[1]PTEP 2025'!AF9+'[1]PTEP 2025'!AG9+'[1]PTEP 2025'!AH9+'[1]PTEP 2025'!AI9+'[1]PTEP 2025'!AJ9+'[1]PTEP 2025'!AK9+'[1]PTEP 2025'!AL9+'[1]PTEP 2025'!AM9+'[1]PTEP 2025'!AN9</f>
        <v>0</v>
      </c>
      <c r="L3051" s="1031">
        <f t="shared" si="568"/>
        <v>0.5</v>
      </c>
      <c r="M3051" s="1031">
        <f t="shared" si="533"/>
        <v>0</v>
      </c>
      <c r="N3051" s="1022">
        <f>'PTEP 2026'!U9</f>
        <v>1</v>
      </c>
      <c r="O3051" s="1022">
        <f>'PTEP 2026'!AL9</f>
        <v>0</v>
      </c>
      <c r="P3051" s="1029">
        <f t="shared" si="550"/>
        <v>0</v>
      </c>
      <c r="Q3051" s="1029"/>
      <c r="R3051" s="1022">
        <f t="shared" si="538"/>
        <v>-1</v>
      </c>
      <c r="S3051" s="1022">
        <f t="shared" si="539"/>
        <v>-1</v>
      </c>
    </row>
    <row r="3052" spans="1:19">
      <c r="A3052" s="1022">
        <v>8</v>
      </c>
      <c r="B3052" s="1023" t="str">
        <f>'PTEP 2026'!A10</f>
        <v>PTEP8</v>
      </c>
      <c r="C3052" s="1022" t="str">
        <f t="shared" ref="C3052:D3052" si="576">C3031</f>
        <v>PTEP</v>
      </c>
      <c r="D3052" s="1022" t="str">
        <f t="shared" si="576"/>
        <v xml:space="preserve">Programa de Transparencia y Ética Pública </v>
      </c>
      <c r="E3052" s="1022" t="str">
        <f>'PTEP 2026'!E10</f>
        <v>Oficina Asesora de Planeación / Secretaría general / asesoría Jurídica</v>
      </c>
      <c r="F3052" s="1022" t="str">
        <f>'PTEP 2026'!D10</f>
        <v xml:space="preserve">Liderar la elaboración del Procedimiento para el  reporte de operaciones sospechosas en el INM de acuerdo con la versión 7 de la Guía de Gestión integral del Riesgo del DAFP </v>
      </c>
      <c r="G3052" s="1022">
        <v>8</v>
      </c>
      <c r="H3052" s="1022" t="s">
        <v>141</v>
      </c>
      <c r="I3052" s="1022">
        <f>'PTEP 2026'!Z10</f>
        <v>2</v>
      </c>
      <c r="J3052" s="1022">
        <f>'PTEP 2026'!N10+'PTEP 2026'!O10+'PTEP 2026'!P10+'PTEP 2026'!Q10+'PTEP 2026'!R10+'PTEP 2026'!S10+'PTEP 2026'!T10+'PTEP 2026'!U10</f>
        <v>1</v>
      </c>
      <c r="K3052" s="1022">
        <f>'[1]PTEP 2025'!AD10+'[1]PTEP 2025'!AE10+'[1]PTEP 2025'!AF10+'[1]PTEP 2025'!AG10+'[1]PTEP 2025'!AH10+'[1]PTEP 2025'!AI10+'[1]PTEP 2025'!AJ10+'[1]PTEP 2025'!AK10+'[1]PTEP 2025'!AL10+'[1]PTEP 2025'!AM10+'[1]PTEP 2025'!AN10</f>
        <v>1</v>
      </c>
      <c r="L3052" s="1031">
        <f t="shared" si="568"/>
        <v>0.5</v>
      </c>
      <c r="M3052" s="1031">
        <f t="shared" si="533"/>
        <v>0.5</v>
      </c>
      <c r="N3052" s="1022">
        <f>'PTEP 2026'!U10</f>
        <v>1</v>
      </c>
      <c r="O3052" s="1022">
        <f>'PTEP 2026'!AL10</f>
        <v>0</v>
      </c>
      <c r="P3052" s="1029">
        <f t="shared" si="550"/>
        <v>0</v>
      </c>
      <c r="Q3052" s="1029"/>
      <c r="R3052" s="1022">
        <f t="shared" si="538"/>
        <v>0</v>
      </c>
      <c r="S3052" s="1022">
        <f t="shared" si="539"/>
        <v>-1</v>
      </c>
    </row>
    <row r="3053" spans="1:19">
      <c r="A3053" s="1022">
        <v>9</v>
      </c>
      <c r="B3053" s="1023" t="str">
        <f>'PTEP 2026'!A11</f>
        <v>PTEP9</v>
      </c>
      <c r="C3053" s="1022" t="str">
        <f t="shared" ref="C3053:D3053" si="577">C3032</f>
        <v>PTEP</v>
      </c>
      <c r="D3053" s="1022" t="str">
        <f t="shared" si="577"/>
        <v xml:space="preserve">Programa de Transparencia y Ética Pública </v>
      </c>
      <c r="E3053" s="1022" t="str">
        <f>'PTEP 2026'!E11</f>
        <v>Subdirección de Servicios Metrológicos y Relación con el Ciudadano</v>
      </c>
      <c r="F3053"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3053" s="1022">
        <v>8</v>
      </c>
      <c r="H3053" s="1022" t="s">
        <v>141</v>
      </c>
      <c r="I3053" s="1022">
        <f>'PTEP 2026'!Z11</f>
        <v>3</v>
      </c>
      <c r="J3053" s="1022">
        <f>'PTEP 2026'!N11+'PTEP 2026'!O11+'PTEP 2026'!P11+'PTEP 2026'!Q11+'PTEP 2026'!R11+'PTEP 2026'!S11+'PTEP 2026'!T11+'PTEP 2026'!U11</f>
        <v>1</v>
      </c>
      <c r="K3053" s="1022">
        <f>'[1]PTEP 2025'!AD11+'[1]PTEP 2025'!AE11+'[1]PTEP 2025'!AF11+'[1]PTEP 2025'!AG11+'[1]PTEP 2025'!AH11+'[1]PTEP 2025'!AI11+'[1]PTEP 2025'!AJ11+'[1]PTEP 2025'!AK11+'[1]PTEP 2025'!AL11+'[1]PTEP 2025'!AM11+'[1]PTEP 2025'!AN11</f>
        <v>0</v>
      </c>
      <c r="L3053" s="1031">
        <f t="shared" si="568"/>
        <v>0.33333333333333331</v>
      </c>
      <c r="M3053" s="1031">
        <f t="shared" si="533"/>
        <v>0</v>
      </c>
      <c r="N3053" s="1022">
        <f>'PTEP 2026'!U11</f>
        <v>1</v>
      </c>
      <c r="O3053" s="1022">
        <f>'PTEP 2026'!AL11</f>
        <v>0</v>
      </c>
      <c r="P3053" s="1029">
        <f t="shared" si="550"/>
        <v>0</v>
      </c>
      <c r="Q3053" s="1029"/>
      <c r="R3053" s="1022">
        <f t="shared" si="538"/>
        <v>-1</v>
      </c>
      <c r="S3053" s="1022">
        <f t="shared" si="539"/>
        <v>-1</v>
      </c>
    </row>
    <row r="3054" spans="1:19">
      <c r="A3054" s="1022">
        <v>10</v>
      </c>
      <c r="B3054" s="1023" t="str">
        <f>'PTEP 2026'!A12</f>
        <v>PTEP10</v>
      </c>
      <c r="C3054" s="1022" t="str">
        <f t="shared" ref="C3054:D3054" si="578">C3033</f>
        <v>PTEP</v>
      </c>
      <c r="D3054" s="1022" t="str">
        <f t="shared" si="578"/>
        <v xml:space="preserve">Programa de Transparencia y Ética Pública </v>
      </c>
      <c r="E3054" s="1022" t="str">
        <f>'PTEP 2026'!E12</f>
        <v>Oficina de Control Interno</v>
      </c>
      <c r="F3054" s="1022" t="str">
        <f>'PTEP 2026'!D12</f>
        <v>Realizar seguimiento de tercera línea a los riesgos identificados en la matriz de riesgos de corrupción en los tiempos establecidos por ley y asegurar publicación de resultados en la página web</v>
      </c>
      <c r="G3054" s="1022">
        <v>8</v>
      </c>
      <c r="H3054" s="1022" t="s">
        <v>141</v>
      </c>
      <c r="I3054" s="1022">
        <f>'PTEP 2026'!Z12</f>
        <v>1</v>
      </c>
      <c r="J3054" s="1022">
        <f>'PTEP 2026'!N12+'PTEP 2026'!O12+'PTEP 2026'!P12+'PTEP 2026'!Q12+'PTEP 2026'!R12+'PTEP 2026'!S12+'PTEP 2026'!T12+'PTEP 2026'!U12</f>
        <v>1</v>
      </c>
      <c r="K3054" s="1022">
        <f>'[1]PTEP 2025'!AD12+'[1]PTEP 2025'!AE12+'[1]PTEP 2025'!AF12+'[1]PTEP 2025'!AG12+'[1]PTEP 2025'!AH12+'[1]PTEP 2025'!AI12+'[1]PTEP 2025'!AJ12+'[1]PTEP 2025'!AK12+'[1]PTEP 2025'!AL12+'[1]PTEP 2025'!AM12+'[1]PTEP 2025'!AN12</f>
        <v>3</v>
      </c>
      <c r="L3054" s="1031">
        <f t="shared" si="568"/>
        <v>1</v>
      </c>
      <c r="M3054" s="1031">
        <f t="shared" si="533"/>
        <v>3</v>
      </c>
      <c r="N3054" s="1022">
        <f>'PTEP 2026'!U12</f>
        <v>1</v>
      </c>
      <c r="O3054" s="1022">
        <f>'PTEP 2026'!AL12</f>
        <v>0</v>
      </c>
      <c r="P3054" s="1029">
        <f t="shared" si="550"/>
        <v>0</v>
      </c>
      <c r="Q3054" s="1029"/>
      <c r="R3054" s="1022">
        <f t="shared" si="538"/>
        <v>2</v>
      </c>
      <c r="S3054" s="1022">
        <f t="shared" si="539"/>
        <v>-1</v>
      </c>
    </row>
    <row r="3055" spans="1:19">
      <c r="A3055" s="1022">
        <v>11</v>
      </c>
      <c r="B3055" s="1023" t="str">
        <f>'PTEP 2026'!A13</f>
        <v>PTEP11</v>
      </c>
      <c r="C3055" s="1022" t="str">
        <f t="shared" ref="C3055:D3055" si="579">C3034</f>
        <v>PTEP</v>
      </c>
      <c r="D3055" s="1022" t="str">
        <f t="shared" si="579"/>
        <v xml:space="preserve">Programa de Transparencia y Ética Pública </v>
      </c>
      <c r="E3055" s="1022" t="str">
        <f>'PTEP 2026'!E13</f>
        <v>Oficina de Control Interno</v>
      </c>
      <c r="F3055" s="1022" t="str">
        <f>'PTEP 2026'!D13</f>
        <v>Realizar seguimiento de tercera línea al programa de transparencia y ética pública en los tiempos establecidos por ley, asegurar publicación de resultados en la página web</v>
      </c>
      <c r="G3055" s="1022">
        <v>8</v>
      </c>
      <c r="H3055" s="1022" t="s">
        <v>141</v>
      </c>
      <c r="I3055" s="1022">
        <f>'PTEP 2026'!Z13</f>
        <v>1</v>
      </c>
      <c r="J3055" s="1022">
        <f>'PTEP 2026'!N13+'PTEP 2026'!O13+'PTEP 2026'!P13+'PTEP 2026'!Q13+'PTEP 2026'!R13+'PTEP 2026'!S13+'PTEP 2026'!T13+'PTEP 2026'!U13</f>
        <v>0</v>
      </c>
      <c r="K3055" s="1022">
        <f>'[1]PTEP 2025'!AD13+'[1]PTEP 2025'!AE13+'[1]PTEP 2025'!AF13+'[1]PTEP 2025'!AG13+'[1]PTEP 2025'!AH13+'[1]PTEP 2025'!AI13+'[1]PTEP 2025'!AJ13+'[1]PTEP 2025'!AK13+'[1]PTEP 2025'!AL13+'[1]PTEP 2025'!AM13+'[1]PTEP 2025'!AN13</f>
        <v>1</v>
      </c>
      <c r="L3055" s="1031">
        <f t="shared" si="568"/>
        <v>0</v>
      </c>
      <c r="M3055" s="1031">
        <f t="shared" si="533"/>
        <v>1</v>
      </c>
      <c r="N3055" s="1022">
        <f>'PTEP 2026'!U13</f>
        <v>0</v>
      </c>
      <c r="O3055" s="1022">
        <f>'PTEP 2026'!AL13</f>
        <v>0</v>
      </c>
      <c r="P3055" s="1029" t="e">
        <f t="shared" si="550"/>
        <v>#DIV/0!</v>
      </c>
      <c r="Q3055" s="1029"/>
      <c r="R3055" s="1022">
        <f t="shared" si="538"/>
        <v>1</v>
      </c>
      <c r="S3055" s="1022">
        <f t="shared" si="539"/>
        <v>0</v>
      </c>
    </row>
    <row r="3056" spans="1:19">
      <c r="A3056" s="1022">
        <v>12</v>
      </c>
      <c r="B3056" s="1023" t="str">
        <f>'PTEP 2026'!A14</f>
        <v>PTEP12</v>
      </c>
      <c r="C3056" s="1022" t="str">
        <f t="shared" ref="C3056:D3056" si="580">C3035</f>
        <v>PTEP</v>
      </c>
      <c r="D3056" s="1022" t="str">
        <f t="shared" si="580"/>
        <v xml:space="preserve">Programa de Transparencia y Ética Pública </v>
      </c>
      <c r="E3056" s="1022" t="str">
        <f>'PTEP 2026'!E14</f>
        <v>Subdirección de Servicios Metrológicos y Relación con el Ciudadano
OAP</v>
      </c>
      <c r="F3056" s="1022" t="str">
        <f>'PTEP 2026'!D14</f>
        <v>Redes internas: 
Construir y mantener un repositorio interno en la INMtranet de preguntas frecuentes sobre transparencia, acceso a la información, conflictos de interés y canales de denuncia.</v>
      </c>
      <c r="G3056" s="1022">
        <v>8</v>
      </c>
      <c r="H3056" s="1022" t="s">
        <v>141</v>
      </c>
      <c r="I3056" s="1022">
        <f>'PTEP 2026'!Z14</f>
        <v>1</v>
      </c>
      <c r="J3056" s="1022">
        <f>'PTEP 2026'!N14+'PTEP 2026'!O14+'PTEP 2026'!P14+'PTEP 2026'!Q14+'PTEP 2026'!R14+'PTEP 2026'!S14+'PTEP 2026'!T14+'PTEP 2026'!U14</f>
        <v>0</v>
      </c>
      <c r="K3056" s="1022">
        <f>'[1]PTEP 2025'!AD14+'[1]PTEP 2025'!AE14+'[1]PTEP 2025'!AF14+'[1]PTEP 2025'!AG14+'[1]PTEP 2025'!AH14+'[1]PTEP 2025'!AI14+'[1]PTEP 2025'!AJ14+'[1]PTEP 2025'!AK14+'[1]PTEP 2025'!AL14+'[1]PTEP 2025'!AM14+'[1]PTEP 2025'!AN14</f>
        <v>11</v>
      </c>
      <c r="L3056" s="1031">
        <f t="shared" si="568"/>
        <v>0</v>
      </c>
      <c r="M3056" s="1031">
        <f t="shared" si="533"/>
        <v>11</v>
      </c>
      <c r="N3056" s="1022">
        <f>'PTEP 2026'!U14</f>
        <v>0</v>
      </c>
      <c r="O3056" s="1022">
        <f>'PTEP 2026'!AL14</f>
        <v>0</v>
      </c>
      <c r="P3056" s="1029" t="e">
        <f t="shared" si="550"/>
        <v>#DIV/0!</v>
      </c>
      <c r="Q3056" s="1029"/>
      <c r="R3056" s="1022">
        <f t="shared" si="538"/>
        <v>11</v>
      </c>
      <c r="S3056" s="1022">
        <f t="shared" si="539"/>
        <v>0</v>
      </c>
    </row>
    <row r="3057" spans="1:19">
      <c r="A3057" s="1022">
        <v>13</v>
      </c>
      <c r="B3057" s="1023" t="str">
        <f>'PTEP 2026'!A15</f>
        <v>PTEP13</v>
      </c>
      <c r="C3057" s="1022" t="str">
        <f t="shared" ref="C3057:D3057" si="581">C3036</f>
        <v>PTEP</v>
      </c>
      <c r="D3057" s="1022" t="str">
        <f t="shared" si="581"/>
        <v xml:space="preserve">Programa de Transparencia y Ética Pública </v>
      </c>
      <c r="E3057" s="1022" t="str">
        <f>'PTEP 2026'!E15</f>
        <v>Subdirección de Servicios Metrológicos y Relación con el Ciudadano
OAP</v>
      </c>
      <c r="F3057" s="1022" t="str">
        <f>'PTEP 2026'!D15</f>
        <v xml:space="preserve">Realizar cada mes, publicación de piezas gráficas o infografías de los canales de denuncia, vigentes para el año 2026. </v>
      </c>
      <c r="G3057" s="1022">
        <v>8</v>
      </c>
      <c r="H3057" s="1022" t="s">
        <v>141</v>
      </c>
      <c r="I3057" s="1022">
        <f>'PTEP 2026'!Z15</f>
        <v>8</v>
      </c>
      <c r="J3057" s="1022">
        <f>'PTEP 2026'!N15+'PTEP 2026'!O15+'PTEP 2026'!P15+'PTEP 2026'!Q15+'PTEP 2026'!R15+'PTEP 2026'!S15+'PTEP 2026'!T15+'PTEP 2026'!U15</f>
        <v>7</v>
      </c>
      <c r="K3057" s="1022">
        <f>'[1]PTEP 2025'!AD15+'[1]PTEP 2025'!AE15+'[1]PTEP 2025'!AF15+'[1]PTEP 2025'!AG15+'[1]PTEP 2025'!AH15+'[1]PTEP 2025'!AI15+'[1]PTEP 2025'!AJ15+'[1]PTEP 2025'!AK15+'[1]PTEP 2025'!AL15+'[1]PTEP 2025'!AM15+'[1]PTEP 2025'!AN15</f>
        <v>2</v>
      </c>
      <c r="L3057" s="1031">
        <f t="shared" si="568"/>
        <v>0.875</v>
      </c>
      <c r="M3057" s="1031">
        <f t="shared" si="533"/>
        <v>0.25</v>
      </c>
      <c r="N3057" s="1022">
        <f>'PTEP 2026'!U15</f>
        <v>1</v>
      </c>
      <c r="O3057" s="1022">
        <f>'PTEP 2026'!AL15</f>
        <v>0</v>
      </c>
      <c r="P3057" s="1029">
        <f t="shared" si="550"/>
        <v>0</v>
      </c>
      <c r="Q3057" s="1029"/>
      <c r="R3057" s="1022">
        <f t="shared" si="538"/>
        <v>-5</v>
      </c>
      <c r="S3057" s="1022">
        <f t="shared" si="539"/>
        <v>-1</v>
      </c>
    </row>
    <row r="3058" spans="1:19">
      <c r="A3058" s="1022">
        <v>14</v>
      </c>
      <c r="B3058" s="1023" t="str">
        <f>'PTEP 2026'!A16</f>
        <v>PTEP14</v>
      </c>
      <c r="C3058" s="1022" t="str">
        <f t="shared" ref="C3058:D3058" si="582">C3037</f>
        <v>PTEP</v>
      </c>
      <c r="D3058" s="1022" t="str">
        <f t="shared" si="582"/>
        <v xml:space="preserve">Programa de Transparencia y Ética Pública </v>
      </c>
      <c r="E3058" s="1022" t="str">
        <f>'PTEP 2026'!E16</f>
        <v>Oficina Asesora de Planeación</v>
      </c>
      <c r="F3058" s="1022" t="str">
        <f>'PTEP 2026'!D16</f>
        <v>Elaborar un informe de socialización y difusión de temas relacionados con cultura LA/FT/FP​ y Gestión Antisoborno, publicado en la página web de INM</v>
      </c>
      <c r="G3058" s="1022">
        <v>8</v>
      </c>
      <c r="H3058" s="1022" t="s">
        <v>141</v>
      </c>
      <c r="I3058" s="1022">
        <f>'PTEP 2026'!Z16</f>
        <v>4</v>
      </c>
      <c r="J3058" s="1022">
        <f>'PTEP 2026'!N16+'PTEP 2026'!O16+'PTEP 2026'!P16+'PTEP 2026'!Q16+'PTEP 2026'!R16+'PTEP 2026'!S16+'PTEP 2026'!T16+'PTEP 2026'!U16</f>
        <v>2</v>
      </c>
      <c r="K3058" s="1022">
        <f>'[1]PTEP 2025'!AD16+'[1]PTEP 2025'!AE16+'[1]PTEP 2025'!AF16+'[1]PTEP 2025'!AG16+'[1]PTEP 2025'!AH16+'[1]PTEP 2025'!AI16+'[1]PTEP 2025'!AJ16+'[1]PTEP 2025'!AK16+'[1]PTEP 2025'!AL16+'[1]PTEP 2025'!AM16+'[1]PTEP 2025'!AN16</f>
        <v>1</v>
      </c>
      <c r="L3058" s="1031">
        <f t="shared" si="568"/>
        <v>0.5</v>
      </c>
      <c r="M3058" s="1031">
        <f t="shared" si="533"/>
        <v>0.25</v>
      </c>
      <c r="N3058" s="1022">
        <f>'PTEP 2026'!U16</f>
        <v>0</v>
      </c>
      <c r="O3058" s="1022">
        <f>'PTEP 2026'!AL16</f>
        <v>0</v>
      </c>
      <c r="P3058" s="1029" t="e">
        <f t="shared" si="550"/>
        <v>#DIV/0!</v>
      </c>
      <c r="Q3058" s="1029"/>
      <c r="R3058" s="1022">
        <f t="shared" si="538"/>
        <v>-1</v>
      </c>
      <c r="S3058" s="1022">
        <f t="shared" si="539"/>
        <v>0</v>
      </c>
    </row>
    <row r="3059" spans="1:19">
      <c r="A3059" s="1022">
        <v>15</v>
      </c>
      <c r="B3059" s="1023" t="str">
        <f>'PTEP 2026'!A17</f>
        <v>PTEP15</v>
      </c>
      <c r="C3059" s="1022" t="str">
        <f t="shared" ref="C3059:D3059" si="583">C3038</f>
        <v>PTEP</v>
      </c>
      <c r="D3059" s="1022" t="str">
        <f t="shared" si="583"/>
        <v xml:space="preserve">Programa de Transparencia y Ética Pública </v>
      </c>
      <c r="E3059" s="1022" t="str">
        <f>'PTEP 2026'!E17</f>
        <v>Oficina Asesora de Planeación / Talento Humano</v>
      </c>
      <c r="F3059" s="1022" t="str">
        <f>'PTEP 2026'!D17</f>
        <v>Aplicar encuesta sobre el Código de ética, integridad y conflicto de interés</v>
      </c>
      <c r="G3059" s="1022">
        <v>8</v>
      </c>
      <c r="H3059" s="1022" t="s">
        <v>141</v>
      </c>
      <c r="I3059" s="1022">
        <f>'PTEP 2026'!Z17</f>
        <v>2</v>
      </c>
      <c r="J3059" s="1022">
        <f>'PTEP 2026'!N17+'PTEP 2026'!O17+'PTEP 2026'!P17+'PTEP 2026'!Q17+'PTEP 2026'!R17+'PTEP 2026'!S17+'PTEP 2026'!T17+'PTEP 2026'!U17</f>
        <v>2</v>
      </c>
      <c r="K3059" s="1022">
        <f>'[1]PTEP 2025'!AD17+'[1]PTEP 2025'!AE17+'[1]PTEP 2025'!AF17+'[1]PTEP 2025'!AG17+'[1]PTEP 2025'!AH17+'[1]PTEP 2025'!AI17+'[1]PTEP 2025'!AJ17+'[1]PTEP 2025'!AK17+'[1]PTEP 2025'!AL17+'[1]PTEP 2025'!AM17+'[1]PTEP 2025'!AN17</f>
        <v>1</v>
      </c>
      <c r="L3059" s="1031">
        <f t="shared" si="568"/>
        <v>1</v>
      </c>
      <c r="M3059" s="1031">
        <f t="shared" si="533"/>
        <v>0.5</v>
      </c>
      <c r="N3059" s="1022">
        <f>'PTEP 2026'!U17</f>
        <v>1</v>
      </c>
      <c r="O3059" s="1022">
        <f>'PTEP 2026'!AL17</f>
        <v>0</v>
      </c>
      <c r="P3059" s="1029">
        <f t="shared" si="550"/>
        <v>0</v>
      </c>
      <c r="Q3059" s="1029"/>
      <c r="R3059" s="1022">
        <f t="shared" si="538"/>
        <v>-1</v>
      </c>
      <c r="S3059" s="1022">
        <f t="shared" si="539"/>
        <v>-1</v>
      </c>
    </row>
    <row r="3060" spans="1:19">
      <c r="A3060" s="1022">
        <v>16</v>
      </c>
      <c r="B3060" s="1023" t="str">
        <f>'PTEP 2026'!A18</f>
        <v>PTEP16</v>
      </c>
      <c r="C3060" s="1022" t="str">
        <f t="shared" ref="C3060:D3060" si="584">C3039</f>
        <v>PTEP</v>
      </c>
      <c r="D3060" s="1022" t="str">
        <f t="shared" si="584"/>
        <v xml:space="preserve">Programa de Transparencia y Ética Pública </v>
      </c>
      <c r="E3060" s="1022" t="str">
        <f>'PTEP 2026'!E18</f>
        <v>Oficina Asesora de Planeación</v>
      </c>
      <c r="F3060" s="1022" t="str">
        <f>'PTEP 2026'!D18</f>
        <v>Velar por la realización de la Declaración de bienes, rentas y conflictos de intereses Ley 2013 de 2019 gestionada desde el proceso de talento humano</v>
      </c>
      <c r="G3060" s="1022">
        <v>8</v>
      </c>
      <c r="H3060" s="1022" t="s">
        <v>141</v>
      </c>
      <c r="I3060" s="1022">
        <f>'PTEP 2026'!Z18</f>
        <v>1</v>
      </c>
      <c r="J3060" s="1022">
        <f>'PTEP 2026'!N18+'PTEP 2026'!O18+'PTEP 2026'!P18+'PTEP 2026'!Q18+'PTEP 2026'!R18+'PTEP 2026'!S18+'PTEP 2026'!T18+'PTEP 2026'!U18</f>
        <v>1</v>
      </c>
      <c r="K3060" s="1022">
        <f>'[1]PTEP 2025'!AD18+'[1]PTEP 2025'!AE18+'[1]PTEP 2025'!AF18+'[1]PTEP 2025'!AG18+'[1]PTEP 2025'!AH18+'[1]PTEP 2025'!AI18+'[1]PTEP 2025'!AJ18+'[1]PTEP 2025'!AK18+'[1]PTEP 2025'!AL18+'[1]PTEP 2025'!AM18+'[1]PTEP 2025'!AN18</f>
        <v>2</v>
      </c>
      <c r="L3060" s="1031">
        <f t="shared" si="568"/>
        <v>1</v>
      </c>
      <c r="M3060" s="1031">
        <f t="shared" si="533"/>
        <v>2</v>
      </c>
      <c r="N3060" s="1022">
        <f>'PTEP 2026'!U18</f>
        <v>0</v>
      </c>
      <c r="O3060" s="1022">
        <f>'PTEP 2026'!AL18</f>
        <v>0</v>
      </c>
      <c r="P3060" s="1029" t="e">
        <f t="shared" si="550"/>
        <v>#DIV/0!</v>
      </c>
      <c r="Q3060" s="1029"/>
      <c r="R3060" s="1022">
        <f t="shared" si="538"/>
        <v>1</v>
      </c>
      <c r="S3060" s="1022">
        <f t="shared" si="539"/>
        <v>0</v>
      </c>
    </row>
    <row r="3061" spans="1:19">
      <c r="A3061" s="1022">
        <v>17</v>
      </c>
      <c r="B3061" s="1023" t="str">
        <f>'PTEP 2026'!A19</f>
        <v>PTEP17</v>
      </c>
      <c r="C3061" s="1022" t="str">
        <f t="shared" ref="C3061:D3061" si="585">C3040</f>
        <v>PTEP</v>
      </c>
      <c r="D3061" s="1022" t="str">
        <f t="shared" si="585"/>
        <v xml:space="preserve">Programa de Transparencia y Ética Pública </v>
      </c>
      <c r="E3061" s="1022" t="str">
        <f>'PTEP 2026'!E19</f>
        <v>Subdirección de Servicios Metrológicos y Relación con el Ciudadano
OAP</v>
      </c>
      <c r="F3061"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3061" s="1022">
        <v>8</v>
      </c>
      <c r="H3061" s="1022" t="s">
        <v>141</v>
      </c>
      <c r="I3061" s="1022">
        <f>'PTEP 2026'!Z19</f>
        <v>1</v>
      </c>
      <c r="J3061" s="1022">
        <f>'PTEP 2026'!N19+'PTEP 2026'!O19+'PTEP 2026'!P19+'PTEP 2026'!Q19+'PTEP 2026'!R19+'PTEP 2026'!S19+'PTEP 2026'!T19+'PTEP 2026'!U19</f>
        <v>0</v>
      </c>
      <c r="K3061" s="1022">
        <f>'[1]PTEP 2025'!AD19+'[1]PTEP 2025'!AE19+'[1]PTEP 2025'!AF19+'[1]PTEP 2025'!AG19+'[1]PTEP 2025'!AH19+'[1]PTEP 2025'!AI19+'[1]PTEP 2025'!AJ19+'[1]PTEP 2025'!AK19+'[1]PTEP 2025'!AL19+'[1]PTEP 2025'!AM19+'[1]PTEP 2025'!AN19</f>
        <v>1</v>
      </c>
      <c r="L3061" s="1031">
        <f t="shared" si="568"/>
        <v>0</v>
      </c>
      <c r="M3061" s="1031">
        <f t="shared" si="533"/>
        <v>1</v>
      </c>
      <c r="N3061" s="1022">
        <f>'PTEP 2026'!U19</f>
        <v>0</v>
      </c>
      <c r="O3061" s="1022">
        <f>'PTEP 2026'!AL19</f>
        <v>0</v>
      </c>
      <c r="P3061" s="1029" t="e">
        <f t="shared" si="550"/>
        <v>#DIV/0!</v>
      </c>
      <c r="Q3061" s="1029"/>
      <c r="R3061" s="1022">
        <f t="shared" si="538"/>
        <v>1</v>
      </c>
      <c r="S3061" s="1022">
        <f t="shared" si="539"/>
        <v>0</v>
      </c>
    </row>
    <row r="3062" spans="1:19">
      <c r="A3062" s="1022">
        <v>18</v>
      </c>
      <c r="B3062" s="1023" t="str">
        <f>'PTEP 2026'!A20</f>
        <v>PTEP18</v>
      </c>
      <c r="C3062" s="1022" t="str">
        <f t="shared" ref="C3062:D3062" si="586">C3041</f>
        <v>PTEP</v>
      </c>
      <c r="D3062" s="1022" t="str">
        <f t="shared" si="586"/>
        <v xml:space="preserve">Programa de Transparencia y Ética Pública </v>
      </c>
      <c r="E3062" s="1022" t="str">
        <f>'PTEP 2026'!E20</f>
        <v>Oficina Asesora de Planeación</v>
      </c>
      <c r="F3062" s="1022" t="str">
        <f>'PTEP 2026'!D20</f>
        <v>Reportar en el aplicativo de datos abiertos de MinTIC (https://www.datos.gov.co/) los set de datos obligatorios e históricos definidos por el INM</v>
      </c>
      <c r="G3062" s="1022">
        <v>8</v>
      </c>
      <c r="H3062" s="1022" t="s">
        <v>141</v>
      </c>
      <c r="I3062" s="1022">
        <f>'PTEP 2026'!Z20</f>
        <v>2</v>
      </c>
      <c r="J3062" s="1022">
        <f>'PTEP 2026'!N20+'PTEP 2026'!O20+'PTEP 2026'!P20+'PTEP 2026'!Q20+'PTEP 2026'!R20+'PTEP 2026'!S20+'PTEP 2026'!T20+'PTEP 2026'!U20</f>
        <v>1</v>
      </c>
      <c r="K3062" s="1022">
        <f>'[1]PTEP 2025'!AD20+'[1]PTEP 2025'!AE20+'[1]PTEP 2025'!AF20+'[1]PTEP 2025'!AG20+'[1]PTEP 2025'!AH20+'[1]PTEP 2025'!AI20+'[1]PTEP 2025'!AJ20+'[1]PTEP 2025'!AK20+'[1]PTEP 2025'!AL20+'[1]PTEP 2025'!AM20+'[1]PTEP 2025'!AN20</f>
        <v>0</v>
      </c>
      <c r="L3062" s="1031">
        <f t="shared" si="568"/>
        <v>0.5</v>
      </c>
      <c r="M3062" s="1031">
        <f t="shared" si="533"/>
        <v>0</v>
      </c>
      <c r="N3062" s="1022">
        <f>'PTEP 2026'!U20</f>
        <v>0</v>
      </c>
      <c r="O3062" s="1022">
        <f>'PTEP 2026'!AL20</f>
        <v>0</v>
      </c>
      <c r="P3062" s="1029" t="e">
        <f t="shared" si="550"/>
        <v>#DIV/0!</v>
      </c>
      <c r="Q3062" s="1029"/>
      <c r="R3062" s="1022">
        <f t="shared" si="538"/>
        <v>-1</v>
      </c>
      <c r="S3062" s="1022">
        <f t="shared" si="539"/>
        <v>0</v>
      </c>
    </row>
    <row r="3063" spans="1:19">
      <c r="A3063" s="1022">
        <v>19</v>
      </c>
      <c r="B3063" s="1023" t="str">
        <f>'PTEP 2026'!A21</f>
        <v>PTEP19</v>
      </c>
      <c r="C3063" s="1022" t="str">
        <f t="shared" ref="C3063:D3063" si="587">C3042</f>
        <v>PTEP</v>
      </c>
      <c r="D3063" s="1022" t="str">
        <f t="shared" si="587"/>
        <v xml:space="preserve">Programa de Transparencia y Ética Pública </v>
      </c>
      <c r="E3063" s="1022" t="str">
        <f>'PTEP 2026'!E21</f>
        <v>Subdirección de Servicios Metrológicos y Relación con el Ciudadano
OAP</v>
      </c>
      <c r="F3063" s="1022" t="str">
        <f>'PTEP 2026'!D21</f>
        <v>Diligenciar y reportar ante la Procuraduría General de la Nación la matriz del Índice de Transparencia y Acceso a la Información Pública – ITA</v>
      </c>
      <c r="G3063" s="1022">
        <v>8</v>
      </c>
      <c r="H3063" s="1022" t="s">
        <v>141</v>
      </c>
      <c r="I3063" s="1022">
        <f>'PTEP 2026'!Z21</f>
        <v>1</v>
      </c>
      <c r="J3063" s="1022">
        <f>'PTEP 2026'!N21+'PTEP 2026'!O21+'PTEP 2026'!P21+'PTEP 2026'!Q21+'PTEP 2026'!R21+'PTEP 2026'!S21+'PTEP 2026'!T21+'PTEP 2026'!U21</f>
        <v>0</v>
      </c>
      <c r="K3063" s="1022">
        <f>'[1]PTEP 2025'!AD21+'[1]PTEP 2025'!AE21+'[1]PTEP 2025'!AF21+'[1]PTEP 2025'!AG21+'[1]PTEP 2025'!AH21+'[1]PTEP 2025'!AI21+'[1]PTEP 2025'!AJ21+'[1]PTEP 2025'!AK21+'[1]PTEP 2025'!AL21+'[1]PTEP 2025'!AM21+'[1]PTEP 2025'!AN21</f>
        <v>1</v>
      </c>
      <c r="L3063" s="1031">
        <f t="shared" si="568"/>
        <v>0</v>
      </c>
      <c r="M3063" s="1031">
        <f t="shared" si="533"/>
        <v>1</v>
      </c>
      <c r="N3063" s="1022">
        <f>'PTEP 2026'!U21</f>
        <v>0</v>
      </c>
      <c r="O3063" s="1022">
        <f>'PTEP 2026'!AL21</f>
        <v>0</v>
      </c>
      <c r="P3063" s="1029" t="e">
        <f t="shared" si="550"/>
        <v>#DIV/0!</v>
      </c>
      <c r="Q3063" s="1029"/>
      <c r="R3063" s="1022">
        <f t="shared" si="538"/>
        <v>1</v>
      </c>
      <c r="S3063" s="1022">
        <f t="shared" si="539"/>
        <v>0</v>
      </c>
    </row>
    <row r="3064" spans="1:19" ht="14.25" customHeight="1">
      <c r="A3064" s="1022">
        <v>20</v>
      </c>
      <c r="B3064" s="1023" t="str">
        <f>'PTEP 2026'!A22</f>
        <v>PTEP20</v>
      </c>
      <c r="C3064" s="1022" t="str">
        <f t="shared" ref="C3064:D3064" si="588">C3043</f>
        <v>PTEP</v>
      </c>
      <c r="D3064" s="1022" t="str">
        <f t="shared" si="588"/>
        <v xml:space="preserve">Programa de Transparencia y Ética Pública </v>
      </c>
      <c r="E3064" s="1022" t="str">
        <f>'PTEP 2026'!E22</f>
        <v>Subdirección de Servicios Metrológicos y Relación con el Ciudadano</v>
      </c>
      <c r="F3064" s="1022" t="str">
        <f>'PTEP 2026'!D22</f>
        <v>Revisar y actualizar la información publicada en la sección de Transparencia y Acceso a la Información Pública del sitio web del INM</v>
      </c>
      <c r="G3064" s="1022">
        <v>8</v>
      </c>
      <c r="H3064" s="1022" t="s">
        <v>141</v>
      </c>
      <c r="I3064" s="1022">
        <f>'PTEP 2026'!Z22</f>
        <v>12</v>
      </c>
      <c r="J3064" s="1022">
        <f>'PTEP 2026'!N22+'PTEP 2026'!O22+'PTEP 2026'!P22+'PTEP 2026'!Q22+'PTEP 2026'!R22+'PTEP 2026'!S22+'PTEP 2026'!T22+'PTEP 2026'!U22</f>
        <v>8</v>
      </c>
      <c r="K3064" s="1022">
        <f>'[1]PTEP 2025'!AD5+'[1]PTEP 2025'!AE5+'[1]PTEP 2025'!AF5+'[1]PTEP 2025'!AG5+'[1]PTEP 2025'!AH5+'[1]PTEP 2025'!AI5+'[1]PTEP 2025'!AJ5+'[1]PTEP 2025'!AK5+'[1]PTEP 2025'!AL5+'[1]PTEP 2025'!AM5+'[1]PTEP 2025'!AN5+'[1]PTEP 2025'!AO5</f>
        <v>3</v>
      </c>
      <c r="L3064" s="1031">
        <f t="shared" si="568"/>
        <v>0.66666666666666663</v>
      </c>
      <c r="M3064" s="1031">
        <f t="shared" si="533"/>
        <v>0.25</v>
      </c>
      <c r="N3064" s="1022">
        <f>'PTEP 2026'!U22</f>
        <v>1</v>
      </c>
      <c r="O3064" s="1022">
        <f>'PTEP 2026'!AL22</f>
        <v>0</v>
      </c>
      <c r="P3064" s="1029">
        <f t="shared" si="550"/>
        <v>0</v>
      </c>
      <c r="Q3064" s="1029"/>
      <c r="R3064" s="1022">
        <f t="shared" si="538"/>
        <v>-5</v>
      </c>
      <c r="S3064" s="1022">
        <f t="shared" si="539"/>
        <v>-1</v>
      </c>
    </row>
    <row r="3065" spans="1:19">
      <c r="A3065" s="1022">
        <v>21</v>
      </c>
      <c r="B3065" s="1023" t="str">
        <f>'PTEP 2026'!A23</f>
        <v>PTEP21</v>
      </c>
      <c r="C3065" s="1022" t="str">
        <f t="shared" ref="C3065:D3065" si="589">C3044</f>
        <v>PTEP</v>
      </c>
      <c r="D3065" s="1022" t="str">
        <f t="shared" si="589"/>
        <v xml:space="preserve">Programa de Transparencia y Ética Pública </v>
      </c>
      <c r="E3065" s="1022" t="str">
        <f>'PTEP 2026'!E23</f>
        <v>Subdirección de Servicios Metrológicos y Relación con el Ciudadano</v>
      </c>
      <c r="F3065" s="1022" t="str">
        <f>'PTEP 2026'!D23</f>
        <v>Diseñar y difundir contenidos digitales (cápsulas, infografías, videos cortos o boletines) sobre integridad pública, ética y cultura de la legalidad a través de la Intranet y correo institucional.</v>
      </c>
      <c r="G3065" s="1022">
        <v>8</v>
      </c>
      <c r="H3065" s="1022" t="s">
        <v>141</v>
      </c>
      <c r="I3065" s="1022">
        <f>'PTEP 2026'!Z23</f>
        <v>3</v>
      </c>
      <c r="J3065" s="1022">
        <f>'PTEP 2026'!N23+'PTEP 2026'!O23+'PTEP 2026'!P23+'PTEP 2026'!Q23+'PTEP 2026'!R23+'PTEP 2026'!S23+'PTEP 2026'!T23+'PTEP 2026'!U23</f>
        <v>2</v>
      </c>
      <c r="K3065" s="1022">
        <f>'[1]PTEP 2025'!AD6+'[1]PTEP 2025'!AE6+'[1]PTEP 2025'!AF6+'[1]PTEP 2025'!AG6+'[1]PTEP 2025'!AH6+'[1]PTEP 2025'!AI6+'[1]PTEP 2025'!AJ6+'[1]PTEP 2025'!AK6+'[1]PTEP 2025'!AL6+'[1]PTEP 2025'!AM6+'[1]PTEP 2025'!AN6+'[1]PTEP 2025'!AO6</f>
        <v>4</v>
      </c>
      <c r="L3065" s="1031">
        <f t="shared" si="568"/>
        <v>0.66666666666666663</v>
      </c>
      <c r="M3065" s="1031">
        <f t="shared" si="533"/>
        <v>1.3333333333333333</v>
      </c>
      <c r="N3065" s="1022">
        <f>'PTEP 2026'!U23</f>
        <v>1</v>
      </c>
      <c r="O3065" s="1022">
        <f>'PTEP 2026'!AL23</f>
        <v>0</v>
      </c>
      <c r="P3065" s="1029">
        <f t="shared" si="550"/>
        <v>0</v>
      </c>
      <c r="Q3065" s="1029"/>
      <c r="R3065" s="1022">
        <f t="shared" si="538"/>
        <v>2</v>
      </c>
      <c r="S3065" s="1022">
        <f t="shared" si="539"/>
        <v>-1</v>
      </c>
    </row>
    <row r="3066" spans="1:19">
      <c r="A3066" s="1022">
        <v>22</v>
      </c>
      <c r="B3066" s="1023" t="str">
        <f>'PTEP 2026'!A24</f>
        <v>PTEP22</v>
      </c>
      <c r="C3066" s="1022" t="str">
        <f t="shared" ref="C3066:D3066" si="590">C3045</f>
        <v>PTEP</v>
      </c>
      <c r="D3066" s="1022" t="str">
        <f t="shared" si="590"/>
        <v xml:space="preserve">Programa de Transparencia y Ética Pública </v>
      </c>
      <c r="E3066" s="1022" t="str">
        <f>'PTEP 2026'!E24</f>
        <v>Subdirección de Servicios Metrológicos y Relación con el Ciudadano / OAP</v>
      </c>
      <c r="F3066" s="1022" t="str">
        <f>'PTEP 2026'!D24</f>
        <v xml:space="preserve">Establecer el Plan de Participación Ciudadana del Instituto, incorporando las actividades previstas para la vigencia </v>
      </c>
      <c r="G3066" s="1022">
        <v>8</v>
      </c>
      <c r="H3066" s="1022" t="s">
        <v>141</v>
      </c>
      <c r="I3066" s="1022">
        <f>'PTEP 2026'!Z24</f>
        <v>1</v>
      </c>
      <c r="J3066" s="1022">
        <f>'PTEP 2026'!N24+'PTEP 2026'!O24+'PTEP 2026'!P24+'PTEP 2026'!Q24+'PTEP 2026'!R24+'PTEP 2026'!S24+'PTEP 2026'!T24+'PTEP 2026'!U24</f>
        <v>1</v>
      </c>
      <c r="K3066" s="1022">
        <f>'[1]PTEP 2025'!AD7+'[1]PTEP 2025'!AE7+'[1]PTEP 2025'!AF7+'[1]PTEP 2025'!AG7+'[1]PTEP 2025'!AH7+'[1]PTEP 2025'!AI7+'[1]PTEP 2025'!AJ7+'[1]PTEP 2025'!AK7+'[1]PTEP 2025'!AL7+'[1]PTEP 2025'!AM7+'[1]PTEP 2025'!AN7+'[1]PTEP 2025'!AO7</f>
        <v>1</v>
      </c>
      <c r="L3066" s="1031">
        <f t="shared" si="568"/>
        <v>1</v>
      </c>
      <c r="M3066" s="1031">
        <f t="shared" si="533"/>
        <v>1</v>
      </c>
      <c r="N3066" s="1022">
        <f>'PTEP 2026'!U24</f>
        <v>0</v>
      </c>
      <c r="O3066" s="1022">
        <f>'PTEP 2026'!AL24</f>
        <v>0</v>
      </c>
      <c r="P3066" s="1029" t="e">
        <f t="shared" si="550"/>
        <v>#DIV/0!</v>
      </c>
      <c r="Q3066" s="1029"/>
      <c r="R3066" s="1022">
        <f t="shared" si="538"/>
        <v>0</v>
      </c>
      <c r="S3066" s="1022">
        <f t="shared" si="539"/>
        <v>0</v>
      </c>
    </row>
    <row r="3067" spans="1:19">
      <c r="A3067" s="1022">
        <v>23</v>
      </c>
      <c r="B3067" s="1023" t="str">
        <f>'PTEP 2026'!A25</f>
        <v>PTEP23</v>
      </c>
      <c r="C3067" s="1022" t="str">
        <f t="shared" ref="C3067:D3067" si="591">C3046</f>
        <v>PTEP</v>
      </c>
      <c r="D3067" s="1022" t="str">
        <f t="shared" si="591"/>
        <v xml:space="preserve">Programa de Transparencia y Ética Pública </v>
      </c>
      <c r="E3067" s="1022" t="str">
        <f>'PTEP 2026'!E25</f>
        <v>Subdirección de Servicios Metrológicos y Relación con el Ciudadano 
Comunicaciones</v>
      </c>
      <c r="F3067" s="1022" t="str">
        <f>'PTEP 2026'!D25</f>
        <v>Promover el conocimiento y acceso de los grupos de interés al Plan de Participación Ciudadana.</v>
      </c>
      <c r="G3067" s="1022">
        <v>8</v>
      </c>
      <c r="H3067" s="1022" t="s">
        <v>141</v>
      </c>
      <c r="I3067" s="1022">
        <f>'PTEP 2026'!Z25</f>
        <v>2</v>
      </c>
      <c r="J3067" s="1022">
        <f>'PTEP 2026'!N25+'PTEP 2026'!O25+'PTEP 2026'!P25+'PTEP 2026'!Q25+'PTEP 2026'!R25+'PTEP 2026'!S25+'PTEP 2026'!T25+'PTEP 2026'!U25</f>
        <v>2</v>
      </c>
      <c r="K3067" s="1022">
        <f>'[1]PTEP 2025'!AD8+'[1]PTEP 2025'!AE8+'[1]PTEP 2025'!AF8+'[1]PTEP 2025'!AG8+'[1]PTEP 2025'!AH8+'[1]PTEP 2025'!AI8+'[1]PTEP 2025'!AJ8+'[1]PTEP 2025'!AK8+'[1]PTEP 2025'!AL8+'[1]PTEP 2025'!AM8+'[1]PTEP 2025'!AN8+'[1]PTEP 2025'!AO8</f>
        <v>3</v>
      </c>
      <c r="L3067" s="1031">
        <f t="shared" si="568"/>
        <v>1</v>
      </c>
      <c r="M3067" s="1031">
        <f t="shared" si="533"/>
        <v>1.5</v>
      </c>
      <c r="N3067" s="1022">
        <f>'PTEP 2026'!U25</f>
        <v>0</v>
      </c>
      <c r="O3067" s="1022">
        <f>'PTEP 2026'!AL25</f>
        <v>0</v>
      </c>
      <c r="P3067" s="1029" t="e">
        <f t="shared" si="550"/>
        <v>#DIV/0!</v>
      </c>
      <c r="Q3067" s="1029"/>
      <c r="R3067" s="1022">
        <f t="shared" si="538"/>
        <v>1</v>
      </c>
      <c r="S3067" s="1022">
        <f t="shared" si="539"/>
        <v>0</v>
      </c>
    </row>
    <row r="3068" spans="1:19">
      <c r="A3068" s="1022">
        <v>24</v>
      </c>
      <c r="B3068" s="1023" t="str">
        <f>'PTEP 2026'!A26</f>
        <v>PTEP24</v>
      </c>
      <c r="C3068" s="1022" t="str">
        <f t="shared" ref="C3068:D3068" si="592">C3047</f>
        <v>PTEP</v>
      </c>
      <c r="D3068" s="1022" t="str">
        <f t="shared" si="592"/>
        <v xml:space="preserve">Programa de Transparencia y Ética Pública </v>
      </c>
      <c r="E3068" s="1022" t="str">
        <f>'PTEP 2026'!E26</f>
        <v>Oficina Asesora de Planeación</v>
      </c>
      <c r="F3068" s="1022" t="str">
        <f>'PTEP 2026'!D26</f>
        <v>Seguimiento semestral de la implementación de la Hoja de Ruta de Arquitectura Empresarial para la mejora del Modelo de Operación por Procesos (MOP) ante el CIGD.</v>
      </c>
      <c r="G3068" s="1022">
        <v>8</v>
      </c>
      <c r="H3068" s="1022" t="s">
        <v>141</v>
      </c>
      <c r="I3068" s="1022">
        <f>'PTEP 2026'!Z26</f>
        <v>2</v>
      </c>
      <c r="J3068" s="1022">
        <f>'PTEP 2026'!N26+'PTEP 2026'!O26+'PTEP 2026'!P26+'PTEP 2026'!Q26+'PTEP 2026'!R26+'PTEP 2026'!S26+'PTEP 2026'!T26+'PTEP 2026'!U26</f>
        <v>1</v>
      </c>
      <c r="K3068" s="1022">
        <f>'[1]PTEP 2025'!AD9+'[1]PTEP 2025'!AE9+'[1]PTEP 2025'!AF9+'[1]PTEP 2025'!AG9+'[1]PTEP 2025'!AH9+'[1]PTEP 2025'!AI9+'[1]PTEP 2025'!AJ9+'[1]PTEP 2025'!AK9+'[1]PTEP 2025'!AL9+'[1]PTEP 2025'!AM9+'[1]PTEP 2025'!AN9+'[1]PTEP 2025'!AO9</f>
        <v>1</v>
      </c>
      <c r="L3068" s="1031">
        <f t="shared" si="568"/>
        <v>0.5</v>
      </c>
      <c r="M3068" s="1031">
        <f t="shared" si="533"/>
        <v>0.5</v>
      </c>
      <c r="N3068" s="1022">
        <f>'PTEP 2026'!U26</f>
        <v>1</v>
      </c>
      <c r="O3068" s="1022">
        <f>'PTEP 2026'!AL26</f>
        <v>0</v>
      </c>
      <c r="P3068" s="1029">
        <f t="shared" si="550"/>
        <v>0</v>
      </c>
      <c r="Q3068" s="1029"/>
      <c r="R3068" s="1022">
        <f t="shared" si="538"/>
        <v>0</v>
      </c>
      <c r="S3068" s="1022">
        <f t="shared" si="539"/>
        <v>-1</v>
      </c>
    </row>
    <row r="3069" spans="1:19">
      <c r="A3069" s="1022">
        <v>25</v>
      </c>
      <c r="B3069" s="1023" t="str">
        <f>'PTEP 2026'!A27</f>
        <v>PTEP25</v>
      </c>
      <c r="C3069" s="1022" t="str">
        <f t="shared" ref="C3069:D3069" si="593">C3048</f>
        <v>PTEP</v>
      </c>
      <c r="D3069" s="1022" t="str">
        <f t="shared" si="593"/>
        <v xml:space="preserve">Programa de Transparencia y Ética Pública </v>
      </c>
      <c r="E3069" s="1022" t="str">
        <f>'PTEP 2026'!E27</f>
        <v>Subdirección de Servicios Metrológicos y Relación con el Ciudadano / OAP</v>
      </c>
      <c r="F3069" s="1022" t="str">
        <f>'PTEP 2026'!D27</f>
        <v>Realizar una socialización y aplicar una encuesta interna para medir el nivel de conocimiento y percepción de los colaboradores frente al PTEP y la Ley 1712 de 2014.</v>
      </c>
      <c r="G3069" s="1022">
        <v>8</v>
      </c>
      <c r="H3069" s="1022" t="s">
        <v>141</v>
      </c>
      <c r="I3069" s="1022">
        <f>'PTEP 2026'!Z27</f>
        <v>2</v>
      </c>
      <c r="J3069" s="1022">
        <f>'PTEP 2026'!N27+'PTEP 2026'!O27+'PTEP 2026'!P27+'PTEP 2026'!Q27+'PTEP 2026'!R27+'PTEP 2026'!S27+'PTEP 2026'!T27+'PTEP 2026'!U27</f>
        <v>1</v>
      </c>
      <c r="K3069" s="1022">
        <f>'[1]PTEP 2025'!AD10+'[1]PTEP 2025'!AE10+'[1]PTEP 2025'!AF10+'[1]PTEP 2025'!AG10+'[1]PTEP 2025'!AH10+'[1]PTEP 2025'!AI10+'[1]PTEP 2025'!AJ10+'[1]PTEP 2025'!AK10+'[1]PTEP 2025'!AL10+'[1]PTEP 2025'!AM10+'[1]PTEP 2025'!AN10+'[1]PTEP 2025'!AO10</f>
        <v>2</v>
      </c>
      <c r="L3069" s="1031">
        <f t="shared" si="568"/>
        <v>0.5</v>
      </c>
      <c r="M3069" s="1031">
        <f t="shared" si="533"/>
        <v>1</v>
      </c>
      <c r="N3069" s="1022">
        <f>'PTEP 2026'!U27</f>
        <v>1</v>
      </c>
      <c r="O3069" s="1022">
        <f>'PTEP 2026'!AL27</f>
        <v>0</v>
      </c>
      <c r="P3069" s="1029">
        <f t="shared" si="550"/>
        <v>0</v>
      </c>
      <c r="Q3069" s="1029"/>
      <c r="R3069" s="1022">
        <f t="shared" si="538"/>
        <v>1</v>
      </c>
      <c r="S3069" s="1022">
        <f t="shared" si="539"/>
        <v>-1</v>
      </c>
    </row>
    <row r="3070" spans="1:19">
      <c r="A3070" s="1022">
        <v>1</v>
      </c>
      <c r="B3070" s="1023" t="str">
        <f>'PTEP 2026'!A3</f>
        <v>PTEP1</v>
      </c>
      <c r="C3070" s="1022" t="str">
        <f t="shared" ref="C3070:D3070" si="594">C3049</f>
        <v>PTEP</v>
      </c>
      <c r="D3070" s="1022" t="str">
        <f t="shared" si="594"/>
        <v xml:space="preserve">Programa de Transparencia y Ética Pública </v>
      </c>
      <c r="E3070" s="1022" t="str">
        <f>'PTEP 2026'!E3</f>
        <v>Oficina Asesora de Planeación</v>
      </c>
      <c r="F3070" s="1022" t="str">
        <f>'PTEP 2026'!D3</f>
        <v>Realizar propuesta, someter a aprobación y socializar la política para la gestión integral de riesgos de acuerdo a la versión 7 de la Guía de Gestión integral del Riesgo del DAFP</v>
      </c>
      <c r="G3070" s="1022">
        <v>9</v>
      </c>
      <c r="H3070" s="1022" t="s">
        <v>142</v>
      </c>
      <c r="I3070" s="1022">
        <f>'PTEP 2026'!Z3</f>
        <v>2</v>
      </c>
      <c r="J3070" s="1022">
        <f>'PTEP 2026'!N3+'PTEP 2026'!O3+'PTEP 2026'!P3+'PTEP 2026'!Q3+'PTEP 2026'!R3+'PTEP 2026'!S3+'PTEP 2026'!T3+'PTEP 2026'!U3+'PTEP 2026'!V3</f>
        <v>2</v>
      </c>
      <c r="K3070" s="1022">
        <f>'PTEP 2026'!AE3+'PTEP 2026'!AF3+'PTEP 2026'!AG3+'PTEP 2026'!AH3+'PTEP 2026'!AI3+'PTEP 2026'!AJ3+'PTEP 2026'!AK3+'PTEP 2026'!AL3+'PTEP 2026'!AM3</f>
        <v>0</v>
      </c>
      <c r="L3070" s="1031">
        <f t="shared" si="568"/>
        <v>1</v>
      </c>
      <c r="M3070" s="1031">
        <f t="shared" si="533"/>
        <v>0</v>
      </c>
      <c r="N3070" s="1022">
        <f>'PTEP 2026'!V3</f>
        <v>1</v>
      </c>
      <c r="O3070" s="1022">
        <f>'PTEP 2026'!AM3</f>
        <v>0</v>
      </c>
      <c r="P3070" s="1029">
        <f t="shared" si="550"/>
        <v>0</v>
      </c>
      <c r="Q3070" s="1029"/>
      <c r="R3070" s="1022">
        <f t="shared" si="538"/>
        <v>-2</v>
      </c>
      <c r="S3070" s="1022">
        <f t="shared" si="539"/>
        <v>-1</v>
      </c>
    </row>
    <row r="3071" spans="1:19">
      <c r="A3071" s="1022">
        <v>2</v>
      </c>
      <c r="B3071" s="1023" t="str">
        <f>'PTEP 2026'!A4</f>
        <v>PTEP2</v>
      </c>
      <c r="C3071" s="1022" t="str">
        <f t="shared" ref="C3071:D3071" si="595">C3050</f>
        <v>PTEP</v>
      </c>
      <c r="D3071" s="1022" t="str">
        <f t="shared" si="595"/>
        <v xml:space="preserve">Programa de Transparencia y Ética Pública </v>
      </c>
      <c r="E3071" s="1022" t="str">
        <f>'PTEP 2026'!E4</f>
        <v>Dirección general</v>
      </c>
      <c r="F3071" s="1022" t="str">
        <f>'PTEP 2026'!D4</f>
        <v>Definir y asignar el rol de función de cumplimiento para el INM</v>
      </c>
      <c r="G3071" s="1022">
        <v>9</v>
      </c>
      <c r="H3071" s="1022" t="s">
        <v>142</v>
      </c>
      <c r="I3071" s="1022">
        <f>'PTEP 2026'!Z4</f>
        <v>1</v>
      </c>
      <c r="J3071" s="1022">
        <f>'PTEP 2026'!N4+'PTEP 2026'!O4+'PTEP 2026'!P4+'PTEP 2026'!Q4+'PTEP 2026'!R4+'PTEP 2026'!S4+'PTEP 2026'!T4+'PTEP 2026'!U4+'PTEP 2026'!V4</f>
        <v>1</v>
      </c>
      <c r="K3071" s="1022">
        <f>'PTEP 2026'!AE4+'PTEP 2026'!AF4+'PTEP 2026'!AG4+'PTEP 2026'!AH4+'PTEP 2026'!AI4+'PTEP 2026'!AJ4+'PTEP 2026'!AK4+'PTEP 2026'!AL4+'PTEP 2026'!AM4</f>
        <v>0</v>
      </c>
      <c r="L3071" s="1031">
        <f t="shared" si="568"/>
        <v>1</v>
      </c>
      <c r="M3071" s="1031">
        <f t="shared" si="533"/>
        <v>0</v>
      </c>
      <c r="N3071" s="1022">
        <f>'PTEP 2026'!V4</f>
        <v>0</v>
      </c>
      <c r="O3071" s="1022">
        <f>'PTEP 2026'!AM4</f>
        <v>0</v>
      </c>
      <c r="P3071" s="1029" t="e">
        <f t="shared" si="550"/>
        <v>#DIV/0!</v>
      </c>
      <c r="Q3071" s="1029"/>
      <c r="R3071" s="1022">
        <f t="shared" si="538"/>
        <v>-1</v>
      </c>
      <c r="S3071" s="1022">
        <f t="shared" si="539"/>
        <v>0</v>
      </c>
    </row>
    <row r="3072" spans="1:19">
      <c r="A3072" s="1022">
        <v>3</v>
      </c>
      <c r="B3072" s="1023" t="str">
        <f>'PTEP 2026'!A5</f>
        <v>PTEP3</v>
      </c>
      <c r="C3072" s="1022" t="str">
        <f t="shared" ref="C3072:D3072" si="596">C3051</f>
        <v>PTEP</v>
      </c>
      <c r="D3072" s="1022" t="str">
        <f t="shared" si="596"/>
        <v xml:space="preserve">Programa de Transparencia y Ética Pública </v>
      </c>
      <c r="E3072" s="1022" t="str">
        <f>'PTEP 2026'!E5</f>
        <v>Oficina Asesora de Planeación / Secretaría general / asesoría Jurídica</v>
      </c>
      <c r="F3072" s="1022" t="str">
        <f>'PTEP 2026'!D5</f>
        <v xml:space="preserve">Liderar la elaboración y formalización del manual de debida diligencia para el INM de acuerdo a la versión 7 de la Guía de Gestión integral del Riesgo del DAFP. </v>
      </c>
      <c r="G3072" s="1022">
        <v>9</v>
      </c>
      <c r="H3072" s="1022" t="s">
        <v>142</v>
      </c>
      <c r="I3072" s="1022">
        <f>'PTEP 2026'!Z5</f>
        <v>1</v>
      </c>
      <c r="J3072" s="1022">
        <f>'PTEP 2026'!N5+'PTEP 2026'!O5+'PTEP 2026'!P5+'PTEP 2026'!Q5+'PTEP 2026'!R5+'PTEP 2026'!S5+'PTEP 2026'!T5+'PTEP 2026'!U5+'PTEP 2026'!V5</f>
        <v>1</v>
      </c>
      <c r="K3072" s="1022">
        <f>'PTEP 2026'!AE5+'PTEP 2026'!AF5+'PTEP 2026'!AG5+'PTEP 2026'!AH5+'PTEP 2026'!AI5+'PTEP 2026'!AJ5+'PTEP 2026'!AK5+'PTEP 2026'!AL5+'PTEP 2026'!AM5</f>
        <v>0</v>
      </c>
      <c r="L3072" s="1031">
        <f t="shared" si="568"/>
        <v>1</v>
      </c>
      <c r="M3072" s="1031">
        <f t="shared" si="533"/>
        <v>0</v>
      </c>
      <c r="N3072" s="1022">
        <f>'PTEP 2026'!V5</f>
        <v>0</v>
      </c>
      <c r="O3072" s="1022">
        <f>'PTEP 2026'!AM5</f>
        <v>0</v>
      </c>
      <c r="P3072" s="1029" t="e">
        <f t="shared" si="550"/>
        <v>#DIV/0!</v>
      </c>
      <c r="Q3072" s="1029"/>
      <c r="R3072" s="1022">
        <f t="shared" si="538"/>
        <v>-1</v>
      </c>
      <c r="S3072" s="1022">
        <f t="shared" si="539"/>
        <v>0</v>
      </c>
    </row>
    <row r="3073" spans="1:19">
      <c r="A3073" s="1022">
        <v>4</v>
      </c>
      <c r="B3073" s="1023" t="str">
        <f>'PTEP 2026'!A6</f>
        <v>PTEP4</v>
      </c>
      <c r="C3073" s="1022" t="str">
        <f t="shared" ref="C3073:D3073" si="597">C3052</f>
        <v>PTEP</v>
      </c>
      <c r="D3073" s="1022" t="str">
        <f t="shared" si="597"/>
        <v xml:space="preserve">Programa de Transparencia y Ética Pública </v>
      </c>
      <c r="E3073" s="1022" t="str">
        <f>'PTEP 2026'!E6</f>
        <v>Oficina Asesora de Planeación</v>
      </c>
      <c r="F3073"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3073" s="1022">
        <v>9</v>
      </c>
      <c r="H3073" s="1022" t="s">
        <v>142</v>
      </c>
      <c r="I3073" s="1022">
        <f>'PTEP 2026'!Z6</f>
        <v>6</v>
      </c>
      <c r="J3073" s="1022">
        <f>'PTEP 2026'!N6+'PTEP 2026'!O6+'PTEP 2026'!P6+'PTEP 2026'!Q6+'PTEP 2026'!R6+'PTEP 2026'!S6+'PTEP 2026'!T6+'PTEP 2026'!U6+'PTEP 2026'!V6</f>
        <v>4</v>
      </c>
      <c r="K3073" s="1022">
        <f>'PTEP 2026'!AE6+'PTEP 2026'!AF6+'PTEP 2026'!AG6+'PTEP 2026'!AH6+'PTEP 2026'!AI6+'PTEP 2026'!AJ6+'PTEP 2026'!AK6+'PTEP 2026'!AL6+'PTEP 2026'!AM6</f>
        <v>0</v>
      </c>
      <c r="L3073" s="1031">
        <f t="shared" si="568"/>
        <v>0.66666666666666663</v>
      </c>
      <c r="M3073" s="1031">
        <f t="shared" si="533"/>
        <v>0</v>
      </c>
      <c r="N3073" s="1022">
        <f>'PTEP 2026'!V6</f>
        <v>1</v>
      </c>
      <c r="O3073" s="1022">
        <f>'PTEP 2026'!AM6</f>
        <v>0</v>
      </c>
      <c r="P3073" s="1029">
        <f t="shared" si="550"/>
        <v>0</v>
      </c>
      <c r="Q3073" s="1029"/>
      <c r="R3073" s="1022">
        <f t="shared" si="538"/>
        <v>-4</v>
      </c>
      <c r="S3073" s="1022">
        <f t="shared" si="539"/>
        <v>-1</v>
      </c>
    </row>
    <row r="3074" spans="1:19">
      <c r="A3074" s="1022">
        <v>5</v>
      </c>
      <c r="B3074" s="1023" t="str">
        <f>'PTEP 2026'!A7</f>
        <v>PTEP5</v>
      </c>
      <c r="C3074" s="1022" t="str">
        <f t="shared" ref="C3074:D3074" si="598">C3053</f>
        <v>PTEP</v>
      </c>
      <c r="D3074" s="1022" t="str">
        <f t="shared" si="598"/>
        <v xml:space="preserve">Programa de Transparencia y Ética Pública </v>
      </c>
      <c r="E3074" s="1022" t="str">
        <f>'PTEP 2026'!E7</f>
        <v>Oficina Asesora de Planeación</v>
      </c>
      <c r="F3074" s="1022" t="str">
        <f>'PTEP 2026'!D7</f>
        <v>Liderar la elaboración y formalización de las políticas relacionadas con LA/FT/FP​, antisoborno, antifraude de acuerdo con la versión 7 de la Guía de Gestión integral del Riesgo del DAFP</v>
      </c>
      <c r="G3074" s="1022">
        <v>9</v>
      </c>
      <c r="H3074" s="1022" t="s">
        <v>142</v>
      </c>
      <c r="I3074" s="1022">
        <f>'PTEP 2026'!Z7</f>
        <v>1</v>
      </c>
      <c r="J3074" s="1022" t="e">
        <f>'PTEP 2026'!N7+'PTEP 2026'!O7+'PTEP 2026'!P7+'PTEP 2026'!Q7+'PTEP 2026'!S7+'PTEP 2026'!#REF!+'PTEP 2026'!U7+'PTEP 2026'!#REF!+'PTEP 2026'!V7</f>
        <v>#REF!</v>
      </c>
      <c r="K3074" s="1022">
        <f>'PTEP 2026'!AE7+'PTEP 2026'!AF7+'PTEP 2026'!AG7+'PTEP 2026'!AH7+'PTEP 2026'!AI7+'PTEP 2026'!AJ7+'PTEP 2026'!AK7+'PTEP 2026'!AL7+'PTEP 2026'!AM7</f>
        <v>0</v>
      </c>
      <c r="L3074" s="1031" t="e">
        <f t="shared" si="568"/>
        <v>#REF!</v>
      </c>
      <c r="M3074" s="1031">
        <f t="shared" si="533"/>
        <v>0</v>
      </c>
      <c r="N3074" s="1022">
        <f>'PTEP 2026'!V7</f>
        <v>0</v>
      </c>
      <c r="O3074" s="1022">
        <f>'PTEP 2026'!AM7</f>
        <v>0</v>
      </c>
      <c r="P3074" s="1029" t="e">
        <f t="shared" si="550"/>
        <v>#DIV/0!</v>
      </c>
      <c r="Q3074" s="1029"/>
      <c r="R3074" s="1022" t="e">
        <f t="shared" si="538"/>
        <v>#REF!</v>
      </c>
      <c r="S3074" s="1022">
        <f t="shared" si="539"/>
        <v>0</v>
      </c>
    </row>
    <row r="3075" spans="1:19">
      <c r="A3075" s="1022">
        <v>6</v>
      </c>
      <c r="B3075" s="1023" t="str">
        <f>'PTEP 2026'!A8</f>
        <v>PTEP6</v>
      </c>
      <c r="C3075" s="1022" t="str">
        <f t="shared" ref="C3075:D3075" si="599">C3054</f>
        <v>PTEP</v>
      </c>
      <c r="D3075" s="1022" t="str">
        <f t="shared" si="599"/>
        <v xml:space="preserve">Programa de Transparencia y Ética Pública </v>
      </c>
      <c r="E3075" s="1022" t="str">
        <f>'PTEP 2026'!E8</f>
        <v xml:space="preserve">Oficina Asesora de Planeación 
Oficina de Informática y Desarrollo Tecnológico
</v>
      </c>
      <c r="F3075" s="1022" t="str">
        <f>'PTEP 2026'!D8</f>
        <v>Hacer seguimiento y socializar la matriz de riesgos del SIG; compuesta por riesgos de gestión, corrupción, seguridad de la información y fiscales. 
(Actualizar la matriz cuando aplique dado el seguimiento realizado por las 3 líneas de defensa)</v>
      </c>
      <c r="G3075" s="1022">
        <v>9</v>
      </c>
      <c r="H3075" s="1022" t="s">
        <v>142</v>
      </c>
      <c r="I3075" s="1022">
        <f>'PTEP 2026'!Z8</f>
        <v>4</v>
      </c>
      <c r="J3075" s="1022">
        <f>'PTEP 2026'!N8+'PTEP 2026'!O8+'PTEP 2026'!P8+'PTEP 2026'!Q8+'PTEP 2026'!R8+'PTEP 2026'!S8+'PTEP 2026'!T8+'PTEP 2026'!U8+'PTEP 2026'!V8</f>
        <v>3</v>
      </c>
      <c r="K3075" s="1022">
        <f>'PTEP 2026'!AE8+'PTEP 2026'!AF8+'PTEP 2026'!AG8+'PTEP 2026'!AH8+'PTEP 2026'!AI8+'PTEP 2026'!AJ8+'PTEP 2026'!AK8+'PTEP 2026'!AL8+'PTEP 2026'!AM8</f>
        <v>1</v>
      </c>
      <c r="L3075" s="1031">
        <f t="shared" si="568"/>
        <v>0.75</v>
      </c>
      <c r="M3075" s="1031">
        <f t="shared" si="533"/>
        <v>0.25</v>
      </c>
      <c r="N3075" s="1022">
        <f>'PTEP 2026'!V8</f>
        <v>0</v>
      </c>
      <c r="O3075" s="1022">
        <f>'PTEP 2026'!AM8</f>
        <v>0</v>
      </c>
      <c r="P3075" s="1029" t="e">
        <f t="shared" si="550"/>
        <v>#DIV/0!</v>
      </c>
      <c r="Q3075" s="1029"/>
      <c r="R3075" s="1022">
        <f t="shared" si="538"/>
        <v>-2</v>
      </c>
      <c r="S3075" s="1022">
        <f t="shared" si="539"/>
        <v>0</v>
      </c>
    </row>
    <row r="3076" spans="1:19">
      <c r="A3076" s="1022">
        <v>7</v>
      </c>
      <c r="B3076" s="1023" t="str">
        <f>'PTEP 2026'!A9</f>
        <v>PTEP7</v>
      </c>
      <c r="C3076" s="1022" t="str">
        <f t="shared" ref="C3076:D3076" si="600">C3055</f>
        <v>PTEP</v>
      </c>
      <c r="D3076" s="1022" t="str">
        <f t="shared" si="600"/>
        <v xml:space="preserve">Programa de Transparencia y Ética Pública </v>
      </c>
      <c r="E3076" s="1022" t="str">
        <f>'PTEP 2026'!E9</f>
        <v>Gestión de talento humano</v>
      </c>
      <c r="F3076" s="1022" t="str">
        <f>'PTEP 2026'!D9</f>
        <v xml:space="preserve">Revisar y actualizar el procedimiento A-04-P-028 CONFLICTO DE INTERESES, validando que los lineamientos requeridos en la guía para la gestión integral del riesgo (V7), se encuentren documentados en dicho procedimiento.  </v>
      </c>
      <c r="G3076" s="1022">
        <v>9</v>
      </c>
      <c r="H3076" s="1022" t="s">
        <v>142</v>
      </c>
      <c r="I3076" s="1022">
        <f>'PTEP 2026'!Z9</f>
        <v>2</v>
      </c>
      <c r="J3076" s="1022">
        <f>'PTEP 2026'!N9+'PTEP 2026'!O9+'PTEP 2026'!P9+'PTEP 2026'!Q9+'PTEP 2026'!R9+'PTEP 2026'!S9+'PTEP 2026'!T9+'PTEP 2026'!U9+'PTEP 2026'!V9</f>
        <v>1</v>
      </c>
      <c r="K3076" s="1022">
        <f>'PTEP 2026'!AE9+'PTEP 2026'!AF9+'PTEP 2026'!AG9+'PTEP 2026'!AH9+'PTEP 2026'!AI9+'PTEP 2026'!AJ9+'PTEP 2026'!AK9+'PTEP 2026'!AL9+'PTEP 2026'!AM9</f>
        <v>0</v>
      </c>
      <c r="L3076" s="1031">
        <f t="shared" si="568"/>
        <v>0.5</v>
      </c>
      <c r="M3076" s="1031">
        <f t="shared" si="533"/>
        <v>0</v>
      </c>
      <c r="N3076" s="1022">
        <f>'PTEP 2026'!V9</f>
        <v>0</v>
      </c>
      <c r="O3076" s="1022">
        <f>'PTEP 2026'!AM9</f>
        <v>0</v>
      </c>
      <c r="P3076" s="1029" t="e">
        <f t="shared" si="550"/>
        <v>#DIV/0!</v>
      </c>
      <c r="Q3076" s="1029"/>
      <c r="R3076" s="1022">
        <f t="shared" si="538"/>
        <v>-1</v>
      </c>
      <c r="S3076" s="1022">
        <f t="shared" si="539"/>
        <v>0</v>
      </c>
    </row>
    <row r="3077" spans="1:19">
      <c r="A3077" s="1022">
        <v>8</v>
      </c>
      <c r="B3077" s="1023" t="str">
        <f>'PTEP 2026'!A10</f>
        <v>PTEP8</v>
      </c>
      <c r="C3077" s="1022" t="str">
        <f t="shared" ref="C3077:D3077" si="601">C3056</f>
        <v>PTEP</v>
      </c>
      <c r="D3077" s="1022" t="str">
        <f t="shared" si="601"/>
        <v xml:space="preserve">Programa de Transparencia y Ética Pública </v>
      </c>
      <c r="E3077" s="1022" t="str">
        <f>'PTEP 2026'!E10</f>
        <v>Oficina Asesora de Planeación / Secretaría general / asesoría Jurídica</v>
      </c>
      <c r="F3077" s="1022" t="str">
        <f>'PTEP 2026'!D10</f>
        <v xml:space="preserve">Liderar la elaboración del Procedimiento para el  reporte de operaciones sospechosas en el INM de acuerdo con la versión 7 de la Guía de Gestión integral del Riesgo del DAFP </v>
      </c>
      <c r="G3077" s="1022">
        <v>9</v>
      </c>
      <c r="H3077" s="1022" t="s">
        <v>142</v>
      </c>
      <c r="I3077" s="1022">
        <f>'PTEP 2026'!Z10</f>
        <v>2</v>
      </c>
      <c r="J3077" s="1022">
        <f>'PTEP 2026'!N10+'PTEP 2026'!O10+'PTEP 2026'!P10+'PTEP 2026'!Q10+'PTEP 2026'!R10+'PTEP 2026'!S10+'PTEP 2026'!T10+'PTEP 2026'!U10+'PTEP 2026'!V10</f>
        <v>1</v>
      </c>
      <c r="K3077" s="1022">
        <f>'PTEP 2026'!AE10+'PTEP 2026'!AF10+'PTEP 2026'!AG10+'PTEP 2026'!AH10+'PTEP 2026'!AI10+'PTEP 2026'!AJ10+'PTEP 2026'!AK10+'PTEP 2026'!AL10+'PTEP 2026'!AM10</f>
        <v>0</v>
      </c>
      <c r="L3077" s="1031">
        <f t="shared" si="568"/>
        <v>0.5</v>
      </c>
      <c r="M3077" s="1031">
        <f t="shared" si="533"/>
        <v>0</v>
      </c>
      <c r="N3077" s="1022">
        <f>'PTEP 2026'!V10</f>
        <v>0</v>
      </c>
      <c r="O3077" s="1022">
        <f>'PTEP 2026'!AM10</f>
        <v>0</v>
      </c>
      <c r="P3077" s="1029" t="e">
        <f t="shared" si="550"/>
        <v>#DIV/0!</v>
      </c>
      <c r="Q3077" s="1029"/>
      <c r="R3077" s="1022">
        <f t="shared" si="538"/>
        <v>-1</v>
      </c>
      <c r="S3077" s="1022">
        <f t="shared" si="539"/>
        <v>0</v>
      </c>
    </row>
    <row r="3078" spans="1:19">
      <c r="A3078" s="1022">
        <v>9</v>
      </c>
      <c r="B3078" s="1023" t="str">
        <f>'PTEP 2026'!A11</f>
        <v>PTEP9</v>
      </c>
      <c r="C3078" s="1022" t="str">
        <f t="shared" ref="C3078:D3078" si="602">C3057</f>
        <v>PTEP</v>
      </c>
      <c r="D3078" s="1022" t="str">
        <f t="shared" si="602"/>
        <v xml:space="preserve">Programa de Transparencia y Ética Pública </v>
      </c>
      <c r="E3078" s="1022" t="str">
        <f>'PTEP 2026'!E11</f>
        <v>Subdirección de Servicios Metrológicos y Relación con el Ciudadano</v>
      </c>
      <c r="F3078"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3078" s="1022">
        <v>9</v>
      </c>
      <c r="H3078" s="1022" t="s">
        <v>142</v>
      </c>
      <c r="I3078" s="1022">
        <f>'PTEP 2026'!Z11</f>
        <v>3</v>
      </c>
      <c r="J3078" s="1022">
        <f>'PTEP 2026'!N11+'PTEP 2026'!O11+'PTEP 2026'!P11+'PTEP 2026'!Q11+'PTEP 2026'!R11+'PTEP 2026'!S11+'PTEP 2026'!T11+'PTEP 2026'!U11+'PTEP 2026'!V11</f>
        <v>1</v>
      </c>
      <c r="K3078" s="1022">
        <f>'PTEP 2026'!AE11+'PTEP 2026'!AF11+'PTEP 2026'!AG11+'PTEP 2026'!AH11+'PTEP 2026'!AI11+'PTEP 2026'!AJ11+'PTEP 2026'!AK11+'PTEP 2026'!AL11+'PTEP 2026'!AM11</f>
        <v>0</v>
      </c>
      <c r="L3078" s="1031">
        <f t="shared" si="568"/>
        <v>0.33333333333333331</v>
      </c>
      <c r="M3078" s="1031">
        <f t="shared" si="533"/>
        <v>0</v>
      </c>
      <c r="N3078" s="1022">
        <f>'PTEP 2026'!V11</f>
        <v>0</v>
      </c>
      <c r="O3078" s="1022">
        <f>'PTEP 2026'!AM11</f>
        <v>0</v>
      </c>
      <c r="P3078" s="1029" t="e">
        <f t="shared" si="550"/>
        <v>#DIV/0!</v>
      </c>
      <c r="Q3078" s="1029"/>
      <c r="R3078" s="1022">
        <f t="shared" si="538"/>
        <v>-1</v>
      </c>
      <c r="S3078" s="1022">
        <f t="shared" si="539"/>
        <v>0</v>
      </c>
    </row>
    <row r="3079" spans="1:19">
      <c r="A3079" s="1022">
        <v>10</v>
      </c>
      <c r="B3079" s="1023" t="str">
        <f>'PTEP 2026'!A12</f>
        <v>PTEP10</v>
      </c>
      <c r="C3079" s="1022" t="str">
        <f t="shared" ref="C3079:D3079" si="603">C3058</f>
        <v>PTEP</v>
      </c>
      <c r="D3079" s="1022" t="str">
        <f t="shared" si="603"/>
        <v xml:space="preserve">Programa de Transparencia y Ética Pública </v>
      </c>
      <c r="E3079" s="1022" t="str">
        <f>'PTEP 2026'!E12</f>
        <v>Oficina de Control Interno</v>
      </c>
      <c r="F3079" s="1022" t="str">
        <f>'PTEP 2026'!D12</f>
        <v>Realizar seguimiento de tercera línea a los riesgos identificados en la matriz de riesgos de corrupción en los tiempos establecidos por ley y asegurar publicación de resultados en la página web</v>
      </c>
      <c r="G3079" s="1022">
        <v>9</v>
      </c>
      <c r="H3079" s="1022" t="s">
        <v>142</v>
      </c>
      <c r="I3079" s="1022">
        <f>'PTEP 2026'!Z12</f>
        <v>1</v>
      </c>
      <c r="J3079" s="1022">
        <f>'PTEP 2026'!N12+'PTEP 2026'!O12+'PTEP 2026'!P12+'PTEP 2026'!Q12+'PTEP 2026'!R12+'PTEP 2026'!S12+'PTEP 2026'!T12+'PTEP 2026'!U12+'PTEP 2026'!V12</f>
        <v>1</v>
      </c>
      <c r="K3079" s="1022">
        <f>'PTEP 2026'!AE12+'PTEP 2026'!AF12+'PTEP 2026'!AG12+'PTEP 2026'!AH12+'PTEP 2026'!AI12+'PTEP 2026'!AJ12+'PTEP 2026'!AK12+'PTEP 2026'!AL12+'PTEP 2026'!AM12</f>
        <v>0</v>
      </c>
      <c r="L3079" s="1031">
        <f t="shared" si="568"/>
        <v>1</v>
      </c>
      <c r="M3079" s="1031">
        <f t="shared" ref="M3079:M3080" si="604">K3079/I3079</f>
        <v>0</v>
      </c>
      <c r="N3079" s="1022">
        <f>'PTEP 2026'!V12</f>
        <v>0</v>
      </c>
      <c r="O3079" s="1022">
        <f>'PTEP 2026'!AM12</f>
        <v>0</v>
      </c>
      <c r="P3079" s="1029" t="e">
        <f t="shared" si="550"/>
        <v>#DIV/0!</v>
      </c>
      <c r="Q3079" s="1029"/>
      <c r="R3079" s="1022">
        <f t="shared" si="538"/>
        <v>-1</v>
      </c>
      <c r="S3079" s="1022">
        <f t="shared" si="539"/>
        <v>0</v>
      </c>
    </row>
    <row r="3080" spans="1:19">
      <c r="A3080" s="1022">
        <v>11</v>
      </c>
      <c r="B3080" s="1023" t="str">
        <f>'PTEP 2026'!A13</f>
        <v>PTEP11</v>
      </c>
      <c r="C3080" s="1022" t="str">
        <f t="shared" ref="C3080:D3080" si="605">C3059</f>
        <v>PTEP</v>
      </c>
      <c r="D3080" s="1022" t="str">
        <f t="shared" si="605"/>
        <v xml:space="preserve">Programa de Transparencia y Ética Pública </v>
      </c>
      <c r="E3080" s="1022" t="str">
        <f>'PTEP 2026'!E13</f>
        <v>Oficina de Control Interno</v>
      </c>
      <c r="F3080" s="1022" t="str">
        <f>'PTEP 2026'!D13</f>
        <v>Realizar seguimiento de tercera línea al programa de transparencia y ética pública en los tiempos establecidos por ley, asegurar publicación de resultados en la página web</v>
      </c>
      <c r="G3080" s="1022">
        <v>9</v>
      </c>
      <c r="H3080" s="1022" t="s">
        <v>142</v>
      </c>
      <c r="I3080" s="1022">
        <f>'PTEP 2026'!Z13</f>
        <v>1</v>
      </c>
      <c r="J3080" s="1022">
        <f>'PTEP 2026'!N13+'PTEP 2026'!O13+'PTEP 2026'!P13+'PTEP 2026'!Q13+'PTEP 2026'!R13+'PTEP 2026'!S13+'PTEP 2026'!T13+'PTEP 2026'!U13+'PTEP 2026'!V13</f>
        <v>0</v>
      </c>
      <c r="K3080" s="1022">
        <f>'PTEP 2026'!AE13+'PTEP 2026'!AF13+'PTEP 2026'!AG13+'PTEP 2026'!AH13+'PTEP 2026'!AI13+'PTEP 2026'!AJ13+'PTEP 2026'!AK13+'PTEP 2026'!AL13+'PTEP 2026'!AM13</f>
        <v>0</v>
      </c>
      <c r="L3080" s="1031">
        <f t="shared" si="568"/>
        <v>0</v>
      </c>
      <c r="M3080" s="1031">
        <f t="shared" si="604"/>
        <v>0</v>
      </c>
      <c r="N3080" s="1022">
        <f>'PTEP 2026'!V13</f>
        <v>0</v>
      </c>
      <c r="O3080" s="1022">
        <f>'PTEP 2026'!AM13</f>
        <v>0</v>
      </c>
      <c r="P3080" s="1029" t="e">
        <f t="shared" si="550"/>
        <v>#DIV/0!</v>
      </c>
      <c r="Q3080" s="1029"/>
      <c r="R3080" s="1022">
        <f t="shared" si="538"/>
        <v>0</v>
      </c>
      <c r="S3080" s="1022">
        <f t="shared" si="539"/>
        <v>0</v>
      </c>
    </row>
    <row r="3081" spans="1:19">
      <c r="A3081" s="1022">
        <v>12</v>
      </c>
      <c r="B3081" s="1023" t="str">
        <f>'PTEP 2026'!A14</f>
        <v>PTEP12</v>
      </c>
      <c r="C3081" s="1022" t="str">
        <f t="shared" ref="C3081:D3081" si="606">C3060</f>
        <v>PTEP</v>
      </c>
      <c r="D3081" s="1022" t="str">
        <f t="shared" si="606"/>
        <v xml:space="preserve">Programa de Transparencia y Ética Pública </v>
      </c>
      <c r="E3081" s="1022" t="str">
        <f>'PTEP 2026'!E14</f>
        <v>Subdirección de Servicios Metrológicos y Relación con el Ciudadano
OAP</v>
      </c>
      <c r="F3081" s="1022" t="str">
        <f>'PTEP 2026'!D14</f>
        <v>Redes internas: 
Construir y mantener un repositorio interno en la INMtranet de preguntas frecuentes sobre transparencia, acceso a la información, conflictos de interés y canales de denuncia.</v>
      </c>
      <c r="G3081" s="1022">
        <v>9</v>
      </c>
      <c r="H3081" s="1022" t="s">
        <v>142</v>
      </c>
      <c r="I3081" s="1022">
        <f>'PTEP 2026'!Z14</f>
        <v>1</v>
      </c>
      <c r="J3081" s="1022">
        <f>'PTEP 2026'!N14+'PTEP 2026'!O14+'PTEP 2026'!P14+'PTEP 2026'!Q14+'PTEP 2026'!R14+'PTEP 2026'!S14+'PTEP 2026'!T14+'PTEP 2026'!U14+'PTEP 2026'!V14</f>
        <v>0</v>
      </c>
      <c r="K3081" s="1022">
        <f>'PTEP 2026'!AE14+'PTEP 2026'!AF14+'PTEP 2026'!AG14+'PTEP 2026'!AH14+'PTEP 2026'!AI14+'PTEP 2026'!AJ14+'PTEP 2026'!AK14+'PTEP 2026'!AL14+'PTEP 2026'!AM14</f>
        <v>0</v>
      </c>
      <c r="L3081" s="1031">
        <f>J3081/I3081</f>
        <v>0</v>
      </c>
      <c r="M3081" s="1031">
        <f>K3081/I3081</f>
        <v>0</v>
      </c>
      <c r="N3081" s="1022">
        <f>'PTEP 2026'!V14</f>
        <v>0</v>
      </c>
      <c r="O3081" s="1022">
        <f>'PTEP 2026'!AM14</f>
        <v>0</v>
      </c>
      <c r="P3081" s="1029" t="e">
        <f t="shared" si="550"/>
        <v>#DIV/0!</v>
      </c>
      <c r="Q3081" s="1029"/>
      <c r="R3081" s="1022">
        <f t="shared" si="538"/>
        <v>0</v>
      </c>
      <c r="S3081" s="1022">
        <f t="shared" si="539"/>
        <v>0</v>
      </c>
    </row>
    <row r="3082" spans="1:19">
      <c r="A3082" s="1022">
        <v>13</v>
      </c>
      <c r="B3082" s="1023" t="str">
        <f>'PTEP 2026'!A15</f>
        <v>PTEP13</v>
      </c>
      <c r="C3082" s="1022" t="str">
        <f t="shared" ref="C3082:D3082" si="607">C3061</f>
        <v>PTEP</v>
      </c>
      <c r="D3082" s="1022" t="str">
        <f t="shared" si="607"/>
        <v xml:space="preserve">Programa de Transparencia y Ética Pública </v>
      </c>
      <c r="E3082" s="1022" t="str">
        <f>'PTEP 2026'!E15</f>
        <v>Subdirección de Servicios Metrológicos y Relación con el Ciudadano
OAP</v>
      </c>
      <c r="F3082" s="1022" t="str">
        <f>'PTEP 2026'!D15</f>
        <v xml:space="preserve">Realizar cada mes, publicación de piezas gráficas o infografías de los canales de denuncia, vigentes para el año 2026. </v>
      </c>
      <c r="G3082" s="1022">
        <v>9</v>
      </c>
      <c r="H3082" s="1022" t="s">
        <v>142</v>
      </c>
      <c r="I3082" s="1022">
        <f>'PTEP 2026'!Z15</f>
        <v>8</v>
      </c>
      <c r="J3082" s="1022">
        <f>'PTEP 2026'!N15+'PTEP 2026'!O15+'PTEP 2026'!P15+'PTEP 2026'!Q15+'PTEP 2026'!R15+'PTEP 2026'!S15+'PTEP 2026'!T15+'PTEP 2026'!U15+'PTEP 2026'!V15</f>
        <v>8</v>
      </c>
      <c r="K3082" s="1022">
        <f>'PTEP 2026'!AE15+'PTEP 2026'!AF15+'PTEP 2026'!AG15+'PTEP 2026'!AH15+'PTEP 2026'!AI15+'PTEP 2026'!AJ15+'PTEP 2026'!AK15+'PTEP 2026'!AL15+'PTEP 2026'!AM15</f>
        <v>2</v>
      </c>
      <c r="L3082" s="1031">
        <f t="shared" ref="L3082:L3094" si="608">J3082/I3082</f>
        <v>1</v>
      </c>
      <c r="M3082" s="1031">
        <f t="shared" ref="M3082:M3094" si="609">K3082/I3082</f>
        <v>0.25</v>
      </c>
      <c r="N3082" s="1022">
        <f>'PTEP 2026'!V15</f>
        <v>1</v>
      </c>
      <c r="O3082" s="1022">
        <f>'PTEP 2026'!AM15</f>
        <v>0</v>
      </c>
      <c r="P3082" s="1029">
        <f t="shared" ref="P3082:P3094" si="610">O3082/N3082</f>
        <v>0</v>
      </c>
      <c r="Q3082" s="1029"/>
      <c r="R3082" s="1030">
        <f t="shared" ref="R3082:R3094" si="611">K3082-J3082</f>
        <v>-6</v>
      </c>
      <c r="S3082" s="1030">
        <f t="shared" ref="S3082:S3094" si="612">O3082-N3082</f>
        <v>-1</v>
      </c>
    </row>
    <row r="3083" spans="1:19">
      <c r="A3083" s="1022">
        <v>14</v>
      </c>
      <c r="B3083" s="1023" t="str">
        <f>'PTEP 2026'!A16</f>
        <v>PTEP14</v>
      </c>
      <c r="C3083" s="1022" t="str">
        <f t="shared" ref="C3083:D3083" si="613">C3062</f>
        <v>PTEP</v>
      </c>
      <c r="D3083" s="1022" t="str">
        <f t="shared" si="613"/>
        <v xml:space="preserve">Programa de Transparencia y Ética Pública </v>
      </c>
      <c r="E3083" s="1022" t="str">
        <f>'PTEP 2026'!E16</f>
        <v>Oficina Asesora de Planeación</v>
      </c>
      <c r="F3083" s="1022" t="str">
        <f>'PTEP 2026'!D16</f>
        <v>Elaborar un informe de socialización y difusión de temas relacionados con cultura LA/FT/FP​ y Gestión Antisoborno, publicado en la página web de INM</v>
      </c>
      <c r="G3083" s="1022">
        <v>9</v>
      </c>
      <c r="H3083" s="1022" t="s">
        <v>142</v>
      </c>
      <c r="I3083" s="1022">
        <f>'PTEP 2026'!Z16</f>
        <v>4</v>
      </c>
      <c r="J3083" s="1022">
        <f>'PTEP 2026'!N16+'PTEP 2026'!O16+'PTEP 2026'!P16+'PTEP 2026'!Q16+'PTEP 2026'!R16+'PTEP 2026'!S16+'PTEP 2026'!T16+'PTEP 2026'!U16+'PTEP 2026'!V16</f>
        <v>2</v>
      </c>
      <c r="K3083" s="1022">
        <f>'PTEP 2026'!AE16+'PTEP 2026'!AF16+'PTEP 2026'!AG16+'PTEP 2026'!AH16+'PTEP 2026'!AI16+'PTEP 2026'!AJ16+'PTEP 2026'!AK16+'PTEP 2026'!AL16+'PTEP 2026'!AM16</f>
        <v>0</v>
      </c>
      <c r="L3083" s="1031">
        <f t="shared" si="608"/>
        <v>0.5</v>
      </c>
      <c r="M3083" s="1031">
        <f t="shared" si="609"/>
        <v>0</v>
      </c>
      <c r="N3083" s="1022">
        <f>'PTEP 2026'!V16</f>
        <v>0</v>
      </c>
      <c r="O3083" s="1022">
        <f>'PTEP 2026'!AM16</f>
        <v>0</v>
      </c>
      <c r="P3083" s="1029" t="e">
        <f t="shared" si="610"/>
        <v>#DIV/0!</v>
      </c>
      <c r="Q3083" s="1029"/>
      <c r="R3083" s="1030">
        <f t="shared" si="611"/>
        <v>-2</v>
      </c>
      <c r="S3083" s="1030">
        <f t="shared" si="612"/>
        <v>0</v>
      </c>
    </row>
    <row r="3084" spans="1:19">
      <c r="A3084" s="1022">
        <v>15</v>
      </c>
      <c r="B3084" s="1023" t="str">
        <f>'PTEP 2026'!A17</f>
        <v>PTEP15</v>
      </c>
      <c r="C3084" s="1022" t="str">
        <f t="shared" ref="C3084:D3084" si="614">C3063</f>
        <v>PTEP</v>
      </c>
      <c r="D3084" s="1022" t="str">
        <f t="shared" si="614"/>
        <v xml:space="preserve">Programa de Transparencia y Ética Pública </v>
      </c>
      <c r="E3084" s="1022" t="str">
        <f>'PTEP 2026'!E17</f>
        <v>Oficina Asesora de Planeación / Talento Humano</v>
      </c>
      <c r="F3084" s="1022" t="str">
        <f>'PTEP 2026'!D17</f>
        <v>Aplicar encuesta sobre el Código de ética, integridad y conflicto de interés</v>
      </c>
      <c r="G3084" s="1022">
        <v>9</v>
      </c>
      <c r="H3084" s="1022" t="s">
        <v>142</v>
      </c>
      <c r="I3084" s="1022">
        <f>'PTEP 2026'!Z17</f>
        <v>2</v>
      </c>
      <c r="J3084" s="1022">
        <f>'PTEP 2026'!N17+'PTEP 2026'!O17+'PTEP 2026'!P17+'PTEP 2026'!Q17+'PTEP 2026'!R17+'PTEP 2026'!S17+'PTEP 2026'!T17+'PTEP 2026'!U17+'PTEP 2026'!V17</f>
        <v>2</v>
      </c>
      <c r="K3084" s="1022">
        <f>'PTEP 2026'!AE17+'PTEP 2026'!AF17+'PTEP 2026'!AG17+'PTEP 2026'!AH17+'PTEP 2026'!AI17+'PTEP 2026'!AJ17+'PTEP 2026'!AK17+'PTEP 2026'!AL17+'PTEP 2026'!AM17</f>
        <v>1</v>
      </c>
      <c r="L3084" s="1031">
        <f t="shared" si="608"/>
        <v>1</v>
      </c>
      <c r="M3084" s="1031">
        <f t="shared" si="609"/>
        <v>0.5</v>
      </c>
      <c r="N3084" s="1022">
        <f>'PTEP 2026'!V17</f>
        <v>0</v>
      </c>
      <c r="O3084" s="1022">
        <f>'PTEP 2026'!AM17</f>
        <v>0</v>
      </c>
      <c r="P3084" s="1029" t="e">
        <f t="shared" si="610"/>
        <v>#DIV/0!</v>
      </c>
      <c r="Q3084" s="1029"/>
      <c r="R3084" s="1030">
        <f t="shared" si="611"/>
        <v>-1</v>
      </c>
      <c r="S3084" s="1030">
        <f t="shared" si="612"/>
        <v>0</v>
      </c>
    </row>
    <row r="3085" spans="1:19">
      <c r="A3085" s="1022">
        <v>16</v>
      </c>
      <c r="B3085" s="1023" t="str">
        <f>'PTEP 2026'!A18</f>
        <v>PTEP16</v>
      </c>
      <c r="C3085" s="1022" t="str">
        <f t="shared" ref="C3085:D3085" si="615">C3064</f>
        <v>PTEP</v>
      </c>
      <c r="D3085" s="1022" t="str">
        <f t="shared" si="615"/>
        <v xml:space="preserve">Programa de Transparencia y Ética Pública </v>
      </c>
      <c r="E3085" s="1022" t="str">
        <f>'PTEP 2026'!E18</f>
        <v>Oficina Asesora de Planeación</v>
      </c>
      <c r="F3085" s="1022" t="str">
        <f>'PTEP 2026'!D18</f>
        <v>Velar por la realización de la Declaración de bienes, rentas y conflictos de intereses Ley 2013 de 2019 gestionada desde el proceso de talento humano</v>
      </c>
      <c r="G3085" s="1022">
        <v>9</v>
      </c>
      <c r="H3085" s="1022" t="s">
        <v>142</v>
      </c>
      <c r="I3085" s="1022">
        <f>'PTEP 2026'!Z18</f>
        <v>1</v>
      </c>
      <c r="J3085" s="1022">
        <f>'PTEP 2026'!N18+'PTEP 2026'!O18+'PTEP 2026'!P18+'PTEP 2026'!Q18+'PTEP 2026'!R18+'PTEP 2026'!S18+'PTEP 2026'!T18+'PTEP 2026'!U18+'PTEP 2026'!V18</f>
        <v>1</v>
      </c>
      <c r="K3085" s="1022">
        <f>'PTEP 2026'!AE18+'PTEP 2026'!AF18+'PTEP 2026'!AG18+'PTEP 2026'!AH18+'PTEP 2026'!AI18+'PTEP 2026'!AJ18+'PTEP 2026'!AK18+'PTEP 2026'!AL18+'PTEP 2026'!AM18</f>
        <v>0</v>
      </c>
      <c r="L3085" s="1031">
        <f t="shared" si="608"/>
        <v>1</v>
      </c>
      <c r="M3085" s="1031">
        <f t="shared" si="609"/>
        <v>0</v>
      </c>
      <c r="N3085" s="1022">
        <f>'PTEP 2026'!V18</f>
        <v>0</v>
      </c>
      <c r="O3085" s="1022">
        <f>'PTEP 2026'!AM18</f>
        <v>0</v>
      </c>
      <c r="P3085" s="1029" t="e">
        <f t="shared" si="610"/>
        <v>#DIV/0!</v>
      </c>
      <c r="Q3085" s="1029"/>
      <c r="R3085" s="1030">
        <f t="shared" si="611"/>
        <v>-1</v>
      </c>
      <c r="S3085" s="1030">
        <f t="shared" si="612"/>
        <v>0</v>
      </c>
    </row>
    <row r="3086" spans="1:19">
      <c r="A3086" s="1022">
        <v>17</v>
      </c>
      <c r="B3086" s="1023" t="str">
        <f>'PTEP 2026'!A19</f>
        <v>PTEP17</v>
      </c>
      <c r="C3086" s="1022" t="str">
        <f t="shared" ref="C3086:D3086" si="616">C3065</f>
        <v>PTEP</v>
      </c>
      <c r="D3086" s="1022" t="str">
        <f t="shared" si="616"/>
        <v xml:space="preserve">Programa de Transparencia y Ética Pública </v>
      </c>
      <c r="E3086" s="1022" t="str">
        <f>'PTEP 2026'!E19</f>
        <v>Subdirección de Servicios Metrológicos y Relación con el Ciudadano
OAP</v>
      </c>
      <c r="F3086"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3086" s="1022">
        <v>9</v>
      </c>
      <c r="H3086" s="1022" t="s">
        <v>142</v>
      </c>
      <c r="I3086" s="1022">
        <f>'PTEP 2026'!Z19</f>
        <v>1</v>
      </c>
      <c r="J3086" s="1022">
        <f>'PTEP 2026'!N19+'PTEP 2026'!O19+'PTEP 2026'!P19+'PTEP 2026'!Q19+'PTEP 2026'!R19+'PTEP 2026'!S19+'PTEP 2026'!T19+'PTEP 2026'!U19+'PTEP 2026'!V19</f>
        <v>0</v>
      </c>
      <c r="K3086" s="1022">
        <f>'PTEP 2026'!AE19+'PTEP 2026'!AF19+'PTEP 2026'!AG19+'PTEP 2026'!AH19+'PTEP 2026'!AI19+'PTEP 2026'!AJ19+'PTEP 2026'!AK19+'PTEP 2026'!AL19+'PTEP 2026'!AM19</f>
        <v>0</v>
      </c>
      <c r="L3086" s="1031">
        <f t="shared" si="608"/>
        <v>0</v>
      </c>
      <c r="M3086" s="1031">
        <f t="shared" si="609"/>
        <v>0</v>
      </c>
      <c r="N3086" s="1022">
        <f>'PTEP 2026'!V19</f>
        <v>0</v>
      </c>
      <c r="O3086" s="1022">
        <f>'PTEP 2026'!AM19</f>
        <v>0</v>
      </c>
      <c r="P3086" s="1029" t="e">
        <f t="shared" si="610"/>
        <v>#DIV/0!</v>
      </c>
      <c r="Q3086" s="1029"/>
      <c r="R3086" s="1030">
        <f t="shared" si="611"/>
        <v>0</v>
      </c>
      <c r="S3086" s="1030">
        <f t="shared" si="612"/>
        <v>0</v>
      </c>
    </row>
    <row r="3087" spans="1:19">
      <c r="A3087" s="1022">
        <v>18</v>
      </c>
      <c r="B3087" s="1023" t="str">
        <f>'PTEP 2026'!A20</f>
        <v>PTEP18</v>
      </c>
      <c r="C3087" s="1022" t="str">
        <f t="shared" ref="C3087:D3087" si="617">C3066</f>
        <v>PTEP</v>
      </c>
      <c r="D3087" s="1022" t="str">
        <f t="shared" si="617"/>
        <v xml:space="preserve">Programa de Transparencia y Ética Pública </v>
      </c>
      <c r="E3087" s="1022" t="str">
        <f>'PTEP 2026'!E20</f>
        <v>Oficina Asesora de Planeación</v>
      </c>
      <c r="F3087" s="1022" t="str">
        <f>'PTEP 2026'!D20</f>
        <v>Reportar en el aplicativo de datos abiertos de MinTIC (https://www.datos.gov.co/) los set de datos obligatorios e históricos definidos por el INM</v>
      </c>
      <c r="G3087" s="1022">
        <v>9</v>
      </c>
      <c r="H3087" s="1022" t="s">
        <v>142</v>
      </c>
      <c r="I3087" s="1022">
        <f>'PTEP 2026'!Z20</f>
        <v>2</v>
      </c>
      <c r="J3087" s="1022">
        <f>'PTEP 2026'!N20+'PTEP 2026'!O20+'PTEP 2026'!P20+'PTEP 2026'!Q20+'PTEP 2026'!R20+'PTEP 2026'!S20+'PTEP 2026'!T20+'PTEP 2026'!U20+'PTEP 2026'!V20</f>
        <v>2</v>
      </c>
      <c r="K3087" s="1022">
        <f>'PTEP 2026'!AE20+'PTEP 2026'!AF20+'PTEP 2026'!AG20+'PTEP 2026'!AH20+'PTEP 2026'!AI20+'PTEP 2026'!AJ20+'PTEP 2026'!AK20+'PTEP 2026'!AL20+'PTEP 2026'!AM20</f>
        <v>1</v>
      </c>
      <c r="L3087" s="1031">
        <f t="shared" si="608"/>
        <v>1</v>
      </c>
      <c r="M3087" s="1031">
        <f t="shared" si="609"/>
        <v>0.5</v>
      </c>
      <c r="N3087" s="1022">
        <f>'PTEP 2026'!V20</f>
        <v>1</v>
      </c>
      <c r="O3087" s="1022">
        <f>'PTEP 2026'!AM20</f>
        <v>0</v>
      </c>
      <c r="P3087" s="1029">
        <f t="shared" si="610"/>
        <v>0</v>
      </c>
      <c r="Q3087" s="1029"/>
      <c r="R3087" s="1030">
        <f t="shared" si="611"/>
        <v>-1</v>
      </c>
      <c r="S3087" s="1030">
        <f t="shared" si="612"/>
        <v>-1</v>
      </c>
    </row>
    <row r="3088" spans="1:19">
      <c r="A3088" s="1022">
        <v>19</v>
      </c>
      <c r="B3088" s="1023" t="str">
        <f>'PTEP 2026'!A21</f>
        <v>PTEP19</v>
      </c>
      <c r="C3088" s="1022" t="str">
        <f t="shared" ref="C3088:D3088" si="618">C3067</f>
        <v>PTEP</v>
      </c>
      <c r="D3088" s="1022" t="str">
        <f t="shared" si="618"/>
        <v xml:space="preserve">Programa de Transparencia y Ética Pública </v>
      </c>
      <c r="E3088" s="1022" t="str">
        <f>'PTEP 2026'!E21</f>
        <v>Subdirección de Servicios Metrológicos y Relación con el Ciudadano
OAP</v>
      </c>
      <c r="F3088" s="1022" t="str">
        <f>'PTEP 2026'!D21</f>
        <v>Diligenciar y reportar ante la Procuraduría General de la Nación la matriz del Índice de Transparencia y Acceso a la Información Pública – ITA</v>
      </c>
      <c r="G3088" s="1022">
        <v>9</v>
      </c>
      <c r="H3088" s="1022" t="s">
        <v>142</v>
      </c>
      <c r="I3088" s="1022">
        <f>'PTEP 2026'!Z21</f>
        <v>1</v>
      </c>
      <c r="J3088" s="1022">
        <f>'PTEP 2026'!N21+'PTEP 2026'!O21+'PTEP 2026'!P21+'PTEP 2026'!Q21+'PTEP 2026'!R21+'PTEP 2026'!S21+'PTEP 2026'!T21+'PTEP 2026'!U21+'PTEP 2026'!V21</f>
        <v>0</v>
      </c>
      <c r="K3088" s="1022">
        <f>'PTEP 2026'!AE21+'PTEP 2026'!AF21+'PTEP 2026'!AG21+'PTEP 2026'!AH21+'PTEP 2026'!AI21+'PTEP 2026'!AJ21+'PTEP 2026'!AK21+'PTEP 2026'!AL21+'PTEP 2026'!AM21</f>
        <v>0</v>
      </c>
      <c r="L3088" s="1031">
        <f t="shared" si="608"/>
        <v>0</v>
      </c>
      <c r="M3088" s="1031">
        <f t="shared" si="609"/>
        <v>0</v>
      </c>
      <c r="N3088" s="1022">
        <f>'PTEP 2026'!V21</f>
        <v>0</v>
      </c>
      <c r="O3088" s="1022">
        <f>'PTEP 2026'!AM21</f>
        <v>0</v>
      </c>
      <c r="P3088" s="1029" t="e">
        <f t="shared" si="610"/>
        <v>#DIV/0!</v>
      </c>
      <c r="Q3088" s="1029"/>
      <c r="R3088" s="1030">
        <f t="shared" si="611"/>
        <v>0</v>
      </c>
      <c r="S3088" s="1030">
        <f t="shared" si="612"/>
        <v>0</v>
      </c>
    </row>
    <row r="3089" spans="1:19">
      <c r="A3089" s="1022">
        <v>20</v>
      </c>
      <c r="B3089" s="1023" t="str">
        <f>'PTEP 2026'!A22</f>
        <v>PTEP20</v>
      </c>
      <c r="C3089" s="1022" t="str">
        <f t="shared" ref="C3089:D3089" si="619">C3068</f>
        <v>PTEP</v>
      </c>
      <c r="D3089" s="1022" t="str">
        <f t="shared" si="619"/>
        <v xml:space="preserve">Programa de Transparencia y Ética Pública </v>
      </c>
      <c r="E3089" s="1022" t="str">
        <f>'PTEP 2026'!E22</f>
        <v>Subdirección de Servicios Metrológicos y Relación con el Ciudadano</v>
      </c>
      <c r="F3089" s="1022" t="str">
        <f>'PTEP 2026'!D22</f>
        <v>Revisar y actualizar la información publicada en la sección de Transparencia y Acceso a la Información Pública del sitio web del INM</v>
      </c>
      <c r="G3089" s="1022">
        <v>9</v>
      </c>
      <c r="H3089" s="1022" t="s">
        <v>142</v>
      </c>
      <c r="I3089" s="1022">
        <f>'PTEP 2026'!Z22</f>
        <v>12</v>
      </c>
      <c r="J3089" s="1022">
        <f>'PTEP 2026'!N22+'PTEP 2026'!O22+'PTEP 2026'!P22+'PTEP 2026'!Q22+'PTEP 2026'!R22+'PTEP 2026'!S22+'PTEP 2026'!T22+'PTEP 2026'!U22+'PTEP 2026'!V22</f>
        <v>9</v>
      </c>
      <c r="K3089" s="1022">
        <f>'PTEP 2026'!AE22+'PTEP 2026'!AF22+'PTEP 2026'!AG22+'PTEP 2026'!AH22+'PTEP 2026'!AI22+'PTEP 2026'!AJ22+'PTEP 2026'!AK22+'PTEP 2026'!AL22+'PTEP 2026'!AM22</f>
        <v>4</v>
      </c>
      <c r="L3089" s="1031">
        <f t="shared" si="608"/>
        <v>0.75</v>
      </c>
      <c r="M3089" s="1031">
        <f t="shared" si="609"/>
        <v>0.33333333333333331</v>
      </c>
      <c r="N3089" s="1022">
        <f>'PTEP 2026'!V22</f>
        <v>1</v>
      </c>
      <c r="O3089" s="1022">
        <f>'PTEP 2026'!AM22</f>
        <v>0</v>
      </c>
      <c r="P3089" s="1029">
        <f t="shared" si="610"/>
        <v>0</v>
      </c>
      <c r="Q3089" s="1029"/>
      <c r="R3089" s="1030">
        <f t="shared" si="611"/>
        <v>-5</v>
      </c>
      <c r="S3089" s="1030">
        <f t="shared" si="612"/>
        <v>-1</v>
      </c>
    </row>
    <row r="3090" spans="1:19">
      <c r="A3090" s="1022">
        <v>21</v>
      </c>
      <c r="B3090" s="1023" t="str">
        <f>'PTEP 2026'!A23</f>
        <v>PTEP21</v>
      </c>
      <c r="C3090" s="1022" t="str">
        <f t="shared" ref="C3090:D3090" si="620">C3069</f>
        <v>PTEP</v>
      </c>
      <c r="D3090" s="1022" t="str">
        <f t="shared" si="620"/>
        <v xml:space="preserve">Programa de Transparencia y Ética Pública </v>
      </c>
      <c r="E3090" s="1022" t="str">
        <f>'PTEP 2026'!E23</f>
        <v>Subdirección de Servicios Metrológicos y Relación con el Ciudadano</v>
      </c>
      <c r="F3090" s="1022" t="str">
        <f>'PTEP 2026'!D23</f>
        <v>Diseñar y difundir contenidos digitales (cápsulas, infografías, videos cortos o boletines) sobre integridad pública, ética y cultura de la legalidad a través de la Intranet y correo institucional.</v>
      </c>
      <c r="G3090" s="1022">
        <v>9</v>
      </c>
      <c r="H3090" s="1022" t="s">
        <v>142</v>
      </c>
      <c r="I3090" s="1022">
        <f>'PTEP 2026'!Z23</f>
        <v>3</v>
      </c>
      <c r="J3090" s="1022">
        <f>'PTEP 2026'!N23+'PTEP 2026'!O23+'PTEP 2026'!P23+'PTEP 2026'!Q23+'PTEP 2026'!R23+'PTEP 2026'!S23+'PTEP 2026'!T23+'PTEP 2026'!U23+'PTEP 2026'!V23</f>
        <v>2</v>
      </c>
      <c r="K3090" s="1022">
        <f>'PTEP 2026'!AE23+'PTEP 2026'!AF23+'PTEP 2026'!AG23+'PTEP 2026'!AH23+'PTEP 2026'!AI23+'PTEP 2026'!AJ23+'PTEP 2026'!AK23+'PTEP 2026'!AL23+'PTEP 2026'!AM23</f>
        <v>1</v>
      </c>
      <c r="L3090" s="1031">
        <f t="shared" si="608"/>
        <v>0.66666666666666663</v>
      </c>
      <c r="M3090" s="1031">
        <f t="shared" si="609"/>
        <v>0.33333333333333331</v>
      </c>
      <c r="N3090" s="1022">
        <f>'PTEP 2026'!V23</f>
        <v>0</v>
      </c>
      <c r="O3090" s="1022">
        <f>'PTEP 2026'!AM23</f>
        <v>0</v>
      </c>
      <c r="P3090" s="1029" t="e">
        <f t="shared" si="610"/>
        <v>#DIV/0!</v>
      </c>
      <c r="Q3090" s="1029"/>
      <c r="R3090" s="1030">
        <f t="shared" si="611"/>
        <v>-1</v>
      </c>
      <c r="S3090" s="1030">
        <f t="shared" si="612"/>
        <v>0</v>
      </c>
    </row>
    <row r="3091" spans="1:19">
      <c r="A3091" s="1022">
        <v>22</v>
      </c>
      <c r="B3091" s="1023" t="str">
        <f>'PTEP 2026'!A24</f>
        <v>PTEP22</v>
      </c>
      <c r="C3091" s="1022" t="str">
        <f t="shared" ref="C3091:D3091" si="621">C3070</f>
        <v>PTEP</v>
      </c>
      <c r="D3091" s="1022" t="str">
        <f t="shared" si="621"/>
        <v xml:space="preserve">Programa de Transparencia y Ética Pública </v>
      </c>
      <c r="E3091" s="1022" t="str">
        <f>'PTEP 2026'!E24</f>
        <v>Subdirección de Servicios Metrológicos y Relación con el Ciudadano / OAP</v>
      </c>
      <c r="F3091" s="1022" t="str">
        <f>'PTEP 2026'!D24</f>
        <v xml:space="preserve">Establecer el Plan de Participación Ciudadana del Instituto, incorporando las actividades previstas para la vigencia </v>
      </c>
      <c r="G3091" s="1022">
        <v>9</v>
      </c>
      <c r="H3091" s="1022" t="s">
        <v>142</v>
      </c>
      <c r="I3091" s="1022">
        <f>'PTEP 2026'!Z24</f>
        <v>1</v>
      </c>
      <c r="J3091" s="1022">
        <f>'PTEP 2026'!N24+'PTEP 2026'!O24+'PTEP 2026'!P24+'PTEP 2026'!Q24+'PTEP 2026'!R24+'PTEP 2026'!S24+'PTEP 2026'!T24+'PTEP 2026'!U24+'PTEP 2026'!V24</f>
        <v>1</v>
      </c>
      <c r="K3091" s="1022">
        <f>'PTEP 2026'!AE24+'PTEP 2026'!AF24+'PTEP 2026'!AG24+'PTEP 2026'!AH24+'PTEP 2026'!AI24+'PTEP 2026'!AJ24+'PTEP 2026'!AK24+'PTEP 2026'!AL24+'PTEP 2026'!AM24</f>
        <v>1</v>
      </c>
      <c r="L3091" s="1031">
        <f t="shared" si="608"/>
        <v>1</v>
      </c>
      <c r="M3091" s="1031">
        <f t="shared" si="609"/>
        <v>1</v>
      </c>
      <c r="N3091" s="1022">
        <f>'PTEP 2026'!V24</f>
        <v>0</v>
      </c>
      <c r="O3091" s="1022">
        <f>'PTEP 2026'!AM24</f>
        <v>0</v>
      </c>
      <c r="P3091" s="1029" t="e">
        <f t="shared" si="610"/>
        <v>#DIV/0!</v>
      </c>
      <c r="Q3091" s="1029"/>
      <c r="R3091" s="1030">
        <f t="shared" si="611"/>
        <v>0</v>
      </c>
      <c r="S3091" s="1030">
        <f t="shared" si="612"/>
        <v>0</v>
      </c>
    </row>
    <row r="3092" spans="1:19">
      <c r="A3092" s="1022">
        <v>23</v>
      </c>
      <c r="B3092" s="1023" t="str">
        <f>'PTEP 2026'!A25</f>
        <v>PTEP23</v>
      </c>
      <c r="C3092" s="1022" t="str">
        <f t="shared" ref="C3092:D3092" si="622">C3071</f>
        <v>PTEP</v>
      </c>
      <c r="D3092" s="1022" t="str">
        <f t="shared" si="622"/>
        <v xml:space="preserve">Programa de Transparencia y Ética Pública </v>
      </c>
      <c r="E3092" s="1022" t="str">
        <f>'PTEP 2026'!E25</f>
        <v>Subdirección de Servicios Metrológicos y Relación con el Ciudadano 
Comunicaciones</v>
      </c>
      <c r="F3092" s="1022" t="str">
        <f>'PTEP 2026'!D25</f>
        <v>Promover el conocimiento y acceso de los grupos de interés al Plan de Participación Ciudadana.</v>
      </c>
      <c r="G3092" s="1022">
        <v>9</v>
      </c>
      <c r="H3092" s="1022" t="s">
        <v>142</v>
      </c>
      <c r="I3092" s="1022">
        <f>'PTEP 2026'!Z25</f>
        <v>2</v>
      </c>
      <c r="J3092" s="1022">
        <f>'PTEP 2026'!N25+'PTEP 2026'!O25+'PTEP 2026'!P25+'PTEP 2026'!Q25+'PTEP 2026'!R25+'PTEP 2026'!S25+'PTEP 2026'!T25+'PTEP 2026'!U25+'PTEP 2026'!V25</f>
        <v>2</v>
      </c>
      <c r="K3092" s="1022">
        <f>'PTEP 2026'!AE25+'PTEP 2026'!AF25+'PTEP 2026'!AG25+'PTEP 2026'!AH25+'PTEP 2026'!AI25+'PTEP 2026'!AJ25+'PTEP 2026'!AK25+'PTEP 2026'!AL25+'PTEP 2026'!AM25</f>
        <v>1</v>
      </c>
      <c r="L3092" s="1031">
        <f t="shared" si="608"/>
        <v>1</v>
      </c>
      <c r="M3092" s="1031">
        <f t="shared" si="609"/>
        <v>0.5</v>
      </c>
      <c r="N3092" s="1022">
        <f>'PTEP 2026'!V25</f>
        <v>0</v>
      </c>
      <c r="O3092" s="1022">
        <f>'PTEP 2026'!AM25</f>
        <v>0</v>
      </c>
      <c r="P3092" s="1029" t="e">
        <f t="shared" si="610"/>
        <v>#DIV/0!</v>
      </c>
      <c r="Q3092" s="1029"/>
      <c r="R3092" s="1030">
        <f t="shared" si="611"/>
        <v>-1</v>
      </c>
      <c r="S3092" s="1030">
        <f t="shared" si="612"/>
        <v>0</v>
      </c>
    </row>
    <row r="3093" spans="1:19">
      <c r="A3093" s="1022">
        <v>24</v>
      </c>
      <c r="B3093" s="1023" t="str">
        <f>'PTEP 2026'!A26</f>
        <v>PTEP24</v>
      </c>
      <c r="C3093" s="1022" t="str">
        <f t="shared" ref="C3093:D3093" si="623">C3072</f>
        <v>PTEP</v>
      </c>
      <c r="D3093" s="1022" t="str">
        <f t="shared" si="623"/>
        <v xml:space="preserve">Programa de Transparencia y Ética Pública </v>
      </c>
      <c r="E3093" s="1022" t="str">
        <f>'PTEP 2026'!E26</f>
        <v>Oficina Asesora de Planeación</v>
      </c>
      <c r="F3093" s="1022" t="str">
        <f>'PTEP 2026'!D26</f>
        <v>Seguimiento semestral de la implementación de la Hoja de Ruta de Arquitectura Empresarial para la mejora del Modelo de Operación por Procesos (MOP) ante el CIGD.</v>
      </c>
      <c r="G3093" s="1022">
        <v>9</v>
      </c>
      <c r="H3093" s="1022" t="s">
        <v>142</v>
      </c>
      <c r="I3093" s="1022">
        <f>'PTEP 2026'!Z26</f>
        <v>2</v>
      </c>
      <c r="J3093" s="1022">
        <f>'PTEP 2026'!N26+'PTEP 2026'!O26+'PTEP 2026'!P26+'PTEP 2026'!Q26+'PTEP 2026'!R26+'PTEP 2026'!S26+'PTEP 2026'!T26+'PTEP 2026'!U26+'PTEP 2026'!V26</f>
        <v>1</v>
      </c>
      <c r="K3093" s="1022">
        <f>'PTEP 2026'!AE26+'PTEP 2026'!AF26+'PTEP 2026'!AG26+'PTEP 2026'!AH26+'PTEP 2026'!AI26+'PTEP 2026'!AJ26+'PTEP 2026'!AK26+'PTEP 2026'!AL26+'PTEP 2026'!AM26</f>
        <v>0</v>
      </c>
      <c r="L3093" s="1031">
        <f t="shared" si="608"/>
        <v>0.5</v>
      </c>
      <c r="M3093" s="1031">
        <f t="shared" si="609"/>
        <v>0</v>
      </c>
      <c r="N3093" s="1022">
        <f>'PTEP 2026'!V26</f>
        <v>0</v>
      </c>
      <c r="O3093" s="1022">
        <f>'PTEP 2026'!AM26</f>
        <v>0</v>
      </c>
      <c r="P3093" s="1029" t="e">
        <f t="shared" si="610"/>
        <v>#DIV/0!</v>
      </c>
      <c r="Q3093" s="1029"/>
      <c r="R3093" s="1030">
        <f t="shared" si="611"/>
        <v>-1</v>
      </c>
      <c r="S3093" s="1030">
        <f t="shared" si="612"/>
        <v>0</v>
      </c>
    </row>
    <row r="3094" spans="1:19">
      <c r="A3094" s="1022">
        <v>25</v>
      </c>
      <c r="B3094" s="1023" t="str">
        <f>'PTEP 2026'!A27</f>
        <v>PTEP25</v>
      </c>
      <c r="C3094" s="1022" t="str">
        <f t="shared" ref="C3094:D3094" si="624">C3073</f>
        <v>PTEP</v>
      </c>
      <c r="D3094" s="1022" t="str">
        <f t="shared" si="624"/>
        <v xml:space="preserve">Programa de Transparencia y Ética Pública </v>
      </c>
      <c r="E3094" s="1022" t="str">
        <f>'PTEP 2026'!E27</f>
        <v>Subdirección de Servicios Metrológicos y Relación con el Ciudadano / OAP</v>
      </c>
      <c r="F3094" s="1022" t="str">
        <f>'PTEP 2026'!D27</f>
        <v>Realizar una socialización y aplicar una encuesta interna para medir el nivel de conocimiento y percepción de los colaboradores frente al PTEP y la Ley 1712 de 2014.</v>
      </c>
      <c r="G3094" s="1022">
        <v>9</v>
      </c>
      <c r="H3094" s="1022" t="s">
        <v>142</v>
      </c>
      <c r="I3094" s="1022">
        <f>'PTEP 2026'!Z27</f>
        <v>2</v>
      </c>
      <c r="J3094" s="1022">
        <f>'PTEP 2026'!N27+'PTEP 2026'!O27+'PTEP 2026'!P27+'PTEP 2026'!Q27+'PTEP 2026'!R27+'PTEP 2026'!S27+'PTEP 2026'!T27+'PTEP 2026'!U27+'PTEP 2026'!V27</f>
        <v>1</v>
      </c>
      <c r="K3094" s="1022">
        <f>'PTEP 2026'!AE27+'PTEP 2026'!AF27+'PTEP 2026'!AG27+'PTEP 2026'!AH27+'PTEP 2026'!AI27+'PTEP 2026'!AJ27+'PTEP 2026'!AK27+'PTEP 2026'!AL27+'PTEP 2026'!AM27</f>
        <v>0</v>
      </c>
      <c r="L3094" s="1031">
        <f t="shared" si="608"/>
        <v>0.5</v>
      </c>
      <c r="M3094" s="1031">
        <f t="shared" si="609"/>
        <v>0</v>
      </c>
      <c r="N3094" s="1022">
        <f>'PTEP 2026'!V27</f>
        <v>0</v>
      </c>
      <c r="O3094" s="1022">
        <f>'PTEP 2026'!AM27</f>
        <v>0</v>
      </c>
      <c r="P3094" s="1029" t="e">
        <f t="shared" si="610"/>
        <v>#DIV/0!</v>
      </c>
      <c r="Q3094" s="1029"/>
      <c r="R3094" s="1030">
        <f t="shared" si="611"/>
        <v>-1</v>
      </c>
      <c r="S3094" s="1030">
        <f t="shared" si="612"/>
        <v>0</v>
      </c>
    </row>
    <row r="3095" spans="1:19">
      <c r="A3095" s="1022">
        <v>1</v>
      </c>
      <c r="B3095" s="1023" t="str">
        <f>'PTEP 2026'!A3</f>
        <v>PTEP1</v>
      </c>
      <c r="C3095" s="1022" t="str">
        <f t="shared" ref="C3095:D3095" si="625">C3074</f>
        <v>PTEP</v>
      </c>
      <c r="D3095" s="1022" t="str">
        <f t="shared" si="625"/>
        <v xml:space="preserve">Programa de Transparencia y Ética Pública </v>
      </c>
      <c r="E3095" s="1022" t="str">
        <f>'PTEP 2026'!E3</f>
        <v>Oficina Asesora de Planeación</v>
      </c>
      <c r="F3095" s="1022" t="str">
        <f>'PTEP 2026'!D3</f>
        <v>Realizar propuesta, someter a aprobación y socializar la política para la gestión integral de riesgos de acuerdo a la versión 7 de la Guía de Gestión integral del Riesgo del DAFP</v>
      </c>
      <c r="G3095" s="1022">
        <v>10</v>
      </c>
      <c r="H3095" s="1022" t="s">
        <v>143</v>
      </c>
      <c r="I3095" s="1022">
        <f>'PTEP 2026'!Z3</f>
        <v>2</v>
      </c>
      <c r="J3095" s="1022">
        <f>'PTEP 2026'!N3+'PTEP 2026'!O3+'PTEP 2026'!P3+'PTEP 2026'!Q3+'PTEP 2026'!R3+'PTEP 2026'!S3+'PTEP 2026'!T3+'PTEP 2026'!U3+'PTEP 2026'!V3+'PTEP 2026'!W3</f>
        <v>2</v>
      </c>
      <c r="K3095" s="1022">
        <f>'PTEP 2026'!AE3+'PTEP 2026'!AF3+'PTEP 2026'!AG3+'PTEP 2026'!AH3+'PTEP 2026'!AI3+'PTEP 2026'!AJ3+'PTEP 2026'!AK3+'PTEP 2026'!AL3+'PTEP 2026'!AM3+'PTEP 2026'!AN3</f>
        <v>0</v>
      </c>
      <c r="L3095" s="1031">
        <f t="shared" ref="L3095:L3119" si="626">J3095/I3095</f>
        <v>1</v>
      </c>
      <c r="M3095" s="1031">
        <f t="shared" ref="M3095:M3119" si="627">K3095/I3095</f>
        <v>0</v>
      </c>
      <c r="N3095" s="1022">
        <f>'PTEP 2026'!W3</f>
        <v>0</v>
      </c>
      <c r="O3095" s="1022">
        <f>'PTEP 2026'!AN3</f>
        <v>0</v>
      </c>
      <c r="P3095" s="1029" t="e">
        <f t="shared" ref="P3095:P3119" si="628">O3095/N3095</f>
        <v>#DIV/0!</v>
      </c>
      <c r="Q3095" s="1029"/>
      <c r="R3095" s="1030">
        <f t="shared" ref="R3095:R3119" si="629">K3095-J3095</f>
        <v>-2</v>
      </c>
      <c r="S3095" s="1030">
        <f t="shared" ref="S3095:S3119" si="630">O3095-N3095</f>
        <v>0</v>
      </c>
    </row>
    <row r="3096" spans="1:19">
      <c r="A3096" s="1022">
        <v>2</v>
      </c>
      <c r="B3096" s="1023" t="str">
        <f>'PTEP 2026'!A4</f>
        <v>PTEP2</v>
      </c>
      <c r="C3096" s="1022" t="str">
        <f t="shared" ref="C3096:D3096" si="631">C3075</f>
        <v>PTEP</v>
      </c>
      <c r="D3096" s="1022" t="str">
        <f t="shared" si="631"/>
        <v xml:space="preserve">Programa de Transparencia y Ética Pública </v>
      </c>
      <c r="E3096" s="1022" t="str">
        <f>'PTEP 2026'!E4</f>
        <v>Dirección general</v>
      </c>
      <c r="F3096" s="1022" t="str">
        <f>'PTEP 2026'!D4</f>
        <v>Definir y asignar el rol de función de cumplimiento para el INM</v>
      </c>
      <c r="G3096" s="1022">
        <v>10</v>
      </c>
      <c r="H3096" s="1022" t="s">
        <v>143</v>
      </c>
      <c r="I3096" s="1022">
        <f>'PTEP 2026'!Z4</f>
        <v>1</v>
      </c>
      <c r="J3096" s="1022">
        <f>'PTEP 2026'!N4+'PTEP 2026'!O4+'PTEP 2026'!P4+'PTEP 2026'!Q4+'PTEP 2026'!R4+'PTEP 2026'!S4+'PTEP 2026'!T4+'PTEP 2026'!U4+'PTEP 2026'!V4+'PTEP 2026'!W4</f>
        <v>1</v>
      </c>
      <c r="K3096" s="1022">
        <f>'PTEP 2026'!AE4+'PTEP 2026'!AF4+'PTEP 2026'!AG4+'PTEP 2026'!AH4+'PTEP 2026'!AI4+'PTEP 2026'!AJ4+'PTEP 2026'!AK4+'PTEP 2026'!AL4+'PTEP 2026'!AM4+'PTEP 2026'!AN4</f>
        <v>0</v>
      </c>
      <c r="L3096" s="1031">
        <f t="shared" si="626"/>
        <v>1</v>
      </c>
      <c r="M3096" s="1031">
        <f t="shared" si="627"/>
        <v>0</v>
      </c>
      <c r="N3096" s="1022">
        <f>'PTEP 2026'!W4</f>
        <v>0</v>
      </c>
      <c r="O3096" s="1022">
        <f>'PTEP 2026'!AN4</f>
        <v>0</v>
      </c>
      <c r="P3096" s="1029" t="e">
        <f t="shared" si="628"/>
        <v>#DIV/0!</v>
      </c>
      <c r="Q3096" s="1029"/>
      <c r="R3096" s="1030">
        <f t="shared" si="629"/>
        <v>-1</v>
      </c>
      <c r="S3096" s="1030">
        <f t="shared" si="630"/>
        <v>0</v>
      </c>
    </row>
    <row r="3097" spans="1:19">
      <c r="A3097" s="1022">
        <v>3</v>
      </c>
      <c r="B3097" s="1023" t="str">
        <f>'PTEP 2026'!A5</f>
        <v>PTEP3</v>
      </c>
      <c r="C3097" s="1022" t="str">
        <f t="shared" ref="C3097:D3097" si="632">C3076</f>
        <v>PTEP</v>
      </c>
      <c r="D3097" s="1022" t="str">
        <f t="shared" si="632"/>
        <v xml:space="preserve">Programa de Transparencia y Ética Pública </v>
      </c>
      <c r="E3097" s="1022" t="str">
        <f>'PTEP 2026'!E5</f>
        <v>Oficina Asesora de Planeación / Secretaría general / asesoría Jurídica</v>
      </c>
      <c r="F3097" s="1022" t="str">
        <f>'PTEP 2026'!D5</f>
        <v xml:space="preserve">Liderar la elaboración y formalización del manual de debida diligencia para el INM de acuerdo a la versión 7 de la Guía de Gestión integral del Riesgo del DAFP. </v>
      </c>
      <c r="G3097" s="1022">
        <v>10</v>
      </c>
      <c r="H3097" s="1022" t="s">
        <v>143</v>
      </c>
      <c r="I3097" s="1022">
        <f>'PTEP 2026'!Z5</f>
        <v>1</v>
      </c>
      <c r="J3097" s="1022">
        <f>'PTEP 2026'!N5+'PTEP 2026'!O5+'PTEP 2026'!P5+'PTEP 2026'!Q5+'PTEP 2026'!R5+'PTEP 2026'!S5+'PTEP 2026'!T5+'PTEP 2026'!U5+'PTEP 2026'!V5+'PTEP 2026'!W5</f>
        <v>1</v>
      </c>
      <c r="K3097" s="1022">
        <f>'PTEP 2026'!AE5+'PTEP 2026'!AF5+'PTEP 2026'!AG5+'PTEP 2026'!AH5+'PTEP 2026'!AI5+'PTEP 2026'!AJ5+'PTEP 2026'!AK5+'PTEP 2026'!AL5+'PTEP 2026'!AM5+'PTEP 2026'!AN5</f>
        <v>0</v>
      </c>
      <c r="L3097" s="1031">
        <f t="shared" si="626"/>
        <v>1</v>
      </c>
      <c r="M3097" s="1031">
        <f t="shared" si="627"/>
        <v>0</v>
      </c>
      <c r="N3097" s="1022">
        <f>'PTEP 2026'!W5</f>
        <v>0</v>
      </c>
      <c r="O3097" s="1022">
        <f>'PTEP 2026'!AN5</f>
        <v>0</v>
      </c>
      <c r="P3097" s="1029" t="e">
        <f t="shared" si="628"/>
        <v>#DIV/0!</v>
      </c>
      <c r="Q3097" s="1029"/>
      <c r="R3097" s="1030">
        <f t="shared" si="629"/>
        <v>-1</v>
      </c>
      <c r="S3097" s="1030">
        <f t="shared" si="630"/>
        <v>0</v>
      </c>
    </row>
    <row r="3098" spans="1:19">
      <c r="A3098" s="1022">
        <v>4</v>
      </c>
      <c r="B3098" s="1023" t="str">
        <f>'PTEP 2026'!A6</f>
        <v>PTEP4</v>
      </c>
      <c r="C3098" s="1022" t="str">
        <f t="shared" ref="C3098:D3098" si="633">C3077</f>
        <v>PTEP</v>
      </c>
      <c r="D3098" s="1022" t="str">
        <f t="shared" si="633"/>
        <v xml:space="preserve">Programa de Transparencia y Ética Pública </v>
      </c>
      <c r="E3098" s="1022" t="str">
        <f>'PTEP 2026'!E6</f>
        <v>Oficina Asesora de Planeación</v>
      </c>
      <c r="F3098"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3098" s="1022">
        <v>10</v>
      </c>
      <c r="H3098" s="1022" t="s">
        <v>143</v>
      </c>
      <c r="I3098" s="1022">
        <f>'PTEP 2026'!Z6</f>
        <v>6</v>
      </c>
      <c r="J3098" s="1022">
        <f>'PTEP 2026'!N6+'PTEP 2026'!O6+'PTEP 2026'!P6+'PTEP 2026'!Q6+'PTEP 2026'!R6+'PTEP 2026'!S6+'PTEP 2026'!T6+'PTEP 2026'!U6+'PTEP 2026'!V6+'PTEP 2026'!W6</f>
        <v>5</v>
      </c>
      <c r="K3098" s="1022">
        <f>'PTEP 2026'!AE6+'PTEP 2026'!AF6+'PTEP 2026'!AG6+'PTEP 2026'!AH6+'PTEP 2026'!AI6+'PTEP 2026'!AJ6+'PTEP 2026'!AK6+'PTEP 2026'!AL6+'PTEP 2026'!AM6+'PTEP 2026'!AN6</f>
        <v>0</v>
      </c>
      <c r="L3098" s="1031">
        <f t="shared" si="626"/>
        <v>0.83333333333333337</v>
      </c>
      <c r="M3098" s="1031">
        <f t="shared" si="627"/>
        <v>0</v>
      </c>
      <c r="N3098" s="1022">
        <f>'PTEP 2026'!W6</f>
        <v>1</v>
      </c>
      <c r="O3098" s="1022">
        <f>'PTEP 2026'!AN6</f>
        <v>0</v>
      </c>
      <c r="P3098" s="1029">
        <f t="shared" si="628"/>
        <v>0</v>
      </c>
      <c r="Q3098" s="1029"/>
      <c r="R3098" s="1030">
        <f t="shared" si="629"/>
        <v>-5</v>
      </c>
      <c r="S3098" s="1030">
        <f t="shared" si="630"/>
        <v>-1</v>
      </c>
    </row>
    <row r="3099" spans="1:19">
      <c r="A3099" s="1022">
        <v>5</v>
      </c>
      <c r="B3099" s="1023" t="str">
        <f>'PTEP 2026'!A7</f>
        <v>PTEP5</v>
      </c>
      <c r="C3099" s="1022" t="str">
        <f t="shared" ref="C3099:D3099" si="634">C3078</f>
        <v>PTEP</v>
      </c>
      <c r="D3099" s="1022" t="str">
        <f t="shared" si="634"/>
        <v xml:space="preserve">Programa de Transparencia y Ética Pública </v>
      </c>
      <c r="E3099" s="1022" t="str">
        <f>'PTEP 2026'!E7</f>
        <v>Oficina Asesora de Planeación</v>
      </c>
      <c r="F3099" s="1022" t="str">
        <f>'PTEP 2026'!D7</f>
        <v>Liderar la elaboración y formalización de las políticas relacionadas con LA/FT/FP​, antisoborno, antifraude de acuerdo con la versión 7 de la Guía de Gestión integral del Riesgo del DAFP</v>
      </c>
      <c r="G3099" s="1022">
        <v>10</v>
      </c>
      <c r="H3099" s="1022" t="s">
        <v>143</v>
      </c>
      <c r="I3099" s="1022">
        <f>'PTEP 2026'!Z7</f>
        <v>1</v>
      </c>
      <c r="J3099" s="1022" t="e">
        <f>'PTEP 2026'!N7+'PTEP 2026'!O7+'PTEP 2026'!P7+'PTEP 2026'!Q7+'PTEP 2026'!S7+'PTEP 2026'!#REF!+'PTEP 2026'!U7+'PTEP 2026'!#REF!+'PTEP 2026'!V7+'PTEP 2026'!W7</f>
        <v>#REF!</v>
      </c>
      <c r="K3099" s="1022">
        <f>'PTEP 2026'!AE7+'PTEP 2026'!AF7+'PTEP 2026'!AG7+'PTEP 2026'!AH7+'PTEP 2026'!AI7+'PTEP 2026'!AJ7+'PTEP 2026'!AK7+'PTEP 2026'!AL7+'PTEP 2026'!AM7+'PTEP 2026'!AN7</f>
        <v>0</v>
      </c>
      <c r="L3099" s="1031" t="e">
        <f t="shared" si="626"/>
        <v>#REF!</v>
      </c>
      <c r="M3099" s="1031">
        <f t="shared" si="627"/>
        <v>0</v>
      </c>
      <c r="N3099" s="1022">
        <f>'PTEP 2026'!W7</f>
        <v>0</v>
      </c>
      <c r="O3099" s="1022">
        <f>'PTEP 2026'!AN7</f>
        <v>0</v>
      </c>
      <c r="P3099" s="1029" t="e">
        <f t="shared" si="628"/>
        <v>#DIV/0!</v>
      </c>
      <c r="Q3099" s="1029"/>
      <c r="R3099" s="1030" t="e">
        <f t="shared" si="629"/>
        <v>#REF!</v>
      </c>
      <c r="S3099" s="1030">
        <f t="shared" si="630"/>
        <v>0</v>
      </c>
    </row>
    <row r="3100" spans="1:19">
      <c r="A3100" s="1022">
        <v>6</v>
      </c>
      <c r="B3100" s="1023" t="str">
        <f>'PTEP 2026'!A8</f>
        <v>PTEP6</v>
      </c>
      <c r="C3100" s="1022" t="str">
        <f t="shared" ref="C3100:D3100" si="635">C3079</f>
        <v>PTEP</v>
      </c>
      <c r="D3100" s="1022" t="str">
        <f t="shared" si="635"/>
        <v xml:space="preserve">Programa de Transparencia y Ética Pública </v>
      </c>
      <c r="E3100" s="1022" t="str">
        <f>'PTEP 2026'!E8</f>
        <v xml:space="preserve">Oficina Asesora de Planeación 
Oficina de Informática y Desarrollo Tecnológico
</v>
      </c>
      <c r="F3100" s="1022" t="str">
        <f>'PTEP 2026'!D8</f>
        <v>Hacer seguimiento y socializar la matriz de riesgos del SIG; compuesta por riesgos de gestión, corrupción, seguridad de la información y fiscales. 
(Actualizar la matriz cuando aplique dado el seguimiento realizado por las 3 líneas de defensa)</v>
      </c>
      <c r="G3100" s="1022">
        <v>10</v>
      </c>
      <c r="H3100" s="1022" t="s">
        <v>143</v>
      </c>
      <c r="I3100" s="1022">
        <f>'PTEP 2026'!Z8</f>
        <v>4</v>
      </c>
      <c r="J3100" s="1022">
        <f>'PTEP 2026'!N8+'PTEP 2026'!O8+'PTEP 2026'!P8+'PTEP 2026'!Q8+'PTEP 2026'!R8+'PTEP 2026'!S8+'PTEP 2026'!T8+'PTEP 2026'!U8+'PTEP 2026'!V8+'PTEP 2026'!W8</f>
        <v>4</v>
      </c>
      <c r="K3100" s="1022">
        <f>'PTEP 2026'!AE8+'PTEP 2026'!AF8+'PTEP 2026'!AG8+'PTEP 2026'!AH8+'PTEP 2026'!AI8+'PTEP 2026'!AJ8+'PTEP 2026'!AK8+'PTEP 2026'!AL8+'PTEP 2026'!AM8+'PTEP 2026'!AN8</f>
        <v>1</v>
      </c>
      <c r="L3100" s="1031">
        <f t="shared" si="626"/>
        <v>1</v>
      </c>
      <c r="M3100" s="1031">
        <f t="shared" si="627"/>
        <v>0.25</v>
      </c>
      <c r="N3100" s="1022">
        <f>'PTEP 2026'!W8</f>
        <v>1</v>
      </c>
      <c r="O3100" s="1022">
        <f>'PTEP 2026'!AN8</f>
        <v>0</v>
      </c>
      <c r="P3100" s="1029">
        <f t="shared" si="628"/>
        <v>0</v>
      </c>
      <c r="Q3100" s="1029"/>
      <c r="R3100" s="1030">
        <f t="shared" si="629"/>
        <v>-3</v>
      </c>
      <c r="S3100" s="1030">
        <f t="shared" si="630"/>
        <v>-1</v>
      </c>
    </row>
    <row r="3101" spans="1:19">
      <c r="A3101" s="1022">
        <v>7</v>
      </c>
      <c r="B3101" s="1023" t="str">
        <f>'PTEP 2026'!A9</f>
        <v>PTEP7</v>
      </c>
      <c r="C3101" s="1022" t="str">
        <f t="shared" ref="C3101:D3101" si="636">C3080</f>
        <v>PTEP</v>
      </c>
      <c r="D3101" s="1022" t="str">
        <f t="shared" si="636"/>
        <v xml:space="preserve">Programa de Transparencia y Ética Pública </v>
      </c>
      <c r="E3101" s="1022" t="str">
        <f>'PTEP 2026'!E9</f>
        <v>Gestión de talento humano</v>
      </c>
      <c r="F3101" s="1022" t="str">
        <f>'PTEP 2026'!D9</f>
        <v xml:space="preserve">Revisar y actualizar el procedimiento A-04-P-028 CONFLICTO DE INTERESES, validando que los lineamientos requeridos en la guía para la gestión integral del riesgo (V7), se encuentren documentados en dicho procedimiento.  </v>
      </c>
      <c r="G3101" s="1022">
        <v>10</v>
      </c>
      <c r="H3101" s="1022" t="s">
        <v>143</v>
      </c>
      <c r="I3101" s="1022">
        <f>'PTEP 2026'!Z9</f>
        <v>2</v>
      </c>
      <c r="J3101" s="1022">
        <f>'PTEP 2026'!N9+'PTEP 2026'!O9+'PTEP 2026'!P9+'PTEP 2026'!Q9+'PTEP 2026'!R9+'PTEP 2026'!S9+'PTEP 2026'!T9+'PTEP 2026'!U9+'PTEP 2026'!V9+'PTEP 2026'!W9</f>
        <v>1</v>
      </c>
      <c r="K3101" s="1022">
        <f>'PTEP 2026'!AE9+'PTEP 2026'!AF9+'PTEP 2026'!AG9+'PTEP 2026'!AH9+'PTEP 2026'!AI9+'PTEP 2026'!AJ9+'PTEP 2026'!AK9+'PTEP 2026'!AL9+'PTEP 2026'!AM9+'PTEP 2026'!AN9</f>
        <v>0</v>
      </c>
      <c r="L3101" s="1031">
        <f t="shared" si="626"/>
        <v>0.5</v>
      </c>
      <c r="M3101" s="1031">
        <f t="shared" si="627"/>
        <v>0</v>
      </c>
      <c r="N3101" s="1022">
        <f>'PTEP 2026'!W9</f>
        <v>0</v>
      </c>
      <c r="O3101" s="1022">
        <f>'PTEP 2026'!AN9</f>
        <v>0</v>
      </c>
      <c r="P3101" s="1029" t="e">
        <f t="shared" si="628"/>
        <v>#DIV/0!</v>
      </c>
      <c r="Q3101" s="1029"/>
      <c r="R3101" s="1030">
        <f t="shared" si="629"/>
        <v>-1</v>
      </c>
      <c r="S3101" s="1030">
        <f t="shared" si="630"/>
        <v>0</v>
      </c>
    </row>
    <row r="3102" spans="1:19">
      <c r="A3102" s="1022">
        <v>8</v>
      </c>
      <c r="B3102" s="1023" t="str">
        <f>'PTEP 2026'!A10</f>
        <v>PTEP8</v>
      </c>
      <c r="C3102" s="1022" t="str">
        <f t="shared" ref="C3102:D3102" si="637">C3081</f>
        <v>PTEP</v>
      </c>
      <c r="D3102" s="1022" t="str">
        <f t="shared" si="637"/>
        <v xml:space="preserve">Programa de Transparencia y Ética Pública </v>
      </c>
      <c r="E3102" s="1022" t="str">
        <f>'PTEP 2026'!E10</f>
        <v>Oficina Asesora de Planeación / Secretaría general / asesoría Jurídica</v>
      </c>
      <c r="F3102" s="1022" t="str">
        <f>'PTEP 2026'!D10</f>
        <v xml:space="preserve">Liderar la elaboración del Procedimiento para el  reporte de operaciones sospechosas en el INM de acuerdo con la versión 7 de la Guía de Gestión integral del Riesgo del DAFP </v>
      </c>
      <c r="G3102" s="1022">
        <v>10</v>
      </c>
      <c r="H3102" s="1022" t="s">
        <v>143</v>
      </c>
      <c r="I3102" s="1022">
        <f>'PTEP 2026'!Z10</f>
        <v>2</v>
      </c>
      <c r="J3102" s="1022">
        <f>'PTEP 2026'!N10+'PTEP 2026'!O10+'PTEP 2026'!P10+'PTEP 2026'!Q10+'PTEP 2026'!R10+'PTEP 2026'!S10+'PTEP 2026'!T10+'PTEP 2026'!U10+'PTEP 2026'!V10+'PTEP 2026'!W10</f>
        <v>1</v>
      </c>
      <c r="K3102" s="1022">
        <f>'PTEP 2026'!AE10+'PTEP 2026'!AF10+'PTEP 2026'!AG10+'PTEP 2026'!AH10+'PTEP 2026'!AI10+'PTEP 2026'!AJ10+'PTEP 2026'!AK10+'PTEP 2026'!AL10+'PTEP 2026'!AM10+'PTEP 2026'!AN10</f>
        <v>0</v>
      </c>
      <c r="L3102" s="1031">
        <f t="shared" si="626"/>
        <v>0.5</v>
      </c>
      <c r="M3102" s="1031">
        <f t="shared" si="627"/>
        <v>0</v>
      </c>
      <c r="N3102" s="1022">
        <f>'PTEP 2026'!W10</f>
        <v>0</v>
      </c>
      <c r="O3102" s="1022">
        <f>'PTEP 2026'!AN10</f>
        <v>0</v>
      </c>
      <c r="P3102" s="1029" t="e">
        <f t="shared" si="628"/>
        <v>#DIV/0!</v>
      </c>
      <c r="Q3102" s="1029"/>
      <c r="R3102" s="1030">
        <f t="shared" si="629"/>
        <v>-1</v>
      </c>
      <c r="S3102" s="1030">
        <f t="shared" si="630"/>
        <v>0</v>
      </c>
    </row>
    <row r="3103" spans="1:19">
      <c r="A3103" s="1022">
        <v>9</v>
      </c>
      <c r="B3103" s="1023" t="str">
        <f>'PTEP 2026'!A11</f>
        <v>PTEP9</v>
      </c>
      <c r="C3103" s="1022" t="str">
        <f t="shared" ref="C3103:D3103" si="638">C3082</f>
        <v>PTEP</v>
      </c>
      <c r="D3103" s="1022" t="str">
        <f t="shared" si="638"/>
        <v xml:space="preserve">Programa de Transparencia y Ética Pública </v>
      </c>
      <c r="E3103" s="1022" t="str">
        <f>'PTEP 2026'!E11</f>
        <v>Subdirección de Servicios Metrológicos y Relación con el Ciudadano</v>
      </c>
      <c r="F3103"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3103" s="1022">
        <v>10</v>
      </c>
      <c r="H3103" s="1022" t="s">
        <v>143</v>
      </c>
      <c r="I3103" s="1022">
        <f>'PTEP 2026'!Z11</f>
        <v>3</v>
      </c>
      <c r="J3103" s="1022">
        <f>'PTEP 2026'!N11+'PTEP 2026'!O11+'PTEP 2026'!P11+'PTEP 2026'!Q11+'PTEP 2026'!R11+'PTEP 2026'!S11+'PTEP 2026'!T11+'PTEP 2026'!U11+'PTEP 2026'!V11+'PTEP 2026'!W11</f>
        <v>1</v>
      </c>
      <c r="K3103" s="1022">
        <f>'PTEP 2026'!AE11+'PTEP 2026'!AF11+'PTEP 2026'!AG11+'PTEP 2026'!AH11+'PTEP 2026'!AI11+'PTEP 2026'!AJ11+'PTEP 2026'!AK11+'PTEP 2026'!AL11+'PTEP 2026'!AM11+'PTEP 2026'!AN11</f>
        <v>0</v>
      </c>
      <c r="L3103" s="1031">
        <f t="shared" si="626"/>
        <v>0.33333333333333331</v>
      </c>
      <c r="M3103" s="1031">
        <f t="shared" si="627"/>
        <v>0</v>
      </c>
      <c r="N3103" s="1022">
        <f>'PTEP 2026'!W11</f>
        <v>0</v>
      </c>
      <c r="O3103" s="1022">
        <f>'PTEP 2026'!AN11</f>
        <v>0</v>
      </c>
      <c r="P3103" s="1029" t="e">
        <f t="shared" si="628"/>
        <v>#DIV/0!</v>
      </c>
      <c r="Q3103" s="1029"/>
      <c r="R3103" s="1030">
        <f t="shared" si="629"/>
        <v>-1</v>
      </c>
      <c r="S3103" s="1030">
        <f t="shared" si="630"/>
        <v>0</v>
      </c>
    </row>
    <row r="3104" spans="1:19">
      <c r="A3104" s="1022">
        <v>10</v>
      </c>
      <c r="B3104" s="1023" t="str">
        <f>'PTEP 2026'!A12</f>
        <v>PTEP10</v>
      </c>
      <c r="C3104" s="1022" t="str">
        <f t="shared" ref="C3104:D3104" si="639">C3083</f>
        <v>PTEP</v>
      </c>
      <c r="D3104" s="1022" t="str">
        <f t="shared" si="639"/>
        <v xml:space="preserve">Programa de Transparencia y Ética Pública </v>
      </c>
      <c r="E3104" s="1022" t="str">
        <f>'PTEP 2026'!E12</f>
        <v>Oficina de Control Interno</v>
      </c>
      <c r="F3104" s="1022" t="str">
        <f>'PTEP 2026'!D12</f>
        <v>Realizar seguimiento de tercera línea a los riesgos identificados en la matriz de riesgos de corrupción en los tiempos establecidos por ley y asegurar publicación de resultados en la página web</v>
      </c>
      <c r="G3104" s="1022">
        <v>10</v>
      </c>
      <c r="H3104" s="1022" t="s">
        <v>143</v>
      </c>
      <c r="I3104" s="1022">
        <f>'PTEP 2026'!Z12</f>
        <v>1</v>
      </c>
      <c r="J3104" s="1022">
        <f>'PTEP 2026'!N12+'PTEP 2026'!O12+'PTEP 2026'!P12+'PTEP 2026'!Q12+'PTEP 2026'!R12+'PTEP 2026'!S12+'PTEP 2026'!T12+'PTEP 2026'!U12+'PTEP 2026'!V12+'PTEP 2026'!W12</f>
        <v>1</v>
      </c>
      <c r="K3104" s="1022">
        <f>'PTEP 2026'!AE12+'PTEP 2026'!AF12+'PTEP 2026'!AG12+'PTEP 2026'!AH12+'PTEP 2026'!AI12+'PTEP 2026'!AJ12+'PTEP 2026'!AK12+'PTEP 2026'!AL12+'PTEP 2026'!AM12+'PTEP 2026'!AN12</f>
        <v>0</v>
      </c>
      <c r="L3104" s="1031">
        <f t="shared" si="626"/>
        <v>1</v>
      </c>
      <c r="M3104" s="1031">
        <f t="shared" si="627"/>
        <v>0</v>
      </c>
      <c r="N3104" s="1022">
        <f>'PTEP 2026'!W12</f>
        <v>0</v>
      </c>
      <c r="O3104" s="1022">
        <f>'PTEP 2026'!AN12</f>
        <v>0</v>
      </c>
      <c r="P3104" s="1029" t="e">
        <f t="shared" si="628"/>
        <v>#DIV/0!</v>
      </c>
      <c r="Q3104" s="1029"/>
      <c r="R3104" s="1030">
        <f t="shared" si="629"/>
        <v>-1</v>
      </c>
      <c r="S3104" s="1030">
        <f t="shared" si="630"/>
        <v>0</v>
      </c>
    </row>
    <row r="3105" spans="1:19">
      <c r="A3105" s="1022">
        <v>11</v>
      </c>
      <c r="B3105" s="1023" t="str">
        <f>'PTEP 2026'!A13</f>
        <v>PTEP11</v>
      </c>
      <c r="C3105" s="1022" t="str">
        <f t="shared" ref="C3105:D3105" si="640">C3084</f>
        <v>PTEP</v>
      </c>
      <c r="D3105" s="1022" t="str">
        <f t="shared" si="640"/>
        <v xml:space="preserve">Programa de Transparencia y Ética Pública </v>
      </c>
      <c r="E3105" s="1022" t="str">
        <f>'PTEP 2026'!E13</f>
        <v>Oficina de Control Interno</v>
      </c>
      <c r="F3105" s="1022" t="str">
        <f>'PTEP 2026'!D13</f>
        <v>Realizar seguimiento de tercera línea al programa de transparencia y ética pública en los tiempos establecidos por ley, asegurar publicación de resultados en la página web</v>
      </c>
      <c r="G3105" s="1022">
        <v>10</v>
      </c>
      <c r="H3105" s="1022" t="s">
        <v>143</v>
      </c>
      <c r="I3105" s="1022">
        <f>'PTEP 2026'!Z13</f>
        <v>1</v>
      </c>
      <c r="J3105" s="1022">
        <f>'PTEP 2026'!N13+'PTEP 2026'!O13+'PTEP 2026'!P13+'PTEP 2026'!Q13+'PTEP 2026'!R13+'PTEP 2026'!S13+'PTEP 2026'!T13+'PTEP 2026'!U13+'PTEP 2026'!V13+'PTEP 2026'!W13</f>
        <v>0</v>
      </c>
      <c r="K3105" s="1022">
        <f>'PTEP 2026'!AE13+'PTEP 2026'!AF13+'PTEP 2026'!AG13+'PTEP 2026'!AH13+'PTEP 2026'!AI13+'PTEP 2026'!AJ13+'PTEP 2026'!AK13+'PTEP 2026'!AL13+'PTEP 2026'!AM13+'PTEP 2026'!AN13</f>
        <v>0</v>
      </c>
      <c r="L3105" s="1031">
        <f t="shared" si="626"/>
        <v>0</v>
      </c>
      <c r="M3105" s="1031">
        <f t="shared" si="627"/>
        <v>0</v>
      </c>
      <c r="N3105" s="1022">
        <f>'PTEP 2026'!W13</f>
        <v>0</v>
      </c>
      <c r="O3105" s="1022">
        <f>'PTEP 2026'!AN13</f>
        <v>0</v>
      </c>
      <c r="P3105" s="1029" t="e">
        <f t="shared" si="628"/>
        <v>#DIV/0!</v>
      </c>
      <c r="Q3105" s="1029"/>
      <c r="R3105" s="1030">
        <f t="shared" si="629"/>
        <v>0</v>
      </c>
      <c r="S3105" s="1030">
        <f t="shared" si="630"/>
        <v>0</v>
      </c>
    </row>
    <row r="3106" spans="1:19">
      <c r="A3106" s="1022">
        <v>12</v>
      </c>
      <c r="B3106" s="1023" t="str">
        <f>'PTEP 2026'!A14</f>
        <v>PTEP12</v>
      </c>
      <c r="C3106" s="1022" t="str">
        <f t="shared" ref="C3106:D3106" si="641">C3085</f>
        <v>PTEP</v>
      </c>
      <c r="D3106" s="1022" t="str">
        <f t="shared" si="641"/>
        <v xml:space="preserve">Programa de Transparencia y Ética Pública </v>
      </c>
      <c r="E3106" s="1022" t="str">
        <f>'PTEP 2026'!E14</f>
        <v>Subdirección de Servicios Metrológicos y Relación con el Ciudadano
OAP</v>
      </c>
      <c r="F3106" s="1022" t="str">
        <f>'PTEP 2026'!D14</f>
        <v>Redes internas: 
Construir y mantener un repositorio interno en la INMtranet de preguntas frecuentes sobre transparencia, acceso a la información, conflictos de interés y canales de denuncia.</v>
      </c>
      <c r="G3106" s="1022">
        <v>10</v>
      </c>
      <c r="H3106" s="1022" t="s">
        <v>143</v>
      </c>
      <c r="I3106" s="1022">
        <f>'PTEP 2026'!Z14</f>
        <v>1</v>
      </c>
      <c r="J3106" s="1022">
        <f>'PTEP 2026'!N14+'PTEP 2026'!O14+'PTEP 2026'!P14+'PTEP 2026'!Q14+'PTEP 2026'!R14+'PTEP 2026'!S14+'PTEP 2026'!T14+'PTEP 2026'!U14+'PTEP 2026'!V14+'PTEP 2026'!W14</f>
        <v>0</v>
      </c>
      <c r="K3106" s="1022">
        <f>'PTEP 2026'!AE14+'PTEP 2026'!AF14+'PTEP 2026'!AG14+'PTEP 2026'!AH14+'PTEP 2026'!AI14+'PTEP 2026'!AJ14+'PTEP 2026'!AK14+'PTEP 2026'!AL14+'PTEP 2026'!AM14+'PTEP 2026'!AN14</f>
        <v>0</v>
      </c>
      <c r="L3106" s="1031">
        <f t="shared" si="626"/>
        <v>0</v>
      </c>
      <c r="M3106" s="1031">
        <f t="shared" si="627"/>
        <v>0</v>
      </c>
      <c r="N3106" s="1022">
        <f>'PTEP 2026'!W14</f>
        <v>0</v>
      </c>
      <c r="O3106" s="1022">
        <f>'PTEP 2026'!AN14</f>
        <v>0</v>
      </c>
      <c r="P3106" s="1029" t="e">
        <f t="shared" si="628"/>
        <v>#DIV/0!</v>
      </c>
      <c r="Q3106" s="1029"/>
      <c r="R3106" s="1030">
        <f t="shared" si="629"/>
        <v>0</v>
      </c>
      <c r="S3106" s="1030">
        <f t="shared" si="630"/>
        <v>0</v>
      </c>
    </row>
    <row r="3107" spans="1:19">
      <c r="A3107" s="1022">
        <v>13</v>
      </c>
      <c r="B3107" s="1023" t="str">
        <f>'PTEP 2026'!A15</f>
        <v>PTEP13</v>
      </c>
      <c r="C3107" s="1022" t="str">
        <f t="shared" ref="C3107:D3107" si="642">C3086</f>
        <v>PTEP</v>
      </c>
      <c r="D3107" s="1022" t="str">
        <f t="shared" si="642"/>
        <v xml:space="preserve">Programa de Transparencia y Ética Pública </v>
      </c>
      <c r="E3107" s="1022" t="str">
        <f>'PTEP 2026'!E15</f>
        <v>Subdirección de Servicios Metrológicos y Relación con el Ciudadano
OAP</v>
      </c>
      <c r="F3107" s="1022" t="str">
        <f>'PTEP 2026'!D15</f>
        <v xml:space="preserve">Realizar cada mes, publicación de piezas gráficas o infografías de los canales de denuncia, vigentes para el año 2026. </v>
      </c>
      <c r="G3107" s="1022">
        <v>10</v>
      </c>
      <c r="H3107" s="1022" t="s">
        <v>143</v>
      </c>
      <c r="I3107" s="1022">
        <f>'PTEP 2026'!Z15</f>
        <v>8</v>
      </c>
      <c r="J3107" s="1022">
        <f>'PTEP 2026'!N15+'PTEP 2026'!O15+'PTEP 2026'!P15+'PTEP 2026'!Q15+'PTEP 2026'!R15+'PTEP 2026'!S15+'PTEP 2026'!T15+'PTEP 2026'!U15+'PTEP 2026'!V15+'PTEP 2026'!W15</f>
        <v>8</v>
      </c>
      <c r="K3107" s="1022">
        <f>'PTEP 2026'!AE15+'PTEP 2026'!AF15+'PTEP 2026'!AG15+'PTEP 2026'!AH15+'PTEP 2026'!AI15+'PTEP 2026'!AJ15+'PTEP 2026'!AK15+'PTEP 2026'!AL15+'PTEP 2026'!AM15+'PTEP 2026'!AN15</f>
        <v>2</v>
      </c>
      <c r="L3107" s="1031">
        <f t="shared" si="626"/>
        <v>1</v>
      </c>
      <c r="M3107" s="1031">
        <f t="shared" si="627"/>
        <v>0.25</v>
      </c>
      <c r="N3107" s="1022">
        <f>'PTEP 2026'!W15</f>
        <v>0</v>
      </c>
      <c r="O3107" s="1022">
        <f>'PTEP 2026'!AN15</f>
        <v>0</v>
      </c>
      <c r="P3107" s="1029" t="e">
        <f t="shared" si="628"/>
        <v>#DIV/0!</v>
      </c>
      <c r="Q3107" s="1029"/>
      <c r="R3107" s="1030">
        <f t="shared" si="629"/>
        <v>-6</v>
      </c>
      <c r="S3107" s="1030">
        <f t="shared" si="630"/>
        <v>0</v>
      </c>
    </row>
    <row r="3108" spans="1:19">
      <c r="A3108" s="1022">
        <v>14</v>
      </c>
      <c r="B3108" s="1023" t="str">
        <f>'PTEP 2026'!A16</f>
        <v>PTEP14</v>
      </c>
      <c r="C3108" s="1022" t="str">
        <f t="shared" ref="C3108:D3108" si="643">C3087</f>
        <v>PTEP</v>
      </c>
      <c r="D3108" s="1022" t="str">
        <f t="shared" si="643"/>
        <v xml:space="preserve">Programa de Transparencia y Ética Pública </v>
      </c>
      <c r="E3108" s="1022" t="str">
        <f>'PTEP 2026'!E16</f>
        <v>Oficina Asesora de Planeación</v>
      </c>
      <c r="F3108" s="1022" t="str">
        <f>'PTEP 2026'!D16</f>
        <v>Elaborar un informe de socialización y difusión de temas relacionados con cultura LA/FT/FP​ y Gestión Antisoborno, publicado en la página web de INM</v>
      </c>
      <c r="G3108" s="1022">
        <v>10</v>
      </c>
      <c r="H3108" s="1022" t="s">
        <v>143</v>
      </c>
      <c r="I3108" s="1022">
        <f>'PTEP 2026'!Z16</f>
        <v>4</v>
      </c>
      <c r="J3108" s="1022">
        <f>'PTEP 2026'!N16+'PTEP 2026'!O16+'PTEP 2026'!P16+'PTEP 2026'!Q16+'PTEP 2026'!R16+'PTEP 2026'!S16+'PTEP 2026'!T16+'PTEP 2026'!U16+'PTEP 2026'!V16+'PTEP 2026'!W16</f>
        <v>3</v>
      </c>
      <c r="K3108" s="1022">
        <f>'PTEP 2026'!AE16+'PTEP 2026'!AF16+'PTEP 2026'!AG16+'PTEP 2026'!AH16+'PTEP 2026'!AI16+'PTEP 2026'!AJ16+'PTEP 2026'!AK16+'PTEP 2026'!AL16+'PTEP 2026'!AM16+'PTEP 2026'!AN16</f>
        <v>0</v>
      </c>
      <c r="L3108" s="1031">
        <f t="shared" si="626"/>
        <v>0.75</v>
      </c>
      <c r="M3108" s="1031">
        <f t="shared" si="627"/>
        <v>0</v>
      </c>
      <c r="N3108" s="1022">
        <f>'PTEP 2026'!W16</f>
        <v>1</v>
      </c>
      <c r="O3108" s="1022">
        <f>'PTEP 2026'!AN16</f>
        <v>0</v>
      </c>
      <c r="P3108" s="1029">
        <f t="shared" si="628"/>
        <v>0</v>
      </c>
      <c r="Q3108" s="1029"/>
      <c r="R3108" s="1030">
        <f t="shared" si="629"/>
        <v>-3</v>
      </c>
      <c r="S3108" s="1030">
        <f t="shared" si="630"/>
        <v>-1</v>
      </c>
    </row>
    <row r="3109" spans="1:19">
      <c r="A3109" s="1022">
        <v>15</v>
      </c>
      <c r="B3109" s="1023" t="str">
        <f>'PTEP 2026'!A17</f>
        <v>PTEP15</v>
      </c>
      <c r="C3109" s="1022" t="str">
        <f t="shared" ref="C3109:D3109" si="644">C3088</f>
        <v>PTEP</v>
      </c>
      <c r="D3109" s="1022" t="str">
        <f t="shared" si="644"/>
        <v xml:space="preserve">Programa de Transparencia y Ética Pública </v>
      </c>
      <c r="E3109" s="1022" t="str">
        <f>'PTEP 2026'!E17</f>
        <v>Oficina Asesora de Planeación / Talento Humano</v>
      </c>
      <c r="F3109" s="1022" t="str">
        <f>'PTEP 2026'!D17</f>
        <v>Aplicar encuesta sobre el Código de ética, integridad y conflicto de interés</v>
      </c>
      <c r="G3109" s="1022">
        <v>10</v>
      </c>
      <c r="H3109" s="1022" t="s">
        <v>143</v>
      </c>
      <c r="I3109" s="1022">
        <f>'PTEP 2026'!Z17</f>
        <v>2</v>
      </c>
      <c r="J3109" s="1022">
        <f>'PTEP 2026'!N17+'PTEP 2026'!O17+'PTEP 2026'!P17+'PTEP 2026'!Q17+'PTEP 2026'!R17+'PTEP 2026'!S17+'PTEP 2026'!T17+'PTEP 2026'!U17+'PTEP 2026'!V17+'PTEP 2026'!W17</f>
        <v>2</v>
      </c>
      <c r="K3109" s="1022">
        <f>'PTEP 2026'!AE17+'PTEP 2026'!AF17+'PTEP 2026'!AG17+'PTEP 2026'!AH17+'PTEP 2026'!AI17+'PTEP 2026'!AJ17+'PTEP 2026'!AK17+'PTEP 2026'!AL17+'PTEP 2026'!AM17+'PTEP 2026'!AN17</f>
        <v>1</v>
      </c>
      <c r="L3109" s="1031">
        <f t="shared" si="626"/>
        <v>1</v>
      </c>
      <c r="M3109" s="1031">
        <f t="shared" si="627"/>
        <v>0.5</v>
      </c>
      <c r="N3109" s="1022">
        <f>'PTEP 2026'!W17</f>
        <v>0</v>
      </c>
      <c r="O3109" s="1022">
        <f>'PTEP 2026'!AN17</f>
        <v>0</v>
      </c>
      <c r="P3109" s="1029" t="e">
        <f t="shared" si="628"/>
        <v>#DIV/0!</v>
      </c>
      <c r="Q3109" s="1029"/>
      <c r="R3109" s="1030">
        <f t="shared" si="629"/>
        <v>-1</v>
      </c>
      <c r="S3109" s="1030">
        <f t="shared" si="630"/>
        <v>0</v>
      </c>
    </row>
    <row r="3110" spans="1:19">
      <c r="A3110" s="1022">
        <v>16</v>
      </c>
      <c r="B3110" s="1023" t="str">
        <f>'PTEP 2026'!A18</f>
        <v>PTEP16</v>
      </c>
      <c r="C3110" s="1022" t="str">
        <f t="shared" ref="C3110:D3110" si="645">C3089</f>
        <v>PTEP</v>
      </c>
      <c r="D3110" s="1022" t="str">
        <f t="shared" si="645"/>
        <v xml:space="preserve">Programa de Transparencia y Ética Pública </v>
      </c>
      <c r="E3110" s="1022" t="str">
        <f>'PTEP 2026'!E18</f>
        <v>Oficina Asesora de Planeación</v>
      </c>
      <c r="F3110" s="1022" t="str">
        <f>'PTEP 2026'!D18</f>
        <v>Velar por la realización de la Declaración de bienes, rentas y conflictos de intereses Ley 2013 de 2019 gestionada desde el proceso de talento humano</v>
      </c>
      <c r="G3110" s="1022">
        <v>10</v>
      </c>
      <c r="H3110" s="1022" t="s">
        <v>143</v>
      </c>
      <c r="I3110" s="1022">
        <f>'PTEP 2026'!Z18</f>
        <v>1</v>
      </c>
      <c r="J3110" s="1022">
        <f>'PTEP 2026'!N18+'PTEP 2026'!O18+'PTEP 2026'!P18+'PTEP 2026'!Q18+'PTEP 2026'!R18+'PTEP 2026'!S18+'PTEP 2026'!T18+'PTEP 2026'!U18+'PTEP 2026'!V18+'PTEP 2026'!W18</f>
        <v>1</v>
      </c>
      <c r="K3110" s="1022">
        <f>'PTEP 2026'!AE18+'PTEP 2026'!AF18+'PTEP 2026'!AG18+'PTEP 2026'!AH18+'PTEP 2026'!AI18+'PTEP 2026'!AJ18+'PTEP 2026'!AK18+'PTEP 2026'!AL18+'PTEP 2026'!AM18+'PTEP 2026'!AN18</f>
        <v>0</v>
      </c>
      <c r="L3110" s="1031">
        <f t="shared" si="626"/>
        <v>1</v>
      </c>
      <c r="M3110" s="1031">
        <f t="shared" si="627"/>
        <v>0</v>
      </c>
      <c r="N3110" s="1022">
        <f>'PTEP 2026'!W18</f>
        <v>0</v>
      </c>
      <c r="O3110" s="1022">
        <f>'PTEP 2026'!AN18</f>
        <v>0</v>
      </c>
      <c r="P3110" s="1029" t="e">
        <f t="shared" si="628"/>
        <v>#DIV/0!</v>
      </c>
      <c r="Q3110" s="1029"/>
      <c r="R3110" s="1030">
        <f t="shared" si="629"/>
        <v>-1</v>
      </c>
      <c r="S3110" s="1030">
        <f t="shared" si="630"/>
        <v>0</v>
      </c>
    </row>
    <row r="3111" spans="1:19">
      <c r="A3111" s="1022">
        <v>17</v>
      </c>
      <c r="B3111" s="1023" t="str">
        <f>'PTEP 2026'!A19</f>
        <v>PTEP17</v>
      </c>
      <c r="C3111" s="1022" t="str">
        <f t="shared" ref="C3111:D3111" si="646">C3090</f>
        <v>PTEP</v>
      </c>
      <c r="D3111" s="1022" t="str">
        <f t="shared" si="646"/>
        <v xml:space="preserve">Programa de Transparencia y Ética Pública </v>
      </c>
      <c r="E3111" s="1022" t="str">
        <f>'PTEP 2026'!E19</f>
        <v>Subdirección de Servicios Metrológicos y Relación con el Ciudadano
OAP</v>
      </c>
      <c r="F3111"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3111" s="1022">
        <v>10</v>
      </c>
      <c r="H3111" s="1022" t="s">
        <v>143</v>
      </c>
      <c r="I3111" s="1022">
        <f>'PTEP 2026'!Z19</f>
        <v>1</v>
      </c>
      <c r="J3111" s="1022">
        <f>'PTEP 2026'!N19+'PTEP 2026'!O19+'PTEP 2026'!P19+'PTEP 2026'!Q19+'PTEP 2026'!R19+'PTEP 2026'!S19+'PTEP 2026'!T19+'PTEP 2026'!U19+'PTEP 2026'!V19+'PTEP 2026'!W19</f>
        <v>0</v>
      </c>
      <c r="K3111" s="1022">
        <f>'PTEP 2026'!AE19+'PTEP 2026'!AF19+'PTEP 2026'!AG19+'PTEP 2026'!AH19+'PTEP 2026'!AI19+'PTEP 2026'!AJ19+'PTEP 2026'!AK19+'PTEP 2026'!AL19+'PTEP 2026'!AM19+'PTEP 2026'!AN19</f>
        <v>0</v>
      </c>
      <c r="L3111" s="1031">
        <f t="shared" si="626"/>
        <v>0</v>
      </c>
      <c r="M3111" s="1031">
        <f t="shared" si="627"/>
        <v>0</v>
      </c>
      <c r="N3111" s="1022">
        <f>'PTEP 2026'!W19</f>
        <v>0</v>
      </c>
      <c r="O3111" s="1022">
        <f>'PTEP 2026'!AN19</f>
        <v>0</v>
      </c>
      <c r="P3111" s="1029" t="e">
        <f t="shared" si="628"/>
        <v>#DIV/0!</v>
      </c>
      <c r="Q3111" s="1029"/>
      <c r="R3111" s="1030">
        <f t="shared" si="629"/>
        <v>0</v>
      </c>
      <c r="S3111" s="1030">
        <f t="shared" si="630"/>
        <v>0</v>
      </c>
    </row>
    <row r="3112" spans="1:19">
      <c r="A3112" s="1022">
        <v>18</v>
      </c>
      <c r="B3112" s="1023" t="str">
        <f>'PTEP 2026'!A20</f>
        <v>PTEP18</v>
      </c>
      <c r="C3112" s="1022" t="str">
        <f t="shared" ref="C3112:D3112" si="647">C3091</f>
        <v>PTEP</v>
      </c>
      <c r="D3112" s="1022" t="str">
        <f t="shared" si="647"/>
        <v xml:space="preserve">Programa de Transparencia y Ética Pública </v>
      </c>
      <c r="E3112" s="1022" t="str">
        <f>'PTEP 2026'!E20</f>
        <v>Oficina Asesora de Planeación</v>
      </c>
      <c r="F3112" s="1022" t="str">
        <f>'PTEP 2026'!D20</f>
        <v>Reportar en el aplicativo de datos abiertos de MinTIC (https://www.datos.gov.co/) los set de datos obligatorios e históricos definidos por el INM</v>
      </c>
      <c r="G3112" s="1022">
        <v>10</v>
      </c>
      <c r="H3112" s="1022" t="s">
        <v>143</v>
      </c>
      <c r="I3112" s="1022">
        <f>'PTEP 2026'!Z20</f>
        <v>2</v>
      </c>
      <c r="J3112" s="1022">
        <f>'PTEP 2026'!N20+'PTEP 2026'!O20+'PTEP 2026'!P20+'PTEP 2026'!Q20+'PTEP 2026'!R20+'PTEP 2026'!S20+'PTEP 2026'!T20+'PTEP 2026'!U20+'PTEP 2026'!V20+'PTEP 2026'!W20</f>
        <v>2</v>
      </c>
      <c r="K3112" s="1022">
        <f>'PTEP 2026'!AE20+'PTEP 2026'!AF20+'PTEP 2026'!AG20+'PTEP 2026'!AH20+'PTEP 2026'!AI20+'PTEP 2026'!AJ20+'PTEP 2026'!AK20+'PTEP 2026'!AL20+'PTEP 2026'!AM20+'PTEP 2026'!AN20</f>
        <v>1</v>
      </c>
      <c r="L3112" s="1031">
        <f t="shared" si="626"/>
        <v>1</v>
      </c>
      <c r="M3112" s="1031">
        <f t="shared" si="627"/>
        <v>0.5</v>
      </c>
      <c r="N3112" s="1022">
        <f>'PTEP 2026'!W20</f>
        <v>0</v>
      </c>
      <c r="O3112" s="1022">
        <f>'PTEP 2026'!AN20</f>
        <v>0</v>
      </c>
      <c r="P3112" s="1029" t="e">
        <f t="shared" si="628"/>
        <v>#DIV/0!</v>
      </c>
      <c r="Q3112" s="1029"/>
      <c r="R3112" s="1030">
        <f t="shared" si="629"/>
        <v>-1</v>
      </c>
      <c r="S3112" s="1030">
        <f t="shared" si="630"/>
        <v>0</v>
      </c>
    </row>
    <row r="3113" spans="1:19">
      <c r="A3113" s="1022">
        <v>19</v>
      </c>
      <c r="B3113" s="1023" t="str">
        <f>'PTEP 2026'!A21</f>
        <v>PTEP19</v>
      </c>
      <c r="C3113" s="1022" t="str">
        <f t="shared" ref="C3113:D3113" si="648">C3092</f>
        <v>PTEP</v>
      </c>
      <c r="D3113" s="1022" t="str">
        <f t="shared" si="648"/>
        <v xml:space="preserve">Programa de Transparencia y Ética Pública </v>
      </c>
      <c r="E3113" s="1022" t="str">
        <f>'PTEP 2026'!E21</f>
        <v>Subdirección de Servicios Metrológicos y Relación con el Ciudadano
OAP</v>
      </c>
      <c r="F3113" s="1022" t="str">
        <f>'PTEP 2026'!D21</f>
        <v>Diligenciar y reportar ante la Procuraduría General de la Nación la matriz del Índice de Transparencia y Acceso a la Información Pública – ITA</v>
      </c>
      <c r="G3113" s="1022">
        <v>10</v>
      </c>
      <c r="H3113" s="1022" t="s">
        <v>143</v>
      </c>
      <c r="I3113" s="1022">
        <f>'PTEP 2026'!Z21</f>
        <v>1</v>
      </c>
      <c r="J3113" s="1022">
        <f>'PTEP 2026'!N21+'PTEP 2026'!O21+'PTEP 2026'!P21+'PTEP 2026'!Q21+'PTEP 2026'!R21+'PTEP 2026'!S21+'PTEP 2026'!T21+'PTEP 2026'!U21+'PTEP 2026'!V21+'PTEP 2026'!W21</f>
        <v>1</v>
      </c>
      <c r="K3113" s="1022">
        <f>'PTEP 2026'!AE21+'PTEP 2026'!AF21+'PTEP 2026'!AG21+'PTEP 2026'!AH21+'PTEP 2026'!AI21+'PTEP 2026'!AJ21+'PTEP 2026'!AK21+'PTEP 2026'!AL21+'PTEP 2026'!AM21+'PTEP 2026'!AN21</f>
        <v>0</v>
      </c>
      <c r="L3113" s="1031">
        <f t="shared" si="626"/>
        <v>1</v>
      </c>
      <c r="M3113" s="1031">
        <f t="shared" si="627"/>
        <v>0</v>
      </c>
      <c r="N3113" s="1022">
        <f>'PTEP 2026'!W21</f>
        <v>1</v>
      </c>
      <c r="O3113" s="1022">
        <f>'PTEP 2026'!AN21</f>
        <v>0</v>
      </c>
      <c r="P3113" s="1029">
        <f t="shared" si="628"/>
        <v>0</v>
      </c>
      <c r="Q3113" s="1029"/>
      <c r="R3113" s="1030">
        <f t="shared" si="629"/>
        <v>-1</v>
      </c>
      <c r="S3113" s="1030">
        <f t="shared" si="630"/>
        <v>-1</v>
      </c>
    </row>
    <row r="3114" spans="1:19">
      <c r="A3114" s="1022">
        <v>20</v>
      </c>
      <c r="B3114" s="1023" t="str">
        <f>'PTEP 2026'!A22</f>
        <v>PTEP20</v>
      </c>
      <c r="C3114" s="1022" t="str">
        <f t="shared" ref="C3114:D3114" si="649">C3093</f>
        <v>PTEP</v>
      </c>
      <c r="D3114" s="1022" t="str">
        <f t="shared" si="649"/>
        <v xml:space="preserve">Programa de Transparencia y Ética Pública </v>
      </c>
      <c r="E3114" s="1022" t="str">
        <f>'PTEP 2026'!E22</f>
        <v>Subdirección de Servicios Metrológicos y Relación con el Ciudadano</v>
      </c>
      <c r="F3114" s="1022" t="str">
        <f>'PTEP 2026'!D22</f>
        <v>Revisar y actualizar la información publicada en la sección de Transparencia y Acceso a la Información Pública del sitio web del INM</v>
      </c>
      <c r="G3114" s="1022">
        <v>10</v>
      </c>
      <c r="H3114" s="1022" t="s">
        <v>143</v>
      </c>
      <c r="I3114" s="1022">
        <f>'PTEP 2026'!Z22</f>
        <v>12</v>
      </c>
      <c r="J3114" s="1022">
        <f>'PTEP 2026'!N22+'PTEP 2026'!O22+'PTEP 2026'!P22+'PTEP 2026'!Q22+'PTEP 2026'!R22+'PTEP 2026'!S22+'PTEP 2026'!T22+'PTEP 2026'!U22+'PTEP 2026'!V22+'PTEP 2026'!W22</f>
        <v>10</v>
      </c>
      <c r="K3114" s="1022">
        <f>'PTEP 2026'!AE22+'PTEP 2026'!AF22+'PTEP 2026'!AG22+'PTEP 2026'!AH22+'PTEP 2026'!AI22+'PTEP 2026'!AJ22+'PTEP 2026'!AK22+'PTEP 2026'!AL22+'PTEP 2026'!AM22+'PTEP 2026'!AN22</f>
        <v>4</v>
      </c>
      <c r="L3114" s="1031">
        <f t="shared" si="626"/>
        <v>0.83333333333333337</v>
      </c>
      <c r="M3114" s="1031">
        <f t="shared" si="627"/>
        <v>0.33333333333333331</v>
      </c>
      <c r="N3114" s="1022">
        <f>'PTEP 2026'!W22</f>
        <v>1</v>
      </c>
      <c r="O3114" s="1022">
        <f>'PTEP 2026'!AN22</f>
        <v>0</v>
      </c>
      <c r="P3114" s="1029">
        <f t="shared" si="628"/>
        <v>0</v>
      </c>
      <c r="Q3114" s="1029"/>
      <c r="R3114" s="1030">
        <f t="shared" si="629"/>
        <v>-6</v>
      </c>
      <c r="S3114" s="1030">
        <f t="shared" si="630"/>
        <v>-1</v>
      </c>
    </row>
    <row r="3115" spans="1:19">
      <c r="A3115" s="1022">
        <v>21</v>
      </c>
      <c r="B3115" s="1023" t="str">
        <f>'PTEP 2026'!A23</f>
        <v>PTEP21</v>
      </c>
      <c r="C3115" s="1022" t="str">
        <f t="shared" ref="C3115:D3115" si="650">C3094</f>
        <v>PTEP</v>
      </c>
      <c r="D3115" s="1022" t="str">
        <f t="shared" si="650"/>
        <v xml:space="preserve">Programa de Transparencia y Ética Pública </v>
      </c>
      <c r="E3115" s="1022" t="str">
        <f>'PTEP 2026'!E23</f>
        <v>Subdirección de Servicios Metrológicos y Relación con el Ciudadano</v>
      </c>
      <c r="F3115" s="1022" t="str">
        <f>'PTEP 2026'!D23</f>
        <v>Diseñar y difundir contenidos digitales (cápsulas, infografías, videos cortos o boletines) sobre integridad pública, ética y cultura de la legalidad a través de la Intranet y correo institucional.</v>
      </c>
      <c r="G3115" s="1022">
        <v>10</v>
      </c>
      <c r="H3115" s="1022" t="s">
        <v>143</v>
      </c>
      <c r="I3115" s="1022">
        <f>'PTEP 2026'!Z23</f>
        <v>3</v>
      </c>
      <c r="J3115" s="1022">
        <f>'PTEP 2026'!N23+'PTEP 2026'!O23+'PTEP 2026'!P23+'PTEP 2026'!Q23+'PTEP 2026'!R23+'PTEP 2026'!S23+'PTEP 2026'!T23+'PTEP 2026'!U23+'PTEP 2026'!V23+'PTEP 2026'!W23</f>
        <v>2</v>
      </c>
      <c r="K3115" s="1022">
        <f>'PTEP 2026'!AE23+'PTEP 2026'!AF23+'PTEP 2026'!AG23+'PTEP 2026'!AH23+'PTEP 2026'!AI23+'PTEP 2026'!AJ23+'PTEP 2026'!AK23+'PTEP 2026'!AL23+'PTEP 2026'!AM23+'PTEP 2026'!AN23</f>
        <v>1</v>
      </c>
      <c r="L3115" s="1031">
        <f t="shared" si="626"/>
        <v>0.66666666666666663</v>
      </c>
      <c r="M3115" s="1031">
        <f t="shared" si="627"/>
        <v>0.33333333333333331</v>
      </c>
      <c r="N3115" s="1022">
        <f>'PTEP 2026'!W23</f>
        <v>0</v>
      </c>
      <c r="O3115" s="1022">
        <f>'PTEP 2026'!AN23</f>
        <v>0</v>
      </c>
      <c r="P3115" s="1029" t="e">
        <f t="shared" si="628"/>
        <v>#DIV/0!</v>
      </c>
      <c r="Q3115" s="1029"/>
      <c r="R3115" s="1030">
        <f t="shared" si="629"/>
        <v>-1</v>
      </c>
      <c r="S3115" s="1030">
        <f t="shared" si="630"/>
        <v>0</v>
      </c>
    </row>
    <row r="3116" spans="1:19">
      <c r="A3116" s="1022">
        <v>22</v>
      </c>
      <c r="B3116" s="1023" t="str">
        <f>'PTEP 2026'!A24</f>
        <v>PTEP22</v>
      </c>
      <c r="C3116" s="1022" t="str">
        <f t="shared" ref="C3116:D3116" si="651">C3095</f>
        <v>PTEP</v>
      </c>
      <c r="D3116" s="1022" t="str">
        <f t="shared" si="651"/>
        <v xml:space="preserve">Programa de Transparencia y Ética Pública </v>
      </c>
      <c r="E3116" s="1022" t="str">
        <f>'PTEP 2026'!E24</f>
        <v>Subdirección de Servicios Metrológicos y Relación con el Ciudadano / OAP</v>
      </c>
      <c r="F3116" s="1022" t="str">
        <f>'PTEP 2026'!D24</f>
        <v xml:space="preserve">Establecer el Plan de Participación Ciudadana del Instituto, incorporando las actividades previstas para la vigencia </v>
      </c>
      <c r="G3116" s="1022">
        <v>10</v>
      </c>
      <c r="H3116" s="1022" t="s">
        <v>143</v>
      </c>
      <c r="I3116" s="1022">
        <f>'PTEP 2026'!Z24</f>
        <v>1</v>
      </c>
      <c r="J3116" s="1022">
        <f>'PTEP 2026'!N24+'PTEP 2026'!O24+'PTEP 2026'!P24+'PTEP 2026'!Q24+'PTEP 2026'!R24+'PTEP 2026'!S24+'PTEP 2026'!T24+'PTEP 2026'!U24+'PTEP 2026'!V24+'PTEP 2026'!W24</f>
        <v>1</v>
      </c>
      <c r="K3116" s="1022">
        <f>'PTEP 2026'!AE24+'PTEP 2026'!AF24+'PTEP 2026'!AG24+'PTEP 2026'!AH24+'PTEP 2026'!AI24+'PTEP 2026'!AJ24+'PTEP 2026'!AK24+'PTEP 2026'!AL24+'PTEP 2026'!AM24+'PTEP 2026'!AN24</f>
        <v>1</v>
      </c>
      <c r="L3116" s="1031">
        <f t="shared" si="626"/>
        <v>1</v>
      </c>
      <c r="M3116" s="1031">
        <f t="shared" si="627"/>
        <v>1</v>
      </c>
      <c r="N3116" s="1022">
        <f>'PTEP 2026'!W24</f>
        <v>0</v>
      </c>
      <c r="O3116" s="1022">
        <f>'PTEP 2026'!AN24</f>
        <v>0</v>
      </c>
      <c r="P3116" s="1029" t="e">
        <f t="shared" si="628"/>
        <v>#DIV/0!</v>
      </c>
      <c r="Q3116" s="1029"/>
      <c r="R3116" s="1030">
        <f t="shared" si="629"/>
        <v>0</v>
      </c>
      <c r="S3116" s="1030">
        <f t="shared" si="630"/>
        <v>0</v>
      </c>
    </row>
    <row r="3117" spans="1:19">
      <c r="A3117" s="1022">
        <v>23</v>
      </c>
      <c r="B3117" s="1023" t="str">
        <f>'PTEP 2026'!A25</f>
        <v>PTEP23</v>
      </c>
      <c r="C3117" s="1022" t="str">
        <f t="shared" ref="C3117:D3117" si="652">C3096</f>
        <v>PTEP</v>
      </c>
      <c r="D3117" s="1022" t="str">
        <f t="shared" si="652"/>
        <v xml:space="preserve">Programa de Transparencia y Ética Pública </v>
      </c>
      <c r="E3117" s="1022" t="str">
        <f>'PTEP 2026'!E25</f>
        <v>Subdirección de Servicios Metrológicos y Relación con el Ciudadano 
Comunicaciones</v>
      </c>
      <c r="F3117" s="1022" t="str">
        <f>'PTEP 2026'!D25</f>
        <v>Promover el conocimiento y acceso de los grupos de interés al Plan de Participación Ciudadana.</v>
      </c>
      <c r="G3117" s="1022">
        <v>10</v>
      </c>
      <c r="H3117" s="1022" t="s">
        <v>143</v>
      </c>
      <c r="I3117" s="1022">
        <f>'PTEP 2026'!Z25</f>
        <v>2</v>
      </c>
      <c r="J3117" s="1022">
        <f>'PTEP 2026'!N25+'PTEP 2026'!O25+'PTEP 2026'!P25+'PTEP 2026'!Q25+'PTEP 2026'!R25+'PTEP 2026'!S25+'PTEP 2026'!T25+'PTEP 2026'!U25+'PTEP 2026'!V25+'PTEP 2026'!W25</f>
        <v>2</v>
      </c>
      <c r="K3117" s="1022">
        <f>'PTEP 2026'!AE25+'PTEP 2026'!AF25+'PTEP 2026'!AG25+'PTEP 2026'!AH25+'PTEP 2026'!AI25+'PTEP 2026'!AJ25+'PTEP 2026'!AK25+'PTEP 2026'!AL25+'PTEP 2026'!AM25+'PTEP 2026'!AN25</f>
        <v>1</v>
      </c>
      <c r="L3117" s="1031">
        <f t="shared" si="626"/>
        <v>1</v>
      </c>
      <c r="M3117" s="1031">
        <f t="shared" si="627"/>
        <v>0.5</v>
      </c>
      <c r="N3117" s="1022">
        <f>'PTEP 2026'!W25</f>
        <v>0</v>
      </c>
      <c r="O3117" s="1022">
        <f>'PTEP 2026'!AN25</f>
        <v>0</v>
      </c>
      <c r="P3117" s="1029" t="e">
        <f t="shared" si="628"/>
        <v>#DIV/0!</v>
      </c>
      <c r="Q3117" s="1029"/>
      <c r="R3117" s="1030">
        <f t="shared" si="629"/>
        <v>-1</v>
      </c>
      <c r="S3117" s="1030">
        <f t="shared" si="630"/>
        <v>0</v>
      </c>
    </row>
    <row r="3118" spans="1:19">
      <c r="A3118" s="1022">
        <v>24</v>
      </c>
      <c r="B3118" s="1023" t="str">
        <f>'PTEP 2026'!A26</f>
        <v>PTEP24</v>
      </c>
      <c r="C3118" s="1022" t="str">
        <f t="shared" ref="C3118:D3118" si="653">C3097</f>
        <v>PTEP</v>
      </c>
      <c r="D3118" s="1022" t="str">
        <f t="shared" si="653"/>
        <v xml:space="preserve">Programa de Transparencia y Ética Pública </v>
      </c>
      <c r="E3118" s="1022" t="str">
        <f>'PTEP 2026'!E26</f>
        <v>Oficina Asesora de Planeación</v>
      </c>
      <c r="F3118" s="1022" t="str">
        <f>'PTEP 2026'!D26</f>
        <v>Seguimiento semestral de la implementación de la Hoja de Ruta de Arquitectura Empresarial para la mejora del Modelo de Operación por Procesos (MOP) ante el CIGD.</v>
      </c>
      <c r="G3118" s="1022">
        <v>10</v>
      </c>
      <c r="H3118" s="1022" t="s">
        <v>143</v>
      </c>
      <c r="I3118" s="1022">
        <f>'PTEP 2026'!Z26</f>
        <v>2</v>
      </c>
      <c r="J3118" s="1022">
        <f>'PTEP 2026'!N26+'PTEP 2026'!O26+'PTEP 2026'!P26+'PTEP 2026'!Q26+'PTEP 2026'!R26+'PTEP 2026'!S26+'PTEP 2026'!T26+'PTEP 2026'!U26+'PTEP 2026'!V26+'PTEP 2026'!W26</f>
        <v>1</v>
      </c>
      <c r="K3118" s="1022">
        <f>'PTEP 2026'!AE26+'PTEP 2026'!AF26+'PTEP 2026'!AG26+'PTEP 2026'!AH26+'PTEP 2026'!AI26+'PTEP 2026'!AJ26+'PTEP 2026'!AK26+'PTEP 2026'!AL26+'PTEP 2026'!AM26+'PTEP 2026'!AN26</f>
        <v>0</v>
      </c>
      <c r="L3118" s="1031">
        <f t="shared" si="626"/>
        <v>0.5</v>
      </c>
      <c r="M3118" s="1031">
        <f t="shared" si="627"/>
        <v>0</v>
      </c>
      <c r="N3118" s="1022">
        <f>'PTEP 2026'!W26</f>
        <v>0</v>
      </c>
      <c r="O3118" s="1022">
        <f>'PTEP 2026'!AN26</f>
        <v>0</v>
      </c>
      <c r="P3118" s="1029" t="e">
        <f t="shared" si="628"/>
        <v>#DIV/0!</v>
      </c>
      <c r="Q3118" s="1029"/>
      <c r="R3118" s="1030">
        <f t="shared" si="629"/>
        <v>-1</v>
      </c>
      <c r="S3118" s="1030">
        <f t="shared" si="630"/>
        <v>0</v>
      </c>
    </row>
    <row r="3119" spans="1:19">
      <c r="A3119" s="1022">
        <v>25</v>
      </c>
      <c r="B3119" s="1023" t="str">
        <f>'PTEP 2026'!A27</f>
        <v>PTEP25</v>
      </c>
      <c r="C3119" s="1022" t="str">
        <f t="shared" ref="C3119:D3119" si="654">C3098</f>
        <v>PTEP</v>
      </c>
      <c r="D3119" s="1022" t="str">
        <f t="shared" si="654"/>
        <v xml:space="preserve">Programa de Transparencia y Ética Pública </v>
      </c>
      <c r="E3119" s="1022" t="str">
        <f>'PTEP 2026'!E27</f>
        <v>Subdirección de Servicios Metrológicos y Relación con el Ciudadano / OAP</v>
      </c>
      <c r="F3119" s="1022" t="str">
        <f>'PTEP 2026'!D27</f>
        <v>Realizar una socialización y aplicar una encuesta interna para medir el nivel de conocimiento y percepción de los colaboradores frente al PTEP y la Ley 1712 de 2014.</v>
      </c>
      <c r="G3119" s="1022">
        <v>10</v>
      </c>
      <c r="H3119" s="1022" t="s">
        <v>143</v>
      </c>
      <c r="I3119" s="1022">
        <f>'PTEP 2026'!Z27</f>
        <v>2</v>
      </c>
      <c r="J3119" s="1022">
        <f>'PTEP 2026'!N27+'PTEP 2026'!O27+'PTEP 2026'!P27+'PTEP 2026'!Q27+'PTEP 2026'!R27+'PTEP 2026'!S27+'PTEP 2026'!T27+'PTEP 2026'!U27+'PTEP 2026'!V27+'PTEP 2026'!W27</f>
        <v>1</v>
      </c>
      <c r="K3119" s="1022">
        <f>'PTEP 2026'!AE27+'PTEP 2026'!AF27+'PTEP 2026'!AG27+'PTEP 2026'!AH27+'PTEP 2026'!AI27+'PTEP 2026'!AJ27+'PTEP 2026'!AK27+'PTEP 2026'!AL27+'PTEP 2026'!AM27+'PTEP 2026'!AN27</f>
        <v>0</v>
      </c>
      <c r="L3119" s="1031">
        <f t="shared" si="626"/>
        <v>0.5</v>
      </c>
      <c r="M3119" s="1031">
        <f t="shared" si="627"/>
        <v>0</v>
      </c>
      <c r="N3119" s="1022">
        <f>'PTEP 2026'!W27</f>
        <v>0</v>
      </c>
      <c r="O3119" s="1022">
        <f>'PTEP 2026'!AN27</f>
        <v>0</v>
      </c>
      <c r="P3119" s="1029" t="e">
        <f t="shared" si="628"/>
        <v>#DIV/0!</v>
      </c>
      <c r="Q3119" s="1029"/>
      <c r="R3119" s="1030">
        <f t="shared" si="629"/>
        <v>-1</v>
      </c>
      <c r="S3119" s="1030">
        <f t="shared" si="630"/>
        <v>0</v>
      </c>
    </row>
    <row r="3120" spans="1:19">
      <c r="A3120" s="1022">
        <v>1</v>
      </c>
      <c r="B3120" s="1023" t="str">
        <f>'PTEP 2026'!A3</f>
        <v>PTEP1</v>
      </c>
      <c r="C3120" s="1022" t="str">
        <f t="shared" ref="C3120:D3120" si="655">C3099</f>
        <v>PTEP</v>
      </c>
      <c r="D3120" s="1022" t="str">
        <f t="shared" si="655"/>
        <v xml:space="preserve">Programa de Transparencia y Ética Pública </v>
      </c>
      <c r="E3120" s="1022" t="str">
        <f>'PTEP 2026'!E3</f>
        <v>Oficina Asesora de Planeación</v>
      </c>
      <c r="F3120" s="1022" t="str">
        <f>'PTEP 2026'!D3</f>
        <v>Realizar propuesta, someter a aprobación y socializar la política para la gestión integral de riesgos de acuerdo a la versión 7 de la Guía de Gestión integral del Riesgo del DAFP</v>
      </c>
      <c r="G3120" s="1022">
        <v>11</v>
      </c>
      <c r="H3120" s="1022" t="s">
        <v>144</v>
      </c>
      <c r="I3120" s="1022">
        <f>'PTEP 2026'!Z3</f>
        <v>2</v>
      </c>
      <c r="J3120" s="1022">
        <f>'PTEP 2026'!N3+'PTEP 2026'!O3+'PTEP 2026'!P3+'PTEP 2026'!Q3+'PTEP 2026'!R3+'PTEP 2026'!S3+'PTEP 2026'!T3+'PTEP 2026'!U3+'PTEP 2026'!V3+'PTEP 2026'!W3+'PTEP 2026'!X3</f>
        <v>2</v>
      </c>
      <c r="K3120" s="1022">
        <f>'PTEP 2026'!AE3+'PTEP 2026'!AF3+'PTEP 2026'!AG3+'PTEP 2026'!AH3+'PTEP 2026'!AI3+'PTEP 2026'!AJ3+'PTEP 2026'!AK3+'PTEP 2026'!AL3+'PTEP 2026'!AM3+'PTEP 2026'!AN3+'PTEP 2026'!AO3</f>
        <v>0</v>
      </c>
      <c r="L3120" s="1031">
        <f t="shared" ref="L3120:L3144" si="656">J3120/I3120</f>
        <v>1</v>
      </c>
      <c r="M3120" s="1031">
        <f t="shared" ref="M3120:M3144" si="657">K3120/I3120</f>
        <v>0</v>
      </c>
      <c r="N3120" s="1022">
        <f>'PTEP 2026'!X3</f>
        <v>0</v>
      </c>
      <c r="O3120" s="1022">
        <f>'PTEP 2026'!AO3</f>
        <v>0</v>
      </c>
      <c r="P3120" s="1029" t="e">
        <f t="shared" ref="P3120:P3144" si="658">O3120/N3120</f>
        <v>#DIV/0!</v>
      </c>
      <c r="Q3120" s="1029"/>
      <c r="R3120" s="1030">
        <f t="shared" ref="R3120:R3144" si="659">K3120-J3120</f>
        <v>-2</v>
      </c>
      <c r="S3120" s="1030">
        <f t="shared" ref="S3120:S3144" si="660">O3120-N3120</f>
        <v>0</v>
      </c>
    </row>
    <row r="3121" spans="1:19">
      <c r="A3121" s="1022">
        <v>2</v>
      </c>
      <c r="B3121" s="1023" t="str">
        <f>'PTEP 2026'!A4</f>
        <v>PTEP2</v>
      </c>
      <c r="C3121" s="1022" t="str">
        <f t="shared" ref="C3121:D3121" si="661">C3100</f>
        <v>PTEP</v>
      </c>
      <c r="D3121" s="1022" t="str">
        <f t="shared" si="661"/>
        <v xml:space="preserve">Programa de Transparencia y Ética Pública </v>
      </c>
      <c r="E3121" s="1022" t="str">
        <f>'PTEP 2026'!E4</f>
        <v>Dirección general</v>
      </c>
      <c r="F3121" s="1022" t="str">
        <f>'PTEP 2026'!D4</f>
        <v>Definir y asignar el rol de función de cumplimiento para el INM</v>
      </c>
      <c r="G3121" s="1022">
        <v>11</v>
      </c>
      <c r="H3121" s="1022" t="s">
        <v>144</v>
      </c>
      <c r="I3121" s="1022">
        <f>'PTEP 2026'!Z4</f>
        <v>1</v>
      </c>
      <c r="J3121" s="1022">
        <f>'PTEP 2026'!N4+'PTEP 2026'!O4+'PTEP 2026'!P4+'PTEP 2026'!Q4+'PTEP 2026'!R4+'PTEP 2026'!S4+'PTEP 2026'!T4+'PTEP 2026'!U4+'PTEP 2026'!V4+'PTEP 2026'!W4+'PTEP 2026'!X4</f>
        <v>1</v>
      </c>
      <c r="K3121" s="1022">
        <f>'PTEP 2026'!AE4+'PTEP 2026'!AF4+'PTEP 2026'!AG4+'PTEP 2026'!AH4+'PTEP 2026'!AI4+'PTEP 2026'!AJ4+'PTEP 2026'!AK4+'PTEP 2026'!AL4+'PTEP 2026'!AM4+'PTEP 2026'!AN4+'PTEP 2026'!AO4</f>
        <v>0</v>
      </c>
      <c r="L3121" s="1031">
        <f t="shared" si="656"/>
        <v>1</v>
      </c>
      <c r="M3121" s="1031">
        <f t="shared" si="657"/>
        <v>0</v>
      </c>
      <c r="N3121" s="1022">
        <f>'PTEP 2026'!X4</f>
        <v>0</v>
      </c>
      <c r="O3121" s="1022">
        <f>'PTEP 2026'!AO4</f>
        <v>0</v>
      </c>
      <c r="P3121" s="1029" t="e">
        <f t="shared" si="658"/>
        <v>#DIV/0!</v>
      </c>
      <c r="Q3121" s="1029"/>
      <c r="R3121" s="1030">
        <f t="shared" si="659"/>
        <v>-1</v>
      </c>
      <c r="S3121" s="1030">
        <f t="shared" si="660"/>
        <v>0</v>
      </c>
    </row>
    <row r="3122" spans="1:19">
      <c r="A3122" s="1022">
        <v>3</v>
      </c>
      <c r="B3122" s="1023" t="str">
        <f>'PTEP 2026'!A5</f>
        <v>PTEP3</v>
      </c>
      <c r="C3122" s="1022" t="str">
        <f t="shared" ref="C3122:D3122" si="662">C3101</f>
        <v>PTEP</v>
      </c>
      <c r="D3122" s="1022" t="str">
        <f t="shared" si="662"/>
        <v xml:space="preserve">Programa de Transparencia y Ética Pública </v>
      </c>
      <c r="E3122" s="1022" t="str">
        <f>'PTEP 2026'!E5</f>
        <v>Oficina Asesora de Planeación / Secretaría general / asesoría Jurídica</v>
      </c>
      <c r="F3122" s="1022" t="str">
        <f>'PTEP 2026'!D5</f>
        <v xml:space="preserve">Liderar la elaboración y formalización del manual de debida diligencia para el INM de acuerdo a la versión 7 de la Guía de Gestión integral del Riesgo del DAFP. </v>
      </c>
      <c r="G3122" s="1022">
        <v>11</v>
      </c>
      <c r="H3122" s="1022" t="s">
        <v>144</v>
      </c>
      <c r="I3122" s="1022">
        <f>'PTEP 2026'!Z5</f>
        <v>1</v>
      </c>
      <c r="J3122" s="1022">
        <f>'PTEP 2026'!N5+'PTEP 2026'!O5+'PTEP 2026'!P5+'PTEP 2026'!Q5+'PTEP 2026'!R5+'PTEP 2026'!S5+'PTEP 2026'!T5+'PTEP 2026'!U5+'PTEP 2026'!V5+'PTEP 2026'!W5+'PTEP 2026'!X5</f>
        <v>1</v>
      </c>
      <c r="K3122" s="1022">
        <f>'PTEP 2026'!AE5+'PTEP 2026'!AF5+'PTEP 2026'!AG5+'PTEP 2026'!AH5+'PTEP 2026'!AI5+'PTEP 2026'!AJ5+'PTEP 2026'!AK5+'PTEP 2026'!AL5+'PTEP 2026'!AM5+'PTEP 2026'!AN5+'PTEP 2026'!AO5</f>
        <v>0</v>
      </c>
      <c r="L3122" s="1031">
        <f t="shared" si="656"/>
        <v>1</v>
      </c>
      <c r="M3122" s="1031">
        <f t="shared" si="657"/>
        <v>0</v>
      </c>
      <c r="N3122" s="1022">
        <f>'PTEP 2026'!X5</f>
        <v>0</v>
      </c>
      <c r="O3122" s="1022">
        <f>'PTEP 2026'!AO5</f>
        <v>0</v>
      </c>
      <c r="P3122" s="1029" t="e">
        <f t="shared" si="658"/>
        <v>#DIV/0!</v>
      </c>
      <c r="Q3122" s="1029"/>
      <c r="R3122" s="1030">
        <f t="shared" si="659"/>
        <v>-1</v>
      </c>
      <c r="S3122" s="1030">
        <f t="shared" si="660"/>
        <v>0</v>
      </c>
    </row>
    <row r="3123" spans="1:19">
      <c r="A3123" s="1022">
        <v>4</v>
      </c>
      <c r="B3123" s="1023" t="str">
        <f>'PTEP 2026'!A6</f>
        <v>PTEP4</v>
      </c>
      <c r="C3123" s="1022" t="str">
        <f t="shared" ref="C3123:D3123" si="663">C3102</f>
        <v>PTEP</v>
      </c>
      <c r="D3123" s="1022" t="str">
        <f t="shared" si="663"/>
        <v xml:space="preserve">Programa de Transparencia y Ética Pública </v>
      </c>
      <c r="E3123" s="1022" t="str">
        <f>'PTEP 2026'!E6</f>
        <v>Oficina Asesora de Planeación</v>
      </c>
      <c r="F3123"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3123" s="1022">
        <v>11</v>
      </c>
      <c r="H3123" s="1022" t="s">
        <v>144</v>
      </c>
      <c r="I3123" s="1022">
        <f>'PTEP 2026'!Z6</f>
        <v>6</v>
      </c>
      <c r="J3123" s="1022">
        <f>'PTEP 2026'!N6+'PTEP 2026'!O6+'PTEP 2026'!P6+'PTEP 2026'!Q6+'PTEP 2026'!R6+'PTEP 2026'!S6+'PTEP 2026'!T6+'PTEP 2026'!U6+'PTEP 2026'!V6+'PTEP 2026'!W6+'PTEP 2026'!X6</f>
        <v>5</v>
      </c>
      <c r="K3123" s="1022">
        <f>'PTEP 2026'!AE6+'PTEP 2026'!AF6+'PTEP 2026'!AG6+'PTEP 2026'!AH6+'PTEP 2026'!AI6+'PTEP 2026'!AJ6+'PTEP 2026'!AK6+'PTEP 2026'!AL6+'PTEP 2026'!AM6+'PTEP 2026'!AN6+'PTEP 2026'!AO6</f>
        <v>0</v>
      </c>
      <c r="L3123" s="1031">
        <f t="shared" si="656"/>
        <v>0.83333333333333337</v>
      </c>
      <c r="M3123" s="1031">
        <f t="shared" si="657"/>
        <v>0</v>
      </c>
      <c r="N3123" s="1022">
        <f>'PTEP 2026'!X6</f>
        <v>0</v>
      </c>
      <c r="O3123" s="1022">
        <f>'PTEP 2026'!AO6</f>
        <v>0</v>
      </c>
      <c r="P3123" s="1029" t="e">
        <f t="shared" si="658"/>
        <v>#DIV/0!</v>
      </c>
      <c r="Q3123" s="1029"/>
      <c r="R3123" s="1030">
        <f t="shared" si="659"/>
        <v>-5</v>
      </c>
      <c r="S3123" s="1030">
        <f t="shared" si="660"/>
        <v>0</v>
      </c>
    </row>
    <row r="3124" spans="1:19">
      <c r="A3124" s="1022">
        <v>5</v>
      </c>
      <c r="B3124" s="1023" t="str">
        <f>'PTEP 2026'!A7</f>
        <v>PTEP5</v>
      </c>
      <c r="C3124" s="1022" t="str">
        <f t="shared" ref="C3124:D3124" si="664">C3103</f>
        <v>PTEP</v>
      </c>
      <c r="D3124" s="1022" t="str">
        <f t="shared" si="664"/>
        <v xml:space="preserve">Programa de Transparencia y Ética Pública </v>
      </c>
      <c r="E3124" s="1022" t="str">
        <f>'PTEP 2026'!E7</f>
        <v>Oficina Asesora de Planeación</v>
      </c>
      <c r="F3124" s="1022" t="str">
        <f>'PTEP 2026'!D7</f>
        <v>Liderar la elaboración y formalización de las políticas relacionadas con LA/FT/FP​, antisoborno, antifraude de acuerdo con la versión 7 de la Guía de Gestión integral del Riesgo del DAFP</v>
      </c>
      <c r="G3124" s="1022">
        <v>11</v>
      </c>
      <c r="H3124" s="1022" t="s">
        <v>144</v>
      </c>
      <c r="I3124" s="1022">
        <f>'PTEP 2026'!Z7</f>
        <v>1</v>
      </c>
      <c r="J3124" s="1022" t="e">
        <f>'PTEP 2026'!N7+'PTEP 2026'!O7+'PTEP 2026'!P7+'PTEP 2026'!Q7+'PTEP 2026'!S7+'PTEP 2026'!#REF!+'PTEP 2026'!U7+'PTEP 2026'!#REF!+'PTEP 2026'!V7+'PTEP 2026'!W7+'PTEP 2026'!X7</f>
        <v>#REF!</v>
      </c>
      <c r="K3124" s="1022">
        <f>'PTEP 2026'!AE7+'PTEP 2026'!AF7+'PTEP 2026'!AG7+'PTEP 2026'!AH7+'PTEP 2026'!AI7+'PTEP 2026'!AJ7+'PTEP 2026'!AK7+'PTEP 2026'!AL7+'PTEP 2026'!AM7+'PTEP 2026'!AN7+'PTEP 2026'!AO7</f>
        <v>0</v>
      </c>
      <c r="L3124" s="1031" t="e">
        <f t="shared" si="656"/>
        <v>#REF!</v>
      </c>
      <c r="M3124" s="1031">
        <f t="shared" si="657"/>
        <v>0</v>
      </c>
      <c r="N3124" s="1022">
        <f>'PTEP 2026'!X7</f>
        <v>0</v>
      </c>
      <c r="O3124" s="1022">
        <f>'PTEP 2026'!AO7</f>
        <v>0</v>
      </c>
      <c r="P3124" s="1029" t="e">
        <f t="shared" si="658"/>
        <v>#DIV/0!</v>
      </c>
      <c r="Q3124" s="1029"/>
      <c r="R3124" s="1030" t="e">
        <f t="shared" si="659"/>
        <v>#REF!</v>
      </c>
      <c r="S3124" s="1030">
        <f t="shared" si="660"/>
        <v>0</v>
      </c>
    </row>
    <row r="3125" spans="1:19">
      <c r="A3125" s="1022">
        <v>6</v>
      </c>
      <c r="B3125" s="1023" t="str">
        <f>'PTEP 2026'!A8</f>
        <v>PTEP6</v>
      </c>
      <c r="C3125" s="1022" t="str">
        <f t="shared" ref="C3125:D3125" si="665">C3104</f>
        <v>PTEP</v>
      </c>
      <c r="D3125" s="1022" t="str">
        <f t="shared" si="665"/>
        <v xml:space="preserve">Programa de Transparencia y Ética Pública </v>
      </c>
      <c r="E3125" s="1022" t="str">
        <f>'PTEP 2026'!E8</f>
        <v xml:space="preserve">Oficina Asesora de Planeación 
Oficina de Informática y Desarrollo Tecnológico
</v>
      </c>
      <c r="F3125" s="1022" t="str">
        <f>'PTEP 2026'!D8</f>
        <v>Hacer seguimiento y socializar la matriz de riesgos del SIG; compuesta por riesgos de gestión, corrupción, seguridad de la información y fiscales. 
(Actualizar la matriz cuando aplique dado el seguimiento realizado por las 3 líneas de defensa)</v>
      </c>
      <c r="G3125" s="1022">
        <v>11</v>
      </c>
      <c r="H3125" s="1022" t="s">
        <v>144</v>
      </c>
      <c r="I3125" s="1022">
        <f>'PTEP 2026'!Z8</f>
        <v>4</v>
      </c>
      <c r="J3125" s="1022">
        <f>'PTEP 2026'!N8+'PTEP 2026'!O8+'PTEP 2026'!P8+'PTEP 2026'!Q8+'PTEP 2026'!R8+'PTEP 2026'!S8+'PTEP 2026'!T8+'PTEP 2026'!U8+'PTEP 2026'!V8+'PTEP 2026'!W8+'PTEP 2026'!X8</f>
        <v>4</v>
      </c>
      <c r="K3125" s="1022">
        <f>'PTEP 2026'!AE8+'PTEP 2026'!AF8+'PTEP 2026'!AG8+'PTEP 2026'!AH8+'PTEP 2026'!AI8+'PTEP 2026'!AJ8+'PTEP 2026'!AK8+'PTEP 2026'!AL8+'PTEP 2026'!AM8+'PTEP 2026'!AN8+'PTEP 2026'!AO8</f>
        <v>1</v>
      </c>
      <c r="L3125" s="1031">
        <f t="shared" si="656"/>
        <v>1</v>
      </c>
      <c r="M3125" s="1031">
        <f t="shared" si="657"/>
        <v>0.25</v>
      </c>
      <c r="N3125" s="1022">
        <f>'PTEP 2026'!X8</f>
        <v>0</v>
      </c>
      <c r="O3125" s="1022">
        <f>'PTEP 2026'!AO8</f>
        <v>0</v>
      </c>
      <c r="P3125" s="1029" t="e">
        <f t="shared" si="658"/>
        <v>#DIV/0!</v>
      </c>
      <c r="Q3125" s="1029"/>
      <c r="R3125" s="1030">
        <f t="shared" si="659"/>
        <v>-3</v>
      </c>
      <c r="S3125" s="1030">
        <f t="shared" si="660"/>
        <v>0</v>
      </c>
    </row>
    <row r="3126" spans="1:19">
      <c r="A3126" s="1022">
        <v>7</v>
      </c>
      <c r="B3126" s="1023" t="str">
        <f>'PTEP 2026'!A9</f>
        <v>PTEP7</v>
      </c>
      <c r="C3126" s="1022" t="str">
        <f t="shared" ref="C3126:D3126" si="666">C3105</f>
        <v>PTEP</v>
      </c>
      <c r="D3126" s="1022" t="str">
        <f t="shared" si="666"/>
        <v xml:space="preserve">Programa de Transparencia y Ética Pública </v>
      </c>
      <c r="E3126" s="1022" t="str">
        <f>'PTEP 2026'!E9</f>
        <v>Gestión de talento humano</v>
      </c>
      <c r="F3126" s="1022" t="str">
        <f>'PTEP 2026'!D9</f>
        <v xml:space="preserve">Revisar y actualizar el procedimiento A-04-P-028 CONFLICTO DE INTERESES, validando que los lineamientos requeridos en la guía para la gestión integral del riesgo (V7), se encuentren documentados en dicho procedimiento.  </v>
      </c>
      <c r="G3126" s="1022">
        <v>11</v>
      </c>
      <c r="H3126" s="1022" t="s">
        <v>144</v>
      </c>
      <c r="I3126" s="1022">
        <f>'PTEP 2026'!Z9</f>
        <v>2</v>
      </c>
      <c r="J3126" s="1022">
        <f>'PTEP 2026'!N9+'PTEP 2026'!O9+'PTEP 2026'!P9+'PTEP 2026'!Q9+'PTEP 2026'!R9+'PTEP 2026'!S9+'PTEP 2026'!T9+'PTEP 2026'!U9+'PTEP 2026'!V9+'PTEP 2026'!W9+'PTEP 2026'!X9</f>
        <v>2</v>
      </c>
      <c r="K3126" s="1022">
        <f>'PTEP 2026'!AE9+'PTEP 2026'!AF9+'PTEP 2026'!AG9+'PTEP 2026'!AH9+'PTEP 2026'!AI9+'PTEP 2026'!AJ9+'PTEP 2026'!AK9+'PTEP 2026'!AL9+'PTEP 2026'!AM9+'PTEP 2026'!AN9+'PTEP 2026'!AO9</f>
        <v>0</v>
      </c>
      <c r="L3126" s="1031">
        <f t="shared" si="656"/>
        <v>1</v>
      </c>
      <c r="M3126" s="1031">
        <f t="shared" si="657"/>
        <v>0</v>
      </c>
      <c r="N3126" s="1022">
        <f>'PTEP 2026'!X9</f>
        <v>1</v>
      </c>
      <c r="O3126" s="1022">
        <f>'PTEP 2026'!AO9</f>
        <v>0</v>
      </c>
      <c r="P3126" s="1029">
        <f t="shared" si="658"/>
        <v>0</v>
      </c>
      <c r="Q3126" s="1029"/>
      <c r="R3126" s="1030">
        <f t="shared" si="659"/>
        <v>-2</v>
      </c>
      <c r="S3126" s="1030">
        <f t="shared" si="660"/>
        <v>-1</v>
      </c>
    </row>
    <row r="3127" spans="1:19">
      <c r="A3127" s="1022">
        <v>8</v>
      </c>
      <c r="B3127" s="1023" t="str">
        <f>'PTEP 2026'!A10</f>
        <v>PTEP8</v>
      </c>
      <c r="C3127" s="1022" t="str">
        <f t="shared" ref="C3127:D3127" si="667">C3106</f>
        <v>PTEP</v>
      </c>
      <c r="D3127" s="1022" t="str">
        <f t="shared" si="667"/>
        <v xml:space="preserve">Programa de Transparencia y Ética Pública </v>
      </c>
      <c r="E3127" s="1022" t="str">
        <f>'PTEP 2026'!E10</f>
        <v>Oficina Asesora de Planeación / Secretaría general / asesoría Jurídica</v>
      </c>
      <c r="F3127" s="1022" t="str">
        <f>'PTEP 2026'!D10</f>
        <v xml:space="preserve">Liderar la elaboración del Procedimiento para el  reporte de operaciones sospechosas en el INM de acuerdo con la versión 7 de la Guía de Gestión integral del Riesgo del DAFP </v>
      </c>
      <c r="G3127" s="1022">
        <v>11</v>
      </c>
      <c r="H3127" s="1022" t="s">
        <v>144</v>
      </c>
      <c r="I3127" s="1022">
        <f>'PTEP 2026'!Z10</f>
        <v>2</v>
      </c>
      <c r="J3127" s="1022">
        <f>'PTEP 2026'!N10+'PTEP 2026'!O10+'PTEP 2026'!P10+'PTEP 2026'!Q10+'PTEP 2026'!R10+'PTEP 2026'!S10+'PTEP 2026'!T10+'PTEP 2026'!U10+'PTEP 2026'!V10+'PTEP 2026'!W10+'PTEP 2026'!X10</f>
        <v>2</v>
      </c>
      <c r="K3127" s="1022">
        <f>'PTEP 2026'!AE10+'PTEP 2026'!AF10+'PTEP 2026'!AG10+'PTEP 2026'!AH10+'PTEP 2026'!AI10+'PTEP 2026'!AJ10+'PTEP 2026'!AK10+'PTEP 2026'!AL10+'PTEP 2026'!AM10+'PTEP 2026'!AN10+'PTEP 2026'!AO10</f>
        <v>0</v>
      </c>
      <c r="L3127" s="1031">
        <f t="shared" si="656"/>
        <v>1</v>
      </c>
      <c r="M3127" s="1031">
        <f t="shared" si="657"/>
        <v>0</v>
      </c>
      <c r="N3127" s="1022">
        <f>'PTEP 2026'!X10</f>
        <v>1</v>
      </c>
      <c r="O3127" s="1022">
        <f>'PTEP 2026'!AO10</f>
        <v>0</v>
      </c>
      <c r="P3127" s="1029">
        <f t="shared" si="658"/>
        <v>0</v>
      </c>
      <c r="Q3127" s="1029"/>
      <c r="R3127" s="1030">
        <f t="shared" si="659"/>
        <v>-2</v>
      </c>
      <c r="S3127" s="1030">
        <f t="shared" si="660"/>
        <v>-1</v>
      </c>
    </row>
    <row r="3128" spans="1:19">
      <c r="A3128" s="1022">
        <v>9</v>
      </c>
      <c r="B3128" s="1023" t="str">
        <f>'PTEP 2026'!A11</f>
        <v>PTEP9</v>
      </c>
      <c r="C3128" s="1022" t="str">
        <f t="shared" ref="C3128:D3128" si="668">C3107</f>
        <v>PTEP</v>
      </c>
      <c r="D3128" s="1022" t="str">
        <f t="shared" si="668"/>
        <v xml:space="preserve">Programa de Transparencia y Ética Pública </v>
      </c>
      <c r="E3128" s="1022" t="str">
        <f>'PTEP 2026'!E11</f>
        <v>Subdirección de Servicios Metrológicos y Relación con el Ciudadano</v>
      </c>
      <c r="F3128"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3128" s="1022">
        <v>11</v>
      </c>
      <c r="H3128" s="1022" t="s">
        <v>144</v>
      </c>
      <c r="I3128" s="1022">
        <f>'PTEP 2026'!Z11</f>
        <v>3</v>
      </c>
      <c r="J3128" s="1022">
        <f>'PTEP 2026'!N11+'PTEP 2026'!O11+'PTEP 2026'!P11+'PTEP 2026'!Q11+'PTEP 2026'!R11+'PTEP 2026'!S11+'PTEP 2026'!T11+'PTEP 2026'!U11+'PTEP 2026'!V11+'PTEP 2026'!W11+'PTEP 2026'!X11</f>
        <v>2</v>
      </c>
      <c r="K3128" s="1022">
        <f>'PTEP 2026'!AE11+'PTEP 2026'!AF11+'PTEP 2026'!AG11+'PTEP 2026'!AH11+'PTEP 2026'!AI11+'PTEP 2026'!AJ11+'PTEP 2026'!AK11+'PTEP 2026'!AL11+'PTEP 2026'!AM11+'PTEP 2026'!AN11+'PTEP 2026'!AO11</f>
        <v>0</v>
      </c>
      <c r="L3128" s="1031">
        <f t="shared" si="656"/>
        <v>0.66666666666666663</v>
      </c>
      <c r="M3128" s="1031">
        <f t="shared" si="657"/>
        <v>0</v>
      </c>
      <c r="N3128" s="1022">
        <f>'PTEP 2026'!X11</f>
        <v>1</v>
      </c>
      <c r="O3128" s="1022">
        <f>'PTEP 2026'!AO11</f>
        <v>0</v>
      </c>
      <c r="P3128" s="1029">
        <f t="shared" si="658"/>
        <v>0</v>
      </c>
      <c r="Q3128" s="1029"/>
      <c r="R3128" s="1030">
        <f t="shared" si="659"/>
        <v>-2</v>
      </c>
      <c r="S3128" s="1030">
        <f t="shared" si="660"/>
        <v>-1</v>
      </c>
    </row>
    <row r="3129" spans="1:19">
      <c r="A3129" s="1022">
        <v>10</v>
      </c>
      <c r="B3129" s="1023" t="str">
        <f>'PTEP 2026'!A12</f>
        <v>PTEP10</v>
      </c>
      <c r="C3129" s="1022" t="str">
        <f t="shared" ref="C3129:D3129" si="669">C3108</f>
        <v>PTEP</v>
      </c>
      <c r="D3129" s="1022" t="str">
        <f t="shared" si="669"/>
        <v xml:space="preserve">Programa de Transparencia y Ética Pública </v>
      </c>
      <c r="E3129" s="1022" t="str">
        <f>'PTEP 2026'!E12</f>
        <v>Oficina de Control Interno</v>
      </c>
      <c r="F3129" s="1022" t="str">
        <f>'PTEP 2026'!D12</f>
        <v>Realizar seguimiento de tercera línea a los riesgos identificados en la matriz de riesgos de corrupción en los tiempos establecidos por ley y asegurar publicación de resultados en la página web</v>
      </c>
      <c r="G3129" s="1022">
        <v>11</v>
      </c>
      <c r="H3129" s="1022" t="s">
        <v>144</v>
      </c>
      <c r="I3129" s="1022">
        <f>'PTEP 2026'!Z12</f>
        <v>1</v>
      </c>
      <c r="J3129" s="1022">
        <f>'PTEP 2026'!N12+'PTEP 2026'!O12+'PTEP 2026'!P12+'PTEP 2026'!Q12+'PTEP 2026'!R12+'PTEP 2026'!S12+'PTEP 2026'!T12+'PTEP 2026'!U12+'PTEP 2026'!V12+'PTEP 2026'!W12+'PTEP 2026'!X12</f>
        <v>1</v>
      </c>
      <c r="K3129" s="1022">
        <f>'PTEP 2026'!AE12+'PTEP 2026'!AF12+'PTEP 2026'!AG12+'PTEP 2026'!AH12+'PTEP 2026'!AI12+'PTEP 2026'!AJ12+'PTEP 2026'!AK12+'PTEP 2026'!AL12+'PTEP 2026'!AM12+'PTEP 2026'!AN12+'PTEP 2026'!AO12</f>
        <v>0</v>
      </c>
      <c r="L3129" s="1031">
        <f t="shared" si="656"/>
        <v>1</v>
      </c>
      <c r="M3129" s="1031">
        <f t="shared" si="657"/>
        <v>0</v>
      </c>
      <c r="N3129" s="1022">
        <f>'PTEP 2026'!X12</f>
        <v>0</v>
      </c>
      <c r="O3129" s="1022">
        <f>'PTEP 2026'!AO12</f>
        <v>0</v>
      </c>
      <c r="P3129" s="1029" t="e">
        <f t="shared" si="658"/>
        <v>#DIV/0!</v>
      </c>
      <c r="Q3129" s="1029"/>
      <c r="R3129" s="1030">
        <f t="shared" si="659"/>
        <v>-1</v>
      </c>
      <c r="S3129" s="1030">
        <f t="shared" si="660"/>
        <v>0</v>
      </c>
    </row>
    <row r="3130" spans="1:19">
      <c r="A3130" s="1022">
        <v>11</v>
      </c>
      <c r="B3130" s="1023" t="str">
        <f>'PTEP 2026'!A13</f>
        <v>PTEP11</v>
      </c>
      <c r="C3130" s="1022" t="str">
        <f t="shared" ref="C3130:D3130" si="670">C3109</f>
        <v>PTEP</v>
      </c>
      <c r="D3130" s="1022" t="str">
        <f t="shared" si="670"/>
        <v xml:space="preserve">Programa de Transparencia y Ética Pública </v>
      </c>
      <c r="E3130" s="1022" t="str">
        <f>'PTEP 2026'!E13</f>
        <v>Oficina de Control Interno</v>
      </c>
      <c r="F3130" s="1022" t="str">
        <f>'PTEP 2026'!D13</f>
        <v>Realizar seguimiento de tercera línea al programa de transparencia y ética pública en los tiempos establecidos por ley, asegurar publicación de resultados en la página web</v>
      </c>
      <c r="G3130" s="1022">
        <v>11</v>
      </c>
      <c r="H3130" s="1022" t="s">
        <v>144</v>
      </c>
      <c r="I3130" s="1022">
        <f>'PTEP 2026'!Z13</f>
        <v>1</v>
      </c>
      <c r="J3130" s="1022">
        <f>'PTEP 2026'!N13+'PTEP 2026'!O13+'PTEP 2026'!P13+'PTEP 2026'!Q13+'PTEP 2026'!R13+'PTEP 2026'!S13+'PTEP 2026'!T13+'PTEP 2026'!U13+'PTEP 2026'!V13+'PTEP 2026'!W13+'PTEP 2026'!X13</f>
        <v>0</v>
      </c>
      <c r="K3130" s="1022">
        <f>'PTEP 2026'!AE13+'PTEP 2026'!AF13+'PTEP 2026'!AG13+'PTEP 2026'!AH13+'PTEP 2026'!AI13+'PTEP 2026'!AJ13+'PTEP 2026'!AK13+'PTEP 2026'!AL13+'PTEP 2026'!AM13+'PTEP 2026'!AN13+'PTEP 2026'!AO13</f>
        <v>0</v>
      </c>
      <c r="L3130" s="1031">
        <f t="shared" si="656"/>
        <v>0</v>
      </c>
      <c r="M3130" s="1031">
        <f t="shared" si="657"/>
        <v>0</v>
      </c>
      <c r="N3130" s="1022">
        <f>'PTEP 2026'!X13</f>
        <v>0</v>
      </c>
      <c r="O3130" s="1022">
        <f>'PTEP 2026'!AO13</f>
        <v>0</v>
      </c>
      <c r="P3130" s="1029" t="e">
        <f t="shared" si="658"/>
        <v>#DIV/0!</v>
      </c>
      <c r="Q3130" s="1029"/>
      <c r="R3130" s="1030">
        <f t="shared" si="659"/>
        <v>0</v>
      </c>
      <c r="S3130" s="1030">
        <f t="shared" si="660"/>
        <v>0</v>
      </c>
    </row>
    <row r="3131" spans="1:19">
      <c r="A3131" s="1022">
        <v>12</v>
      </c>
      <c r="B3131" s="1023" t="str">
        <f>'PTEP 2026'!A14</f>
        <v>PTEP12</v>
      </c>
      <c r="C3131" s="1022" t="str">
        <f t="shared" ref="C3131:D3131" si="671">C3110</f>
        <v>PTEP</v>
      </c>
      <c r="D3131" s="1022" t="str">
        <f t="shared" si="671"/>
        <v xml:space="preserve">Programa de Transparencia y Ética Pública </v>
      </c>
      <c r="E3131" s="1022" t="str">
        <f>'PTEP 2026'!E14</f>
        <v>Subdirección de Servicios Metrológicos y Relación con el Ciudadano
OAP</v>
      </c>
      <c r="F3131" s="1022" t="str">
        <f>'PTEP 2026'!D14</f>
        <v>Redes internas: 
Construir y mantener un repositorio interno en la INMtranet de preguntas frecuentes sobre transparencia, acceso a la información, conflictos de interés y canales de denuncia.</v>
      </c>
      <c r="G3131" s="1022">
        <v>11</v>
      </c>
      <c r="H3131" s="1022" t="s">
        <v>144</v>
      </c>
      <c r="I3131" s="1022">
        <f>'PTEP 2026'!Z14</f>
        <v>1</v>
      </c>
      <c r="J3131" s="1022">
        <f>'PTEP 2026'!N14+'PTEP 2026'!O14+'PTEP 2026'!P14+'PTEP 2026'!Q14+'PTEP 2026'!R14+'PTEP 2026'!S14+'PTEP 2026'!T14+'PTEP 2026'!U14+'PTEP 2026'!V14+'PTEP 2026'!W14+'PTEP 2026'!X14</f>
        <v>0</v>
      </c>
      <c r="K3131" s="1022">
        <f>'PTEP 2026'!AE14+'PTEP 2026'!AF14+'PTEP 2026'!AG14+'PTEP 2026'!AH14+'PTEP 2026'!AI14+'PTEP 2026'!AJ14+'PTEP 2026'!AK14+'PTEP 2026'!AL14+'PTEP 2026'!AM14+'PTEP 2026'!AN14+'PTEP 2026'!AO14</f>
        <v>0</v>
      </c>
      <c r="L3131" s="1031">
        <f t="shared" si="656"/>
        <v>0</v>
      </c>
      <c r="M3131" s="1031">
        <f t="shared" si="657"/>
        <v>0</v>
      </c>
      <c r="N3131" s="1022">
        <f>'PTEP 2026'!X14</f>
        <v>0</v>
      </c>
      <c r="O3131" s="1022">
        <f>'PTEP 2026'!AO14</f>
        <v>0</v>
      </c>
      <c r="P3131" s="1029" t="e">
        <f t="shared" si="658"/>
        <v>#DIV/0!</v>
      </c>
      <c r="Q3131" s="1029"/>
      <c r="R3131" s="1030">
        <f t="shared" si="659"/>
        <v>0</v>
      </c>
      <c r="S3131" s="1030">
        <f t="shared" si="660"/>
        <v>0</v>
      </c>
    </row>
    <row r="3132" spans="1:19">
      <c r="A3132" s="1022">
        <v>13</v>
      </c>
      <c r="B3132" s="1023" t="str">
        <f>'PTEP 2026'!A15</f>
        <v>PTEP13</v>
      </c>
      <c r="C3132" s="1022" t="str">
        <f t="shared" ref="C3132:D3132" si="672">C3111</f>
        <v>PTEP</v>
      </c>
      <c r="D3132" s="1022" t="str">
        <f t="shared" si="672"/>
        <v xml:space="preserve">Programa de Transparencia y Ética Pública </v>
      </c>
      <c r="E3132" s="1022" t="str">
        <f>'PTEP 2026'!E15</f>
        <v>Subdirección de Servicios Metrológicos y Relación con el Ciudadano
OAP</v>
      </c>
      <c r="F3132" s="1022" t="str">
        <f>'PTEP 2026'!D15</f>
        <v xml:space="preserve">Realizar cada mes, publicación de piezas gráficas o infografías de los canales de denuncia, vigentes para el año 2026. </v>
      </c>
      <c r="G3132" s="1022">
        <v>11</v>
      </c>
      <c r="H3132" s="1022" t="s">
        <v>144</v>
      </c>
      <c r="I3132" s="1022">
        <f>'PTEP 2026'!Z15</f>
        <v>8</v>
      </c>
      <c r="J3132" s="1022">
        <f>'PTEP 2026'!N15+'PTEP 2026'!O15+'PTEP 2026'!P15+'PTEP 2026'!Q15+'PTEP 2026'!R15+'PTEP 2026'!S15+'PTEP 2026'!T15+'PTEP 2026'!U15+'PTEP 2026'!V15+'PTEP 2026'!W15+'PTEP 2026'!X15</f>
        <v>8</v>
      </c>
      <c r="K3132" s="1022">
        <f>'PTEP 2026'!AE15+'PTEP 2026'!AF15+'PTEP 2026'!AG15+'PTEP 2026'!AH15+'PTEP 2026'!AI15+'PTEP 2026'!AJ15+'PTEP 2026'!AK15+'PTEP 2026'!AL15+'PTEP 2026'!AM15+'PTEP 2026'!AN15+'PTEP 2026'!AO15</f>
        <v>2</v>
      </c>
      <c r="L3132" s="1031">
        <f t="shared" si="656"/>
        <v>1</v>
      </c>
      <c r="M3132" s="1031">
        <f t="shared" si="657"/>
        <v>0.25</v>
      </c>
      <c r="N3132" s="1022">
        <f>'PTEP 2026'!X15</f>
        <v>0</v>
      </c>
      <c r="O3132" s="1022">
        <f>'PTEP 2026'!AO15</f>
        <v>0</v>
      </c>
      <c r="P3132" s="1029" t="e">
        <f t="shared" si="658"/>
        <v>#DIV/0!</v>
      </c>
      <c r="Q3132" s="1029"/>
      <c r="R3132" s="1030">
        <f t="shared" si="659"/>
        <v>-6</v>
      </c>
      <c r="S3132" s="1030">
        <f t="shared" si="660"/>
        <v>0</v>
      </c>
    </row>
    <row r="3133" spans="1:19">
      <c r="A3133" s="1022">
        <v>14</v>
      </c>
      <c r="B3133" s="1023" t="str">
        <f>'PTEP 2026'!A16</f>
        <v>PTEP14</v>
      </c>
      <c r="C3133" s="1022" t="str">
        <f t="shared" ref="C3133:D3133" si="673">C3112</f>
        <v>PTEP</v>
      </c>
      <c r="D3133" s="1022" t="str">
        <f t="shared" si="673"/>
        <v xml:space="preserve">Programa de Transparencia y Ética Pública </v>
      </c>
      <c r="E3133" s="1022" t="str">
        <f>'PTEP 2026'!E16</f>
        <v>Oficina Asesora de Planeación</v>
      </c>
      <c r="F3133" s="1022" t="str">
        <f>'PTEP 2026'!D16</f>
        <v>Elaborar un informe de socialización y difusión de temas relacionados con cultura LA/FT/FP​ y Gestión Antisoborno, publicado en la página web de INM</v>
      </c>
      <c r="G3133" s="1022">
        <v>11</v>
      </c>
      <c r="H3133" s="1022" t="s">
        <v>144</v>
      </c>
      <c r="I3133" s="1022">
        <f>'PTEP 2026'!Z16</f>
        <v>4</v>
      </c>
      <c r="J3133" s="1022">
        <f>'PTEP 2026'!N16+'PTEP 2026'!O16+'PTEP 2026'!P16+'PTEP 2026'!Q16+'PTEP 2026'!R16+'PTEP 2026'!S16+'PTEP 2026'!T16+'PTEP 2026'!U16+'PTEP 2026'!V16+'PTEP 2026'!W16+'PTEP 2026'!X16</f>
        <v>3</v>
      </c>
      <c r="K3133" s="1022">
        <f>'PTEP 2026'!AE16+'PTEP 2026'!AF16+'PTEP 2026'!AG16+'PTEP 2026'!AH16+'PTEP 2026'!AI16+'PTEP 2026'!AJ16+'PTEP 2026'!AK16+'PTEP 2026'!AL16+'PTEP 2026'!AM16+'PTEP 2026'!AN16+'PTEP 2026'!AO16</f>
        <v>0</v>
      </c>
      <c r="L3133" s="1031">
        <f t="shared" si="656"/>
        <v>0.75</v>
      </c>
      <c r="M3133" s="1031">
        <f t="shared" si="657"/>
        <v>0</v>
      </c>
      <c r="N3133" s="1022">
        <f>'PTEP 2026'!X16</f>
        <v>0</v>
      </c>
      <c r="O3133" s="1022">
        <f>'PTEP 2026'!AO16</f>
        <v>0</v>
      </c>
      <c r="P3133" s="1029" t="e">
        <f t="shared" si="658"/>
        <v>#DIV/0!</v>
      </c>
      <c r="Q3133" s="1029"/>
      <c r="R3133" s="1030">
        <f t="shared" si="659"/>
        <v>-3</v>
      </c>
      <c r="S3133" s="1030">
        <f t="shared" si="660"/>
        <v>0</v>
      </c>
    </row>
    <row r="3134" spans="1:19">
      <c r="A3134" s="1022">
        <v>15</v>
      </c>
      <c r="B3134" s="1023" t="str">
        <f>'PTEP 2026'!A17</f>
        <v>PTEP15</v>
      </c>
      <c r="C3134" s="1022" t="str">
        <f t="shared" ref="C3134:D3134" si="674">C3113</f>
        <v>PTEP</v>
      </c>
      <c r="D3134" s="1022" t="str">
        <f t="shared" si="674"/>
        <v xml:space="preserve">Programa de Transparencia y Ética Pública </v>
      </c>
      <c r="E3134" s="1022" t="str">
        <f>'PTEP 2026'!E17</f>
        <v>Oficina Asesora de Planeación / Talento Humano</v>
      </c>
      <c r="F3134" s="1022" t="str">
        <f>'PTEP 2026'!D17</f>
        <v>Aplicar encuesta sobre el Código de ética, integridad y conflicto de interés</v>
      </c>
      <c r="G3134" s="1022">
        <v>11</v>
      </c>
      <c r="H3134" s="1022" t="s">
        <v>144</v>
      </c>
      <c r="I3134" s="1022">
        <f>'PTEP 2026'!Z17</f>
        <v>2</v>
      </c>
      <c r="J3134" s="1022">
        <f>'PTEP 2026'!N17+'PTEP 2026'!O17+'PTEP 2026'!P17+'PTEP 2026'!Q17+'PTEP 2026'!R17+'PTEP 2026'!S17+'PTEP 2026'!T17+'PTEP 2026'!U17+'PTEP 2026'!V17+'PTEP 2026'!W17+'PTEP 2026'!X17</f>
        <v>2</v>
      </c>
      <c r="K3134" s="1022">
        <f>'PTEP 2026'!AE17+'PTEP 2026'!AF17+'PTEP 2026'!AG17+'PTEP 2026'!AH17+'PTEP 2026'!AI17+'PTEP 2026'!AJ17+'PTEP 2026'!AK17+'PTEP 2026'!AL17+'PTEP 2026'!AM17+'PTEP 2026'!AN17+'PTEP 2026'!AO17</f>
        <v>1</v>
      </c>
      <c r="L3134" s="1031">
        <f t="shared" si="656"/>
        <v>1</v>
      </c>
      <c r="M3134" s="1031">
        <f t="shared" si="657"/>
        <v>0.5</v>
      </c>
      <c r="N3134" s="1022">
        <f>'PTEP 2026'!X17</f>
        <v>0</v>
      </c>
      <c r="O3134" s="1022">
        <f>'PTEP 2026'!AO17</f>
        <v>0</v>
      </c>
      <c r="P3134" s="1029" t="e">
        <f t="shared" si="658"/>
        <v>#DIV/0!</v>
      </c>
      <c r="Q3134" s="1029"/>
      <c r="R3134" s="1030">
        <f t="shared" si="659"/>
        <v>-1</v>
      </c>
      <c r="S3134" s="1030">
        <f t="shared" si="660"/>
        <v>0</v>
      </c>
    </row>
    <row r="3135" spans="1:19">
      <c r="A3135" s="1022">
        <v>16</v>
      </c>
      <c r="B3135" s="1023" t="str">
        <f>'PTEP 2026'!A18</f>
        <v>PTEP16</v>
      </c>
      <c r="C3135" s="1022" t="str">
        <f t="shared" ref="C3135:D3135" si="675">C3114</f>
        <v>PTEP</v>
      </c>
      <c r="D3135" s="1022" t="str">
        <f t="shared" si="675"/>
        <v xml:space="preserve">Programa de Transparencia y Ética Pública </v>
      </c>
      <c r="E3135" s="1022" t="str">
        <f>'PTEP 2026'!E18</f>
        <v>Oficina Asesora de Planeación</v>
      </c>
      <c r="F3135" s="1022" t="str">
        <f>'PTEP 2026'!D18</f>
        <v>Velar por la realización de la Declaración de bienes, rentas y conflictos de intereses Ley 2013 de 2019 gestionada desde el proceso de talento humano</v>
      </c>
      <c r="G3135" s="1022">
        <v>11</v>
      </c>
      <c r="H3135" s="1022" t="s">
        <v>144</v>
      </c>
      <c r="I3135" s="1022">
        <f>'PTEP 2026'!Z18</f>
        <v>1</v>
      </c>
      <c r="J3135" s="1022">
        <f>'PTEP 2026'!N18+'PTEP 2026'!O18+'PTEP 2026'!P18+'PTEP 2026'!Q18+'PTEP 2026'!R18+'PTEP 2026'!S18+'PTEP 2026'!T18+'PTEP 2026'!U18+'PTEP 2026'!V18+'PTEP 2026'!W18+'PTEP 2026'!X18</f>
        <v>1</v>
      </c>
      <c r="K3135" s="1022">
        <f>'PTEP 2026'!AE18+'PTEP 2026'!AF18+'PTEP 2026'!AG18+'PTEP 2026'!AH18+'PTEP 2026'!AI18+'PTEP 2026'!AJ18+'PTEP 2026'!AK18+'PTEP 2026'!AL18+'PTEP 2026'!AM18+'PTEP 2026'!AN18+'PTEP 2026'!AO18</f>
        <v>0</v>
      </c>
      <c r="L3135" s="1031">
        <f t="shared" si="656"/>
        <v>1</v>
      </c>
      <c r="M3135" s="1031">
        <f t="shared" si="657"/>
        <v>0</v>
      </c>
      <c r="N3135" s="1022">
        <f>'PTEP 2026'!X18</f>
        <v>0</v>
      </c>
      <c r="O3135" s="1022">
        <f>'PTEP 2026'!AO18</f>
        <v>0</v>
      </c>
      <c r="P3135" s="1029" t="e">
        <f t="shared" si="658"/>
        <v>#DIV/0!</v>
      </c>
      <c r="Q3135" s="1029"/>
      <c r="R3135" s="1030">
        <f t="shared" si="659"/>
        <v>-1</v>
      </c>
      <c r="S3135" s="1030">
        <f t="shared" si="660"/>
        <v>0</v>
      </c>
    </row>
    <row r="3136" spans="1:19">
      <c r="A3136" s="1022">
        <v>17</v>
      </c>
      <c r="B3136" s="1023" t="str">
        <f>'PTEP 2026'!A19</f>
        <v>PTEP17</v>
      </c>
      <c r="C3136" s="1022" t="str">
        <f t="shared" ref="C3136:D3136" si="676">C3115</f>
        <v>PTEP</v>
      </c>
      <c r="D3136" s="1022" t="str">
        <f t="shared" si="676"/>
        <v xml:space="preserve">Programa de Transparencia y Ética Pública </v>
      </c>
      <c r="E3136" s="1022" t="str">
        <f>'PTEP 2026'!E19</f>
        <v>Subdirección de Servicios Metrológicos y Relación con el Ciudadano
OAP</v>
      </c>
      <c r="F3136"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3136" s="1022">
        <v>11</v>
      </c>
      <c r="H3136" s="1022" t="s">
        <v>144</v>
      </c>
      <c r="I3136" s="1022">
        <f>'PTEP 2026'!Z19</f>
        <v>1</v>
      </c>
      <c r="J3136" s="1022">
        <f>'PTEP 2026'!N19+'PTEP 2026'!O19+'PTEP 2026'!P19+'PTEP 2026'!Q19+'PTEP 2026'!R19+'PTEP 2026'!S19+'PTEP 2026'!T19+'PTEP 2026'!U19+'PTEP 2026'!V19+'PTEP 2026'!W19+'PTEP 2026'!X19</f>
        <v>0</v>
      </c>
      <c r="K3136" s="1022">
        <f>'PTEP 2026'!AE19+'PTEP 2026'!AF19+'PTEP 2026'!AG19+'PTEP 2026'!AH19+'PTEP 2026'!AI19+'PTEP 2026'!AJ19+'PTEP 2026'!AK19+'PTEP 2026'!AL19+'PTEP 2026'!AM19+'PTEP 2026'!AN19+'PTEP 2026'!AO19</f>
        <v>0</v>
      </c>
      <c r="L3136" s="1031">
        <f t="shared" si="656"/>
        <v>0</v>
      </c>
      <c r="M3136" s="1031">
        <f t="shared" si="657"/>
        <v>0</v>
      </c>
      <c r="N3136" s="1022">
        <f>'PTEP 2026'!X19</f>
        <v>0</v>
      </c>
      <c r="O3136" s="1022">
        <f>'PTEP 2026'!AO19</f>
        <v>0</v>
      </c>
      <c r="P3136" s="1029" t="e">
        <f t="shared" si="658"/>
        <v>#DIV/0!</v>
      </c>
      <c r="Q3136" s="1029"/>
      <c r="R3136" s="1030">
        <f t="shared" si="659"/>
        <v>0</v>
      </c>
      <c r="S3136" s="1030">
        <f t="shared" si="660"/>
        <v>0</v>
      </c>
    </row>
    <row r="3137" spans="1:19">
      <c r="A3137" s="1022">
        <v>18</v>
      </c>
      <c r="B3137" s="1023" t="str">
        <f>'PTEP 2026'!A20</f>
        <v>PTEP18</v>
      </c>
      <c r="C3137" s="1022" t="str">
        <f t="shared" ref="C3137:D3137" si="677">C3116</f>
        <v>PTEP</v>
      </c>
      <c r="D3137" s="1022" t="str">
        <f t="shared" si="677"/>
        <v xml:space="preserve">Programa de Transparencia y Ética Pública </v>
      </c>
      <c r="E3137" s="1022" t="str">
        <f>'PTEP 2026'!E20</f>
        <v>Oficina Asesora de Planeación</v>
      </c>
      <c r="F3137" s="1022" t="str">
        <f>'PTEP 2026'!D20</f>
        <v>Reportar en el aplicativo de datos abiertos de MinTIC (https://www.datos.gov.co/) los set de datos obligatorios e históricos definidos por el INM</v>
      </c>
      <c r="G3137" s="1022">
        <v>11</v>
      </c>
      <c r="H3137" s="1022" t="s">
        <v>144</v>
      </c>
      <c r="I3137" s="1022">
        <f>'PTEP 2026'!Z20</f>
        <v>2</v>
      </c>
      <c r="J3137" s="1022">
        <f>'PTEP 2026'!N20+'PTEP 2026'!O20+'PTEP 2026'!P20+'PTEP 2026'!Q20+'PTEP 2026'!R20+'PTEP 2026'!S20+'PTEP 2026'!T20+'PTEP 2026'!U20+'PTEP 2026'!V20+'PTEP 2026'!W20+'PTEP 2026'!X20</f>
        <v>2</v>
      </c>
      <c r="K3137" s="1022">
        <f>'PTEP 2026'!AE20+'PTEP 2026'!AF20+'PTEP 2026'!AG20+'PTEP 2026'!AH20+'PTEP 2026'!AI20+'PTEP 2026'!AJ20+'PTEP 2026'!AK20+'PTEP 2026'!AL20+'PTEP 2026'!AM20+'PTEP 2026'!AN20+'PTEP 2026'!AO20</f>
        <v>1</v>
      </c>
      <c r="L3137" s="1031">
        <f t="shared" si="656"/>
        <v>1</v>
      </c>
      <c r="M3137" s="1031">
        <f t="shared" si="657"/>
        <v>0.5</v>
      </c>
      <c r="N3137" s="1022">
        <f>'PTEP 2026'!X20</f>
        <v>0</v>
      </c>
      <c r="O3137" s="1022">
        <f>'PTEP 2026'!AO20</f>
        <v>0</v>
      </c>
      <c r="P3137" s="1029" t="e">
        <f t="shared" si="658"/>
        <v>#DIV/0!</v>
      </c>
      <c r="Q3137" s="1029"/>
      <c r="R3137" s="1030">
        <f t="shared" si="659"/>
        <v>-1</v>
      </c>
      <c r="S3137" s="1030">
        <f t="shared" si="660"/>
        <v>0</v>
      </c>
    </row>
    <row r="3138" spans="1:19">
      <c r="A3138" s="1022">
        <v>19</v>
      </c>
      <c r="B3138" s="1023" t="str">
        <f>'PTEP 2026'!A21</f>
        <v>PTEP19</v>
      </c>
      <c r="C3138" s="1022" t="str">
        <f t="shared" ref="C3138:D3138" si="678">C3117</f>
        <v>PTEP</v>
      </c>
      <c r="D3138" s="1022" t="str">
        <f t="shared" si="678"/>
        <v xml:space="preserve">Programa de Transparencia y Ética Pública </v>
      </c>
      <c r="E3138" s="1022" t="str">
        <f>'PTEP 2026'!E21</f>
        <v>Subdirección de Servicios Metrológicos y Relación con el Ciudadano
OAP</v>
      </c>
      <c r="F3138" s="1022" t="str">
        <f>'PTEP 2026'!D21</f>
        <v>Diligenciar y reportar ante la Procuraduría General de la Nación la matriz del Índice de Transparencia y Acceso a la Información Pública – ITA</v>
      </c>
      <c r="G3138" s="1022">
        <v>11</v>
      </c>
      <c r="H3138" s="1022" t="s">
        <v>144</v>
      </c>
      <c r="I3138" s="1022">
        <f>'PTEP 2026'!Z21</f>
        <v>1</v>
      </c>
      <c r="J3138" s="1022">
        <f>'PTEP 2026'!N21+'PTEP 2026'!O21+'PTEP 2026'!P21+'PTEP 2026'!Q21+'PTEP 2026'!R21+'PTEP 2026'!S21+'PTEP 2026'!T21+'PTEP 2026'!U21+'PTEP 2026'!V21+'PTEP 2026'!W21+'PTEP 2026'!X21</f>
        <v>1</v>
      </c>
      <c r="K3138" s="1022">
        <f>'PTEP 2026'!AE21+'PTEP 2026'!AF21+'PTEP 2026'!AG21+'PTEP 2026'!AH21+'PTEP 2026'!AI21+'PTEP 2026'!AJ21+'PTEP 2026'!AK21+'PTEP 2026'!AL21+'PTEP 2026'!AM21+'PTEP 2026'!AN21+'PTEP 2026'!AO21</f>
        <v>0</v>
      </c>
      <c r="L3138" s="1031">
        <f t="shared" si="656"/>
        <v>1</v>
      </c>
      <c r="M3138" s="1031">
        <f t="shared" si="657"/>
        <v>0</v>
      </c>
      <c r="N3138" s="1022">
        <f>'PTEP 2026'!X21</f>
        <v>0</v>
      </c>
      <c r="O3138" s="1022">
        <f>'PTEP 2026'!AO21</f>
        <v>0</v>
      </c>
      <c r="P3138" s="1029" t="e">
        <f t="shared" si="658"/>
        <v>#DIV/0!</v>
      </c>
      <c r="Q3138" s="1029"/>
      <c r="R3138" s="1030">
        <f t="shared" si="659"/>
        <v>-1</v>
      </c>
      <c r="S3138" s="1030">
        <f t="shared" si="660"/>
        <v>0</v>
      </c>
    </row>
    <row r="3139" spans="1:19">
      <c r="A3139" s="1022">
        <v>20</v>
      </c>
      <c r="B3139" s="1023" t="str">
        <f>'PTEP 2026'!A22</f>
        <v>PTEP20</v>
      </c>
      <c r="C3139" s="1022" t="str">
        <f t="shared" ref="C3139:D3139" si="679">C3118</f>
        <v>PTEP</v>
      </c>
      <c r="D3139" s="1022" t="str">
        <f t="shared" si="679"/>
        <v xml:space="preserve">Programa de Transparencia y Ética Pública </v>
      </c>
      <c r="E3139" s="1022" t="str">
        <f>'PTEP 2026'!E22</f>
        <v>Subdirección de Servicios Metrológicos y Relación con el Ciudadano</v>
      </c>
      <c r="F3139" s="1022" t="str">
        <f>'PTEP 2026'!D22</f>
        <v>Revisar y actualizar la información publicada en la sección de Transparencia y Acceso a la Información Pública del sitio web del INM</v>
      </c>
      <c r="G3139" s="1022">
        <v>11</v>
      </c>
      <c r="H3139" s="1022" t="s">
        <v>144</v>
      </c>
      <c r="I3139" s="1022">
        <f>'PTEP 2026'!Z22</f>
        <v>12</v>
      </c>
      <c r="J3139" s="1022">
        <f>'PTEP 2026'!N22+'PTEP 2026'!O22+'PTEP 2026'!P22+'PTEP 2026'!Q22+'PTEP 2026'!R22+'PTEP 2026'!S22+'PTEP 2026'!T22+'PTEP 2026'!U22+'PTEP 2026'!V22+'PTEP 2026'!W22+'PTEP 2026'!X22</f>
        <v>11</v>
      </c>
      <c r="K3139" s="1022">
        <f>'PTEP 2026'!AE22+'PTEP 2026'!AF22+'PTEP 2026'!AG22+'PTEP 2026'!AH22+'PTEP 2026'!AI22+'PTEP 2026'!AJ22+'PTEP 2026'!AK22+'PTEP 2026'!AL22+'PTEP 2026'!AM22+'PTEP 2026'!AN22+'PTEP 2026'!AO22</f>
        <v>4</v>
      </c>
      <c r="L3139" s="1031">
        <f t="shared" si="656"/>
        <v>0.91666666666666663</v>
      </c>
      <c r="M3139" s="1031">
        <f t="shared" si="657"/>
        <v>0.33333333333333331</v>
      </c>
      <c r="N3139" s="1022">
        <f>'PTEP 2026'!X22</f>
        <v>1</v>
      </c>
      <c r="O3139" s="1022">
        <f>'PTEP 2026'!AO22</f>
        <v>0</v>
      </c>
      <c r="P3139" s="1029">
        <f t="shared" si="658"/>
        <v>0</v>
      </c>
      <c r="Q3139" s="1029"/>
      <c r="R3139" s="1030">
        <f t="shared" si="659"/>
        <v>-7</v>
      </c>
      <c r="S3139" s="1030">
        <f t="shared" si="660"/>
        <v>-1</v>
      </c>
    </row>
    <row r="3140" spans="1:19">
      <c r="A3140" s="1022">
        <v>21</v>
      </c>
      <c r="B3140" s="1023" t="str">
        <f>'PTEP 2026'!A23</f>
        <v>PTEP21</v>
      </c>
      <c r="C3140" s="1022" t="str">
        <f t="shared" ref="C3140:D3140" si="680">C3119</f>
        <v>PTEP</v>
      </c>
      <c r="D3140" s="1022" t="str">
        <f t="shared" si="680"/>
        <v xml:space="preserve">Programa de Transparencia y Ética Pública </v>
      </c>
      <c r="E3140" s="1022" t="str">
        <f>'PTEP 2026'!E23</f>
        <v>Subdirección de Servicios Metrológicos y Relación con el Ciudadano</v>
      </c>
      <c r="F3140" s="1022" t="str">
        <f>'PTEP 2026'!D23</f>
        <v>Diseñar y difundir contenidos digitales (cápsulas, infografías, videos cortos o boletines) sobre integridad pública, ética y cultura de la legalidad a través de la Intranet y correo institucional.</v>
      </c>
      <c r="G3140" s="1022">
        <v>11</v>
      </c>
      <c r="H3140" s="1022" t="s">
        <v>144</v>
      </c>
      <c r="I3140" s="1022">
        <f>'PTEP 2026'!Z23</f>
        <v>3</v>
      </c>
      <c r="J3140" s="1022">
        <f>'PTEP 2026'!N23+'PTEP 2026'!O23+'PTEP 2026'!P23+'PTEP 2026'!Q23+'PTEP 2026'!R23+'PTEP 2026'!S23+'PTEP 2026'!T23+'PTEP 2026'!U23+'PTEP 2026'!V23+'PTEP 2026'!W23+'PTEP 2026'!X23</f>
        <v>2</v>
      </c>
      <c r="K3140" s="1022">
        <f>'PTEP 2026'!AE23+'PTEP 2026'!AF23+'PTEP 2026'!AG23+'PTEP 2026'!AH23+'PTEP 2026'!AI23+'PTEP 2026'!AJ23+'PTEP 2026'!AK23+'PTEP 2026'!AL23+'PTEP 2026'!AM23+'PTEP 2026'!AN23+'PTEP 2026'!AO23</f>
        <v>1</v>
      </c>
      <c r="L3140" s="1031">
        <f t="shared" si="656"/>
        <v>0.66666666666666663</v>
      </c>
      <c r="M3140" s="1031">
        <f t="shared" si="657"/>
        <v>0.33333333333333331</v>
      </c>
      <c r="N3140" s="1022">
        <f>'PTEP 2026'!X23</f>
        <v>0</v>
      </c>
      <c r="O3140" s="1022">
        <f>'PTEP 2026'!AO23</f>
        <v>0</v>
      </c>
      <c r="P3140" s="1029" t="e">
        <f t="shared" si="658"/>
        <v>#DIV/0!</v>
      </c>
      <c r="Q3140" s="1029"/>
      <c r="R3140" s="1030">
        <f t="shared" si="659"/>
        <v>-1</v>
      </c>
      <c r="S3140" s="1030">
        <f t="shared" si="660"/>
        <v>0</v>
      </c>
    </row>
    <row r="3141" spans="1:19">
      <c r="A3141" s="1022">
        <v>22</v>
      </c>
      <c r="B3141" s="1023" t="str">
        <f>'PTEP 2026'!A24</f>
        <v>PTEP22</v>
      </c>
      <c r="C3141" s="1022" t="str">
        <f t="shared" ref="C3141:D3141" si="681">C3120</f>
        <v>PTEP</v>
      </c>
      <c r="D3141" s="1022" t="str">
        <f t="shared" si="681"/>
        <v xml:space="preserve">Programa de Transparencia y Ética Pública </v>
      </c>
      <c r="E3141" s="1022" t="str">
        <f>'PTEP 2026'!E24</f>
        <v>Subdirección de Servicios Metrológicos y Relación con el Ciudadano / OAP</v>
      </c>
      <c r="F3141" s="1022" t="str">
        <f>'PTEP 2026'!D24</f>
        <v xml:space="preserve">Establecer el Plan de Participación Ciudadana del Instituto, incorporando las actividades previstas para la vigencia </v>
      </c>
      <c r="G3141" s="1022">
        <v>11</v>
      </c>
      <c r="H3141" s="1022" t="s">
        <v>144</v>
      </c>
      <c r="I3141" s="1022">
        <f>'PTEP 2026'!Z24</f>
        <v>1</v>
      </c>
      <c r="J3141" s="1022">
        <f>'PTEP 2026'!N24+'PTEP 2026'!O24+'PTEP 2026'!P24+'PTEP 2026'!Q24+'PTEP 2026'!R24+'PTEP 2026'!S24+'PTEP 2026'!T24+'PTEP 2026'!U24+'PTEP 2026'!V24+'PTEP 2026'!W24+'PTEP 2026'!X24</f>
        <v>1</v>
      </c>
      <c r="K3141" s="1022">
        <f>'PTEP 2026'!AE24+'PTEP 2026'!AF24+'PTEP 2026'!AG24+'PTEP 2026'!AH24+'PTEP 2026'!AI24+'PTEP 2026'!AJ24+'PTEP 2026'!AK24+'PTEP 2026'!AL24+'PTEP 2026'!AM24+'PTEP 2026'!AN24+'PTEP 2026'!AO24</f>
        <v>1</v>
      </c>
      <c r="L3141" s="1031">
        <f t="shared" si="656"/>
        <v>1</v>
      </c>
      <c r="M3141" s="1031">
        <f t="shared" si="657"/>
        <v>1</v>
      </c>
      <c r="N3141" s="1022">
        <f>'PTEP 2026'!X24</f>
        <v>0</v>
      </c>
      <c r="O3141" s="1022">
        <f>'PTEP 2026'!AO24</f>
        <v>0</v>
      </c>
      <c r="P3141" s="1029" t="e">
        <f t="shared" si="658"/>
        <v>#DIV/0!</v>
      </c>
      <c r="Q3141" s="1029"/>
      <c r="R3141" s="1030">
        <f t="shared" si="659"/>
        <v>0</v>
      </c>
      <c r="S3141" s="1030">
        <f t="shared" si="660"/>
        <v>0</v>
      </c>
    </row>
    <row r="3142" spans="1:19">
      <c r="A3142" s="1022">
        <v>23</v>
      </c>
      <c r="B3142" s="1023" t="str">
        <f>'PTEP 2026'!A25</f>
        <v>PTEP23</v>
      </c>
      <c r="C3142" s="1022" t="str">
        <f t="shared" ref="C3142:D3142" si="682">C3121</f>
        <v>PTEP</v>
      </c>
      <c r="D3142" s="1022" t="str">
        <f t="shared" si="682"/>
        <v xml:space="preserve">Programa de Transparencia y Ética Pública </v>
      </c>
      <c r="E3142" s="1022" t="str">
        <f>'PTEP 2026'!E25</f>
        <v>Subdirección de Servicios Metrológicos y Relación con el Ciudadano 
Comunicaciones</v>
      </c>
      <c r="F3142" s="1022" t="str">
        <f>'PTEP 2026'!D25</f>
        <v>Promover el conocimiento y acceso de los grupos de interés al Plan de Participación Ciudadana.</v>
      </c>
      <c r="G3142" s="1022">
        <v>11</v>
      </c>
      <c r="H3142" s="1022" t="s">
        <v>144</v>
      </c>
      <c r="I3142" s="1022">
        <f>'PTEP 2026'!Z25</f>
        <v>2</v>
      </c>
      <c r="J3142" s="1022">
        <f>'PTEP 2026'!N25+'PTEP 2026'!O25+'PTEP 2026'!P25+'PTEP 2026'!Q25+'PTEP 2026'!R25+'PTEP 2026'!S25+'PTEP 2026'!T25+'PTEP 2026'!U25+'PTEP 2026'!V25+'PTEP 2026'!W25+'PTEP 2026'!X25</f>
        <v>2</v>
      </c>
      <c r="K3142" s="1022">
        <f>'PTEP 2026'!AE25+'PTEP 2026'!AF25+'PTEP 2026'!AG25+'PTEP 2026'!AH25+'PTEP 2026'!AI25+'PTEP 2026'!AJ25+'PTEP 2026'!AK25+'PTEP 2026'!AL25+'PTEP 2026'!AM25+'PTEP 2026'!AN25+'PTEP 2026'!AO25</f>
        <v>1</v>
      </c>
      <c r="L3142" s="1031">
        <f t="shared" si="656"/>
        <v>1</v>
      </c>
      <c r="M3142" s="1031">
        <f t="shared" si="657"/>
        <v>0.5</v>
      </c>
      <c r="N3142" s="1022">
        <f>'PTEP 2026'!X25</f>
        <v>0</v>
      </c>
      <c r="O3142" s="1022">
        <f>'PTEP 2026'!AO25</f>
        <v>0</v>
      </c>
      <c r="P3142" s="1029" t="e">
        <f t="shared" si="658"/>
        <v>#DIV/0!</v>
      </c>
      <c r="Q3142" s="1029"/>
      <c r="R3142" s="1030">
        <f t="shared" si="659"/>
        <v>-1</v>
      </c>
      <c r="S3142" s="1030">
        <f t="shared" si="660"/>
        <v>0</v>
      </c>
    </row>
    <row r="3143" spans="1:19">
      <c r="A3143" s="1022">
        <v>24</v>
      </c>
      <c r="B3143" s="1023" t="str">
        <f>'PTEP 2026'!A26</f>
        <v>PTEP24</v>
      </c>
      <c r="C3143" s="1022" t="str">
        <f t="shared" ref="C3143:D3143" si="683">C3122</f>
        <v>PTEP</v>
      </c>
      <c r="D3143" s="1022" t="str">
        <f t="shared" si="683"/>
        <v xml:space="preserve">Programa de Transparencia y Ética Pública </v>
      </c>
      <c r="E3143" s="1022" t="str">
        <f>'PTEP 2026'!E26</f>
        <v>Oficina Asesora de Planeación</v>
      </c>
      <c r="F3143" s="1022" t="str">
        <f>'PTEP 2026'!D26</f>
        <v>Seguimiento semestral de la implementación de la Hoja de Ruta de Arquitectura Empresarial para la mejora del Modelo de Operación por Procesos (MOP) ante el CIGD.</v>
      </c>
      <c r="G3143" s="1022">
        <v>11</v>
      </c>
      <c r="H3143" s="1022" t="s">
        <v>144</v>
      </c>
      <c r="I3143" s="1022">
        <f>'PTEP 2026'!Z26</f>
        <v>2</v>
      </c>
      <c r="J3143" s="1022">
        <f>'PTEP 2026'!N26+'PTEP 2026'!O26+'PTEP 2026'!P26+'PTEP 2026'!Q26+'PTEP 2026'!R26+'PTEP 2026'!S26+'PTEP 2026'!T26+'PTEP 2026'!U26+'PTEP 2026'!V26+'PTEP 2026'!W26+'PTEP 2026'!X26</f>
        <v>1</v>
      </c>
      <c r="K3143" s="1022">
        <f>'PTEP 2026'!AE26+'PTEP 2026'!AF26+'PTEP 2026'!AG26+'PTEP 2026'!AH26+'PTEP 2026'!AI26+'PTEP 2026'!AJ26+'PTEP 2026'!AK26+'PTEP 2026'!AL26+'PTEP 2026'!AM26+'PTEP 2026'!AN26+'PTEP 2026'!AO26</f>
        <v>0</v>
      </c>
      <c r="L3143" s="1031">
        <f t="shared" si="656"/>
        <v>0.5</v>
      </c>
      <c r="M3143" s="1031">
        <f t="shared" si="657"/>
        <v>0</v>
      </c>
      <c r="N3143" s="1022">
        <f>'PTEP 2026'!X26</f>
        <v>0</v>
      </c>
      <c r="O3143" s="1022">
        <f>'PTEP 2026'!AO26</f>
        <v>0</v>
      </c>
      <c r="P3143" s="1029" t="e">
        <f t="shared" si="658"/>
        <v>#DIV/0!</v>
      </c>
      <c r="Q3143" s="1029"/>
      <c r="R3143" s="1030">
        <f t="shared" si="659"/>
        <v>-1</v>
      </c>
      <c r="S3143" s="1030">
        <f t="shared" si="660"/>
        <v>0</v>
      </c>
    </row>
    <row r="3144" spans="1:19">
      <c r="A3144" s="1022">
        <v>25</v>
      </c>
      <c r="B3144" s="1023" t="str">
        <f>'PTEP 2026'!A27</f>
        <v>PTEP25</v>
      </c>
      <c r="C3144" s="1022" t="str">
        <f t="shared" ref="C3144:D3144" si="684">C3123</f>
        <v>PTEP</v>
      </c>
      <c r="D3144" s="1022" t="str">
        <f t="shared" si="684"/>
        <v xml:space="preserve">Programa de Transparencia y Ética Pública </v>
      </c>
      <c r="E3144" s="1022" t="str">
        <f>'PTEP 2026'!E27</f>
        <v>Subdirección de Servicios Metrológicos y Relación con el Ciudadano / OAP</v>
      </c>
      <c r="F3144" s="1022" t="str">
        <f>'PTEP 2026'!D27</f>
        <v>Realizar una socialización y aplicar una encuesta interna para medir el nivel de conocimiento y percepción de los colaboradores frente al PTEP y la Ley 1712 de 2014.</v>
      </c>
      <c r="G3144" s="1022">
        <v>11</v>
      </c>
      <c r="H3144" s="1022" t="s">
        <v>144</v>
      </c>
      <c r="I3144" s="1022">
        <f>'PTEP 2026'!Z27</f>
        <v>2</v>
      </c>
      <c r="J3144" s="1022">
        <f>'PTEP 2026'!N27+'PTEP 2026'!O27+'PTEP 2026'!P27+'PTEP 2026'!Q27+'PTEP 2026'!R27+'PTEP 2026'!S27+'PTEP 2026'!T27+'PTEP 2026'!U27+'PTEP 2026'!V27+'PTEP 2026'!W27+'PTEP 2026'!X27</f>
        <v>2</v>
      </c>
      <c r="K3144" s="1022">
        <f>'PTEP 2026'!AE27+'PTEP 2026'!AF27+'PTEP 2026'!AG27+'PTEP 2026'!AH27+'PTEP 2026'!AI27+'PTEP 2026'!AJ27+'PTEP 2026'!AK27+'PTEP 2026'!AL27+'PTEP 2026'!AM27+'PTEP 2026'!AN27+'PTEP 2026'!AO27</f>
        <v>0</v>
      </c>
      <c r="L3144" s="1031">
        <f t="shared" si="656"/>
        <v>1</v>
      </c>
      <c r="M3144" s="1031">
        <f t="shared" si="657"/>
        <v>0</v>
      </c>
      <c r="N3144" s="1022">
        <f>'PTEP 2026'!X27</f>
        <v>1</v>
      </c>
      <c r="O3144" s="1022">
        <f>'PTEP 2026'!AO27</f>
        <v>0</v>
      </c>
      <c r="P3144" s="1029">
        <f t="shared" si="658"/>
        <v>0</v>
      </c>
      <c r="Q3144" s="1029"/>
      <c r="R3144" s="1030">
        <f t="shared" si="659"/>
        <v>-2</v>
      </c>
      <c r="S3144" s="1030">
        <f t="shared" si="660"/>
        <v>-1</v>
      </c>
    </row>
    <row r="3145" spans="1:19">
      <c r="A3145" s="1022">
        <v>1</v>
      </c>
      <c r="B3145" s="1023" t="str">
        <f>'PTEP 2026'!A3</f>
        <v>PTEP1</v>
      </c>
      <c r="C3145" s="1022" t="str">
        <f t="shared" ref="C3145:D3145" si="685">C3124</f>
        <v>PTEP</v>
      </c>
      <c r="D3145" s="1022" t="str">
        <f t="shared" si="685"/>
        <v xml:space="preserve">Programa de Transparencia y Ética Pública </v>
      </c>
      <c r="E3145" s="1022" t="str">
        <f>'PTEP 2026'!E3</f>
        <v>Oficina Asesora de Planeación</v>
      </c>
      <c r="F3145" s="1022" t="str">
        <f>'PTEP 2026'!D3</f>
        <v>Realizar propuesta, someter a aprobación y socializar la política para la gestión integral de riesgos de acuerdo a la versión 7 de la Guía de Gestión integral del Riesgo del DAFP</v>
      </c>
      <c r="G3145" s="1022">
        <v>12</v>
      </c>
      <c r="H3145" s="1022" t="s">
        <v>145</v>
      </c>
      <c r="I3145" s="1022">
        <f>'PTEP 2026'!Z3</f>
        <v>2</v>
      </c>
      <c r="J3145" s="1022">
        <f>'PTEP 2026'!N3+'PTEP 2026'!O3+'PTEP 2026'!P3+'PTEP 2026'!Q3+'PTEP 2026'!R3+'PTEP 2026'!S3+'PTEP 2026'!T3+'PTEP 2026'!U3+'PTEP 2026'!V3+'PTEP 2026'!W3+'PTEP 2026'!X3+'PTEP 2026'!Y3</f>
        <v>2</v>
      </c>
      <c r="K3145" s="1022">
        <f>'PTEP 2026'!AE3+'PTEP 2026'!AF3+'PTEP 2026'!AG3+'PTEP 2026'!AH3+'PTEP 2026'!AI3+'PTEP 2026'!AJ3+'PTEP 2026'!AK3+'PTEP 2026'!AL3+'PTEP 2026'!AM3+'PTEP 2026'!AN3+'PTEP 2026'!AO3+'PTEP 2026'!AP3</f>
        <v>0</v>
      </c>
      <c r="L3145" s="1031">
        <f t="shared" ref="L3145:L3169" si="686">J3145/I3145</f>
        <v>1</v>
      </c>
      <c r="M3145" s="1031">
        <f t="shared" ref="M3145:M3169" si="687">K3145/I3145</f>
        <v>0</v>
      </c>
      <c r="N3145" s="1022">
        <f>'PTEP 2026'!Y3</f>
        <v>0</v>
      </c>
      <c r="O3145" s="1022">
        <f>'PTEP 2026'!AP3</f>
        <v>0</v>
      </c>
      <c r="P3145" s="1029" t="e">
        <f t="shared" ref="P3145:P3169" si="688">O3145/N3145</f>
        <v>#DIV/0!</v>
      </c>
      <c r="Q3145" s="1029"/>
      <c r="R3145" s="1030">
        <f t="shared" ref="R3145:R3169" si="689">K3145-J3145</f>
        <v>-2</v>
      </c>
      <c r="S3145" s="1030">
        <f t="shared" ref="S3145:S3169" si="690">O3145-N3145</f>
        <v>0</v>
      </c>
    </row>
    <row r="3146" spans="1:19">
      <c r="A3146" s="1022">
        <v>2</v>
      </c>
      <c r="B3146" s="1023" t="str">
        <f>'PTEP 2026'!A4</f>
        <v>PTEP2</v>
      </c>
      <c r="C3146" s="1022" t="str">
        <f t="shared" ref="C3146:D3146" si="691">C3125</f>
        <v>PTEP</v>
      </c>
      <c r="D3146" s="1022" t="str">
        <f t="shared" si="691"/>
        <v xml:space="preserve">Programa de Transparencia y Ética Pública </v>
      </c>
      <c r="E3146" s="1022" t="str">
        <f>'PTEP 2026'!E4</f>
        <v>Dirección general</v>
      </c>
      <c r="F3146" s="1022" t="str">
        <f>'PTEP 2026'!D4</f>
        <v>Definir y asignar el rol de función de cumplimiento para el INM</v>
      </c>
      <c r="G3146" s="1022">
        <v>12</v>
      </c>
      <c r="H3146" s="1022" t="s">
        <v>145</v>
      </c>
      <c r="I3146" s="1022">
        <f>'PTEP 2026'!Z4</f>
        <v>1</v>
      </c>
      <c r="J3146" s="1022">
        <f>'PTEP 2026'!N4+'PTEP 2026'!O4+'PTEP 2026'!P4+'PTEP 2026'!Q4+'PTEP 2026'!R4+'PTEP 2026'!S4+'PTEP 2026'!T4+'PTEP 2026'!U4+'PTEP 2026'!V4+'PTEP 2026'!W4+'PTEP 2026'!X4+'PTEP 2026'!Y4</f>
        <v>1</v>
      </c>
      <c r="K3146" s="1022">
        <f>'PTEP 2026'!AE4+'PTEP 2026'!AF4+'PTEP 2026'!AG4+'PTEP 2026'!AH4+'PTEP 2026'!AI4+'PTEP 2026'!AJ4+'PTEP 2026'!AK4+'PTEP 2026'!AL4+'PTEP 2026'!AM4+'PTEP 2026'!AN4+'PTEP 2026'!AO4+'PTEP 2026'!AP4</f>
        <v>0</v>
      </c>
      <c r="L3146" s="1031">
        <f t="shared" si="686"/>
        <v>1</v>
      </c>
      <c r="M3146" s="1031">
        <f t="shared" si="687"/>
        <v>0</v>
      </c>
      <c r="N3146" s="1022">
        <f>'PTEP 2026'!Y4</f>
        <v>0</v>
      </c>
      <c r="O3146" s="1022">
        <f>'PTEP 2026'!AP4</f>
        <v>0</v>
      </c>
      <c r="P3146" s="1029" t="e">
        <f t="shared" si="688"/>
        <v>#DIV/0!</v>
      </c>
      <c r="Q3146" s="1029"/>
      <c r="R3146" s="1030">
        <f t="shared" si="689"/>
        <v>-1</v>
      </c>
      <c r="S3146" s="1030">
        <f t="shared" si="690"/>
        <v>0</v>
      </c>
    </row>
    <row r="3147" spans="1:19">
      <c r="A3147" s="1022">
        <v>3</v>
      </c>
      <c r="B3147" s="1023" t="str">
        <f>'PTEP 2026'!A5</f>
        <v>PTEP3</v>
      </c>
      <c r="C3147" s="1022" t="str">
        <f t="shared" ref="C3147:D3147" si="692">C3126</f>
        <v>PTEP</v>
      </c>
      <c r="D3147" s="1022" t="str">
        <f t="shared" si="692"/>
        <v xml:space="preserve">Programa de Transparencia y Ética Pública </v>
      </c>
      <c r="E3147" s="1022" t="str">
        <f>'PTEP 2026'!E5</f>
        <v>Oficina Asesora de Planeación / Secretaría general / asesoría Jurídica</v>
      </c>
      <c r="F3147" s="1022" t="str">
        <f>'PTEP 2026'!D5</f>
        <v xml:space="preserve">Liderar la elaboración y formalización del manual de debida diligencia para el INM de acuerdo a la versión 7 de la Guía de Gestión integral del Riesgo del DAFP. </v>
      </c>
      <c r="G3147" s="1022">
        <v>12</v>
      </c>
      <c r="H3147" s="1022" t="s">
        <v>145</v>
      </c>
      <c r="I3147" s="1022">
        <f>'PTEP 2026'!Z5</f>
        <v>1</v>
      </c>
      <c r="J3147" s="1022">
        <f>'PTEP 2026'!N5+'PTEP 2026'!O5+'PTEP 2026'!P5+'PTEP 2026'!Q5+'PTEP 2026'!R5+'PTEP 2026'!S5+'PTEP 2026'!T5+'PTEP 2026'!U5+'PTEP 2026'!V5+'PTEP 2026'!W5+'PTEP 2026'!X5+'PTEP 2026'!Y5</f>
        <v>1</v>
      </c>
      <c r="K3147" s="1022">
        <f>'PTEP 2026'!AE5+'PTEP 2026'!AF5+'PTEP 2026'!AG5+'PTEP 2026'!AH5+'PTEP 2026'!AI5+'PTEP 2026'!AJ5+'PTEP 2026'!AK5+'PTEP 2026'!AL5+'PTEP 2026'!AM5+'PTEP 2026'!AN5+'PTEP 2026'!AO5+'PTEP 2026'!AP5</f>
        <v>0</v>
      </c>
      <c r="L3147" s="1031">
        <f t="shared" si="686"/>
        <v>1</v>
      </c>
      <c r="M3147" s="1031">
        <f t="shared" si="687"/>
        <v>0</v>
      </c>
      <c r="N3147" s="1022">
        <f>'PTEP 2026'!Y5</f>
        <v>0</v>
      </c>
      <c r="O3147" s="1022">
        <f>'PTEP 2026'!AP5</f>
        <v>0</v>
      </c>
      <c r="P3147" s="1029" t="e">
        <f t="shared" si="688"/>
        <v>#DIV/0!</v>
      </c>
      <c r="Q3147" s="1029"/>
      <c r="R3147" s="1030">
        <f t="shared" si="689"/>
        <v>-1</v>
      </c>
      <c r="S3147" s="1030">
        <f t="shared" si="690"/>
        <v>0</v>
      </c>
    </row>
    <row r="3148" spans="1:19">
      <c r="A3148" s="1022">
        <v>4</v>
      </c>
      <c r="B3148" s="1023" t="str">
        <f>'PTEP 2026'!A6</f>
        <v>PTEP4</v>
      </c>
      <c r="C3148" s="1022" t="str">
        <f t="shared" ref="C3148:D3148" si="693">C3127</f>
        <v>PTEP</v>
      </c>
      <c r="D3148" s="1022" t="str">
        <f t="shared" si="693"/>
        <v xml:space="preserve">Programa de Transparencia y Ética Pública </v>
      </c>
      <c r="E3148" s="1022" t="str">
        <f>'PTEP 2026'!E6</f>
        <v>Oficina Asesora de Planeación</v>
      </c>
      <c r="F3148" s="1022" t="str">
        <f>'PTEP 2026'!D6</f>
        <v xml:space="preserve">Gestionar el plan de trabajo para la actualización de la metodología de la gestión del riesgo en el INM, tomando como referencia la versión 7 de la guía para la gestión integral del riesgo en entidades públicas emitida por el Departamento administrativo de la Función Pública. Enmarcardo en las siguientes temáticas: metodología de la identificación del contexto, conflicto de interés, niveles de madurez del riesgo, posibles actos de corrupción, riesgos de seguridad de la información, antisoborno, antifraude, LA/FT/FP​, debida diligencia, entre otras. </v>
      </c>
      <c r="G3148" s="1022">
        <v>12</v>
      </c>
      <c r="H3148" s="1022" t="s">
        <v>145</v>
      </c>
      <c r="I3148" s="1022">
        <f>'PTEP 2026'!Z6</f>
        <v>6</v>
      </c>
      <c r="J3148" s="1022">
        <f>'PTEP 2026'!N6+'PTEP 2026'!O6+'PTEP 2026'!P6+'PTEP 2026'!Q6+'PTEP 2026'!R6+'PTEP 2026'!S6+'PTEP 2026'!T6+'PTEP 2026'!U6+'PTEP 2026'!V6+'PTEP 2026'!W6+'PTEP 2026'!X6+'PTEP 2026'!Y6</f>
        <v>6</v>
      </c>
      <c r="K3148" s="1022">
        <f>'PTEP 2026'!AE6+'PTEP 2026'!AF6+'PTEP 2026'!AG6+'PTEP 2026'!AH6+'PTEP 2026'!AI6+'PTEP 2026'!AJ6+'PTEP 2026'!AK6+'PTEP 2026'!AL6+'PTEP 2026'!AM6+'PTEP 2026'!AN6+'PTEP 2026'!AO6+'PTEP 2026'!AP6</f>
        <v>0</v>
      </c>
      <c r="L3148" s="1031">
        <f t="shared" si="686"/>
        <v>1</v>
      </c>
      <c r="M3148" s="1031">
        <f t="shared" si="687"/>
        <v>0</v>
      </c>
      <c r="N3148" s="1022">
        <f>'PTEP 2026'!Y6</f>
        <v>1</v>
      </c>
      <c r="O3148" s="1022">
        <f>'PTEP 2026'!AP6</f>
        <v>0</v>
      </c>
      <c r="P3148" s="1029">
        <f t="shared" si="688"/>
        <v>0</v>
      </c>
      <c r="Q3148" s="1029"/>
      <c r="R3148" s="1030">
        <f t="shared" si="689"/>
        <v>-6</v>
      </c>
      <c r="S3148" s="1030">
        <f t="shared" si="690"/>
        <v>-1</v>
      </c>
    </row>
    <row r="3149" spans="1:19">
      <c r="A3149" s="1022">
        <v>5</v>
      </c>
      <c r="B3149" s="1023" t="str">
        <f>'PTEP 2026'!A7</f>
        <v>PTEP5</v>
      </c>
      <c r="C3149" s="1022" t="str">
        <f t="shared" ref="C3149:D3149" si="694">C3128</f>
        <v>PTEP</v>
      </c>
      <c r="D3149" s="1022" t="str">
        <f t="shared" si="694"/>
        <v xml:space="preserve">Programa de Transparencia y Ética Pública </v>
      </c>
      <c r="E3149" s="1022" t="str">
        <f>'PTEP 2026'!E7</f>
        <v>Oficina Asesora de Planeación</v>
      </c>
      <c r="F3149" s="1022" t="str">
        <f>'PTEP 2026'!D7</f>
        <v>Liderar la elaboración y formalización de las políticas relacionadas con LA/FT/FP​, antisoborno, antifraude de acuerdo con la versión 7 de la Guía de Gestión integral del Riesgo del DAFP</v>
      </c>
      <c r="G3149" s="1022">
        <v>12</v>
      </c>
      <c r="H3149" s="1022" t="s">
        <v>145</v>
      </c>
      <c r="I3149" s="1022">
        <f>'PTEP 2026'!Z7</f>
        <v>1</v>
      </c>
      <c r="J3149" s="1022" t="e">
        <f>'PTEP 2026'!N7+'PTEP 2026'!O7+'PTEP 2026'!P7+'PTEP 2026'!Q7+'PTEP 2026'!S7+'PTEP 2026'!#REF!+'PTEP 2026'!U7+'PTEP 2026'!#REF!+'PTEP 2026'!V7+'PTEP 2026'!W7+'PTEP 2026'!X7+'PTEP 2026'!Y7</f>
        <v>#REF!</v>
      </c>
      <c r="K3149" s="1022">
        <f>'PTEP 2026'!AE7+'PTEP 2026'!AF7+'PTEP 2026'!AG7+'PTEP 2026'!AH7+'PTEP 2026'!AI7+'PTEP 2026'!AJ7+'PTEP 2026'!AK7+'PTEP 2026'!AL7+'PTEP 2026'!AM7+'PTEP 2026'!AN7+'PTEP 2026'!AO7+'PTEP 2026'!AP7</f>
        <v>0</v>
      </c>
      <c r="L3149" s="1031" t="e">
        <f t="shared" si="686"/>
        <v>#REF!</v>
      </c>
      <c r="M3149" s="1031">
        <f t="shared" si="687"/>
        <v>0</v>
      </c>
      <c r="N3149" s="1022">
        <f>'PTEP 2026'!Y7</f>
        <v>0</v>
      </c>
      <c r="O3149" s="1022">
        <f>'PTEP 2026'!AP7</f>
        <v>0</v>
      </c>
      <c r="P3149" s="1029" t="e">
        <f t="shared" si="688"/>
        <v>#DIV/0!</v>
      </c>
      <c r="Q3149" s="1029"/>
      <c r="R3149" s="1030" t="e">
        <f t="shared" si="689"/>
        <v>#REF!</v>
      </c>
      <c r="S3149" s="1030">
        <f t="shared" si="690"/>
        <v>0</v>
      </c>
    </row>
    <row r="3150" spans="1:19">
      <c r="A3150" s="1022">
        <v>6</v>
      </c>
      <c r="B3150" s="1023" t="str">
        <f>'PTEP 2026'!A8</f>
        <v>PTEP6</v>
      </c>
      <c r="C3150" s="1022" t="str">
        <f t="shared" ref="C3150:D3150" si="695">C3129</f>
        <v>PTEP</v>
      </c>
      <c r="D3150" s="1022" t="str">
        <f t="shared" si="695"/>
        <v xml:space="preserve">Programa de Transparencia y Ética Pública </v>
      </c>
      <c r="E3150" s="1022" t="str">
        <f>'PTEP 2026'!E8</f>
        <v xml:space="preserve">Oficina Asesora de Planeación 
Oficina de Informática y Desarrollo Tecnológico
</v>
      </c>
      <c r="F3150" s="1022" t="str">
        <f>'PTEP 2026'!D8</f>
        <v>Hacer seguimiento y socializar la matriz de riesgos del SIG; compuesta por riesgos de gestión, corrupción, seguridad de la información y fiscales. 
(Actualizar la matriz cuando aplique dado el seguimiento realizado por las 3 líneas de defensa)</v>
      </c>
      <c r="G3150" s="1022">
        <v>12</v>
      </c>
      <c r="H3150" s="1022" t="s">
        <v>145</v>
      </c>
      <c r="I3150" s="1022">
        <f>'PTEP 2026'!Z8</f>
        <v>4</v>
      </c>
      <c r="J3150" s="1022">
        <f>'PTEP 2026'!N8+'PTEP 2026'!O8+'PTEP 2026'!P8+'PTEP 2026'!Q8+'PTEP 2026'!R8+'PTEP 2026'!S8+'PTEP 2026'!T8+'PTEP 2026'!U8+'PTEP 2026'!V8+'PTEP 2026'!W8+'PTEP 2026'!X8+'PTEP 2026'!Y8</f>
        <v>4</v>
      </c>
      <c r="K3150" s="1022">
        <f>'PTEP 2026'!AE8+'PTEP 2026'!AF8+'PTEP 2026'!AG8+'PTEP 2026'!AH8+'PTEP 2026'!AI8+'PTEP 2026'!AJ8+'PTEP 2026'!AK8+'PTEP 2026'!AL8+'PTEP 2026'!AM8+'PTEP 2026'!AN8+'PTEP 2026'!AO8+'PTEP 2026'!AP8</f>
        <v>1</v>
      </c>
      <c r="L3150" s="1031">
        <f t="shared" si="686"/>
        <v>1</v>
      </c>
      <c r="M3150" s="1031">
        <f t="shared" si="687"/>
        <v>0.25</v>
      </c>
      <c r="N3150" s="1022">
        <f>'PTEP 2026'!Y8</f>
        <v>0</v>
      </c>
      <c r="O3150" s="1022">
        <f>'PTEP 2026'!AP8</f>
        <v>0</v>
      </c>
      <c r="P3150" s="1029" t="e">
        <f t="shared" si="688"/>
        <v>#DIV/0!</v>
      </c>
      <c r="Q3150" s="1029"/>
      <c r="R3150" s="1030">
        <f t="shared" si="689"/>
        <v>-3</v>
      </c>
      <c r="S3150" s="1030">
        <f t="shared" si="690"/>
        <v>0</v>
      </c>
    </row>
    <row r="3151" spans="1:19">
      <c r="A3151" s="1022">
        <v>7</v>
      </c>
      <c r="B3151" s="1023" t="str">
        <f>'PTEP 2026'!A9</f>
        <v>PTEP7</v>
      </c>
      <c r="C3151" s="1022" t="str">
        <f t="shared" ref="C3151:D3151" si="696">C3130</f>
        <v>PTEP</v>
      </c>
      <c r="D3151" s="1022" t="str">
        <f t="shared" si="696"/>
        <v xml:space="preserve">Programa de Transparencia y Ética Pública </v>
      </c>
      <c r="E3151" s="1022" t="str">
        <f>'PTEP 2026'!E9</f>
        <v>Gestión de talento humano</v>
      </c>
      <c r="F3151" s="1022" t="str">
        <f>'PTEP 2026'!D9</f>
        <v xml:space="preserve">Revisar y actualizar el procedimiento A-04-P-028 CONFLICTO DE INTERESES, validando que los lineamientos requeridos en la guía para la gestión integral del riesgo (V7), se encuentren documentados en dicho procedimiento.  </v>
      </c>
      <c r="G3151" s="1022">
        <v>12</v>
      </c>
      <c r="H3151" s="1022" t="s">
        <v>145</v>
      </c>
      <c r="I3151" s="1022">
        <f>'PTEP 2026'!Z9</f>
        <v>2</v>
      </c>
      <c r="J3151" s="1022">
        <f>'PTEP 2026'!N9+'PTEP 2026'!O9+'PTEP 2026'!P9+'PTEP 2026'!Q9+'PTEP 2026'!R9+'PTEP 2026'!S9+'PTEP 2026'!T9+'PTEP 2026'!U9+'PTEP 2026'!V9+'PTEP 2026'!W9+'PTEP 2026'!X9+'PTEP 2026'!Y9</f>
        <v>2</v>
      </c>
      <c r="K3151" s="1022">
        <f>'PTEP 2026'!AE9+'PTEP 2026'!AF9+'PTEP 2026'!AG9+'PTEP 2026'!AH9+'PTEP 2026'!AI9+'PTEP 2026'!AJ9+'PTEP 2026'!AK9+'PTEP 2026'!AL9+'PTEP 2026'!AM9+'PTEP 2026'!AN9+'PTEP 2026'!AO9+'PTEP 2026'!AP9</f>
        <v>0</v>
      </c>
      <c r="L3151" s="1031">
        <f t="shared" si="686"/>
        <v>1</v>
      </c>
      <c r="M3151" s="1031">
        <f t="shared" si="687"/>
        <v>0</v>
      </c>
      <c r="N3151" s="1022">
        <f>'PTEP 2026'!Y9</f>
        <v>0</v>
      </c>
      <c r="O3151" s="1022">
        <f>'PTEP 2026'!AP9</f>
        <v>0</v>
      </c>
      <c r="P3151" s="1029" t="e">
        <f t="shared" si="688"/>
        <v>#DIV/0!</v>
      </c>
      <c r="Q3151" s="1029"/>
      <c r="R3151" s="1030">
        <f t="shared" si="689"/>
        <v>-2</v>
      </c>
      <c r="S3151" s="1030">
        <f t="shared" si="690"/>
        <v>0</v>
      </c>
    </row>
    <row r="3152" spans="1:19">
      <c r="A3152" s="1022">
        <v>8</v>
      </c>
      <c r="B3152" s="1023" t="str">
        <f>'PTEP 2026'!A10</f>
        <v>PTEP8</v>
      </c>
      <c r="C3152" s="1022" t="str">
        <f t="shared" ref="C3152:D3152" si="697">C3131</f>
        <v>PTEP</v>
      </c>
      <c r="D3152" s="1022" t="str">
        <f t="shared" si="697"/>
        <v xml:space="preserve">Programa de Transparencia y Ética Pública </v>
      </c>
      <c r="E3152" s="1022" t="str">
        <f>'PTEP 2026'!E10</f>
        <v>Oficina Asesora de Planeación / Secretaría general / asesoría Jurídica</v>
      </c>
      <c r="F3152" s="1022" t="str">
        <f>'PTEP 2026'!D10</f>
        <v xml:space="preserve">Liderar la elaboración del Procedimiento para el  reporte de operaciones sospechosas en el INM de acuerdo con la versión 7 de la Guía de Gestión integral del Riesgo del DAFP </v>
      </c>
      <c r="G3152" s="1022">
        <v>12</v>
      </c>
      <c r="H3152" s="1022" t="s">
        <v>145</v>
      </c>
      <c r="I3152" s="1022">
        <f>'PTEP 2026'!Z10</f>
        <v>2</v>
      </c>
      <c r="J3152" s="1022">
        <f>'PTEP 2026'!N10+'PTEP 2026'!O10+'PTEP 2026'!P10+'PTEP 2026'!Q10+'PTEP 2026'!R10+'PTEP 2026'!S10+'PTEP 2026'!T10+'PTEP 2026'!U10+'PTEP 2026'!V10+'PTEP 2026'!W10+'PTEP 2026'!X10+'PTEP 2026'!Y10</f>
        <v>2</v>
      </c>
      <c r="K3152" s="1022">
        <f>'PTEP 2026'!AE10+'PTEP 2026'!AF10+'PTEP 2026'!AG10+'PTEP 2026'!AH10+'PTEP 2026'!AI10+'PTEP 2026'!AJ10+'PTEP 2026'!AK10+'PTEP 2026'!AL10+'PTEP 2026'!AM10+'PTEP 2026'!AN10+'PTEP 2026'!AO10+'PTEP 2026'!AP10</f>
        <v>0</v>
      </c>
      <c r="L3152" s="1031">
        <f t="shared" si="686"/>
        <v>1</v>
      </c>
      <c r="M3152" s="1031">
        <f t="shared" si="687"/>
        <v>0</v>
      </c>
      <c r="N3152" s="1022">
        <f>'PTEP 2026'!Y10</f>
        <v>0</v>
      </c>
      <c r="O3152" s="1022">
        <f>'PTEP 2026'!AP10</f>
        <v>0</v>
      </c>
      <c r="P3152" s="1029" t="e">
        <f t="shared" si="688"/>
        <v>#DIV/0!</v>
      </c>
      <c r="Q3152" s="1029"/>
      <c r="R3152" s="1030">
        <f t="shared" si="689"/>
        <v>-2</v>
      </c>
      <c r="S3152" s="1030">
        <f t="shared" si="690"/>
        <v>0</v>
      </c>
    </row>
    <row r="3153" spans="1:19">
      <c r="A3153" s="1022">
        <v>9</v>
      </c>
      <c r="B3153" s="1023" t="str">
        <f>'PTEP 2026'!A11</f>
        <v>PTEP9</v>
      </c>
      <c r="C3153" s="1022" t="str">
        <f t="shared" ref="C3153:D3153" si="698">C3132</f>
        <v>PTEP</v>
      </c>
      <c r="D3153" s="1022" t="str">
        <f t="shared" si="698"/>
        <v xml:space="preserve">Programa de Transparencia y Ética Pública </v>
      </c>
      <c r="E3153" s="1022" t="str">
        <f>'PTEP 2026'!E11</f>
        <v>Subdirección de Servicios Metrológicos y Relación con el Ciudadano</v>
      </c>
      <c r="F3153" s="1022" t="str">
        <f>'PTEP 2026'!D11</f>
        <v>Revisar y actualizar el procedimiento E-04-P-001 PETICIONES, QUEJAS, RECLAMOS, SUGERENCIAS Y DENUNCIAS – PQRSD , validando que los lineamientos requeridos en la guía para la gestión integral del riesgo (V7), se encuentren documentados en dicho procedimiento y se pueda generar una metodología del manejo de los canales de denuncias, asegurando la confidencialidad, imparcialidad en el manejo de la información y protección al denunciante. 
2. Identificar los riesgos asociados al proceso</v>
      </c>
      <c r="G3153" s="1022">
        <v>12</v>
      </c>
      <c r="H3153" s="1022" t="s">
        <v>145</v>
      </c>
      <c r="I3153" s="1022">
        <f>'PTEP 2026'!Z11</f>
        <v>3</v>
      </c>
      <c r="J3153" s="1022">
        <f>'PTEP 2026'!N11+'PTEP 2026'!O11+'PTEP 2026'!P11+'PTEP 2026'!Q11+'PTEP 2026'!R11+'PTEP 2026'!S11+'PTEP 2026'!T11+'PTEP 2026'!U11+'PTEP 2026'!V11+'PTEP 2026'!W11+'PTEP 2026'!X11+'PTEP 2026'!Y11</f>
        <v>3</v>
      </c>
      <c r="K3153" s="1022">
        <f>'PTEP 2026'!AE11+'PTEP 2026'!AF11+'PTEP 2026'!AG11+'PTEP 2026'!AH11+'PTEP 2026'!AI11+'PTEP 2026'!AJ11+'PTEP 2026'!AK11+'PTEP 2026'!AL11+'PTEP 2026'!AM11+'PTEP 2026'!AN11+'PTEP 2026'!AO11+'PTEP 2026'!AP11</f>
        <v>0</v>
      </c>
      <c r="L3153" s="1031">
        <f t="shared" si="686"/>
        <v>1</v>
      </c>
      <c r="M3153" s="1031">
        <f t="shared" si="687"/>
        <v>0</v>
      </c>
      <c r="N3153" s="1022">
        <f>'PTEP 2026'!Y11</f>
        <v>1</v>
      </c>
      <c r="O3153" s="1022">
        <f>'PTEP 2026'!AP11</f>
        <v>0</v>
      </c>
      <c r="P3153" s="1029">
        <f t="shared" si="688"/>
        <v>0</v>
      </c>
      <c r="Q3153" s="1029"/>
      <c r="R3153" s="1030">
        <f t="shared" si="689"/>
        <v>-3</v>
      </c>
      <c r="S3153" s="1030">
        <f t="shared" si="690"/>
        <v>-1</v>
      </c>
    </row>
    <row r="3154" spans="1:19">
      <c r="A3154" s="1022">
        <v>10</v>
      </c>
      <c r="B3154" s="1023" t="str">
        <f>'PTEP 2026'!A12</f>
        <v>PTEP10</v>
      </c>
      <c r="C3154" s="1022" t="str">
        <f t="shared" ref="C3154:D3154" si="699">C3133</f>
        <v>PTEP</v>
      </c>
      <c r="D3154" s="1022" t="str">
        <f t="shared" si="699"/>
        <v xml:space="preserve">Programa de Transparencia y Ética Pública </v>
      </c>
      <c r="E3154" s="1022" t="str">
        <f>'PTEP 2026'!E12</f>
        <v>Oficina de Control Interno</v>
      </c>
      <c r="F3154" s="1022" t="str">
        <f>'PTEP 2026'!D12</f>
        <v>Realizar seguimiento de tercera línea a los riesgos identificados en la matriz de riesgos de corrupción en los tiempos establecidos por ley y asegurar publicación de resultados en la página web</v>
      </c>
      <c r="G3154" s="1022">
        <v>12</v>
      </c>
      <c r="H3154" s="1022" t="s">
        <v>145</v>
      </c>
      <c r="I3154" s="1022">
        <f>'PTEP 2026'!Z12</f>
        <v>1</v>
      </c>
      <c r="J3154" s="1022">
        <f>'PTEP 2026'!N12+'PTEP 2026'!O12+'PTEP 2026'!P12+'PTEP 2026'!Q12+'PTEP 2026'!R12+'PTEP 2026'!S12+'PTEP 2026'!T12+'PTEP 2026'!U12+'PTEP 2026'!V12+'PTEP 2026'!W12+'PTEP 2026'!X12+'PTEP 2026'!Y12</f>
        <v>1</v>
      </c>
      <c r="K3154" s="1022">
        <f>'PTEP 2026'!AE12+'PTEP 2026'!AF12+'PTEP 2026'!AG12+'PTEP 2026'!AH12+'PTEP 2026'!AI12+'PTEP 2026'!AJ12+'PTEP 2026'!AK12+'PTEP 2026'!AL12+'PTEP 2026'!AM12+'PTEP 2026'!AN12+'PTEP 2026'!AO12+'PTEP 2026'!AP12</f>
        <v>0</v>
      </c>
      <c r="L3154" s="1031">
        <f t="shared" si="686"/>
        <v>1</v>
      </c>
      <c r="M3154" s="1031">
        <f t="shared" si="687"/>
        <v>0</v>
      </c>
      <c r="N3154" s="1022">
        <f>'PTEP 2026'!Y12</f>
        <v>0</v>
      </c>
      <c r="O3154" s="1022">
        <f>'PTEP 2026'!AP12</f>
        <v>0</v>
      </c>
      <c r="P3154" s="1029" t="e">
        <f t="shared" si="688"/>
        <v>#DIV/0!</v>
      </c>
      <c r="Q3154" s="1029"/>
      <c r="R3154" s="1030">
        <f t="shared" si="689"/>
        <v>-1</v>
      </c>
      <c r="S3154" s="1030">
        <f t="shared" si="690"/>
        <v>0</v>
      </c>
    </row>
    <row r="3155" spans="1:19">
      <c r="A3155" s="1022">
        <v>11</v>
      </c>
      <c r="B3155" s="1023" t="str">
        <f>'PTEP 2026'!A13</f>
        <v>PTEP11</v>
      </c>
      <c r="C3155" s="1022" t="str">
        <f t="shared" ref="C3155:D3155" si="700">C3134</f>
        <v>PTEP</v>
      </c>
      <c r="D3155" s="1022" t="str">
        <f t="shared" si="700"/>
        <v xml:space="preserve">Programa de Transparencia y Ética Pública </v>
      </c>
      <c r="E3155" s="1022" t="str">
        <f>'PTEP 2026'!E13</f>
        <v>Oficina de Control Interno</v>
      </c>
      <c r="F3155" s="1022" t="str">
        <f>'PTEP 2026'!D13</f>
        <v>Realizar seguimiento de tercera línea al programa de transparencia y ética pública en los tiempos establecidos por ley, asegurar publicación de resultados en la página web</v>
      </c>
      <c r="G3155" s="1022">
        <v>12</v>
      </c>
      <c r="H3155" s="1022" t="s">
        <v>145</v>
      </c>
      <c r="I3155" s="1022">
        <f>'PTEP 2026'!Z13</f>
        <v>1</v>
      </c>
      <c r="J3155" s="1022">
        <f>'PTEP 2026'!N13+'PTEP 2026'!O13+'PTEP 2026'!P13+'PTEP 2026'!Q13+'PTEP 2026'!R13+'PTEP 2026'!S13+'PTEP 2026'!T13+'PTEP 2026'!U13+'PTEP 2026'!V13+'PTEP 2026'!W13+'PTEP 2026'!X13+'PTEP 2026'!Y13</f>
        <v>1</v>
      </c>
      <c r="K3155" s="1022">
        <f>'PTEP 2026'!AE13+'PTEP 2026'!AF13+'PTEP 2026'!AG13+'PTEP 2026'!AH13+'PTEP 2026'!AI13+'PTEP 2026'!AJ13+'PTEP 2026'!AK13+'PTEP 2026'!AL13+'PTEP 2026'!AM13+'PTEP 2026'!AN13+'PTEP 2026'!AO13+'PTEP 2026'!AP13</f>
        <v>0</v>
      </c>
      <c r="L3155" s="1031">
        <f t="shared" si="686"/>
        <v>1</v>
      </c>
      <c r="M3155" s="1031">
        <f t="shared" si="687"/>
        <v>0</v>
      </c>
      <c r="N3155" s="1022">
        <f>'PTEP 2026'!Y13</f>
        <v>1</v>
      </c>
      <c r="O3155" s="1022">
        <f>'PTEP 2026'!AP13</f>
        <v>0</v>
      </c>
      <c r="P3155" s="1029">
        <f t="shared" si="688"/>
        <v>0</v>
      </c>
      <c r="Q3155" s="1029"/>
      <c r="R3155" s="1030">
        <f t="shared" si="689"/>
        <v>-1</v>
      </c>
      <c r="S3155" s="1030">
        <f t="shared" si="690"/>
        <v>-1</v>
      </c>
    </row>
    <row r="3156" spans="1:19">
      <c r="A3156" s="1022">
        <v>12</v>
      </c>
      <c r="B3156" s="1023" t="str">
        <f>'PTEP 2026'!A14</f>
        <v>PTEP12</v>
      </c>
      <c r="C3156" s="1022" t="str">
        <f t="shared" ref="C3156:D3156" si="701">C3135</f>
        <v>PTEP</v>
      </c>
      <c r="D3156" s="1022" t="str">
        <f t="shared" si="701"/>
        <v xml:space="preserve">Programa de Transparencia y Ética Pública </v>
      </c>
      <c r="E3156" s="1022" t="str">
        <f>'PTEP 2026'!E14</f>
        <v>Subdirección de Servicios Metrológicos y Relación con el Ciudadano
OAP</v>
      </c>
      <c r="F3156" s="1022" t="str">
        <f>'PTEP 2026'!D14</f>
        <v>Redes internas: 
Construir y mantener un repositorio interno en la INMtranet de preguntas frecuentes sobre transparencia, acceso a la información, conflictos de interés y canales de denuncia.</v>
      </c>
      <c r="G3156" s="1022">
        <v>12</v>
      </c>
      <c r="H3156" s="1022" t="s">
        <v>145</v>
      </c>
      <c r="I3156" s="1022">
        <f>'PTEP 2026'!Z14</f>
        <v>1</v>
      </c>
      <c r="J3156" s="1022">
        <f>'PTEP 2026'!N14+'PTEP 2026'!O14+'PTEP 2026'!P14+'PTEP 2026'!Q14+'PTEP 2026'!R14+'PTEP 2026'!S14+'PTEP 2026'!T14+'PTEP 2026'!U14+'PTEP 2026'!V14+'PTEP 2026'!W14+'PTEP 2026'!X14+'PTEP 2026'!Y14</f>
        <v>1</v>
      </c>
      <c r="K3156" s="1022">
        <f>'PTEP 2026'!AE14+'PTEP 2026'!AF14+'PTEP 2026'!AG14+'PTEP 2026'!AH14+'PTEP 2026'!AI14+'PTEP 2026'!AJ14+'PTEP 2026'!AK14+'PTEP 2026'!AL14+'PTEP 2026'!AM14+'PTEP 2026'!AN14+'PTEP 2026'!AO14+'PTEP 2026'!AP14</f>
        <v>0</v>
      </c>
      <c r="L3156" s="1031">
        <f t="shared" si="686"/>
        <v>1</v>
      </c>
      <c r="M3156" s="1031">
        <f t="shared" si="687"/>
        <v>0</v>
      </c>
      <c r="N3156" s="1022">
        <f>'PTEP 2026'!Y14</f>
        <v>1</v>
      </c>
      <c r="O3156" s="1022">
        <f>'PTEP 2026'!AP14</f>
        <v>0</v>
      </c>
      <c r="P3156" s="1029">
        <f t="shared" si="688"/>
        <v>0</v>
      </c>
      <c r="Q3156" s="1029"/>
      <c r="R3156" s="1030">
        <f t="shared" si="689"/>
        <v>-1</v>
      </c>
      <c r="S3156" s="1030">
        <f t="shared" si="690"/>
        <v>-1</v>
      </c>
    </row>
    <row r="3157" spans="1:19">
      <c r="A3157" s="1022">
        <v>13</v>
      </c>
      <c r="B3157" s="1023" t="str">
        <f>'PTEP 2026'!A15</f>
        <v>PTEP13</v>
      </c>
      <c r="C3157" s="1022" t="str">
        <f t="shared" ref="C3157:D3157" si="702">C3136</f>
        <v>PTEP</v>
      </c>
      <c r="D3157" s="1022" t="str">
        <f t="shared" si="702"/>
        <v xml:space="preserve">Programa de Transparencia y Ética Pública </v>
      </c>
      <c r="E3157" s="1022" t="str">
        <f>'PTEP 2026'!E15</f>
        <v>Subdirección de Servicios Metrológicos y Relación con el Ciudadano
OAP</v>
      </c>
      <c r="F3157" s="1022" t="str">
        <f>'PTEP 2026'!D15</f>
        <v xml:space="preserve">Realizar cada mes, publicación de piezas gráficas o infografías de los canales de denuncia, vigentes para el año 2026. </v>
      </c>
      <c r="G3157" s="1022">
        <v>12</v>
      </c>
      <c r="H3157" s="1022" t="s">
        <v>145</v>
      </c>
      <c r="I3157" s="1022">
        <f>'PTEP 2026'!Z15</f>
        <v>8</v>
      </c>
      <c r="J3157" s="1022">
        <f>'PTEP 2026'!N15+'PTEP 2026'!O15+'PTEP 2026'!P15+'PTEP 2026'!Q15+'PTEP 2026'!R15+'PTEP 2026'!S15+'PTEP 2026'!T15+'PTEP 2026'!U15+'PTEP 2026'!V15+'PTEP 2026'!W15+'PTEP 2026'!X15+'PTEP 2026'!Y15</f>
        <v>8</v>
      </c>
      <c r="K3157" s="1022">
        <f>'PTEP 2026'!AE15+'PTEP 2026'!AF15+'PTEP 2026'!AG15+'PTEP 2026'!AH15+'PTEP 2026'!AI15+'PTEP 2026'!AJ15+'PTEP 2026'!AK15+'PTEP 2026'!AL15+'PTEP 2026'!AM15+'PTEP 2026'!AN15+'PTEP 2026'!AO15+'PTEP 2026'!AP15</f>
        <v>2</v>
      </c>
      <c r="L3157" s="1031">
        <f t="shared" si="686"/>
        <v>1</v>
      </c>
      <c r="M3157" s="1031">
        <f t="shared" si="687"/>
        <v>0.25</v>
      </c>
      <c r="N3157" s="1022">
        <f>'PTEP 2026'!Y15</f>
        <v>0</v>
      </c>
      <c r="O3157" s="1022">
        <f>'PTEP 2026'!AP15</f>
        <v>0</v>
      </c>
      <c r="P3157" s="1029" t="e">
        <f t="shared" si="688"/>
        <v>#DIV/0!</v>
      </c>
      <c r="Q3157" s="1029"/>
      <c r="R3157" s="1030">
        <f t="shared" si="689"/>
        <v>-6</v>
      </c>
      <c r="S3157" s="1030">
        <f t="shared" si="690"/>
        <v>0</v>
      </c>
    </row>
    <row r="3158" spans="1:19">
      <c r="A3158" s="1022">
        <v>14</v>
      </c>
      <c r="B3158" s="1023" t="str">
        <f>'PTEP 2026'!A16</f>
        <v>PTEP14</v>
      </c>
      <c r="C3158" s="1022" t="str">
        <f t="shared" ref="C3158:D3158" si="703">C3137</f>
        <v>PTEP</v>
      </c>
      <c r="D3158" s="1022" t="str">
        <f t="shared" si="703"/>
        <v xml:space="preserve">Programa de Transparencia y Ética Pública </v>
      </c>
      <c r="E3158" s="1022" t="str">
        <f>'PTEP 2026'!E16</f>
        <v>Oficina Asesora de Planeación</v>
      </c>
      <c r="F3158" s="1022" t="str">
        <f>'PTEP 2026'!D16</f>
        <v>Elaborar un informe de socialización y difusión de temas relacionados con cultura LA/FT/FP​ y Gestión Antisoborno, publicado en la página web de INM</v>
      </c>
      <c r="G3158" s="1022">
        <v>12</v>
      </c>
      <c r="H3158" s="1022" t="s">
        <v>145</v>
      </c>
      <c r="I3158" s="1022">
        <f>'PTEP 2026'!Z16</f>
        <v>4</v>
      </c>
      <c r="J3158" s="1022">
        <f>'PTEP 2026'!N16+'PTEP 2026'!O16+'PTEP 2026'!P16+'PTEP 2026'!Q16+'PTEP 2026'!R16+'PTEP 2026'!S16+'PTEP 2026'!T16+'PTEP 2026'!U16+'PTEP 2026'!V16+'PTEP 2026'!W16+'PTEP 2026'!X16+'PTEP 2026'!Y16</f>
        <v>4</v>
      </c>
      <c r="K3158" s="1022">
        <f>'PTEP 2026'!AE16+'PTEP 2026'!AF16+'PTEP 2026'!AG16+'PTEP 2026'!AH16+'PTEP 2026'!AI16+'PTEP 2026'!AJ16+'PTEP 2026'!AK16+'PTEP 2026'!AL16+'PTEP 2026'!AM16+'PTEP 2026'!AN16+'PTEP 2026'!AO16+'PTEP 2026'!AP16</f>
        <v>0</v>
      </c>
      <c r="L3158" s="1031">
        <f t="shared" si="686"/>
        <v>1</v>
      </c>
      <c r="M3158" s="1031">
        <f t="shared" si="687"/>
        <v>0</v>
      </c>
      <c r="N3158" s="1022">
        <f>'PTEP 2026'!Y16</f>
        <v>1</v>
      </c>
      <c r="O3158" s="1022">
        <f>'PTEP 2026'!AP16</f>
        <v>0</v>
      </c>
      <c r="P3158" s="1029">
        <f t="shared" si="688"/>
        <v>0</v>
      </c>
      <c r="Q3158" s="1029"/>
      <c r="R3158" s="1030">
        <f t="shared" si="689"/>
        <v>-4</v>
      </c>
      <c r="S3158" s="1030">
        <f t="shared" si="690"/>
        <v>-1</v>
      </c>
    </row>
    <row r="3159" spans="1:19">
      <c r="A3159" s="1022">
        <v>15</v>
      </c>
      <c r="B3159" s="1023" t="str">
        <f>'PTEP 2026'!A17</f>
        <v>PTEP15</v>
      </c>
      <c r="C3159" s="1022" t="str">
        <f t="shared" ref="C3159:D3159" si="704">C3138</f>
        <v>PTEP</v>
      </c>
      <c r="D3159" s="1022" t="str">
        <f t="shared" si="704"/>
        <v xml:space="preserve">Programa de Transparencia y Ética Pública </v>
      </c>
      <c r="E3159" s="1022" t="str">
        <f>'PTEP 2026'!E17</f>
        <v>Oficina Asesora de Planeación / Talento Humano</v>
      </c>
      <c r="F3159" s="1022" t="str">
        <f>'PTEP 2026'!D17</f>
        <v>Aplicar encuesta sobre el Código de ética, integridad y conflicto de interés</v>
      </c>
      <c r="G3159" s="1022">
        <v>12</v>
      </c>
      <c r="H3159" s="1022" t="s">
        <v>145</v>
      </c>
      <c r="I3159" s="1022">
        <f>'PTEP 2026'!Z17</f>
        <v>2</v>
      </c>
      <c r="J3159" s="1022">
        <f>'PTEP 2026'!N17+'PTEP 2026'!O17+'PTEP 2026'!P17+'PTEP 2026'!Q17+'PTEP 2026'!R17+'PTEP 2026'!S17+'PTEP 2026'!T17+'PTEP 2026'!U17+'PTEP 2026'!V17+'PTEP 2026'!W17+'PTEP 2026'!X17+'PTEP 2026'!Y17</f>
        <v>2</v>
      </c>
      <c r="K3159" s="1022">
        <f>'PTEP 2026'!AE17+'PTEP 2026'!AF17+'PTEP 2026'!AG17+'PTEP 2026'!AH17+'PTEP 2026'!AI17+'PTEP 2026'!AJ17+'PTEP 2026'!AK17+'PTEP 2026'!AL17+'PTEP 2026'!AM17+'PTEP 2026'!AN17+'PTEP 2026'!AO17+'PTEP 2026'!AP17</f>
        <v>1</v>
      </c>
      <c r="L3159" s="1031">
        <f t="shared" si="686"/>
        <v>1</v>
      </c>
      <c r="M3159" s="1031">
        <f t="shared" si="687"/>
        <v>0.5</v>
      </c>
      <c r="N3159" s="1022">
        <f>'PTEP 2026'!Y17</f>
        <v>0</v>
      </c>
      <c r="O3159" s="1022">
        <f>'PTEP 2026'!AP17</f>
        <v>0</v>
      </c>
      <c r="P3159" s="1029" t="e">
        <f t="shared" si="688"/>
        <v>#DIV/0!</v>
      </c>
      <c r="Q3159" s="1029"/>
      <c r="R3159" s="1030">
        <f t="shared" si="689"/>
        <v>-1</v>
      </c>
      <c r="S3159" s="1030">
        <f t="shared" si="690"/>
        <v>0</v>
      </c>
    </row>
    <row r="3160" spans="1:19">
      <c r="A3160" s="1022">
        <v>16</v>
      </c>
      <c r="B3160" s="1023" t="str">
        <f>'PTEP 2026'!A18</f>
        <v>PTEP16</v>
      </c>
      <c r="C3160" s="1022" t="str">
        <f t="shared" ref="C3160:D3160" si="705">C3139</f>
        <v>PTEP</v>
      </c>
      <c r="D3160" s="1022" t="str">
        <f t="shared" si="705"/>
        <v xml:space="preserve">Programa de Transparencia y Ética Pública </v>
      </c>
      <c r="E3160" s="1022" t="str">
        <f>'PTEP 2026'!E18</f>
        <v>Oficina Asesora de Planeación</v>
      </c>
      <c r="F3160" s="1022" t="str">
        <f>'PTEP 2026'!D18</f>
        <v>Velar por la realización de la Declaración de bienes, rentas y conflictos de intereses Ley 2013 de 2019 gestionada desde el proceso de talento humano</v>
      </c>
      <c r="G3160" s="1022">
        <v>12</v>
      </c>
      <c r="H3160" s="1022" t="s">
        <v>145</v>
      </c>
      <c r="I3160" s="1022">
        <f>'PTEP 2026'!Z18</f>
        <v>1</v>
      </c>
      <c r="J3160" s="1022">
        <f>'PTEP 2026'!N18+'PTEP 2026'!O18+'PTEP 2026'!P18+'PTEP 2026'!Q18+'PTEP 2026'!R18+'PTEP 2026'!S18+'PTEP 2026'!T18+'PTEP 2026'!U18+'PTEP 2026'!V18+'PTEP 2026'!W18+'PTEP 2026'!X18+'PTEP 2026'!Y18</f>
        <v>1</v>
      </c>
      <c r="K3160" s="1022">
        <f>'PTEP 2026'!AE18+'PTEP 2026'!AF18+'PTEP 2026'!AG18+'PTEP 2026'!AH18+'PTEP 2026'!AI18+'PTEP 2026'!AJ18+'PTEP 2026'!AK18+'PTEP 2026'!AL18+'PTEP 2026'!AM18+'PTEP 2026'!AN18+'PTEP 2026'!AO18+'PTEP 2026'!AP18</f>
        <v>0</v>
      </c>
      <c r="L3160" s="1031">
        <f t="shared" si="686"/>
        <v>1</v>
      </c>
      <c r="M3160" s="1031">
        <f t="shared" si="687"/>
        <v>0</v>
      </c>
      <c r="N3160" s="1022">
        <f>'PTEP 2026'!Y18</f>
        <v>0</v>
      </c>
      <c r="O3160" s="1022">
        <f>'PTEP 2026'!AP18</f>
        <v>0</v>
      </c>
      <c r="P3160" s="1029" t="e">
        <f t="shared" si="688"/>
        <v>#DIV/0!</v>
      </c>
      <c r="Q3160" s="1029"/>
      <c r="R3160" s="1030">
        <f t="shared" si="689"/>
        <v>-1</v>
      </c>
      <c r="S3160" s="1030">
        <f t="shared" si="690"/>
        <v>0</v>
      </c>
    </row>
    <row r="3161" spans="1:19">
      <c r="A3161" s="1022">
        <v>17</v>
      </c>
      <c r="B3161" s="1023" t="str">
        <f>'PTEP 2026'!A19</f>
        <v>PTEP17</v>
      </c>
      <c r="C3161" s="1022" t="str">
        <f t="shared" ref="C3161:D3161" si="706">C3140</f>
        <v>PTEP</v>
      </c>
      <c r="D3161" s="1022" t="str">
        <f t="shared" si="706"/>
        <v xml:space="preserve">Programa de Transparencia y Ética Pública </v>
      </c>
      <c r="E3161" s="1022" t="str">
        <f>'PTEP 2026'!E19</f>
        <v>Subdirección de Servicios Metrológicos y Relación con el Ciudadano
OAP</v>
      </c>
      <c r="F3161" s="1022" t="str">
        <f>'PTEP 2026'!D19</f>
        <v>Redes externas: 
Divulgar, a través de la página web, las redes sociales y el email marketing del INM, publicaciones sobre las actividades realizadas en articulación con entidades externas, así como contenidos relacionados con participación ciudadana, transparencia, anticorrupción y otros temas afines. (Campaña externa)</v>
      </c>
      <c r="G3161" s="1022">
        <v>12</v>
      </c>
      <c r="H3161" s="1022" t="s">
        <v>145</v>
      </c>
      <c r="I3161" s="1022">
        <f>'PTEP 2026'!Z19</f>
        <v>1</v>
      </c>
      <c r="J3161" s="1022">
        <f>'PTEP 2026'!N19+'PTEP 2026'!O19+'PTEP 2026'!P19+'PTEP 2026'!Q19+'PTEP 2026'!R19+'PTEP 2026'!S19+'PTEP 2026'!T19+'PTEP 2026'!U19+'PTEP 2026'!V19+'PTEP 2026'!W19+'PTEP 2026'!X19+'PTEP 2026'!Y19</f>
        <v>1</v>
      </c>
      <c r="K3161" s="1022">
        <f>'PTEP 2026'!AE19+'PTEP 2026'!AF19+'PTEP 2026'!AG19+'PTEP 2026'!AH19+'PTEP 2026'!AI19+'PTEP 2026'!AJ19+'PTEP 2026'!AK19+'PTEP 2026'!AL19+'PTEP 2026'!AM19+'PTEP 2026'!AN19+'PTEP 2026'!AO19+'PTEP 2026'!AP19</f>
        <v>0</v>
      </c>
      <c r="L3161" s="1031">
        <f t="shared" si="686"/>
        <v>1</v>
      </c>
      <c r="M3161" s="1031">
        <f t="shared" si="687"/>
        <v>0</v>
      </c>
      <c r="N3161" s="1022">
        <f>'PTEP 2026'!Y19</f>
        <v>1</v>
      </c>
      <c r="O3161" s="1022">
        <f>'PTEP 2026'!AP19</f>
        <v>0</v>
      </c>
      <c r="P3161" s="1029">
        <f t="shared" si="688"/>
        <v>0</v>
      </c>
      <c r="Q3161" s="1029"/>
      <c r="R3161" s="1030">
        <f t="shared" si="689"/>
        <v>-1</v>
      </c>
      <c r="S3161" s="1030">
        <f t="shared" si="690"/>
        <v>-1</v>
      </c>
    </row>
    <row r="3162" spans="1:19">
      <c r="A3162" s="1022">
        <v>18</v>
      </c>
      <c r="B3162" s="1023" t="str">
        <f>'PTEP 2026'!A20</f>
        <v>PTEP18</v>
      </c>
      <c r="C3162" s="1022" t="str">
        <f t="shared" ref="C3162:D3162" si="707">C3141</f>
        <v>PTEP</v>
      </c>
      <c r="D3162" s="1022" t="str">
        <f t="shared" si="707"/>
        <v xml:space="preserve">Programa de Transparencia y Ética Pública </v>
      </c>
      <c r="E3162" s="1022" t="str">
        <f>'PTEP 2026'!E20</f>
        <v>Oficina Asesora de Planeación</v>
      </c>
      <c r="F3162" s="1022" t="str">
        <f>'PTEP 2026'!D20</f>
        <v>Reportar en el aplicativo de datos abiertos de MinTIC (https://www.datos.gov.co/) los set de datos obligatorios e históricos definidos por el INM</v>
      </c>
      <c r="G3162" s="1022">
        <v>12</v>
      </c>
      <c r="H3162" s="1022" t="s">
        <v>145</v>
      </c>
      <c r="I3162" s="1022">
        <f>'PTEP 2026'!Z20</f>
        <v>2</v>
      </c>
      <c r="J3162" s="1022">
        <f>'PTEP 2026'!N20+'PTEP 2026'!O20+'PTEP 2026'!P20+'PTEP 2026'!Q20+'PTEP 2026'!R20+'PTEP 2026'!S20+'PTEP 2026'!T20+'PTEP 2026'!U20+'PTEP 2026'!V20+'PTEP 2026'!W20+'PTEP 2026'!X20+'PTEP 2026'!Y20</f>
        <v>2</v>
      </c>
      <c r="K3162" s="1022">
        <f>'PTEP 2026'!AE20+'PTEP 2026'!AF20+'PTEP 2026'!AG20+'PTEP 2026'!AH20+'PTEP 2026'!AI20+'PTEP 2026'!AJ20+'PTEP 2026'!AK20+'PTEP 2026'!AL20+'PTEP 2026'!AM20+'PTEP 2026'!AN20+'PTEP 2026'!AO20+'PTEP 2026'!AP20</f>
        <v>1</v>
      </c>
      <c r="L3162" s="1031">
        <f t="shared" si="686"/>
        <v>1</v>
      </c>
      <c r="M3162" s="1031">
        <f t="shared" si="687"/>
        <v>0.5</v>
      </c>
      <c r="N3162" s="1022">
        <f>'PTEP 2026'!Y20</f>
        <v>0</v>
      </c>
      <c r="O3162" s="1022">
        <f>'PTEP 2026'!AP20</f>
        <v>0</v>
      </c>
      <c r="P3162" s="1029" t="e">
        <f t="shared" si="688"/>
        <v>#DIV/0!</v>
      </c>
      <c r="Q3162" s="1029"/>
      <c r="R3162" s="1030">
        <f t="shared" si="689"/>
        <v>-1</v>
      </c>
      <c r="S3162" s="1030">
        <f t="shared" si="690"/>
        <v>0</v>
      </c>
    </row>
    <row r="3163" spans="1:19">
      <c r="A3163" s="1022">
        <v>19</v>
      </c>
      <c r="B3163" s="1023" t="str">
        <f>'PTEP 2026'!A21</f>
        <v>PTEP19</v>
      </c>
      <c r="C3163" s="1022" t="str">
        <f t="shared" ref="C3163:D3163" si="708">C3142</f>
        <v>PTEP</v>
      </c>
      <c r="D3163" s="1022" t="str">
        <f t="shared" si="708"/>
        <v xml:space="preserve">Programa de Transparencia y Ética Pública </v>
      </c>
      <c r="E3163" s="1022" t="str">
        <f>'PTEP 2026'!E21</f>
        <v>Subdirección de Servicios Metrológicos y Relación con el Ciudadano
OAP</v>
      </c>
      <c r="F3163" s="1022" t="str">
        <f>'PTEP 2026'!D21</f>
        <v>Diligenciar y reportar ante la Procuraduría General de la Nación la matriz del Índice de Transparencia y Acceso a la Información Pública – ITA</v>
      </c>
      <c r="G3163" s="1022">
        <v>12</v>
      </c>
      <c r="H3163" s="1022" t="s">
        <v>145</v>
      </c>
      <c r="I3163" s="1022">
        <f>'PTEP 2026'!Z21</f>
        <v>1</v>
      </c>
      <c r="J3163" s="1022">
        <f>'PTEP 2026'!N21+'PTEP 2026'!O21+'PTEP 2026'!P21+'PTEP 2026'!Q21+'PTEP 2026'!R21+'PTEP 2026'!S21+'PTEP 2026'!T21+'PTEP 2026'!U21+'PTEP 2026'!V21+'PTEP 2026'!W21+'PTEP 2026'!X21+'PTEP 2026'!Y21</f>
        <v>1</v>
      </c>
      <c r="K3163" s="1022">
        <f>'PTEP 2026'!AE21+'PTEP 2026'!AF21+'PTEP 2026'!AG21+'PTEP 2026'!AH21+'PTEP 2026'!AI21+'PTEP 2026'!AJ21+'PTEP 2026'!AK21+'PTEP 2026'!AL21+'PTEP 2026'!AM21+'PTEP 2026'!AN21+'PTEP 2026'!AO21+'PTEP 2026'!AP21</f>
        <v>0</v>
      </c>
      <c r="L3163" s="1031">
        <f t="shared" si="686"/>
        <v>1</v>
      </c>
      <c r="M3163" s="1031">
        <f t="shared" si="687"/>
        <v>0</v>
      </c>
      <c r="N3163" s="1022">
        <f>'PTEP 2026'!Y21</f>
        <v>0</v>
      </c>
      <c r="O3163" s="1022">
        <f>'PTEP 2026'!AP21</f>
        <v>0</v>
      </c>
      <c r="P3163" s="1029" t="e">
        <f t="shared" si="688"/>
        <v>#DIV/0!</v>
      </c>
      <c r="Q3163" s="1029"/>
      <c r="R3163" s="1030">
        <f t="shared" si="689"/>
        <v>-1</v>
      </c>
      <c r="S3163" s="1030">
        <f t="shared" si="690"/>
        <v>0</v>
      </c>
    </row>
    <row r="3164" spans="1:19">
      <c r="A3164" s="1022">
        <v>20</v>
      </c>
      <c r="B3164" s="1023" t="str">
        <f>'PTEP 2026'!A22</f>
        <v>PTEP20</v>
      </c>
      <c r="C3164" s="1022" t="str">
        <f t="shared" ref="C3164:D3164" si="709">C3143</f>
        <v>PTEP</v>
      </c>
      <c r="D3164" s="1022" t="str">
        <f t="shared" si="709"/>
        <v xml:space="preserve">Programa de Transparencia y Ética Pública </v>
      </c>
      <c r="E3164" s="1022" t="str">
        <f>'PTEP 2026'!E22</f>
        <v>Subdirección de Servicios Metrológicos y Relación con el Ciudadano</v>
      </c>
      <c r="F3164" s="1022" t="str">
        <f>'PTEP 2026'!D22</f>
        <v>Revisar y actualizar la información publicada en la sección de Transparencia y Acceso a la Información Pública del sitio web del INM</v>
      </c>
      <c r="G3164" s="1022">
        <v>12</v>
      </c>
      <c r="H3164" s="1022" t="s">
        <v>145</v>
      </c>
      <c r="I3164" s="1022">
        <f>'PTEP 2026'!Z22</f>
        <v>12</v>
      </c>
      <c r="J3164" s="1022">
        <f>'PTEP 2026'!N22+'PTEP 2026'!O22+'PTEP 2026'!P22+'PTEP 2026'!Q22+'PTEP 2026'!R22+'PTEP 2026'!S22+'PTEP 2026'!T22+'PTEP 2026'!U22+'PTEP 2026'!V22+'PTEP 2026'!W22+'PTEP 2026'!X22+'PTEP 2026'!Y22</f>
        <v>12</v>
      </c>
      <c r="K3164" s="1022">
        <f>'PTEP 2026'!AE22+'PTEP 2026'!AF22+'PTEP 2026'!AG22+'PTEP 2026'!AH22+'PTEP 2026'!AI22+'PTEP 2026'!AJ22+'PTEP 2026'!AK22+'PTEP 2026'!AL22+'PTEP 2026'!AM22+'PTEP 2026'!AN22+'PTEP 2026'!AO22+'PTEP 2026'!AP22</f>
        <v>4</v>
      </c>
      <c r="L3164" s="1031">
        <f t="shared" si="686"/>
        <v>1</v>
      </c>
      <c r="M3164" s="1031">
        <f t="shared" si="687"/>
        <v>0.33333333333333331</v>
      </c>
      <c r="N3164" s="1022">
        <f>'PTEP 2026'!Y22</f>
        <v>1</v>
      </c>
      <c r="O3164" s="1022">
        <f>'PTEP 2026'!AP22</f>
        <v>0</v>
      </c>
      <c r="P3164" s="1029">
        <f t="shared" si="688"/>
        <v>0</v>
      </c>
      <c r="Q3164" s="1029"/>
      <c r="R3164" s="1030">
        <f t="shared" si="689"/>
        <v>-8</v>
      </c>
      <c r="S3164" s="1030">
        <f t="shared" si="690"/>
        <v>-1</v>
      </c>
    </row>
    <row r="3165" spans="1:19">
      <c r="A3165" s="1022">
        <v>21</v>
      </c>
      <c r="B3165" s="1023" t="str">
        <f>'PTEP 2026'!A23</f>
        <v>PTEP21</v>
      </c>
      <c r="C3165" s="1022" t="str">
        <f t="shared" ref="C3165:D3165" si="710">C3144</f>
        <v>PTEP</v>
      </c>
      <c r="D3165" s="1022" t="str">
        <f t="shared" si="710"/>
        <v xml:space="preserve">Programa de Transparencia y Ética Pública </v>
      </c>
      <c r="E3165" s="1022" t="str">
        <f>'PTEP 2026'!E23</f>
        <v>Subdirección de Servicios Metrológicos y Relación con el Ciudadano</v>
      </c>
      <c r="F3165" s="1022" t="str">
        <f>'PTEP 2026'!D23</f>
        <v>Diseñar y difundir contenidos digitales (cápsulas, infografías, videos cortos o boletines) sobre integridad pública, ética y cultura de la legalidad a través de la Intranet y correo institucional.</v>
      </c>
      <c r="G3165" s="1022">
        <v>12</v>
      </c>
      <c r="H3165" s="1022" t="s">
        <v>145</v>
      </c>
      <c r="I3165" s="1022">
        <f>'PTEP 2026'!Z23</f>
        <v>3</v>
      </c>
      <c r="J3165" s="1022">
        <f>'PTEP 2026'!N23+'PTEP 2026'!O23+'PTEP 2026'!P23+'PTEP 2026'!Q23+'PTEP 2026'!R23+'PTEP 2026'!S23+'PTEP 2026'!T23+'PTEP 2026'!U23+'PTEP 2026'!V23+'PTEP 2026'!W23+'PTEP 2026'!X23+'PTEP 2026'!Y23</f>
        <v>3</v>
      </c>
      <c r="K3165" s="1022">
        <f>'PTEP 2026'!AE23+'PTEP 2026'!AF23+'PTEP 2026'!AG23+'PTEP 2026'!AH23+'PTEP 2026'!AI23+'PTEP 2026'!AJ23+'PTEP 2026'!AK23+'PTEP 2026'!AL23+'PTEP 2026'!AM23+'PTEP 2026'!AN23+'PTEP 2026'!AO23+'PTEP 2026'!AP23</f>
        <v>1</v>
      </c>
      <c r="L3165" s="1031">
        <f t="shared" si="686"/>
        <v>1</v>
      </c>
      <c r="M3165" s="1031">
        <f t="shared" si="687"/>
        <v>0.33333333333333331</v>
      </c>
      <c r="N3165" s="1022">
        <f>'PTEP 2026'!Y23</f>
        <v>1</v>
      </c>
      <c r="O3165" s="1022">
        <f>'PTEP 2026'!AP23</f>
        <v>0</v>
      </c>
      <c r="P3165" s="1029">
        <f t="shared" si="688"/>
        <v>0</v>
      </c>
      <c r="Q3165" s="1029"/>
      <c r="R3165" s="1030">
        <f t="shared" si="689"/>
        <v>-2</v>
      </c>
      <c r="S3165" s="1030">
        <f t="shared" si="690"/>
        <v>-1</v>
      </c>
    </row>
    <row r="3166" spans="1:19">
      <c r="A3166" s="1022">
        <v>22</v>
      </c>
      <c r="B3166" s="1023" t="str">
        <f>'PTEP 2026'!A24</f>
        <v>PTEP22</v>
      </c>
      <c r="C3166" s="1022" t="str">
        <f t="shared" ref="C3166:D3166" si="711">C3145</f>
        <v>PTEP</v>
      </c>
      <c r="D3166" s="1022" t="str">
        <f t="shared" si="711"/>
        <v xml:space="preserve">Programa de Transparencia y Ética Pública </v>
      </c>
      <c r="E3166" s="1022" t="str">
        <f>'PTEP 2026'!E24</f>
        <v>Subdirección de Servicios Metrológicos y Relación con el Ciudadano / OAP</v>
      </c>
      <c r="F3166" s="1022" t="str">
        <f>'PTEP 2026'!D24</f>
        <v xml:space="preserve">Establecer el Plan de Participación Ciudadana del Instituto, incorporando las actividades previstas para la vigencia </v>
      </c>
      <c r="G3166" s="1022">
        <v>12</v>
      </c>
      <c r="H3166" s="1022" t="s">
        <v>145</v>
      </c>
      <c r="I3166" s="1022">
        <f>'PTEP 2026'!Z24</f>
        <v>1</v>
      </c>
      <c r="J3166" s="1022">
        <f>'PTEP 2026'!N24+'PTEP 2026'!O24+'PTEP 2026'!P24+'PTEP 2026'!Q24+'PTEP 2026'!R24+'PTEP 2026'!S24+'PTEP 2026'!T24+'PTEP 2026'!U24+'PTEP 2026'!V24+'PTEP 2026'!W24+'PTEP 2026'!X24+'PTEP 2026'!Y24</f>
        <v>1</v>
      </c>
      <c r="K3166" s="1022">
        <f>'PTEP 2026'!AE24+'PTEP 2026'!AF24+'PTEP 2026'!AG24+'PTEP 2026'!AH24+'PTEP 2026'!AI24+'PTEP 2026'!AJ24+'PTEP 2026'!AK24+'PTEP 2026'!AL24+'PTEP 2026'!AM24+'PTEP 2026'!AN24+'PTEP 2026'!AO24+'PTEP 2026'!AP24</f>
        <v>1</v>
      </c>
      <c r="L3166" s="1031">
        <f t="shared" si="686"/>
        <v>1</v>
      </c>
      <c r="M3166" s="1031">
        <f t="shared" si="687"/>
        <v>1</v>
      </c>
      <c r="N3166" s="1022">
        <f>'PTEP 2026'!Y24</f>
        <v>0</v>
      </c>
      <c r="O3166" s="1022">
        <f>'PTEP 2026'!AP24</f>
        <v>0</v>
      </c>
      <c r="P3166" s="1029" t="e">
        <f t="shared" si="688"/>
        <v>#DIV/0!</v>
      </c>
      <c r="Q3166" s="1029"/>
      <c r="R3166" s="1030">
        <f t="shared" si="689"/>
        <v>0</v>
      </c>
      <c r="S3166" s="1030">
        <f t="shared" si="690"/>
        <v>0</v>
      </c>
    </row>
    <row r="3167" spans="1:19">
      <c r="A3167" s="1022">
        <v>23</v>
      </c>
      <c r="B3167" s="1023" t="str">
        <f>'PTEP 2026'!A25</f>
        <v>PTEP23</v>
      </c>
      <c r="C3167" s="1022" t="str">
        <f t="shared" ref="C3167:D3167" si="712">C3146</f>
        <v>PTEP</v>
      </c>
      <c r="D3167" s="1022" t="str">
        <f t="shared" si="712"/>
        <v xml:space="preserve">Programa de Transparencia y Ética Pública </v>
      </c>
      <c r="E3167" s="1022" t="str">
        <f>'PTEP 2026'!E25</f>
        <v>Subdirección de Servicios Metrológicos y Relación con el Ciudadano 
Comunicaciones</v>
      </c>
      <c r="F3167" s="1022" t="str">
        <f>'PTEP 2026'!D25</f>
        <v>Promover el conocimiento y acceso de los grupos de interés al Plan de Participación Ciudadana.</v>
      </c>
      <c r="G3167" s="1022">
        <v>12</v>
      </c>
      <c r="H3167" s="1022" t="s">
        <v>145</v>
      </c>
      <c r="I3167" s="1022">
        <f>'PTEP 2026'!Z25</f>
        <v>2</v>
      </c>
      <c r="J3167" s="1022">
        <f>'PTEP 2026'!N25+'PTEP 2026'!O25+'PTEP 2026'!P25+'PTEP 2026'!Q25+'PTEP 2026'!R25+'PTEP 2026'!S25+'PTEP 2026'!T25+'PTEP 2026'!U25+'PTEP 2026'!V25+'PTEP 2026'!W25+'PTEP 2026'!X25+'PTEP 2026'!Y25</f>
        <v>2</v>
      </c>
      <c r="K3167" s="1022">
        <f>'PTEP 2026'!AE25+'PTEP 2026'!AF25+'PTEP 2026'!AG25+'PTEP 2026'!AH25+'PTEP 2026'!AI25+'PTEP 2026'!AJ25+'PTEP 2026'!AK25+'PTEP 2026'!AL25+'PTEP 2026'!AM25+'PTEP 2026'!AN25+'PTEP 2026'!AO25+'PTEP 2026'!AP25</f>
        <v>1</v>
      </c>
      <c r="L3167" s="1031">
        <f t="shared" si="686"/>
        <v>1</v>
      </c>
      <c r="M3167" s="1031">
        <f t="shared" si="687"/>
        <v>0.5</v>
      </c>
      <c r="N3167" s="1022">
        <f>'PTEP 2026'!Y25</f>
        <v>0</v>
      </c>
      <c r="O3167" s="1022">
        <f>'PTEP 2026'!AP25</f>
        <v>0</v>
      </c>
      <c r="P3167" s="1029" t="e">
        <f t="shared" si="688"/>
        <v>#DIV/0!</v>
      </c>
      <c r="Q3167" s="1029"/>
      <c r="R3167" s="1030">
        <f t="shared" si="689"/>
        <v>-1</v>
      </c>
      <c r="S3167" s="1030">
        <f t="shared" si="690"/>
        <v>0</v>
      </c>
    </row>
    <row r="3168" spans="1:19">
      <c r="A3168" s="1022">
        <v>24</v>
      </c>
      <c r="B3168" s="1023" t="str">
        <f>'PTEP 2026'!A26</f>
        <v>PTEP24</v>
      </c>
      <c r="C3168" s="1022" t="str">
        <f t="shared" ref="C3168:D3168" si="713">C3147</f>
        <v>PTEP</v>
      </c>
      <c r="D3168" s="1022" t="str">
        <f t="shared" si="713"/>
        <v xml:space="preserve">Programa de Transparencia y Ética Pública </v>
      </c>
      <c r="E3168" s="1022" t="str">
        <f>'PTEP 2026'!E26</f>
        <v>Oficina Asesora de Planeación</v>
      </c>
      <c r="F3168" s="1022" t="str">
        <f>'PTEP 2026'!D26</f>
        <v>Seguimiento semestral de la implementación de la Hoja de Ruta de Arquitectura Empresarial para la mejora del Modelo de Operación por Procesos (MOP) ante el CIGD.</v>
      </c>
      <c r="G3168" s="1022">
        <v>12</v>
      </c>
      <c r="H3168" s="1022" t="s">
        <v>145</v>
      </c>
      <c r="I3168" s="1022">
        <f>'PTEP 2026'!Z26</f>
        <v>2</v>
      </c>
      <c r="J3168" s="1022">
        <f>'PTEP 2026'!N26+'PTEP 2026'!O26+'PTEP 2026'!P26+'PTEP 2026'!Q26+'PTEP 2026'!R26+'PTEP 2026'!S26+'PTEP 2026'!T26+'PTEP 2026'!U26+'PTEP 2026'!V26+'PTEP 2026'!W26+'PTEP 2026'!X26+'PTEP 2026'!Y26</f>
        <v>2</v>
      </c>
      <c r="K3168" s="1022">
        <f>'PTEP 2026'!AE26+'PTEP 2026'!AF26+'PTEP 2026'!AG26+'PTEP 2026'!AH26+'PTEP 2026'!AI26+'PTEP 2026'!AJ26+'PTEP 2026'!AK26+'PTEP 2026'!AL26+'PTEP 2026'!AM26+'PTEP 2026'!AN26+'PTEP 2026'!AO26+'PTEP 2026'!AP26</f>
        <v>0</v>
      </c>
      <c r="L3168" s="1031">
        <f t="shared" si="686"/>
        <v>1</v>
      </c>
      <c r="M3168" s="1031">
        <f t="shared" si="687"/>
        <v>0</v>
      </c>
      <c r="N3168" s="1022">
        <f>'PTEP 2026'!Y26</f>
        <v>1</v>
      </c>
      <c r="O3168" s="1022">
        <f>'PTEP 2026'!AP26</f>
        <v>0</v>
      </c>
      <c r="P3168" s="1029">
        <f t="shared" si="688"/>
        <v>0</v>
      </c>
      <c r="Q3168" s="1029"/>
      <c r="R3168" s="1030">
        <f t="shared" si="689"/>
        <v>-2</v>
      </c>
      <c r="S3168" s="1030">
        <f t="shared" si="690"/>
        <v>-1</v>
      </c>
    </row>
    <row r="3169" spans="1:19">
      <c r="A3169" s="1022">
        <v>25</v>
      </c>
      <c r="B3169" s="1023" t="str">
        <f>'PTEP 2026'!A27</f>
        <v>PTEP25</v>
      </c>
      <c r="C3169" s="1022" t="str">
        <f t="shared" ref="C3169:D3169" si="714">C3148</f>
        <v>PTEP</v>
      </c>
      <c r="D3169" s="1022" t="str">
        <f t="shared" si="714"/>
        <v xml:space="preserve">Programa de Transparencia y Ética Pública </v>
      </c>
      <c r="E3169" s="1022" t="str">
        <f>'PTEP 2026'!E27</f>
        <v>Subdirección de Servicios Metrológicos y Relación con el Ciudadano / OAP</v>
      </c>
      <c r="F3169" s="1022" t="str">
        <f>'PTEP 2026'!D27</f>
        <v>Realizar una socialización y aplicar una encuesta interna para medir el nivel de conocimiento y percepción de los colaboradores frente al PTEP y la Ley 1712 de 2014.</v>
      </c>
      <c r="G3169" s="1022">
        <v>12</v>
      </c>
      <c r="H3169" s="1022" t="s">
        <v>145</v>
      </c>
      <c r="I3169" s="1022">
        <f>'PTEP 2026'!Z27</f>
        <v>2</v>
      </c>
      <c r="J3169" s="1022">
        <f>'PTEP 2026'!N27+'PTEP 2026'!O27+'PTEP 2026'!P27+'PTEP 2026'!Q27+'PTEP 2026'!R27+'PTEP 2026'!S27+'PTEP 2026'!T27+'PTEP 2026'!U27+'PTEP 2026'!V27+'PTEP 2026'!W27+'PTEP 2026'!X27+'PTEP 2026'!Y27</f>
        <v>2</v>
      </c>
      <c r="K3169" s="1022">
        <f>'PTEP 2026'!AE27+'PTEP 2026'!AF27+'PTEP 2026'!AG27+'PTEP 2026'!AH27+'PTEP 2026'!AI27+'PTEP 2026'!AJ27+'PTEP 2026'!AK27+'PTEP 2026'!AL27+'PTEP 2026'!AM27+'PTEP 2026'!AN27+'PTEP 2026'!AO27+'PTEP 2026'!AP27</f>
        <v>0</v>
      </c>
      <c r="L3169" s="1031">
        <f t="shared" si="686"/>
        <v>1</v>
      </c>
      <c r="M3169" s="1031">
        <f t="shared" si="687"/>
        <v>0</v>
      </c>
      <c r="N3169" s="1022">
        <f>'PTEP 2026'!Y27</f>
        <v>0</v>
      </c>
      <c r="O3169" s="1022">
        <f>'PTEP 2026'!AP27</f>
        <v>0</v>
      </c>
      <c r="P3169" s="1029" t="e">
        <f t="shared" si="688"/>
        <v>#DIV/0!</v>
      </c>
      <c r="Q3169" s="1029"/>
      <c r="R3169" s="1030">
        <f t="shared" si="689"/>
        <v>-2</v>
      </c>
      <c r="S3169" s="1030">
        <f t="shared" si="690"/>
        <v>0</v>
      </c>
    </row>
    <row r="3170" spans="1:19">
      <c r="A3170" s="1032"/>
      <c r="B3170" s="1023"/>
      <c r="C3170" s="1022"/>
      <c r="D3170" s="1022"/>
      <c r="E3170" s="1022"/>
      <c r="F3170" s="1022"/>
      <c r="G3170" s="1022"/>
      <c r="H3170" s="1022"/>
      <c r="I3170" s="1022"/>
      <c r="J3170" s="1022"/>
      <c r="K3170" s="1022"/>
      <c r="L3170" s="1031"/>
      <c r="M3170" s="1031"/>
      <c r="N3170" s="1022"/>
      <c r="O3170" s="1022"/>
      <c r="P3170" s="1029"/>
      <c r="Q3170" s="1029"/>
      <c r="R3170" s="1022"/>
      <c r="S3170" s="1022"/>
    </row>
    <row r="3171" spans="1:19">
      <c r="A3171" s="1032"/>
      <c r="B3171" s="1023"/>
    </row>
    <row r="3172" spans="1:19">
      <c r="A3172" s="1032"/>
      <c r="B3172" s="1023"/>
    </row>
    <row r="3173" spans="1:19">
      <c r="A3173" s="1032"/>
      <c r="B3173" s="1023"/>
    </row>
    <row r="3174" spans="1:19">
      <c r="A3174" s="1032"/>
      <c r="B3174" s="1023"/>
    </row>
    <row r="3175" spans="1:19">
      <c r="A3175" s="1032"/>
      <c r="B3175" s="1023"/>
    </row>
    <row r="3176" spans="1:19">
      <c r="A3176" s="1032"/>
      <c r="B3176" s="1023"/>
    </row>
    <row r="3177" spans="1:19">
      <c r="A3177" s="1032"/>
      <c r="B3177" s="1023"/>
    </row>
    <row r="3178" spans="1:19">
      <c r="A3178" s="1032"/>
      <c r="B3178" s="1023"/>
    </row>
    <row r="3179" spans="1:19">
      <c r="A3179" s="1032"/>
      <c r="B3179" s="1023"/>
    </row>
    <row r="3180" spans="1:19">
      <c r="A3180" s="1032"/>
      <c r="B3180" s="1023"/>
    </row>
    <row r="3181" spans="1:19">
      <c r="A3181" s="1032"/>
      <c r="B3181" s="1023"/>
    </row>
    <row r="3182" spans="1:19">
      <c r="A3182" s="1032"/>
      <c r="B3182" s="1023"/>
    </row>
    <row r="3183" spans="1:19">
      <c r="A3183" s="1032"/>
      <c r="B3183" s="1023"/>
    </row>
    <row r="3184" spans="1:19">
      <c r="A3184" s="1032"/>
      <c r="B3184" s="1023"/>
    </row>
    <row r="3185" spans="1:2">
      <c r="A3185" s="1032"/>
      <c r="B3185" s="1023"/>
    </row>
    <row r="3186" spans="1:2">
      <c r="A3186" s="1032"/>
      <c r="B3186" s="1023"/>
    </row>
    <row r="3187" spans="1:2">
      <c r="A3187" s="1032"/>
      <c r="B3187" s="1023"/>
    </row>
    <row r="3188" spans="1:2">
      <c r="A3188" s="1032"/>
      <c r="B3188" s="1023"/>
    </row>
    <row r="3189" spans="1:2">
      <c r="A3189" s="1032"/>
      <c r="B3189" s="1023"/>
    </row>
    <row r="3190" spans="1:2">
      <c r="A3190" s="1032"/>
      <c r="B3190" s="1023"/>
    </row>
    <row r="3191" spans="1:2">
      <c r="A3191" s="1032"/>
      <c r="B3191" s="1023"/>
    </row>
    <row r="3192" spans="1:2">
      <c r="A3192" s="1032"/>
      <c r="B3192" s="1023"/>
    </row>
    <row r="3193" spans="1:2">
      <c r="A3193" s="1032"/>
      <c r="B3193" s="1023"/>
    </row>
    <row r="3194" spans="1:2">
      <c r="A3194" s="1032"/>
      <c r="B3194" s="1023"/>
    </row>
    <row r="3195" spans="1:2">
      <c r="A3195" s="1032"/>
      <c r="B3195" s="1023"/>
    </row>
    <row r="3196" spans="1:2">
      <c r="A3196" s="1032"/>
      <c r="B3196" s="1023"/>
    </row>
    <row r="3197" spans="1:2">
      <c r="A3197" s="1032"/>
      <c r="B3197" s="1023"/>
    </row>
    <row r="3198" spans="1:2">
      <c r="A3198" s="1032"/>
      <c r="B3198" s="1023"/>
    </row>
    <row r="3199" spans="1:2">
      <c r="A3199" s="1032"/>
      <c r="B3199" s="1023"/>
    </row>
    <row r="3200" spans="1:2">
      <c r="A3200" s="1032"/>
      <c r="B3200" s="1023"/>
    </row>
    <row r="3201" spans="1:2">
      <c r="A3201" s="1032"/>
      <c r="B3201" s="1023"/>
    </row>
    <row r="3202" spans="1:2">
      <c r="A3202" s="1032"/>
      <c r="B3202" s="1023"/>
    </row>
    <row r="3203" spans="1:2">
      <c r="A3203" s="1032"/>
      <c r="B3203" s="1023"/>
    </row>
    <row r="3204" spans="1:2">
      <c r="A3204" s="1032"/>
      <c r="B3204" s="1023"/>
    </row>
    <row r="3205" spans="1:2">
      <c r="A3205" s="1032"/>
      <c r="B3205" s="1023"/>
    </row>
    <row r="3206" spans="1:2">
      <c r="A3206" s="1032"/>
      <c r="B3206" s="1023"/>
    </row>
    <row r="3207" spans="1:2">
      <c r="A3207" s="1032"/>
      <c r="B3207" s="1023"/>
    </row>
    <row r="3208" spans="1:2">
      <c r="A3208" s="1032"/>
      <c r="B3208" s="1023"/>
    </row>
    <row r="3209" spans="1:2">
      <c r="A3209" s="1032"/>
      <c r="B3209" s="1023"/>
    </row>
    <row r="3210" spans="1:2">
      <c r="A3210" s="1032"/>
      <c r="B3210" s="1023"/>
    </row>
    <row r="3211" spans="1:2">
      <c r="A3211" s="1032"/>
      <c r="B3211" s="1023"/>
    </row>
    <row r="3212" spans="1:2">
      <c r="A3212" s="1032"/>
      <c r="B3212" s="1023"/>
    </row>
    <row r="3213" spans="1:2">
      <c r="A3213" s="1032"/>
      <c r="B3213" s="1023"/>
    </row>
    <row r="3214" spans="1:2">
      <c r="A3214" s="1032"/>
      <c r="B3214" s="1023"/>
    </row>
    <row r="3215" spans="1:2">
      <c r="A3215" s="1032"/>
      <c r="B3215" s="1023"/>
    </row>
    <row r="3216" spans="1:2">
      <c r="A3216" s="1032"/>
      <c r="B3216" s="1023"/>
    </row>
    <row r="3217" spans="1:2">
      <c r="A3217" s="1032"/>
      <c r="B3217" s="1023"/>
    </row>
    <row r="3218" spans="1:2">
      <c r="A3218" s="1032"/>
      <c r="B3218" s="1023"/>
    </row>
    <row r="3219" spans="1:2">
      <c r="A3219" s="1032"/>
      <c r="B3219" s="1023"/>
    </row>
    <row r="3220" spans="1:2">
      <c r="A3220" s="1032"/>
      <c r="B3220" s="1023"/>
    </row>
    <row r="3221" spans="1:2">
      <c r="A3221" s="1032"/>
      <c r="B3221" s="1023"/>
    </row>
    <row r="3222" spans="1:2">
      <c r="A3222" s="1032"/>
      <c r="B3222" s="1023"/>
    </row>
    <row r="3223" spans="1:2">
      <c r="A3223" s="1032"/>
      <c r="B3223" s="1023"/>
    </row>
    <row r="3224" spans="1:2">
      <c r="A3224" s="1032"/>
      <c r="B3224" s="1023"/>
    </row>
    <row r="3225" spans="1:2">
      <c r="A3225" s="1032"/>
      <c r="B3225" s="1023"/>
    </row>
    <row r="3226" spans="1:2">
      <c r="A3226" s="1032"/>
      <c r="B3226" s="1023"/>
    </row>
    <row r="3227" spans="1:2">
      <c r="A3227" s="1032"/>
      <c r="B3227" s="1023"/>
    </row>
    <row r="3228" spans="1:2">
      <c r="A3228" s="1032"/>
      <c r="B3228" s="1023"/>
    </row>
    <row r="3229" spans="1:2">
      <c r="A3229" s="1032"/>
      <c r="B3229" s="1023"/>
    </row>
    <row r="3230" spans="1:2">
      <c r="A3230" s="1032"/>
      <c r="B3230" s="1023"/>
    </row>
    <row r="3231" spans="1:2">
      <c r="A3231" s="1032"/>
      <c r="B3231" s="1023"/>
    </row>
    <row r="3232" spans="1:2">
      <c r="A3232" s="1032"/>
      <c r="B3232" s="1023"/>
    </row>
    <row r="3233" spans="1:2">
      <c r="A3233" s="1032"/>
      <c r="B3233" s="1023"/>
    </row>
    <row r="3234" spans="1:2">
      <c r="A3234" s="1032"/>
      <c r="B3234" s="1023"/>
    </row>
    <row r="3235" spans="1:2">
      <c r="A3235" s="1032"/>
      <c r="B3235" s="1023"/>
    </row>
    <row r="3236" spans="1:2">
      <c r="A3236" s="1032"/>
      <c r="B3236" s="1023"/>
    </row>
    <row r="3237" spans="1:2">
      <c r="A3237" s="1032"/>
      <c r="B3237" s="1023"/>
    </row>
    <row r="3238" spans="1:2">
      <c r="A3238" s="1032"/>
      <c r="B3238" s="1023"/>
    </row>
    <row r="3239" spans="1:2">
      <c r="A3239" s="1032"/>
      <c r="B3239" s="1023"/>
    </row>
    <row r="3240" spans="1:2">
      <c r="A3240" s="1032"/>
      <c r="B3240" s="1023"/>
    </row>
    <row r="3241" spans="1:2">
      <c r="A3241" s="1032"/>
      <c r="B3241" s="1023"/>
    </row>
    <row r="3242" spans="1:2">
      <c r="A3242" s="1032"/>
      <c r="B3242" s="1023"/>
    </row>
    <row r="3243" spans="1:2">
      <c r="A3243" s="1032"/>
      <c r="B3243" s="1023"/>
    </row>
    <row r="3244" spans="1:2">
      <c r="A3244" s="1032"/>
      <c r="B3244" s="1023"/>
    </row>
    <row r="3245" spans="1:2">
      <c r="A3245" s="1032"/>
      <c r="B3245" s="1023"/>
    </row>
    <row r="3246" spans="1:2">
      <c r="A3246" s="1032"/>
      <c r="B3246" s="1023"/>
    </row>
    <row r="3247" spans="1:2">
      <c r="A3247" s="1032"/>
      <c r="B3247" s="1023"/>
    </row>
    <row r="3248" spans="1:2">
      <c r="A3248" s="1032"/>
      <c r="B3248" s="1023"/>
    </row>
    <row r="3249" spans="1:2">
      <c r="A3249" s="1032"/>
      <c r="B3249" s="1023"/>
    </row>
    <row r="3250" spans="1:2">
      <c r="A3250" s="1032"/>
      <c r="B3250" s="1023"/>
    </row>
    <row r="3251" spans="1:2">
      <c r="A3251" s="1032"/>
      <c r="B3251" s="1023"/>
    </row>
    <row r="3252" spans="1:2">
      <c r="A3252" s="1032"/>
      <c r="B3252" s="1023"/>
    </row>
  </sheetData>
  <conditionalFormatting sqref="F2:F301">
    <cfRule type="duplicateValues" dxfId="32" priority="1"/>
  </conditionalFormatting>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815B6-28FC-457E-98DA-44A124FB317A}">
  <dimension ref="A1:AE3169"/>
  <sheetViews>
    <sheetView workbookViewId="0">
      <pane ySplit="1" topLeftCell="A2" activePane="bottomLeft" state="frozen"/>
      <selection pane="bottomLeft" activeCell="I2" sqref="I2"/>
    </sheetView>
  </sheetViews>
  <sheetFormatPr baseColWidth="10" defaultColWidth="9.140625" defaultRowHeight="12.75"/>
  <cols>
    <col min="1" max="1" width="9.140625" customWidth="1"/>
    <col min="2" max="2" width="18.140625" bestFit="1" customWidth="1"/>
    <col min="4" max="6" width="30.7109375" bestFit="1" customWidth="1"/>
    <col min="8" max="8" width="11.5703125" bestFit="1" customWidth="1"/>
    <col min="9" max="9" width="23.28515625" bestFit="1" customWidth="1"/>
    <col min="10" max="10" width="21" bestFit="1" customWidth="1"/>
    <col min="11" max="11" width="18.28515625" bestFit="1" customWidth="1"/>
    <col min="12" max="12" width="14.42578125" style="1015" bestFit="1" customWidth="1"/>
    <col min="13" max="13" width="20.42578125" style="1015" customWidth="1"/>
    <col min="14" max="14" width="21.85546875" bestFit="1" customWidth="1"/>
    <col min="15" max="15" width="15.7109375" bestFit="1" customWidth="1"/>
    <col min="16" max="16" width="17.85546875" bestFit="1" customWidth="1"/>
    <col min="17" max="17" width="12" customWidth="1"/>
    <col min="18" max="18" width="16.42578125" customWidth="1"/>
    <col min="19" max="19" width="13.5703125" customWidth="1"/>
    <col min="21" max="22" width="11.42578125" bestFit="1" customWidth="1"/>
    <col min="23" max="23" width="10.5703125" customWidth="1"/>
    <col min="24" max="24" width="11.5703125" customWidth="1"/>
    <col min="25" max="25" width="11" customWidth="1"/>
    <col min="26" max="26" width="11.28515625" customWidth="1"/>
    <col min="27" max="27" width="11" customWidth="1"/>
    <col min="28" max="30" width="10.85546875" customWidth="1"/>
    <col min="31" max="31" width="12" customWidth="1"/>
  </cols>
  <sheetData>
    <row r="1" spans="1:31" ht="24.75" customHeight="1">
      <c r="A1" t="s">
        <v>117</v>
      </c>
      <c r="B1" t="s">
        <v>110</v>
      </c>
      <c r="C1" t="s">
        <v>55</v>
      </c>
      <c r="D1" t="s">
        <v>118</v>
      </c>
      <c r="E1" t="s">
        <v>119</v>
      </c>
      <c r="F1" t="s">
        <v>120</v>
      </c>
      <c r="G1" t="s">
        <v>121</v>
      </c>
      <c r="H1" t="s">
        <v>122</v>
      </c>
      <c r="I1" t="s">
        <v>123</v>
      </c>
      <c r="J1" t="s">
        <v>124</v>
      </c>
      <c r="K1" s="1014" t="s">
        <v>125</v>
      </c>
      <c r="L1" s="1015" t="s">
        <v>126</v>
      </c>
      <c r="M1" s="1016" t="s">
        <v>127</v>
      </c>
      <c r="N1" t="s">
        <v>128</v>
      </c>
      <c r="O1" t="s">
        <v>129</v>
      </c>
      <c r="P1" t="s">
        <v>130</v>
      </c>
      <c r="Q1" s="726" t="s">
        <v>56</v>
      </c>
      <c r="R1" t="s">
        <v>131</v>
      </c>
      <c r="S1" t="s">
        <v>132</v>
      </c>
      <c r="T1" s="726"/>
      <c r="U1" s="1017">
        <f ca="1">TODAY()</f>
        <v>46162</v>
      </c>
      <c r="V1" s="1017">
        <v>45762</v>
      </c>
      <c r="W1" s="1017">
        <v>45792</v>
      </c>
      <c r="X1" s="1017">
        <v>45823</v>
      </c>
      <c r="Y1" s="1017">
        <v>45853</v>
      </c>
      <c r="Z1" s="1017">
        <v>45884</v>
      </c>
      <c r="AA1" s="1017">
        <v>45915</v>
      </c>
      <c r="AB1" s="1017">
        <v>45945</v>
      </c>
      <c r="AC1" s="1017">
        <v>45976</v>
      </c>
      <c r="AD1" s="1017">
        <v>46006</v>
      </c>
      <c r="AE1" s="1017">
        <v>46037</v>
      </c>
    </row>
    <row r="2" spans="1:31" ht="14.25">
      <c r="A2" s="1036">
        <v>1</v>
      </c>
      <c r="B2" s="1036" t="s">
        <v>154</v>
      </c>
      <c r="C2" s="1036" t="s">
        <v>133</v>
      </c>
      <c r="D2" s="1036" t="s">
        <v>104</v>
      </c>
      <c r="E2" s="1037" t="s">
        <v>155</v>
      </c>
      <c r="F2" s="1038" t="s">
        <v>156</v>
      </c>
      <c r="G2" s="1036">
        <v>1</v>
      </c>
      <c r="H2" s="1036" t="s">
        <v>134</v>
      </c>
      <c r="I2" s="1036">
        <v>2</v>
      </c>
      <c r="J2" s="1036">
        <v>0</v>
      </c>
      <c r="K2" s="1036">
        <v>0</v>
      </c>
      <c r="L2" s="1039">
        <v>0</v>
      </c>
      <c r="M2" s="1039">
        <v>0</v>
      </c>
      <c r="N2" s="1036">
        <v>0</v>
      </c>
      <c r="O2" s="1036">
        <v>0</v>
      </c>
      <c r="P2" s="1040" t="e">
        <v>#DIV/0!</v>
      </c>
      <c r="Q2" s="1040" t="s">
        <v>105</v>
      </c>
      <c r="R2" s="1036">
        <v>0</v>
      </c>
      <c r="S2" s="1036">
        <v>0</v>
      </c>
    </row>
    <row r="3" spans="1:31" ht="14.25">
      <c r="A3">
        <v>2</v>
      </c>
      <c r="B3" t="s">
        <v>154</v>
      </c>
      <c r="C3" s="1036" t="s">
        <v>133</v>
      </c>
      <c r="D3" t="s">
        <v>104</v>
      </c>
      <c r="E3" t="s">
        <v>157</v>
      </c>
      <c r="F3" t="s">
        <v>158</v>
      </c>
      <c r="G3">
        <v>1</v>
      </c>
      <c r="H3" t="s">
        <v>134</v>
      </c>
      <c r="I3">
        <v>1</v>
      </c>
      <c r="J3">
        <v>0</v>
      </c>
      <c r="K3">
        <v>0</v>
      </c>
      <c r="L3" s="1015">
        <v>0</v>
      </c>
      <c r="M3" s="1015">
        <v>0</v>
      </c>
      <c r="N3">
        <v>0</v>
      </c>
      <c r="O3">
        <v>0</v>
      </c>
      <c r="P3" t="e">
        <v>#DIV/0!</v>
      </c>
      <c r="Q3" t="s">
        <v>105</v>
      </c>
      <c r="R3">
        <v>0</v>
      </c>
      <c r="S3">
        <v>0</v>
      </c>
    </row>
    <row r="4" spans="1:31" ht="14.25">
      <c r="A4">
        <v>3</v>
      </c>
      <c r="B4" t="s">
        <v>159</v>
      </c>
      <c r="C4" s="1036" t="s">
        <v>133</v>
      </c>
      <c r="D4" t="s">
        <v>104</v>
      </c>
      <c r="E4" t="s">
        <v>157</v>
      </c>
      <c r="F4" t="s">
        <v>160</v>
      </c>
      <c r="G4">
        <v>1</v>
      </c>
      <c r="H4" t="s">
        <v>134</v>
      </c>
      <c r="I4">
        <v>2</v>
      </c>
      <c r="J4">
        <v>0</v>
      </c>
      <c r="K4">
        <v>0</v>
      </c>
      <c r="L4" s="1015">
        <v>0</v>
      </c>
      <c r="M4" s="1015">
        <v>0</v>
      </c>
      <c r="N4">
        <v>0</v>
      </c>
      <c r="O4">
        <v>0</v>
      </c>
      <c r="P4" t="e">
        <v>#DIV/0!</v>
      </c>
      <c r="Q4" t="s">
        <v>105</v>
      </c>
      <c r="R4">
        <v>0</v>
      </c>
      <c r="S4">
        <v>0</v>
      </c>
    </row>
    <row r="5" spans="1:31" ht="14.25">
      <c r="A5">
        <v>4</v>
      </c>
      <c r="B5" t="s">
        <v>161</v>
      </c>
      <c r="C5" s="1036" t="s">
        <v>133</v>
      </c>
      <c r="D5" t="s">
        <v>104</v>
      </c>
      <c r="E5" t="s">
        <v>157</v>
      </c>
      <c r="F5" t="s">
        <v>162</v>
      </c>
      <c r="G5">
        <v>1</v>
      </c>
      <c r="H5" t="s">
        <v>134</v>
      </c>
      <c r="I5">
        <v>2</v>
      </c>
      <c r="J5">
        <v>0</v>
      </c>
      <c r="K5">
        <v>0</v>
      </c>
      <c r="L5" s="1015">
        <v>0</v>
      </c>
      <c r="M5" s="1015">
        <v>0</v>
      </c>
      <c r="N5">
        <v>0</v>
      </c>
      <c r="O5">
        <v>0</v>
      </c>
      <c r="P5" t="e">
        <v>#DIV/0!</v>
      </c>
      <c r="Q5" t="s">
        <v>105</v>
      </c>
      <c r="R5">
        <v>0</v>
      </c>
      <c r="S5">
        <v>0</v>
      </c>
    </row>
    <row r="6" spans="1:31" ht="14.25">
      <c r="A6">
        <v>5</v>
      </c>
      <c r="B6" t="s">
        <v>161</v>
      </c>
      <c r="C6" s="1036" t="s">
        <v>133</v>
      </c>
      <c r="D6" t="s">
        <v>104</v>
      </c>
      <c r="E6" t="s">
        <v>155</v>
      </c>
      <c r="F6" t="s">
        <v>163</v>
      </c>
      <c r="G6">
        <v>1</v>
      </c>
      <c r="H6" t="s">
        <v>134</v>
      </c>
      <c r="I6">
        <v>2</v>
      </c>
      <c r="J6">
        <v>0</v>
      </c>
      <c r="K6">
        <v>0</v>
      </c>
      <c r="L6" s="1015">
        <v>0</v>
      </c>
      <c r="M6" s="1015">
        <v>0</v>
      </c>
      <c r="N6">
        <v>0</v>
      </c>
      <c r="O6">
        <v>0</v>
      </c>
      <c r="P6" t="e">
        <v>#DIV/0!</v>
      </c>
      <c r="Q6" t="s">
        <v>105</v>
      </c>
      <c r="R6">
        <v>0</v>
      </c>
      <c r="S6">
        <v>0</v>
      </c>
    </row>
    <row r="7" spans="1:31" ht="14.25">
      <c r="A7">
        <v>6</v>
      </c>
      <c r="B7" t="s">
        <v>164</v>
      </c>
      <c r="C7" s="1036" t="s">
        <v>133</v>
      </c>
      <c r="D7" t="s">
        <v>104</v>
      </c>
      <c r="E7" t="s">
        <v>157</v>
      </c>
      <c r="F7" t="s">
        <v>165</v>
      </c>
      <c r="G7">
        <v>1</v>
      </c>
      <c r="H7" t="s">
        <v>134</v>
      </c>
      <c r="I7">
        <v>6</v>
      </c>
      <c r="J7">
        <v>0</v>
      </c>
      <c r="K7">
        <v>0</v>
      </c>
      <c r="L7" s="1015">
        <v>0</v>
      </c>
      <c r="M7" s="1015">
        <v>0</v>
      </c>
      <c r="N7">
        <v>0</v>
      </c>
      <c r="O7">
        <v>0</v>
      </c>
      <c r="P7" t="e">
        <v>#DIV/0!</v>
      </c>
      <c r="Q7" t="s">
        <v>105</v>
      </c>
      <c r="R7">
        <v>0</v>
      </c>
      <c r="S7">
        <v>0</v>
      </c>
    </row>
    <row r="8" spans="1:31" ht="14.25">
      <c r="A8">
        <v>7</v>
      </c>
      <c r="B8" t="s">
        <v>164</v>
      </c>
      <c r="C8" s="1036" t="s">
        <v>133</v>
      </c>
      <c r="D8" t="s">
        <v>104</v>
      </c>
      <c r="E8" t="s">
        <v>155</v>
      </c>
      <c r="F8" t="s">
        <v>166</v>
      </c>
      <c r="G8">
        <v>1</v>
      </c>
      <c r="H8" t="s">
        <v>134</v>
      </c>
      <c r="I8">
        <v>1</v>
      </c>
      <c r="J8">
        <v>0</v>
      </c>
      <c r="K8">
        <v>0</v>
      </c>
      <c r="L8" s="1015">
        <v>0</v>
      </c>
      <c r="M8" s="1015">
        <v>0</v>
      </c>
      <c r="N8">
        <v>0</v>
      </c>
      <c r="O8">
        <v>0</v>
      </c>
      <c r="P8" t="e">
        <v>#DIV/0!</v>
      </c>
      <c r="Q8" t="s">
        <v>105</v>
      </c>
      <c r="R8">
        <v>0</v>
      </c>
      <c r="S8">
        <v>0</v>
      </c>
    </row>
    <row r="9" spans="1:31" ht="14.25">
      <c r="A9">
        <v>8</v>
      </c>
      <c r="B9" t="s">
        <v>167</v>
      </c>
      <c r="C9" s="1036" t="s">
        <v>133</v>
      </c>
      <c r="D9" t="s">
        <v>104</v>
      </c>
      <c r="E9" t="s">
        <v>168</v>
      </c>
      <c r="F9" t="s">
        <v>169</v>
      </c>
      <c r="G9">
        <v>1</v>
      </c>
      <c r="H9" t="s">
        <v>134</v>
      </c>
      <c r="I9">
        <v>2</v>
      </c>
      <c r="J9">
        <v>0</v>
      </c>
      <c r="K9">
        <v>0</v>
      </c>
      <c r="L9" s="1015">
        <v>0</v>
      </c>
      <c r="M9" s="1015">
        <v>0</v>
      </c>
      <c r="N9">
        <v>0</v>
      </c>
      <c r="O9">
        <v>0</v>
      </c>
      <c r="P9" t="e">
        <v>#DIV/0!</v>
      </c>
      <c r="Q9" t="s">
        <v>107</v>
      </c>
      <c r="R9">
        <v>0</v>
      </c>
      <c r="S9">
        <v>0</v>
      </c>
    </row>
    <row r="10" spans="1:31" ht="14.25">
      <c r="A10">
        <v>9</v>
      </c>
      <c r="B10" t="s">
        <v>170</v>
      </c>
      <c r="C10" s="1036" t="s">
        <v>133</v>
      </c>
      <c r="D10" t="s">
        <v>104</v>
      </c>
      <c r="E10" t="s">
        <v>155</v>
      </c>
      <c r="F10" t="s">
        <v>171</v>
      </c>
      <c r="G10">
        <v>1</v>
      </c>
      <c r="H10" t="s">
        <v>134</v>
      </c>
      <c r="I10">
        <v>1</v>
      </c>
      <c r="J10">
        <v>0</v>
      </c>
      <c r="K10">
        <v>0</v>
      </c>
      <c r="L10" s="1015">
        <v>0</v>
      </c>
      <c r="M10" s="1015">
        <v>0</v>
      </c>
      <c r="N10">
        <v>0</v>
      </c>
      <c r="O10">
        <v>0</v>
      </c>
      <c r="P10" t="e">
        <v>#DIV/0!</v>
      </c>
      <c r="Q10" t="s">
        <v>108</v>
      </c>
      <c r="R10">
        <v>0</v>
      </c>
      <c r="S10">
        <v>0</v>
      </c>
    </row>
    <row r="11" spans="1:31" ht="14.25">
      <c r="A11">
        <v>10</v>
      </c>
      <c r="B11" t="s">
        <v>172</v>
      </c>
      <c r="C11" s="1036" t="s">
        <v>133</v>
      </c>
      <c r="D11" t="s">
        <v>104</v>
      </c>
      <c r="E11" t="s">
        <v>173</v>
      </c>
      <c r="F11" t="s">
        <v>174</v>
      </c>
      <c r="G11">
        <v>1</v>
      </c>
      <c r="H11" t="s">
        <v>134</v>
      </c>
      <c r="I11">
        <v>1</v>
      </c>
      <c r="J11">
        <v>0</v>
      </c>
      <c r="K11">
        <v>0</v>
      </c>
      <c r="L11" s="1015">
        <v>0</v>
      </c>
      <c r="M11" s="1015">
        <v>0</v>
      </c>
      <c r="N11">
        <v>0</v>
      </c>
      <c r="O11">
        <v>0</v>
      </c>
      <c r="P11" t="e">
        <v>#DIV/0!</v>
      </c>
      <c r="Q11" t="s">
        <v>108</v>
      </c>
      <c r="R11">
        <v>0</v>
      </c>
      <c r="S11">
        <v>0</v>
      </c>
    </row>
    <row r="12" spans="1:31" ht="14.25">
      <c r="A12">
        <v>11</v>
      </c>
      <c r="B12" t="s">
        <v>175</v>
      </c>
      <c r="C12" s="1036" t="s">
        <v>133</v>
      </c>
      <c r="D12" t="s">
        <v>104</v>
      </c>
      <c r="E12" t="s">
        <v>176</v>
      </c>
      <c r="F12" t="s">
        <v>177</v>
      </c>
      <c r="G12">
        <v>1</v>
      </c>
      <c r="H12" t="s">
        <v>134</v>
      </c>
      <c r="I12">
        <v>1</v>
      </c>
      <c r="J12">
        <v>0</v>
      </c>
      <c r="K12">
        <v>0</v>
      </c>
      <c r="L12" s="1015">
        <v>0</v>
      </c>
      <c r="M12" s="1015">
        <v>0</v>
      </c>
      <c r="N12">
        <v>0</v>
      </c>
      <c r="O12">
        <v>0</v>
      </c>
      <c r="P12" t="e">
        <v>#DIV/0!</v>
      </c>
      <c r="Q12" t="s">
        <v>108</v>
      </c>
      <c r="R12">
        <v>0</v>
      </c>
      <c r="S12">
        <v>0</v>
      </c>
    </row>
    <row r="13" spans="1:31" ht="14.25">
      <c r="A13">
        <v>12</v>
      </c>
      <c r="B13" t="s">
        <v>178</v>
      </c>
      <c r="C13" s="1036" t="s">
        <v>133</v>
      </c>
      <c r="D13" t="s">
        <v>104</v>
      </c>
      <c r="E13" t="s">
        <v>168</v>
      </c>
      <c r="F13" t="s">
        <v>179</v>
      </c>
      <c r="G13">
        <v>1</v>
      </c>
      <c r="H13" t="s">
        <v>134</v>
      </c>
      <c r="I13">
        <v>1</v>
      </c>
      <c r="J13">
        <v>0</v>
      </c>
      <c r="K13">
        <v>0</v>
      </c>
      <c r="L13" s="1015">
        <v>0</v>
      </c>
      <c r="M13" s="1015">
        <v>0</v>
      </c>
      <c r="N13">
        <v>0</v>
      </c>
      <c r="O13">
        <v>0</v>
      </c>
      <c r="P13" t="e">
        <v>#DIV/0!</v>
      </c>
      <c r="Q13" t="s">
        <v>108</v>
      </c>
      <c r="R13">
        <v>0</v>
      </c>
      <c r="S13">
        <v>0</v>
      </c>
    </row>
    <row r="14" spans="1:31" ht="14.25">
      <c r="A14">
        <v>13</v>
      </c>
      <c r="B14" t="s">
        <v>180</v>
      </c>
      <c r="C14" s="1036" t="s">
        <v>133</v>
      </c>
      <c r="D14" t="s">
        <v>104</v>
      </c>
      <c r="E14" t="s">
        <v>157</v>
      </c>
      <c r="F14" t="s">
        <v>181</v>
      </c>
      <c r="G14">
        <v>1</v>
      </c>
      <c r="H14" t="s">
        <v>134</v>
      </c>
      <c r="I14">
        <v>2</v>
      </c>
      <c r="J14">
        <v>0</v>
      </c>
      <c r="K14">
        <v>0</v>
      </c>
      <c r="L14" s="1015">
        <v>0</v>
      </c>
      <c r="M14" s="1015">
        <v>0</v>
      </c>
      <c r="N14">
        <v>0</v>
      </c>
      <c r="O14">
        <v>0</v>
      </c>
      <c r="P14" t="e">
        <v>#DIV/0!</v>
      </c>
      <c r="Q14" t="s">
        <v>108</v>
      </c>
      <c r="R14">
        <v>0</v>
      </c>
      <c r="S14">
        <v>0</v>
      </c>
    </row>
    <row r="15" spans="1:31" ht="14.25">
      <c r="A15">
        <v>14</v>
      </c>
      <c r="B15" t="s">
        <v>182</v>
      </c>
      <c r="C15" s="1036" t="s">
        <v>133</v>
      </c>
      <c r="D15" t="s">
        <v>104</v>
      </c>
      <c r="E15" t="s">
        <v>168</v>
      </c>
      <c r="F15" t="s">
        <v>183</v>
      </c>
      <c r="G15">
        <v>1</v>
      </c>
      <c r="H15" t="s">
        <v>134</v>
      </c>
      <c r="I15">
        <v>1</v>
      </c>
      <c r="J15">
        <v>0</v>
      </c>
      <c r="K15">
        <v>0</v>
      </c>
      <c r="L15" s="1015">
        <v>0</v>
      </c>
      <c r="M15" s="1015">
        <v>0</v>
      </c>
      <c r="N15">
        <v>0</v>
      </c>
      <c r="O15">
        <v>0</v>
      </c>
      <c r="P15" t="e">
        <v>#DIV/0!</v>
      </c>
      <c r="Q15" t="s">
        <v>108</v>
      </c>
      <c r="R15">
        <v>0</v>
      </c>
      <c r="S15">
        <v>0</v>
      </c>
    </row>
    <row r="16" spans="1:31" ht="14.25">
      <c r="A16">
        <v>15</v>
      </c>
      <c r="B16" t="s">
        <v>184</v>
      </c>
      <c r="C16" s="1036" t="s">
        <v>133</v>
      </c>
      <c r="D16" t="s">
        <v>104</v>
      </c>
      <c r="E16" t="s">
        <v>168</v>
      </c>
      <c r="F16" t="s">
        <v>185</v>
      </c>
      <c r="G16">
        <v>1</v>
      </c>
      <c r="H16" t="s">
        <v>134</v>
      </c>
      <c r="I16">
        <v>4</v>
      </c>
      <c r="J16">
        <v>0</v>
      </c>
      <c r="K16">
        <v>0</v>
      </c>
      <c r="L16" s="1015">
        <v>0</v>
      </c>
      <c r="M16" s="1015">
        <v>0</v>
      </c>
      <c r="N16">
        <v>0</v>
      </c>
      <c r="O16">
        <v>0</v>
      </c>
      <c r="P16" t="e">
        <v>#DIV/0!</v>
      </c>
      <c r="Q16" t="s">
        <v>107</v>
      </c>
      <c r="R16">
        <v>0</v>
      </c>
      <c r="S16">
        <v>0</v>
      </c>
    </row>
    <row r="17" spans="1:19" ht="14.25">
      <c r="A17">
        <v>16</v>
      </c>
      <c r="B17" t="s">
        <v>186</v>
      </c>
      <c r="C17" s="1036" t="s">
        <v>133</v>
      </c>
      <c r="D17" t="s">
        <v>104</v>
      </c>
      <c r="E17" t="s">
        <v>168</v>
      </c>
      <c r="F17" t="s">
        <v>187</v>
      </c>
      <c r="G17">
        <v>1</v>
      </c>
      <c r="H17" t="s">
        <v>134</v>
      </c>
      <c r="I17">
        <v>1</v>
      </c>
      <c r="J17">
        <v>0</v>
      </c>
      <c r="K17">
        <v>0</v>
      </c>
      <c r="L17" s="1015">
        <v>0</v>
      </c>
      <c r="M17" s="1015">
        <v>0</v>
      </c>
      <c r="N17">
        <v>0</v>
      </c>
      <c r="O17">
        <v>0</v>
      </c>
      <c r="P17" t="e">
        <v>#DIV/0!</v>
      </c>
      <c r="Q17" t="s">
        <v>108</v>
      </c>
      <c r="R17">
        <v>0</v>
      </c>
      <c r="S17">
        <v>0</v>
      </c>
    </row>
    <row r="18" spans="1:19" ht="14.25">
      <c r="A18">
        <v>17</v>
      </c>
      <c r="B18" t="s">
        <v>188</v>
      </c>
      <c r="C18" s="1036" t="s">
        <v>133</v>
      </c>
      <c r="D18" t="s">
        <v>104</v>
      </c>
      <c r="E18" t="s">
        <v>168</v>
      </c>
      <c r="F18" t="s">
        <v>189</v>
      </c>
      <c r="G18">
        <v>1</v>
      </c>
      <c r="H18" t="s">
        <v>134</v>
      </c>
      <c r="I18">
        <v>2</v>
      </c>
      <c r="J18">
        <v>0</v>
      </c>
      <c r="K18">
        <v>0</v>
      </c>
      <c r="L18" s="1015">
        <v>0</v>
      </c>
      <c r="M18" s="1015">
        <v>0</v>
      </c>
      <c r="N18">
        <v>0</v>
      </c>
      <c r="O18">
        <v>0</v>
      </c>
      <c r="P18" t="e">
        <v>#DIV/0!</v>
      </c>
      <c r="Q18" t="s">
        <v>107</v>
      </c>
      <c r="R18">
        <v>0</v>
      </c>
      <c r="S18">
        <v>0</v>
      </c>
    </row>
    <row r="19" spans="1:19" ht="14.25">
      <c r="A19">
        <v>18</v>
      </c>
      <c r="B19" t="s">
        <v>190</v>
      </c>
      <c r="C19" s="1036" t="s">
        <v>133</v>
      </c>
      <c r="D19" t="s">
        <v>104</v>
      </c>
      <c r="E19" t="s">
        <v>155</v>
      </c>
      <c r="F19" t="s">
        <v>191</v>
      </c>
      <c r="G19">
        <v>1</v>
      </c>
      <c r="H19" t="s">
        <v>134</v>
      </c>
      <c r="I19">
        <v>2</v>
      </c>
      <c r="J19">
        <v>0</v>
      </c>
      <c r="K19">
        <v>0</v>
      </c>
      <c r="L19" s="1015">
        <v>0</v>
      </c>
      <c r="M19" s="1015">
        <v>0</v>
      </c>
      <c r="N19">
        <v>0</v>
      </c>
      <c r="O19">
        <v>0</v>
      </c>
      <c r="P19" t="e">
        <v>#DIV/0!</v>
      </c>
      <c r="Q19" t="s">
        <v>108</v>
      </c>
      <c r="R19">
        <v>0</v>
      </c>
      <c r="S19">
        <v>0</v>
      </c>
    </row>
    <row r="20" spans="1:19" ht="14.25">
      <c r="A20">
        <v>19</v>
      </c>
      <c r="B20" t="s">
        <v>192</v>
      </c>
      <c r="C20" s="1036" t="s">
        <v>133</v>
      </c>
      <c r="D20" t="s">
        <v>104</v>
      </c>
      <c r="E20" t="s">
        <v>168</v>
      </c>
      <c r="F20" t="s">
        <v>193</v>
      </c>
      <c r="G20">
        <v>1</v>
      </c>
      <c r="H20" t="s">
        <v>134</v>
      </c>
      <c r="I20">
        <v>1</v>
      </c>
      <c r="J20">
        <v>0</v>
      </c>
      <c r="K20">
        <v>0</v>
      </c>
      <c r="L20" s="1015">
        <v>0</v>
      </c>
      <c r="M20" s="1015">
        <v>0</v>
      </c>
      <c r="N20">
        <v>0</v>
      </c>
      <c r="O20">
        <v>0</v>
      </c>
      <c r="P20" t="e">
        <v>#DIV/0!</v>
      </c>
      <c r="Q20" t="s">
        <v>108</v>
      </c>
      <c r="R20">
        <v>0</v>
      </c>
      <c r="S20">
        <v>0</v>
      </c>
    </row>
    <row r="21" spans="1:19" ht="14.25">
      <c r="A21">
        <v>20</v>
      </c>
      <c r="B21" t="s">
        <v>194</v>
      </c>
      <c r="C21" s="1036" t="s">
        <v>133</v>
      </c>
      <c r="D21" t="s">
        <v>104</v>
      </c>
      <c r="E21" t="s">
        <v>168</v>
      </c>
      <c r="F21" t="s">
        <v>195</v>
      </c>
      <c r="G21">
        <v>1</v>
      </c>
      <c r="H21" t="s">
        <v>134</v>
      </c>
      <c r="I21">
        <v>1</v>
      </c>
      <c r="J21">
        <v>0</v>
      </c>
      <c r="K21">
        <v>0</v>
      </c>
      <c r="L21" s="1015">
        <v>0</v>
      </c>
      <c r="M21" s="1015">
        <v>0</v>
      </c>
      <c r="N21">
        <v>0</v>
      </c>
      <c r="O21">
        <v>0</v>
      </c>
      <c r="P21" t="e">
        <v>#DIV/0!</v>
      </c>
      <c r="Q21" t="s">
        <v>107</v>
      </c>
      <c r="R21">
        <v>0</v>
      </c>
      <c r="S21">
        <v>0</v>
      </c>
    </row>
    <row r="22" spans="1:19" ht="14.25">
      <c r="A22">
        <v>21</v>
      </c>
      <c r="B22" t="s">
        <v>196</v>
      </c>
      <c r="C22" s="1036" t="s">
        <v>133</v>
      </c>
      <c r="D22" t="s">
        <v>104</v>
      </c>
      <c r="E22" t="s">
        <v>168</v>
      </c>
      <c r="F22" t="s">
        <v>197</v>
      </c>
      <c r="G22">
        <v>1</v>
      </c>
      <c r="H22" t="s">
        <v>134</v>
      </c>
      <c r="I22">
        <v>2</v>
      </c>
      <c r="J22">
        <v>0</v>
      </c>
      <c r="K22">
        <v>0</v>
      </c>
      <c r="L22" s="1015">
        <v>0</v>
      </c>
      <c r="M22" s="1015">
        <v>0</v>
      </c>
      <c r="N22">
        <v>0</v>
      </c>
      <c r="O22">
        <v>0</v>
      </c>
      <c r="P22" t="e">
        <v>#DIV/0!</v>
      </c>
      <c r="Q22" t="s">
        <v>107</v>
      </c>
      <c r="R22">
        <v>0</v>
      </c>
      <c r="S22">
        <v>0</v>
      </c>
    </row>
    <row r="23" spans="1:19" ht="14.25">
      <c r="A23">
        <v>22</v>
      </c>
      <c r="B23" t="s">
        <v>198</v>
      </c>
      <c r="C23" s="1036" t="s">
        <v>133</v>
      </c>
      <c r="D23" t="s">
        <v>104</v>
      </c>
      <c r="E23" t="s">
        <v>168</v>
      </c>
      <c r="F23" t="s">
        <v>199</v>
      </c>
      <c r="G23">
        <v>1</v>
      </c>
      <c r="H23" t="s">
        <v>134</v>
      </c>
      <c r="I23">
        <v>2</v>
      </c>
      <c r="J23">
        <v>0</v>
      </c>
      <c r="K23">
        <v>0</v>
      </c>
      <c r="L23" s="1015">
        <v>0</v>
      </c>
      <c r="M23" s="1015">
        <v>0</v>
      </c>
      <c r="N23">
        <v>0</v>
      </c>
      <c r="O23">
        <v>0</v>
      </c>
      <c r="P23" t="e">
        <v>#DIV/0!</v>
      </c>
      <c r="Q23" t="s">
        <v>107</v>
      </c>
      <c r="R23">
        <v>0</v>
      </c>
      <c r="S23">
        <v>0</v>
      </c>
    </row>
    <row r="24" spans="1:19" ht="14.25">
      <c r="A24">
        <v>23</v>
      </c>
      <c r="B24" t="s">
        <v>200</v>
      </c>
      <c r="C24" s="1036" t="s">
        <v>133</v>
      </c>
      <c r="D24" t="s">
        <v>104</v>
      </c>
      <c r="E24" t="s">
        <v>176</v>
      </c>
      <c r="F24" t="s">
        <v>201</v>
      </c>
      <c r="G24">
        <v>1</v>
      </c>
      <c r="H24" t="s">
        <v>134</v>
      </c>
      <c r="I24">
        <v>2</v>
      </c>
      <c r="J24">
        <v>0</v>
      </c>
      <c r="K24">
        <v>0</v>
      </c>
      <c r="L24" s="1015">
        <v>0</v>
      </c>
      <c r="M24" s="1015">
        <v>0</v>
      </c>
      <c r="N24">
        <v>0</v>
      </c>
      <c r="O24">
        <v>0</v>
      </c>
      <c r="P24" t="e">
        <v>#DIV/0!</v>
      </c>
      <c r="Q24" t="s">
        <v>107</v>
      </c>
      <c r="R24">
        <v>0</v>
      </c>
      <c r="S24">
        <v>0</v>
      </c>
    </row>
    <row r="25" spans="1:19" ht="14.25">
      <c r="A25" s="1036">
        <v>24</v>
      </c>
      <c r="B25" t="s">
        <v>202</v>
      </c>
      <c r="C25" s="1036" t="s">
        <v>133</v>
      </c>
      <c r="D25" t="s">
        <v>104</v>
      </c>
      <c r="E25" t="s">
        <v>168</v>
      </c>
      <c r="F25" t="s">
        <v>203</v>
      </c>
      <c r="G25">
        <v>1</v>
      </c>
      <c r="H25" t="s">
        <v>134</v>
      </c>
      <c r="I25">
        <v>1</v>
      </c>
      <c r="J25">
        <v>0</v>
      </c>
      <c r="K25">
        <v>0</v>
      </c>
      <c r="L25" s="1015">
        <v>0</v>
      </c>
      <c r="M25" s="1015">
        <v>0</v>
      </c>
      <c r="N25">
        <v>0</v>
      </c>
      <c r="O25">
        <v>0</v>
      </c>
      <c r="P25" t="e">
        <v>#DIV/0!</v>
      </c>
      <c r="Q25" t="s">
        <v>107</v>
      </c>
      <c r="R25">
        <v>0</v>
      </c>
      <c r="S25">
        <v>0</v>
      </c>
    </row>
    <row r="26" spans="1:19" ht="14.25">
      <c r="A26">
        <v>25</v>
      </c>
      <c r="B26" t="s">
        <v>204</v>
      </c>
      <c r="C26" s="1036" t="s">
        <v>133</v>
      </c>
      <c r="D26" t="s">
        <v>104</v>
      </c>
      <c r="E26" t="s">
        <v>168</v>
      </c>
      <c r="F26" t="s">
        <v>205</v>
      </c>
      <c r="G26">
        <v>1</v>
      </c>
      <c r="H26" t="s">
        <v>134</v>
      </c>
      <c r="I26">
        <v>1</v>
      </c>
      <c r="J26">
        <v>0</v>
      </c>
      <c r="K26">
        <v>0</v>
      </c>
      <c r="L26" s="1015">
        <v>0</v>
      </c>
      <c r="M26" s="1015">
        <v>0</v>
      </c>
      <c r="N26">
        <v>0</v>
      </c>
      <c r="O26">
        <v>0</v>
      </c>
      <c r="P26" t="e">
        <v>#DIV/0!</v>
      </c>
      <c r="Q26" t="s">
        <v>107</v>
      </c>
      <c r="R26">
        <v>0</v>
      </c>
      <c r="S26">
        <v>0</v>
      </c>
    </row>
    <row r="27" spans="1:19" ht="14.25">
      <c r="A27">
        <v>26</v>
      </c>
      <c r="B27" t="s">
        <v>206</v>
      </c>
      <c r="C27" s="1036" t="s">
        <v>133</v>
      </c>
      <c r="D27" t="s">
        <v>104</v>
      </c>
      <c r="E27" t="s">
        <v>168</v>
      </c>
      <c r="F27" t="s">
        <v>207</v>
      </c>
      <c r="G27">
        <v>1</v>
      </c>
      <c r="H27" t="s">
        <v>134</v>
      </c>
      <c r="I27">
        <v>3</v>
      </c>
      <c r="J27">
        <v>0</v>
      </c>
      <c r="K27">
        <v>0</v>
      </c>
      <c r="L27" s="1015">
        <v>0</v>
      </c>
      <c r="M27" s="1015">
        <v>0</v>
      </c>
      <c r="N27">
        <v>0</v>
      </c>
      <c r="O27">
        <v>0</v>
      </c>
      <c r="P27" t="e">
        <v>#DIV/0!</v>
      </c>
      <c r="Q27" t="s">
        <v>105</v>
      </c>
      <c r="R27">
        <v>0</v>
      </c>
      <c r="S27">
        <v>0</v>
      </c>
    </row>
    <row r="28" spans="1:19" ht="14.25">
      <c r="A28">
        <v>27</v>
      </c>
      <c r="B28" t="s">
        <v>208</v>
      </c>
      <c r="C28" s="1036" t="s">
        <v>133</v>
      </c>
      <c r="D28" t="s">
        <v>104</v>
      </c>
      <c r="E28" t="s">
        <v>168</v>
      </c>
      <c r="F28" t="s">
        <v>209</v>
      </c>
      <c r="G28">
        <v>1</v>
      </c>
      <c r="H28" t="s">
        <v>134</v>
      </c>
      <c r="I28">
        <v>1</v>
      </c>
      <c r="J28">
        <v>0</v>
      </c>
      <c r="K28">
        <v>0</v>
      </c>
      <c r="L28" s="1015">
        <v>0</v>
      </c>
      <c r="M28" s="1015">
        <v>0</v>
      </c>
      <c r="N28">
        <v>0</v>
      </c>
      <c r="O28">
        <v>0</v>
      </c>
      <c r="P28" t="e">
        <v>#DIV/0!</v>
      </c>
      <c r="Q28" t="s">
        <v>107</v>
      </c>
      <c r="R28">
        <v>0</v>
      </c>
      <c r="S28">
        <v>0</v>
      </c>
    </row>
    <row r="29" spans="1:19" ht="14.25">
      <c r="A29">
        <v>28</v>
      </c>
      <c r="B29" t="s">
        <v>210</v>
      </c>
      <c r="C29" s="1036" t="s">
        <v>133</v>
      </c>
      <c r="D29" t="s">
        <v>104</v>
      </c>
      <c r="E29" t="s">
        <v>168</v>
      </c>
      <c r="F29" t="s">
        <v>211</v>
      </c>
      <c r="G29">
        <v>1</v>
      </c>
      <c r="H29" t="s">
        <v>134</v>
      </c>
      <c r="I29">
        <v>2</v>
      </c>
      <c r="J29">
        <v>0</v>
      </c>
      <c r="K29">
        <v>0</v>
      </c>
      <c r="L29" s="1015">
        <v>0</v>
      </c>
      <c r="M29" s="1015">
        <v>0</v>
      </c>
      <c r="N29">
        <v>0</v>
      </c>
      <c r="O29">
        <v>0</v>
      </c>
      <c r="P29" t="e">
        <v>#DIV/0!</v>
      </c>
      <c r="Q29" t="s">
        <v>107</v>
      </c>
      <c r="R29">
        <v>0</v>
      </c>
      <c r="S29">
        <v>0</v>
      </c>
    </row>
    <row r="30" spans="1:19" ht="14.25">
      <c r="A30">
        <v>29</v>
      </c>
      <c r="B30" t="s">
        <v>212</v>
      </c>
      <c r="C30" s="1036" t="s">
        <v>133</v>
      </c>
      <c r="D30" t="s">
        <v>104</v>
      </c>
      <c r="E30" t="s">
        <v>168</v>
      </c>
      <c r="F30" t="s">
        <v>213</v>
      </c>
      <c r="G30">
        <v>1</v>
      </c>
      <c r="H30" t="s">
        <v>134</v>
      </c>
      <c r="I30">
        <v>1</v>
      </c>
      <c r="J30">
        <v>0</v>
      </c>
      <c r="K30">
        <v>0</v>
      </c>
      <c r="L30" s="1015">
        <v>0</v>
      </c>
      <c r="M30" s="1015">
        <v>0</v>
      </c>
      <c r="N30">
        <v>0</v>
      </c>
      <c r="O30">
        <v>0</v>
      </c>
      <c r="P30" t="e">
        <v>#DIV/0!</v>
      </c>
      <c r="Q30" t="s">
        <v>105</v>
      </c>
      <c r="R30">
        <v>0</v>
      </c>
      <c r="S30">
        <v>0</v>
      </c>
    </row>
    <row r="31" spans="1:19" ht="14.25">
      <c r="A31">
        <v>30</v>
      </c>
      <c r="B31" t="s">
        <v>214</v>
      </c>
      <c r="C31" s="1036" t="s">
        <v>133</v>
      </c>
      <c r="D31" t="s">
        <v>104</v>
      </c>
      <c r="E31" t="s">
        <v>168</v>
      </c>
      <c r="F31" t="s">
        <v>215</v>
      </c>
      <c r="G31">
        <v>1</v>
      </c>
      <c r="H31" t="s">
        <v>134</v>
      </c>
      <c r="I31">
        <v>2</v>
      </c>
      <c r="J31">
        <v>0</v>
      </c>
      <c r="K31">
        <v>0</v>
      </c>
      <c r="L31" s="1015">
        <v>0</v>
      </c>
      <c r="M31" s="1015">
        <v>0</v>
      </c>
      <c r="N31">
        <v>0</v>
      </c>
      <c r="O31">
        <v>0</v>
      </c>
      <c r="P31" t="e">
        <v>#DIV/0!</v>
      </c>
      <c r="Q31" t="s">
        <v>105</v>
      </c>
      <c r="R31">
        <v>0</v>
      </c>
      <c r="S31">
        <v>0</v>
      </c>
    </row>
    <row r="32" spans="1:19" ht="14.25">
      <c r="A32">
        <v>31</v>
      </c>
      <c r="B32" t="s">
        <v>216</v>
      </c>
      <c r="C32" s="1036" t="s">
        <v>133</v>
      </c>
      <c r="D32" t="s">
        <v>104</v>
      </c>
      <c r="E32" t="s">
        <v>168</v>
      </c>
      <c r="F32" t="s">
        <v>217</v>
      </c>
      <c r="G32">
        <v>1</v>
      </c>
      <c r="H32" t="s">
        <v>134</v>
      </c>
      <c r="I32">
        <v>13</v>
      </c>
      <c r="J32">
        <v>0</v>
      </c>
      <c r="K32">
        <v>0</v>
      </c>
      <c r="L32" s="1015">
        <v>0</v>
      </c>
      <c r="M32" s="1015">
        <v>0</v>
      </c>
      <c r="N32">
        <v>0</v>
      </c>
      <c r="O32">
        <v>0</v>
      </c>
      <c r="P32" t="e">
        <v>#DIV/0!</v>
      </c>
      <c r="Q32" t="s">
        <v>107</v>
      </c>
      <c r="R32">
        <v>0</v>
      </c>
      <c r="S32">
        <v>0</v>
      </c>
    </row>
    <row r="33" spans="1:19" ht="14.25">
      <c r="A33">
        <v>32</v>
      </c>
      <c r="B33" t="s">
        <v>218</v>
      </c>
      <c r="C33" s="1036" t="s">
        <v>133</v>
      </c>
      <c r="D33" t="s">
        <v>104</v>
      </c>
      <c r="E33" t="s">
        <v>157</v>
      </c>
      <c r="F33" t="s">
        <v>219</v>
      </c>
      <c r="G33">
        <v>1</v>
      </c>
      <c r="H33" t="s">
        <v>134</v>
      </c>
      <c r="I33">
        <v>1</v>
      </c>
      <c r="J33">
        <v>0</v>
      </c>
      <c r="K33">
        <v>0</v>
      </c>
      <c r="L33" s="1015">
        <v>0</v>
      </c>
      <c r="M33" s="1015">
        <v>0</v>
      </c>
      <c r="N33">
        <v>0</v>
      </c>
      <c r="O33">
        <v>0</v>
      </c>
      <c r="P33" t="e">
        <v>#DIV/0!</v>
      </c>
      <c r="Q33" t="s">
        <v>105</v>
      </c>
      <c r="R33">
        <v>0</v>
      </c>
      <c r="S33">
        <v>0</v>
      </c>
    </row>
    <row r="34" spans="1:19" ht="14.25">
      <c r="A34">
        <v>33</v>
      </c>
      <c r="B34" t="s">
        <v>220</v>
      </c>
      <c r="C34" s="1036" t="s">
        <v>133</v>
      </c>
      <c r="D34" t="s">
        <v>104</v>
      </c>
      <c r="E34" t="s">
        <v>155</v>
      </c>
      <c r="F34" t="s">
        <v>221</v>
      </c>
      <c r="G34">
        <v>1</v>
      </c>
      <c r="H34" t="s">
        <v>134</v>
      </c>
      <c r="I34">
        <v>8</v>
      </c>
      <c r="J34">
        <v>0</v>
      </c>
      <c r="K34">
        <v>0</v>
      </c>
      <c r="L34" s="1015">
        <v>0</v>
      </c>
      <c r="M34" s="1015">
        <v>0</v>
      </c>
      <c r="N34">
        <v>0</v>
      </c>
      <c r="O34">
        <v>0</v>
      </c>
      <c r="P34" t="e">
        <v>#DIV/0!</v>
      </c>
      <c r="Q34" t="s">
        <v>105</v>
      </c>
      <c r="R34">
        <v>0</v>
      </c>
      <c r="S34">
        <v>0</v>
      </c>
    </row>
    <row r="35" spans="1:19" ht="14.25">
      <c r="A35">
        <v>34</v>
      </c>
      <c r="B35" t="s">
        <v>222</v>
      </c>
      <c r="C35" s="1036" t="s">
        <v>133</v>
      </c>
      <c r="D35" t="s">
        <v>104</v>
      </c>
      <c r="E35" t="s">
        <v>168</v>
      </c>
      <c r="F35" t="s">
        <v>223</v>
      </c>
      <c r="G35">
        <v>1</v>
      </c>
      <c r="H35" t="s">
        <v>134</v>
      </c>
      <c r="I35">
        <v>1</v>
      </c>
      <c r="J35">
        <v>0</v>
      </c>
      <c r="K35">
        <v>0</v>
      </c>
      <c r="L35" s="1015">
        <v>0</v>
      </c>
      <c r="M35" s="1015">
        <v>0</v>
      </c>
      <c r="N35">
        <v>0</v>
      </c>
      <c r="O35">
        <v>0</v>
      </c>
      <c r="P35" t="e">
        <v>#DIV/0!</v>
      </c>
      <c r="Q35" t="s">
        <v>105</v>
      </c>
      <c r="R35">
        <v>0</v>
      </c>
      <c r="S35">
        <v>0</v>
      </c>
    </row>
    <row r="36" spans="1:19" ht="14.25">
      <c r="A36">
        <v>35</v>
      </c>
      <c r="B36" t="s">
        <v>224</v>
      </c>
      <c r="C36" s="1036" t="s">
        <v>133</v>
      </c>
      <c r="D36" t="s">
        <v>104</v>
      </c>
      <c r="E36" t="s">
        <v>225</v>
      </c>
      <c r="F36" t="s">
        <v>226</v>
      </c>
      <c r="G36">
        <v>1</v>
      </c>
      <c r="H36" t="s">
        <v>134</v>
      </c>
      <c r="I36">
        <v>4</v>
      </c>
      <c r="J36">
        <v>0</v>
      </c>
      <c r="K36">
        <v>0</v>
      </c>
      <c r="L36" s="1015">
        <v>0</v>
      </c>
      <c r="M36" s="1015">
        <v>0</v>
      </c>
      <c r="N36">
        <v>0</v>
      </c>
      <c r="O36">
        <v>0</v>
      </c>
      <c r="P36" t="e">
        <v>#DIV/0!</v>
      </c>
      <c r="Q36" t="s">
        <v>105</v>
      </c>
      <c r="R36">
        <v>0</v>
      </c>
      <c r="S36">
        <v>0</v>
      </c>
    </row>
    <row r="37" spans="1:19" ht="14.25">
      <c r="A37">
        <v>36</v>
      </c>
      <c r="B37" t="s">
        <v>227</v>
      </c>
      <c r="C37" s="1036" t="s">
        <v>133</v>
      </c>
      <c r="D37" t="s">
        <v>104</v>
      </c>
      <c r="E37" t="s">
        <v>225</v>
      </c>
      <c r="F37" t="s">
        <v>228</v>
      </c>
      <c r="G37">
        <v>1</v>
      </c>
      <c r="H37" t="s">
        <v>134</v>
      </c>
      <c r="I37">
        <v>1</v>
      </c>
      <c r="J37">
        <v>0</v>
      </c>
      <c r="K37">
        <v>0</v>
      </c>
      <c r="L37" s="1015">
        <v>0</v>
      </c>
      <c r="M37" s="1015">
        <v>0</v>
      </c>
      <c r="N37">
        <v>0</v>
      </c>
      <c r="O37">
        <v>0</v>
      </c>
      <c r="P37" t="e">
        <v>#DIV/0!</v>
      </c>
      <c r="Q37" t="s">
        <v>105</v>
      </c>
      <c r="R37">
        <v>0</v>
      </c>
      <c r="S37">
        <v>0</v>
      </c>
    </row>
    <row r="38" spans="1:19" ht="14.25">
      <c r="A38">
        <v>37</v>
      </c>
      <c r="B38" t="s">
        <v>229</v>
      </c>
      <c r="C38" s="1036" t="s">
        <v>133</v>
      </c>
      <c r="D38" t="s">
        <v>104</v>
      </c>
      <c r="E38" t="s">
        <v>225</v>
      </c>
      <c r="F38" t="s">
        <v>230</v>
      </c>
      <c r="G38">
        <v>1</v>
      </c>
      <c r="H38" t="s">
        <v>134</v>
      </c>
      <c r="I38">
        <v>2</v>
      </c>
      <c r="J38">
        <v>0</v>
      </c>
      <c r="K38">
        <v>0</v>
      </c>
      <c r="L38" s="1015">
        <v>0</v>
      </c>
      <c r="M38" s="1015">
        <v>0</v>
      </c>
      <c r="N38">
        <v>0</v>
      </c>
      <c r="O38">
        <v>0</v>
      </c>
      <c r="P38" t="e">
        <v>#DIV/0!</v>
      </c>
      <c r="Q38" t="s">
        <v>105</v>
      </c>
      <c r="R38">
        <v>0</v>
      </c>
      <c r="S38">
        <v>0</v>
      </c>
    </row>
    <row r="39" spans="1:19" ht="14.25">
      <c r="A39">
        <v>38</v>
      </c>
      <c r="B39" t="s">
        <v>231</v>
      </c>
      <c r="C39" s="1036" t="s">
        <v>133</v>
      </c>
      <c r="D39" t="s">
        <v>104</v>
      </c>
      <c r="E39" t="s">
        <v>225</v>
      </c>
      <c r="F39" t="s">
        <v>232</v>
      </c>
      <c r="G39">
        <v>1</v>
      </c>
      <c r="H39" t="s">
        <v>134</v>
      </c>
      <c r="I39">
        <v>1</v>
      </c>
      <c r="J39">
        <v>0</v>
      </c>
      <c r="K39">
        <v>0</v>
      </c>
      <c r="L39" s="1015">
        <v>0</v>
      </c>
      <c r="M39" s="1015">
        <v>0</v>
      </c>
      <c r="N39">
        <v>0</v>
      </c>
      <c r="O39">
        <v>0</v>
      </c>
      <c r="P39" t="e">
        <v>#DIV/0!</v>
      </c>
      <c r="Q39" t="s">
        <v>105</v>
      </c>
      <c r="R39">
        <v>0</v>
      </c>
      <c r="S39">
        <v>0</v>
      </c>
    </row>
    <row r="40" spans="1:19" ht="14.25">
      <c r="A40">
        <v>39</v>
      </c>
      <c r="B40" t="s">
        <v>233</v>
      </c>
      <c r="C40" s="1036" t="s">
        <v>133</v>
      </c>
      <c r="D40" t="s">
        <v>104</v>
      </c>
      <c r="E40" t="s">
        <v>176</v>
      </c>
      <c r="F40" t="s">
        <v>234</v>
      </c>
      <c r="G40">
        <v>1</v>
      </c>
      <c r="H40" t="s">
        <v>134</v>
      </c>
      <c r="I40">
        <v>1</v>
      </c>
      <c r="J40">
        <v>0</v>
      </c>
      <c r="K40">
        <v>0</v>
      </c>
      <c r="L40" s="1015">
        <v>0</v>
      </c>
      <c r="M40" s="1015">
        <v>0</v>
      </c>
      <c r="N40">
        <v>0</v>
      </c>
      <c r="O40">
        <v>0</v>
      </c>
      <c r="P40" t="e">
        <v>#DIV/0!</v>
      </c>
      <c r="Q40" t="s">
        <v>105</v>
      </c>
      <c r="R40">
        <v>0</v>
      </c>
      <c r="S40">
        <v>0</v>
      </c>
    </row>
    <row r="41" spans="1:19" ht="14.25">
      <c r="A41">
        <v>40</v>
      </c>
      <c r="B41" t="s">
        <v>235</v>
      </c>
      <c r="C41" s="1036" t="s">
        <v>133</v>
      </c>
      <c r="D41" t="s">
        <v>104</v>
      </c>
      <c r="E41" t="s">
        <v>236</v>
      </c>
      <c r="F41" t="s">
        <v>237</v>
      </c>
      <c r="G41">
        <v>1</v>
      </c>
      <c r="H41" t="s">
        <v>134</v>
      </c>
      <c r="I41">
        <v>2</v>
      </c>
      <c r="J41">
        <v>0</v>
      </c>
      <c r="K41">
        <v>0</v>
      </c>
      <c r="L41" s="1015">
        <v>0</v>
      </c>
      <c r="M41" s="1015">
        <v>0</v>
      </c>
      <c r="N41">
        <v>0</v>
      </c>
      <c r="O41">
        <v>0</v>
      </c>
      <c r="P41" t="e">
        <v>#DIV/0!</v>
      </c>
      <c r="Q41" t="s">
        <v>105</v>
      </c>
      <c r="R41">
        <v>0</v>
      </c>
      <c r="S41">
        <v>0</v>
      </c>
    </row>
    <row r="42" spans="1:19" ht="14.25">
      <c r="A42">
        <v>41</v>
      </c>
      <c r="B42" t="s">
        <v>238</v>
      </c>
      <c r="C42" s="1036" t="s">
        <v>133</v>
      </c>
      <c r="D42" t="s">
        <v>104</v>
      </c>
      <c r="E42" t="s">
        <v>168</v>
      </c>
      <c r="F42" t="s">
        <v>239</v>
      </c>
      <c r="G42">
        <v>1</v>
      </c>
      <c r="H42" t="s">
        <v>134</v>
      </c>
      <c r="I42">
        <v>1</v>
      </c>
      <c r="J42">
        <v>0</v>
      </c>
      <c r="K42">
        <v>0</v>
      </c>
      <c r="L42" s="1015">
        <v>0</v>
      </c>
      <c r="M42" s="1015">
        <v>0</v>
      </c>
      <c r="N42">
        <v>0</v>
      </c>
      <c r="O42">
        <v>0</v>
      </c>
      <c r="P42" t="e">
        <v>#DIV/0!</v>
      </c>
      <c r="Q42" t="s">
        <v>107</v>
      </c>
      <c r="R42">
        <v>0</v>
      </c>
      <c r="S42">
        <v>0</v>
      </c>
    </row>
    <row r="43" spans="1:19" ht="14.25">
      <c r="A43">
        <v>42</v>
      </c>
      <c r="B43" t="s">
        <v>240</v>
      </c>
      <c r="C43" s="1036" t="s">
        <v>133</v>
      </c>
      <c r="D43" t="s">
        <v>104</v>
      </c>
      <c r="E43" t="s">
        <v>225</v>
      </c>
      <c r="F43" t="s">
        <v>241</v>
      </c>
      <c r="G43">
        <v>1</v>
      </c>
      <c r="H43" t="s">
        <v>134</v>
      </c>
      <c r="I43">
        <v>2</v>
      </c>
      <c r="J43">
        <v>0</v>
      </c>
      <c r="K43">
        <v>1</v>
      </c>
      <c r="L43" s="1015">
        <v>0</v>
      </c>
      <c r="M43" s="1015">
        <v>0.5</v>
      </c>
      <c r="N43">
        <v>0</v>
      </c>
      <c r="O43">
        <v>1</v>
      </c>
      <c r="P43" t="e">
        <v>#DIV/0!</v>
      </c>
      <c r="Q43" t="s">
        <v>107</v>
      </c>
      <c r="R43">
        <v>1</v>
      </c>
      <c r="S43">
        <v>1</v>
      </c>
    </row>
    <row r="44" spans="1:19" ht="14.25">
      <c r="A44">
        <v>43</v>
      </c>
      <c r="B44" t="s">
        <v>242</v>
      </c>
      <c r="C44" s="1036" t="s">
        <v>133</v>
      </c>
      <c r="D44" t="s">
        <v>104</v>
      </c>
      <c r="E44" t="s">
        <v>225</v>
      </c>
      <c r="F44" t="s">
        <v>243</v>
      </c>
      <c r="G44">
        <v>1</v>
      </c>
      <c r="H44" t="s">
        <v>134</v>
      </c>
      <c r="I44">
        <v>2</v>
      </c>
      <c r="J44">
        <v>0</v>
      </c>
      <c r="K44">
        <v>0</v>
      </c>
      <c r="L44" s="1015">
        <v>0</v>
      </c>
      <c r="M44" s="1015">
        <v>0</v>
      </c>
      <c r="N44">
        <v>0</v>
      </c>
      <c r="O44">
        <v>0</v>
      </c>
      <c r="P44" t="e">
        <v>#DIV/0!</v>
      </c>
      <c r="Q44" t="s">
        <v>107</v>
      </c>
      <c r="R44">
        <v>0</v>
      </c>
      <c r="S44">
        <v>0</v>
      </c>
    </row>
    <row r="45" spans="1:19" ht="14.25">
      <c r="A45">
        <v>44</v>
      </c>
      <c r="B45" t="s">
        <v>244</v>
      </c>
      <c r="C45" s="1036" t="s">
        <v>133</v>
      </c>
      <c r="D45" t="s">
        <v>104</v>
      </c>
      <c r="E45" t="s">
        <v>225</v>
      </c>
      <c r="F45" t="s">
        <v>245</v>
      </c>
      <c r="G45">
        <v>1</v>
      </c>
      <c r="H45" t="s">
        <v>134</v>
      </c>
      <c r="I45">
        <v>1</v>
      </c>
      <c r="J45">
        <v>0</v>
      </c>
      <c r="K45">
        <v>0</v>
      </c>
      <c r="L45" s="1015">
        <v>0</v>
      </c>
      <c r="M45" s="1015">
        <v>0</v>
      </c>
      <c r="N45">
        <v>0</v>
      </c>
      <c r="O45">
        <v>0</v>
      </c>
      <c r="P45" t="e">
        <v>#DIV/0!</v>
      </c>
      <c r="Q45" t="s">
        <v>107</v>
      </c>
      <c r="R45">
        <v>0</v>
      </c>
      <c r="S45">
        <v>0</v>
      </c>
    </row>
    <row r="46" spans="1:19" ht="14.25">
      <c r="A46">
        <v>45</v>
      </c>
      <c r="B46" t="s">
        <v>246</v>
      </c>
      <c r="C46" s="1036" t="s">
        <v>133</v>
      </c>
      <c r="D46" t="s">
        <v>104</v>
      </c>
      <c r="E46" t="s">
        <v>176</v>
      </c>
      <c r="F46" t="s">
        <v>247</v>
      </c>
      <c r="G46">
        <v>1</v>
      </c>
      <c r="H46" t="s">
        <v>134</v>
      </c>
      <c r="I46">
        <v>1</v>
      </c>
      <c r="J46">
        <v>0</v>
      </c>
      <c r="K46">
        <v>0</v>
      </c>
      <c r="L46" s="1015">
        <v>0</v>
      </c>
      <c r="M46" s="1015">
        <v>0</v>
      </c>
      <c r="N46">
        <v>0</v>
      </c>
      <c r="O46">
        <v>0</v>
      </c>
      <c r="P46" t="e">
        <v>#DIV/0!</v>
      </c>
      <c r="Q46" t="s">
        <v>107</v>
      </c>
      <c r="R46">
        <v>0</v>
      </c>
      <c r="S46">
        <v>0</v>
      </c>
    </row>
    <row r="47" spans="1:19" ht="14.25">
      <c r="A47">
        <v>46</v>
      </c>
      <c r="B47" t="s">
        <v>248</v>
      </c>
      <c r="C47" s="1036" t="s">
        <v>133</v>
      </c>
      <c r="D47" t="s">
        <v>104</v>
      </c>
      <c r="E47" t="s">
        <v>236</v>
      </c>
      <c r="F47" t="s">
        <v>249</v>
      </c>
      <c r="G47">
        <v>1</v>
      </c>
      <c r="H47" t="s">
        <v>134</v>
      </c>
      <c r="I47">
        <v>2</v>
      </c>
      <c r="J47">
        <v>0</v>
      </c>
      <c r="K47">
        <v>0</v>
      </c>
      <c r="L47" s="1015">
        <v>0</v>
      </c>
      <c r="M47" s="1015">
        <v>0</v>
      </c>
      <c r="N47">
        <v>0</v>
      </c>
      <c r="O47">
        <v>0</v>
      </c>
      <c r="P47" t="e">
        <v>#DIV/0!</v>
      </c>
      <c r="Q47" t="s">
        <v>107</v>
      </c>
      <c r="R47">
        <v>0</v>
      </c>
      <c r="S47">
        <v>0</v>
      </c>
    </row>
    <row r="48" spans="1:19" ht="14.25">
      <c r="A48" s="1036">
        <v>47</v>
      </c>
      <c r="B48" t="s">
        <v>250</v>
      </c>
      <c r="C48" s="1036" t="s">
        <v>133</v>
      </c>
      <c r="D48" t="s">
        <v>104</v>
      </c>
      <c r="E48" t="s">
        <v>236</v>
      </c>
      <c r="F48" t="s">
        <v>251</v>
      </c>
      <c r="G48">
        <v>1</v>
      </c>
      <c r="H48" t="s">
        <v>134</v>
      </c>
      <c r="I48">
        <v>1</v>
      </c>
      <c r="J48">
        <v>0</v>
      </c>
      <c r="K48">
        <v>0</v>
      </c>
      <c r="L48" s="1015">
        <v>0</v>
      </c>
      <c r="M48" s="1015">
        <v>0</v>
      </c>
      <c r="N48">
        <v>0</v>
      </c>
      <c r="O48">
        <v>0</v>
      </c>
      <c r="P48" t="e">
        <v>#DIV/0!</v>
      </c>
      <c r="Q48" t="s">
        <v>107</v>
      </c>
      <c r="R48">
        <v>0</v>
      </c>
      <c r="S48">
        <v>0</v>
      </c>
    </row>
    <row r="49" spans="1:19" ht="14.25">
      <c r="A49">
        <v>48</v>
      </c>
      <c r="B49" t="s">
        <v>252</v>
      </c>
      <c r="C49" s="1036" t="s">
        <v>133</v>
      </c>
      <c r="D49" t="s">
        <v>104</v>
      </c>
      <c r="E49" t="s">
        <v>236</v>
      </c>
      <c r="F49" t="s">
        <v>253</v>
      </c>
      <c r="G49">
        <v>1</v>
      </c>
      <c r="H49" t="s">
        <v>134</v>
      </c>
      <c r="I49">
        <v>2</v>
      </c>
      <c r="J49">
        <v>0</v>
      </c>
      <c r="K49">
        <v>0</v>
      </c>
      <c r="L49" s="1015">
        <v>0</v>
      </c>
      <c r="M49" s="1015">
        <v>0</v>
      </c>
      <c r="N49">
        <v>0</v>
      </c>
      <c r="O49">
        <v>0</v>
      </c>
      <c r="P49" t="e">
        <v>#DIV/0!</v>
      </c>
      <c r="Q49" t="s">
        <v>107</v>
      </c>
      <c r="R49">
        <v>0</v>
      </c>
      <c r="S49">
        <v>0</v>
      </c>
    </row>
    <row r="50" spans="1:19" ht="14.25">
      <c r="A50">
        <v>49</v>
      </c>
      <c r="B50" t="s">
        <v>254</v>
      </c>
      <c r="C50" s="1036" t="s">
        <v>133</v>
      </c>
      <c r="D50" t="s">
        <v>104</v>
      </c>
      <c r="E50" t="s">
        <v>225</v>
      </c>
      <c r="F50" t="s">
        <v>255</v>
      </c>
      <c r="G50">
        <v>1</v>
      </c>
      <c r="H50" t="s">
        <v>134</v>
      </c>
      <c r="I50">
        <v>4</v>
      </c>
      <c r="J50">
        <v>0</v>
      </c>
      <c r="K50">
        <v>0</v>
      </c>
      <c r="L50" s="1015">
        <v>0</v>
      </c>
      <c r="M50" s="1015">
        <v>0</v>
      </c>
      <c r="N50">
        <v>0</v>
      </c>
      <c r="O50">
        <v>0</v>
      </c>
      <c r="P50" t="e">
        <v>#DIV/0!</v>
      </c>
      <c r="Q50" t="s">
        <v>107</v>
      </c>
      <c r="R50">
        <v>0</v>
      </c>
      <c r="S50">
        <v>0</v>
      </c>
    </row>
    <row r="51" spans="1:19" ht="14.25">
      <c r="A51">
        <v>50</v>
      </c>
      <c r="B51" t="s">
        <v>256</v>
      </c>
      <c r="C51" s="1036" t="s">
        <v>133</v>
      </c>
      <c r="D51" t="s">
        <v>104</v>
      </c>
      <c r="E51" t="s">
        <v>225</v>
      </c>
      <c r="F51" t="s">
        <v>257</v>
      </c>
      <c r="G51">
        <v>1</v>
      </c>
      <c r="H51" t="s">
        <v>134</v>
      </c>
      <c r="I51">
        <v>4</v>
      </c>
      <c r="J51">
        <v>0</v>
      </c>
      <c r="K51">
        <v>0</v>
      </c>
      <c r="L51" s="1015">
        <v>0</v>
      </c>
      <c r="M51" s="1015">
        <v>0</v>
      </c>
      <c r="N51">
        <v>0</v>
      </c>
      <c r="O51">
        <v>0</v>
      </c>
      <c r="P51" t="e">
        <v>#DIV/0!</v>
      </c>
      <c r="Q51" t="s">
        <v>109</v>
      </c>
      <c r="R51">
        <v>0</v>
      </c>
      <c r="S51">
        <v>0</v>
      </c>
    </row>
    <row r="52" spans="1:19" ht="14.25">
      <c r="A52">
        <v>51</v>
      </c>
      <c r="B52" t="s">
        <v>258</v>
      </c>
      <c r="C52" s="1036" t="s">
        <v>133</v>
      </c>
      <c r="D52" t="s">
        <v>104</v>
      </c>
      <c r="E52" t="s">
        <v>236</v>
      </c>
      <c r="F52" t="s">
        <v>259</v>
      </c>
      <c r="G52">
        <v>1</v>
      </c>
      <c r="H52" t="s">
        <v>134</v>
      </c>
      <c r="I52">
        <v>4</v>
      </c>
      <c r="J52">
        <v>0</v>
      </c>
      <c r="K52">
        <v>0</v>
      </c>
      <c r="L52" s="1015">
        <v>0</v>
      </c>
      <c r="M52" s="1015">
        <v>0</v>
      </c>
      <c r="N52">
        <v>0</v>
      </c>
      <c r="O52">
        <v>0</v>
      </c>
      <c r="P52" t="e">
        <v>#DIV/0!</v>
      </c>
      <c r="Q52" t="s">
        <v>109</v>
      </c>
      <c r="R52">
        <v>0</v>
      </c>
      <c r="S52">
        <v>0</v>
      </c>
    </row>
    <row r="53" spans="1:19" ht="14.25">
      <c r="A53">
        <v>52</v>
      </c>
      <c r="B53" t="s">
        <v>260</v>
      </c>
      <c r="C53" s="1036" t="s">
        <v>133</v>
      </c>
      <c r="D53" t="s">
        <v>104</v>
      </c>
      <c r="E53" t="s">
        <v>225</v>
      </c>
      <c r="F53" t="s">
        <v>261</v>
      </c>
      <c r="G53">
        <v>1</v>
      </c>
      <c r="H53" t="s">
        <v>134</v>
      </c>
      <c r="I53">
        <v>12</v>
      </c>
      <c r="J53">
        <v>1</v>
      </c>
      <c r="K53">
        <v>1</v>
      </c>
      <c r="L53" s="1015">
        <v>8.3333333333333329E-2</v>
      </c>
      <c r="M53" s="1015">
        <v>8.3333333333333329E-2</v>
      </c>
      <c r="N53">
        <v>1</v>
      </c>
      <c r="O53">
        <v>1</v>
      </c>
      <c r="P53">
        <v>1</v>
      </c>
      <c r="Q53" t="s">
        <v>109</v>
      </c>
      <c r="R53">
        <v>0</v>
      </c>
      <c r="S53">
        <v>0</v>
      </c>
    </row>
    <row r="54" spans="1:19" ht="14.25">
      <c r="A54">
        <v>53</v>
      </c>
      <c r="B54" t="s">
        <v>262</v>
      </c>
      <c r="C54" s="1036" t="s">
        <v>133</v>
      </c>
      <c r="D54" t="s">
        <v>104</v>
      </c>
      <c r="E54" t="s">
        <v>225</v>
      </c>
      <c r="F54" t="s">
        <v>263</v>
      </c>
      <c r="G54">
        <v>1</v>
      </c>
      <c r="H54" t="s">
        <v>134</v>
      </c>
      <c r="I54">
        <v>2</v>
      </c>
      <c r="J54">
        <v>0</v>
      </c>
      <c r="K54">
        <v>0</v>
      </c>
      <c r="L54" s="1015">
        <v>0</v>
      </c>
      <c r="M54" s="1015">
        <v>0</v>
      </c>
      <c r="N54">
        <v>0</v>
      </c>
      <c r="O54">
        <v>0</v>
      </c>
      <c r="P54" t="e">
        <v>#DIV/0!</v>
      </c>
      <c r="Q54" t="s">
        <v>109</v>
      </c>
      <c r="R54">
        <v>0</v>
      </c>
      <c r="S54">
        <v>0</v>
      </c>
    </row>
    <row r="55" spans="1:19" ht="14.25">
      <c r="A55">
        <v>54</v>
      </c>
      <c r="B55" t="s">
        <v>264</v>
      </c>
      <c r="C55" s="1036" t="s">
        <v>133</v>
      </c>
      <c r="D55" t="s">
        <v>104</v>
      </c>
      <c r="E55" t="s">
        <v>225</v>
      </c>
      <c r="F55" t="s">
        <v>265</v>
      </c>
      <c r="G55">
        <v>1</v>
      </c>
      <c r="H55" t="s">
        <v>134</v>
      </c>
      <c r="I55">
        <v>4</v>
      </c>
      <c r="J55">
        <v>0</v>
      </c>
      <c r="K55">
        <v>0</v>
      </c>
      <c r="L55" s="1015">
        <v>0</v>
      </c>
      <c r="M55" s="1015">
        <v>0</v>
      </c>
      <c r="N55">
        <v>0</v>
      </c>
      <c r="O55">
        <v>0</v>
      </c>
      <c r="P55" t="e">
        <v>#DIV/0!</v>
      </c>
      <c r="Q55" t="s">
        <v>109</v>
      </c>
      <c r="R55">
        <v>0</v>
      </c>
      <c r="S55">
        <v>0</v>
      </c>
    </row>
    <row r="56" spans="1:19" ht="14.25">
      <c r="A56">
        <v>55</v>
      </c>
      <c r="B56" t="s">
        <v>266</v>
      </c>
      <c r="C56" s="1036" t="s">
        <v>133</v>
      </c>
      <c r="D56" t="s">
        <v>104</v>
      </c>
      <c r="E56" t="s">
        <v>173</v>
      </c>
      <c r="F56" t="s">
        <v>267</v>
      </c>
      <c r="G56">
        <v>1</v>
      </c>
      <c r="H56" t="s">
        <v>134</v>
      </c>
      <c r="I56">
        <v>4</v>
      </c>
      <c r="J56">
        <v>0</v>
      </c>
      <c r="K56">
        <v>0</v>
      </c>
      <c r="L56" s="1015">
        <v>0</v>
      </c>
      <c r="M56" s="1015">
        <v>0</v>
      </c>
      <c r="N56">
        <v>0</v>
      </c>
      <c r="O56">
        <v>0</v>
      </c>
      <c r="P56" t="e">
        <v>#DIV/0!</v>
      </c>
      <c r="Q56" t="s">
        <v>109</v>
      </c>
      <c r="R56">
        <v>0</v>
      </c>
      <c r="S56">
        <v>0</v>
      </c>
    </row>
    <row r="57" spans="1:19" ht="14.25">
      <c r="A57">
        <v>56</v>
      </c>
      <c r="B57" t="s">
        <v>268</v>
      </c>
      <c r="C57" s="1036" t="s">
        <v>133</v>
      </c>
      <c r="D57" t="s">
        <v>104</v>
      </c>
      <c r="E57" t="s">
        <v>225</v>
      </c>
      <c r="F57" t="s">
        <v>269</v>
      </c>
      <c r="G57">
        <v>1</v>
      </c>
      <c r="H57" t="s">
        <v>134</v>
      </c>
      <c r="I57">
        <v>4</v>
      </c>
      <c r="J57">
        <v>0</v>
      </c>
      <c r="K57">
        <v>0</v>
      </c>
      <c r="L57" s="1015">
        <v>0</v>
      </c>
      <c r="M57" s="1015">
        <v>0</v>
      </c>
      <c r="N57">
        <v>0</v>
      </c>
      <c r="O57">
        <v>0</v>
      </c>
      <c r="P57" t="e">
        <v>#DIV/0!</v>
      </c>
      <c r="Q57" t="s">
        <v>109</v>
      </c>
      <c r="R57">
        <v>0</v>
      </c>
      <c r="S57">
        <v>0</v>
      </c>
    </row>
    <row r="58" spans="1:19" ht="14.25">
      <c r="A58">
        <v>57</v>
      </c>
      <c r="B58" t="s">
        <v>270</v>
      </c>
      <c r="C58" s="1036" t="s">
        <v>133</v>
      </c>
      <c r="D58" t="s">
        <v>104</v>
      </c>
      <c r="E58" t="s">
        <v>236</v>
      </c>
      <c r="F58" t="s">
        <v>271</v>
      </c>
      <c r="G58">
        <v>1</v>
      </c>
      <c r="H58" t="s">
        <v>134</v>
      </c>
      <c r="I58">
        <v>4</v>
      </c>
      <c r="J58">
        <v>0</v>
      </c>
      <c r="K58">
        <v>0</v>
      </c>
      <c r="L58" s="1015">
        <v>0</v>
      </c>
      <c r="M58" s="1015">
        <v>0</v>
      </c>
      <c r="N58">
        <v>0</v>
      </c>
      <c r="O58">
        <v>0</v>
      </c>
      <c r="P58" t="e">
        <v>#DIV/0!</v>
      </c>
      <c r="Q58" t="s">
        <v>109</v>
      </c>
      <c r="R58">
        <v>0</v>
      </c>
      <c r="S58">
        <v>0</v>
      </c>
    </row>
    <row r="59" spans="1:19" ht="14.25">
      <c r="A59">
        <v>58</v>
      </c>
      <c r="B59" t="s">
        <v>272</v>
      </c>
      <c r="C59" s="1036" t="s">
        <v>133</v>
      </c>
      <c r="D59" t="s">
        <v>104</v>
      </c>
      <c r="E59" t="s">
        <v>236</v>
      </c>
      <c r="F59" t="s">
        <v>273</v>
      </c>
      <c r="G59">
        <v>1</v>
      </c>
      <c r="H59" t="s">
        <v>134</v>
      </c>
      <c r="I59">
        <v>4</v>
      </c>
      <c r="J59">
        <v>0</v>
      </c>
      <c r="K59">
        <v>0</v>
      </c>
      <c r="L59" s="1015">
        <v>0</v>
      </c>
      <c r="M59" s="1015">
        <v>0</v>
      </c>
      <c r="N59">
        <v>0</v>
      </c>
      <c r="O59">
        <v>0</v>
      </c>
      <c r="P59" t="e">
        <v>#DIV/0!</v>
      </c>
      <c r="Q59" t="s">
        <v>109</v>
      </c>
      <c r="R59">
        <v>0</v>
      </c>
      <c r="S59">
        <v>0</v>
      </c>
    </row>
    <row r="60" spans="1:19" ht="14.25">
      <c r="A60">
        <v>59</v>
      </c>
      <c r="B60" t="s">
        <v>274</v>
      </c>
      <c r="C60" s="1036" t="s">
        <v>133</v>
      </c>
      <c r="D60" t="s">
        <v>104</v>
      </c>
      <c r="E60" t="s">
        <v>225</v>
      </c>
      <c r="F60" t="s">
        <v>275</v>
      </c>
      <c r="G60">
        <v>1</v>
      </c>
      <c r="H60" t="s">
        <v>134</v>
      </c>
      <c r="I60">
        <v>2</v>
      </c>
      <c r="J60">
        <v>0</v>
      </c>
      <c r="K60">
        <v>0</v>
      </c>
      <c r="L60" s="1015">
        <v>0</v>
      </c>
      <c r="M60" s="1015">
        <v>0</v>
      </c>
      <c r="N60">
        <v>0</v>
      </c>
      <c r="O60">
        <v>0</v>
      </c>
      <c r="P60" t="e">
        <v>#DIV/0!</v>
      </c>
      <c r="Q60" t="s">
        <v>109</v>
      </c>
      <c r="R60">
        <v>0</v>
      </c>
      <c r="S60">
        <v>0</v>
      </c>
    </row>
    <row r="61" spans="1:19" ht="14.25">
      <c r="A61">
        <v>60</v>
      </c>
      <c r="B61" t="s">
        <v>276</v>
      </c>
      <c r="C61" s="1036" t="s">
        <v>133</v>
      </c>
      <c r="D61" t="s">
        <v>104</v>
      </c>
      <c r="E61" t="s">
        <v>236</v>
      </c>
      <c r="F61" t="s">
        <v>277</v>
      </c>
      <c r="G61">
        <v>1</v>
      </c>
      <c r="H61" t="s">
        <v>134</v>
      </c>
      <c r="I61">
        <v>4</v>
      </c>
      <c r="J61">
        <v>0</v>
      </c>
      <c r="K61">
        <v>0</v>
      </c>
      <c r="L61" s="1015">
        <v>0</v>
      </c>
      <c r="M61" s="1015">
        <v>0</v>
      </c>
      <c r="N61">
        <v>0</v>
      </c>
      <c r="O61">
        <v>0</v>
      </c>
      <c r="P61" t="e">
        <v>#DIV/0!</v>
      </c>
      <c r="Q61" t="s">
        <v>109</v>
      </c>
      <c r="R61">
        <v>0</v>
      </c>
      <c r="S61">
        <v>0</v>
      </c>
    </row>
    <row r="62" spans="1:19" ht="14.25">
      <c r="A62">
        <v>61</v>
      </c>
      <c r="B62" t="s">
        <v>278</v>
      </c>
      <c r="C62" s="1036" t="s">
        <v>133</v>
      </c>
      <c r="D62" t="s">
        <v>104</v>
      </c>
      <c r="E62" t="s">
        <v>173</v>
      </c>
      <c r="F62" t="s">
        <v>279</v>
      </c>
      <c r="G62">
        <v>1</v>
      </c>
      <c r="H62" t="s">
        <v>134</v>
      </c>
      <c r="I62">
        <v>4</v>
      </c>
      <c r="J62">
        <v>0</v>
      </c>
      <c r="K62">
        <v>0</v>
      </c>
      <c r="L62" s="1015">
        <v>0</v>
      </c>
      <c r="M62" s="1015">
        <v>0</v>
      </c>
      <c r="N62">
        <v>0</v>
      </c>
      <c r="O62">
        <v>0</v>
      </c>
      <c r="P62" t="e">
        <v>#DIV/0!</v>
      </c>
      <c r="Q62" t="s">
        <v>109</v>
      </c>
      <c r="R62">
        <v>0</v>
      </c>
      <c r="S62">
        <v>0</v>
      </c>
    </row>
    <row r="63" spans="1:19" ht="14.25">
      <c r="A63">
        <v>62</v>
      </c>
      <c r="B63" t="s">
        <v>280</v>
      </c>
      <c r="C63" s="1036" t="s">
        <v>133</v>
      </c>
      <c r="D63" t="s">
        <v>104</v>
      </c>
      <c r="E63" t="s">
        <v>225</v>
      </c>
      <c r="F63" t="s">
        <v>281</v>
      </c>
      <c r="G63">
        <v>1</v>
      </c>
      <c r="H63" t="s">
        <v>134</v>
      </c>
      <c r="I63">
        <v>4</v>
      </c>
      <c r="J63">
        <v>0</v>
      </c>
      <c r="K63">
        <v>0</v>
      </c>
      <c r="L63" s="1015">
        <v>0</v>
      </c>
      <c r="M63" s="1015">
        <v>0</v>
      </c>
      <c r="N63">
        <v>0</v>
      </c>
      <c r="O63">
        <v>0</v>
      </c>
      <c r="P63" t="e">
        <v>#DIV/0!</v>
      </c>
      <c r="Q63" t="s">
        <v>109</v>
      </c>
      <c r="R63">
        <v>0</v>
      </c>
      <c r="S63">
        <v>0</v>
      </c>
    </row>
    <row r="64" spans="1:19" ht="14.25">
      <c r="A64">
        <v>63</v>
      </c>
      <c r="B64" t="s">
        <v>282</v>
      </c>
      <c r="C64" s="1036" t="s">
        <v>133</v>
      </c>
      <c r="D64" t="s">
        <v>104</v>
      </c>
      <c r="E64" t="s">
        <v>225</v>
      </c>
      <c r="F64" t="s">
        <v>283</v>
      </c>
      <c r="G64">
        <v>1</v>
      </c>
      <c r="H64" t="s">
        <v>134</v>
      </c>
      <c r="I64">
        <v>2</v>
      </c>
      <c r="J64">
        <v>0</v>
      </c>
      <c r="K64">
        <v>0</v>
      </c>
      <c r="L64" s="1015">
        <v>0</v>
      </c>
      <c r="M64" s="1015">
        <v>0</v>
      </c>
      <c r="N64">
        <v>0</v>
      </c>
      <c r="O64">
        <v>0</v>
      </c>
      <c r="P64" t="e">
        <v>#DIV/0!</v>
      </c>
      <c r="Q64" t="s">
        <v>110</v>
      </c>
      <c r="R64">
        <v>0</v>
      </c>
      <c r="S64">
        <v>0</v>
      </c>
    </row>
    <row r="65" spans="1:19" ht="14.25">
      <c r="A65">
        <v>64</v>
      </c>
      <c r="B65" t="s">
        <v>284</v>
      </c>
      <c r="C65" s="1036" t="s">
        <v>133</v>
      </c>
      <c r="D65" t="s">
        <v>104</v>
      </c>
      <c r="E65" t="s">
        <v>157</v>
      </c>
      <c r="F65" t="s">
        <v>285</v>
      </c>
      <c r="G65">
        <v>1</v>
      </c>
      <c r="H65" t="s">
        <v>134</v>
      </c>
      <c r="I65">
        <v>1</v>
      </c>
      <c r="J65">
        <v>0</v>
      </c>
      <c r="K65">
        <v>0</v>
      </c>
      <c r="L65" s="1015">
        <v>0</v>
      </c>
      <c r="M65" s="1015">
        <v>0</v>
      </c>
      <c r="N65">
        <v>0</v>
      </c>
      <c r="O65">
        <v>0</v>
      </c>
      <c r="P65" t="e">
        <v>#DIV/0!</v>
      </c>
      <c r="Q65" t="s">
        <v>110</v>
      </c>
      <c r="R65">
        <v>0</v>
      </c>
      <c r="S65">
        <v>0</v>
      </c>
    </row>
    <row r="66" spans="1:19" ht="14.25">
      <c r="A66">
        <v>65</v>
      </c>
      <c r="B66" t="s">
        <v>286</v>
      </c>
      <c r="C66" s="1036" t="s">
        <v>133</v>
      </c>
      <c r="D66" t="s">
        <v>104</v>
      </c>
      <c r="E66" t="s">
        <v>157</v>
      </c>
      <c r="F66" t="s">
        <v>287</v>
      </c>
      <c r="G66">
        <v>1</v>
      </c>
      <c r="H66" t="s">
        <v>134</v>
      </c>
      <c r="I66">
        <v>7</v>
      </c>
      <c r="J66">
        <v>0</v>
      </c>
      <c r="K66">
        <v>0</v>
      </c>
      <c r="L66" s="1015">
        <v>0</v>
      </c>
      <c r="M66" s="1015">
        <v>0</v>
      </c>
      <c r="N66">
        <v>0</v>
      </c>
      <c r="O66">
        <v>0</v>
      </c>
      <c r="P66" t="e">
        <v>#DIV/0!</v>
      </c>
      <c r="Q66" t="s">
        <v>110</v>
      </c>
      <c r="R66">
        <v>0</v>
      </c>
      <c r="S66">
        <v>0</v>
      </c>
    </row>
    <row r="67" spans="1:19" ht="14.25">
      <c r="A67">
        <v>66</v>
      </c>
      <c r="B67" t="s">
        <v>288</v>
      </c>
      <c r="C67" s="1036" t="s">
        <v>133</v>
      </c>
      <c r="D67" t="s">
        <v>104</v>
      </c>
      <c r="E67" t="s">
        <v>157</v>
      </c>
      <c r="F67" t="s">
        <v>289</v>
      </c>
      <c r="G67">
        <v>1</v>
      </c>
      <c r="H67" t="s">
        <v>134</v>
      </c>
      <c r="I67">
        <v>1</v>
      </c>
      <c r="J67">
        <v>0</v>
      </c>
      <c r="K67">
        <v>0</v>
      </c>
      <c r="L67" s="1015">
        <v>0</v>
      </c>
      <c r="M67" s="1015">
        <v>0</v>
      </c>
      <c r="N67">
        <v>0</v>
      </c>
      <c r="O67">
        <v>0</v>
      </c>
      <c r="P67" t="e">
        <v>#DIV/0!</v>
      </c>
      <c r="Q67" t="s">
        <v>110</v>
      </c>
      <c r="R67">
        <v>0</v>
      </c>
      <c r="S67">
        <v>0</v>
      </c>
    </row>
    <row r="68" spans="1:19" ht="14.25">
      <c r="A68">
        <v>67</v>
      </c>
      <c r="B68" t="s">
        <v>290</v>
      </c>
      <c r="C68" s="1036" t="s">
        <v>133</v>
      </c>
      <c r="D68" t="s">
        <v>104</v>
      </c>
      <c r="E68" t="s">
        <v>157</v>
      </c>
      <c r="F68" t="s">
        <v>291</v>
      </c>
      <c r="G68">
        <v>1</v>
      </c>
      <c r="H68" t="s">
        <v>134</v>
      </c>
      <c r="I68">
        <v>7</v>
      </c>
      <c r="J68">
        <v>0</v>
      </c>
      <c r="K68">
        <v>0</v>
      </c>
      <c r="L68" s="1015">
        <v>0</v>
      </c>
      <c r="M68" s="1015">
        <v>0</v>
      </c>
      <c r="N68">
        <v>0</v>
      </c>
      <c r="O68">
        <v>0</v>
      </c>
      <c r="P68" t="e">
        <v>#DIV/0!</v>
      </c>
      <c r="Q68" t="s">
        <v>110</v>
      </c>
      <c r="R68">
        <v>0</v>
      </c>
      <c r="S68">
        <v>0</v>
      </c>
    </row>
    <row r="69" spans="1:19" ht="14.25">
      <c r="A69">
        <v>68</v>
      </c>
      <c r="B69" t="s">
        <v>292</v>
      </c>
      <c r="C69" s="1036" t="s">
        <v>133</v>
      </c>
      <c r="D69" t="s">
        <v>104</v>
      </c>
      <c r="E69" t="s">
        <v>157</v>
      </c>
      <c r="F69" t="s">
        <v>293</v>
      </c>
      <c r="G69">
        <v>1</v>
      </c>
      <c r="H69" t="s">
        <v>134</v>
      </c>
      <c r="I69">
        <v>28</v>
      </c>
      <c r="J69">
        <v>0</v>
      </c>
      <c r="K69">
        <v>0</v>
      </c>
      <c r="L69" s="1015">
        <v>0</v>
      </c>
      <c r="M69" s="1015">
        <v>0</v>
      </c>
      <c r="N69">
        <v>0</v>
      </c>
      <c r="O69">
        <v>0</v>
      </c>
      <c r="P69" t="e">
        <v>#DIV/0!</v>
      </c>
      <c r="Q69" t="s">
        <v>110</v>
      </c>
      <c r="R69">
        <v>0</v>
      </c>
      <c r="S69">
        <v>0</v>
      </c>
    </row>
    <row r="70" spans="1:19" ht="14.25">
      <c r="A70">
        <v>69</v>
      </c>
      <c r="B70" t="s">
        <v>294</v>
      </c>
      <c r="C70" s="1036" t="s">
        <v>133</v>
      </c>
      <c r="D70" t="s">
        <v>104</v>
      </c>
      <c r="E70" t="s">
        <v>157</v>
      </c>
      <c r="F70" t="s">
        <v>295</v>
      </c>
      <c r="G70">
        <v>1</v>
      </c>
      <c r="H70" t="s">
        <v>134</v>
      </c>
      <c r="I70">
        <v>1</v>
      </c>
      <c r="J70">
        <v>0</v>
      </c>
      <c r="K70">
        <v>0</v>
      </c>
      <c r="L70" s="1015">
        <v>0</v>
      </c>
      <c r="M70" s="1015">
        <v>0</v>
      </c>
      <c r="N70">
        <v>0</v>
      </c>
      <c r="O70">
        <v>0</v>
      </c>
      <c r="P70" t="e">
        <v>#DIV/0!</v>
      </c>
      <c r="Q70" t="s">
        <v>110</v>
      </c>
      <c r="R70">
        <v>0</v>
      </c>
      <c r="S70">
        <v>0</v>
      </c>
    </row>
    <row r="71" spans="1:19" ht="14.25">
      <c r="A71" s="1036">
        <v>70</v>
      </c>
      <c r="B71" t="s">
        <v>296</v>
      </c>
      <c r="C71" s="1036" t="s">
        <v>133</v>
      </c>
      <c r="D71" t="s">
        <v>104</v>
      </c>
      <c r="E71" t="s">
        <v>157</v>
      </c>
      <c r="F71" t="s">
        <v>297</v>
      </c>
      <c r="G71">
        <v>1</v>
      </c>
      <c r="H71" t="s">
        <v>134</v>
      </c>
      <c r="I71">
        <v>3</v>
      </c>
      <c r="J71">
        <v>0</v>
      </c>
      <c r="K71">
        <v>0</v>
      </c>
      <c r="L71" s="1015">
        <v>0</v>
      </c>
      <c r="M71" s="1015">
        <v>0</v>
      </c>
      <c r="N71">
        <v>0</v>
      </c>
      <c r="O71">
        <v>0</v>
      </c>
      <c r="P71" t="e">
        <v>#DIV/0!</v>
      </c>
      <c r="Q71" t="s">
        <v>110</v>
      </c>
      <c r="R71">
        <v>0</v>
      </c>
      <c r="S71">
        <v>0</v>
      </c>
    </row>
    <row r="72" spans="1:19" ht="14.25">
      <c r="A72">
        <v>71</v>
      </c>
      <c r="B72" t="s">
        <v>298</v>
      </c>
      <c r="C72" s="1036" t="s">
        <v>133</v>
      </c>
      <c r="D72" t="s">
        <v>104</v>
      </c>
      <c r="E72" t="s">
        <v>157</v>
      </c>
      <c r="F72" t="s">
        <v>299</v>
      </c>
      <c r="G72">
        <v>1</v>
      </c>
      <c r="H72" t="s">
        <v>134</v>
      </c>
      <c r="I72">
        <v>4</v>
      </c>
      <c r="J72">
        <v>0</v>
      </c>
      <c r="K72">
        <v>0</v>
      </c>
      <c r="L72" s="1015">
        <v>0</v>
      </c>
      <c r="M72" s="1015">
        <v>0</v>
      </c>
      <c r="N72">
        <v>0</v>
      </c>
      <c r="O72">
        <v>0</v>
      </c>
      <c r="P72" t="e">
        <v>#DIV/0!</v>
      </c>
      <c r="Q72" t="s">
        <v>110</v>
      </c>
      <c r="R72">
        <v>0</v>
      </c>
      <c r="S72">
        <v>0</v>
      </c>
    </row>
    <row r="73" spans="1:19" ht="14.25">
      <c r="A73">
        <v>72</v>
      </c>
      <c r="B73" t="s">
        <v>300</v>
      </c>
      <c r="C73" s="1036" t="s">
        <v>133</v>
      </c>
      <c r="D73" t="s">
        <v>104</v>
      </c>
      <c r="E73" t="s">
        <v>157</v>
      </c>
      <c r="F73" t="s">
        <v>301</v>
      </c>
      <c r="G73">
        <v>1</v>
      </c>
      <c r="H73" t="s">
        <v>134</v>
      </c>
      <c r="I73">
        <v>1</v>
      </c>
      <c r="J73">
        <v>0</v>
      </c>
      <c r="K73">
        <v>0</v>
      </c>
      <c r="L73" s="1015">
        <v>0</v>
      </c>
      <c r="M73" s="1015">
        <v>0</v>
      </c>
      <c r="N73">
        <v>0</v>
      </c>
      <c r="O73">
        <v>0</v>
      </c>
      <c r="P73" t="e">
        <v>#DIV/0!</v>
      </c>
      <c r="Q73" t="s">
        <v>110</v>
      </c>
      <c r="R73">
        <v>0</v>
      </c>
      <c r="S73">
        <v>0</v>
      </c>
    </row>
    <row r="74" spans="1:19" ht="14.25">
      <c r="A74">
        <v>73</v>
      </c>
      <c r="B74" t="s">
        <v>302</v>
      </c>
      <c r="C74" s="1036" t="s">
        <v>133</v>
      </c>
      <c r="D74" t="s">
        <v>104</v>
      </c>
      <c r="E74" t="s">
        <v>157</v>
      </c>
      <c r="F74" t="s">
        <v>303</v>
      </c>
      <c r="G74">
        <v>1</v>
      </c>
      <c r="H74" t="s">
        <v>134</v>
      </c>
      <c r="I74">
        <v>1</v>
      </c>
      <c r="J74">
        <v>0</v>
      </c>
      <c r="K74">
        <v>0</v>
      </c>
      <c r="L74" s="1015">
        <v>0</v>
      </c>
      <c r="M74" s="1015">
        <v>0</v>
      </c>
      <c r="N74">
        <v>0</v>
      </c>
      <c r="O74">
        <v>0</v>
      </c>
      <c r="P74" t="e">
        <v>#DIV/0!</v>
      </c>
      <c r="Q74" t="s">
        <v>110</v>
      </c>
      <c r="R74">
        <v>0</v>
      </c>
      <c r="S74">
        <v>0</v>
      </c>
    </row>
    <row r="75" spans="1:19" ht="14.25">
      <c r="A75">
        <v>74</v>
      </c>
      <c r="B75" t="s">
        <v>304</v>
      </c>
      <c r="C75" s="1036" t="s">
        <v>133</v>
      </c>
      <c r="D75" t="s">
        <v>104</v>
      </c>
      <c r="E75" t="s">
        <v>157</v>
      </c>
      <c r="F75" t="s">
        <v>305</v>
      </c>
      <c r="G75">
        <v>1</v>
      </c>
      <c r="H75" t="s">
        <v>134</v>
      </c>
      <c r="I75">
        <v>8</v>
      </c>
      <c r="J75">
        <v>0</v>
      </c>
      <c r="K75">
        <v>1</v>
      </c>
      <c r="L75" s="1015">
        <v>0</v>
      </c>
      <c r="M75" s="1015">
        <v>0.125</v>
      </c>
      <c r="N75">
        <v>0</v>
      </c>
      <c r="O75">
        <v>1</v>
      </c>
      <c r="P75" t="e">
        <v>#DIV/0!</v>
      </c>
      <c r="Q75" t="s">
        <v>110</v>
      </c>
      <c r="R75">
        <v>1</v>
      </c>
      <c r="S75">
        <v>1</v>
      </c>
    </row>
    <row r="76" spans="1:19" ht="14.25">
      <c r="A76">
        <v>75</v>
      </c>
      <c r="B76" t="s">
        <v>306</v>
      </c>
      <c r="C76" s="1036" t="s">
        <v>133</v>
      </c>
      <c r="D76" t="s">
        <v>104</v>
      </c>
      <c r="E76" t="s">
        <v>157</v>
      </c>
      <c r="F76" t="s">
        <v>307</v>
      </c>
      <c r="G76">
        <v>1</v>
      </c>
      <c r="H76" t="s">
        <v>134</v>
      </c>
      <c r="I76">
        <v>2</v>
      </c>
      <c r="J76">
        <v>0</v>
      </c>
      <c r="K76">
        <v>0</v>
      </c>
      <c r="L76" s="1015">
        <v>0</v>
      </c>
      <c r="M76" s="1015">
        <v>0</v>
      </c>
      <c r="N76">
        <v>0</v>
      </c>
      <c r="O76">
        <v>0</v>
      </c>
      <c r="P76" t="e">
        <v>#DIV/0!</v>
      </c>
      <c r="Q76" t="s">
        <v>110</v>
      </c>
      <c r="R76">
        <v>0</v>
      </c>
      <c r="S76">
        <v>0</v>
      </c>
    </row>
    <row r="77" spans="1:19" ht="14.25">
      <c r="A77">
        <v>76</v>
      </c>
      <c r="B77" t="s">
        <v>308</v>
      </c>
      <c r="C77" s="1036" t="s">
        <v>133</v>
      </c>
      <c r="D77" t="s">
        <v>104</v>
      </c>
      <c r="E77" t="s">
        <v>173</v>
      </c>
      <c r="F77" t="s">
        <v>309</v>
      </c>
      <c r="G77">
        <v>1</v>
      </c>
      <c r="H77" t="s">
        <v>134</v>
      </c>
      <c r="I77">
        <v>2</v>
      </c>
      <c r="J77">
        <v>0</v>
      </c>
      <c r="K77">
        <v>0</v>
      </c>
      <c r="L77" s="1015">
        <v>0</v>
      </c>
      <c r="M77" s="1015">
        <v>0</v>
      </c>
      <c r="N77">
        <v>0</v>
      </c>
      <c r="O77">
        <v>0</v>
      </c>
      <c r="P77" t="e">
        <v>#DIV/0!</v>
      </c>
      <c r="Q77" t="s">
        <v>110</v>
      </c>
      <c r="R77">
        <v>0</v>
      </c>
      <c r="S77">
        <v>0</v>
      </c>
    </row>
    <row r="78" spans="1:19" ht="14.25">
      <c r="A78">
        <v>77</v>
      </c>
      <c r="B78" t="s">
        <v>310</v>
      </c>
      <c r="C78" s="1036" t="s">
        <v>133</v>
      </c>
      <c r="D78" t="s">
        <v>104</v>
      </c>
      <c r="E78" t="s">
        <v>173</v>
      </c>
      <c r="F78" t="s">
        <v>311</v>
      </c>
      <c r="G78">
        <v>1</v>
      </c>
      <c r="H78" t="s">
        <v>134</v>
      </c>
      <c r="I78">
        <v>10</v>
      </c>
      <c r="J78">
        <v>0</v>
      </c>
      <c r="K78">
        <v>0</v>
      </c>
      <c r="L78" s="1015">
        <v>0</v>
      </c>
      <c r="M78" s="1015">
        <v>0</v>
      </c>
      <c r="N78">
        <v>0</v>
      </c>
      <c r="O78">
        <v>0</v>
      </c>
      <c r="P78" t="e">
        <v>#DIV/0!</v>
      </c>
      <c r="Q78" t="s">
        <v>110</v>
      </c>
      <c r="R78">
        <v>0</v>
      </c>
      <c r="S78">
        <v>0</v>
      </c>
    </row>
    <row r="79" spans="1:19" ht="14.25">
      <c r="A79">
        <v>78</v>
      </c>
      <c r="B79" t="s">
        <v>312</v>
      </c>
      <c r="C79" s="1036" t="s">
        <v>133</v>
      </c>
      <c r="D79" t="s">
        <v>104</v>
      </c>
      <c r="E79" t="s">
        <v>173</v>
      </c>
      <c r="F79" t="s">
        <v>313</v>
      </c>
      <c r="G79">
        <v>1</v>
      </c>
      <c r="H79" t="s">
        <v>134</v>
      </c>
      <c r="I79">
        <v>2</v>
      </c>
      <c r="J79">
        <v>0</v>
      </c>
      <c r="K79">
        <v>0</v>
      </c>
      <c r="L79" s="1015">
        <v>0</v>
      </c>
      <c r="M79" s="1015">
        <v>0</v>
      </c>
      <c r="N79">
        <v>0</v>
      </c>
      <c r="O79">
        <v>0</v>
      </c>
      <c r="P79" t="e">
        <v>#DIV/0!</v>
      </c>
      <c r="Q79" t="s">
        <v>110</v>
      </c>
      <c r="R79">
        <v>0</v>
      </c>
      <c r="S79">
        <v>0</v>
      </c>
    </row>
    <row r="80" spans="1:19" ht="14.25">
      <c r="A80">
        <v>79</v>
      </c>
      <c r="B80" t="s">
        <v>314</v>
      </c>
      <c r="C80" s="1036" t="s">
        <v>133</v>
      </c>
      <c r="D80" t="s">
        <v>104</v>
      </c>
      <c r="E80" t="s">
        <v>173</v>
      </c>
      <c r="F80" t="s">
        <v>315</v>
      </c>
      <c r="G80">
        <v>1</v>
      </c>
      <c r="H80" t="s">
        <v>134</v>
      </c>
      <c r="I80">
        <v>1</v>
      </c>
      <c r="J80">
        <v>0</v>
      </c>
      <c r="K80">
        <v>0</v>
      </c>
      <c r="L80" s="1015">
        <v>0</v>
      </c>
      <c r="M80" s="1015">
        <v>0</v>
      </c>
      <c r="N80">
        <v>0</v>
      </c>
      <c r="O80">
        <v>0</v>
      </c>
      <c r="P80" t="e">
        <v>#DIV/0!</v>
      </c>
      <c r="Q80" t="s">
        <v>110</v>
      </c>
      <c r="R80">
        <v>0</v>
      </c>
      <c r="S80">
        <v>0</v>
      </c>
    </row>
    <row r="81" spans="1:19" ht="14.25">
      <c r="A81">
        <v>80</v>
      </c>
      <c r="B81" t="s">
        <v>316</v>
      </c>
      <c r="C81" s="1036" t="s">
        <v>133</v>
      </c>
      <c r="D81" t="s">
        <v>104</v>
      </c>
      <c r="E81" t="s">
        <v>173</v>
      </c>
      <c r="F81" t="s">
        <v>317</v>
      </c>
      <c r="G81">
        <v>1</v>
      </c>
      <c r="H81" t="s">
        <v>134</v>
      </c>
      <c r="I81">
        <v>2</v>
      </c>
      <c r="J81">
        <v>0</v>
      </c>
      <c r="K81">
        <v>0</v>
      </c>
      <c r="L81" s="1015">
        <v>0</v>
      </c>
      <c r="M81" s="1015">
        <v>0</v>
      </c>
      <c r="N81">
        <v>0</v>
      </c>
      <c r="O81">
        <v>0</v>
      </c>
      <c r="P81" t="e">
        <v>#DIV/0!</v>
      </c>
      <c r="Q81" t="s">
        <v>110</v>
      </c>
      <c r="R81">
        <v>0</v>
      </c>
      <c r="S81">
        <v>0</v>
      </c>
    </row>
    <row r="82" spans="1:19" ht="14.25">
      <c r="A82">
        <v>81</v>
      </c>
      <c r="B82" t="s">
        <v>318</v>
      </c>
      <c r="C82" s="1036" t="s">
        <v>133</v>
      </c>
      <c r="D82" t="s">
        <v>104</v>
      </c>
      <c r="E82" t="s">
        <v>173</v>
      </c>
      <c r="F82" t="s">
        <v>319</v>
      </c>
      <c r="G82">
        <v>1</v>
      </c>
      <c r="H82" t="s">
        <v>134</v>
      </c>
      <c r="I82">
        <v>2</v>
      </c>
      <c r="J82">
        <v>0</v>
      </c>
      <c r="K82">
        <v>0</v>
      </c>
      <c r="L82" s="1015">
        <v>0</v>
      </c>
      <c r="M82" s="1015">
        <v>0</v>
      </c>
      <c r="N82">
        <v>0</v>
      </c>
      <c r="O82">
        <v>0</v>
      </c>
      <c r="P82" t="e">
        <v>#DIV/0!</v>
      </c>
      <c r="Q82" t="s">
        <v>110</v>
      </c>
      <c r="R82">
        <v>0</v>
      </c>
      <c r="S82">
        <v>0</v>
      </c>
    </row>
    <row r="83" spans="1:19" ht="14.25">
      <c r="A83">
        <v>82</v>
      </c>
      <c r="B83" t="s">
        <v>320</v>
      </c>
      <c r="C83" s="1036" t="s">
        <v>133</v>
      </c>
      <c r="D83" t="s">
        <v>104</v>
      </c>
      <c r="E83" t="s">
        <v>173</v>
      </c>
      <c r="F83" t="s">
        <v>321</v>
      </c>
      <c r="G83">
        <v>1</v>
      </c>
      <c r="H83" t="s">
        <v>134</v>
      </c>
      <c r="I83">
        <v>2</v>
      </c>
      <c r="J83">
        <v>0</v>
      </c>
      <c r="K83">
        <v>0</v>
      </c>
      <c r="L83" s="1015">
        <v>0</v>
      </c>
      <c r="M83" s="1015">
        <v>0</v>
      </c>
      <c r="N83">
        <v>0</v>
      </c>
      <c r="O83">
        <v>0</v>
      </c>
      <c r="P83" t="e">
        <v>#DIV/0!</v>
      </c>
      <c r="Q83" t="s">
        <v>110</v>
      </c>
      <c r="R83">
        <v>0</v>
      </c>
      <c r="S83">
        <v>0</v>
      </c>
    </row>
    <row r="84" spans="1:19" ht="14.25">
      <c r="A84">
        <v>83</v>
      </c>
      <c r="B84" t="s">
        <v>322</v>
      </c>
      <c r="C84" s="1036" t="s">
        <v>133</v>
      </c>
      <c r="D84" t="s">
        <v>104</v>
      </c>
      <c r="E84" t="s">
        <v>173</v>
      </c>
      <c r="F84" t="s">
        <v>323</v>
      </c>
      <c r="G84">
        <v>1</v>
      </c>
      <c r="H84" t="s">
        <v>134</v>
      </c>
      <c r="I84">
        <v>2</v>
      </c>
      <c r="J84">
        <v>0</v>
      </c>
      <c r="K84">
        <v>0</v>
      </c>
      <c r="L84" s="1015">
        <v>0</v>
      </c>
      <c r="M84" s="1015">
        <v>0</v>
      </c>
      <c r="N84">
        <v>0</v>
      </c>
      <c r="O84">
        <v>0</v>
      </c>
      <c r="P84" t="e">
        <v>#DIV/0!</v>
      </c>
      <c r="Q84" t="s">
        <v>110</v>
      </c>
      <c r="R84">
        <v>0</v>
      </c>
      <c r="S84">
        <v>0</v>
      </c>
    </row>
    <row r="85" spans="1:19" ht="14.25">
      <c r="A85">
        <v>84</v>
      </c>
      <c r="B85" t="s">
        <v>324</v>
      </c>
      <c r="C85" s="1036" t="s">
        <v>133</v>
      </c>
      <c r="D85" t="s">
        <v>104</v>
      </c>
      <c r="E85" t="s">
        <v>173</v>
      </c>
      <c r="F85" t="s">
        <v>325</v>
      </c>
      <c r="G85">
        <v>1</v>
      </c>
      <c r="H85" t="s">
        <v>134</v>
      </c>
      <c r="I85">
        <v>3</v>
      </c>
      <c r="J85">
        <v>0</v>
      </c>
      <c r="K85">
        <v>0</v>
      </c>
      <c r="L85" s="1015">
        <v>0</v>
      </c>
      <c r="M85" s="1015">
        <v>0</v>
      </c>
      <c r="N85">
        <v>0</v>
      </c>
      <c r="O85">
        <v>0</v>
      </c>
      <c r="P85" t="e">
        <v>#DIV/0!</v>
      </c>
      <c r="Q85" t="s">
        <v>110</v>
      </c>
      <c r="R85">
        <v>0</v>
      </c>
      <c r="S85">
        <v>0</v>
      </c>
    </row>
    <row r="86" spans="1:19" ht="14.25">
      <c r="A86">
        <v>85</v>
      </c>
      <c r="B86" t="s">
        <v>326</v>
      </c>
      <c r="C86" s="1036" t="s">
        <v>133</v>
      </c>
      <c r="D86" t="s">
        <v>104</v>
      </c>
      <c r="E86" t="s">
        <v>173</v>
      </c>
      <c r="F86" t="s">
        <v>327</v>
      </c>
      <c r="G86">
        <v>1</v>
      </c>
      <c r="H86" t="s">
        <v>134</v>
      </c>
      <c r="I86">
        <v>1</v>
      </c>
      <c r="J86">
        <v>0</v>
      </c>
      <c r="K86">
        <v>0</v>
      </c>
      <c r="L86" s="1015">
        <v>0</v>
      </c>
      <c r="M86" s="1015">
        <v>0</v>
      </c>
      <c r="N86">
        <v>0</v>
      </c>
      <c r="O86">
        <v>0</v>
      </c>
      <c r="P86" t="e">
        <v>#DIV/0!</v>
      </c>
      <c r="Q86" t="s">
        <v>110</v>
      </c>
      <c r="R86">
        <v>0</v>
      </c>
      <c r="S86">
        <v>0</v>
      </c>
    </row>
    <row r="87" spans="1:19" ht="14.25">
      <c r="A87">
        <v>86</v>
      </c>
      <c r="B87" t="s">
        <v>328</v>
      </c>
      <c r="C87" s="1036" t="s">
        <v>133</v>
      </c>
      <c r="D87" t="s">
        <v>104</v>
      </c>
      <c r="E87" t="s">
        <v>173</v>
      </c>
      <c r="F87" t="s">
        <v>329</v>
      </c>
      <c r="G87">
        <v>1</v>
      </c>
      <c r="H87" t="s">
        <v>134</v>
      </c>
      <c r="I87">
        <v>2</v>
      </c>
      <c r="J87">
        <v>0</v>
      </c>
      <c r="K87">
        <v>0</v>
      </c>
      <c r="L87" s="1015">
        <v>0</v>
      </c>
      <c r="M87" s="1015">
        <v>0</v>
      </c>
      <c r="N87">
        <v>0</v>
      </c>
      <c r="O87">
        <v>0</v>
      </c>
      <c r="P87" t="e">
        <v>#DIV/0!</v>
      </c>
      <c r="Q87" t="s">
        <v>110</v>
      </c>
      <c r="R87">
        <v>0</v>
      </c>
      <c r="S87">
        <v>0</v>
      </c>
    </row>
    <row r="88" spans="1:19" ht="14.25">
      <c r="A88">
        <v>87</v>
      </c>
      <c r="B88" t="s">
        <v>330</v>
      </c>
      <c r="C88" s="1036" t="s">
        <v>133</v>
      </c>
      <c r="D88" t="s">
        <v>104</v>
      </c>
      <c r="E88" t="s">
        <v>173</v>
      </c>
      <c r="F88" t="s">
        <v>331</v>
      </c>
      <c r="G88">
        <v>1</v>
      </c>
      <c r="H88" t="s">
        <v>134</v>
      </c>
      <c r="I88">
        <v>1</v>
      </c>
      <c r="J88">
        <v>0</v>
      </c>
      <c r="K88">
        <v>0</v>
      </c>
      <c r="L88" s="1015">
        <v>0</v>
      </c>
      <c r="M88" s="1015">
        <v>0</v>
      </c>
      <c r="N88">
        <v>0</v>
      </c>
      <c r="O88">
        <v>0</v>
      </c>
      <c r="P88" t="e">
        <v>#DIV/0!</v>
      </c>
      <c r="Q88" t="s">
        <v>110</v>
      </c>
      <c r="R88">
        <v>0</v>
      </c>
      <c r="S88">
        <v>0</v>
      </c>
    </row>
    <row r="89" spans="1:19" ht="14.25">
      <c r="A89">
        <v>88</v>
      </c>
      <c r="B89" t="s">
        <v>332</v>
      </c>
      <c r="C89" s="1036" t="s">
        <v>133</v>
      </c>
      <c r="D89" t="s">
        <v>104</v>
      </c>
      <c r="E89" t="s">
        <v>173</v>
      </c>
      <c r="F89" t="s">
        <v>333</v>
      </c>
      <c r="G89">
        <v>1</v>
      </c>
      <c r="H89" t="s">
        <v>134</v>
      </c>
      <c r="I89">
        <v>2</v>
      </c>
      <c r="J89">
        <v>0</v>
      </c>
      <c r="K89">
        <v>0</v>
      </c>
      <c r="L89" s="1015">
        <v>0</v>
      </c>
      <c r="M89" s="1015">
        <v>0</v>
      </c>
      <c r="N89">
        <v>0</v>
      </c>
      <c r="O89">
        <v>0</v>
      </c>
      <c r="P89" t="e">
        <v>#DIV/0!</v>
      </c>
      <c r="Q89" t="s">
        <v>110</v>
      </c>
      <c r="R89">
        <v>0</v>
      </c>
      <c r="S89">
        <v>0</v>
      </c>
    </row>
    <row r="90" spans="1:19" ht="14.25">
      <c r="A90">
        <v>89</v>
      </c>
      <c r="B90" t="s">
        <v>334</v>
      </c>
      <c r="C90" s="1036" t="s">
        <v>133</v>
      </c>
      <c r="D90" t="s">
        <v>104</v>
      </c>
      <c r="E90" t="s">
        <v>155</v>
      </c>
      <c r="F90" t="s">
        <v>335</v>
      </c>
      <c r="G90">
        <v>1</v>
      </c>
      <c r="H90" t="s">
        <v>134</v>
      </c>
      <c r="I90">
        <v>2</v>
      </c>
      <c r="J90">
        <v>0</v>
      </c>
      <c r="K90">
        <v>0</v>
      </c>
      <c r="L90" s="1015">
        <v>0</v>
      </c>
      <c r="M90" s="1015">
        <v>0</v>
      </c>
      <c r="N90">
        <v>0</v>
      </c>
      <c r="O90">
        <v>0</v>
      </c>
      <c r="P90" t="e">
        <v>#DIV/0!</v>
      </c>
      <c r="Q90" t="s">
        <v>110</v>
      </c>
      <c r="R90">
        <v>0</v>
      </c>
      <c r="S90">
        <v>0</v>
      </c>
    </row>
    <row r="91" spans="1:19" ht="14.25">
      <c r="A91">
        <v>90</v>
      </c>
      <c r="B91" t="s">
        <v>336</v>
      </c>
      <c r="C91" s="1036" t="s">
        <v>133</v>
      </c>
      <c r="D91" t="s">
        <v>104</v>
      </c>
      <c r="E91" t="s">
        <v>155</v>
      </c>
      <c r="F91" t="s">
        <v>337</v>
      </c>
      <c r="G91">
        <v>1</v>
      </c>
      <c r="H91" t="s">
        <v>134</v>
      </c>
      <c r="I91">
        <v>4</v>
      </c>
      <c r="J91">
        <v>0</v>
      </c>
      <c r="K91">
        <v>0</v>
      </c>
      <c r="L91" s="1015">
        <v>0</v>
      </c>
      <c r="M91" s="1015">
        <v>0</v>
      </c>
      <c r="N91">
        <v>0</v>
      </c>
      <c r="O91">
        <v>0</v>
      </c>
      <c r="P91" t="e">
        <v>#DIV/0!</v>
      </c>
      <c r="Q91" t="s">
        <v>110</v>
      </c>
      <c r="R91">
        <v>0</v>
      </c>
      <c r="S91">
        <v>0</v>
      </c>
    </row>
    <row r="92" spans="1:19" ht="14.25">
      <c r="A92">
        <v>91</v>
      </c>
      <c r="B92" t="s">
        <v>338</v>
      </c>
      <c r="C92" s="1036" t="s">
        <v>133</v>
      </c>
      <c r="D92" t="s">
        <v>104</v>
      </c>
      <c r="E92" t="s">
        <v>155</v>
      </c>
      <c r="F92" t="s">
        <v>339</v>
      </c>
      <c r="G92">
        <v>1</v>
      </c>
      <c r="H92" t="s">
        <v>134</v>
      </c>
      <c r="I92">
        <v>2</v>
      </c>
      <c r="J92">
        <v>0</v>
      </c>
      <c r="K92">
        <v>0</v>
      </c>
      <c r="L92" s="1015">
        <v>0</v>
      </c>
      <c r="M92" s="1015">
        <v>0</v>
      </c>
      <c r="N92">
        <v>0</v>
      </c>
      <c r="O92">
        <v>0</v>
      </c>
      <c r="P92" t="e">
        <v>#DIV/0!</v>
      </c>
      <c r="Q92" t="s">
        <v>110</v>
      </c>
      <c r="R92">
        <v>0</v>
      </c>
      <c r="S92">
        <v>0</v>
      </c>
    </row>
    <row r="93" spans="1:19" ht="14.25">
      <c r="A93">
        <v>92</v>
      </c>
      <c r="B93" t="s">
        <v>340</v>
      </c>
      <c r="C93" s="1036" t="s">
        <v>133</v>
      </c>
      <c r="D93" t="s">
        <v>104</v>
      </c>
      <c r="E93" t="s">
        <v>155</v>
      </c>
      <c r="F93" t="s">
        <v>341</v>
      </c>
      <c r="G93">
        <v>1</v>
      </c>
      <c r="H93" t="s">
        <v>134</v>
      </c>
      <c r="I93">
        <v>3</v>
      </c>
      <c r="J93">
        <v>0</v>
      </c>
      <c r="K93">
        <v>0</v>
      </c>
      <c r="L93" s="1015">
        <v>0</v>
      </c>
      <c r="M93" s="1015">
        <v>0</v>
      </c>
      <c r="N93">
        <v>0</v>
      </c>
      <c r="O93">
        <v>0</v>
      </c>
      <c r="P93" t="e">
        <v>#DIV/0!</v>
      </c>
      <c r="Q93" t="s">
        <v>110</v>
      </c>
      <c r="R93">
        <v>0</v>
      </c>
      <c r="S93">
        <v>0</v>
      </c>
    </row>
    <row r="94" spans="1:19" ht="14.25">
      <c r="A94" s="1036">
        <v>93</v>
      </c>
      <c r="B94" t="s">
        <v>342</v>
      </c>
      <c r="C94" s="1036" t="s">
        <v>133</v>
      </c>
      <c r="D94" t="s">
        <v>104</v>
      </c>
      <c r="E94" t="s">
        <v>155</v>
      </c>
      <c r="F94" t="s">
        <v>343</v>
      </c>
      <c r="G94">
        <v>1</v>
      </c>
      <c r="H94" t="s">
        <v>134</v>
      </c>
      <c r="I94">
        <v>2</v>
      </c>
      <c r="J94">
        <v>0</v>
      </c>
      <c r="K94">
        <v>0</v>
      </c>
      <c r="L94" s="1015">
        <v>0</v>
      </c>
      <c r="M94" s="1015">
        <v>0</v>
      </c>
      <c r="N94">
        <v>0</v>
      </c>
      <c r="O94">
        <v>0</v>
      </c>
      <c r="P94" t="e">
        <v>#DIV/0!</v>
      </c>
      <c r="Q94" t="s">
        <v>110</v>
      </c>
      <c r="R94">
        <v>0</v>
      </c>
      <c r="S94">
        <v>0</v>
      </c>
    </row>
    <row r="95" spans="1:19" ht="14.25">
      <c r="A95">
        <v>94</v>
      </c>
      <c r="B95" t="s">
        <v>344</v>
      </c>
      <c r="C95" s="1036" t="s">
        <v>133</v>
      </c>
      <c r="D95" t="s">
        <v>104</v>
      </c>
      <c r="E95" t="s">
        <v>155</v>
      </c>
      <c r="F95" t="s">
        <v>345</v>
      </c>
      <c r="G95">
        <v>1</v>
      </c>
      <c r="H95" t="s">
        <v>134</v>
      </c>
      <c r="I95">
        <v>3</v>
      </c>
      <c r="J95">
        <v>0</v>
      </c>
      <c r="K95">
        <v>0</v>
      </c>
      <c r="L95" s="1015">
        <v>0</v>
      </c>
      <c r="M95" s="1015">
        <v>0</v>
      </c>
      <c r="N95">
        <v>0</v>
      </c>
      <c r="O95">
        <v>0</v>
      </c>
      <c r="P95" t="e">
        <v>#DIV/0!</v>
      </c>
      <c r="Q95" t="s">
        <v>110</v>
      </c>
      <c r="R95">
        <v>0</v>
      </c>
      <c r="S95">
        <v>0</v>
      </c>
    </row>
    <row r="96" spans="1:19" ht="14.25">
      <c r="A96">
        <v>95</v>
      </c>
      <c r="B96" t="s">
        <v>346</v>
      </c>
      <c r="C96" s="1036" t="s">
        <v>133</v>
      </c>
      <c r="D96" t="s">
        <v>104</v>
      </c>
      <c r="E96" t="s">
        <v>155</v>
      </c>
      <c r="F96" t="s">
        <v>347</v>
      </c>
      <c r="G96">
        <v>1</v>
      </c>
      <c r="H96" t="s">
        <v>134</v>
      </c>
      <c r="I96">
        <v>2</v>
      </c>
      <c r="J96">
        <v>0</v>
      </c>
      <c r="K96">
        <v>0</v>
      </c>
      <c r="L96" s="1015">
        <v>0</v>
      </c>
      <c r="M96" s="1015">
        <v>0</v>
      </c>
      <c r="N96">
        <v>0</v>
      </c>
      <c r="O96">
        <v>0</v>
      </c>
      <c r="P96" t="e">
        <v>#DIV/0!</v>
      </c>
      <c r="Q96" t="s">
        <v>110</v>
      </c>
      <c r="R96">
        <v>0</v>
      </c>
      <c r="S96">
        <v>0</v>
      </c>
    </row>
    <row r="97" spans="1:19" ht="14.25">
      <c r="A97">
        <v>96</v>
      </c>
      <c r="B97" t="s">
        <v>348</v>
      </c>
      <c r="C97" s="1036" t="s">
        <v>133</v>
      </c>
      <c r="D97" t="s">
        <v>104</v>
      </c>
      <c r="E97" t="s">
        <v>155</v>
      </c>
      <c r="F97" t="s">
        <v>349</v>
      </c>
      <c r="G97">
        <v>1</v>
      </c>
      <c r="H97" t="s">
        <v>134</v>
      </c>
      <c r="I97">
        <v>2</v>
      </c>
      <c r="J97">
        <v>0</v>
      </c>
      <c r="K97">
        <v>0</v>
      </c>
      <c r="L97" s="1015">
        <v>0</v>
      </c>
      <c r="M97" s="1015">
        <v>0</v>
      </c>
      <c r="N97">
        <v>0</v>
      </c>
      <c r="O97">
        <v>0</v>
      </c>
      <c r="P97" t="e">
        <v>#DIV/0!</v>
      </c>
      <c r="Q97" t="s">
        <v>110</v>
      </c>
      <c r="R97">
        <v>0</v>
      </c>
      <c r="S97">
        <v>0</v>
      </c>
    </row>
    <row r="98" spans="1:19" ht="14.25">
      <c r="A98">
        <v>97</v>
      </c>
      <c r="B98" t="s">
        <v>350</v>
      </c>
      <c r="C98" s="1036" t="s">
        <v>133</v>
      </c>
      <c r="D98" t="s">
        <v>104</v>
      </c>
      <c r="E98" t="s">
        <v>155</v>
      </c>
      <c r="F98" t="s">
        <v>351</v>
      </c>
      <c r="G98">
        <v>1</v>
      </c>
      <c r="H98" t="s">
        <v>134</v>
      </c>
      <c r="I98">
        <v>2</v>
      </c>
      <c r="J98">
        <v>0</v>
      </c>
      <c r="K98">
        <v>0</v>
      </c>
      <c r="L98" s="1015">
        <v>0</v>
      </c>
      <c r="M98" s="1015">
        <v>0</v>
      </c>
      <c r="N98">
        <v>0</v>
      </c>
      <c r="O98">
        <v>0</v>
      </c>
      <c r="P98" t="e">
        <v>#DIV/0!</v>
      </c>
      <c r="Q98" t="s">
        <v>110</v>
      </c>
      <c r="R98">
        <v>0</v>
      </c>
      <c r="S98">
        <v>0</v>
      </c>
    </row>
    <row r="99" spans="1:19" ht="14.25">
      <c r="A99">
        <v>98</v>
      </c>
      <c r="B99" t="s">
        <v>352</v>
      </c>
      <c r="C99" s="1036" t="s">
        <v>133</v>
      </c>
      <c r="D99" t="s">
        <v>104</v>
      </c>
      <c r="E99" t="s">
        <v>157</v>
      </c>
      <c r="F99" t="s">
        <v>353</v>
      </c>
      <c r="G99">
        <v>1</v>
      </c>
      <c r="H99" t="s">
        <v>134</v>
      </c>
      <c r="I99">
        <v>1</v>
      </c>
      <c r="J99">
        <v>0</v>
      </c>
      <c r="K99">
        <v>0</v>
      </c>
      <c r="L99" s="1015">
        <v>0</v>
      </c>
      <c r="M99" s="1015">
        <v>0</v>
      </c>
      <c r="N99">
        <v>0</v>
      </c>
      <c r="O99">
        <v>0</v>
      </c>
      <c r="P99" t="e">
        <v>#DIV/0!</v>
      </c>
      <c r="Q99" t="s">
        <v>110</v>
      </c>
      <c r="R99">
        <v>0</v>
      </c>
      <c r="S99">
        <v>0</v>
      </c>
    </row>
    <row r="100" spans="1:19" ht="14.25">
      <c r="A100">
        <v>99</v>
      </c>
      <c r="B100" t="s">
        <v>354</v>
      </c>
      <c r="C100" s="1036" t="s">
        <v>133</v>
      </c>
      <c r="D100" t="s">
        <v>104</v>
      </c>
      <c r="E100" t="s">
        <v>168</v>
      </c>
      <c r="F100" t="s">
        <v>355</v>
      </c>
      <c r="G100">
        <v>1</v>
      </c>
      <c r="H100" t="s">
        <v>134</v>
      </c>
      <c r="I100">
        <v>6</v>
      </c>
      <c r="J100">
        <v>0</v>
      </c>
      <c r="K100">
        <v>0</v>
      </c>
      <c r="L100" s="1015">
        <v>0</v>
      </c>
      <c r="M100" s="1015">
        <v>0</v>
      </c>
      <c r="N100">
        <v>0</v>
      </c>
      <c r="O100">
        <v>0</v>
      </c>
      <c r="P100" t="e">
        <v>#DIV/0!</v>
      </c>
      <c r="Q100" t="s">
        <v>110</v>
      </c>
      <c r="R100">
        <v>0</v>
      </c>
      <c r="S100">
        <v>0</v>
      </c>
    </row>
    <row r="101" spans="1:19" ht="14.25">
      <c r="A101">
        <v>100</v>
      </c>
      <c r="B101" t="s">
        <v>356</v>
      </c>
      <c r="C101" s="1036" t="s">
        <v>133</v>
      </c>
      <c r="D101" t="s">
        <v>104</v>
      </c>
      <c r="E101" t="s">
        <v>168</v>
      </c>
      <c r="F101" t="s">
        <v>357</v>
      </c>
      <c r="G101">
        <v>1</v>
      </c>
      <c r="H101" t="s">
        <v>134</v>
      </c>
      <c r="I101">
        <v>2</v>
      </c>
      <c r="J101">
        <v>0</v>
      </c>
      <c r="K101">
        <v>0</v>
      </c>
      <c r="L101" s="1015">
        <v>0</v>
      </c>
      <c r="M101" s="1015">
        <v>0</v>
      </c>
      <c r="N101">
        <v>0</v>
      </c>
      <c r="O101">
        <v>0</v>
      </c>
      <c r="P101" t="e">
        <v>#DIV/0!</v>
      </c>
      <c r="Q101" t="s">
        <v>110</v>
      </c>
      <c r="R101">
        <v>0</v>
      </c>
      <c r="S101">
        <v>0</v>
      </c>
    </row>
    <row r="102" spans="1:19" ht="14.25">
      <c r="A102">
        <v>1</v>
      </c>
      <c r="B102" t="s">
        <v>154</v>
      </c>
      <c r="C102" s="1036" t="s">
        <v>133</v>
      </c>
      <c r="D102" t="s">
        <v>104</v>
      </c>
      <c r="E102" t="s">
        <v>155</v>
      </c>
      <c r="F102" t="s">
        <v>156</v>
      </c>
      <c r="G102">
        <v>2</v>
      </c>
      <c r="H102" t="s">
        <v>135</v>
      </c>
      <c r="I102">
        <v>2</v>
      </c>
      <c r="J102">
        <v>0</v>
      </c>
      <c r="K102">
        <v>0</v>
      </c>
      <c r="L102" s="1015">
        <v>0</v>
      </c>
      <c r="M102" s="1015">
        <v>0</v>
      </c>
      <c r="N102">
        <v>0</v>
      </c>
      <c r="O102">
        <v>0</v>
      </c>
      <c r="P102" t="e">
        <v>#DIV/0!</v>
      </c>
      <c r="Q102" t="s">
        <v>105</v>
      </c>
      <c r="R102">
        <v>0</v>
      </c>
      <c r="S102">
        <v>0</v>
      </c>
    </row>
    <row r="103" spans="1:19" ht="14.25">
      <c r="A103">
        <v>2</v>
      </c>
      <c r="B103" t="s">
        <v>154</v>
      </c>
      <c r="C103" s="1036" t="s">
        <v>133</v>
      </c>
      <c r="D103" t="s">
        <v>104</v>
      </c>
      <c r="E103" t="s">
        <v>157</v>
      </c>
      <c r="F103" t="s">
        <v>158</v>
      </c>
      <c r="G103">
        <v>2</v>
      </c>
      <c r="H103" t="s">
        <v>135</v>
      </c>
      <c r="I103">
        <v>1</v>
      </c>
      <c r="J103">
        <v>0</v>
      </c>
      <c r="K103">
        <v>0</v>
      </c>
      <c r="L103" s="1015">
        <v>0</v>
      </c>
      <c r="M103" s="1015">
        <v>0</v>
      </c>
      <c r="N103">
        <v>0</v>
      </c>
      <c r="O103">
        <v>0</v>
      </c>
      <c r="P103" t="e">
        <v>#DIV/0!</v>
      </c>
      <c r="Q103" t="s">
        <v>105</v>
      </c>
      <c r="R103">
        <v>0</v>
      </c>
      <c r="S103">
        <v>0</v>
      </c>
    </row>
    <row r="104" spans="1:19" ht="14.25">
      <c r="A104">
        <v>3</v>
      </c>
      <c r="B104" t="s">
        <v>159</v>
      </c>
      <c r="C104" s="1036" t="s">
        <v>133</v>
      </c>
      <c r="D104" t="s">
        <v>104</v>
      </c>
      <c r="E104" t="s">
        <v>157</v>
      </c>
      <c r="F104" t="s">
        <v>160</v>
      </c>
      <c r="G104">
        <v>2</v>
      </c>
      <c r="H104" t="s">
        <v>135</v>
      </c>
      <c r="I104">
        <v>2</v>
      </c>
      <c r="J104">
        <v>0</v>
      </c>
      <c r="K104">
        <v>0</v>
      </c>
      <c r="L104" s="1015">
        <v>0</v>
      </c>
      <c r="M104" s="1015">
        <v>0</v>
      </c>
      <c r="N104">
        <v>0</v>
      </c>
      <c r="O104">
        <v>0</v>
      </c>
      <c r="P104" t="e">
        <v>#DIV/0!</v>
      </c>
      <c r="Q104" t="s">
        <v>105</v>
      </c>
      <c r="R104">
        <v>0</v>
      </c>
      <c r="S104">
        <v>0</v>
      </c>
    </row>
    <row r="105" spans="1:19" ht="14.25">
      <c r="A105">
        <v>4</v>
      </c>
      <c r="B105" t="s">
        <v>161</v>
      </c>
      <c r="C105" s="1036" t="s">
        <v>133</v>
      </c>
      <c r="D105" t="s">
        <v>104</v>
      </c>
      <c r="E105" t="s">
        <v>157</v>
      </c>
      <c r="F105" t="s">
        <v>162</v>
      </c>
      <c r="G105">
        <v>2</v>
      </c>
      <c r="H105" t="s">
        <v>135</v>
      </c>
      <c r="I105">
        <v>2</v>
      </c>
      <c r="J105">
        <v>0</v>
      </c>
      <c r="K105">
        <v>0</v>
      </c>
      <c r="L105" s="1015">
        <v>0</v>
      </c>
      <c r="M105" s="1015">
        <v>0</v>
      </c>
      <c r="N105">
        <v>0</v>
      </c>
      <c r="O105">
        <v>0</v>
      </c>
      <c r="P105" t="e">
        <v>#DIV/0!</v>
      </c>
      <c r="Q105" t="s">
        <v>105</v>
      </c>
      <c r="R105">
        <v>0</v>
      </c>
      <c r="S105">
        <v>0</v>
      </c>
    </row>
    <row r="106" spans="1:19" ht="14.25">
      <c r="A106">
        <v>5</v>
      </c>
      <c r="B106" t="s">
        <v>161</v>
      </c>
      <c r="C106" s="1036" t="s">
        <v>133</v>
      </c>
      <c r="D106" t="s">
        <v>104</v>
      </c>
      <c r="E106" t="s">
        <v>155</v>
      </c>
      <c r="F106" t="s">
        <v>163</v>
      </c>
      <c r="G106">
        <v>2</v>
      </c>
      <c r="H106" t="s">
        <v>135</v>
      </c>
      <c r="I106">
        <v>2</v>
      </c>
      <c r="J106">
        <v>0</v>
      </c>
      <c r="K106">
        <v>0</v>
      </c>
      <c r="L106" s="1015">
        <v>0</v>
      </c>
      <c r="M106" s="1015">
        <v>0</v>
      </c>
      <c r="N106">
        <v>0</v>
      </c>
      <c r="O106">
        <v>0</v>
      </c>
      <c r="P106" t="e">
        <v>#DIV/0!</v>
      </c>
      <c r="Q106" t="s">
        <v>105</v>
      </c>
      <c r="R106">
        <v>0</v>
      </c>
      <c r="S106">
        <v>0</v>
      </c>
    </row>
    <row r="107" spans="1:19" ht="14.25">
      <c r="A107">
        <v>6</v>
      </c>
      <c r="B107" t="s">
        <v>164</v>
      </c>
      <c r="C107" s="1036" t="s">
        <v>133</v>
      </c>
      <c r="D107" t="s">
        <v>104</v>
      </c>
      <c r="E107" t="s">
        <v>157</v>
      </c>
      <c r="F107" t="s">
        <v>165</v>
      </c>
      <c r="G107">
        <v>2</v>
      </c>
      <c r="H107" t="s">
        <v>135</v>
      </c>
      <c r="I107">
        <v>6</v>
      </c>
      <c r="J107">
        <v>0</v>
      </c>
      <c r="K107">
        <v>0</v>
      </c>
      <c r="L107" s="1015">
        <v>0</v>
      </c>
      <c r="M107" s="1015">
        <v>0</v>
      </c>
      <c r="N107">
        <v>0</v>
      </c>
      <c r="O107">
        <v>0</v>
      </c>
      <c r="P107" t="e">
        <v>#DIV/0!</v>
      </c>
      <c r="Q107" t="s">
        <v>105</v>
      </c>
      <c r="R107">
        <v>0</v>
      </c>
      <c r="S107">
        <v>0</v>
      </c>
    </row>
    <row r="108" spans="1:19" ht="14.25">
      <c r="A108">
        <v>7</v>
      </c>
      <c r="B108" t="s">
        <v>164</v>
      </c>
      <c r="C108" s="1036" t="s">
        <v>133</v>
      </c>
      <c r="D108" t="s">
        <v>104</v>
      </c>
      <c r="E108" t="s">
        <v>155</v>
      </c>
      <c r="F108" t="s">
        <v>166</v>
      </c>
      <c r="G108">
        <v>2</v>
      </c>
      <c r="H108" t="s">
        <v>135</v>
      </c>
      <c r="I108">
        <v>1</v>
      </c>
      <c r="J108">
        <v>0</v>
      </c>
      <c r="K108">
        <v>0</v>
      </c>
      <c r="L108" s="1015">
        <v>0</v>
      </c>
      <c r="M108" s="1015">
        <v>0</v>
      </c>
      <c r="N108">
        <v>0</v>
      </c>
      <c r="O108">
        <v>0</v>
      </c>
      <c r="P108" t="e">
        <v>#DIV/0!</v>
      </c>
      <c r="Q108" t="s">
        <v>105</v>
      </c>
      <c r="R108">
        <v>0</v>
      </c>
      <c r="S108">
        <v>0</v>
      </c>
    </row>
    <row r="109" spans="1:19" ht="14.25">
      <c r="A109">
        <v>8</v>
      </c>
      <c r="B109" t="s">
        <v>167</v>
      </c>
      <c r="C109" s="1036" t="s">
        <v>133</v>
      </c>
      <c r="D109" t="s">
        <v>104</v>
      </c>
      <c r="E109" t="s">
        <v>168</v>
      </c>
      <c r="F109" t="s">
        <v>169</v>
      </c>
      <c r="G109">
        <v>2</v>
      </c>
      <c r="H109" t="s">
        <v>135</v>
      </c>
      <c r="I109">
        <v>2</v>
      </c>
      <c r="J109">
        <v>0</v>
      </c>
      <c r="K109">
        <v>0</v>
      </c>
      <c r="L109" s="1015">
        <v>0</v>
      </c>
      <c r="M109" s="1015">
        <v>0</v>
      </c>
      <c r="N109">
        <v>0</v>
      </c>
      <c r="O109">
        <v>0</v>
      </c>
      <c r="P109" t="e">
        <v>#DIV/0!</v>
      </c>
      <c r="Q109" t="s">
        <v>107</v>
      </c>
      <c r="R109">
        <v>0</v>
      </c>
      <c r="S109">
        <v>0</v>
      </c>
    </row>
    <row r="110" spans="1:19" ht="14.25">
      <c r="A110">
        <v>9</v>
      </c>
      <c r="B110" t="s">
        <v>170</v>
      </c>
      <c r="C110" s="1036" t="s">
        <v>133</v>
      </c>
      <c r="D110" t="s">
        <v>104</v>
      </c>
      <c r="E110" t="s">
        <v>155</v>
      </c>
      <c r="F110" t="s">
        <v>171</v>
      </c>
      <c r="G110">
        <v>2</v>
      </c>
      <c r="H110" t="s">
        <v>135</v>
      </c>
      <c r="I110">
        <v>1</v>
      </c>
      <c r="J110">
        <v>0</v>
      </c>
      <c r="K110">
        <v>0</v>
      </c>
      <c r="L110" s="1015">
        <v>0</v>
      </c>
      <c r="M110" s="1015">
        <v>0</v>
      </c>
      <c r="N110">
        <v>0</v>
      </c>
      <c r="O110">
        <v>0</v>
      </c>
      <c r="P110" t="e">
        <v>#DIV/0!</v>
      </c>
      <c r="Q110" t="s">
        <v>108</v>
      </c>
      <c r="R110">
        <v>0</v>
      </c>
      <c r="S110">
        <v>0</v>
      </c>
    </row>
    <row r="111" spans="1:19" ht="14.25">
      <c r="A111">
        <v>10</v>
      </c>
      <c r="B111" t="s">
        <v>172</v>
      </c>
      <c r="C111" s="1036" t="s">
        <v>133</v>
      </c>
      <c r="D111" t="s">
        <v>104</v>
      </c>
      <c r="E111" t="s">
        <v>173</v>
      </c>
      <c r="F111" t="s">
        <v>174</v>
      </c>
      <c r="G111">
        <v>2</v>
      </c>
      <c r="H111" t="s">
        <v>135</v>
      </c>
      <c r="I111">
        <v>1</v>
      </c>
      <c r="J111">
        <v>0</v>
      </c>
      <c r="K111">
        <v>0</v>
      </c>
      <c r="L111" s="1015">
        <v>0</v>
      </c>
      <c r="M111" s="1015">
        <v>0</v>
      </c>
      <c r="N111">
        <v>0</v>
      </c>
      <c r="O111">
        <v>0</v>
      </c>
      <c r="P111" t="e">
        <v>#DIV/0!</v>
      </c>
      <c r="Q111" t="s">
        <v>108</v>
      </c>
      <c r="R111">
        <v>0</v>
      </c>
      <c r="S111">
        <v>0</v>
      </c>
    </row>
    <row r="112" spans="1:19" ht="14.25">
      <c r="A112">
        <v>11</v>
      </c>
      <c r="B112" t="s">
        <v>175</v>
      </c>
      <c r="C112" s="1036" t="s">
        <v>133</v>
      </c>
      <c r="D112" t="s">
        <v>104</v>
      </c>
      <c r="E112" t="s">
        <v>176</v>
      </c>
      <c r="F112" t="s">
        <v>177</v>
      </c>
      <c r="G112">
        <v>2</v>
      </c>
      <c r="H112" t="s">
        <v>135</v>
      </c>
      <c r="I112">
        <v>1</v>
      </c>
      <c r="J112">
        <v>0</v>
      </c>
      <c r="K112">
        <v>0</v>
      </c>
      <c r="L112" s="1015">
        <v>0</v>
      </c>
      <c r="M112" s="1015">
        <v>0</v>
      </c>
      <c r="N112">
        <v>0</v>
      </c>
      <c r="O112">
        <v>0</v>
      </c>
      <c r="P112" t="e">
        <v>#DIV/0!</v>
      </c>
      <c r="Q112" t="s">
        <v>108</v>
      </c>
      <c r="R112">
        <v>0</v>
      </c>
      <c r="S112">
        <v>0</v>
      </c>
    </row>
    <row r="113" spans="1:19" ht="14.25">
      <c r="A113">
        <v>12</v>
      </c>
      <c r="B113" t="s">
        <v>178</v>
      </c>
      <c r="C113" s="1036" t="s">
        <v>133</v>
      </c>
      <c r="D113" t="s">
        <v>104</v>
      </c>
      <c r="E113" t="s">
        <v>168</v>
      </c>
      <c r="F113" t="s">
        <v>179</v>
      </c>
      <c r="G113">
        <v>2</v>
      </c>
      <c r="H113" t="s">
        <v>135</v>
      </c>
      <c r="I113">
        <v>1</v>
      </c>
      <c r="J113">
        <v>0</v>
      </c>
      <c r="K113">
        <v>0</v>
      </c>
      <c r="L113" s="1015">
        <v>0</v>
      </c>
      <c r="M113" s="1015">
        <v>0</v>
      </c>
      <c r="N113">
        <v>0</v>
      </c>
      <c r="O113">
        <v>0</v>
      </c>
      <c r="P113" t="e">
        <v>#DIV/0!</v>
      </c>
      <c r="Q113" t="s">
        <v>108</v>
      </c>
      <c r="R113">
        <v>0</v>
      </c>
      <c r="S113">
        <v>0</v>
      </c>
    </row>
    <row r="114" spans="1:19" ht="14.25">
      <c r="A114">
        <v>13</v>
      </c>
      <c r="B114" t="s">
        <v>180</v>
      </c>
      <c r="C114" s="1036" t="s">
        <v>133</v>
      </c>
      <c r="D114" t="s">
        <v>104</v>
      </c>
      <c r="E114" t="s">
        <v>157</v>
      </c>
      <c r="F114" t="s">
        <v>181</v>
      </c>
      <c r="G114">
        <v>2</v>
      </c>
      <c r="H114" t="s">
        <v>135</v>
      </c>
      <c r="I114">
        <v>2</v>
      </c>
      <c r="J114">
        <v>0</v>
      </c>
      <c r="K114">
        <v>0</v>
      </c>
      <c r="L114" s="1015">
        <v>0</v>
      </c>
      <c r="M114" s="1015">
        <v>0</v>
      </c>
      <c r="N114">
        <v>0</v>
      </c>
      <c r="O114">
        <v>0</v>
      </c>
      <c r="P114" t="e">
        <v>#DIV/0!</v>
      </c>
      <c r="Q114" t="s">
        <v>108</v>
      </c>
      <c r="R114">
        <v>0</v>
      </c>
      <c r="S114">
        <v>0</v>
      </c>
    </row>
    <row r="115" spans="1:19" ht="14.25">
      <c r="A115">
        <v>14</v>
      </c>
      <c r="B115" t="s">
        <v>182</v>
      </c>
      <c r="C115" s="1036" t="s">
        <v>133</v>
      </c>
      <c r="D115" t="s">
        <v>104</v>
      </c>
      <c r="E115" t="s">
        <v>168</v>
      </c>
      <c r="F115" t="s">
        <v>183</v>
      </c>
      <c r="G115">
        <v>2</v>
      </c>
      <c r="H115" t="s">
        <v>135</v>
      </c>
      <c r="I115">
        <v>1</v>
      </c>
      <c r="J115">
        <v>0</v>
      </c>
      <c r="K115">
        <v>0</v>
      </c>
      <c r="L115" s="1015">
        <v>0</v>
      </c>
      <c r="M115" s="1015">
        <v>0</v>
      </c>
      <c r="N115">
        <v>0</v>
      </c>
      <c r="O115">
        <v>0</v>
      </c>
      <c r="P115" t="e">
        <v>#DIV/0!</v>
      </c>
      <c r="Q115" t="s">
        <v>108</v>
      </c>
      <c r="R115">
        <v>0</v>
      </c>
      <c r="S115">
        <v>0</v>
      </c>
    </row>
    <row r="116" spans="1:19" ht="14.25">
      <c r="A116">
        <v>15</v>
      </c>
      <c r="B116" t="s">
        <v>184</v>
      </c>
      <c r="C116" s="1036" t="s">
        <v>133</v>
      </c>
      <c r="D116" t="s">
        <v>104</v>
      </c>
      <c r="E116" t="s">
        <v>168</v>
      </c>
      <c r="F116" t="s">
        <v>185</v>
      </c>
      <c r="G116">
        <v>2</v>
      </c>
      <c r="H116" t="s">
        <v>135</v>
      </c>
      <c r="I116">
        <v>4</v>
      </c>
      <c r="J116">
        <v>0</v>
      </c>
      <c r="K116">
        <v>0</v>
      </c>
      <c r="L116" s="1015">
        <v>0</v>
      </c>
      <c r="M116" s="1015">
        <v>0</v>
      </c>
      <c r="N116">
        <v>0</v>
      </c>
      <c r="O116">
        <v>0</v>
      </c>
      <c r="P116" t="e">
        <v>#DIV/0!</v>
      </c>
      <c r="Q116" t="s">
        <v>107</v>
      </c>
      <c r="R116">
        <v>0</v>
      </c>
      <c r="S116">
        <v>0</v>
      </c>
    </row>
    <row r="117" spans="1:19" ht="14.25">
      <c r="A117">
        <v>16</v>
      </c>
      <c r="B117" t="s">
        <v>186</v>
      </c>
      <c r="C117" s="1036" t="s">
        <v>133</v>
      </c>
      <c r="D117" t="s">
        <v>104</v>
      </c>
      <c r="E117" t="s">
        <v>168</v>
      </c>
      <c r="F117" t="s">
        <v>187</v>
      </c>
      <c r="G117">
        <v>2</v>
      </c>
      <c r="H117" t="s">
        <v>135</v>
      </c>
      <c r="I117">
        <v>1</v>
      </c>
      <c r="J117">
        <v>0</v>
      </c>
      <c r="K117">
        <v>0</v>
      </c>
      <c r="L117" s="1015">
        <v>0</v>
      </c>
      <c r="M117" s="1015">
        <v>0</v>
      </c>
      <c r="N117">
        <v>0</v>
      </c>
      <c r="O117">
        <v>0</v>
      </c>
      <c r="P117" t="e">
        <v>#DIV/0!</v>
      </c>
      <c r="Q117" t="s">
        <v>108</v>
      </c>
      <c r="R117">
        <v>0</v>
      </c>
      <c r="S117">
        <v>0</v>
      </c>
    </row>
    <row r="118" spans="1:19" ht="14.25">
      <c r="A118">
        <v>17</v>
      </c>
      <c r="B118" t="s">
        <v>188</v>
      </c>
      <c r="C118" s="1036" t="s">
        <v>133</v>
      </c>
      <c r="D118" t="s">
        <v>104</v>
      </c>
      <c r="E118" t="s">
        <v>168</v>
      </c>
      <c r="F118" t="s">
        <v>189</v>
      </c>
      <c r="G118">
        <v>2</v>
      </c>
      <c r="H118" t="s">
        <v>135</v>
      </c>
      <c r="I118">
        <v>2</v>
      </c>
      <c r="J118">
        <v>0</v>
      </c>
      <c r="K118">
        <v>0</v>
      </c>
      <c r="L118" s="1015">
        <v>0</v>
      </c>
      <c r="M118" s="1015">
        <v>0</v>
      </c>
      <c r="N118">
        <v>0</v>
      </c>
      <c r="O118">
        <v>0</v>
      </c>
      <c r="P118" t="e">
        <v>#DIV/0!</v>
      </c>
      <c r="Q118" t="s">
        <v>107</v>
      </c>
      <c r="R118">
        <v>0</v>
      </c>
      <c r="S118">
        <v>0</v>
      </c>
    </row>
    <row r="119" spans="1:19" ht="14.25">
      <c r="A119">
        <v>18</v>
      </c>
      <c r="B119" t="s">
        <v>190</v>
      </c>
      <c r="C119" s="1036" t="s">
        <v>133</v>
      </c>
      <c r="D119" t="s">
        <v>104</v>
      </c>
      <c r="E119" t="s">
        <v>155</v>
      </c>
      <c r="F119" t="s">
        <v>191</v>
      </c>
      <c r="G119">
        <v>2</v>
      </c>
      <c r="H119" t="s">
        <v>135</v>
      </c>
      <c r="I119">
        <v>2</v>
      </c>
      <c r="J119">
        <v>0</v>
      </c>
      <c r="K119">
        <v>0</v>
      </c>
      <c r="L119" s="1015">
        <v>0</v>
      </c>
      <c r="M119" s="1015">
        <v>0</v>
      </c>
      <c r="N119">
        <v>0</v>
      </c>
      <c r="O119">
        <v>0</v>
      </c>
      <c r="P119" t="e">
        <v>#DIV/0!</v>
      </c>
      <c r="Q119" t="s">
        <v>108</v>
      </c>
      <c r="R119">
        <v>0</v>
      </c>
      <c r="S119">
        <v>0</v>
      </c>
    </row>
    <row r="120" spans="1:19" ht="14.25">
      <c r="A120">
        <v>19</v>
      </c>
      <c r="B120" t="s">
        <v>192</v>
      </c>
      <c r="C120" s="1036" t="s">
        <v>133</v>
      </c>
      <c r="D120" t="s">
        <v>104</v>
      </c>
      <c r="E120" t="s">
        <v>168</v>
      </c>
      <c r="F120" t="s">
        <v>193</v>
      </c>
      <c r="G120">
        <v>2</v>
      </c>
      <c r="H120" t="s">
        <v>135</v>
      </c>
      <c r="I120">
        <v>1</v>
      </c>
      <c r="J120">
        <v>0</v>
      </c>
      <c r="K120">
        <v>0</v>
      </c>
      <c r="L120" s="1015">
        <v>0</v>
      </c>
      <c r="M120" s="1015">
        <v>0</v>
      </c>
      <c r="N120">
        <v>0</v>
      </c>
      <c r="O120">
        <v>0</v>
      </c>
      <c r="P120" t="e">
        <v>#DIV/0!</v>
      </c>
      <c r="Q120" t="s">
        <v>108</v>
      </c>
      <c r="R120">
        <v>0</v>
      </c>
      <c r="S120">
        <v>0</v>
      </c>
    </row>
    <row r="121" spans="1:19" ht="14.25">
      <c r="A121">
        <v>20</v>
      </c>
      <c r="B121" t="s">
        <v>194</v>
      </c>
      <c r="C121" s="1036" t="s">
        <v>133</v>
      </c>
      <c r="D121" t="s">
        <v>104</v>
      </c>
      <c r="E121" t="s">
        <v>168</v>
      </c>
      <c r="F121" t="s">
        <v>195</v>
      </c>
      <c r="G121">
        <v>2</v>
      </c>
      <c r="H121" t="s">
        <v>135</v>
      </c>
      <c r="I121">
        <v>1</v>
      </c>
      <c r="J121">
        <v>0</v>
      </c>
      <c r="K121">
        <v>0</v>
      </c>
      <c r="L121" s="1015">
        <v>0</v>
      </c>
      <c r="M121" s="1015">
        <v>0</v>
      </c>
      <c r="N121">
        <v>0</v>
      </c>
      <c r="O121">
        <v>0</v>
      </c>
      <c r="P121" t="e">
        <v>#DIV/0!</v>
      </c>
      <c r="Q121" t="s">
        <v>107</v>
      </c>
      <c r="R121">
        <v>0</v>
      </c>
      <c r="S121">
        <v>0</v>
      </c>
    </row>
    <row r="122" spans="1:19" ht="14.25">
      <c r="A122">
        <v>21</v>
      </c>
      <c r="B122" t="s">
        <v>196</v>
      </c>
      <c r="C122" s="1036" t="s">
        <v>133</v>
      </c>
      <c r="D122" t="s">
        <v>104</v>
      </c>
      <c r="E122" t="s">
        <v>168</v>
      </c>
      <c r="F122" t="s">
        <v>197</v>
      </c>
      <c r="G122">
        <v>2</v>
      </c>
      <c r="H122" t="s">
        <v>135</v>
      </c>
      <c r="I122">
        <v>2</v>
      </c>
      <c r="J122">
        <v>0</v>
      </c>
      <c r="K122">
        <v>0</v>
      </c>
      <c r="L122" s="1015">
        <v>0</v>
      </c>
      <c r="M122" s="1015">
        <v>0</v>
      </c>
      <c r="N122">
        <v>0</v>
      </c>
      <c r="O122">
        <v>0</v>
      </c>
      <c r="P122" t="e">
        <v>#DIV/0!</v>
      </c>
      <c r="Q122" t="s">
        <v>107</v>
      </c>
      <c r="R122">
        <v>0</v>
      </c>
      <c r="S122">
        <v>0</v>
      </c>
    </row>
    <row r="123" spans="1:19" ht="14.25">
      <c r="A123">
        <v>22</v>
      </c>
      <c r="B123" t="s">
        <v>198</v>
      </c>
      <c r="C123" s="1036" t="s">
        <v>133</v>
      </c>
      <c r="D123" t="s">
        <v>104</v>
      </c>
      <c r="E123" t="s">
        <v>168</v>
      </c>
      <c r="F123" t="s">
        <v>199</v>
      </c>
      <c r="G123">
        <v>2</v>
      </c>
      <c r="H123" t="s">
        <v>135</v>
      </c>
      <c r="I123">
        <v>2</v>
      </c>
      <c r="J123">
        <v>0</v>
      </c>
      <c r="K123">
        <v>0</v>
      </c>
      <c r="L123" s="1015">
        <v>0</v>
      </c>
      <c r="M123" s="1015">
        <v>0</v>
      </c>
      <c r="N123">
        <v>0</v>
      </c>
      <c r="O123">
        <v>0</v>
      </c>
      <c r="P123" t="e">
        <v>#DIV/0!</v>
      </c>
      <c r="Q123" t="s">
        <v>107</v>
      </c>
      <c r="R123">
        <v>0</v>
      </c>
      <c r="S123">
        <v>0</v>
      </c>
    </row>
    <row r="124" spans="1:19" ht="14.25">
      <c r="A124">
        <v>23</v>
      </c>
      <c r="B124" t="s">
        <v>200</v>
      </c>
      <c r="C124" s="1036" t="s">
        <v>133</v>
      </c>
      <c r="D124" t="s">
        <v>104</v>
      </c>
      <c r="E124" t="s">
        <v>176</v>
      </c>
      <c r="F124" t="s">
        <v>201</v>
      </c>
      <c r="G124">
        <v>2</v>
      </c>
      <c r="H124" t="s">
        <v>135</v>
      </c>
      <c r="I124">
        <v>2</v>
      </c>
      <c r="J124">
        <v>0</v>
      </c>
      <c r="K124">
        <v>0</v>
      </c>
      <c r="L124" s="1015">
        <v>0</v>
      </c>
      <c r="M124" s="1015">
        <v>0</v>
      </c>
      <c r="N124">
        <v>0</v>
      </c>
      <c r="O124">
        <v>0</v>
      </c>
      <c r="P124" t="e">
        <v>#DIV/0!</v>
      </c>
      <c r="Q124" t="s">
        <v>107</v>
      </c>
      <c r="R124">
        <v>0</v>
      </c>
      <c r="S124">
        <v>0</v>
      </c>
    </row>
    <row r="125" spans="1:19" ht="14.25">
      <c r="A125">
        <v>24</v>
      </c>
      <c r="B125" t="s">
        <v>202</v>
      </c>
      <c r="C125" s="1036" t="s">
        <v>133</v>
      </c>
      <c r="D125" t="s">
        <v>104</v>
      </c>
      <c r="E125" t="s">
        <v>168</v>
      </c>
      <c r="F125" t="s">
        <v>203</v>
      </c>
      <c r="G125">
        <v>2</v>
      </c>
      <c r="H125" t="s">
        <v>135</v>
      </c>
      <c r="I125">
        <v>1</v>
      </c>
      <c r="J125">
        <v>0</v>
      </c>
      <c r="K125">
        <v>0</v>
      </c>
      <c r="L125" s="1015">
        <v>0</v>
      </c>
      <c r="M125" s="1015">
        <v>0</v>
      </c>
      <c r="N125">
        <v>0</v>
      </c>
      <c r="O125">
        <v>0</v>
      </c>
      <c r="P125" t="e">
        <v>#DIV/0!</v>
      </c>
      <c r="Q125" t="s">
        <v>107</v>
      </c>
      <c r="R125">
        <v>0</v>
      </c>
      <c r="S125">
        <v>0</v>
      </c>
    </row>
    <row r="126" spans="1:19" ht="14.25">
      <c r="A126">
        <v>25</v>
      </c>
      <c r="B126" t="s">
        <v>204</v>
      </c>
      <c r="C126" s="1036" t="s">
        <v>133</v>
      </c>
      <c r="D126" t="s">
        <v>104</v>
      </c>
      <c r="E126" t="s">
        <v>168</v>
      </c>
      <c r="F126" t="s">
        <v>205</v>
      </c>
      <c r="G126">
        <v>2</v>
      </c>
      <c r="H126" t="s">
        <v>135</v>
      </c>
      <c r="I126">
        <v>1</v>
      </c>
      <c r="J126">
        <v>0</v>
      </c>
      <c r="K126">
        <v>0</v>
      </c>
      <c r="L126" s="1015">
        <v>0</v>
      </c>
      <c r="M126" s="1015">
        <v>0</v>
      </c>
      <c r="N126">
        <v>0</v>
      </c>
      <c r="O126">
        <v>0</v>
      </c>
      <c r="P126" t="e">
        <v>#DIV/0!</v>
      </c>
      <c r="Q126" t="s">
        <v>107</v>
      </c>
      <c r="R126">
        <v>0</v>
      </c>
      <c r="S126">
        <v>0</v>
      </c>
    </row>
    <row r="127" spans="1:19" ht="14.25">
      <c r="A127">
        <v>26</v>
      </c>
      <c r="B127" t="s">
        <v>206</v>
      </c>
      <c r="C127" s="1036" t="s">
        <v>133</v>
      </c>
      <c r="D127" t="s">
        <v>104</v>
      </c>
      <c r="E127" t="s">
        <v>168</v>
      </c>
      <c r="F127" t="s">
        <v>207</v>
      </c>
      <c r="G127">
        <v>2</v>
      </c>
      <c r="H127" t="s">
        <v>135</v>
      </c>
      <c r="I127">
        <v>3</v>
      </c>
      <c r="J127">
        <v>0</v>
      </c>
      <c r="K127">
        <v>0</v>
      </c>
      <c r="L127" s="1015">
        <v>0</v>
      </c>
      <c r="M127" s="1015">
        <v>0</v>
      </c>
      <c r="N127">
        <v>0</v>
      </c>
      <c r="O127">
        <v>0</v>
      </c>
      <c r="P127" t="e">
        <v>#DIV/0!</v>
      </c>
      <c r="Q127" t="s">
        <v>105</v>
      </c>
      <c r="R127">
        <v>0</v>
      </c>
      <c r="S127">
        <v>0</v>
      </c>
    </row>
    <row r="128" spans="1:19" ht="14.25">
      <c r="A128">
        <v>27</v>
      </c>
      <c r="B128" t="s">
        <v>208</v>
      </c>
      <c r="C128" s="1036" t="s">
        <v>133</v>
      </c>
      <c r="D128" t="s">
        <v>104</v>
      </c>
      <c r="E128" t="s">
        <v>168</v>
      </c>
      <c r="F128" t="s">
        <v>209</v>
      </c>
      <c r="G128">
        <v>2</v>
      </c>
      <c r="H128" t="s">
        <v>135</v>
      </c>
      <c r="I128">
        <v>1</v>
      </c>
      <c r="J128">
        <v>0</v>
      </c>
      <c r="K128">
        <v>0</v>
      </c>
      <c r="L128" s="1015">
        <v>0</v>
      </c>
      <c r="M128" s="1015">
        <v>0</v>
      </c>
      <c r="N128">
        <v>0</v>
      </c>
      <c r="O128">
        <v>0</v>
      </c>
      <c r="P128" t="e">
        <v>#DIV/0!</v>
      </c>
      <c r="Q128" t="s">
        <v>107</v>
      </c>
      <c r="R128">
        <v>0</v>
      </c>
      <c r="S128">
        <v>0</v>
      </c>
    </row>
    <row r="129" spans="1:19" ht="14.25">
      <c r="A129">
        <v>28</v>
      </c>
      <c r="B129" t="s">
        <v>210</v>
      </c>
      <c r="C129" s="1036" t="s">
        <v>133</v>
      </c>
      <c r="D129" t="s">
        <v>104</v>
      </c>
      <c r="E129" t="s">
        <v>168</v>
      </c>
      <c r="F129" t="s">
        <v>211</v>
      </c>
      <c r="G129">
        <v>2</v>
      </c>
      <c r="H129" t="s">
        <v>135</v>
      </c>
      <c r="I129">
        <v>2</v>
      </c>
      <c r="J129">
        <v>0</v>
      </c>
      <c r="K129">
        <v>0</v>
      </c>
      <c r="L129" s="1015">
        <v>0</v>
      </c>
      <c r="M129" s="1015">
        <v>0</v>
      </c>
      <c r="N129">
        <v>0</v>
      </c>
      <c r="O129">
        <v>0</v>
      </c>
      <c r="P129" t="e">
        <v>#DIV/0!</v>
      </c>
      <c r="Q129" t="s">
        <v>107</v>
      </c>
      <c r="R129">
        <v>0</v>
      </c>
      <c r="S129">
        <v>0</v>
      </c>
    </row>
    <row r="130" spans="1:19" ht="14.25">
      <c r="A130">
        <v>29</v>
      </c>
      <c r="B130" t="s">
        <v>212</v>
      </c>
      <c r="C130" s="1036" t="s">
        <v>133</v>
      </c>
      <c r="D130" t="s">
        <v>104</v>
      </c>
      <c r="E130" t="s">
        <v>168</v>
      </c>
      <c r="F130" t="s">
        <v>213</v>
      </c>
      <c r="G130">
        <v>2</v>
      </c>
      <c r="H130" t="s">
        <v>135</v>
      </c>
      <c r="I130">
        <v>1</v>
      </c>
      <c r="J130">
        <v>0</v>
      </c>
      <c r="K130">
        <v>0</v>
      </c>
      <c r="L130" s="1015">
        <v>0</v>
      </c>
      <c r="M130" s="1015">
        <v>0</v>
      </c>
      <c r="N130">
        <v>0</v>
      </c>
      <c r="O130">
        <v>0</v>
      </c>
      <c r="P130" t="e">
        <v>#DIV/0!</v>
      </c>
      <c r="Q130" t="s">
        <v>105</v>
      </c>
      <c r="R130">
        <v>0</v>
      </c>
      <c r="S130">
        <v>0</v>
      </c>
    </row>
    <row r="131" spans="1:19" ht="14.25">
      <c r="A131">
        <v>30</v>
      </c>
      <c r="B131" t="s">
        <v>214</v>
      </c>
      <c r="C131" s="1036" t="s">
        <v>133</v>
      </c>
      <c r="D131" t="s">
        <v>104</v>
      </c>
      <c r="E131" t="s">
        <v>168</v>
      </c>
      <c r="F131" t="s">
        <v>215</v>
      </c>
      <c r="G131">
        <v>2</v>
      </c>
      <c r="H131" t="s">
        <v>135</v>
      </c>
      <c r="I131">
        <v>2</v>
      </c>
      <c r="J131">
        <v>0</v>
      </c>
      <c r="K131">
        <v>0</v>
      </c>
      <c r="L131" s="1015">
        <v>0</v>
      </c>
      <c r="M131" s="1015">
        <v>0</v>
      </c>
      <c r="N131">
        <v>0</v>
      </c>
      <c r="O131">
        <v>0</v>
      </c>
      <c r="P131" t="e">
        <v>#DIV/0!</v>
      </c>
      <c r="Q131" t="s">
        <v>105</v>
      </c>
      <c r="R131">
        <v>0</v>
      </c>
      <c r="S131">
        <v>0</v>
      </c>
    </row>
    <row r="132" spans="1:19" ht="14.25">
      <c r="A132">
        <v>31</v>
      </c>
      <c r="B132" t="s">
        <v>216</v>
      </c>
      <c r="C132" s="1036" t="s">
        <v>133</v>
      </c>
      <c r="D132" t="s">
        <v>104</v>
      </c>
      <c r="E132" t="s">
        <v>168</v>
      </c>
      <c r="F132" t="s">
        <v>217</v>
      </c>
      <c r="G132">
        <v>2</v>
      </c>
      <c r="H132" t="s">
        <v>135</v>
      </c>
      <c r="I132">
        <v>13</v>
      </c>
      <c r="J132">
        <v>0</v>
      </c>
      <c r="K132">
        <v>0</v>
      </c>
      <c r="L132" s="1015">
        <v>0</v>
      </c>
      <c r="M132" s="1015">
        <v>0</v>
      </c>
      <c r="N132">
        <v>0</v>
      </c>
      <c r="O132">
        <v>0</v>
      </c>
      <c r="P132" t="e">
        <v>#DIV/0!</v>
      </c>
      <c r="Q132" t="s">
        <v>107</v>
      </c>
      <c r="R132">
        <v>0</v>
      </c>
      <c r="S132">
        <v>0</v>
      </c>
    </row>
    <row r="133" spans="1:19" ht="14.25">
      <c r="A133">
        <v>32</v>
      </c>
      <c r="B133" t="s">
        <v>218</v>
      </c>
      <c r="C133" s="1036" t="s">
        <v>133</v>
      </c>
      <c r="D133" t="s">
        <v>104</v>
      </c>
      <c r="E133" t="s">
        <v>157</v>
      </c>
      <c r="F133" t="s">
        <v>219</v>
      </c>
      <c r="G133">
        <v>2</v>
      </c>
      <c r="H133" t="s">
        <v>135</v>
      </c>
      <c r="I133">
        <v>1</v>
      </c>
      <c r="J133">
        <v>0</v>
      </c>
      <c r="K133">
        <v>0</v>
      </c>
      <c r="L133" s="1015">
        <v>0</v>
      </c>
      <c r="M133" s="1015">
        <v>0</v>
      </c>
      <c r="N133">
        <v>0</v>
      </c>
      <c r="O133">
        <v>0</v>
      </c>
      <c r="P133" t="e">
        <v>#DIV/0!</v>
      </c>
      <c r="Q133" t="s">
        <v>105</v>
      </c>
      <c r="R133">
        <v>0</v>
      </c>
      <c r="S133">
        <v>0</v>
      </c>
    </row>
    <row r="134" spans="1:19" ht="14.25">
      <c r="A134">
        <v>33</v>
      </c>
      <c r="B134" t="s">
        <v>220</v>
      </c>
      <c r="C134" s="1036" t="s">
        <v>133</v>
      </c>
      <c r="D134" t="s">
        <v>104</v>
      </c>
      <c r="E134" t="s">
        <v>155</v>
      </c>
      <c r="F134" t="s">
        <v>221</v>
      </c>
      <c r="G134">
        <v>2</v>
      </c>
      <c r="H134" t="s">
        <v>135</v>
      </c>
      <c r="I134">
        <v>8</v>
      </c>
      <c r="J134">
        <v>0</v>
      </c>
      <c r="K134">
        <v>0</v>
      </c>
      <c r="L134" s="1015">
        <v>0</v>
      </c>
      <c r="M134" s="1015">
        <v>0</v>
      </c>
      <c r="N134">
        <v>0</v>
      </c>
      <c r="O134">
        <v>0</v>
      </c>
      <c r="P134" t="e">
        <v>#DIV/0!</v>
      </c>
      <c r="Q134" t="s">
        <v>105</v>
      </c>
      <c r="R134">
        <v>0</v>
      </c>
      <c r="S134">
        <v>0</v>
      </c>
    </row>
    <row r="135" spans="1:19" ht="14.25">
      <c r="A135">
        <v>34</v>
      </c>
      <c r="B135" t="s">
        <v>222</v>
      </c>
      <c r="C135" s="1036" t="s">
        <v>133</v>
      </c>
      <c r="D135" t="s">
        <v>104</v>
      </c>
      <c r="E135" t="s">
        <v>168</v>
      </c>
      <c r="F135" t="s">
        <v>223</v>
      </c>
      <c r="G135">
        <v>2</v>
      </c>
      <c r="H135" t="s">
        <v>135</v>
      </c>
      <c r="I135">
        <v>1</v>
      </c>
      <c r="J135">
        <v>0</v>
      </c>
      <c r="K135">
        <v>0</v>
      </c>
      <c r="L135" s="1015">
        <v>0</v>
      </c>
      <c r="M135" s="1015">
        <v>0</v>
      </c>
      <c r="N135">
        <v>0</v>
      </c>
      <c r="O135">
        <v>0</v>
      </c>
      <c r="P135" t="e">
        <v>#DIV/0!</v>
      </c>
      <c r="Q135" t="s">
        <v>105</v>
      </c>
      <c r="R135">
        <v>0</v>
      </c>
      <c r="S135">
        <v>0</v>
      </c>
    </row>
    <row r="136" spans="1:19" ht="14.25">
      <c r="A136">
        <v>35</v>
      </c>
      <c r="B136" t="s">
        <v>224</v>
      </c>
      <c r="C136" s="1036" t="s">
        <v>133</v>
      </c>
      <c r="D136" t="s">
        <v>104</v>
      </c>
      <c r="E136" t="s">
        <v>225</v>
      </c>
      <c r="F136" t="s">
        <v>226</v>
      </c>
      <c r="G136">
        <v>2</v>
      </c>
      <c r="H136" t="s">
        <v>135</v>
      </c>
      <c r="I136">
        <v>4</v>
      </c>
      <c r="J136">
        <v>0</v>
      </c>
      <c r="K136">
        <v>0</v>
      </c>
      <c r="L136" s="1015">
        <v>0</v>
      </c>
      <c r="M136" s="1015">
        <v>0</v>
      </c>
      <c r="N136">
        <v>0</v>
      </c>
      <c r="O136">
        <v>0</v>
      </c>
      <c r="P136" t="e">
        <v>#DIV/0!</v>
      </c>
      <c r="Q136" t="s">
        <v>105</v>
      </c>
      <c r="R136">
        <v>0</v>
      </c>
      <c r="S136">
        <v>0</v>
      </c>
    </row>
    <row r="137" spans="1:19" ht="14.25">
      <c r="A137">
        <v>36</v>
      </c>
      <c r="B137" t="s">
        <v>227</v>
      </c>
      <c r="C137" s="1036" t="s">
        <v>133</v>
      </c>
      <c r="D137" t="s">
        <v>104</v>
      </c>
      <c r="E137" t="s">
        <v>225</v>
      </c>
      <c r="F137" t="s">
        <v>228</v>
      </c>
      <c r="G137">
        <v>2</v>
      </c>
      <c r="H137" t="s">
        <v>135</v>
      </c>
      <c r="I137">
        <v>1</v>
      </c>
      <c r="J137">
        <v>0</v>
      </c>
      <c r="K137">
        <v>0</v>
      </c>
      <c r="L137" s="1015">
        <v>0</v>
      </c>
      <c r="M137" s="1015">
        <v>0</v>
      </c>
      <c r="N137">
        <v>0</v>
      </c>
      <c r="O137">
        <v>0</v>
      </c>
      <c r="P137" t="e">
        <v>#DIV/0!</v>
      </c>
      <c r="Q137" t="s">
        <v>105</v>
      </c>
      <c r="R137">
        <v>0</v>
      </c>
      <c r="S137">
        <v>0</v>
      </c>
    </row>
    <row r="138" spans="1:19" ht="14.25">
      <c r="A138">
        <v>37</v>
      </c>
      <c r="B138" t="s">
        <v>229</v>
      </c>
      <c r="C138" s="1036" t="s">
        <v>133</v>
      </c>
      <c r="D138" t="s">
        <v>104</v>
      </c>
      <c r="E138" t="s">
        <v>225</v>
      </c>
      <c r="F138" t="s">
        <v>230</v>
      </c>
      <c r="G138">
        <v>2</v>
      </c>
      <c r="H138" t="s">
        <v>135</v>
      </c>
      <c r="I138">
        <v>2</v>
      </c>
      <c r="J138">
        <v>0</v>
      </c>
      <c r="K138">
        <v>0</v>
      </c>
      <c r="L138" s="1015">
        <v>0</v>
      </c>
      <c r="M138" s="1015">
        <v>0</v>
      </c>
      <c r="N138">
        <v>0</v>
      </c>
      <c r="O138">
        <v>0</v>
      </c>
      <c r="P138" t="e">
        <v>#DIV/0!</v>
      </c>
      <c r="Q138" t="s">
        <v>105</v>
      </c>
      <c r="R138">
        <v>0</v>
      </c>
      <c r="S138">
        <v>0</v>
      </c>
    </row>
    <row r="139" spans="1:19" ht="14.25">
      <c r="A139">
        <v>38</v>
      </c>
      <c r="B139" t="s">
        <v>231</v>
      </c>
      <c r="C139" s="1036" t="s">
        <v>133</v>
      </c>
      <c r="D139" t="s">
        <v>104</v>
      </c>
      <c r="E139" t="s">
        <v>225</v>
      </c>
      <c r="F139" t="s">
        <v>232</v>
      </c>
      <c r="G139">
        <v>2</v>
      </c>
      <c r="H139" t="s">
        <v>135</v>
      </c>
      <c r="I139">
        <v>1</v>
      </c>
      <c r="J139">
        <v>0</v>
      </c>
      <c r="K139">
        <v>0</v>
      </c>
      <c r="L139" s="1015">
        <v>0</v>
      </c>
      <c r="M139" s="1015">
        <v>0</v>
      </c>
      <c r="N139">
        <v>0</v>
      </c>
      <c r="O139">
        <v>0</v>
      </c>
      <c r="P139" t="e">
        <v>#DIV/0!</v>
      </c>
      <c r="Q139" t="s">
        <v>105</v>
      </c>
      <c r="R139">
        <v>0</v>
      </c>
      <c r="S139">
        <v>0</v>
      </c>
    </row>
    <row r="140" spans="1:19" ht="14.25">
      <c r="A140">
        <v>39</v>
      </c>
      <c r="B140" t="s">
        <v>233</v>
      </c>
      <c r="C140" s="1036" t="s">
        <v>133</v>
      </c>
      <c r="D140" t="s">
        <v>104</v>
      </c>
      <c r="E140" t="s">
        <v>176</v>
      </c>
      <c r="F140" t="s">
        <v>234</v>
      </c>
      <c r="G140">
        <v>2</v>
      </c>
      <c r="H140" t="s">
        <v>135</v>
      </c>
      <c r="I140">
        <v>1</v>
      </c>
      <c r="J140">
        <v>0</v>
      </c>
      <c r="K140">
        <v>0</v>
      </c>
      <c r="L140" s="1015">
        <v>0</v>
      </c>
      <c r="M140" s="1015">
        <v>0</v>
      </c>
      <c r="N140">
        <v>0</v>
      </c>
      <c r="O140">
        <v>0</v>
      </c>
      <c r="P140" t="e">
        <v>#DIV/0!</v>
      </c>
      <c r="Q140" t="s">
        <v>105</v>
      </c>
      <c r="R140">
        <v>0</v>
      </c>
      <c r="S140">
        <v>0</v>
      </c>
    </row>
    <row r="141" spans="1:19" ht="14.25">
      <c r="A141">
        <v>40</v>
      </c>
      <c r="B141" t="s">
        <v>235</v>
      </c>
      <c r="C141" s="1036" t="s">
        <v>133</v>
      </c>
      <c r="D141" t="s">
        <v>104</v>
      </c>
      <c r="E141" t="s">
        <v>236</v>
      </c>
      <c r="F141" t="s">
        <v>237</v>
      </c>
      <c r="G141">
        <v>2</v>
      </c>
      <c r="H141" t="s">
        <v>135</v>
      </c>
      <c r="I141">
        <v>2</v>
      </c>
      <c r="J141">
        <v>0</v>
      </c>
      <c r="K141">
        <v>0</v>
      </c>
      <c r="L141" s="1015">
        <v>0</v>
      </c>
      <c r="M141" s="1015">
        <v>0</v>
      </c>
      <c r="N141">
        <v>0</v>
      </c>
      <c r="O141">
        <v>0</v>
      </c>
      <c r="P141" t="e">
        <v>#DIV/0!</v>
      </c>
      <c r="Q141" t="s">
        <v>105</v>
      </c>
      <c r="R141">
        <v>0</v>
      </c>
      <c r="S141">
        <v>0</v>
      </c>
    </row>
    <row r="142" spans="1:19" ht="14.25">
      <c r="A142">
        <v>41</v>
      </c>
      <c r="B142" t="s">
        <v>238</v>
      </c>
      <c r="C142" s="1036" t="s">
        <v>133</v>
      </c>
      <c r="D142" t="s">
        <v>104</v>
      </c>
      <c r="E142" t="s">
        <v>168</v>
      </c>
      <c r="F142" t="s">
        <v>239</v>
      </c>
      <c r="G142">
        <v>2</v>
      </c>
      <c r="H142" t="s">
        <v>135</v>
      </c>
      <c r="I142">
        <v>1</v>
      </c>
      <c r="J142">
        <v>0</v>
      </c>
      <c r="K142">
        <v>0</v>
      </c>
      <c r="L142" s="1015">
        <v>0</v>
      </c>
      <c r="M142" s="1015">
        <v>0</v>
      </c>
      <c r="N142">
        <v>0</v>
      </c>
      <c r="O142">
        <v>0</v>
      </c>
      <c r="P142" t="e">
        <v>#DIV/0!</v>
      </c>
      <c r="Q142" t="s">
        <v>107</v>
      </c>
      <c r="R142">
        <v>0</v>
      </c>
      <c r="S142">
        <v>0</v>
      </c>
    </row>
    <row r="143" spans="1:19" ht="14.25">
      <c r="A143">
        <v>42</v>
      </c>
      <c r="B143" t="s">
        <v>240</v>
      </c>
      <c r="C143" s="1036" t="s">
        <v>133</v>
      </c>
      <c r="D143" t="s">
        <v>104</v>
      </c>
      <c r="E143" t="s">
        <v>225</v>
      </c>
      <c r="F143" t="s">
        <v>241</v>
      </c>
      <c r="G143">
        <v>2</v>
      </c>
      <c r="H143" t="s">
        <v>135</v>
      </c>
      <c r="I143">
        <v>2</v>
      </c>
      <c r="J143">
        <v>1</v>
      </c>
      <c r="K143">
        <v>1</v>
      </c>
      <c r="L143" s="1015">
        <v>0.5</v>
      </c>
      <c r="M143" s="1015">
        <v>0.5</v>
      </c>
      <c r="N143">
        <v>0</v>
      </c>
      <c r="O143">
        <v>0</v>
      </c>
      <c r="P143" t="e">
        <v>#DIV/0!</v>
      </c>
      <c r="Q143" t="s">
        <v>107</v>
      </c>
      <c r="R143">
        <v>0</v>
      </c>
      <c r="S143">
        <v>0</v>
      </c>
    </row>
    <row r="144" spans="1:19" ht="14.25">
      <c r="A144">
        <v>43</v>
      </c>
      <c r="B144" t="s">
        <v>242</v>
      </c>
      <c r="C144" s="1036" t="s">
        <v>133</v>
      </c>
      <c r="D144" t="s">
        <v>104</v>
      </c>
      <c r="E144" t="s">
        <v>225</v>
      </c>
      <c r="F144" t="s">
        <v>243</v>
      </c>
      <c r="G144">
        <v>2</v>
      </c>
      <c r="H144" t="s">
        <v>135</v>
      </c>
      <c r="I144">
        <v>2</v>
      </c>
      <c r="J144">
        <v>0</v>
      </c>
      <c r="K144">
        <v>0</v>
      </c>
      <c r="L144" s="1015">
        <v>0</v>
      </c>
      <c r="M144" s="1015">
        <v>0</v>
      </c>
      <c r="N144">
        <v>0</v>
      </c>
      <c r="O144">
        <v>0</v>
      </c>
      <c r="P144" t="e">
        <v>#DIV/0!</v>
      </c>
      <c r="Q144" t="s">
        <v>107</v>
      </c>
      <c r="R144">
        <v>0</v>
      </c>
      <c r="S144">
        <v>0</v>
      </c>
    </row>
    <row r="145" spans="1:19" ht="14.25">
      <c r="A145">
        <v>44</v>
      </c>
      <c r="B145" t="s">
        <v>244</v>
      </c>
      <c r="C145" s="1036" t="s">
        <v>133</v>
      </c>
      <c r="D145" t="s">
        <v>104</v>
      </c>
      <c r="E145" t="s">
        <v>225</v>
      </c>
      <c r="F145" t="s">
        <v>245</v>
      </c>
      <c r="G145">
        <v>2</v>
      </c>
      <c r="H145" t="s">
        <v>135</v>
      </c>
      <c r="I145">
        <v>1</v>
      </c>
      <c r="J145">
        <v>0</v>
      </c>
      <c r="K145">
        <v>0</v>
      </c>
      <c r="L145" s="1015">
        <v>0</v>
      </c>
      <c r="M145" s="1015">
        <v>0</v>
      </c>
      <c r="N145">
        <v>0</v>
      </c>
      <c r="O145">
        <v>0</v>
      </c>
      <c r="P145" t="e">
        <v>#DIV/0!</v>
      </c>
      <c r="Q145" t="s">
        <v>107</v>
      </c>
      <c r="R145">
        <v>0</v>
      </c>
      <c r="S145">
        <v>0</v>
      </c>
    </row>
    <row r="146" spans="1:19" ht="14.25">
      <c r="A146">
        <v>45</v>
      </c>
      <c r="B146" t="s">
        <v>246</v>
      </c>
      <c r="C146" s="1036" t="s">
        <v>133</v>
      </c>
      <c r="D146" t="s">
        <v>104</v>
      </c>
      <c r="E146" t="s">
        <v>176</v>
      </c>
      <c r="F146" t="s">
        <v>247</v>
      </c>
      <c r="G146">
        <v>2</v>
      </c>
      <c r="H146" t="s">
        <v>135</v>
      </c>
      <c r="I146">
        <v>1</v>
      </c>
      <c r="J146">
        <v>0</v>
      </c>
      <c r="K146">
        <v>0</v>
      </c>
      <c r="L146" s="1015">
        <v>0</v>
      </c>
      <c r="M146" s="1015">
        <v>0</v>
      </c>
      <c r="N146">
        <v>0</v>
      </c>
      <c r="O146">
        <v>0</v>
      </c>
      <c r="P146" t="e">
        <v>#DIV/0!</v>
      </c>
      <c r="Q146" t="s">
        <v>107</v>
      </c>
      <c r="R146">
        <v>0</v>
      </c>
      <c r="S146">
        <v>0</v>
      </c>
    </row>
    <row r="147" spans="1:19" ht="14.25">
      <c r="A147">
        <v>46</v>
      </c>
      <c r="B147" t="s">
        <v>248</v>
      </c>
      <c r="C147" s="1036" t="s">
        <v>133</v>
      </c>
      <c r="D147" t="s">
        <v>104</v>
      </c>
      <c r="E147" t="s">
        <v>236</v>
      </c>
      <c r="F147" t="s">
        <v>249</v>
      </c>
      <c r="G147">
        <v>2</v>
      </c>
      <c r="H147" t="s">
        <v>135</v>
      </c>
      <c r="I147">
        <v>2</v>
      </c>
      <c r="J147">
        <v>0</v>
      </c>
      <c r="K147">
        <v>0</v>
      </c>
      <c r="L147" s="1015">
        <v>0</v>
      </c>
      <c r="M147" s="1015">
        <v>0</v>
      </c>
      <c r="N147">
        <v>0</v>
      </c>
      <c r="O147">
        <v>0</v>
      </c>
      <c r="P147" t="e">
        <v>#DIV/0!</v>
      </c>
      <c r="Q147" t="s">
        <v>107</v>
      </c>
      <c r="R147">
        <v>0</v>
      </c>
      <c r="S147">
        <v>0</v>
      </c>
    </row>
    <row r="148" spans="1:19" ht="14.25">
      <c r="A148">
        <v>47</v>
      </c>
      <c r="B148" t="s">
        <v>250</v>
      </c>
      <c r="C148" s="1036" t="s">
        <v>133</v>
      </c>
      <c r="D148" t="s">
        <v>104</v>
      </c>
      <c r="E148" t="s">
        <v>236</v>
      </c>
      <c r="F148" t="s">
        <v>251</v>
      </c>
      <c r="G148">
        <v>2</v>
      </c>
      <c r="H148" t="s">
        <v>135</v>
      </c>
      <c r="I148">
        <v>1</v>
      </c>
      <c r="J148">
        <v>0</v>
      </c>
      <c r="K148">
        <v>0</v>
      </c>
      <c r="L148" s="1015">
        <v>0</v>
      </c>
      <c r="M148" s="1015">
        <v>0</v>
      </c>
      <c r="N148">
        <v>0</v>
      </c>
      <c r="O148">
        <v>0</v>
      </c>
      <c r="P148" t="e">
        <v>#DIV/0!</v>
      </c>
      <c r="Q148" t="s">
        <v>107</v>
      </c>
      <c r="R148">
        <v>0</v>
      </c>
      <c r="S148">
        <v>0</v>
      </c>
    </row>
    <row r="149" spans="1:19" ht="14.25">
      <c r="A149">
        <v>48</v>
      </c>
      <c r="B149" t="s">
        <v>252</v>
      </c>
      <c r="C149" s="1036" t="s">
        <v>133</v>
      </c>
      <c r="D149" t="s">
        <v>104</v>
      </c>
      <c r="E149" t="s">
        <v>236</v>
      </c>
      <c r="F149" t="s">
        <v>253</v>
      </c>
      <c r="G149">
        <v>2</v>
      </c>
      <c r="H149" t="s">
        <v>135</v>
      </c>
      <c r="I149">
        <v>2</v>
      </c>
      <c r="J149">
        <v>0</v>
      </c>
      <c r="K149">
        <v>0</v>
      </c>
      <c r="L149" s="1015">
        <v>0</v>
      </c>
      <c r="M149" s="1015">
        <v>0</v>
      </c>
      <c r="N149">
        <v>0</v>
      </c>
      <c r="O149">
        <v>0</v>
      </c>
      <c r="P149" t="e">
        <v>#DIV/0!</v>
      </c>
      <c r="Q149" t="s">
        <v>107</v>
      </c>
      <c r="R149">
        <v>0</v>
      </c>
      <c r="S149">
        <v>0</v>
      </c>
    </row>
    <row r="150" spans="1:19" ht="14.25">
      <c r="A150">
        <v>49</v>
      </c>
      <c r="B150" t="s">
        <v>254</v>
      </c>
      <c r="C150" s="1036" t="s">
        <v>133</v>
      </c>
      <c r="D150" t="s">
        <v>104</v>
      </c>
      <c r="E150" t="s">
        <v>225</v>
      </c>
      <c r="F150" t="s">
        <v>255</v>
      </c>
      <c r="G150">
        <v>2</v>
      </c>
      <c r="H150" t="s">
        <v>135</v>
      </c>
      <c r="I150">
        <v>4</v>
      </c>
      <c r="J150">
        <v>0</v>
      </c>
      <c r="K150">
        <v>0</v>
      </c>
      <c r="L150" s="1015">
        <v>0</v>
      </c>
      <c r="M150" s="1015">
        <v>0</v>
      </c>
      <c r="N150">
        <v>0</v>
      </c>
      <c r="O150">
        <v>0</v>
      </c>
      <c r="P150" t="e">
        <v>#DIV/0!</v>
      </c>
      <c r="Q150" t="s">
        <v>107</v>
      </c>
      <c r="R150">
        <v>0</v>
      </c>
      <c r="S150">
        <v>0</v>
      </c>
    </row>
    <row r="151" spans="1:19" ht="14.25">
      <c r="A151">
        <v>50</v>
      </c>
      <c r="B151" t="s">
        <v>256</v>
      </c>
      <c r="C151" s="1036" t="s">
        <v>133</v>
      </c>
      <c r="D151" t="s">
        <v>104</v>
      </c>
      <c r="E151" t="s">
        <v>225</v>
      </c>
      <c r="F151" t="s">
        <v>257</v>
      </c>
      <c r="G151">
        <v>2</v>
      </c>
      <c r="H151" t="s">
        <v>135</v>
      </c>
      <c r="I151">
        <v>4</v>
      </c>
      <c r="J151">
        <v>0</v>
      </c>
      <c r="K151">
        <v>0</v>
      </c>
      <c r="L151" s="1015">
        <v>0</v>
      </c>
      <c r="M151" s="1015">
        <v>0</v>
      </c>
      <c r="N151">
        <v>0</v>
      </c>
      <c r="O151">
        <v>0</v>
      </c>
      <c r="P151" t="e">
        <v>#DIV/0!</v>
      </c>
      <c r="Q151" t="s">
        <v>109</v>
      </c>
      <c r="R151">
        <v>0</v>
      </c>
      <c r="S151">
        <v>0</v>
      </c>
    </row>
    <row r="152" spans="1:19" ht="14.25">
      <c r="A152">
        <v>51</v>
      </c>
      <c r="B152" t="s">
        <v>258</v>
      </c>
      <c r="C152" s="1036" t="s">
        <v>133</v>
      </c>
      <c r="D152" t="s">
        <v>104</v>
      </c>
      <c r="E152" t="s">
        <v>236</v>
      </c>
      <c r="F152" t="s">
        <v>259</v>
      </c>
      <c r="G152">
        <v>2</v>
      </c>
      <c r="H152" t="s">
        <v>135</v>
      </c>
      <c r="I152">
        <v>4</v>
      </c>
      <c r="J152">
        <v>0</v>
      </c>
      <c r="K152">
        <v>0</v>
      </c>
      <c r="L152" s="1015">
        <v>0</v>
      </c>
      <c r="M152" s="1015">
        <v>0</v>
      </c>
      <c r="N152">
        <v>0</v>
      </c>
      <c r="O152">
        <v>0</v>
      </c>
      <c r="P152" t="e">
        <v>#DIV/0!</v>
      </c>
      <c r="Q152" t="s">
        <v>109</v>
      </c>
      <c r="R152">
        <v>0</v>
      </c>
      <c r="S152">
        <v>0</v>
      </c>
    </row>
    <row r="153" spans="1:19" ht="14.25">
      <c r="A153">
        <v>52</v>
      </c>
      <c r="B153" t="s">
        <v>260</v>
      </c>
      <c r="C153" s="1036" t="s">
        <v>133</v>
      </c>
      <c r="D153" t="s">
        <v>104</v>
      </c>
      <c r="E153" t="s">
        <v>225</v>
      </c>
      <c r="F153" t="s">
        <v>261</v>
      </c>
      <c r="G153">
        <v>2</v>
      </c>
      <c r="H153" t="s">
        <v>135</v>
      </c>
      <c r="I153">
        <v>12</v>
      </c>
      <c r="J153">
        <v>2</v>
      </c>
      <c r="K153">
        <v>2</v>
      </c>
      <c r="L153" s="1015">
        <v>0.16666666666666666</v>
      </c>
      <c r="M153" s="1015">
        <v>0.16666666666666666</v>
      </c>
      <c r="N153">
        <v>1</v>
      </c>
      <c r="O153">
        <v>1</v>
      </c>
      <c r="P153">
        <v>1</v>
      </c>
      <c r="Q153" t="s">
        <v>109</v>
      </c>
      <c r="R153">
        <v>0</v>
      </c>
      <c r="S153">
        <v>0</v>
      </c>
    </row>
    <row r="154" spans="1:19" ht="14.25">
      <c r="A154">
        <v>53</v>
      </c>
      <c r="B154" t="s">
        <v>262</v>
      </c>
      <c r="C154" s="1036" t="s">
        <v>133</v>
      </c>
      <c r="D154" t="s">
        <v>104</v>
      </c>
      <c r="E154" t="s">
        <v>225</v>
      </c>
      <c r="F154" t="s">
        <v>263</v>
      </c>
      <c r="G154">
        <v>2</v>
      </c>
      <c r="H154" t="s">
        <v>135</v>
      </c>
      <c r="I154">
        <v>2</v>
      </c>
      <c r="J154">
        <v>0</v>
      </c>
      <c r="K154">
        <v>0</v>
      </c>
      <c r="L154" s="1015">
        <v>0</v>
      </c>
      <c r="M154" s="1015">
        <v>0</v>
      </c>
      <c r="N154">
        <v>0</v>
      </c>
      <c r="O154">
        <v>0</v>
      </c>
      <c r="P154" t="e">
        <v>#DIV/0!</v>
      </c>
      <c r="Q154" t="s">
        <v>109</v>
      </c>
      <c r="R154">
        <v>0</v>
      </c>
      <c r="S154">
        <v>0</v>
      </c>
    </row>
    <row r="155" spans="1:19" ht="14.25">
      <c r="A155">
        <v>54</v>
      </c>
      <c r="B155" t="s">
        <v>264</v>
      </c>
      <c r="C155" s="1036" t="s">
        <v>133</v>
      </c>
      <c r="D155" t="s">
        <v>104</v>
      </c>
      <c r="E155" t="s">
        <v>225</v>
      </c>
      <c r="F155" t="s">
        <v>265</v>
      </c>
      <c r="G155">
        <v>2</v>
      </c>
      <c r="H155" t="s">
        <v>135</v>
      </c>
      <c r="I155">
        <v>4</v>
      </c>
      <c r="J155">
        <v>0</v>
      </c>
      <c r="K155">
        <v>0</v>
      </c>
      <c r="L155" s="1015">
        <v>0</v>
      </c>
      <c r="M155" s="1015">
        <v>0</v>
      </c>
      <c r="N155">
        <v>0</v>
      </c>
      <c r="O155">
        <v>0</v>
      </c>
      <c r="P155" t="e">
        <v>#DIV/0!</v>
      </c>
      <c r="Q155" t="s">
        <v>109</v>
      </c>
      <c r="R155">
        <v>0</v>
      </c>
      <c r="S155">
        <v>0</v>
      </c>
    </row>
    <row r="156" spans="1:19" ht="14.25">
      <c r="A156">
        <v>55</v>
      </c>
      <c r="B156" t="s">
        <v>266</v>
      </c>
      <c r="C156" s="1036" t="s">
        <v>133</v>
      </c>
      <c r="D156" t="s">
        <v>104</v>
      </c>
      <c r="E156" t="s">
        <v>173</v>
      </c>
      <c r="F156" t="s">
        <v>267</v>
      </c>
      <c r="G156">
        <v>2</v>
      </c>
      <c r="H156" t="s">
        <v>135</v>
      </c>
      <c r="I156">
        <v>4</v>
      </c>
      <c r="J156">
        <v>0</v>
      </c>
      <c r="K156">
        <v>0</v>
      </c>
      <c r="L156" s="1015">
        <v>0</v>
      </c>
      <c r="M156" s="1015">
        <v>0</v>
      </c>
      <c r="N156">
        <v>0</v>
      </c>
      <c r="O156">
        <v>0</v>
      </c>
      <c r="P156" t="e">
        <v>#DIV/0!</v>
      </c>
      <c r="Q156" t="s">
        <v>109</v>
      </c>
      <c r="R156">
        <v>0</v>
      </c>
      <c r="S156">
        <v>0</v>
      </c>
    </row>
    <row r="157" spans="1:19" ht="14.25">
      <c r="A157">
        <v>56</v>
      </c>
      <c r="B157" t="s">
        <v>268</v>
      </c>
      <c r="C157" s="1036" t="s">
        <v>133</v>
      </c>
      <c r="D157" t="s">
        <v>104</v>
      </c>
      <c r="E157" t="s">
        <v>225</v>
      </c>
      <c r="F157" t="s">
        <v>269</v>
      </c>
      <c r="G157">
        <v>2</v>
      </c>
      <c r="H157" t="s">
        <v>135</v>
      </c>
      <c r="I157">
        <v>4</v>
      </c>
      <c r="J157">
        <v>0</v>
      </c>
      <c r="K157">
        <v>0</v>
      </c>
      <c r="L157" s="1015">
        <v>0</v>
      </c>
      <c r="M157" s="1015">
        <v>0</v>
      </c>
      <c r="N157">
        <v>0</v>
      </c>
      <c r="O157">
        <v>0</v>
      </c>
      <c r="P157" t="e">
        <v>#DIV/0!</v>
      </c>
      <c r="Q157" t="s">
        <v>109</v>
      </c>
      <c r="R157">
        <v>0</v>
      </c>
      <c r="S157">
        <v>0</v>
      </c>
    </row>
    <row r="158" spans="1:19" ht="14.25">
      <c r="A158">
        <v>57</v>
      </c>
      <c r="B158" t="s">
        <v>270</v>
      </c>
      <c r="C158" s="1036" t="s">
        <v>133</v>
      </c>
      <c r="D158" t="s">
        <v>104</v>
      </c>
      <c r="E158" t="s">
        <v>236</v>
      </c>
      <c r="F158" t="s">
        <v>271</v>
      </c>
      <c r="G158">
        <v>2</v>
      </c>
      <c r="H158" t="s">
        <v>135</v>
      </c>
      <c r="I158">
        <v>4</v>
      </c>
      <c r="J158">
        <v>0</v>
      </c>
      <c r="K158">
        <v>0</v>
      </c>
      <c r="L158" s="1015">
        <v>0</v>
      </c>
      <c r="M158" s="1015">
        <v>0</v>
      </c>
      <c r="N158">
        <v>0</v>
      </c>
      <c r="O158">
        <v>0</v>
      </c>
      <c r="P158" t="e">
        <v>#DIV/0!</v>
      </c>
      <c r="Q158" t="s">
        <v>109</v>
      </c>
      <c r="R158">
        <v>0</v>
      </c>
      <c r="S158">
        <v>0</v>
      </c>
    </row>
    <row r="159" spans="1:19" ht="14.25">
      <c r="A159">
        <v>58</v>
      </c>
      <c r="B159" t="s">
        <v>272</v>
      </c>
      <c r="C159" s="1036" t="s">
        <v>133</v>
      </c>
      <c r="D159" t="s">
        <v>104</v>
      </c>
      <c r="E159" t="s">
        <v>236</v>
      </c>
      <c r="F159" t="s">
        <v>273</v>
      </c>
      <c r="G159">
        <v>2</v>
      </c>
      <c r="H159" t="s">
        <v>135</v>
      </c>
      <c r="I159">
        <v>4</v>
      </c>
      <c r="J159">
        <v>0</v>
      </c>
      <c r="K159">
        <v>0</v>
      </c>
      <c r="L159" s="1015">
        <v>0</v>
      </c>
      <c r="M159" s="1015">
        <v>0</v>
      </c>
      <c r="N159">
        <v>0</v>
      </c>
      <c r="O159">
        <v>0</v>
      </c>
      <c r="P159" t="e">
        <v>#DIV/0!</v>
      </c>
      <c r="Q159" t="s">
        <v>109</v>
      </c>
      <c r="R159">
        <v>0</v>
      </c>
      <c r="S159">
        <v>0</v>
      </c>
    </row>
    <row r="160" spans="1:19" ht="14.25">
      <c r="A160">
        <v>59</v>
      </c>
      <c r="B160" t="s">
        <v>274</v>
      </c>
      <c r="C160" s="1036" t="s">
        <v>133</v>
      </c>
      <c r="D160" t="s">
        <v>104</v>
      </c>
      <c r="E160" t="s">
        <v>225</v>
      </c>
      <c r="F160" t="s">
        <v>275</v>
      </c>
      <c r="G160">
        <v>2</v>
      </c>
      <c r="H160" t="s">
        <v>135</v>
      </c>
      <c r="I160">
        <v>2</v>
      </c>
      <c r="J160">
        <v>0</v>
      </c>
      <c r="K160">
        <v>0</v>
      </c>
      <c r="L160" s="1015">
        <v>0</v>
      </c>
      <c r="M160" s="1015">
        <v>0</v>
      </c>
      <c r="N160">
        <v>0</v>
      </c>
      <c r="O160">
        <v>0</v>
      </c>
      <c r="P160" t="e">
        <v>#DIV/0!</v>
      </c>
      <c r="Q160" t="s">
        <v>109</v>
      </c>
      <c r="R160">
        <v>0</v>
      </c>
      <c r="S160">
        <v>0</v>
      </c>
    </row>
    <row r="161" spans="1:19" ht="14.25">
      <c r="A161">
        <v>60</v>
      </c>
      <c r="B161" t="s">
        <v>276</v>
      </c>
      <c r="C161" s="1036" t="s">
        <v>133</v>
      </c>
      <c r="D161" t="s">
        <v>104</v>
      </c>
      <c r="E161" t="s">
        <v>236</v>
      </c>
      <c r="F161" t="s">
        <v>277</v>
      </c>
      <c r="G161">
        <v>2</v>
      </c>
      <c r="H161" t="s">
        <v>135</v>
      </c>
      <c r="I161">
        <v>4</v>
      </c>
      <c r="J161">
        <v>0</v>
      </c>
      <c r="K161">
        <v>0</v>
      </c>
      <c r="L161" s="1015">
        <v>0</v>
      </c>
      <c r="M161" s="1015">
        <v>0</v>
      </c>
      <c r="N161">
        <v>0</v>
      </c>
      <c r="O161">
        <v>0</v>
      </c>
      <c r="P161" t="e">
        <v>#DIV/0!</v>
      </c>
      <c r="Q161" t="s">
        <v>109</v>
      </c>
      <c r="R161">
        <v>0</v>
      </c>
      <c r="S161">
        <v>0</v>
      </c>
    </row>
    <row r="162" spans="1:19" ht="14.25">
      <c r="A162">
        <v>61</v>
      </c>
      <c r="B162" t="s">
        <v>278</v>
      </c>
      <c r="C162" s="1036" t="s">
        <v>133</v>
      </c>
      <c r="D162" t="s">
        <v>104</v>
      </c>
      <c r="E162" t="s">
        <v>173</v>
      </c>
      <c r="F162" t="s">
        <v>279</v>
      </c>
      <c r="G162">
        <v>2</v>
      </c>
      <c r="H162" t="s">
        <v>135</v>
      </c>
      <c r="I162">
        <v>4</v>
      </c>
      <c r="J162">
        <v>0</v>
      </c>
      <c r="K162">
        <v>0</v>
      </c>
      <c r="L162" s="1015">
        <v>0</v>
      </c>
      <c r="M162" s="1015">
        <v>0</v>
      </c>
      <c r="N162">
        <v>0</v>
      </c>
      <c r="O162">
        <v>0</v>
      </c>
      <c r="P162" t="e">
        <v>#DIV/0!</v>
      </c>
      <c r="Q162" t="s">
        <v>109</v>
      </c>
      <c r="R162">
        <v>0</v>
      </c>
      <c r="S162">
        <v>0</v>
      </c>
    </row>
    <row r="163" spans="1:19" ht="14.25">
      <c r="A163">
        <v>62</v>
      </c>
      <c r="B163" t="s">
        <v>280</v>
      </c>
      <c r="C163" s="1036" t="s">
        <v>133</v>
      </c>
      <c r="D163" t="s">
        <v>104</v>
      </c>
      <c r="E163" t="s">
        <v>225</v>
      </c>
      <c r="F163" t="s">
        <v>281</v>
      </c>
      <c r="G163">
        <v>2</v>
      </c>
      <c r="H163" t="s">
        <v>135</v>
      </c>
      <c r="I163">
        <v>4</v>
      </c>
      <c r="J163">
        <v>0</v>
      </c>
      <c r="K163">
        <v>0</v>
      </c>
      <c r="L163" s="1015">
        <v>0</v>
      </c>
      <c r="M163" s="1015">
        <v>0</v>
      </c>
      <c r="N163">
        <v>0</v>
      </c>
      <c r="O163">
        <v>0</v>
      </c>
      <c r="P163" t="e">
        <v>#DIV/0!</v>
      </c>
      <c r="Q163" t="s">
        <v>109</v>
      </c>
      <c r="R163">
        <v>0</v>
      </c>
      <c r="S163">
        <v>0</v>
      </c>
    </row>
    <row r="164" spans="1:19" ht="14.25">
      <c r="A164">
        <v>63</v>
      </c>
      <c r="B164" t="s">
        <v>282</v>
      </c>
      <c r="C164" s="1036" t="s">
        <v>133</v>
      </c>
      <c r="D164" t="s">
        <v>104</v>
      </c>
      <c r="E164" t="s">
        <v>225</v>
      </c>
      <c r="F164" t="s">
        <v>283</v>
      </c>
      <c r="G164">
        <v>2</v>
      </c>
      <c r="H164" t="s">
        <v>135</v>
      </c>
      <c r="I164">
        <v>2</v>
      </c>
      <c r="J164">
        <v>0</v>
      </c>
      <c r="K164">
        <v>0</v>
      </c>
      <c r="L164" s="1015">
        <v>0</v>
      </c>
      <c r="M164" s="1015">
        <v>0</v>
      </c>
      <c r="N164">
        <v>0</v>
      </c>
      <c r="O164">
        <v>0</v>
      </c>
      <c r="P164" t="e">
        <v>#DIV/0!</v>
      </c>
      <c r="Q164" t="s">
        <v>110</v>
      </c>
      <c r="R164">
        <v>0</v>
      </c>
      <c r="S164">
        <v>0</v>
      </c>
    </row>
    <row r="165" spans="1:19" ht="14.25">
      <c r="A165">
        <v>64</v>
      </c>
      <c r="B165" t="s">
        <v>284</v>
      </c>
      <c r="C165" s="1036" t="s">
        <v>133</v>
      </c>
      <c r="D165" t="s">
        <v>104</v>
      </c>
      <c r="E165" t="s">
        <v>157</v>
      </c>
      <c r="F165" t="s">
        <v>285</v>
      </c>
      <c r="G165">
        <v>2</v>
      </c>
      <c r="H165" t="s">
        <v>135</v>
      </c>
      <c r="I165">
        <v>1</v>
      </c>
      <c r="J165">
        <v>0</v>
      </c>
      <c r="K165">
        <v>0</v>
      </c>
      <c r="L165" s="1015">
        <v>0</v>
      </c>
      <c r="M165" s="1015">
        <v>0</v>
      </c>
      <c r="N165">
        <v>0</v>
      </c>
      <c r="O165">
        <v>0</v>
      </c>
      <c r="P165" t="e">
        <v>#DIV/0!</v>
      </c>
      <c r="Q165" t="s">
        <v>110</v>
      </c>
      <c r="R165">
        <v>0</v>
      </c>
      <c r="S165">
        <v>0</v>
      </c>
    </row>
    <row r="166" spans="1:19" ht="14.25">
      <c r="A166">
        <v>65</v>
      </c>
      <c r="B166" t="s">
        <v>286</v>
      </c>
      <c r="C166" s="1036" t="s">
        <v>133</v>
      </c>
      <c r="D166" t="s">
        <v>104</v>
      </c>
      <c r="E166" t="s">
        <v>157</v>
      </c>
      <c r="F166" t="s">
        <v>287</v>
      </c>
      <c r="G166">
        <v>2</v>
      </c>
      <c r="H166" t="s">
        <v>135</v>
      </c>
      <c r="I166">
        <v>7</v>
      </c>
      <c r="J166">
        <v>0</v>
      </c>
      <c r="K166">
        <v>0</v>
      </c>
      <c r="L166" s="1015">
        <v>0</v>
      </c>
      <c r="M166" s="1015">
        <v>0</v>
      </c>
      <c r="N166">
        <v>0</v>
      </c>
      <c r="O166">
        <v>0</v>
      </c>
      <c r="P166" t="e">
        <v>#DIV/0!</v>
      </c>
      <c r="Q166" t="s">
        <v>110</v>
      </c>
      <c r="R166">
        <v>0</v>
      </c>
      <c r="S166">
        <v>0</v>
      </c>
    </row>
    <row r="167" spans="1:19" ht="14.25">
      <c r="A167">
        <v>66</v>
      </c>
      <c r="B167" t="s">
        <v>288</v>
      </c>
      <c r="C167" s="1036" t="s">
        <v>133</v>
      </c>
      <c r="D167" t="s">
        <v>104</v>
      </c>
      <c r="E167" t="s">
        <v>157</v>
      </c>
      <c r="F167" t="s">
        <v>289</v>
      </c>
      <c r="G167">
        <v>2</v>
      </c>
      <c r="H167" t="s">
        <v>135</v>
      </c>
      <c r="I167">
        <v>1</v>
      </c>
      <c r="J167">
        <v>0</v>
      </c>
      <c r="K167">
        <v>0</v>
      </c>
      <c r="L167" s="1015">
        <v>0</v>
      </c>
      <c r="M167" s="1015">
        <v>0</v>
      </c>
      <c r="N167">
        <v>0</v>
      </c>
      <c r="O167">
        <v>0</v>
      </c>
      <c r="P167" t="e">
        <v>#DIV/0!</v>
      </c>
      <c r="Q167" t="s">
        <v>110</v>
      </c>
      <c r="R167">
        <v>0</v>
      </c>
      <c r="S167">
        <v>0</v>
      </c>
    </row>
    <row r="168" spans="1:19" ht="14.25">
      <c r="A168">
        <v>67</v>
      </c>
      <c r="B168" t="s">
        <v>290</v>
      </c>
      <c r="C168" s="1036" t="s">
        <v>133</v>
      </c>
      <c r="D168" t="s">
        <v>104</v>
      </c>
      <c r="E168" t="s">
        <v>157</v>
      </c>
      <c r="F168" t="s">
        <v>291</v>
      </c>
      <c r="G168">
        <v>2</v>
      </c>
      <c r="H168" t="s">
        <v>135</v>
      </c>
      <c r="I168">
        <v>7</v>
      </c>
      <c r="J168">
        <v>0</v>
      </c>
      <c r="K168">
        <v>0</v>
      </c>
      <c r="L168" s="1015">
        <v>0</v>
      </c>
      <c r="M168" s="1015">
        <v>0</v>
      </c>
      <c r="N168">
        <v>0</v>
      </c>
      <c r="O168">
        <v>0</v>
      </c>
      <c r="P168" t="e">
        <v>#DIV/0!</v>
      </c>
      <c r="Q168" t="s">
        <v>110</v>
      </c>
      <c r="R168">
        <v>0</v>
      </c>
      <c r="S168">
        <v>0</v>
      </c>
    </row>
    <row r="169" spans="1:19" ht="14.25">
      <c r="A169">
        <v>68</v>
      </c>
      <c r="B169" t="s">
        <v>292</v>
      </c>
      <c r="C169" s="1036" t="s">
        <v>133</v>
      </c>
      <c r="D169" t="s">
        <v>104</v>
      </c>
      <c r="E169" t="s">
        <v>157</v>
      </c>
      <c r="F169" t="s">
        <v>293</v>
      </c>
      <c r="G169">
        <v>2</v>
      </c>
      <c r="H169" t="s">
        <v>135</v>
      </c>
      <c r="I169">
        <v>28</v>
      </c>
      <c r="J169">
        <v>0</v>
      </c>
      <c r="K169">
        <v>0</v>
      </c>
      <c r="L169" s="1015">
        <v>0</v>
      </c>
      <c r="M169" s="1015">
        <v>0</v>
      </c>
      <c r="N169">
        <v>0</v>
      </c>
      <c r="O169">
        <v>0</v>
      </c>
      <c r="P169" t="e">
        <v>#DIV/0!</v>
      </c>
      <c r="Q169" t="s">
        <v>110</v>
      </c>
      <c r="R169">
        <v>0</v>
      </c>
      <c r="S169">
        <v>0</v>
      </c>
    </row>
    <row r="170" spans="1:19" ht="14.25">
      <c r="A170">
        <v>69</v>
      </c>
      <c r="B170" t="s">
        <v>294</v>
      </c>
      <c r="C170" s="1036" t="s">
        <v>133</v>
      </c>
      <c r="D170" t="s">
        <v>104</v>
      </c>
      <c r="E170" t="s">
        <v>157</v>
      </c>
      <c r="F170" t="s">
        <v>295</v>
      </c>
      <c r="G170">
        <v>2</v>
      </c>
      <c r="H170" t="s">
        <v>135</v>
      </c>
      <c r="I170">
        <v>1</v>
      </c>
      <c r="J170">
        <v>0</v>
      </c>
      <c r="K170">
        <v>0</v>
      </c>
      <c r="L170" s="1015">
        <v>0</v>
      </c>
      <c r="M170" s="1015">
        <v>0</v>
      </c>
      <c r="N170">
        <v>0</v>
      </c>
      <c r="O170">
        <v>0</v>
      </c>
      <c r="P170" t="e">
        <v>#DIV/0!</v>
      </c>
      <c r="Q170" t="s">
        <v>110</v>
      </c>
      <c r="R170">
        <v>0</v>
      </c>
      <c r="S170">
        <v>0</v>
      </c>
    </row>
    <row r="171" spans="1:19" ht="14.25">
      <c r="A171">
        <v>70</v>
      </c>
      <c r="B171" t="s">
        <v>296</v>
      </c>
      <c r="C171" s="1036" t="s">
        <v>133</v>
      </c>
      <c r="D171" t="s">
        <v>104</v>
      </c>
      <c r="E171" t="s">
        <v>157</v>
      </c>
      <c r="F171" t="s">
        <v>297</v>
      </c>
      <c r="G171">
        <v>2</v>
      </c>
      <c r="H171" t="s">
        <v>135</v>
      </c>
      <c r="I171">
        <v>3</v>
      </c>
      <c r="J171">
        <v>0</v>
      </c>
      <c r="K171">
        <v>0</v>
      </c>
      <c r="L171" s="1015">
        <v>0</v>
      </c>
      <c r="M171" s="1015">
        <v>0</v>
      </c>
      <c r="N171">
        <v>0</v>
      </c>
      <c r="O171">
        <v>0</v>
      </c>
      <c r="P171" t="e">
        <v>#DIV/0!</v>
      </c>
      <c r="Q171" t="s">
        <v>110</v>
      </c>
      <c r="R171">
        <v>0</v>
      </c>
      <c r="S171">
        <v>0</v>
      </c>
    </row>
    <row r="172" spans="1:19" ht="14.25">
      <c r="A172">
        <v>71</v>
      </c>
      <c r="B172" t="s">
        <v>298</v>
      </c>
      <c r="C172" s="1036" t="s">
        <v>133</v>
      </c>
      <c r="D172" t="s">
        <v>104</v>
      </c>
      <c r="E172" t="s">
        <v>157</v>
      </c>
      <c r="F172" t="s">
        <v>299</v>
      </c>
      <c r="G172">
        <v>2</v>
      </c>
      <c r="H172" t="s">
        <v>135</v>
      </c>
      <c r="I172">
        <v>4</v>
      </c>
      <c r="J172">
        <v>0</v>
      </c>
      <c r="K172">
        <v>0</v>
      </c>
      <c r="L172" s="1015">
        <v>0</v>
      </c>
      <c r="M172" s="1015">
        <v>0</v>
      </c>
      <c r="N172">
        <v>0</v>
      </c>
      <c r="O172">
        <v>0</v>
      </c>
      <c r="P172" t="e">
        <v>#DIV/0!</v>
      </c>
      <c r="Q172" t="s">
        <v>110</v>
      </c>
      <c r="R172">
        <v>0</v>
      </c>
      <c r="S172">
        <v>0</v>
      </c>
    </row>
    <row r="173" spans="1:19" ht="14.25">
      <c r="A173">
        <v>72</v>
      </c>
      <c r="B173" t="s">
        <v>300</v>
      </c>
      <c r="C173" s="1036" t="s">
        <v>133</v>
      </c>
      <c r="D173" t="s">
        <v>104</v>
      </c>
      <c r="E173" t="s">
        <v>157</v>
      </c>
      <c r="F173" t="s">
        <v>301</v>
      </c>
      <c r="G173">
        <v>2</v>
      </c>
      <c r="H173" t="s">
        <v>135</v>
      </c>
      <c r="I173">
        <v>1</v>
      </c>
      <c r="J173">
        <v>0</v>
      </c>
      <c r="K173">
        <v>0</v>
      </c>
      <c r="L173" s="1015">
        <v>0</v>
      </c>
      <c r="M173" s="1015">
        <v>0</v>
      </c>
      <c r="N173">
        <v>0</v>
      </c>
      <c r="O173">
        <v>0</v>
      </c>
      <c r="P173" t="e">
        <v>#DIV/0!</v>
      </c>
      <c r="Q173" t="s">
        <v>110</v>
      </c>
      <c r="R173">
        <v>0</v>
      </c>
      <c r="S173">
        <v>0</v>
      </c>
    </row>
    <row r="174" spans="1:19" ht="14.25">
      <c r="A174">
        <v>73</v>
      </c>
      <c r="B174" t="s">
        <v>302</v>
      </c>
      <c r="C174" s="1036" t="s">
        <v>133</v>
      </c>
      <c r="D174" t="s">
        <v>104</v>
      </c>
      <c r="E174" t="s">
        <v>157</v>
      </c>
      <c r="F174" t="s">
        <v>303</v>
      </c>
      <c r="G174">
        <v>2</v>
      </c>
      <c r="H174" t="s">
        <v>135</v>
      </c>
      <c r="I174">
        <v>1</v>
      </c>
      <c r="J174">
        <v>0</v>
      </c>
      <c r="K174">
        <v>0</v>
      </c>
      <c r="L174" s="1015">
        <v>0</v>
      </c>
      <c r="M174" s="1015">
        <v>0</v>
      </c>
      <c r="N174">
        <v>0</v>
      </c>
      <c r="O174">
        <v>0</v>
      </c>
      <c r="P174" t="e">
        <v>#DIV/0!</v>
      </c>
      <c r="Q174" t="s">
        <v>110</v>
      </c>
      <c r="R174">
        <v>0</v>
      </c>
      <c r="S174">
        <v>0</v>
      </c>
    </row>
    <row r="175" spans="1:19" ht="14.25">
      <c r="A175">
        <v>74</v>
      </c>
      <c r="B175" t="s">
        <v>304</v>
      </c>
      <c r="C175" s="1036" t="s">
        <v>133</v>
      </c>
      <c r="D175" t="s">
        <v>104</v>
      </c>
      <c r="E175" t="s">
        <v>157</v>
      </c>
      <c r="F175" t="s">
        <v>305</v>
      </c>
      <c r="G175">
        <v>2</v>
      </c>
      <c r="H175" t="s">
        <v>135</v>
      </c>
      <c r="I175">
        <v>8</v>
      </c>
      <c r="J175">
        <v>2</v>
      </c>
      <c r="K175">
        <v>2</v>
      </c>
      <c r="L175" s="1015">
        <v>0.25</v>
      </c>
      <c r="M175" s="1015">
        <v>0.25</v>
      </c>
      <c r="N175">
        <v>0</v>
      </c>
      <c r="O175">
        <v>1</v>
      </c>
      <c r="P175" t="e">
        <v>#DIV/0!</v>
      </c>
      <c r="Q175" t="s">
        <v>110</v>
      </c>
      <c r="R175">
        <v>0</v>
      </c>
      <c r="S175">
        <v>1</v>
      </c>
    </row>
    <row r="176" spans="1:19" ht="14.25">
      <c r="A176">
        <v>75</v>
      </c>
      <c r="B176" t="s">
        <v>306</v>
      </c>
      <c r="C176" s="1036" t="s">
        <v>133</v>
      </c>
      <c r="D176" t="s">
        <v>104</v>
      </c>
      <c r="E176" t="s">
        <v>157</v>
      </c>
      <c r="F176" t="s">
        <v>307</v>
      </c>
      <c r="G176">
        <v>2</v>
      </c>
      <c r="H176" t="s">
        <v>135</v>
      </c>
      <c r="I176">
        <v>2</v>
      </c>
      <c r="J176">
        <v>0</v>
      </c>
      <c r="K176">
        <v>0</v>
      </c>
      <c r="L176" s="1015">
        <v>0</v>
      </c>
      <c r="M176" s="1015">
        <v>0</v>
      </c>
      <c r="N176">
        <v>0</v>
      </c>
      <c r="O176">
        <v>0</v>
      </c>
      <c r="P176" t="e">
        <v>#DIV/0!</v>
      </c>
      <c r="Q176" t="s">
        <v>110</v>
      </c>
      <c r="R176">
        <v>0</v>
      </c>
      <c r="S176">
        <v>0</v>
      </c>
    </row>
    <row r="177" spans="1:19" ht="14.25">
      <c r="A177">
        <v>76</v>
      </c>
      <c r="B177" t="s">
        <v>308</v>
      </c>
      <c r="C177" s="1036" t="s">
        <v>133</v>
      </c>
      <c r="D177" t="s">
        <v>104</v>
      </c>
      <c r="E177" t="s">
        <v>173</v>
      </c>
      <c r="F177" t="s">
        <v>309</v>
      </c>
      <c r="G177">
        <v>2</v>
      </c>
      <c r="H177" t="s">
        <v>135</v>
      </c>
      <c r="I177">
        <v>2</v>
      </c>
      <c r="J177">
        <v>0</v>
      </c>
      <c r="K177">
        <v>0</v>
      </c>
      <c r="L177" s="1015">
        <v>0</v>
      </c>
      <c r="M177" s="1015">
        <v>0</v>
      </c>
      <c r="N177">
        <v>0</v>
      </c>
      <c r="O177">
        <v>0</v>
      </c>
      <c r="P177" t="e">
        <v>#DIV/0!</v>
      </c>
      <c r="Q177" t="s">
        <v>110</v>
      </c>
      <c r="R177">
        <v>0</v>
      </c>
      <c r="S177">
        <v>0</v>
      </c>
    </row>
    <row r="178" spans="1:19" ht="14.25">
      <c r="A178">
        <v>77</v>
      </c>
      <c r="B178" t="s">
        <v>310</v>
      </c>
      <c r="C178" s="1036" t="s">
        <v>133</v>
      </c>
      <c r="D178" t="s">
        <v>104</v>
      </c>
      <c r="E178" t="s">
        <v>173</v>
      </c>
      <c r="F178" t="s">
        <v>311</v>
      </c>
      <c r="G178">
        <v>2</v>
      </c>
      <c r="H178" t="s">
        <v>135</v>
      </c>
      <c r="I178">
        <v>10</v>
      </c>
      <c r="J178">
        <v>0</v>
      </c>
      <c r="K178">
        <v>0</v>
      </c>
      <c r="L178" s="1015">
        <v>0</v>
      </c>
      <c r="M178" s="1015">
        <v>0</v>
      </c>
      <c r="N178">
        <v>0</v>
      </c>
      <c r="O178">
        <v>0</v>
      </c>
      <c r="P178" t="e">
        <v>#DIV/0!</v>
      </c>
      <c r="Q178" t="s">
        <v>110</v>
      </c>
      <c r="R178">
        <v>0</v>
      </c>
      <c r="S178">
        <v>0</v>
      </c>
    </row>
    <row r="179" spans="1:19" ht="14.25">
      <c r="A179">
        <v>78</v>
      </c>
      <c r="B179" t="s">
        <v>312</v>
      </c>
      <c r="C179" s="1036" t="s">
        <v>133</v>
      </c>
      <c r="D179" t="s">
        <v>104</v>
      </c>
      <c r="E179" t="s">
        <v>173</v>
      </c>
      <c r="F179" t="s">
        <v>313</v>
      </c>
      <c r="G179">
        <v>2</v>
      </c>
      <c r="H179" t="s">
        <v>135</v>
      </c>
      <c r="I179">
        <v>2</v>
      </c>
      <c r="J179">
        <v>0</v>
      </c>
      <c r="K179">
        <v>0</v>
      </c>
      <c r="L179" s="1015">
        <v>0</v>
      </c>
      <c r="M179" s="1015">
        <v>0</v>
      </c>
      <c r="N179">
        <v>0</v>
      </c>
      <c r="O179">
        <v>0</v>
      </c>
      <c r="P179" t="e">
        <v>#DIV/0!</v>
      </c>
      <c r="Q179" t="s">
        <v>110</v>
      </c>
      <c r="R179">
        <v>0</v>
      </c>
      <c r="S179">
        <v>0</v>
      </c>
    </row>
    <row r="180" spans="1:19" ht="14.25">
      <c r="A180">
        <v>79</v>
      </c>
      <c r="B180" t="s">
        <v>314</v>
      </c>
      <c r="C180" s="1036" t="s">
        <v>133</v>
      </c>
      <c r="D180" t="s">
        <v>104</v>
      </c>
      <c r="E180" t="s">
        <v>173</v>
      </c>
      <c r="F180" t="s">
        <v>315</v>
      </c>
      <c r="G180">
        <v>2</v>
      </c>
      <c r="H180" t="s">
        <v>135</v>
      </c>
      <c r="I180">
        <v>1</v>
      </c>
      <c r="J180">
        <v>0</v>
      </c>
      <c r="K180">
        <v>0</v>
      </c>
      <c r="L180" s="1015">
        <v>0</v>
      </c>
      <c r="M180" s="1015">
        <v>0</v>
      </c>
      <c r="N180">
        <v>0</v>
      </c>
      <c r="O180">
        <v>0</v>
      </c>
      <c r="P180" t="e">
        <v>#DIV/0!</v>
      </c>
      <c r="Q180" t="s">
        <v>110</v>
      </c>
      <c r="R180">
        <v>0</v>
      </c>
      <c r="S180">
        <v>0</v>
      </c>
    </row>
    <row r="181" spans="1:19" ht="14.25">
      <c r="A181">
        <v>80</v>
      </c>
      <c r="B181" t="s">
        <v>316</v>
      </c>
      <c r="C181" s="1036" t="s">
        <v>133</v>
      </c>
      <c r="D181" t="s">
        <v>104</v>
      </c>
      <c r="E181" t="s">
        <v>173</v>
      </c>
      <c r="F181" t="s">
        <v>317</v>
      </c>
      <c r="G181">
        <v>2</v>
      </c>
      <c r="H181" t="s">
        <v>135</v>
      </c>
      <c r="I181">
        <v>2</v>
      </c>
      <c r="J181">
        <v>0</v>
      </c>
      <c r="K181">
        <v>0</v>
      </c>
      <c r="L181" s="1015">
        <v>0</v>
      </c>
      <c r="M181" s="1015">
        <v>0</v>
      </c>
      <c r="N181">
        <v>0</v>
      </c>
      <c r="O181">
        <v>0</v>
      </c>
      <c r="P181" t="e">
        <v>#DIV/0!</v>
      </c>
      <c r="Q181" t="s">
        <v>110</v>
      </c>
      <c r="R181">
        <v>0</v>
      </c>
      <c r="S181">
        <v>0</v>
      </c>
    </row>
    <row r="182" spans="1:19" ht="14.25">
      <c r="A182">
        <v>81</v>
      </c>
      <c r="B182" t="s">
        <v>318</v>
      </c>
      <c r="C182" s="1036" t="s">
        <v>133</v>
      </c>
      <c r="D182" t="s">
        <v>104</v>
      </c>
      <c r="E182" t="s">
        <v>173</v>
      </c>
      <c r="F182" t="s">
        <v>319</v>
      </c>
      <c r="G182">
        <v>2</v>
      </c>
      <c r="H182" t="s">
        <v>135</v>
      </c>
      <c r="I182">
        <v>2</v>
      </c>
      <c r="J182">
        <v>0</v>
      </c>
      <c r="K182">
        <v>0</v>
      </c>
      <c r="L182" s="1015">
        <v>0</v>
      </c>
      <c r="M182" s="1015">
        <v>0</v>
      </c>
      <c r="N182">
        <v>0</v>
      </c>
      <c r="O182">
        <v>0</v>
      </c>
      <c r="P182" t="e">
        <v>#DIV/0!</v>
      </c>
      <c r="Q182" t="s">
        <v>110</v>
      </c>
      <c r="R182">
        <v>0</v>
      </c>
      <c r="S182">
        <v>0</v>
      </c>
    </row>
    <row r="183" spans="1:19" ht="14.25">
      <c r="A183">
        <v>82</v>
      </c>
      <c r="B183" t="s">
        <v>320</v>
      </c>
      <c r="C183" s="1036" t="s">
        <v>133</v>
      </c>
      <c r="D183" t="s">
        <v>104</v>
      </c>
      <c r="E183" t="s">
        <v>173</v>
      </c>
      <c r="F183" t="s">
        <v>321</v>
      </c>
      <c r="G183">
        <v>2</v>
      </c>
      <c r="H183" t="s">
        <v>135</v>
      </c>
      <c r="I183">
        <v>2</v>
      </c>
      <c r="J183">
        <v>0</v>
      </c>
      <c r="K183">
        <v>0</v>
      </c>
      <c r="L183" s="1015">
        <v>0</v>
      </c>
      <c r="M183" s="1015">
        <v>0</v>
      </c>
      <c r="N183">
        <v>0</v>
      </c>
      <c r="O183">
        <v>0</v>
      </c>
      <c r="P183" t="e">
        <v>#DIV/0!</v>
      </c>
      <c r="Q183" t="s">
        <v>110</v>
      </c>
      <c r="R183">
        <v>0</v>
      </c>
      <c r="S183">
        <v>0</v>
      </c>
    </row>
    <row r="184" spans="1:19" ht="14.25">
      <c r="A184">
        <v>83</v>
      </c>
      <c r="B184" t="s">
        <v>322</v>
      </c>
      <c r="C184" s="1036" t="s">
        <v>133</v>
      </c>
      <c r="D184" t="s">
        <v>104</v>
      </c>
      <c r="E184" t="s">
        <v>173</v>
      </c>
      <c r="F184" t="s">
        <v>323</v>
      </c>
      <c r="G184">
        <v>2</v>
      </c>
      <c r="H184" t="s">
        <v>135</v>
      </c>
      <c r="I184">
        <v>2</v>
      </c>
      <c r="J184">
        <v>0</v>
      </c>
      <c r="K184">
        <v>0</v>
      </c>
      <c r="L184" s="1015">
        <v>0</v>
      </c>
      <c r="M184" s="1015">
        <v>0</v>
      </c>
      <c r="N184">
        <v>0</v>
      </c>
      <c r="O184">
        <v>0</v>
      </c>
      <c r="P184" t="e">
        <v>#DIV/0!</v>
      </c>
      <c r="Q184" t="s">
        <v>110</v>
      </c>
      <c r="R184">
        <v>0</v>
      </c>
      <c r="S184">
        <v>0</v>
      </c>
    </row>
    <row r="185" spans="1:19" ht="14.25">
      <c r="A185">
        <v>84</v>
      </c>
      <c r="B185" t="s">
        <v>324</v>
      </c>
      <c r="C185" s="1036" t="s">
        <v>133</v>
      </c>
      <c r="D185" t="s">
        <v>104</v>
      </c>
      <c r="E185" t="s">
        <v>173</v>
      </c>
      <c r="F185" t="s">
        <v>325</v>
      </c>
      <c r="G185">
        <v>2</v>
      </c>
      <c r="H185" t="s">
        <v>135</v>
      </c>
      <c r="I185">
        <v>3</v>
      </c>
      <c r="J185">
        <v>0</v>
      </c>
      <c r="K185">
        <v>0</v>
      </c>
      <c r="L185" s="1015">
        <v>0</v>
      </c>
      <c r="M185" s="1015">
        <v>0</v>
      </c>
      <c r="N185">
        <v>0</v>
      </c>
      <c r="O185">
        <v>0</v>
      </c>
      <c r="P185" t="e">
        <v>#DIV/0!</v>
      </c>
      <c r="Q185" t="s">
        <v>110</v>
      </c>
      <c r="R185">
        <v>0</v>
      </c>
      <c r="S185">
        <v>0</v>
      </c>
    </row>
    <row r="186" spans="1:19" ht="14.25">
      <c r="A186">
        <v>85</v>
      </c>
      <c r="B186" t="s">
        <v>326</v>
      </c>
      <c r="C186" s="1036" t="s">
        <v>133</v>
      </c>
      <c r="D186" t="s">
        <v>104</v>
      </c>
      <c r="E186" t="s">
        <v>173</v>
      </c>
      <c r="F186" t="s">
        <v>327</v>
      </c>
      <c r="G186">
        <v>2</v>
      </c>
      <c r="H186" t="s">
        <v>135</v>
      </c>
      <c r="I186">
        <v>1</v>
      </c>
      <c r="J186">
        <v>0</v>
      </c>
      <c r="K186">
        <v>0</v>
      </c>
      <c r="L186" s="1015">
        <v>0</v>
      </c>
      <c r="M186" s="1015">
        <v>0</v>
      </c>
      <c r="N186">
        <v>0</v>
      </c>
      <c r="O186">
        <v>0</v>
      </c>
      <c r="P186" t="e">
        <v>#DIV/0!</v>
      </c>
      <c r="Q186" t="s">
        <v>110</v>
      </c>
      <c r="R186">
        <v>0</v>
      </c>
      <c r="S186">
        <v>0</v>
      </c>
    </row>
    <row r="187" spans="1:19" ht="14.25">
      <c r="A187">
        <v>86</v>
      </c>
      <c r="B187" t="s">
        <v>328</v>
      </c>
      <c r="C187" s="1036" t="s">
        <v>133</v>
      </c>
      <c r="D187" t="s">
        <v>104</v>
      </c>
      <c r="E187" t="s">
        <v>173</v>
      </c>
      <c r="F187" t="s">
        <v>329</v>
      </c>
      <c r="G187">
        <v>2</v>
      </c>
      <c r="H187" t="s">
        <v>135</v>
      </c>
      <c r="I187">
        <v>2</v>
      </c>
      <c r="J187">
        <v>0</v>
      </c>
      <c r="K187">
        <v>0</v>
      </c>
      <c r="L187" s="1015">
        <v>0</v>
      </c>
      <c r="M187" s="1015">
        <v>0</v>
      </c>
      <c r="N187">
        <v>0</v>
      </c>
      <c r="O187">
        <v>0</v>
      </c>
      <c r="P187" t="e">
        <v>#DIV/0!</v>
      </c>
      <c r="Q187" t="s">
        <v>110</v>
      </c>
      <c r="R187">
        <v>0</v>
      </c>
      <c r="S187">
        <v>0</v>
      </c>
    </row>
    <row r="188" spans="1:19" ht="14.25">
      <c r="A188">
        <v>87</v>
      </c>
      <c r="B188" t="s">
        <v>330</v>
      </c>
      <c r="C188" s="1036" t="s">
        <v>133</v>
      </c>
      <c r="D188" t="s">
        <v>104</v>
      </c>
      <c r="E188" t="s">
        <v>173</v>
      </c>
      <c r="F188" t="s">
        <v>331</v>
      </c>
      <c r="G188">
        <v>2</v>
      </c>
      <c r="H188" t="s">
        <v>135</v>
      </c>
      <c r="I188">
        <v>1</v>
      </c>
      <c r="J188">
        <v>0</v>
      </c>
      <c r="K188">
        <v>0</v>
      </c>
      <c r="L188" s="1015">
        <v>0</v>
      </c>
      <c r="M188" s="1015">
        <v>0</v>
      </c>
      <c r="N188">
        <v>0</v>
      </c>
      <c r="O188">
        <v>0</v>
      </c>
      <c r="P188" t="e">
        <v>#DIV/0!</v>
      </c>
      <c r="Q188" t="s">
        <v>110</v>
      </c>
      <c r="R188">
        <v>0</v>
      </c>
      <c r="S188">
        <v>0</v>
      </c>
    </row>
    <row r="189" spans="1:19" ht="14.25">
      <c r="A189">
        <v>88</v>
      </c>
      <c r="B189" t="s">
        <v>332</v>
      </c>
      <c r="C189" s="1036" t="s">
        <v>133</v>
      </c>
      <c r="D189" t="s">
        <v>104</v>
      </c>
      <c r="E189" t="s">
        <v>173</v>
      </c>
      <c r="F189" t="s">
        <v>333</v>
      </c>
      <c r="G189">
        <v>2</v>
      </c>
      <c r="H189" t="s">
        <v>135</v>
      </c>
      <c r="I189">
        <v>2</v>
      </c>
      <c r="J189">
        <v>0</v>
      </c>
      <c r="K189">
        <v>0</v>
      </c>
      <c r="L189" s="1015">
        <v>0</v>
      </c>
      <c r="M189" s="1015">
        <v>0</v>
      </c>
      <c r="N189">
        <v>0</v>
      </c>
      <c r="O189">
        <v>0</v>
      </c>
      <c r="P189" t="e">
        <v>#DIV/0!</v>
      </c>
      <c r="Q189" t="s">
        <v>110</v>
      </c>
      <c r="R189">
        <v>0</v>
      </c>
      <c r="S189">
        <v>0</v>
      </c>
    </row>
    <row r="190" spans="1:19" ht="14.25">
      <c r="A190">
        <v>89</v>
      </c>
      <c r="B190" t="s">
        <v>334</v>
      </c>
      <c r="C190" s="1036" t="s">
        <v>133</v>
      </c>
      <c r="D190" t="s">
        <v>104</v>
      </c>
      <c r="E190" t="s">
        <v>155</v>
      </c>
      <c r="F190" t="s">
        <v>335</v>
      </c>
      <c r="G190">
        <v>2</v>
      </c>
      <c r="H190" t="s">
        <v>135</v>
      </c>
      <c r="I190">
        <v>2</v>
      </c>
      <c r="J190">
        <v>0</v>
      </c>
      <c r="K190">
        <v>0</v>
      </c>
      <c r="L190" s="1015">
        <v>0</v>
      </c>
      <c r="M190" s="1015">
        <v>0</v>
      </c>
      <c r="N190">
        <v>0</v>
      </c>
      <c r="O190">
        <v>0</v>
      </c>
      <c r="P190" t="e">
        <v>#DIV/0!</v>
      </c>
      <c r="Q190" t="s">
        <v>110</v>
      </c>
      <c r="R190">
        <v>0</v>
      </c>
      <c r="S190">
        <v>0</v>
      </c>
    </row>
    <row r="191" spans="1:19" ht="14.25">
      <c r="A191">
        <v>90</v>
      </c>
      <c r="B191" t="s">
        <v>336</v>
      </c>
      <c r="C191" s="1036" t="s">
        <v>133</v>
      </c>
      <c r="D191" t="s">
        <v>104</v>
      </c>
      <c r="E191" t="s">
        <v>155</v>
      </c>
      <c r="F191" t="s">
        <v>337</v>
      </c>
      <c r="G191">
        <v>2</v>
      </c>
      <c r="H191" t="s">
        <v>135</v>
      </c>
      <c r="I191">
        <v>4</v>
      </c>
      <c r="J191">
        <v>0</v>
      </c>
      <c r="K191">
        <v>0</v>
      </c>
      <c r="L191" s="1015">
        <v>0</v>
      </c>
      <c r="M191" s="1015">
        <v>0</v>
      </c>
      <c r="N191">
        <v>0</v>
      </c>
      <c r="O191">
        <v>0</v>
      </c>
      <c r="P191" t="e">
        <v>#DIV/0!</v>
      </c>
      <c r="Q191" t="s">
        <v>110</v>
      </c>
      <c r="R191">
        <v>0</v>
      </c>
      <c r="S191">
        <v>0</v>
      </c>
    </row>
    <row r="192" spans="1:19" ht="14.25">
      <c r="A192">
        <v>91</v>
      </c>
      <c r="B192" t="s">
        <v>338</v>
      </c>
      <c r="C192" s="1036" t="s">
        <v>133</v>
      </c>
      <c r="D192" t="s">
        <v>104</v>
      </c>
      <c r="E192" t="s">
        <v>155</v>
      </c>
      <c r="F192" t="s">
        <v>339</v>
      </c>
      <c r="G192">
        <v>2</v>
      </c>
      <c r="H192" t="s">
        <v>135</v>
      </c>
      <c r="I192">
        <v>2</v>
      </c>
      <c r="J192">
        <v>0</v>
      </c>
      <c r="K192">
        <v>0</v>
      </c>
      <c r="L192" s="1015">
        <v>0</v>
      </c>
      <c r="M192" s="1015">
        <v>0</v>
      </c>
      <c r="N192">
        <v>0</v>
      </c>
      <c r="O192">
        <v>0</v>
      </c>
      <c r="P192" t="e">
        <v>#DIV/0!</v>
      </c>
      <c r="Q192" t="s">
        <v>110</v>
      </c>
      <c r="R192">
        <v>0</v>
      </c>
      <c r="S192">
        <v>0</v>
      </c>
    </row>
    <row r="193" spans="1:19" ht="14.25">
      <c r="A193">
        <v>92</v>
      </c>
      <c r="B193" t="s">
        <v>340</v>
      </c>
      <c r="C193" s="1036" t="s">
        <v>133</v>
      </c>
      <c r="D193" t="s">
        <v>104</v>
      </c>
      <c r="E193" t="s">
        <v>155</v>
      </c>
      <c r="F193" t="s">
        <v>341</v>
      </c>
      <c r="G193">
        <v>2</v>
      </c>
      <c r="H193" t="s">
        <v>135</v>
      </c>
      <c r="I193">
        <v>3</v>
      </c>
      <c r="J193">
        <v>0</v>
      </c>
      <c r="K193">
        <v>0</v>
      </c>
      <c r="L193" s="1015">
        <v>0</v>
      </c>
      <c r="M193" s="1015">
        <v>0</v>
      </c>
      <c r="N193">
        <v>0</v>
      </c>
      <c r="O193">
        <v>0</v>
      </c>
      <c r="P193" t="e">
        <v>#DIV/0!</v>
      </c>
      <c r="Q193" t="s">
        <v>110</v>
      </c>
      <c r="R193">
        <v>0</v>
      </c>
      <c r="S193">
        <v>0</v>
      </c>
    </row>
    <row r="194" spans="1:19" ht="14.25">
      <c r="A194">
        <v>93</v>
      </c>
      <c r="B194" t="s">
        <v>342</v>
      </c>
      <c r="C194" s="1036" t="s">
        <v>133</v>
      </c>
      <c r="D194" t="s">
        <v>104</v>
      </c>
      <c r="E194" t="s">
        <v>155</v>
      </c>
      <c r="F194" t="s">
        <v>343</v>
      </c>
      <c r="G194">
        <v>2</v>
      </c>
      <c r="H194" t="s">
        <v>135</v>
      </c>
      <c r="I194">
        <v>2</v>
      </c>
      <c r="J194">
        <v>0</v>
      </c>
      <c r="K194">
        <v>0</v>
      </c>
      <c r="L194" s="1015">
        <v>0</v>
      </c>
      <c r="M194" s="1015">
        <v>0</v>
      </c>
      <c r="N194">
        <v>0</v>
      </c>
      <c r="O194">
        <v>0</v>
      </c>
      <c r="P194" t="e">
        <v>#DIV/0!</v>
      </c>
      <c r="Q194" t="s">
        <v>110</v>
      </c>
      <c r="R194">
        <v>0</v>
      </c>
      <c r="S194">
        <v>0</v>
      </c>
    </row>
    <row r="195" spans="1:19" ht="14.25">
      <c r="A195">
        <v>94</v>
      </c>
      <c r="B195" t="s">
        <v>344</v>
      </c>
      <c r="C195" s="1036" t="s">
        <v>133</v>
      </c>
      <c r="D195" t="s">
        <v>104</v>
      </c>
      <c r="E195" t="s">
        <v>155</v>
      </c>
      <c r="F195" t="s">
        <v>345</v>
      </c>
      <c r="G195">
        <v>2</v>
      </c>
      <c r="H195" t="s">
        <v>135</v>
      </c>
      <c r="I195">
        <v>3</v>
      </c>
      <c r="J195">
        <v>0</v>
      </c>
      <c r="K195">
        <v>0</v>
      </c>
      <c r="L195" s="1015">
        <v>0</v>
      </c>
      <c r="M195" s="1015">
        <v>0</v>
      </c>
      <c r="N195">
        <v>0</v>
      </c>
      <c r="O195">
        <v>0</v>
      </c>
      <c r="P195" t="e">
        <v>#DIV/0!</v>
      </c>
      <c r="Q195" t="s">
        <v>110</v>
      </c>
      <c r="R195">
        <v>0</v>
      </c>
      <c r="S195">
        <v>0</v>
      </c>
    </row>
    <row r="196" spans="1:19" ht="14.25">
      <c r="A196">
        <v>95</v>
      </c>
      <c r="B196" t="s">
        <v>346</v>
      </c>
      <c r="C196" s="1036" t="s">
        <v>133</v>
      </c>
      <c r="D196" t="s">
        <v>104</v>
      </c>
      <c r="E196" t="s">
        <v>155</v>
      </c>
      <c r="F196" t="s">
        <v>347</v>
      </c>
      <c r="G196">
        <v>2</v>
      </c>
      <c r="H196" t="s">
        <v>135</v>
      </c>
      <c r="I196">
        <v>2</v>
      </c>
      <c r="J196">
        <v>0</v>
      </c>
      <c r="K196">
        <v>0</v>
      </c>
      <c r="L196" s="1015">
        <v>0</v>
      </c>
      <c r="M196" s="1015">
        <v>0</v>
      </c>
      <c r="N196">
        <v>0</v>
      </c>
      <c r="O196">
        <v>0</v>
      </c>
      <c r="P196" t="e">
        <v>#DIV/0!</v>
      </c>
      <c r="Q196" t="s">
        <v>110</v>
      </c>
      <c r="R196">
        <v>0</v>
      </c>
      <c r="S196">
        <v>0</v>
      </c>
    </row>
    <row r="197" spans="1:19" ht="14.25">
      <c r="A197">
        <v>96</v>
      </c>
      <c r="B197" t="s">
        <v>348</v>
      </c>
      <c r="C197" s="1036" t="s">
        <v>133</v>
      </c>
      <c r="D197" t="s">
        <v>104</v>
      </c>
      <c r="E197" t="s">
        <v>155</v>
      </c>
      <c r="F197" t="s">
        <v>349</v>
      </c>
      <c r="G197">
        <v>2</v>
      </c>
      <c r="H197" t="s">
        <v>135</v>
      </c>
      <c r="I197">
        <v>2</v>
      </c>
      <c r="J197">
        <v>0</v>
      </c>
      <c r="K197">
        <v>0</v>
      </c>
      <c r="L197" s="1015">
        <v>0</v>
      </c>
      <c r="M197" s="1015">
        <v>0</v>
      </c>
      <c r="N197">
        <v>0</v>
      </c>
      <c r="O197">
        <v>0</v>
      </c>
      <c r="P197" t="e">
        <v>#DIV/0!</v>
      </c>
      <c r="Q197" t="s">
        <v>110</v>
      </c>
      <c r="R197">
        <v>0</v>
      </c>
      <c r="S197">
        <v>0</v>
      </c>
    </row>
    <row r="198" spans="1:19" ht="14.25">
      <c r="A198">
        <v>97</v>
      </c>
      <c r="B198" t="s">
        <v>350</v>
      </c>
      <c r="C198" s="1036" t="s">
        <v>133</v>
      </c>
      <c r="D198" t="s">
        <v>104</v>
      </c>
      <c r="E198" t="s">
        <v>155</v>
      </c>
      <c r="F198" t="s">
        <v>351</v>
      </c>
      <c r="G198">
        <v>2</v>
      </c>
      <c r="H198" t="s">
        <v>135</v>
      </c>
      <c r="I198">
        <v>2</v>
      </c>
      <c r="J198">
        <v>0</v>
      </c>
      <c r="K198">
        <v>0</v>
      </c>
      <c r="L198" s="1015">
        <v>0</v>
      </c>
      <c r="M198" s="1015">
        <v>0</v>
      </c>
      <c r="N198">
        <v>0</v>
      </c>
      <c r="O198">
        <v>0</v>
      </c>
      <c r="P198" t="e">
        <v>#DIV/0!</v>
      </c>
      <c r="Q198" t="s">
        <v>110</v>
      </c>
      <c r="R198">
        <v>0</v>
      </c>
      <c r="S198">
        <v>0</v>
      </c>
    </row>
    <row r="199" spans="1:19" ht="14.25">
      <c r="A199">
        <v>98</v>
      </c>
      <c r="B199" t="s">
        <v>352</v>
      </c>
      <c r="C199" s="1036" t="s">
        <v>133</v>
      </c>
      <c r="D199" t="s">
        <v>104</v>
      </c>
      <c r="E199" t="s">
        <v>157</v>
      </c>
      <c r="F199" t="s">
        <v>353</v>
      </c>
      <c r="G199">
        <v>2</v>
      </c>
      <c r="H199" t="s">
        <v>135</v>
      </c>
      <c r="I199">
        <v>1</v>
      </c>
      <c r="J199">
        <v>0</v>
      </c>
      <c r="K199">
        <v>0</v>
      </c>
      <c r="L199" s="1015">
        <v>0</v>
      </c>
      <c r="M199" s="1015">
        <v>0</v>
      </c>
      <c r="N199">
        <v>0</v>
      </c>
      <c r="O199">
        <v>0</v>
      </c>
      <c r="P199" t="e">
        <v>#DIV/0!</v>
      </c>
      <c r="Q199" t="s">
        <v>110</v>
      </c>
      <c r="R199">
        <v>0</v>
      </c>
      <c r="S199">
        <v>0</v>
      </c>
    </row>
    <row r="200" spans="1:19" ht="14.25">
      <c r="A200">
        <v>99</v>
      </c>
      <c r="B200" t="s">
        <v>354</v>
      </c>
      <c r="C200" s="1036" t="s">
        <v>133</v>
      </c>
      <c r="D200" t="s">
        <v>104</v>
      </c>
      <c r="E200" t="s">
        <v>168</v>
      </c>
      <c r="F200" t="s">
        <v>355</v>
      </c>
      <c r="G200">
        <v>2</v>
      </c>
      <c r="H200" t="s">
        <v>135</v>
      </c>
      <c r="I200">
        <v>6</v>
      </c>
      <c r="J200">
        <v>0</v>
      </c>
      <c r="K200">
        <v>0</v>
      </c>
      <c r="L200" s="1015">
        <v>0</v>
      </c>
      <c r="M200" s="1015">
        <v>0</v>
      </c>
      <c r="N200">
        <v>0</v>
      </c>
      <c r="O200">
        <v>0</v>
      </c>
      <c r="P200" t="e">
        <v>#DIV/0!</v>
      </c>
      <c r="Q200" t="s">
        <v>110</v>
      </c>
      <c r="R200">
        <v>0</v>
      </c>
      <c r="S200">
        <v>0</v>
      </c>
    </row>
    <row r="201" spans="1:19" ht="14.25">
      <c r="A201">
        <v>100</v>
      </c>
      <c r="B201" t="s">
        <v>356</v>
      </c>
      <c r="C201" s="1036" t="s">
        <v>133</v>
      </c>
      <c r="D201" t="s">
        <v>104</v>
      </c>
      <c r="E201" t="s">
        <v>168</v>
      </c>
      <c r="F201" t="s">
        <v>357</v>
      </c>
      <c r="G201">
        <v>2</v>
      </c>
      <c r="H201" t="s">
        <v>135</v>
      </c>
      <c r="I201">
        <v>2</v>
      </c>
      <c r="J201">
        <v>0</v>
      </c>
      <c r="K201">
        <v>0</v>
      </c>
      <c r="L201" s="1015">
        <v>0</v>
      </c>
      <c r="M201" s="1015">
        <v>0</v>
      </c>
      <c r="N201">
        <v>0</v>
      </c>
      <c r="O201">
        <v>0</v>
      </c>
      <c r="P201" t="e">
        <v>#DIV/0!</v>
      </c>
      <c r="Q201" t="s">
        <v>110</v>
      </c>
      <c r="R201">
        <v>0</v>
      </c>
      <c r="S201">
        <v>0</v>
      </c>
    </row>
    <row r="202" spans="1:19" ht="14.25">
      <c r="A202">
        <v>1</v>
      </c>
      <c r="B202" t="s">
        <v>154</v>
      </c>
      <c r="C202" s="1036" t="s">
        <v>133</v>
      </c>
      <c r="D202" t="s">
        <v>104</v>
      </c>
      <c r="E202" t="s">
        <v>155</v>
      </c>
      <c r="F202" t="s">
        <v>156</v>
      </c>
      <c r="G202">
        <v>3</v>
      </c>
      <c r="H202" t="s">
        <v>136</v>
      </c>
      <c r="I202">
        <v>2</v>
      </c>
      <c r="J202">
        <v>0</v>
      </c>
      <c r="K202">
        <v>0</v>
      </c>
      <c r="L202" s="1015">
        <v>0</v>
      </c>
      <c r="M202" s="1015">
        <v>0</v>
      </c>
      <c r="N202">
        <v>0</v>
      </c>
      <c r="O202">
        <v>0</v>
      </c>
      <c r="P202" t="e">
        <v>#DIV/0!</v>
      </c>
      <c r="Q202" t="s">
        <v>105</v>
      </c>
      <c r="R202">
        <v>0</v>
      </c>
      <c r="S202">
        <v>0</v>
      </c>
    </row>
    <row r="203" spans="1:19" ht="14.25">
      <c r="A203">
        <v>2</v>
      </c>
      <c r="B203" t="s">
        <v>154</v>
      </c>
      <c r="C203" s="1036" t="s">
        <v>133</v>
      </c>
      <c r="D203" t="s">
        <v>104</v>
      </c>
      <c r="E203" t="s">
        <v>157</v>
      </c>
      <c r="F203" t="s">
        <v>158</v>
      </c>
      <c r="G203">
        <v>3</v>
      </c>
      <c r="H203" t="s">
        <v>136</v>
      </c>
      <c r="I203">
        <v>1</v>
      </c>
      <c r="J203">
        <v>0</v>
      </c>
      <c r="K203">
        <v>0</v>
      </c>
      <c r="L203" s="1015">
        <v>0</v>
      </c>
      <c r="M203" s="1015">
        <v>0</v>
      </c>
      <c r="N203">
        <v>0</v>
      </c>
      <c r="O203">
        <v>0</v>
      </c>
      <c r="P203" t="e">
        <v>#DIV/0!</v>
      </c>
      <c r="Q203" t="s">
        <v>105</v>
      </c>
      <c r="R203">
        <v>0</v>
      </c>
      <c r="S203">
        <v>0</v>
      </c>
    </row>
    <row r="204" spans="1:19" ht="14.25">
      <c r="A204">
        <v>3</v>
      </c>
      <c r="B204" t="s">
        <v>159</v>
      </c>
      <c r="C204" s="1036" t="s">
        <v>133</v>
      </c>
      <c r="D204" t="s">
        <v>104</v>
      </c>
      <c r="E204" t="s">
        <v>157</v>
      </c>
      <c r="F204" t="s">
        <v>160</v>
      </c>
      <c r="G204">
        <v>3</v>
      </c>
      <c r="H204" t="s">
        <v>136</v>
      </c>
      <c r="I204">
        <v>2</v>
      </c>
      <c r="J204">
        <v>0</v>
      </c>
      <c r="K204">
        <v>0</v>
      </c>
      <c r="L204" s="1015">
        <v>0</v>
      </c>
      <c r="M204" s="1015">
        <v>0</v>
      </c>
      <c r="N204">
        <v>0</v>
      </c>
      <c r="O204">
        <v>0</v>
      </c>
      <c r="P204" t="e">
        <v>#DIV/0!</v>
      </c>
      <c r="Q204" t="s">
        <v>105</v>
      </c>
      <c r="R204">
        <v>0</v>
      </c>
      <c r="S204">
        <v>0</v>
      </c>
    </row>
    <row r="205" spans="1:19" ht="14.25">
      <c r="A205">
        <v>4</v>
      </c>
      <c r="B205" t="s">
        <v>161</v>
      </c>
      <c r="C205" s="1036" t="s">
        <v>133</v>
      </c>
      <c r="D205" t="s">
        <v>104</v>
      </c>
      <c r="E205" t="s">
        <v>157</v>
      </c>
      <c r="F205" t="s">
        <v>162</v>
      </c>
      <c r="G205">
        <v>3</v>
      </c>
      <c r="H205" t="s">
        <v>136</v>
      </c>
      <c r="I205">
        <v>2</v>
      </c>
      <c r="J205">
        <v>0</v>
      </c>
      <c r="K205">
        <v>0</v>
      </c>
      <c r="L205" s="1015">
        <v>0</v>
      </c>
      <c r="M205" s="1015">
        <v>0</v>
      </c>
      <c r="N205">
        <v>0</v>
      </c>
      <c r="O205">
        <v>0</v>
      </c>
      <c r="P205" t="e">
        <v>#DIV/0!</v>
      </c>
      <c r="Q205" t="s">
        <v>105</v>
      </c>
      <c r="R205">
        <v>0</v>
      </c>
      <c r="S205">
        <v>0</v>
      </c>
    </row>
    <row r="206" spans="1:19" ht="14.25">
      <c r="A206">
        <v>5</v>
      </c>
      <c r="B206" t="s">
        <v>161</v>
      </c>
      <c r="C206" s="1036" t="s">
        <v>133</v>
      </c>
      <c r="D206" t="s">
        <v>104</v>
      </c>
      <c r="E206" t="s">
        <v>155</v>
      </c>
      <c r="F206" t="s">
        <v>163</v>
      </c>
      <c r="G206">
        <v>3</v>
      </c>
      <c r="H206" t="s">
        <v>136</v>
      </c>
      <c r="I206">
        <v>2</v>
      </c>
      <c r="J206">
        <v>0</v>
      </c>
      <c r="K206">
        <v>0</v>
      </c>
      <c r="L206" s="1015">
        <v>0</v>
      </c>
      <c r="M206" s="1015">
        <v>0</v>
      </c>
      <c r="N206">
        <v>0</v>
      </c>
      <c r="O206">
        <v>0</v>
      </c>
      <c r="P206" t="e">
        <v>#DIV/0!</v>
      </c>
      <c r="Q206" t="s">
        <v>105</v>
      </c>
      <c r="R206">
        <v>0</v>
      </c>
      <c r="S206">
        <v>0</v>
      </c>
    </row>
    <row r="207" spans="1:19" ht="14.25">
      <c r="A207">
        <v>6</v>
      </c>
      <c r="B207" t="s">
        <v>164</v>
      </c>
      <c r="C207" s="1036" t="s">
        <v>133</v>
      </c>
      <c r="D207" t="s">
        <v>104</v>
      </c>
      <c r="E207" t="s">
        <v>157</v>
      </c>
      <c r="F207" t="s">
        <v>165</v>
      </c>
      <c r="G207">
        <v>3</v>
      </c>
      <c r="H207" t="s">
        <v>136</v>
      </c>
      <c r="I207">
        <v>6</v>
      </c>
      <c r="J207">
        <v>0</v>
      </c>
      <c r="K207">
        <v>2</v>
      </c>
      <c r="L207" s="1015">
        <v>0</v>
      </c>
      <c r="M207" s="1015">
        <v>0.33333333333333331</v>
      </c>
      <c r="N207">
        <v>0</v>
      </c>
      <c r="O207">
        <v>2</v>
      </c>
      <c r="P207" t="e">
        <v>#DIV/0!</v>
      </c>
      <c r="Q207" t="s">
        <v>105</v>
      </c>
      <c r="R207">
        <v>2</v>
      </c>
      <c r="S207">
        <v>2</v>
      </c>
    </row>
    <row r="208" spans="1:19" ht="14.25">
      <c r="A208">
        <v>7</v>
      </c>
      <c r="B208" t="s">
        <v>164</v>
      </c>
      <c r="C208" s="1036" t="s">
        <v>133</v>
      </c>
      <c r="D208" t="s">
        <v>104</v>
      </c>
      <c r="E208" t="s">
        <v>155</v>
      </c>
      <c r="F208" t="s">
        <v>166</v>
      </c>
      <c r="G208">
        <v>3</v>
      </c>
      <c r="H208" t="s">
        <v>136</v>
      </c>
      <c r="I208">
        <v>1</v>
      </c>
      <c r="J208">
        <v>0</v>
      </c>
      <c r="K208">
        <v>0</v>
      </c>
      <c r="L208" s="1015">
        <v>0</v>
      </c>
      <c r="M208" s="1015">
        <v>0</v>
      </c>
      <c r="N208">
        <v>0</v>
      </c>
      <c r="O208">
        <v>0</v>
      </c>
      <c r="P208" t="e">
        <v>#DIV/0!</v>
      </c>
      <c r="Q208" t="s">
        <v>107</v>
      </c>
      <c r="R208">
        <v>0</v>
      </c>
      <c r="S208">
        <v>0</v>
      </c>
    </row>
    <row r="209" spans="1:19" ht="14.25">
      <c r="A209">
        <v>8</v>
      </c>
      <c r="B209" t="s">
        <v>167</v>
      </c>
      <c r="C209" s="1036" t="s">
        <v>133</v>
      </c>
      <c r="D209" t="s">
        <v>104</v>
      </c>
      <c r="E209" t="s">
        <v>168</v>
      </c>
      <c r="F209" t="s">
        <v>169</v>
      </c>
      <c r="G209">
        <v>3</v>
      </c>
      <c r="H209" t="s">
        <v>136</v>
      </c>
      <c r="I209">
        <v>2</v>
      </c>
      <c r="J209">
        <v>0</v>
      </c>
      <c r="K209">
        <v>0</v>
      </c>
      <c r="L209" s="1015">
        <v>0</v>
      </c>
      <c r="M209" s="1015">
        <v>0</v>
      </c>
      <c r="N209">
        <v>0</v>
      </c>
      <c r="O209">
        <v>0</v>
      </c>
      <c r="P209" t="e">
        <v>#DIV/0!</v>
      </c>
      <c r="Q209" t="s">
        <v>108</v>
      </c>
      <c r="R209">
        <v>0</v>
      </c>
      <c r="S209">
        <v>0</v>
      </c>
    </row>
    <row r="210" spans="1:19" ht="14.25">
      <c r="A210">
        <v>9</v>
      </c>
      <c r="B210" t="s">
        <v>170</v>
      </c>
      <c r="C210" s="1036" t="s">
        <v>133</v>
      </c>
      <c r="D210" t="s">
        <v>104</v>
      </c>
      <c r="E210" t="s">
        <v>155</v>
      </c>
      <c r="F210" t="s">
        <v>171</v>
      </c>
      <c r="G210">
        <v>3</v>
      </c>
      <c r="H210" t="s">
        <v>136</v>
      </c>
      <c r="I210">
        <v>1</v>
      </c>
      <c r="J210">
        <v>0</v>
      </c>
      <c r="K210">
        <v>0</v>
      </c>
      <c r="L210" s="1015">
        <v>0</v>
      </c>
      <c r="M210" s="1015">
        <v>0</v>
      </c>
      <c r="N210">
        <v>0</v>
      </c>
      <c r="O210">
        <v>0</v>
      </c>
      <c r="P210" t="e">
        <v>#DIV/0!</v>
      </c>
      <c r="Q210" t="s">
        <v>108</v>
      </c>
      <c r="R210">
        <v>0</v>
      </c>
      <c r="S210">
        <v>0</v>
      </c>
    </row>
    <row r="211" spans="1:19" ht="14.25">
      <c r="A211">
        <v>10</v>
      </c>
      <c r="B211" t="s">
        <v>172</v>
      </c>
      <c r="C211" s="1036" t="s">
        <v>133</v>
      </c>
      <c r="D211" t="s">
        <v>104</v>
      </c>
      <c r="E211" t="s">
        <v>173</v>
      </c>
      <c r="F211" t="s">
        <v>174</v>
      </c>
      <c r="G211">
        <v>3</v>
      </c>
      <c r="H211" t="s">
        <v>136</v>
      </c>
      <c r="I211">
        <v>1</v>
      </c>
      <c r="J211">
        <v>0</v>
      </c>
      <c r="K211">
        <v>0</v>
      </c>
      <c r="L211" s="1015">
        <v>0</v>
      </c>
      <c r="M211" s="1015">
        <v>0</v>
      </c>
      <c r="N211">
        <v>0</v>
      </c>
      <c r="O211">
        <v>0</v>
      </c>
      <c r="P211" t="e">
        <v>#DIV/0!</v>
      </c>
      <c r="Q211" t="s">
        <v>108</v>
      </c>
      <c r="R211">
        <v>0</v>
      </c>
      <c r="S211">
        <v>0</v>
      </c>
    </row>
    <row r="212" spans="1:19" ht="14.25">
      <c r="A212">
        <v>11</v>
      </c>
      <c r="B212" t="s">
        <v>175</v>
      </c>
      <c r="C212" s="1036" t="s">
        <v>133</v>
      </c>
      <c r="D212" t="s">
        <v>104</v>
      </c>
      <c r="E212" t="s">
        <v>176</v>
      </c>
      <c r="F212" t="s">
        <v>177</v>
      </c>
      <c r="G212">
        <v>3</v>
      </c>
      <c r="H212" t="s">
        <v>136</v>
      </c>
      <c r="I212">
        <v>1</v>
      </c>
      <c r="J212">
        <v>0</v>
      </c>
      <c r="K212">
        <v>0</v>
      </c>
      <c r="L212" s="1015">
        <v>0</v>
      </c>
      <c r="M212" s="1015">
        <v>0</v>
      </c>
      <c r="N212">
        <v>0</v>
      </c>
      <c r="O212">
        <v>0</v>
      </c>
      <c r="P212" t="e">
        <v>#DIV/0!</v>
      </c>
      <c r="Q212" t="s">
        <v>108</v>
      </c>
      <c r="R212">
        <v>0</v>
      </c>
      <c r="S212">
        <v>0</v>
      </c>
    </row>
    <row r="213" spans="1:19" ht="14.25">
      <c r="A213">
        <v>12</v>
      </c>
      <c r="B213" t="s">
        <v>178</v>
      </c>
      <c r="C213" s="1036" t="s">
        <v>133</v>
      </c>
      <c r="D213" t="s">
        <v>104</v>
      </c>
      <c r="E213" t="s">
        <v>168</v>
      </c>
      <c r="F213" t="s">
        <v>179</v>
      </c>
      <c r="G213">
        <v>3</v>
      </c>
      <c r="H213" t="s">
        <v>136</v>
      </c>
      <c r="I213">
        <v>1</v>
      </c>
      <c r="J213">
        <v>0</v>
      </c>
      <c r="K213">
        <v>0</v>
      </c>
      <c r="L213" s="1015">
        <v>0</v>
      </c>
      <c r="M213" s="1015">
        <v>0</v>
      </c>
      <c r="N213">
        <v>0</v>
      </c>
      <c r="O213">
        <v>0</v>
      </c>
      <c r="P213" t="e">
        <v>#DIV/0!</v>
      </c>
      <c r="Q213" t="s">
        <v>108</v>
      </c>
      <c r="R213">
        <v>0</v>
      </c>
      <c r="S213">
        <v>0</v>
      </c>
    </row>
    <row r="214" spans="1:19" ht="14.25">
      <c r="A214">
        <v>13</v>
      </c>
      <c r="B214" t="s">
        <v>180</v>
      </c>
      <c r="C214" s="1036" t="s">
        <v>133</v>
      </c>
      <c r="D214" t="s">
        <v>104</v>
      </c>
      <c r="E214" t="s">
        <v>157</v>
      </c>
      <c r="F214" t="s">
        <v>181</v>
      </c>
      <c r="G214">
        <v>3</v>
      </c>
      <c r="H214" t="s">
        <v>136</v>
      </c>
      <c r="I214">
        <v>2</v>
      </c>
      <c r="J214">
        <v>0</v>
      </c>
      <c r="K214">
        <v>0</v>
      </c>
      <c r="L214" s="1015">
        <v>0</v>
      </c>
      <c r="M214" s="1015">
        <v>0</v>
      </c>
      <c r="N214">
        <v>0</v>
      </c>
      <c r="O214">
        <v>0</v>
      </c>
      <c r="P214" t="e">
        <v>#DIV/0!</v>
      </c>
      <c r="Q214" t="s">
        <v>108</v>
      </c>
      <c r="R214">
        <v>0</v>
      </c>
      <c r="S214">
        <v>0</v>
      </c>
    </row>
    <row r="215" spans="1:19" ht="14.25">
      <c r="A215">
        <v>14</v>
      </c>
      <c r="B215" t="s">
        <v>182</v>
      </c>
      <c r="C215" s="1036" t="s">
        <v>133</v>
      </c>
      <c r="D215" t="s">
        <v>104</v>
      </c>
      <c r="E215" t="s">
        <v>168</v>
      </c>
      <c r="F215" t="s">
        <v>183</v>
      </c>
      <c r="G215">
        <v>3</v>
      </c>
      <c r="H215" t="s">
        <v>136</v>
      </c>
      <c r="I215">
        <v>1</v>
      </c>
      <c r="J215">
        <v>0</v>
      </c>
      <c r="K215">
        <v>0</v>
      </c>
      <c r="L215" s="1015">
        <v>0</v>
      </c>
      <c r="M215" s="1015">
        <v>0</v>
      </c>
      <c r="N215">
        <v>0</v>
      </c>
      <c r="O215">
        <v>0</v>
      </c>
      <c r="P215" t="e">
        <v>#DIV/0!</v>
      </c>
      <c r="Q215" t="s">
        <v>107</v>
      </c>
      <c r="R215">
        <v>0</v>
      </c>
      <c r="S215">
        <v>0</v>
      </c>
    </row>
    <row r="216" spans="1:19" ht="14.25">
      <c r="A216">
        <v>15</v>
      </c>
      <c r="B216" t="s">
        <v>184</v>
      </c>
      <c r="C216" s="1036" t="s">
        <v>133</v>
      </c>
      <c r="D216" t="s">
        <v>104</v>
      </c>
      <c r="E216" t="s">
        <v>168</v>
      </c>
      <c r="F216" t="s">
        <v>185</v>
      </c>
      <c r="G216">
        <v>3</v>
      </c>
      <c r="H216" t="s">
        <v>136</v>
      </c>
      <c r="I216">
        <v>4</v>
      </c>
      <c r="J216">
        <v>0</v>
      </c>
      <c r="K216">
        <v>0</v>
      </c>
      <c r="L216" s="1015">
        <v>0</v>
      </c>
      <c r="M216" s="1015">
        <v>0</v>
      </c>
      <c r="N216">
        <v>0</v>
      </c>
      <c r="O216">
        <v>0</v>
      </c>
      <c r="P216" t="e">
        <v>#DIV/0!</v>
      </c>
      <c r="Q216" t="s">
        <v>108</v>
      </c>
      <c r="R216">
        <v>0</v>
      </c>
      <c r="S216">
        <v>0</v>
      </c>
    </row>
    <row r="217" spans="1:19" ht="14.25">
      <c r="A217">
        <v>16</v>
      </c>
      <c r="B217" t="s">
        <v>186</v>
      </c>
      <c r="C217" s="1036" t="s">
        <v>133</v>
      </c>
      <c r="D217" t="s">
        <v>104</v>
      </c>
      <c r="E217" t="s">
        <v>168</v>
      </c>
      <c r="F217" t="s">
        <v>187</v>
      </c>
      <c r="G217">
        <v>3</v>
      </c>
      <c r="H217" t="s">
        <v>136</v>
      </c>
      <c r="I217">
        <v>1</v>
      </c>
      <c r="J217">
        <v>0</v>
      </c>
      <c r="K217">
        <v>0</v>
      </c>
      <c r="L217" s="1015">
        <v>0</v>
      </c>
      <c r="M217" s="1015">
        <v>0</v>
      </c>
      <c r="N217">
        <v>0</v>
      </c>
      <c r="O217">
        <v>0</v>
      </c>
      <c r="P217" t="e">
        <v>#DIV/0!</v>
      </c>
      <c r="Q217" t="s">
        <v>107</v>
      </c>
      <c r="R217">
        <v>0</v>
      </c>
      <c r="S217">
        <v>0</v>
      </c>
    </row>
    <row r="218" spans="1:19" ht="14.25">
      <c r="A218">
        <v>17</v>
      </c>
      <c r="B218" t="s">
        <v>188</v>
      </c>
      <c r="C218" s="1036" t="s">
        <v>133</v>
      </c>
      <c r="D218" t="s">
        <v>104</v>
      </c>
      <c r="E218" t="s">
        <v>168</v>
      </c>
      <c r="F218" t="s">
        <v>189</v>
      </c>
      <c r="G218">
        <v>3</v>
      </c>
      <c r="H218" t="s">
        <v>136</v>
      </c>
      <c r="I218">
        <v>2</v>
      </c>
      <c r="J218">
        <v>0</v>
      </c>
      <c r="K218">
        <v>0</v>
      </c>
      <c r="L218" s="1015">
        <v>0</v>
      </c>
      <c r="M218" s="1015">
        <v>0</v>
      </c>
      <c r="N218">
        <v>0</v>
      </c>
      <c r="O218">
        <v>0</v>
      </c>
      <c r="P218" t="e">
        <v>#DIV/0!</v>
      </c>
      <c r="Q218" t="s">
        <v>108</v>
      </c>
      <c r="R218">
        <v>0</v>
      </c>
      <c r="S218">
        <v>0</v>
      </c>
    </row>
    <row r="219" spans="1:19" ht="14.25">
      <c r="A219">
        <v>18</v>
      </c>
      <c r="B219" t="s">
        <v>190</v>
      </c>
      <c r="C219" s="1036" t="s">
        <v>133</v>
      </c>
      <c r="D219" t="s">
        <v>104</v>
      </c>
      <c r="E219" t="s">
        <v>155</v>
      </c>
      <c r="F219" t="s">
        <v>191</v>
      </c>
      <c r="G219">
        <v>3</v>
      </c>
      <c r="H219" t="s">
        <v>136</v>
      </c>
      <c r="I219">
        <v>2</v>
      </c>
      <c r="J219">
        <v>0</v>
      </c>
      <c r="K219">
        <v>0</v>
      </c>
      <c r="L219" s="1015">
        <v>0</v>
      </c>
      <c r="M219" s="1015">
        <v>0</v>
      </c>
      <c r="N219">
        <v>0</v>
      </c>
      <c r="O219">
        <v>0</v>
      </c>
      <c r="P219" t="e">
        <v>#DIV/0!</v>
      </c>
      <c r="Q219" t="s">
        <v>108</v>
      </c>
      <c r="R219">
        <v>0</v>
      </c>
      <c r="S219">
        <v>0</v>
      </c>
    </row>
    <row r="220" spans="1:19" ht="14.25">
      <c r="A220">
        <v>19</v>
      </c>
      <c r="B220" t="s">
        <v>192</v>
      </c>
      <c r="C220" s="1036" t="s">
        <v>133</v>
      </c>
      <c r="D220" t="s">
        <v>104</v>
      </c>
      <c r="E220" t="s">
        <v>168</v>
      </c>
      <c r="F220" t="s">
        <v>193</v>
      </c>
      <c r="G220">
        <v>3</v>
      </c>
      <c r="H220" t="s">
        <v>136</v>
      </c>
      <c r="I220">
        <v>1</v>
      </c>
      <c r="J220">
        <v>0</v>
      </c>
      <c r="K220">
        <v>0</v>
      </c>
      <c r="L220" s="1015">
        <v>0</v>
      </c>
      <c r="M220" s="1015">
        <v>0</v>
      </c>
      <c r="N220">
        <v>0</v>
      </c>
      <c r="O220">
        <v>0</v>
      </c>
      <c r="P220" t="e">
        <v>#DIV/0!</v>
      </c>
      <c r="Q220" t="s">
        <v>107</v>
      </c>
      <c r="R220">
        <v>0</v>
      </c>
      <c r="S220">
        <v>0</v>
      </c>
    </row>
    <row r="221" spans="1:19" ht="14.25">
      <c r="A221">
        <v>20</v>
      </c>
      <c r="B221" t="s">
        <v>194</v>
      </c>
      <c r="C221" s="1036" t="s">
        <v>133</v>
      </c>
      <c r="D221" t="s">
        <v>104</v>
      </c>
      <c r="E221" t="s">
        <v>168</v>
      </c>
      <c r="F221" t="s">
        <v>195</v>
      </c>
      <c r="G221">
        <v>3</v>
      </c>
      <c r="H221" t="s">
        <v>136</v>
      </c>
      <c r="I221">
        <v>1</v>
      </c>
      <c r="J221">
        <v>0</v>
      </c>
      <c r="K221">
        <v>0</v>
      </c>
      <c r="L221" s="1015">
        <v>0</v>
      </c>
      <c r="M221" s="1015">
        <v>0</v>
      </c>
      <c r="N221">
        <v>0</v>
      </c>
      <c r="O221">
        <v>0</v>
      </c>
      <c r="P221" t="e">
        <v>#DIV/0!</v>
      </c>
      <c r="Q221" t="s">
        <v>107</v>
      </c>
      <c r="R221">
        <v>0</v>
      </c>
      <c r="S221">
        <v>0</v>
      </c>
    </row>
    <row r="222" spans="1:19" ht="14.25">
      <c r="A222">
        <v>21</v>
      </c>
      <c r="B222" t="s">
        <v>196</v>
      </c>
      <c r="C222" s="1036" t="s">
        <v>133</v>
      </c>
      <c r="D222" t="s">
        <v>104</v>
      </c>
      <c r="E222" t="s">
        <v>168</v>
      </c>
      <c r="F222" t="s">
        <v>197</v>
      </c>
      <c r="G222">
        <v>3</v>
      </c>
      <c r="H222" t="s">
        <v>136</v>
      </c>
      <c r="I222">
        <v>2</v>
      </c>
      <c r="J222">
        <v>0</v>
      </c>
      <c r="K222">
        <v>0</v>
      </c>
      <c r="L222" s="1015">
        <v>0</v>
      </c>
      <c r="M222" s="1015">
        <v>0</v>
      </c>
      <c r="N222">
        <v>0</v>
      </c>
      <c r="O222">
        <v>0</v>
      </c>
      <c r="P222" t="e">
        <v>#DIV/0!</v>
      </c>
      <c r="Q222" t="s">
        <v>107</v>
      </c>
      <c r="R222">
        <v>0</v>
      </c>
      <c r="S222">
        <v>0</v>
      </c>
    </row>
    <row r="223" spans="1:19" ht="14.25">
      <c r="A223">
        <v>22</v>
      </c>
      <c r="B223" t="s">
        <v>198</v>
      </c>
      <c r="C223" s="1036" t="s">
        <v>133</v>
      </c>
      <c r="D223" t="s">
        <v>104</v>
      </c>
      <c r="E223" t="s">
        <v>168</v>
      </c>
      <c r="F223" t="s">
        <v>199</v>
      </c>
      <c r="G223">
        <v>3</v>
      </c>
      <c r="H223" t="s">
        <v>136</v>
      </c>
      <c r="I223">
        <v>2</v>
      </c>
      <c r="J223">
        <v>0</v>
      </c>
      <c r="K223">
        <v>0</v>
      </c>
      <c r="L223" s="1015">
        <v>0</v>
      </c>
      <c r="M223" s="1015">
        <v>0</v>
      </c>
      <c r="N223">
        <v>0</v>
      </c>
      <c r="O223">
        <v>0</v>
      </c>
      <c r="P223" t="e">
        <v>#DIV/0!</v>
      </c>
      <c r="Q223" t="s">
        <v>107</v>
      </c>
      <c r="R223">
        <v>0</v>
      </c>
      <c r="S223">
        <v>0</v>
      </c>
    </row>
    <row r="224" spans="1:19" ht="14.25">
      <c r="A224">
        <v>23</v>
      </c>
      <c r="B224" t="s">
        <v>200</v>
      </c>
      <c r="C224" s="1036" t="s">
        <v>133</v>
      </c>
      <c r="D224" t="s">
        <v>104</v>
      </c>
      <c r="E224" t="s">
        <v>176</v>
      </c>
      <c r="F224" t="s">
        <v>201</v>
      </c>
      <c r="G224">
        <v>3</v>
      </c>
      <c r="H224" t="s">
        <v>136</v>
      </c>
      <c r="I224">
        <v>2</v>
      </c>
      <c r="J224">
        <v>0</v>
      </c>
      <c r="K224">
        <v>0</v>
      </c>
      <c r="L224" s="1015">
        <v>0</v>
      </c>
      <c r="M224" s="1015">
        <v>0</v>
      </c>
      <c r="N224">
        <v>0</v>
      </c>
      <c r="O224">
        <v>0</v>
      </c>
      <c r="P224" t="e">
        <v>#DIV/0!</v>
      </c>
      <c r="Q224" t="s">
        <v>107</v>
      </c>
      <c r="R224">
        <v>0</v>
      </c>
      <c r="S224">
        <v>0</v>
      </c>
    </row>
    <row r="225" spans="1:19" ht="14.25">
      <c r="A225">
        <v>24</v>
      </c>
      <c r="B225" t="s">
        <v>202</v>
      </c>
      <c r="C225" s="1036" t="s">
        <v>133</v>
      </c>
      <c r="D225" t="s">
        <v>104</v>
      </c>
      <c r="E225" t="s">
        <v>168</v>
      </c>
      <c r="F225" t="s">
        <v>203</v>
      </c>
      <c r="G225">
        <v>3</v>
      </c>
      <c r="H225" t="s">
        <v>136</v>
      </c>
      <c r="I225">
        <v>1</v>
      </c>
      <c r="J225">
        <v>0</v>
      </c>
      <c r="K225">
        <v>0</v>
      </c>
      <c r="L225" s="1015">
        <v>0</v>
      </c>
      <c r="M225" s="1015">
        <v>0</v>
      </c>
      <c r="N225">
        <v>0</v>
      </c>
      <c r="O225">
        <v>0</v>
      </c>
      <c r="P225" t="e">
        <v>#DIV/0!</v>
      </c>
      <c r="Q225" t="s">
        <v>107</v>
      </c>
      <c r="R225">
        <v>0</v>
      </c>
      <c r="S225">
        <v>0</v>
      </c>
    </row>
    <row r="226" spans="1:19" ht="14.25">
      <c r="A226">
        <v>25</v>
      </c>
      <c r="B226" t="s">
        <v>204</v>
      </c>
      <c r="C226" s="1036" t="s">
        <v>133</v>
      </c>
      <c r="D226" t="s">
        <v>104</v>
      </c>
      <c r="E226" t="s">
        <v>168</v>
      </c>
      <c r="F226" t="s">
        <v>205</v>
      </c>
      <c r="G226">
        <v>3</v>
      </c>
      <c r="H226" t="s">
        <v>136</v>
      </c>
      <c r="I226">
        <v>1</v>
      </c>
      <c r="J226">
        <v>0</v>
      </c>
      <c r="K226">
        <v>0</v>
      </c>
      <c r="L226" s="1015">
        <v>0</v>
      </c>
      <c r="M226" s="1015">
        <v>0</v>
      </c>
      <c r="N226">
        <v>0</v>
      </c>
      <c r="O226">
        <v>0</v>
      </c>
      <c r="P226" t="e">
        <v>#DIV/0!</v>
      </c>
      <c r="Q226" t="s">
        <v>105</v>
      </c>
      <c r="R226">
        <v>0</v>
      </c>
      <c r="S226">
        <v>0</v>
      </c>
    </row>
    <row r="227" spans="1:19" ht="14.25">
      <c r="A227">
        <v>26</v>
      </c>
      <c r="B227" t="s">
        <v>206</v>
      </c>
      <c r="C227" s="1036" t="s">
        <v>133</v>
      </c>
      <c r="D227" t="s">
        <v>104</v>
      </c>
      <c r="E227" t="s">
        <v>168</v>
      </c>
      <c r="F227" t="s">
        <v>207</v>
      </c>
      <c r="G227">
        <v>3</v>
      </c>
      <c r="H227" t="s">
        <v>136</v>
      </c>
      <c r="I227">
        <v>3</v>
      </c>
      <c r="J227">
        <v>0</v>
      </c>
      <c r="K227">
        <v>0</v>
      </c>
      <c r="L227" s="1015">
        <v>0</v>
      </c>
      <c r="M227" s="1015">
        <v>0</v>
      </c>
      <c r="N227">
        <v>0</v>
      </c>
      <c r="O227">
        <v>0</v>
      </c>
      <c r="P227" t="e">
        <v>#DIV/0!</v>
      </c>
      <c r="Q227" t="s">
        <v>107</v>
      </c>
      <c r="R227">
        <v>0</v>
      </c>
      <c r="S227">
        <v>0</v>
      </c>
    </row>
    <row r="228" spans="1:19" ht="14.25">
      <c r="A228">
        <v>27</v>
      </c>
      <c r="B228" t="s">
        <v>208</v>
      </c>
      <c r="C228" s="1036" t="s">
        <v>133</v>
      </c>
      <c r="D228" t="s">
        <v>104</v>
      </c>
      <c r="E228" t="s">
        <v>168</v>
      </c>
      <c r="F228" t="s">
        <v>209</v>
      </c>
      <c r="G228">
        <v>3</v>
      </c>
      <c r="H228" t="s">
        <v>136</v>
      </c>
      <c r="I228">
        <v>1</v>
      </c>
      <c r="J228">
        <v>0</v>
      </c>
      <c r="K228">
        <v>0</v>
      </c>
      <c r="L228" s="1015">
        <v>0</v>
      </c>
      <c r="M228" s="1015">
        <v>0</v>
      </c>
      <c r="N228">
        <v>0</v>
      </c>
      <c r="O228">
        <v>0</v>
      </c>
      <c r="P228" t="e">
        <v>#DIV/0!</v>
      </c>
      <c r="Q228" t="s">
        <v>107</v>
      </c>
      <c r="R228">
        <v>0</v>
      </c>
      <c r="S228">
        <v>0</v>
      </c>
    </row>
    <row r="229" spans="1:19" ht="14.25">
      <c r="A229">
        <v>28</v>
      </c>
      <c r="B229" t="s">
        <v>210</v>
      </c>
      <c r="C229" s="1036" t="s">
        <v>133</v>
      </c>
      <c r="D229" t="s">
        <v>104</v>
      </c>
      <c r="E229" t="s">
        <v>168</v>
      </c>
      <c r="F229" t="s">
        <v>211</v>
      </c>
      <c r="G229">
        <v>3</v>
      </c>
      <c r="H229" t="s">
        <v>136</v>
      </c>
      <c r="I229">
        <v>2</v>
      </c>
      <c r="J229">
        <v>0</v>
      </c>
      <c r="K229">
        <v>0</v>
      </c>
      <c r="L229" s="1015">
        <v>0</v>
      </c>
      <c r="M229" s="1015">
        <v>0</v>
      </c>
      <c r="N229">
        <v>0</v>
      </c>
      <c r="O229">
        <v>0</v>
      </c>
      <c r="P229" t="e">
        <v>#DIV/0!</v>
      </c>
      <c r="Q229" t="s">
        <v>105</v>
      </c>
      <c r="R229">
        <v>0</v>
      </c>
      <c r="S229">
        <v>0</v>
      </c>
    </row>
    <row r="230" spans="1:19" ht="14.25">
      <c r="A230">
        <v>29</v>
      </c>
      <c r="B230" t="s">
        <v>212</v>
      </c>
      <c r="C230" s="1036" t="s">
        <v>133</v>
      </c>
      <c r="D230" t="s">
        <v>104</v>
      </c>
      <c r="E230" t="s">
        <v>168</v>
      </c>
      <c r="F230" t="s">
        <v>213</v>
      </c>
      <c r="G230">
        <v>3</v>
      </c>
      <c r="H230" t="s">
        <v>136</v>
      </c>
      <c r="I230">
        <v>1</v>
      </c>
      <c r="J230">
        <v>0</v>
      </c>
      <c r="K230">
        <v>0</v>
      </c>
      <c r="L230" s="1015">
        <v>0</v>
      </c>
      <c r="M230" s="1015">
        <v>0</v>
      </c>
      <c r="N230">
        <v>0</v>
      </c>
      <c r="O230">
        <v>0</v>
      </c>
      <c r="P230" t="e">
        <v>#DIV/0!</v>
      </c>
      <c r="Q230" t="s">
        <v>105</v>
      </c>
      <c r="R230">
        <v>0</v>
      </c>
      <c r="S230">
        <v>0</v>
      </c>
    </row>
    <row r="231" spans="1:19" ht="14.25">
      <c r="A231">
        <v>30</v>
      </c>
      <c r="B231" t="s">
        <v>214</v>
      </c>
      <c r="C231" s="1036" t="s">
        <v>133</v>
      </c>
      <c r="D231" t="s">
        <v>104</v>
      </c>
      <c r="E231" t="s">
        <v>168</v>
      </c>
      <c r="F231" t="s">
        <v>215</v>
      </c>
      <c r="G231">
        <v>3</v>
      </c>
      <c r="H231" t="s">
        <v>136</v>
      </c>
      <c r="I231">
        <v>2</v>
      </c>
      <c r="J231">
        <v>0</v>
      </c>
      <c r="K231">
        <v>0</v>
      </c>
      <c r="L231" s="1015">
        <v>0</v>
      </c>
      <c r="M231" s="1015">
        <v>0</v>
      </c>
      <c r="N231">
        <v>0</v>
      </c>
      <c r="O231">
        <v>0</v>
      </c>
      <c r="P231" t="e">
        <v>#DIV/0!</v>
      </c>
      <c r="Q231" t="s">
        <v>107</v>
      </c>
      <c r="R231">
        <v>0</v>
      </c>
      <c r="S231">
        <v>0</v>
      </c>
    </row>
    <row r="232" spans="1:19" ht="14.25">
      <c r="A232">
        <v>31</v>
      </c>
      <c r="B232" t="s">
        <v>216</v>
      </c>
      <c r="C232" s="1036" t="s">
        <v>133</v>
      </c>
      <c r="D232" t="s">
        <v>104</v>
      </c>
      <c r="E232" t="s">
        <v>168</v>
      </c>
      <c r="F232" t="s">
        <v>217</v>
      </c>
      <c r="G232">
        <v>3</v>
      </c>
      <c r="H232" t="s">
        <v>136</v>
      </c>
      <c r="I232">
        <v>13</v>
      </c>
      <c r="J232">
        <v>0</v>
      </c>
      <c r="K232">
        <v>0</v>
      </c>
      <c r="L232" s="1015">
        <v>0</v>
      </c>
      <c r="M232" s="1015">
        <v>0</v>
      </c>
      <c r="N232">
        <v>0</v>
      </c>
      <c r="O232">
        <v>0</v>
      </c>
      <c r="P232" t="e">
        <v>#DIV/0!</v>
      </c>
      <c r="Q232" t="s">
        <v>105</v>
      </c>
      <c r="R232">
        <v>0</v>
      </c>
      <c r="S232">
        <v>0</v>
      </c>
    </row>
    <row r="233" spans="1:19" ht="14.25">
      <c r="A233">
        <v>32</v>
      </c>
      <c r="B233" t="s">
        <v>218</v>
      </c>
      <c r="C233" s="1036" t="s">
        <v>133</v>
      </c>
      <c r="D233" t="s">
        <v>104</v>
      </c>
      <c r="E233" t="s">
        <v>157</v>
      </c>
      <c r="F233" t="s">
        <v>219</v>
      </c>
      <c r="G233">
        <v>3</v>
      </c>
      <c r="H233" t="s">
        <v>136</v>
      </c>
      <c r="I233">
        <v>1</v>
      </c>
      <c r="J233">
        <v>0</v>
      </c>
      <c r="K233">
        <v>0</v>
      </c>
      <c r="L233" s="1015">
        <v>0</v>
      </c>
      <c r="M233" s="1015">
        <v>0</v>
      </c>
      <c r="N233">
        <v>0</v>
      </c>
      <c r="O233">
        <v>0</v>
      </c>
      <c r="P233" t="e">
        <v>#DIV/0!</v>
      </c>
      <c r="Q233" t="s">
        <v>105</v>
      </c>
      <c r="R233">
        <v>0</v>
      </c>
      <c r="S233">
        <v>0</v>
      </c>
    </row>
    <row r="234" spans="1:19" ht="14.25">
      <c r="A234">
        <v>33</v>
      </c>
      <c r="B234" t="s">
        <v>220</v>
      </c>
      <c r="C234" s="1036" t="s">
        <v>133</v>
      </c>
      <c r="D234" t="s">
        <v>104</v>
      </c>
      <c r="E234" t="s">
        <v>155</v>
      </c>
      <c r="F234" t="s">
        <v>221</v>
      </c>
      <c r="G234">
        <v>3</v>
      </c>
      <c r="H234" t="s">
        <v>136</v>
      </c>
      <c r="I234">
        <v>8</v>
      </c>
      <c r="J234">
        <v>0</v>
      </c>
      <c r="K234">
        <v>0</v>
      </c>
      <c r="L234" s="1015">
        <v>0</v>
      </c>
      <c r="M234" s="1015">
        <v>0</v>
      </c>
      <c r="N234">
        <v>0</v>
      </c>
      <c r="O234">
        <v>0</v>
      </c>
      <c r="P234" t="e">
        <v>#DIV/0!</v>
      </c>
      <c r="Q234" t="s">
        <v>105</v>
      </c>
      <c r="R234">
        <v>0</v>
      </c>
      <c r="S234">
        <v>0</v>
      </c>
    </row>
    <row r="235" spans="1:19" ht="14.25">
      <c r="A235">
        <v>34</v>
      </c>
      <c r="B235" t="s">
        <v>222</v>
      </c>
      <c r="C235" s="1036" t="s">
        <v>133</v>
      </c>
      <c r="D235" t="s">
        <v>104</v>
      </c>
      <c r="E235" t="s">
        <v>168</v>
      </c>
      <c r="F235" t="s">
        <v>223</v>
      </c>
      <c r="G235">
        <v>3</v>
      </c>
      <c r="H235" t="s">
        <v>136</v>
      </c>
      <c r="I235">
        <v>1</v>
      </c>
      <c r="J235">
        <v>0</v>
      </c>
      <c r="K235">
        <v>0</v>
      </c>
      <c r="L235" s="1015">
        <v>0</v>
      </c>
      <c r="M235" s="1015">
        <v>0</v>
      </c>
      <c r="N235">
        <v>0</v>
      </c>
      <c r="O235">
        <v>0</v>
      </c>
      <c r="P235" t="e">
        <v>#DIV/0!</v>
      </c>
      <c r="Q235" t="s">
        <v>105</v>
      </c>
      <c r="R235">
        <v>0</v>
      </c>
      <c r="S235">
        <v>0</v>
      </c>
    </row>
    <row r="236" spans="1:19" ht="14.25">
      <c r="A236">
        <v>35</v>
      </c>
      <c r="B236" t="s">
        <v>224</v>
      </c>
      <c r="C236" s="1036" t="s">
        <v>133</v>
      </c>
      <c r="D236" t="s">
        <v>104</v>
      </c>
      <c r="E236" t="s">
        <v>225</v>
      </c>
      <c r="F236" t="s">
        <v>226</v>
      </c>
      <c r="G236">
        <v>3</v>
      </c>
      <c r="H236" t="s">
        <v>136</v>
      </c>
      <c r="I236">
        <v>4</v>
      </c>
      <c r="J236">
        <v>1</v>
      </c>
      <c r="K236">
        <v>1</v>
      </c>
      <c r="L236" s="1015">
        <v>0.25</v>
      </c>
      <c r="M236" s="1015">
        <v>0.25</v>
      </c>
      <c r="N236">
        <v>1</v>
      </c>
      <c r="O236">
        <v>1</v>
      </c>
      <c r="P236">
        <v>1</v>
      </c>
      <c r="Q236" t="s">
        <v>105</v>
      </c>
      <c r="R236">
        <v>0</v>
      </c>
      <c r="S236">
        <v>0</v>
      </c>
    </row>
    <row r="237" spans="1:19" ht="14.25">
      <c r="A237">
        <v>36</v>
      </c>
      <c r="B237" t="s">
        <v>227</v>
      </c>
      <c r="C237" s="1036" t="s">
        <v>133</v>
      </c>
      <c r="D237" t="s">
        <v>104</v>
      </c>
      <c r="E237" t="s">
        <v>225</v>
      </c>
      <c r="F237" t="s">
        <v>228</v>
      </c>
      <c r="G237">
        <v>3</v>
      </c>
      <c r="H237" t="s">
        <v>136</v>
      </c>
      <c r="I237">
        <v>1</v>
      </c>
      <c r="J237">
        <v>0</v>
      </c>
      <c r="K237">
        <v>0</v>
      </c>
      <c r="L237" s="1015">
        <v>0</v>
      </c>
      <c r="M237" s="1015">
        <v>0</v>
      </c>
      <c r="N237">
        <v>0</v>
      </c>
      <c r="O237">
        <v>0</v>
      </c>
      <c r="P237" t="e">
        <v>#DIV/0!</v>
      </c>
      <c r="Q237" t="s">
        <v>105</v>
      </c>
      <c r="R237">
        <v>0</v>
      </c>
      <c r="S237">
        <v>0</v>
      </c>
    </row>
    <row r="238" spans="1:19" ht="14.25">
      <c r="A238">
        <v>37</v>
      </c>
      <c r="B238" t="s">
        <v>229</v>
      </c>
      <c r="C238" s="1036" t="s">
        <v>133</v>
      </c>
      <c r="D238" t="s">
        <v>104</v>
      </c>
      <c r="E238" t="s">
        <v>225</v>
      </c>
      <c r="F238" t="s">
        <v>230</v>
      </c>
      <c r="G238">
        <v>3</v>
      </c>
      <c r="H238" t="s">
        <v>136</v>
      </c>
      <c r="I238">
        <v>2</v>
      </c>
      <c r="J238">
        <v>0</v>
      </c>
      <c r="K238">
        <v>0</v>
      </c>
      <c r="L238" s="1015">
        <v>0</v>
      </c>
      <c r="M238" s="1015">
        <v>0</v>
      </c>
      <c r="N238">
        <v>0</v>
      </c>
      <c r="O238">
        <v>0</v>
      </c>
      <c r="P238" t="e">
        <v>#DIV/0!</v>
      </c>
      <c r="Q238" t="s">
        <v>105</v>
      </c>
      <c r="R238">
        <v>0</v>
      </c>
      <c r="S238">
        <v>0</v>
      </c>
    </row>
    <row r="239" spans="1:19" ht="14.25">
      <c r="A239">
        <v>38</v>
      </c>
      <c r="B239" t="s">
        <v>231</v>
      </c>
      <c r="C239" s="1036" t="s">
        <v>133</v>
      </c>
      <c r="D239" t="s">
        <v>104</v>
      </c>
      <c r="E239" t="s">
        <v>225</v>
      </c>
      <c r="F239" t="s">
        <v>232</v>
      </c>
      <c r="G239">
        <v>3</v>
      </c>
      <c r="H239" t="s">
        <v>136</v>
      </c>
      <c r="I239">
        <v>1</v>
      </c>
      <c r="J239">
        <v>0</v>
      </c>
      <c r="K239">
        <v>0</v>
      </c>
      <c r="L239" s="1015">
        <v>0</v>
      </c>
      <c r="M239" s="1015">
        <v>0</v>
      </c>
      <c r="N239">
        <v>0</v>
      </c>
      <c r="O239">
        <v>0</v>
      </c>
      <c r="P239" t="e">
        <v>#DIV/0!</v>
      </c>
      <c r="Q239" t="s">
        <v>105</v>
      </c>
      <c r="R239">
        <v>0</v>
      </c>
      <c r="S239">
        <v>0</v>
      </c>
    </row>
    <row r="240" spans="1:19" ht="14.25">
      <c r="A240">
        <v>39</v>
      </c>
      <c r="B240" t="s">
        <v>233</v>
      </c>
      <c r="C240" s="1036" t="s">
        <v>133</v>
      </c>
      <c r="D240" t="s">
        <v>104</v>
      </c>
      <c r="E240" t="s">
        <v>176</v>
      </c>
      <c r="F240" t="s">
        <v>234</v>
      </c>
      <c r="G240">
        <v>3</v>
      </c>
      <c r="H240" t="s">
        <v>136</v>
      </c>
      <c r="I240">
        <v>1</v>
      </c>
      <c r="J240">
        <v>0</v>
      </c>
      <c r="K240">
        <v>0</v>
      </c>
      <c r="L240" s="1015">
        <v>0</v>
      </c>
      <c r="M240" s="1015">
        <v>0</v>
      </c>
      <c r="N240">
        <v>0</v>
      </c>
      <c r="O240">
        <v>0</v>
      </c>
      <c r="P240" t="e">
        <v>#DIV/0!</v>
      </c>
      <c r="Q240" t="s">
        <v>105</v>
      </c>
      <c r="R240">
        <v>0</v>
      </c>
      <c r="S240">
        <v>0</v>
      </c>
    </row>
    <row r="241" spans="1:19" ht="14.25">
      <c r="A241">
        <v>40</v>
      </c>
      <c r="B241" t="s">
        <v>235</v>
      </c>
      <c r="C241" s="1036" t="s">
        <v>133</v>
      </c>
      <c r="D241" t="s">
        <v>104</v>
      </c>
      <c r="E241" t="s">
        <v>236</v>
      </c>
      <c r="F241" t="s">
        <v>237</v>
      </c>
      <c r="G241">
        <v>3</v>
      </c>
      <c r="H241" t="s">
        <v>136</v>
      </c>
      <c r="I241">
        <v>2</v>
      </c>
      <c r="J241">
        <v>0</v>
      </c>
      <c r="K241">
        <v>0</v>
      </c>
      <c r="L241" s="1015">
        <v>0</v>
      </c>
      <c r="M241" s="1015">
        <v>0</v>
      </c>
      <c r="N241">
        <v>0</v>
      </c>
      <c r="O241">
        <v>0</v>
      </c>
      <c r="P241" t="e">
        <v>#DIV/0!</v>
      </c>
      <c r="Q241" t="s">
        <v>107</v>
      </c>
      <c r="R241">
        <v>0</v>
      </c>
      <c r="S241">
        <v>0</v>
      </c>
    </row>
    <row r="242" spans="1:19" ht="14.25">
      <c r="A242">
        <v>41</v>
      </c>
      <c r="B242" t="s">
        <v>238</v>
      </c>
      <c r="C242" s="1036" t="s">
        <v>133</v>
      </c>
      <c r="D242" t="s">
        <v>104</v>
      </c>
      <c r="E242" t="s">
        <v>168</v>
      </c>
      <c r="F242" t="s">
        <v>239</v>
      </c>
      <c r="G242">
        <v>3</v>
      </c>
      <c r="H242" t="s">
        <v>136</v>
      </c>
      <c r="I242">
        <v>1</v>
      </c>
      <c r="J242">
        <v>0</v>
      </c>
      <c r="K242">
        <v>0</v>
      </c>
      <c r="L242" s="1015">
        <v>0</v>
      </c>
      <c r="M242" s="1015">
        <v>0</v>
      </c>
      <c r="N242">
        <v>0</v>
      </c>
      <c r="O242">
        <v>0</v>
      </c>
      <c r="P242" t="e">
        <v>#DIV/0!</v>
      </c>
      <c r="Q242" t="s">
        <v>107</v>
      </c>
      <c r="R242">
        <v>0</v>
      </c>
      <c r="S242">
        <v>0</v>
      </c>
    </row>
    <row r="243" spans="1:19" ht="14.25">
      <c r="A243">
        <v>42</v>
      </c>
      <c r="B243" t="s">
        <v>240</v>
      </c>
      <c r="C243" s="1036" t="s">
        <v>133</v>
      </c>
      <c r="D243" t="s">
        <v>104</v>
      </c>
      <c r="E243" t="s">
        <v>225</v>
      </c>
      <c r="F243" t="s">
        <v>241</v>
      </c>
      <c r="G243">
        <v>3</v>
      </c>
      <c r="H243" t="s">
        <v>136</v>
      </c>
      <c r="I243">
        <v>2</v>
      </c>
      <c r="J243">
        <v>1</v>
      </c>
      <c r="K243">
        <v>1</v>
      </c>
      <c r="L243" s="1015">
        <v>0.5</v>
      </c>
      <c r="M243" s="1015">
        <v>0.5</v>
      </c>
      <c r="N243">
        <v>1</v>
      </c>
      <c r="O243">
        <v>0</v>
      </c>
      <c r="P243">
        <v>0</v>
      </c>
      <c r="Q243" t="s">
        <v>107</v>
      </c>
      <c r="R243">
        <v>0</v>
      </c>
      <c r="S243">
        <v>-1</v>
      </c>
    </row>
    <row r="244" spans="1:19" ht="14.25">
      <c r="A244">
        <v>43</v>
      </c>
      <c r="B244" t="s">
        <v>242</v>
      </c>
      <c r="C244" s="1036" t="s">
        <v>133</v>
      </c>
      <c r="D244" t="s">
        <v>104</v>
      </c>
      <c r="E244" t="s">
        <v>225</v>
      </c>
      <c r="F244" t="s">
        <v>243</v>
      </c>
      <c r="G244">
        <v>3</v>
      </c>
      <c r="H244" t="s">
        <v>136</v>
      </c>
      <c r="I244">
        <v>2</v>
      </c>
      <c r="J244">
        <v>0</v>
      </c>
      <c r="K244">
        <v>0</v>
      </c>
      <c r="L244" s="1015">
        <v>0</v>
      </c>
      <c r="M244" s="1015">
        <v>0</v>
      </c>
      <c r="N244">
        <v>0</v>
      </c>
      <c r="O244">
        <v>0</v>
      </c>
      <c r="P244" t="e">
        <v>#DIV/0!</v>
      </c>
      <c r="Q244" t="s">
        <v>107</v>
      </c>
      <c r="R244">
        <v>0</v>
      </c>
      <c r="S244">
        <v>0</v>
      </c>
    </row>
    <row r="245" spans="1:19" ht="14.25">
      <c r="A245">
        <v>44</v>
      </c>
      <c r="B245" t="s">
        <v>244</v>
      </c>
      <c r="C245" s="1036" t="s">
        <v>133</v>
      </c>
      <c r="D245" t="s">
        <v>104</v>
      </c>
      <c r="E245" t="s">
        <v>225</v>
      </c>
      <c r="F245" t="s">
        <v>245</v>
      </c>
      <c r="G245">
        <v>3</v>
      </c>
      <c r="H245" t="s">
        <v>136</v>
      </c>
      <c r="I245">
        <v>1</v>
      </c>
      <c r="J245">
        <v>0</v>
      </c>
      <c r="K245">
        <v>0</v>
      </c>
      <c r="L245" s="1015">
        <v>0</v>
      </c>
      <c r="M245" s="1015">
        <v>0</v>
      </c>
      <c r="N245">
        <v>0</v>
      </c>
      <c r="O245">
        <v>0</v>
      </c>
      <c r="P245" t="e">
        <v>#DIV/0!</v>
      </c>
      <c r="Q245" t="s">
        <v>107</v>
      </c>
      <c r="R245">
        <v>0</v>
      </c>
      <c r="S245">
        <v>0</v>
      </c>
    </row>
    <row r="246" spans="1:19" ht="14.25">
      <c r="A246">
        <v>45</v>
      </c>
      <c r="B246" t="s">
        <v>246</v>
      </c>
      <c r="C246" s="1036" t="s">
        <v>133</v>
      </c>
      <c r="D246" t="s">
        <v>104</v>
      </c>
      <c r="E246" t="s">
        <v>176</v>
      </c>
      <c r="F246" t="s">
        <v>247</v>
      </c>
      <c r="G246">
        <v>3</v>
      </c>
      <c r="H246" t="s">
        <v>136</v>
      </c>
      <c r="I246">
        <v>1</v>
      </c>
      <c r="J246">
        <v>0</v>
      </c>
      <c r="K246">
        <v>0</v>
      </c>
      <c r="L246" s="1015">
        <v>0</v>
      </c>
      <c r="M246" s="1015">
        <v>0</v>
      </c>
      <c r="N246">
        <v>0</v>
      </c>
      <c r="O246">
        <v>0</v>
      </c>
      <c r="P246" t="e">
        <v>#DIV/0!</v>
      </c>
      <c r="Q246" t="s">
        <v>107</v>
      </c>
      <c r="R246">
        <v>0</v>
      </c>
      <c r="S246">
        <v>0</v>
      </c>
    </row>
    <row r="247" spans="1:19" ht="14.25">
      <c r="A247">
        <v>46</v>
      </c>
      <c r="B247" t="s">
        <v>248</v>
      </c>
      <c r="C247" s="1036" t="s">
        <v>133</v>
      </c>
      <c r="D247" t="s">
        <v>104</v>
      </c>
      <c r="E247" t="s">
        <v>236</v>
      </c>
      <c r="F247" t="s">
        <v>249</v>
      </c>
      <c r="G247">
        <v>3</v>
      </c>
      <c r="H247" t="s">
        <v>136</v>
      </c>
      <c r="I247">
        <v>2</v>
      </c>
      <c r="J247">
        <v>0</v>
      </c>
      <c r="K247">
        <v>0</v>
      </c>
      <c r="L247" s="1015">
        <v>0</v>
      </c>
      <c r="M247" s="1015">
        <v>0</v>
      </c>
      <c r="N247">
        <v>0</v>
      </c>
      <c r="O247">
        <v>0</v>
      </c>
      <c r="P247" t="e">
        <v>#DIV/0!</v>
      </c>
      <c r="Q247" t="s">
        <v>107</v>
      </c>
      <c r="R247">
        <v>0</v>
      </c>
      <c r="S247">
        <v>0</v>
      </c>
    </row>
    <row r="248" spans="1:19" ht="14.25">
      <c r="A248">
        <v>47</v>
      </c>
      <c r="B248" t="s">
        <v>250</v>
      </c>
      <c r="C248" s="1036" t="s">
        <v>133</v>
      </c>
      <c r="D248" t="s">
        <v>104</v>
      </c>
      <c r="E248" t="s">
        <v>236</v>
      </c>
      <c r="F248" t="s">
        <v>251</v>
      </c>
      <c r="G248">
        <v>3</v>
      </c>
      <c r="H248" t="s">
        <v>136</v>
      </c>
      <c r="I248">
        <v>1</v>
      </c>
      <c r="J248">
        <v>0</v>
      </c>
      <c r="K248">
        <v>0</v>
      </c>
      <c r="L248" s="1015">
        <v>0</v>
      </c>
      <c r="M248" s="1015">
        <v>0</v>
      </c>
      <c r="N248">
        <v>0</v>
      </c>
      <c r="O248">
        <v>0</v>
      </c>
      <c r="P248" t="e">
        <v>#DIV/0!</v>
      </c>
      <c r="Q248" t="s">
        <v>107</v>
      </c>
      <c r="R248">
        <v>0</v>
      </c>
      <c r="S248">
        <v>0</v>
      </c>
    </row>
    <row r="249" spans="1:19" ht="14.25">
      <c r="A249">
        <v>48</v>
      </c>
      <c r="B249" t="s">
        <v>252</v>
      </c>
      <c r="C249" s="1036" t="s">
        <v>133</v>
      </c>
      <c r="D249" t="s">
        <v>104</v>
      </c>
      <c r="E249" t="s">
        <v>236</v>
      </c>
      <c r="F249" t="s">
        <v>253</v>
      </c>
      <c r="G249">
        <v>3</v>
      </c>
      <c r="H249" t="s">
        <v>136</v>
      </c>
      <c r="I249">
        <v>2</v>
      </c>
      <c r="J249">
        <v>0</v>
      </c>
      <c r="K249">
        <v>0</v>
      </c>
      <c r="L249" s="1015">
        <v>0</v>
      </c>
      <c r="M249" s="1015">
        <v>0</v>
      </c>
      <c r="N249">
        <v>0</v>
      </c>
      <c r="O249">
        <v>0</v>
      </c>
      <c r="P249" t="e">
        <v>#DIV/0!</v>
      </c>
      <c r="Q249" t="s">
        <v>107</v>
      </c>
      <c r="R249">
        <v>0</v>
      </c>
      <c r="S249">
        <v>0</v>
      </c>
    </row>
    <row r="250" spans="1:19" ht="14.25">
      <c r="A250">
        <v>49</v>
      </c>
      <c r="B250" t="s">
        <v>254</v>
      </c>
      <c r="C250" s="1036" t="s">
        <v>133</v>
      </c>
      <c r="D250" t="s">
        <v>104</v>
      </c>
      <c r="E250" t="s">
        <v>225</v>
      </c>
      <c r="F250" t="s">
        <v>255</v>
      </c>
      <c r="G250">
        <v>3</v>
      </c>
      <c r="H250" t="s">
        <v>136</v>
      </c>
      <c r="I250">
        <v>4</v>
      </c>
      <c r="J250">
        <v>1</v>
      </c>
      <c r="K250">
        <v>1</v>
      </c>
      <c r="L250" s="1015">
        <v>0.25</v>
      </c>
      <c r="M250" s="1015">
        <v>0.25</v>
      </c>
      <c r="N250">
        <v>1</v>
      </c>
      <c r="O250">
        <v>1</v>
      </c>
      <c r="P250">
        <v>1</v>
      </c>
      <c r="Q250" t="s">
        <v>109</v>
      </c>
      <c r="R250">
        <v>0</v>
      </c>
      <c r="S250">
        <v>0</v>
      </c>
    </row>
    <row r="251" spans="1:19" ht="14.25">
      <c r="A251">
        <v>50</v>
      </c>
      <c r="B251" t="s">
        <v>256</v>
      </c>
      <c r="C251" s="1036" t="s">
        <v>133</v>
      </c>
      <c r="D251" t="s">
        <v>104</v>
      </c>
      <c r="E251" t="s">
        <v>225</v>
      </c>
      <c r="F251" t="s">
        <v>257</v>
      </c>
      <c r="G251">
        <v>3</v>
      </c>
      <c r="H251" t="s">
        <v>136</v>
      </c>
      <c r="I251">
        <v>4</v>
      </c>
      <c r="J251">
        <v>1</v>
      </c>
      <c r="K251">
        <v>1</v>
      </c>
      <c r="L251" s="1015">
        <v>0.25</v>
      </c>
      <c r="M251" s="1015">
        <v>0.25</v>
      </c>
      <c r="N251">
        <v>1</v>
      </c>
      <c r="O251">
        <v>1</v>
      </c>
      <c r="P251">
        <v>1</v>
      </c>
      <c r="Q251" t="s">
        <v>109</v>
      </c>
      <c r="R251">
        <v>0</v>
      </c>
      <c r="S251">
        <v>0</v>
      </c>
    </row>
    <row r="252" spans="1:19" ht="14.25">
      <c r="A252">
        <v>51</v>
      </c>
      <c r="B252" t="s">
        <v>258</v>
      </c>
      <c r="C252" s="1036" t="s">
        <v>133</v>
      </c>
      <c r="D252" t="s">
        <v>104</v>
      </c>
      <c r="E252" t="s">
        <v>236</v>
      </c>
      <c r="F252" t="s">
        <v>259</v>
      </c>
      <c r="G252">
        <v>3</v>
      </c>
      <c r="H252" t="s">
        <v>136</v>
      </c>
      <c r="I252">
        <v>4</v>
      </c>
      <c r="J252">
        <v>0</v>
      </c>
      <c r="K252">
        <v>0</v>
      </c>
      <c r="L252" s="1015">
        <v>0</v>
      </c>
      <c r="M252" s="1015">
        <v>0</v>
      </c>
      <c r="N252">
        <v>0</v>
      </c>
      <c r="O252">
        <v>0</v>
      </c>
      <c r="P252" t="e">
        <v>#DIV/0!</v>
      </c>
      <c r="Q252" t="s">
        <v>109</v>
      </c>
      <c r="R252">
        <v>0</v>
      </c>
      <c r="S252">
        <v>0</v>
      </c>
    </row>
    <row r="253" spans="1:19" ht="14.25">
      <c r="A253">
        <v>52</v>
      </c>
      <c r="B253" t="s">
        <v>260</v>
      </c>
      <c r="C253" s="1036" t="s">
        <v>133</v>
      </c>
      <c r="D253" t="s">
        <v>104</v>
      </c>
      <c r="E253" t="s">
        <v>225</v>
      </c>
      <c r="F253" t="s">
        <v>261</v>
      </c>
      <c r="G253">
        <v>3</v>
      </c>
      <c r="H253" t="s">
        <v>136</v>
      </c>
      <c r="I253">
        <v>12</v>
      </c>
      <c r="J253">
        <v>3</v>
      </c>
      <c r="K253">
        <v>3</v>
      </c>
      <c r="L253" s="1015">
        <v>0.25</v>
      </c>
      <c r="M253" s="1015">
        <v>0.25</v>
      </c>
      <c r="N253">
        <v>1</v>
      </c>
      <c r="O253">
        <v>1</v>
      </c>
      <c r="P253">
        <v>1</v>
      </c>
      <c r="Q253" t="s">
        <v>109</v>
      </c>
      <c r="R253">
        <v>0</v>
      </c>
      <c r="S253">
        <v>0</v>
      </c>
    </row>
    <row r="254" spans="1:19" ht="14.25">
      <c r="A254">
        <v>53</v>
      </c>
      <c r="B254" t="s">
        <v>262</v>
      </c>
      <c r="C254" s="1036" t="s">
        <v>133</v>
      </c>
      <c r="D254" t="s">
        <v>104</v>
      </c>
      <c r="E254" t="s">
        <v>225</v>
      </c>
      <c r="F254" t="s">
        <v>263</v>
      </c>
      <c r="G254">
        <v>3</v>
      </c>
      <c r="H254" t="s">
        <v>136</v>
      </c>
      <c r="I254">
        <v>2</v>
      </c>
      <c r="J254">
        <v>0</v>
      </c>
      <c r="K254">
        <v>0</v>
      </c>
      <c r="L254" s="1015">
        <v>0</v>
      </c>
      <c r="M254" s="1015">
        <v>0</v>
      </c>
      <c r="N254">
        <v>0</v>
      </c>
      <c r="O254">
        <v>0</v>
      </c>
      <c r="P254" t="e">
        <v>#DIV/0!</v>
      </c>
      <c r="Q254" t="s">
        <v>109</v>
      </c>
      <c r="R254">
        <v>0</v>
      </c>
      <c r="S254">
        <v>0</v>
      </c>
    </row>
    <row r="255" spans="1:19" ht="14.25">
      <c r="A255">
        <v>54</v>
      </c>
      <c r="B255" t="s">
        <v>264</v>
      </c>
      <c r="C255" s="1036" t="s">
        <v>133</v>
      </c>
      <c r="D255" t="s">
        <v>104</v>
      </c>
      <c r="E255" t="s">
        <v>225</v>
      </c>
      <c r="F255" t="s">
        <v>265</v>
      </c>
      <c r="G255">
        <v>3</v>
      </c>
      <c r="H255" t="s">
        <v>136</v>
      </c>
      <c r="I255">
        <v>4</v>
      </c>
      <c r="J255">
        <v>1</v>
      </c>
      <c r="K255">
        <v>1</v>
      </c>
      <c r="L255" s="1015">
        <v>0.25</v>
      </c>
      <c r="M255" s="1015">
        <v>0.25</v>
      </c>
      <c r="N255">
        <v>1</v>
      </c>
      <c r="O255">
        <v>1</v>
      </c>
      <c r="P255">
        <v>1</v>
      </c>
      <c r="Q255" t="s">
        <v>109</v>
      </c>
      <c r="R255">
        <v>0</v>
      </c>
      <c r="S255">
        <v>0</v>
      </c>
    </row>
    <row r="256" spans="1:19" ht="14.25">
      <c r="A256">
        <v>55</v>
      </c>
      <c r="B256" t="s">
        <v>266</v>
      </c>
      <c r="C256" s="1036" t="s">
        <v>133</v>
      </c>
      <c r="D256" t="s">
        <v>104</v>
      </c>
      <c r="E256" t="s">
        <v>173</v>
      </c>
      <c r="F256" t="s">
        <v>267</v>
      </c>
      <c r="G256">
        <v>3</v>
      </c>
      <c r="H256" t="s">
        <v>136</v>
      </c>
      <c r="I256">
        <v>4</v>
      </c>
      <c r="J256">
        <v>1</v>
      </c>
      <c r="K256">
        <v>1</v>
      </c>
      <c r="L256" s="1015">
        <v>0.25</v>
      </c>
      <c r="M256" s="1015">
        <v>0.25</v>
      </c>
      <c r="N256">
        <v>1</v>
      </c>
      <c r="O256">
        <v>1</v>
      </c>
      <c r="P256">
        <v>1</v>
      </c>
      <c r="Q256" t="s">
        <v>109</v>
      </c>
      <c r="R256">
        <v>0</v>
      </c>
      <c r="S256">
        <v>0</v>
      </c>
    </row>
    <row r="257" spans="1:19" ht="14.25">
      <c r="A257">
        <v>56</v>
      </c>
      <c r="B257" t="s">
        <v>268</v>
      </c>
      <c r="C257" s="1036" t="s">
        <v>133</v>
      </c>
      <c r="D257" t="s">
        <v>104</v>
      </c>
      <c r="E257" t="s">
        <v>225</v>
      </c>
      <c r="F257" t="s">
        <v>269</v>
      </c>
      <c r="G257">
        <v>3</v>
      </c>
      <c r="H257" t="s">
        <v>136</v>
      </c>
      <c r="I257">
        <v>4</v>
      </c>
      <c r="J257">
        <v>1</v>
      </c>
      <c r="K257">
        <v>1</v>
      </c>
      <c r="L257" s="1015">
        <v>0.25</v>
      </c>
      <c r="M257" s="1015">
        <v>0.25</v>
      </c>
      <c r="N257">
        <v>1</v>
      </c>
      <c r="O257">
        <v>1</v>
      </c>
      <c r="P257">
        <v>1</v>
      </c>
      <c r="Q257" t="s">
        <v>109</v>
      </c>
      <c r="R257">
        <v>0</v>
      </c>
      <c r="S257">
        <v>0</v>
      </c>
    </row>
    <row r="258" spans="1:19" ht="14.25">
      <c r="A258">
        <v>57</v>
      </c>
      <c r="B258" t="s">
        <v>270</v>
      </c>
      <c r="C258" s="1036" t="s">
        <v>133</v>
      </c>
      <c r="D258" t="s">
        <v>104</v>
      </c>
      <c r="E258" t="s">
        <v>236</v>
      </c>
      <c r="F258" t="s">
        <v>271</v>
      </c>
      <c r="G258">
        <v>3</v>
      </c>
      <c r="H258" t="s">
        <v>136</v>
      </c>
      <c r="I258">
        <v>4</v>
      </c>
      <c r="J258">
        <v>0</v>
      </c>
      <c r="K258">
        <v>0</v>
      </c>
      <c r="L258" s="1015">
        <v>0</v>
      </c>
      <c r="M258" s="1015">
        <v>0</v>
      </c>
      <c r="N258">
        <v>0</v>
      </c>
      <c r="O258">
        <v>0</v>
      </c>
      <c r="P258" t="e">
        <v>#DIV/0!</v>
      </c>
      <c r="Q258" t="s">
        <v>109</v>
      </c>
      <c r="R258">
        <v>0</v>
      </c>
      <c r="S258">
        <v>0</v>
      </c>
    </row>
    <row r="259" spans="1:19" ht="14.25">
      <c r="A259">
        <v>58</v>
      </c>
      <c r="B259" t="s">
        <v>272</v>
      </c>
      <c r="C259" s="1036" t="s">
        <v>133</v>
      </c>
      <c r="D259" t="s">
        <v>104</v>
      </c>
      <c r="E259" t="s">
        <v>236</v>
      </c>
      <c r="F259" t="s">
        <v>273</v>
      </c>
      <c r="G259">
        <v>3</v>
      </c>
      <c r="H259" t="s">
        <v>136</v>
      </c>
      <c r="I259">
        <v>4</v>
      </c>
      <c r="J259">
        <v>0</v>
      </c>
      <c r="K259">
        <v>0</v>
      </c>
      <c r="L259" s="1015">
        <v>0</v>
      </c>
      <c r="M259" s="1015">
        <v>0</v>
      </c>
      <c r="N259">
        <v>0</v>
      </c>
      <c r="O259">
        <v>0</v>
      </c>
      <c r="P259" t="e">
        <v>#DIV/0!</v>
      </c>
      <c r="Q259" t="s">
        <v>109</v>
      </c>
      <c r="R259">
        <v>0</v>
      </c>
      <c r="S259">
        <v>0</v>
      </c>
    </row>
    <row r="260" spans="1:19" ht="14.25">
      <c r="A260">
        <v>59</v>
      </c>
      <c r="B260" t="s">
        <v>274</v>
      </c>
      <c r="C260" s="1036" t="s">
        <v>133</v>
      </c>
      <c r="D260" t="s">
        <v>104</v>
      </c>
      <c r="E260" t="s">
        <v>225</v>
      </c>
      <c r="F260" t="s">
        <v>275</v>
      </c>
      <c r="G260">
        <v>3</v>
      </c>
      <c r="H260" t="s">
        <v>136</v>
      </c>
      <c r="I260">
        <v>2</v>
      </c>
      <c r="J260">
        <v>0</v>
      </c>
      <c r="K260">
        <v>0</v>
      </c>
      <c r="L260" s="1015">
        <v>0</v>
      </c>
      <c r="M260" s="1015">
        <v>0</v>
      </c>
      <c r="N260">
        <v>0</v>
      </c>
      <c r="O260">
        <v>0</v>
      </c>
      <c r="P260" t="e">
        <v>#DIV/0!</v>
      </c>
      <c r="Q260" t="s">
        <v>109</v>
      </c>
      <c r="R260">
        <v>0</v>
      </c>
      <c r="S260">
        <v>0</v>
      </c>
    </row>
    <row r="261" spans="1:19" ht="14.25">
      <c r="A261">
        <v>60</v>
      </c>
      <c r="B261" t="s">
        <v>276</v>
      </c>
      <c r="C261" s="1036" t="s">
        <v>133</v>
      </c>
      <c r="D261" t="s">
        <v>104</v>
      </c>
      <c r="E261" t="s">
        <v>236</v>
      </c>
      <c r="F261" t="s">
        <v>277</v>
      </c>
      <c r="G261">
        <v>3</v>
      </c>
      <c r="H261" t="s">
        <v>136</v>
      </c>
      <c r="I261">
        <v>4</v>
      </c>
      <c r="J261">
        <v>0</v>
      </c>
      <c r="K261">
        <v>0</v>
      </c>
      <c r="L261" s="1015">
        <v>0</v>
      </c>
      <c r="M261" s="1015">
        <v>0</v>
      </c>
      <c r="N261">
        <v>0</v>
      </c>
      <c r="O261">
        <v>0</v>
      </c>
      <c r="P261" t="e">
        <v>#DIV/0!</v>
      </c>
      <c r="Q261" t="s">
        <v>109</v>
      </c>
      <c r="R261">
        <v>0</v>
      </c>
      <c r="S261">
        <v>0</v>
      </c>
    </row>
    <row r="262" spans="1:19" ht="14.25">
      <c r="A262">
        <v>61</v>
      </c>
      <c r="B262" t="s">
        <v>278</v>
      </c>
      <c r="C262" s="1036" t="s">
        <v>133</v>
      </c>
      <c r="D262" t="s">
        <v>104</v>
      </c>
      <c r="E262" t="s">
        <v>173</v>
      </c>
      <c r="F262" t="s">
        <v>279</v>
      </c>
      <c r="G262">
        <v>3</v>
      </c>
      <c r="H262" t="s">
        <v>136</v>
      </c>
      <c r="I262">
        <v>4</v>
      </c>
      <c r="J262">
        <v>1</v>
      </c>
      <c r="K262">
        <v>0</v>
      </c>
      <c r="L262" s="1015">
        <v>0.25</v>
      </c>
      <c r="M262" s="1015">
        <v>0</v>
      </c>
      <c r="N262">
        <v>1</v>
      </c>
      <c r="O262">
        <v>0</v>
      </c>
      <c r="P262">
        <v>0</v>
      </c>
      <c r="Q262" t="s">
        <v>109</v>
      </c>
      <c r="R262">
        <v>-1</v>
      </c>
      <c r="S262">
        <v>-1</v>
      </c>
    </row>
    <row r="263" spans="1:19" ht="14.25">
      <c r="A263">
        <v>62</v>
      </c>
      <c r="B263" t="s">
        <v>280</v>
      </c>
      <c r="C263" s="1036" t="s">
        <v>133</v>
      </c>
      <c r="D263" t="s">
        <v>104</v>
      </c>
      <c r="E263" t="s">
        <v>225</v>
      </c>
      <c r="F263" t="s">
        <v>281</v>
      </c>
      <c r="G263">
        <v>3</v>
      </c>
      <c r="H263" t="s">
        <v>136</v>
      </c>
      <c r="I263">
        <v>4</v>
      </c>
      <c r="J263">
        <v>1</v>
      </c>
      <c r="K263">
        <v>1</v>
      </c>
      <c r="L263" s="1015">
        <v>0.25</v>
      </c>
      <c r="M263" s="1015">
        <v>0.25</v>
      </c>
      <c r="N263">
        <v>1</v>
      </c>
      <c r="O263">
        <v>1</v>
      </c>
      <c r="P263">
        <v>1</v>
      </c>
      <c r="Q263" t="s">
        <v>110</v>
      </c>
      <c r="R263">
        <v>0</v>
      </c>
      <c r="S263">
        <v>0</v>
      </c>
    </row>
    <row r="264" spans="1:19" ht="14.25">
      <c r="A264">
        <v>63</v>
      </c>
      <c r="B264" t="s">
        <v>282</v>
      </c>
      <c r="C264" s="1036" t="s">
        <v>133</v>
      </c>
      <c r="D264" t="s">
        <v>104</v>
      </c>
      <c r="E264" t="s">
        <v>225</v>
      </c>
      <c r="F264" t="s">
        <v>283</v>
      </c>
      <c r="G264">
        <v>3</v>
      </c>
      <c r="H264" t="s">
        <v>136</v>
      </c>
      <c r="I264">
        <v>2</v>
      </c>
      <c r="J264">
        <v>0</v>
      </c>
      <c r="K264">
        <v>0</v>
      </c>
      <c r="L264" s="1015">
        <v>0</v>
      </c>
      <c r="M264" s="1015">
        <v>0</v>
      </c>
      <c r="N264">
        <v>0</v>
      </c>
      <c r="O264">
        <v>0</v>
      </c>
      <c r="P264" t="e">
        <v>#DIV/0!</v>
      </c>
      <c r="Q264" t="s">
        <v>110</v>
      </c>
      <c r="R264">
        <v>0</v>
      </c>
      <c r="S264">
        <v>0</v>
      </c>
    </row>
    <row r="265" spans="1:19" ht="14.25">
      <c r="A265">
        <v>64</v>
      </c>
      <c r="B265" t="s">
        <v>284</v>
      </c>
      <c r="C265" s="1036" t="s">
        <v>133</v>
      </c>
      <c r="D265" t="s">
        <v>104</v>
      </c>
      <c r="E265" t="s">
        <v>157</v>
      </c>
      <c r="F265" t="s">
        <v>285</v>
      </c>
      <c r="G265">
        <v>3</v>
      </c>
      <c r="H265" t="s">
        <v>136</v>
      </c>
      <c r="I265">
        <v>1</v>
      </c>
      <c r="J265">
        <v>0</v>
      </c>
      <c r="K265">
        <v>0</v>
      </c>
      <c r="L265" s="1015">
        <v>0</v>
      </c>
      <c r="M265" s="1015">
        <v>0</v>
      </c>
      <c r="N265">
        <v>0</v>
      </c>
      <c r="O265">
        <v>0</v>
      </c>
      <c r="P265" t="e">
        <v>#DIV/0!</v>
      </c>
      <c r="Q265" t="s">
        <v>110</v>
      </c>
      <c r="R265">
        <v>0</v>
      </c>
      <c r="S265">
        <v>0</v>
      </c>
    </row>
    <row r="266" spans="1:19" ht="14.25">
      <c r="A266">
        <v>65</v>
      </c>
      <c r="B266" t="s">
        <v>286</v>
      </c>
      <c r="C266" s="1036" t="s">
        <v>133</v>
      </c>
      <c r="D266" t="s">
        <v>104</v>
      </c>
      <c r="E266" t="s">
        <v>157</v>
      </c>
      <c r="F266" t="s">
        <v>287</v>
      </c>
      <c r="G266">
        <v>3</v>
      </c>
      <c r="H266" t="s">
        <v>136</v>
      </c>
      <c r="I266">
        <v>7</v>
      </c>
      <c r="J266">
        <v>4</v>
      </c>
      <c r="K266">
        <v>4</v>
      </c>
      <c r="L266" s="1015">
        <v>0.5714285714285714</v>
      </c>
      <c r="M266" s="1015">
        <v>0.5714285714285714</v>
      </c>
      <c r="N266">
        <v>4</v>
      </c>
      <c r="O266">
        <v>4</v>
      </c>
      <c r="P266">
        <v>1</v>
      </c>
      <c r="Q266" t="s">
        <v>110</v>
      </c>
      <c r="R266">
        <v>0</v>
      </c>
      <c r="S266">
        <v>0</v>
      </c>
    </row>
    <row r="267" spans="1:19" ht="14.25">
      <c r="A267">
        <v>66</v>
      </c>
      <c r="B267" t="s">
        <v>288</v>
      </c>
      <c r="C267" s="1036" t="s">
        <v>133</v>
      </c>
      <c r="D267" t="s">
        <v>104</v>
      </c>
      <c r="E267" t="s">
        <v>157</v>
      </c>
      <c r="F267" t="s">
        <v>289</v>
      </c>
      <c r="G267">
        <v>3</v>
      </c>
      <c r="H267" t="s">
        <v>136</v>
      </c>
      <c r="I267">
        <v>1</v>
      </c>
      <c r="J267">
        <v>0</v>
      </c>
      <c r="K267">
        <v>0</v>
      </c>
      <c r="L267" s="1015">
        <v>0</v>
      </c>
      <c r="M267" s="1015">
        <v>0</v>
      </c>
      <c r="N267">
        <v>0</v>
      </c>
      <c r="O267">
        <v>0</v>
      </c>
      <c r="P267" t="e">
        <v>#DIV/0!</v>
      </c>
      <c r="Q267" t="s">
        <v>110</v>
      </c>
      <c r="R267">
        <v>0</v>
      </c>
      <c r="S267">
        <v>0</v>
      </c>
    </row>
    <row r="268" spans="1:19" ht="14.25">
      <c r="A268">
        <v>67</v>
      </c>
      <c r="B268" t="s">
        <v>290</v>
      </c>
      <c r="C268" s="1036" t="s">
        <v>133</v>
      </c>
      <c r="D268" t="s">
        <v>104</v>
      </c>
      <c r="E268" t="s">
        <v>157</v>
      </c>
      <c r="F268" t="s">
        <v>291</v>
      </c>
      <c r="G268">
        <v>3</v>
      </c>
      <c r="H268" t="s">
        <v>136</v>
      </c>
      <c r="I268">
        <v>7</v>
      </c>
      <c r="J268">
        <v>0</v>
      </c>
      <c r="K268">
        <v>0</v>
      </c>
      <c r="L268" s="1015">
        <v>0</v>
      </c>
      <c r="M268" s="1015">
        <v>0</v>
      </c>
      <c r="N268">
        <v>0</v>
      </c>
      <c r="O268">
        <v>0</v>
      </c>
      <c r="P268" t="e">
        <v>#DIV/0!</v>
      </c>
      <c r="Q268" t="s">
        <v>110</v>
      </c>
      <c r="R268">
        <v>0</v>
      </c>
      <c r="S268">
        <v>0</v>
      </c>
    </row>
    <row r="269" spans="1:19" ht="14.25">
      <c r="A269">
        <v>68</v>
      </c>
      <c r="B269" t="s">
        <v>292</v>
      </c>
      <c r="C269" s="1036" t="s">
        <v>133</v>
      </c>
      <c r="D269" t="s">
        <v>104</v>
      </c>
      <c r="E269" t="s">
        <v>157</v>
      </c>
      <c r="F269" t="s">
        <v>293</v>
      </c>
      <c r="G269">
        <v>3</v>
      </c>
      <c r="H269" t="s">
        <v>136</v>
      </c>
      <c r="I269">
        <v>28</v>
      </c>
      <c r="J269">
        <v>1</v>
      </c>
      <c r="K269">
        <v>2</v>
      </c>
      <c r="L269" s="1015">
        <v>3.5714285714285712E-2</v>
      </c>
      <c r="M269" s="1015">
        <v>7.1428571428571425E-2</v>
      </c>
      <c r="N269">
        <v>1</v>
      </c>
      <c r="O269">
        <v>2</v>
      </c>
      <c r="P269">
        <v>2</v>
      </c>
      <c r="Q269" t="s">
        <v>110</v>
      </c>
      <c r="R269">
        <v>1</v>
      </c>
      <c r="S269">
        <v>1</v>
      </c>
    </row>
    <row r="270" spans="1:19" ht="14.25">
      <c r="A270">
        <v>69</v>
      </c>
      <c r="B270" t="s">
        <v>294</v>
      </c>
      <c r="C270" s="1036" t="s">
        <v>133</v>
      </c>
      <c r="D270" t="s">
        <v>104</v>
      </c>
      <c r="E270" t="s">
        <v>157</v>
      </c>
      <c r="F270" t="s">
        <v>295</v>
      </c>
      <c r="G270">
        <v>3</v>
      </c>
      <c r="H270" t="s">
        <v>136</v>
      </c>
      <c r="I270">
        <v>1</v>
      </c>
      <c r="J270">
        <v>0</v>
      </c>
      <c r="K270">
        <v>0</v>
      </c>
      <c r="L270" s="1015">
        <v>0</v>
      </c>
      <c r="M270" s="1015">
        <v>0</v>
      </c>
      <c r="N270">
        <v>0</v>
      </c>
      <c r="O270">
        <v>0</v>
      </c>
      <c r="P270" t="e">
        <v>#DIV/0!</v>
      </c>
      <c r="Q270" t="s">
        <v>110</v>
      </c>
      <c r="R270">
        <v>0</v>
      </c>
      <c r="S270">
        <v>0</v>
      </c>
    </row>
    <row r="271" spans="1:19" ht="14.25">
      <c r="A271">
        <v>70</v>
      </c>
      <c r="B271" t="s">
        <v>296</v>
      </c>
      <c r="C271" s="1036" t="s">
        <v>133</v>
      </c>
      <c r="D271" t="s">
        <v>104</v>
      </c>
      <c r="E271" t="s">
        <v>157</v>
      </c>
      <c r="F271" t="s">
        <v>297</v>
      </c>
      <c r="G271">
        <v>3</v>
      </c>
      <c r="H271" t="s">
        <v>136</v>
      </c>
      <c r="I271">
        <v>3</v>
      </c>
      <c r="J271">
        <v>0</v>
      </c>
      <c r="K271">
        <v>0</v>
      </c>
      <c r="L271" s="1015">
        <v>0</v>
      </c>
      <c r="M271" s="1015">
        <v>0</v>
      </c>
      <c r="N271">
        <v>0</v>
      </c>
      <c r="O271">
        <v>0</v>
      </c>
      <c r="P271" t="e">
        <v>#DIV/0!</v>
      </c>
      <c r="Q271" t="s">
        <v>110</v>
      </c>
      <c r="R271">
        <v>0</v>
      </c>
      <c r="S271">
        <v>0</v>
      </c>
    </row>
    <row r="272" spans="1:19" ht="14.25">
      <c r="A272">
        <v>71</v>
      </c>
      <c r="B272" t="s">
        <v>298</v>
      </c>
      <c r="C272" s="1036" t="s">
        <v>133</v>
      </c>
      <c r="D272" t="s">
        <v>104</v>
      </c>
      <c r="E272" t="s">
        <v>157</v>
      </c>
      <c r="F272" t="s">
        <v>299</v>
      </c>
      <c r="G272">
        <v>3</v>
      </c>
      <c r="H272" t="s">
        <v>136</v>
      </c>
      <c r="I272">
        <v>4</v>
      </c>
      <c r="J272">
        <v>0</v>
      </c>
      <c r="K272">
        <v>0</v>
      </c>
      <c r="L272" s="1015">
        <v>0</v>
      </c>
      <c r="M272" s="1015">
        <v>0</v>
      </c>
      <c r="N272">
        <v>0</v>
      </c>
      <c r="O272">
        <v>0</v>
      </c>
      <c r="P272" t="e">
        <v>#DIV/0!</v>
      </c>
      <c r="Q272" t="s">
        <v>110</v>
      </c>
      <c r="R272">
        <v>0</v>
      </c>
      <c r="S272">
        <v>0</v>
      </c>
    </row>
    <row r="273" spans="1:19" ht="14.25">
      <c r="A273">
        <v>72</v>
      </c>
      <c r="B273" t="s">
        <v>300</v>
      </c>
      <c r="C273" s="1036" t="s">
        <v>133</v>
      </c>
      <c r="D273" t="s">
        <v>104</v>
      </c>
      <c r="E273" t="s">
        <v>157</v>
      </c>
      <c r="F273" t="s">
        <v>301</v>
      </c>
      <c r="G273">
        <v>3</v>
      </c>
      <c r="H273" t="s">
        <v>136</v>
      </c>
      <c r="I273">
        <v>1</v>
      </c>
      <c r="J273">
        <v>0</v>
      </c>
      <c r="K273">
        <v>0</v>
      </c>
      <c r="L273" s="1015">
        <v>0</v>
      </c>
      <c r="M273" s="1015">
        <v>0</v>
      </c>
      <c r="N273">
        <v>0</v>
      </c>
      <c r="O273">
        <v>0</v>
      </c>
      <c r="P273" t="e">
        <v>#DIV/0!</v>
      </c>
      <c r="Q273" t="s">
        <v>110</v>
      </c>
      <c r="R273">
        <v>0</v>
      </c>
      <c r="S273">
        <v>0</v>
      </c>
    </row>
    <row r="274" spans="1:19" ht="14.25">
      <c r="A274">
        <v>73</v>
      </c>
      <c r="B274" t="s">
        <v>302</v>
      </c>
      <c r="C274" s="1036" t="s">
        <v>133</v>
      </c>
      <c r="D274" t="s">
        <v>104</v>
      </c>
      <c r="E274" t="s">
        <v>157</v>
      </c>
      <c r="F274" t="s">
        <v>303</v>
      </c>
      <c r="G274">
        <v>3</v>
      </c>
      <c r="H274" t="s">
        <v>136</v>
      </c>
      <c r="I274">
        <v>1</v>
      </c>
      <c r="J274">
        <v>0</v>
      </c>
      <c r="K274">
        <v>0</v>
      </c>
      <c r="L274" s="1015">
        <v>0</v>
      </c>
      <c r="M274" s="1015">
        <v>0</v>
      </c>
      <c r="N274">
        <v>0</v>
      </c>
      <c r="O274">
        <v>0</v>
      </c>
      <c r="P274" t="e">
        <v>#DIV/0!</v>
      </c>
      <c r="Q274" t="s">
        <v>110</v>
      </c>
      <c r="R274">
        <v>0</v>
      </c>
      <c r="S274">
        <v>0</v>
      </c>
    </row>
    <row r="275" spans="1:19" ht="14.25">
      <c r="A275">
        <v>74</v>
      </c>
      <c r="B275" t="s">
        <v>304</v>
      </c>
      <c r="C275" s="1036" t="s">
        <v>133</v>
      </c>
      <c r="D275" t="s">
        <v>104</v>
      </c>
      <c r="E275" t="s">
        <v>157</v>
      </c>
      <c r="F275" t="s">
        <v>305</v>
      </c>
      <c r="G275">
        <v>3</v>
      </c>
      <c r="H275" t="s">
        <v>136</v>
      </c>
      <c r="I275">
        <v>8</v>
      </c>
      <c r="J275">
        <v>0</v>
      </c>
      <c r="K275">
        <v>2</v>
      </c>
      <c r="L275" s="1015">
        <v>0</v>
      </c>
      <c r="M275" s="1015">
        <v>0.25</v>
      </c>
      <c r="N275">
        <v>0</v>
      </c>
      <c r="O275">
        <v>0</v>
      </c>
      <c r="P275" t="e">
        <v>#DIV/0!</v>
      </c>
      <c r="Q275" t="s">
        <v>110</v>
      </c>
      <c r="R275">
        <v>2</v>
      </c>
      <c r="S275">
        <v>0</v>
      </c>
    </row>
    <row r="276" spans="1:19" ht="14.25">
      <c r="A276">
        <v>75</v>
      </c>
      <c r="B276" t="s">
        <v>306</v>
      </c>
      <c r="C276" s="1036" t="s">
        <v>133</v>
      </c>
      <c r="D276" t="s">
        <v>104</v>
      </c>
      <c r="E276" t="s">
        <v>157</v>
      </c>
      <c r="F276" t="s">
        <v>307</v>
      </c>
      <c r="G276">
        <v>3</v>
      </c>
      <c r="H276" t="s">
        <v>136</v>
      </c>
      <c r="I276">
        <v>2</v>
      </c>
      <c r="J276">
        <v>0</v>
      </c>
      <c r="K276">
        <v>0</v>
      </c>
      <c r="L276" s="1015">
        <v>0</v>
      </c>
      <c r="M276" s="1015">
        <v>0</v>
      </c>
      <c r="N276">
        <v>0</v>
      </c>
      <c r="O276">
        <v>0</v>
      </c>
      <c r="P276" t="e">
        <v>#DIV/0!</v>
      </c>
      <c r="Q276" t="s">
        <v>110</v>
      </c>
      <c r="R276">
        <v>0</v>
      </c>
      <c r="S276">
        <v>0</v>
      </c>
    </row>
    <row r="277" spans="1:19" ht="14.25">
      <c r="A277">
        <v>76</v>
      </c>
      <c r="B277" t="s">
        <v>308</v>
      </c>
      <c r="C277" s="1036" t="s">
        <v>133</v>
      </c>
      <c r="D277" t="s">
        <v>104</v>
      </c>
      <c r="E277" t="s">
        <v>173</v>
      </c>
      <c r="F277" t="s">
        <v>309</v>
      </c>
      <c r="G277">
        <v>3</v>
      </c>
      <c r="H277" t="s">
        <v>136</v>
      </c>
      <c r="I277">
        <v>2</v>
      </c>
      <c r="J277">
        <v>0</v>
      </c>
      <c r="K277">
        <v>0</v>
      </c>
      <c r="L277" s="1015">
        <v>0</v>
      </c>
      <c r="M277" s="1015">
        <v>0</v>
      </c>
      <c r="N277">
        <v>0</v>
      </c>
      <c r="O277">
        <v>0</v>
      </c>
      <c r="P277" t="e">
        <v>#DIV/0!</v>
      </c>
      <c r="Q277" t="s">
        <v>110</v>
      </c>
      <c r="R277">
        <v>0</v>
      </c>
      <c r="S277">
        <v>0</v>
      </c>
    </row>
    <row r="278" spans="1:19" ht="14.25">
      <c r="A278">
        <v>77</v>
      </c>
      <c r="B278" t="s">
        <v>310</v>
      </c>
      <c r="C278" s="1036" t="s">
        <v>133</v>
      </c>
      <c r="D278" t="s">
        <v>104</v>
      </c>
      <c r="E278" t="s">
        <v>173</v>
      </c>
      <c r="F278" t="s">
        <v>311</v>
      </c>
      <c r="G278">
        <v>3</v>
      </c>
      <c r="H278" t="s">
        <v>136</v>
      </c>
      <c r="I278">
        <v>10</v>
      </c>
      <c r="J278">
        <v>0</v>
      </c>
      <c r="K278">
        <v>0</v>
      </c>
      <c r="L278" s="1015">
        <v>0</v>
      </c>
      <c r="M278" s="1015">
        <v>0</v>
      </c>
      <c r="N278">
        <v>0</v>
      </c>
      <c r="O278">
        <v>0</v>
      </c>
      <c r="P278" t="e">
        <v>#DIV/0!</v>
      </c>
      <c r="Q278" t="s">
        <v>110</v>
      </c>
      <c r="R278">
        <v>0</v>
      </c>
      <c r="S278">
        <v>0</v>
      </c>
    </row>
    <row r="279" spans="1:19" ht="14.25">
      <c r="A279">
        <v>78</v>
      </c>
      <c r="B279" t="s">
        <v>312</v>
      </c>
      <c r="C279" s="1036" t="s">
        <v>133</v>
      </c>
      <c r="D279" t="s">
        <v>104</v>
      </c>
      <c r="E279" t="s">
        <v>173</v>
      </c>
      <c r="F279" t="s">
        <v>313</v>
      </c>
      <c r="G279">
        <v>3</v>
      </c>
      <c r="H279" t="s">
        <v>136</v>
      </c>
      <c r="I279">
        <v>2</v>
      </c>
      <c r="J279">
        <v>0</v>
      </c>
      <c r="K279">
        <v>0</v>
      </c>
      <c r="L279" s="1015">
        <v>0</v>
      </c>
      <c r="M279" s="1015">
        <v>0</v>
      </c>
      <c r="N279">
        <v>0</v>
      </c>
      <c r="O279">
        <v>0</v>
      </c>
      <c r="P279" t="e">
        <v>#DIV/0!</v>
      </c>
      <c r="Q279" t="s">
        <v>110</v>
      </c>
      <c r="R279">
        <v>0</v>
      </c>
      <c r="S279">
        <v>0</v>
      </c>
    </row>
    <row r="280" spans="1:19" ht="14.25">
      <c r="A280">
        <v>79</v>
      </c>
      <c r="B280" t="s">
        <v>314</v>
      </c>
      <c r="C280" s="1036" t="s">
        <v>133</v>
      </c>
      <c r="D280" t="s">
        <v>104</v>
      </c>
      <c r="E280" t="s">
        <v>173</v>
      </c>
      <c r="F280" t="s">
        <v>315</v>
      </c>
      <c r="G280">
        <v>3</v>
      </c>
      <c r="H280" t="s">
        <v>136</v>
      </c>
      <c r="I280">
        <v>1</v>
      </c>
      <c r="J280">
        <v>0</v>
      </c>
      <c r="K280">
        <v>0</v>
      </c>
      <c r="L280" s="1015">
        <v>0</v>
      </c>
      <c r="M280" s="1015">
        <v>0</v>
      </c>
      <c r="N280">
        <v>0</v>
      </c>
      <c r="O280">
        <v>0</v>
      </c>
      <c r="P280" t="e">
        <v>#DIV/0!</v>
      </c>
      <c r="Q280" t="s">
        <v>110</v>
      </c>
      <c r="R280">
        <v>0</v>
      </c>
      <c r="S280">
        <v>0</v>
      </c>
    </row>
    <row r="281" spans="1:19" ht="14.25">
      <c r="A281">
        <v>80</v>
      </c>
      <c r="B281" t="s">
        <v>316</v>
      </c>
      <c r="C281" s="1036" t="s">
        <v>133</v>
      </c>
      <c r="D281" t="s">
        <v>104</v>
      </c>
      <c r="E281" t="s">
        <v>173</v>
      </c>
      <c r="F281" t="s">
        <v>317</v>
      </c>
      <c r="G281">
        <v>3</v>
      </c>
      <c r="H281" t="s">
        <v>136</v>
      </c>
      <c r="I281">
        <v>2</v>
      </c>
      <c r="J281">
        <v>0</v>
      </c>
      <c r="K281">
        <v>0</v>
      </c>
      <c r="L281" s="1015">
        <v>0</v>
      </c>
      <c r="M281" s="1015">
        <v>0</v>
      </c>
      <c r="N281">
        <v>0</v>
      </c>
      <c r="O281">
        <v>0</v>
      </c>
      <c r="P281" t="e">
        <v>#DIV/0!</v>
      </c>
      <c r="Q281" t="s">
        <v>110</v>
      </c>
      <c r="R281">
        <v>0</v>
      </c>
      <c r="S281">
        <v>0</v>
      </c>
    </row>
    <row r="282" spans="1:19" ht="14.25">
      <c r="A282">
        <v>81</v>
      </c>
      <c r="B282" t="s">
        <v>318</v>
      </c>
      <c r="C282" s="1036" t="s">
        <v>133</v>
      </c>
      <c r="D282" t="s">
        <v>104</v>
      </c>
      <c r="E282" t="s">
        <v>173</v>
      </c>
      <c r="F282" t="s">
        <v>319</v>
      </c>
      <c r="G282">
        <v>3</v>
      </c>
      <c r="H282" t="s">
        <v>136</v>
      </c>
      <c r="I282">
        <v>2</v>
      </c>
      <c r="J282">
        <v>0</v>
      </c>
      <c r="K282">
        <v>0</v>
      </c>
      <c r="L282" s="1015">
        <v>0</v>
      </c>
      <c r="M282" s="1015">
        <v>0</v>
      </c>
      <c r="N282">
        <v>0</v>
      </c>
      <c r="O282">
        <v>0</v>
      </c>
      <c r="P282" t="e">
        <v>#DIV/0!</v>
      </c>
      <c r="Q282" t="s">
        <v>110</v>
      </c>
      <c r="R282">
        <v>0</v>
      </c>
      <c r="S282">
        <v>0</v>
      </c>
    </row>
    <row r="283" spans="1:19" ht="14.25">
      <c r="A283">
        <v>82</v>
      </c>
      <c r="B283" t="s">
        <v>320</v>
      </c>
      <c r="C283" s="1036" t="s">
        <v>133</v>
      </c>
      <c r="D283" t="s">
        <v>104</v>
      </c>
      <c r="E283" t="s">
        <v>173</v>
      </c>
      <c r="F283" t="s">
        <v>321</v>
      </c>
      <c r="G283">
        <v>3</v>
      </c>
      <c r="H283" t="s">
        <v>136</v>
      </c>
      <c r="I283">
        <v>2</v>
      </c>
      <c r="J283">
        <v>0</v>
      </c>
      <c r="K283">
        <v>0</v>
      </c>
      <c r="L283" s="1015">
        <v>0</v>
      </c>
      <c r="M283" s="1015">
        <v>0</v>
      </c>
      <c r="N283">
        <v>0</v>
      </c>
      <c r="O283">
        <v>0</v>
      </c>
      <c r="P283" t="e">
        <v>#DIV/0!</v>
      </c>
      <c r="Q283" t="s">
        <v>110</v>
      </c>
      <c r="R283">
        <v>0</v>
      </c>
      <c r="S283">
        <v>0</v>
      </c>
    </row>
    <row r="284" spans="1:19" ht="14.25">
      <c r="A284">
        <v>83</v>
      </c>
      <c r="B284" t="s">
        <v>322</v>
      </c>
      <c r="C284" s="1036" t="s">
        <v>133</v>
      </c>
      <c r="D284" t="s">
        <v>104</v>
      </c>
      <c r="E284" t="s">
        <v>173</v>
      </c>
      <c r="F284" t="s">
        <v>323</v>
      </c>
      <c r="G284">
        <v>3</v>
      </c>
      <c r="H284" t="s">
        <v>136</v>
      </c>
      <c r="I284">
        <v>2</v>
      </c>
      <c r="J284">
        <v>0</v>
      </c>
      <c r="K284">
        <v>0</v>
      </c>
      <c r="L284" s="1015">
        <v>0</v>
      </c>
      <c r="M284" s="1015">
        <v>0</v>
      </c>
      <c r="N284">
        <v>0</v>
      </c>
      <c r="O284">
        <v>0</v>
      </c>
      <c r="P284" t="e">
        <v>#DIV/0!</v>
      </c>
      <c r="Q284" t="s">
        <v>110</v>
      </c>
      <c r="R284">
        <v>0</v>
      </c>
      <c r="S284">
        <v>0</v>
      </c>
    </row>
    <row r="285" spans="1:19" ht="14.25">
      <c r="A285">
        <v>84</v>
      </c>
      <c r="B285" t="s">
        <v>324</v>
      </c>
      <c r="C285" s="1036" t="s">
        <v>133</v>
      </c>
      <c r="D285" t="s">
        <v>104</v>
      </c>
      <c r="E285" t="s">
        <v>173</v>
      </c>
      <c r="F285" t="s">
        <v>325</v>
      </c>
      <c r="G285">
        <v>3</v>
      </c>
      <c r="H285" t="s">
        <v>136</v>
      </c>
      <c r="I285">
        <v>3</v>
      </c>
      <c r="J285">
        <v>0</v>
      </c>
      <c r="K285">
        <v>0</v>
      </c>
      <c r="L285" s="1015">
        <v>0</v>
      </c>
      <c r="M285" s="1015">
        <v>0</v>
      </c>
      <c r="N285">
        <v>0</v>
      </c>
      <c r="O285">
        <v>0</v>
      </c>
      <c r="P285" t="e">
        <v>#DIV/0!</v>
      </c>
      <c r="Q285" t="s">
        <v>110</v>
      </c>
      <c r="R285">
        <v>0</v>
      </c>
      <c r="S285">
        <v>0</v>
      </c>
    </row>
    <row r="286" spans="1:19" ht="14.25">
      <c r="A286">
        <v>85</v>
      </c>
      <c r="B286" t="s">
        <v>326</v>
      </c>
      <c r="C286" s="1036" t="s">
        <v>133</v>
      </c>
      <c r="D286" t="s">
        <v>104</v>
      </c>
      <c r="E286" t="s">
        <v>173</v>
      </c>
      <c r="F286" t="s">
        <v>327</v>
      </c>
      <c r="G286">
        <v>3</v>
      </c>
      <c r="H286" t="s">
        <v>136</v>
      </c>
      <c r="I286">
        <v>1</v>
      </c>
      <c r="J286">
        <v>0</v>
      </c>
      <c r="K286">
        <v>0</v>
      </c>
      <c r="L286" s="1015">
        <v>0</v>
      </c>
      <c r="M286" s="1015">
        <v>0</v>
      </c>
      <c r="N286">
        <v>0</v>
      </c>
      <c r="O286">
        <v>0</v>
      </c>
      <c r="P286" t="e">
        <v>#DIV/0!</v>
      </c>
      <c r="Q286" t="s">
        <v>110</v>
      </c>
      <c r="R286">
        <v>0</v>
      </c>
      <c r="S286">
        <v>0</v>
      </c>
    </row>
    <row r="287" spans="1:19" ht="14.25">
      <c r="A287">
        <v>86</v>
      </c>
      <c r="B287" t="s">
        <v>328</v>
      </c>
      <c r="C287" s="1036" t="s">
        <v>133</v>
      </c>
      <c r="D287" t="s">
        <v>104</v>
      </c>
      <c r="E287" t="s">
        <v>173</v>
      </c>
      <c r="F287" t="s">
        <v>329</v>
      </c>
      <c r="G287">
        <v>3</v>
      </c>
      <c r="H287" t="s">
        <v>136</v>
      </c>
      <c r="I287">
        <v>2</v>
      </c>
      <c r="J287">
        <v>0</v>
      </c>
      <c r="K287">
        <v>0</v>
      </c>
      <c r="L287" s="1015">
        <v>0</v>
      </c>
      <c r="M287" s="1015">
        <v>0</v>
      </c>
      <c r="N287">
        <v>0</v>
      </c>
      <c r="O287">
        <v>0</v>
      </c>
      <c r="P287" t="e">
        <v>#DIV/0!</v>
      </c>
      <c r="Q287" t="s">
        <v>110</v>
      </c>
      <c r="R287">
        <v>0</v>
      </c>
      <c r="S287">
        <v>0</v>
      </c>
    </row>
    <row r="288" spans="1:19" ht="14.25">
      <c r="A288">
        <v>87</v>
      </c>
      <c r="B288" t="s">
        <v>330</v>
      </c>
      <c r="C288" s="1036" t="s">
        <v>133</v>
      </c>
      <c r="D288" t="s">
        <v>104</v>
      </c>
      <c r="E288" t="s">
        <v>173</v>
      </c>
      <c r="F288" t="s">
        <v>331</v>
      </c>
      <c r="G288">
        <v>3</v>
      </c>
      <c r="H288" t="s">
        <v>136</v>
      </c>
      <c r="I288">
        <v>1</v>
      </c>
      <c r="J288">
        <v>0</v>
      </c>
      <c r="K288">
        <v>0</v>
      </c>
      <c r="L288" s="1015">
        <v>0</v>
      </c>
      <c r="M288" s="1015">
        <v>0</v>
      </c>
      <c r="N288">
        <v>0</v>
      </c>
      <c r="O288">
        <v>0</v>
      </c>
      <c r="P288" t="e">
        <v>#DIV/0!</v>
      </c>
      <c r="Q288" t="s">
        <v>110</v>
      </c>
      <c r="R288">
        <v>0</v>
      </c>
      <c r="S288">
        <v>0</v>
      </c>
    </row>
    <row r="289" spans="1:19" ht="14.25">
      <c r="A289">
        <v>88</v>
      </c>
      <c r="B289" t="s">
        <v>332</v>
      </c>
      <c r="C289" s="1036" t="s">
        <v>133</v>
      </c>
      <c r="D289" t="s">
        <v>104</v>
      </c>
      <c r="E289" t="s">
        <v>173</v>
      </c>
      <c r="F289" t="s">
        <v>333</v>
      </c>
      <c r="G289">
        <v>3</v>
      </c>
      <c r="H289" t="s">
        <v>136</v>
      </c>
      <c r="I289">
        <v>2</v>
      </c>
      <c r="J289">
        <v>0</v>
      </c>
      <c r="K289">
        <v>0</v>
      </c>
      <c r="L289" s="1015">
        <v>0</v>
      </c>
      <c r="M289" s="1015">
        <v>0</v>
      </c>
      <c r="N289">
        <v>0</v>
      </c>
      <c r="O289">
        <v>0</v>
      </c>
      <c r="P289" t="e">
        <v>#DIV/0!</v>
      </c>
      <c r="Q289" t="s">
        <v>110</v>
      </c>
      <c r="R289">
        <v>0</v>
      </c>
      <c r="S289">
        <v>0</v>
      </c>
    </row>
    <row r="290" spans="1:19" ht="14.25">
      <c r="A290">
        <v>89</v>
      </c>
      <c r="B290" t="s">
        <v>334</v>
      </c>
      <c r="C290" s="1036" t="s">
        <v>133</v>
      </c>
      <c r="D290" t="s">
        <v>104</v>
      </c>
      <c r="E290" t="s">
        <v>155</v>
      </c>
      <c r="F290" t="s">
        <v>335</v>
      </c>
      <c r="G290">
        <v>3</v>
      </c>
      <c r="H290" t="s">
        <v>136</v>
      </c>
      <c r="I290">
        <v>2</v>
      </c>
      <c r="J290">
        <v>0</v>
      </c>
      <c r="K290">
        <v>0</v>
      </c>
      <c r="L290" s="1015">
        <v>0</v>
      </c>
      <c r="M290" s="1015">
        <v>0</v>
      </c>
      <c r="N290">
        <v>0</v>
      </c>
      <c r="O290">
        <v>0</v>
      </c>
      <c r="P290" t="e">
        <v>#DIV/0!</v>
      </c>
      <c r="Q290" t="s">
        <v>110</v>
      </c>
      <c r="R290">
        <v>0</v>
      </c>
      <c r="S290">
        <v>0</v>
      </c>
    </row>
    <row r="291" spans="1:19" ht="14.25">
      <c r="A291">
        <v>90</v>
      </c>
      <c r="B291" t="s">
        <v>336</v>
      </c>
      <c r="C291" s="1036" t="s">
        <v>133</v>
      </c>
      <c r="D291" t="s">
        <v>104</v>
      </c>
      <c r="E291" t="s">
        <v>155</v>
      </c>
      <c r="F291" t="s">
        <v>337</v>
      </c>
      <c r="G291">
        <v>3</v>
      </c>
      <c r="H291" t="s">
        <v>136</v>
      </c>
      <c r="I291">
        <v>4</v>
      </c>
      <c r="J291">
        <v>0</v>
      </c>
      <c r="K291">
        <v>0</v>
      </c>
      <c r="L291" s="1015">
        <v>0</v>
      </c>
      <c r="M291" s="1015">
        <v>0</v>
      </c>
      <c r="N291">
        <v>0</v>
      </c>
      <c r="O291">
        <v>0</v>
      </c>
      <c r="P291" t="e">
        <v>#DIV/0!</v>
      </c>
      <c r="Q291" t="s">
        <v>110</v>
      </c>
      <c r="R291">
        <v>0</v>
      </c>
      <c r="S291">
        <v>0</v>
      </c>
    </row>
    <row r="292" spans="1:19" ht="14.25">
      <c r="A292">
        <v>91</v>
      </c>
      <c r="B292" t="s">
        <v>338</v>
      </c>
      <c r="C292" s="1036" t="s">
        <v>133</v>
      </c>
      <c r="D292" t="s">
        <v>104</v>
      </c>
      <c r="E292" t="s">
        <v>155</v>
      </c>
      <c r="F292" t="s">
        <v>339</v>
      </c>
      <c r="G292">
        <v>3</v>
      </c>
      <c r="H292" t="s">
        <v>136</v>
      </c>
      <c r="I292">
        <v>2</v>
      </c>
      <c r="J292">
        <v>0</v>
      </c>
      <c r="K292">
        <v>0</v>
      </c>
      <c r="L292" s="1015">
        <v>0</v>
      </c>
      <c r="M292" s="1015">
        <v>0</v>
      </c>
      <c r="N292">
        <v>0</v>
      </c>
      <c r="O292">
        <v>0</v>
      </c>
      <c r="P292" t="e">
        <v>#DIV/0!</v>
      </c>
      <c r="Q292" t="s">
        <v>110</v>
      </c>
      <c r="R292">
        <v>0</v>
      </c>
      <c r="S292">
        <v>0</v>
      </c>
    </row>
    <row r="293" spans="1:19" ht="14.25">
      <c r="A293">
        <v>92</v>
      </c>
      <c r="B293" t="s">
        <v>340</v>
      </c>
      <c r="C293" s="1036" t="s">
        <v>133</v>
      </c>
      <c r="D293" t="s">
        <v>104</v>
      </c>
      <c r="E293" t="s">
        <v>155</v>
      </c>
      <c r="F293" t="s">
        <v>341</v>
      </c>
      <c r="G293">
        <v>3</v>
      </c>
      <c r="H293" t="s">
        <v>136</v>
      </c>
      <c r="I293">
        <v>3</v>
      </c>
      <c r="J293">
        <v>0</v>
      </c>
      <c r="K293">
        <v>0</v>
      </c>
      <c r="L293" s="1015">
        <v>0</v>
      </c>
      <c r="M293" s="1015">
        <v>0</v>
      </c>
      <c r="N293">
        <v>0</v>
      </c>
      <c r="O293">
        <v>0</v>
      </c>
      <c r="P293" t="e">
        <v>#DIV/0!</v>
      </c>
      <c r="Q293" t="s">
        <v>110</v>
      </c>
      <c r="R293">
        <v>0</v>
      </c>
      <c r="S293">
        <v>0</v>
      </c>
    </row>
    <row r="294" spans="1:19" ht="14.25">
      <c r="A294">
        <v>93</v>
      </c>
      <c r="B294" t="s">
        <v>342</v>
      </c>
      <c r="C294" s="1036" t="s">
        <v>133</v>
      </c>
      <c r="D294" t="s">
        <v>104</v>
      </c>
      <c r="E294" t="s">
        <v>155</v>
      </c>
      <c r="F294" t="s">
        <v>343</v>
      </c>
      <c r="G294">
        <v>3</v>
      </c>
      <c r="H294" t="s">
        <v>136</v>
      </c>
      <c r="I294">
        <v>2</v>
      </c>
      <c r="J294">
        <v>0</v>
      </c>
      <c r="K294">
        <v>0</v>
      </c>
      <c r="L294" s="1015">
        <v>0</v>
      </c>
      <c r="M294" s="1015">
        <v>0</v>
      </c>
      <c r="N294">
        <v>0</v>
      </c>
      <c r="O294">
        <v>0</v>
      </c>
      <c r="P294" t="e">
        <v>#DIV/0!</v>
      </c>
      <c r="Q294" t="s">
        <v>110</v>
      </c>
      <c r="R294">
        <v>0</v>
      </c>
      <c r="S294">
        <v>0</v>
      </c>
    </row>
    <row r="295" spans="1:19" ht="14.25">
      <c r="A295">
        <v>94</v>
      </c>
      <c r="B295" t="s">
        <v>344</v>
      </c>
      <c r="C295" s="1036" t="s">
        <v>133</v>
      </c>
      <c r="D295" t="s">
        <v>104</v>
      </c>
      <c r="E295" t="s">
        <v>155</v>
      </c>
      <c r="F295" t="s">
        <v>345</v>
      </c>
      <c r="G295">
        <v>3</v>
      </c>
      <c r="H295" t="s">
        <v>136</v>
      </c>
      <c r="I295">
        <v>3</v>
      </c>
      <c r="J295">
        <v>0</v>
      </c>
      <c r="K295">
        <v>0</v>
      </c>
      <c r="L295" s="1015">
        <v>0</v>
      </c>
      <c r="M295" s="1015">
        <v>0</v>
      </c>
      <c r="N295">
        <v>0</v>
      </c>
      <c r="O295">
        <v>0</v>
      </c>
      <c r="P295" t="e">
        <v>#DIV/0!</v>
      </c>
      <c r="Q295" t="s">
        <v>110</v>
      </c>
      <c r="R295">
        <v>0</v>
      </c>
      <c r="S295">
        <v>0</v>
      </c>
    </row>
    <row r="296" spans="1:19" ht="14.25">
      <c r="A296">
        <v>95</v>
      </c>
      <c r="B296" t="s">
        <v>346</v>
      </c>
      <c r="C296" s="1036" t="s">
        <v>133</v>
      </c>
      <c r="D296" t="s">
        <v>104</v>
      </c>
      <c r="E296" t="s">
        <v>155</v>
      </c>
      <c r="F296" t="s">
        <v>347</v>
      </c>
      <c r="G296">
        <v>3</v>
      </c>
      <c r="H296" t="s">
        <v>136</v>
      </c>
      <c r="I296">
        <v>2</v>
      </c>
      <c r="J296">
        <v>0</v>
      </c>
      <c r="K296">
        <v>0</v>
      </c>
      <c r="L296" s="1015">
        <v>0</v>
      </c>
      <c r="M296" s="1015">
        <v>0</v>
      </c>
      <c r="N296">
        <v>0</v>
      </c>
      <c r="O296">
        <v>0</v>
      </c>
      <c r="P296" t="e">
        <v>#DIV/0!</v>
      </c>
      <c r="Q296" t="s">
        <v>110</v>
      </c>
      <c r="R296">
        <v>0</v>
      </c>
      <c r="S296">
        <v>0</v>
      </c>
    </row>
    <row r="297" spans="1:19" ht="14.25">
      <c r="A297">
        <v>96</v>
      </c>
      <c r="B297" t="s">
        <v>348</v>
      </c>
      <c r="C297" s="1036" t="s">
        <v>133</v>
      </c>
      <c r="D297" t="s">
        <v>104</v>
      </c>
      <c r="E297" t="s">
        <v>155</v>
      </c>
      <c r="F297" t="s">
        <v>349</v>
      </c>
      <c r="G297">
        <v>3</v>
      </c>
      <c r="H297" t="s">
        <v>136</v>
      </c>
      <c r="I297">
        <v>2</v>
      </c>
      <c r="J297">
        <v>0</v>
      </c>
      <c r="K297">
        <v>0</v>
      </c>
      <c r="L297" s="1015">
        <v>0</v>
      </c>
      <c r="M297" s="1015">
        <v>0</v>
      </c>
      <c r="N297">
        <v>0</v>
      </c>
      <c r="O297">
        <v>0</v>
      </c>
      <c r="P297" t="e">
        <v>#DIV/0!</v>
      </c>
      <c r="Q297" t="s">
        <v>110</v>
      </c>
      <c r="R297">
        <v>0</v>
      </c>
      <c r="S297">
        <v>0</v>
      </c>
    </row>
    <row r="298" spans="1:19" ht="14.25">
      <c r="A298">
        <v>97</v>
      </c>
      <c r="B298" t="s">
        <v>350</v>
      </c>
      <c r="C298" s="1036" t="s">
        <v>133</v>
      </c>
      <c r="D298" t="s">
        <v>104</v>
      </c>
      <c r="E298" t="s">
        <v>155</v>
      </c>
      <c r="F298" t="s">
        <v>351</v>
      </c>
      <c r="G298">
        <v>3</v>
      </c>
      <c r="H298" t="s">
        <v>136</v>
      </c>
      <c r="I298">
        <v>2</v>
      </c>
      <c r="J298">
        <v>0</v>
      </c>
      <c r="K298">
        <v>0</v>
      </c>
      <c r="L298" s="1015">
        <v>0</v>
      </c>
      <c r="M298" s="1015">
        <v>0</v>
      </c>
      <c r="N298">
        <v>0</v>
      </c>
      <c r="O298">
        <v>0</v>
      </c>
      <c r="P298" t="e">
        <v>#DIV/0!</v>
      </c>
      <c r="Q298" t="s">
        <v>110</v>
      </c>
      <c r="R298">
        <v>0</v>
      </c>
      <c r="S298">
        <v>0</v>
      </c>
    </row>
    <row r="299" spans="1:19" ht="14.25">
      <c r="A299">
        <v>98</v>
      </c>
      <c r="B299" t="s">
        <v>352</v>
      </c>
      <c r="C299" s="1036" t="s">
        <v>133</v>
      </c>
      <c r="D299" t="s">
        <v>104</v>
      </c>
      <c r="E299" t="s">
        <v>157</v>
      </c>
      <c r="F299" t="s">
        <v>353</v>
      </c>
      <c r="G299">
        <v>3</v>
      </c>
      <c r="H299" t="s">
        <v>136</v>
      </c>
      <c r="I299">
        <v>1</v>
      </c>
      <c r="J299">
        <v>0</v>
      </c>
      <c r="K299">
        <v>0</v>
      </c>
      <c r="L299" s="1015">
        <v>0</v>
      </c>
      <c r="M299" s="1015">
        <v>0</v>
      </c>
      <c r="N299">
        <v>0</v>
      </c>
      <c r="O299">
        <v>0</v>
      </c>
      <c r="P299" t="e">
        <v>#DIV/0!</v>
      </c>
      <c r="Q299" t="s">
        <v>110</v>
      </c>
      <c r="R299">
        <v>0</v>
      </c>
      <c r="S299">
        <v>0</v>
      </c>
    </row>
    <row r="300" spans="1:19" ht="14.25">
      <c r="A300">
        <v>99</v>
      </c>
      <c r="B300" t="s">
        <v>354</v>
      </c>
      <c r="C300" s="1036" t="s">
        <v>133</v>
      </c>
      <c r="D300" t="s">
        <v>104</v>
      </c>
      <c r="E300" t="s">
        <v>168</v>
      </c>
      <c r="F300" t="s">
        <v>355</v>
      </c>
      <c r="G300">
        <v>3</v>
      </c>
      <c r="H300" t="s">
        <v>136</v>
      </c>
      <c r="I300">
        <v>6</v>
      </c>
      <c r="J300">
        <v>1</v>
      </c>
      <c r="K300">
        <v>1</v>
      </c>
      <c r="L300" s="1015">
        <v>0.16666666666666666</v>
      </c>
      <c r="M300" s="1015">
        <v>0.16666666666666666</v>
      </c>
      <c r="N300">
        <v>1</v>
      </c>
      <c r="O300">
        <v>1</v>
      </c>
      <c r="P300">
        <v>1</v>
      </c>
      <c r="Q300" t="s">
        <v>110</v>
      </c>
      <c r="R300">
        <v>0</v>
      </c>
      <c r="S300">
        <v>0</v>
      </c>
    </row>
    <row r="301" spans="1:19" ht="14.25">
      <c r="A301">
        <v>100</v>
      </c>
      <c r="B301" t="s">
        <v>356</v>
      </c>
      <c r="C301" s="1036" t="s">
        <v>133</v>
      </c>
      <c r="D301" t="s">
        <v>104</v>
      </c>
      <c r="E301" t="s">
        <v>168</v>
      </c>
      <c r="F301" t="s">
        <v>357</v>
      </c>
      <c r="G301">
        <v>3</v>
      </c>
      <c r="H301" t="s">
        <v>136</v>
      </c>
      <c r="I301">
        <v>2</v>
      </c>
      <c r="J301">
        <v>1</v>
      </c>
      <c r="K301">
        <v>1</v>
      </c>
      <c r="L301" s="1015">
        <v>0.5</v>
      </c>
      <c r="M301" s="1015">
        <v>0.5</v>
      </c>
      <c r="N301">
        <v>1</v>
      </c>
      <c r="O301">
        <v>1</v>
      </c>
      <c r="P301">
        <v>1</v>
      </c>
      <c r="Q301" t="s">
        <v>110</v>
      </c>
      <c r="R301">
        <v>0</v>
      </c>
      <c r="S301">
        <v>0</v>
      </c>
    </row>
    <row r="302" spans="1:19" ht="14.25">
      <c r="A302">
        <v>1</v>
      </c>
      <c r="B302" t="s">
        <v>154</v>
      </c>
      <c r="C302" s="1036" t="s">
        <v>133</v>
      </c>
      <c r="D302" t="s">
        <v>104</v>
      </c>
      <c r="E302" t="s">
        <v>155</v>
      </c>
      <c r="F302" t="s">
        <v>156</v>
      </c>
      <c r="G302">
        <v>4</v>
      </c>
      <c r="H302" t="s">
        <v>137</v>
      </c>
      <c r="I302">
        <v>2</v>
      </c>
      <c r="J302">
        <v>0</v>
      </c>
      <c r="L302" s="1015">
        <v>0</v>
      </c>
      <c r="N302">
        <v>0</v>
      </c>
      <c r="O302">
        <v>0</v>
      </c>
      <c r="P302" t="e">
        <v>#DIV/0!</v>
      </c>
      <c r="Q302" t="s">
        <v>105</v>
      </c>
      <c r="R302">
        <v>0</v>
      </c>
      <c r="S302">
        <v>0</v>
      </c>
    </row>
    <row r="303" spans="1:19" ht="14.25">
      <c r="A303">
        <v>2</v>
      </c>
      <c r="B303" t="s">
        <v>154</v>
      </c>
      <c r="C303" s="1036" t="s">
        <v>133</v>
      </c>
      <c r="D303" t="s">
        <v>104</v>
      </c>
      <c r="E303" t="s">
        <v>157</v>
      </c>
      <c r="F303" t="s">
        <v>158</v>
      </c>
      <c r="G303">
        <v>4</v>
      </c>
      <c r="H303" t="s">
        <v>137</v>
      </c>
      <c r="I303">
        <v>1</v>
      </c>
      <c r="J303">
        <v>0</v>
      </c>
      <c r="L303" s="1015">
        <v>0</v>
      </c>
      <c r="N303">
        <v>0</v>
      </c>
      <c r="O303">
        <v>0</v>
      </c>
      <c r="P303" t="e">
        <v>#DIV/0!</v>
      </c>
      <c r="Q303" t="s">
        <v>105</v>
      </c>
      <c r="R303">
        <v>0</v>
      </c>
      <c r="S303">
        <v>0</v>
      </c>
    </row>
    <row r="304" spans="1:19" ht="14.25">
      <c r="A304">
        <v>3</v>
      </c>
      <c r="B304" t="s">
        <v>159</v>
      </c>
      <c r="C304" s="1036" t="s">
        <v>133</v>
      </c>
      <c r="D304" t="s">
        <v>104</v>
      </c>
      <c r="E304" t="s">
        <v>157</v>
      </c>
      <c r="F304" t="s">
        <v>160</v>
      </c>
      <c r="G304">
        <v>4</v>
      </c>
      <c r="H304" t="s">
        <v>137</v>
      </c>
      <c r="I304">
        <v>2</v>
      </c>
      <c r="J304">
        <v>0</v>
      </c>
      <c r="L304" s="1015">
        <v>0</v>
      </c>
      <c r="N304">
        <v>0</v>
      </c>
      <c r="O304">
        <v>0</v>
      </c>
      <c r="P304" t="e">
        <v>#DIV/0!</v>
      </c>
      <c r="Q304" t="s">
        <v>105</v>
      </c>
      <c r="R304">
        <v>0</v>
      </c>
      <c r="S304">
        <v>0</v>
      </c>
    </row>
    <row r="305" spans="1:19" ht="14.25">
      <c r="A305">
        <v>4</v>
      </c>
      <c r="B305" t="s">
        <v>161</v>
      </c>
      <c r="C305" s="1036" t="s">
        <v>133</v>
      </c>
      <c r="D305" t="s">
        <v>104</v>
      </c>
      <c r="E305" t="s">
        <v>157</v>
      </c>
      <c r="F305" t="s">
        <v>162</v>
      </c>
      <c r="G305">
        <v>4</v>
      </c>
      <c r="H305" t="s">
        <v>137</v>
      </c>
      <c r="I305">
        <v>2</v>
      </c>
      <c r="J305">
        <v>0</v>
      </c>
      <c r="L305" s="1015">
        <v>0</v>
      </c>
      <c r="N305">
        <v>0</v>
      </c>
      <c r="O305">
        <v>0</v>
      </c>
      <c r="P305" t="e">
        <v>#DIV/0!</v>
      </c>
      <c r="Q305" t="s">
        <v>105</v>
      </c>
      <c r="R305">
        <v>0</v>
      </c>
      <c r="S305">
        <v>0</v>
      </c>
    </row>
    <row r="306" spans="1:19" ht="14.25">
      <c r="A306">
        <v>5</v>
      </c>
      <c r="B306" t="s">
        <v>161</v>
      </c>
      <c r="C306" s="1036" t="s">
        <v>133</v>
      </c>
      <c r="D306" t="s">
        <v>104</v>
      </c>
      <c r="E306" t="s">
        <v>155</v>
      </c>
      <c r="F306" t="s">
        <v>163</v>
      </c>
      <c r="G306">
        <v>4</v>
      </c>
      <c r="H306" t="s">
        <v>137</v>
      </c>
      <c r="I306">
        <v>2</v>
      </c>
      <c r="J306">
        <v>0</v>
      </c>
      <c r="L306" s="1015">
        <v>0</v>
      </c>
      <c r="N306">
        <v>0</v>
      </c>
      <c r="O306">
        <v>0</v>
      </c>
      <c r="P306" t="e">
        <v>#DIV/0!</v>
      </c>
      <c r="Q306" t="s">
        <v>105</v>
      </c>
      <c r="R306">
        <v>0</v>
      </c>
      <c r="S306">
        <v>0</v>
      </c>
    </row>
    <row r="307" spans="1:19" ht="14.25">
      <c r="A307">
        <v>6</v>
      </c>
      <c r="B307" t="s">
        <v>164</v>
      </c>
      <c r="C307" s="1036" t="s">
        <v>133</v>
      </c>
      <c r="D307" t="s">
        <v>104</v>
      </c>
      <c r="E307" t="s">
        <v>157</v>
      </c>
      <c r="F307" t="s">
        <v>165</v>
      </c>
      <c r="G307">
        <v>4</v>
      </c>
      <c r="H307" t="s">
        <v>137</v>
      </c>
      <c r="I307">
        <v>6</v>
      </c>
      <c r="J307">
        <v>2</v>
      </c>
      <c r="L307" s="1015">
        <v>0.33333333333333331</v>
      </c>
      <c r="N307">
        <v>2</v>
      </c>
      <c r="O307">
        <v>0</v>
      </c>
      <c r="P307">
        <v>0</v>
      </c>
      <c r="Q307" t="s">
        <v>105</v>
      </c>
      <c r="R307">
        <v>0</v>
      </c>
      <c r="S307">
        <v>-2</v>
      </c>
    </row>
    <row r="308" spans="1:19" ht="14.25">
      <c r="A308">
        <v>7</v>
      </c>
      <c r="B308" t="s">
        <v>164</v>
      </c>
      <c r="C308" s="1036" t="s">
        <v>133</v>
      </c>
      <c r="D308" t="s">
        <v>104</v>
      </c>
      <c r="E308" t="s">
        <v>155</v>
      </c>
      <c r="F308" t="s">
        <v>166</v>
      </c>
      <c r="G308">
        <v>4</v>
      </c>
      <c r="H308" t="s">
        <v>137</v>
      </c>
      <c r="I308">
        <v>1</v>
      </c>
      <c r="J308">
        <v>0</v>
      </c>
      <c r="L308" s="1015">
        <v>0</v>
      </c>
      <c r="N308">
        <v>0</v>
      </c>
      <c r="O308">
        <v>0</v>
      </c>
      <c r="P308" t="e">
        <v>#DIV/0!</v>
      </c>
      <c r="Q308" t="s">
        <v>107</v>
      </c>
      <c r="R308">
        <v>0</v>
      </c>
      <c r="S308">
        <v>0</v>
      </c>
    </row>
    <row r="309" spans="1:19" ht="14.25">
      <c r="A309">
        <v>8</v>
      </c>
      <c r="B309" t="s">
        <v>167</v>
      </c>
      <c r="C309" s="1036" t="s">
        <v>133</v>
      </c>
      <c r="D309" t="s">
        <v>104</v>
      </c>
      <c r="E309" t="s">
        <v>168</v>
      </c>
      <c r="F309" t="s">
        <v>169</v>
      </c>
      <c r="G309">
        <v>4</v>
      </c>
      <c r="H309" t="s">
        <v>137</v>
      </c>
      <c r="I309">
        <v>2</v>
      </c>
      <c r="J309">
        <v>0</v>
      </c>
      <c r="L309" s="1015">
        <v>0</v>
      </c>
      <c r="N309">
        <v>0</v>
      </c>
      <c r="O309">
        <v>0</v>
      </c>
      <c r="P309" t="e">
        <v>#DIV/0!</v>
      </c>
      <c r="Q309" t="s">
        <v>108</v>
      </c>
      <c r="R309">
        <v>0</v>
      </c>
      <c r="S309">
        <v>0</v>
      </c>
    </row>
    <row r="310" spans="1:19" ht="14.25">
      <c r="A310">
        <v>9</v>
      </c>
      <c r="B310" t="s">
        <v>170</v>
      </c>
      <c r="C310" s="1036" t="s">
        <v>133</v>
      </c>
      <c r="D310" t="s">
        <v>104</v>
      </c>
      <c r="E310" t="s">
        <v>155</v>
      </c>
      <c r="F310" t="s">
        <v>171</v>
      </c>
      <c r="G310">
        <v>4</v>
      </c>
      <c r="H310" t="s">
        <v>137</v>
      </c>
      <c r="I310">
        <v>1</v>
      </c>
      <c r="J310">
        <v>0</v>
      </c>
      <c r="L310" s="1015">
        <v>0</v>
      </c>
      <c r="N310">
        <v>0</v>
      </c>
      <c r="O310">
        <v>0</v>
      </c>
      <c r="P310" t="e">
        <v>#DIV/0!</v>
      </c>
      <c r="Q310" t="s">
        <v>108</v>
      </c>
      <c r="R310">
        <v>0</v>
      </c>
      <c r="S310">
        <v>0</v>
      </c>
    </row>
    <row r="311" spans="1:19" ht="14.25">
      <c r="A311">
        <v>10</v>
      </c>
      <c r="B311" t="s">
        <v>172</v>
      </c>
      <c r="C311" s="1036" t="s">
        <v>133</v>
      </c>
      <c r="D311" t="s">
        <v>104</v>
      </c>
      <c r="E311" t="s">
        <v>173</v>
      </c>
      <c r="F311" t="s">
        <v>174</v>
      </c>
      <c r="G311">
        <v>4</v>
      </c>
      <c r="H311" t="s">
        <v>137</v>
      </c>
      <c r="I311">
        <v>1</v>
      </c>
      <c r="J311">
        <v>0</v>
      </c>
      <c r="L311" s="1015">
        <v>0</v>
      </c>
      <c r="N311">
        <v>0</v>
      </c>
      <c r="O311">
        <v>0</v>
      </c>
      <c r="P311" t="e">
        <v>#DIV/0!</v>
      </c>
      <c r="Q311" t="s">
        <v>108</v>
      </c>
      <c r="R311">
        <v>0</v>
      </c>
      <c r="S311">
        <v>0</v>
      </c>
    </row>
    <row r="312" spans="1:19" ht="14.25">
      <c r="A312">
        <v>11</v>
      </c>
      <c r="B312" t="s">
        <v>175</v>
      </c>
      <c r="C312" s="1036" t="s">
        <v>133</v>
      </c>
      <c r="D312" t="s">
        <v>104</v>
      </c>
      <c r="E312" t="s">
        <v>176</v>
      </c>
      <c r="F312" t="s">
        <v>177</v>
      </c>
      <c r="G312">
        <v>4</v>
      </c>
      <c r="H312" t="s">
        <v>137</v>
      </c>
      <c r="I312">
        <v>1</v>
      </c>
      <c r="J312">
        <v>0</v>
      </c>
      <c r="L312" s="1015">
        <v>0</v>
      </c>
      <c r="N312">
        <v>0</v>
      </c>
      <c r="O312">
        <v>0</v>
      </c>
      <c r="P312" t="e">
        <v>#DIV/0!</v>
      </c>
      <c r="Q312" t="s">
        <v>108</v>
      </c>
      <c r="R312">
        <v>0</v>
      </c>
      <c r="S312">
        <v>0</v>
      </c>
    </row>
    <row r="313" spans="1:19" ht="14.25">
      <c r="A313">
        <v>12</v>
      </c>
      <c r="B313" t="s">
        <v>178</v>
      </c>
      <c r="C313" s="1036" t="s">
        <v>133</v>
      </c>
      <c r="D313" t="s">
        <v>104</v>
      </c>
      <c r="E313" t="s">
        <v>168</v>
      </c>
      <c r="F313" t="s">
        <v>179</v>
      </c>
      <c r="G313">
        <v>4</v>
      </c>
      <c r="H313" t="s">
        <v>137</v>
      </c>
      <c r="I313">
        <v>1</v>
      </c>
      <c r="J313">
        <v>0</v>
      </c>
      <c r="L313" s="1015">
        <v>0</v>
      </c>
      <c r="N313">
        <v>0</v>
      </c>
      <c r="O313">
        <v>0</v>
      </c>
      <c r="P313" t="e">
        <v>#DIV/0!</v>
      </c>
      <c r="Q313" t="s">
        <v>108</v>
      </c>
      <c r="R313">
        <v>0</v>
      </c>
      <c r="S313">
        <v>0</v>
      </c>
    </row>
    <row r="314" spans="1:19" ht="14.25">
      <c r="A314">
        <v>13</v>
      </c>
      <c r="B314" t="s">
        <v>180</v>
      </c>
      <c r="C314" s="1036" t="s">
        <v>133</v>
      </c>
      <c r="D314" t="s">
        <v>104</v>
      </c>
      <c r="E314" t="s">
        <v>157</v>
      </c>
      <c r="F314" t="s">
        <v>181</v>
      </c>
      <c r="G314">
        <v>4</v>
      </c>
      <c r="H314" t="s">
        <v>137</v>
      </c>
      <c r="I314">
        <v>2</v>
      </c>
      <c r="J314">
        <v>0</v>
      </c>
      <c r="L314" s="1015">
        <v>0</v>
      </c>
      <c r="N314">
        <v>0</v>
      </c>
      <c r="O314">
        <v>0</v>
      </c>
      <c r="P314" t="e">
        <v>#DIV/0!</v>
      </c>
      <c r="Q314" t="s">
        <v>108</v>
      </c>
      <c r="R314">
        <v>0</v>
      </c>
      <c r="S314">
        <v>0</v>
      </c>
    </row>
    <row r="315" spans="1:19" ht="14.25">
      <c r="A315">
        <v>14</v>
      </c>
      <c r="B315" t="s">
        <v>182</v>
      </c>
      <c r="C315" s="1036" t="s">
        <v>133</v>
      </c>
      <c r="D315" t="s">
        <v>104</v>
      </c>
      <c r="E315" t="s">
        <v>168</v>
      </c>
      <c r="F315" t="s">
        <v>183</v>
      </c>
      <c r="G315">
        <v>4</v>
      </c>
      <c r="H315" t="s">
        <v>137</v>
      </c>
      <c r="I315">
        <v>1</v>
      </c>
      <c r="J315">
        <v>0</v>
      </c>
      <c r="L315" s="1015">
        <v>0</v>
      </c>
      <c r="N315">
        <v>0</v>
      </c>
      <c r="O315">
        <v>0</v>
      </c>
      <c r="P315" t="e">
        <v>#DIV/0!</v>
      </c>
      <c r="Q315" t="s">
        <v>107</v>
      </c>
      <c r="R315">
        <v>0</v>
      </c>
      <c r="S315">
        <v>0</v>
      </c>
    </row>
    <row r="316" spans="1:19" ht="14.25">
      <c r="A316">
        <v>15</v>
      </c>
      <c r="B316" t="s">
        <v>184</v>
      </c>
      <c r="C316" s="1036" t="s">
        <v>133</v>
      </c>
      <c r="D316" t="s">
        <v>104</v>
      </c>
      <c r="E316" t="s">
        <v>168</v>
      </c>
      <c r="F316" t="s">
        <v>185</v>
      </c>
      <c r="G316">
        <v>4</v>
      </c>
      <c r="H316" t="s">
        <v>137</v>
      </c>
      <c r="I316">
        <v>4</v>
      </c>
      <c r="J316">
        <v>0</v>
      </c>
      <c r="L316" s="1015">
        <v>0</v>
      </c>
      <c r="N316">
        <v>0</v>
      </c>
      <c r="O316">
        <v>0</v>
      </c>
      <c r="P316" t="e">
        <v>#DIV/0!</v>
      </c>
      <c r="Q316" t="s">
        <v>108</v>
      </c>
      <c r="R316">
        <v>0</v>
      </c>
      <c r="S316">
        <v>0</v>
      </c>
    </row>
    <row r="317" spans="1:19" ht="14.25">
      <c r="A317">
        <v>16</v>
      </c>
      <c r="B317" t="s">
        <v>186</v>
      </c>
      <c r="C317" s="1036" t="s">
        <v>133</v>
      </c>
      <c r="D317" t="s">
        <v>104</v>
      </c>
      <c r="E317" t="s">
        <v>168</v>
      </c>
      <c r="F317" t="s">
        <v>187</v>
      </c>
      <c r="G317">
        <v>4</v>
      </c>
      <c r="H317" t="s">
        <v>137</v>
      </c>
      <c r="I317">
        <v>1</v>
      </c>
      <c r="J317">
        <v>0</v>
      </c>
      <c r="L317" s="1015">
        <v>0</v>
      </c>
      <c r="N317">
        <v>0</v>
      </c>
      <c r="O317">
        <v>0</v>
      </c>
      <c r="P317" t="e">
        <v>#DIV/0!</v>
      </c>
      <c r="Q317" t="s">
        <v>107</v>
      </c>
      <c r="R317">
        <v>0</v>
      </c>
      <c r="S317">
        <v>0</v>
      </c>
    </row>
    <row r="318" spans="1:19" ht="14.25">
      <c r="A318">
        <v>17</v>
      </c>
      <c r="B318" t="s">
        <v>188</v>
      </c>
      <c r="C318" s="1036" t="s">
        <v>133</v>
      </c>
      <c r="D318" t="s">
        <v>104</v>
      </c>
      <c r="E318" t="s">
        <v>168</v>
      </c>
      <c r="F318" t="s">
        <v>189</v>
      </c>
      <c r="G318">
        <v>4</v>
      </c>
      <c r="H318" t="s">
        <v>137</v>
      </c>
      <c r="I318">
        <v>2</v>
      </c>
      <c r="J318">
        <v>0</v>
      </c>
      <c r="L318" s="1015">
        <v>0</v>
      </c>
      <c r="N318">
        <v>0</v>
      </c>
      <c r="O318">
        <v>0</v>
      </c>
      <c r="P318" t="e">
        <v>#DIV/0!</v>
      </c>
      <c r="Q318" t="s">
        <v>108</v>
      </c>
      <c r="R318">
        <v>0</v>
      </c>
      <c r="S318">
        <v>0</v>
      </c>
    </row>
    <row r="319" spans="1:19" ht="14.25">
      <c r="A319">
        <v>18</v>
      </c>
      <c r="B319" t="s">
        <v>190</v>
      </c>
      <c r="C319" s="1036" t="s">
        <v>133</v>
      </c>
      <c r="D319" t="s">
        <v>104</v>
      </c>
      <c r="E319" t="s">
        <v>155</v>
      </c>
      <c r="F319" t="s">
        <v>191</v>
      </c>
      <c r="G319">
        <v>4</v>
      </c>
      <c r="H319" t="s">
        <v>137</v>
      </c>
      <c r="I319">
        <v>2</v>
      </c>
      <c r="J319">
        <v>1</v>
      </c>
      <c r="L319" s="1015">
        <v>0.5</v>
      </c>
      <c r="N319">
        <v>1</v>
      </c>
      <c r="O319">
        <v>0</v>
      </c>
      <c r="P319">
        <v>0</v>
      </c>
      <c r="Q319" t="s">
        <v>108</v>
      </c>
      <c r="R319">
        <v>-1</v>
      </c>
      <c r="S319">
        <v>-1</v>
      </c>
    </row>
    <row r="320" spans="1:19" ht="14.25">
      <c r="A320">
        <v>19</v>
      </c>
      <c r="B320" t="s">
        <v>192</v>
      </c>
      <c r="C320" s="1036" t="s">
        <v>133</v>
      </c>
      <c r="D320" t="s">
        <v>104</v>
      </c>
      <c r="E320" t="s">
        <v>168</v>
      </c>
      <c r="F320" t="s">
        <v>193</v>
      </c>
      <c r="G320">
        <v>4</v>
      </c>
      <c r="H320" t="s">
        <v>137</v>
      </c>
      <c r="I320">
        <v>1</v>
      </c>
      <c r="J320">
        <v>0</v>
      </c>
      <c r="L320" s="1015">
        <v>0</v>
      </c>
      <c r="N320">
        <v>0</v>
      </c>
      <c r="O320">
        <v>0</v>
      </c>
      <c r="P320" t="e">
        <v>#DIV/0!</v>
      </c>
      <c r="Q320" t="s">
        <v>107</v>
      </c>
      <c r="R320">
        <v>0</v>
      </c>
      <c r="S320">
        <v>0</v>
      </c>
    </row>
    <row r="321" spans="1:19" ht="14.25">
      <c r="A321">
        <v>20</v>
      </c>
      <c r="B321" t="s">
        <v>194</v>
      </c>
      <c r="C321" s="1036" t="s">
        <v>133</v>
      </c>
      <c r="D321" t="s">
        <v>104</v>
      </c>
      <c r="E321" t="s">
        <v>168</v>
      </c>
      <c r="F321" t="s">
        <v>195</v>
      </c>
      <c r="G321">
        <v>4</v>
      </c>
      <c r="H321" t="s">
        <v>137</v>
      </c>
      <c r="I321">
        <v>1</v>
      </c>
      <c r="J321">
        <v>0</v>
      </c>
      <c r="L321" s="1015">
        <v>0</v>
      </c>
      <c r="N321">
        <v>0</v>
      </c>
      <c r="O321">
        <v>0</v>
      </c>
      <c r="P321" t="e">
        <v>#DIV/0!</v>
      </c>
      <c r="Q321" t="s">
        <v>107</v>
      </c>
      <c r="R321">
        <v>0</v>
      </c>
      <c r="S321">
        <v>0</v>
      </c>
    </row>
    <row r="322" spans="1:19" ht="14.25">
      <c r="A322">
        <v>21</v>
      </c>
      <c r="B322" t="s">
        <v>196</v>
      </c>
      <c r="C322" s="1036" t="s">
        <v>133</v>
      </c>
      <c r="D322" t="s">
        <v>104</v>
      </c>
      <c r="E322" t="s">
        <v>168</v>
      </c>
      <c r="F322" t="s">
        <v>197</v>
      </c>
      <c r="G322">
        <v>4</v>
      </c>
      <c r="H322" t="s">
        <v>137</v>
      </c>
      <c r="I322">
        <v>2</v>
      </c>
      <c r="J322">
        <v>0</v>
      </c>
      <c r="L322" s="1015">
        <v>0</v>
      </c>
      <c r="N322">
        <v>0</v>
      </c>
      <c r="O322">
        <v>0</v>
      </c>
      <c r="P322" t="e">
        <v>#DIV/0!</v>
      </c>
      <c r="Q322" t="s">
        <v>107</v>
      </c>
      <c r="R322">
        <v>0</v>
      </c>
      <c r="S322">
        <v>0</v>
      </c>
    </row>
    <row r="323" spans="1:19" ht="14.25">
      <c r="A323">
        <v>22</v>
      </c>
      <c r="B323" t="s">
        <v>198</v>
      </c>
      <c r="C323" s="1036" t="s">
        <v>133</v>
      </c>
      <c r="D323" t="s">
        <v>104</v>
      </c>
      <c r="E323" t="s">
        <v>168</v>
      </c>
      <c r="F323" t="s">
        <v>199</v>
      </c>
      <c r="G323">
        <v>4</v>
      </c>
      <c r="H323" t="s">
        <v>137</v>
      </c>
      <c r="I323">
        <v>2</v>
      </c>
      <c r="J323">
        <v>0</v>
      </c>
      <c r="L323" s="1015">
        <v>0</v>
      </c>
      <c r="N323">
        <v>0</v>
      </c>
      <c r="O323">
        <v>0</v>
      </c>
      <c r="P323" t="e">
        <v>#DIV/0!</v>
      </c>
      <c r="Q323" t="s">
        <v>107</v>
      </c>
      <c r="R323">
        <v>0</v>
      </c>
      <c r="S323">
        <v>0</v>
      </c>
    </row>
    <row r="324" spans="1:19" ht="14.25">
      <c r="A324">
        <v>23</v>
      </c>
      <c r="B324" t="s">
        <v>200</v>
      </c>
      <c r="C324" s="1036" t="s">
        <v>133</v>
      </c>
      <c r="D324" t="s">
        <v>104</v>
      </c>
      <c r="E324" t="s">
        <v>176</v>
      </c>
      <c r="F324" t="s">
        <v>201</v>
      </c>
      <c r="G324">
        <v>4</v>
      </c>
      <c r="H324" t="s">
        <v>137</v>
      </c>
      <c r="I324">
        <v>2</v>
      </c>
      <c r="J324">
        <v>0</v>
      </c>
      <c r="L324" s="1015">
        <v>0</v>
      </c>
      <c r="N324">
        <v>0</v>
      </c>
      <c r="O324">
        <v>0</v>
      </c>
      <c r="P324" t="e">
        <v>#DIV/0!</v>
      </c>
      <c r="Q324" t="s">
        <v>107</v>
      </c>
      <c r="R324">
        <v>0</v>
      </c>
      <c r="S324">
        <v>0</v>
      </c>
    </row>
    <row r="325" spans="1:19" ht="14.25">
      <c r="A325">
        <v>24</v>
      </c>
      <c r="B325" t="s">
        <v>202</v>
      </c>
      <c r="C325" s="1036" t="s">
        <v>133</v>
      </c>
      <c r="D325" t="s">
        <v>104</v>
      </c>
      <c r="E325" t="s">
        <v>168</v>
      </c>
      <c r="F325" t="s">
        <v>203</v>
      </c>
      <c r="G325">
        <v>4</v>
      </c>
      <c r="H325" t="s">
        <v>137</v>
      </c>
      <c r="I325">
        <v>1</v>
      </c>
      <c r="J325">
        <v>0</v>
      </c>
      <c r="L325" s="1015">
        <v>0</v>
      </c>
      <c r="N325">
        <v>0</v>
      </c>
      <c r="O325">
        <v>0</v>
      </c>
      <c r="P325" t="e">
        <v>#DIV/0!</v>
      </c>
      <c r="Q325" t="s">
        <v>107</v>
      </c>
      <c r="R325">
        <v>0</v>
      </c>
      <c r="S325">
        <v>0</v>
      </c>
    </row>
    <row r="326" spans="1:19" ht="14.25">
      <c r="A326">
        <v>25</v>
      </c>
      <c r="B326" t="s">
        <v>204</v>
      </c>
      <c r="C326" s="1036" t="s">
        <v>133</v>
      </c>
      <c r="D326" t="s">
        <v>104</v>
      </c>
      <c r="E326" t="s">
        <v>168</v>
      </c>
      <c r="F326" t="s">
        <v>205</v>
      </c>
      <c r="G326">
        <v>4</v>
      </c>
      <c r="H326" t="s">
        <v>137</v>
      </c>
      <c r="I326">
        <v>1</v>
      </c>
      <c r="J326">
        <v>0</v>
      </c>
      <c r="L326" s="1015">
        <v>0</v>
      </c>
      <c r="N326">
        <v>0</v>
      </c>
      <c r="O326">
        <v>0</v>
      </c>
      <c r="P326" t="e">
        <v>#DIV/0!</v>
      </c>
      <c r="Q326" t="s">
        <v>105</v>
      </c>
      <c r="R326">
        <v>0</v>
      </c>
      <c r="S326">
        <v>0</v>
      </c>
    </row>
    <row r="327" spans="1:19" ht="14.25">
      <c r="A327">
        <v>26</v>
      </c>
      <c r="B327" t="s">
        <v>206</v>
      </c>
      <c r="C327" s="1036" t="s">
        <v>133</v>
      </c>
      <c r="D327" t="s">
        <v>104</v>
      </c>
      <c r="E327" t="s">
        <v>168</v>
      </c>
      <c r="F327" t="s">
        <v>207</v>
      </c>
      <c r="G327">
        <v>4</v>
      </c>
      <c r="H327" t="s">
        <v>137</v>
      </c>
      <c r="I327">
        <v>3</v>
      </c>
      <c r="J327">
        <v>0</v>
      </c>
      <c r="L327" s="1015">
        <v>0</v>
      </c>
      <c r="N327">
        <v>0</v>
      </c>
      <c r="O327">
        <v>0</v>
      </c>
      <c r="P327" t="e">
        <v>#DIV/0!</v>
      </c>
      <c r="Q327" t="s">
        <v>107</v>
      </c>
      <c r="R327">
        <v>0</v>
      </c>
      <c r="S327">
        <v>0</v>
      </c>
    </row>
    <row r="328" spans="1:19" ht="14.25">
      <c r="A328">
        <v>27</v>
      </c>
      <c r="B328" t="s">
        <v>208</v>
      </c>
      <c r="C328" s="1036" t="s">
        <v>133</v>
      </c>
      <c r="D328" t="s">
        <v>104</v>
      </c>
      <c r="E328" t="s">
        <v>168</v>
      </c>
      <c r="F328" t="s">
        <v>209</v>
      </c>
      <c r="G328">
        <v>4</v>
      </c>
      <c r="H328" t="s">
        <v>137</v>
      </c>
      <c r="I328">
        <v>1</v>
      </c>
      <c r="J328">
        <v>0</v>
      </c>
      <c r="L328" s="1015">
        <v>0</v>
      </c>
      <c r="N328">
        <v>0</v>
      </c>
      <c r="O328">
        <v>0</v>
      </c>
      <c r="P328" t="e">
        <v>#DIV/0!</v>
      </c>
      <c r="Q328" t="s">
        <v>107</v>
      </c>
      <c r="R328">
        <v>0</v>
      </c>
      <c r="S328">
        <v>0</v>
      </c>
    </row>
    <row r="329" spans="1:19" ht="14.25">
      <c r="A329">
        <v>28</v>
      </c>
      <c r="B329" t="s">
        <v>210</v>
      </c>
      <c r="C329" s="1036" t="s">
        <v>133</v>
      </c>
      <c r="D329" t="s">
        <v>104</v>
      </c>
      <c r="E329" t="s">
        <v>168</v>
      </c>
      <c r="F329" t="s">
        <v>211</v>
      </c>
      <c r="G329">
        <v>4</v>
      </c>
      <c r="H329" t="s">
        <v>137</v>
      </c>
      <c r="I329">
        <v>2</v>
      </c>
      <c r="J329">
        <v>0</v>
      </c>
      <c r="L329" s="1015">
        <v>0</v>
      </c>
      <c r="N329">
        <v>0</v>
      </c>
      <c r="O329">
        <v>0</v>
      </c>
      <c r="P329" t="e">
        <v>#DIV/0!</v>
      </c>
      <c r="Q329" t="s">
        <v>105</v>
      </c>
      <c r="R329">
        <v>0</v>
      </c>
      <c r="S329">
        <v>0</v>
      </c>
    </row>
    <row r="330" spans="1:19" ht="14.25">
      <c r="A330">
        <v>29</v>
      </c>
      <c r="B330" t="s">
        <v>212</v>
      </c>
      <c r="C330" s="1036" t="s">
        <v>133</v>
      </c>
      <c r="D330" t="s">
        <v>104</v>
      </c>
      <c r="E330" t="s">
        <v>168</v>
      </c>
      <c r="F330" t="s">
        <v>213</v>
      </c>
      <c r="G330">
        <v>4</v>
      </c>
      <c r="H330" t="s">
        <v>137</v>
      </c>
      <c r="I330">
        <v>1</v>
      </c>
      <c r="J330">
        <v>0</v>
      </c>
      <c r="L330" s="1015">
        <v>0</v>
      </c>
      <c r="N330">
        <v>0</v>
      </c>
      <c r="O330">
        <v>0</v>
      </c>
      <c r="P330" t="e">
        <v>#DIV/0!</v>
      </c>
      <c r="Q330" t="s">
        <v>105</v>
      </c>
      <c r="R330">
        <v>0</v>
      </c>
      <c r="S330">
        <v>0</v>
      </c>
    </row>
    <row r="331" spans="1:19" ht="14.25">
      <c r="A331">
        <v>30</v>
      </c>
      <c r="B331" t="s">
        <v>214</v>
      </c>
      <c r="C331" s="1036" t="s">
        <v>133</v>
      </c>
      <c r="D331" t="s">
        <v>104</v>
      </c>
      <c r="E331" t="s">
        <v>168</v>
      </c>
      <c r="F331" t="s">
        <v>215</v>
      </c>
      <c r="G331">
        <v>4</v>
      </c>
      <c r="H331" t="s">
        <v>137</v>
      </c>
      <c r="I331">
        <v>2</v>
      </c>
      <c r="J331">
        <v>0</v>
      </c>
      <c r="L331" s="1015">
        <v>0</v>
      </c>
      <c r="N331">
        <v>0</v>
      </c>
      <c r="O331">
        <v>0</v>
      </c>
      <c r="P331" t="e">
        <v>#DIV/0!</v>
      </c>
      <c r="Q331" t="s">
        <v>107</v>
      </c>
      <c r="R331">
        <v>0</v>
      </c>
      <c r="S331">
        <v>0</v>
      </c>
    </row>
    <row r="332" spans="1:19" ht="14.25">
      <c r="A332">
        <v>31</v>
      </c>
      <c r="B332" t="s">
        <v>216</v>
      </c>
      <c r="C332" s="1036" t="s">
        <v>133</v>
      </c>
      <c r="D332" t="s">
        <v>104</v>
      </c>
      <c r="E332" t="s">
        <v>168</v>
      </c>
      <c r="F332" t="s">
        <v>217</v>
      </c>
      <c r="G332">
        <v>4</v>
      </c>
      <c r="H332" t="s">
        <v>137</v>
      </c>
      <c r="I332">
        <v>13</v>
      </c>
      <c r="J332">
        <v>0</v>
      </c>
      <c r="L332" s="1015">
        <v>0</v>
      </c>
      <c r="N332">
        <v>0</v>
      </c>
      <c r="O332">
        <v>0</v>
      </c>
      <c r="P332" t="e">
        <v>#DIV/0!</v>
      </c>
      <c r="Q332" t="s">
        <v>105</v>
      </c>
      <c r="R332">
        <v>0</v>
      </c>
      <c r="S332">
        <v>0</v>
      </c>
    </row>
    <row r="333" spans="1:19" ht="14.25">
      <c r="A333">
        <v>32</v>
      </c>
      <c r="B333" t="s">
        <v>218</v>
      </c>
      <c r="C333" s="1036" t="s">
        <v>133</v>
      </c>
      <c r="D333" t="s">
        <v>104</v>
      </c>
      <c r="E333" t="s">
        <v>157</v>
      </c>
      <c r="F333" t="s">
        <v>219</v>
      </c>
      <c r="G333">
        <v>4</v>
      </c>
      <c r="H333" t="s">
        <v>137</v>
      </c>
      <c r="I333">
        <v>1</v>
      </c>
      <c r="J333">
        <v>0</v>
      </c>
      <c r="L333" s="1015">
        <v>0</v>
      </c>
      <c r="N333">
        <v>0</v>
      </c>
      <c r="O333">
        <v>0</v>
      </c>
      <c r="P333" t="e">
        <v>#DIV/0!</v>
      </c>
      <c r="Q333" t="s">
        <v>105</v>
      </c>
      <c r="R333">
        <v>0</v>
      </c>
      <c r="S333">
        <v>0</v>
      </c>
    </row>
    <row r="334" spans="1:19" ht="14.25">
      <c r="A334">
        <v>33</v>
      </c>
      <c r="B334" t="s">
        <v>220</v>
      </c>
      <c r="C334" s="1036" t="s">
        <v>133</v>
      </c>
      <c r="D334" t="s">
        <v>104</v>
      </c>
      <c r="E334" t="s">
        <v>155</v>
      </c>
      <c r="F334" t="s">
        <v>221</v>
      </c>
      <c r="G334">
        <v>4</v>
      </c>
      <c r="H334" t="s">
        <v>137</v>
      </c>
      <c r="I334">
        <v>8</v>
      </c>
      <c r="J334">
        <v>0</v>
      </c>
      <c r="L334" s="1015">
        <v>0</v>
      </c>
      <c r="N334">
        <v>0</v>
      </c>
      <c r="O334">
        <v>0</v>
      </c>
      <c r="P334" t="e">
        <v>#DIV/0!</v>
      </c>
      <c r="Q334" t="s">
        <v>105</v>
      </c>
      <c r="R334">
        <v>0</v>
      </c>
      <c r="S334">
        <v>0</v>
      </c>
    </row>
    <row r="335" spans="1:19" ht="14.25">
      <c r="A335">
        <v>34</v>
      </c>
      <c r="B335" t="s">
        <v>222</v>
      </c>
      <c r="C335" s="1036" t="s">
        <v>133</v>
      </c>
      <c r="D335" t="s">
        <v>104</v>
      </c>
      <c r="E335" t="s">
        <v>168</v>
      </c>
      <c r="F335" t="s">
        <v>223</v>
      </c>
      <c r="G335">
        <v>4</v>
      </c>
      <c r="H335" t="s">
        <v>137</v>
      </c>
      <c r="I335">
        <v>1</v>
      </c>
      <c r="J335">
        <v>0</v>
      </c>
      <c r="L335" s="1015">
        <v>0</v>
      </c>
      <c r="N335">
        <v>0</v>
      </c>
      <c r="O335">
        <v>0</v>
      </c>
      <c r="P335" t="e">
        <v>#DIV/0!</v>
      </c>
      <c r="Q335" t="s">
        <v>105</v>
      </c>
      <c r="R335">
        <v>0</v>
      </c>
      <c r="S335">
        <v>0</v>
      </c>
    </row>
    <row r="336" spans="1:19" ht="14.25">
      <c r="A336">
        <v>35</v>
      </c>
      <c r="B336" t="s">
        <v>224</v>
      </c>
      <c r="C336" s="1036" t="s">
        <v>133</v>
      </c>
      <c r="D336" t="s">
        <v>104</v>
      </c>
      <c r="E336" t="s">
        <v>225</v>
      </c>
      <c r="F336" t="s">
        <v>226</v>
      </c>
      <c r="G336">
        <v>4</v>
      </c>
      <c r="H336" t="s">
        <v>137</v>
      </c>
      <c r="I336">
        <v>4</v>
      </c>
      <c r="J336">
        <v>1</v>
      </c>
      <c r="L336" s="1015">
        <v>0.25</v>
      </c>
      <c r="N336">
        <v>0</v>
      </c>
      <c r="O336">
        <v>0</v>
      </c>
      <c r="P336" t="e">
        <v>#DIV/0!</v>
      </c>
      <c r="Q336" t="s">
        <v>105</v>
      </c>
      <c r="R336">
        <v>0</v>
      </c>
      <c r="S336">
        <v>0</v>
      </c>
    </row>
    <row r="337" spans="1:19" ht="14.25">
      <c r="A337">
        <v>36</v>
      </c>
      <c r="B337" t="s">
        <v>227</v>
      </c>
      <c r="C337" s="1036" t="s">
        <v>133</v>
      </c>
      <c r="D337" t="s">
        <v>104</v>
      </c>
      <c r="E337" t="s">
        <v>225</v>
      </c>
      <c r="F337" t="s">
        <v>228</v>
      </c>
      <c r="G337">
        <v>4</v>
      </c>
      <c r="H337" t="s">
        <v>137</v>
      </c>
      <c r="I337">
        <v>1</v>
      </c>
      <c r="J337">
        <v>0</v>
      </c>
      <c r="L337" s="1015">
        <v>0</v>
      </c>
      <c r="N337">
        <v>0</v>
      </c>
      <c r="O337">
        <v>0</v>
      </c>
      <c r="P337" t="e">
        <v>#DIV/0!</v>
      </c>
      <c r="Q337" t="s">
        <v>105</v>
      </c>
      <c r="R337">
        <v>0</v>
      </c>
      <c r="S337">
        <v>0</v>
      </c>
    </row>
    <row r="338" spans="1:19" ht="14.25">
      <c r="A338">
        <v>37</v>
      </c>
      <c r="B338" t="s">
        <v>229</v>
      </c>
      <c r="C338" s="1036" t="s">
        <v>133</v>
      </c>
      <c r="D338" t="s">
        <v>104</v>
      </c>
      <c r="E338" t="s">
        <v>225</v>
      </c>
      <c r="F338" t="s">
        <v>230</v>
      </c>
      <c r="G338">
        <v>4</v>
      </c>
      <c r="H338" t="s">
        <v>137</v>
      </c>
      <c r="I338">
        <v>2</v>
      </c>
      <c r="J338">
        <v>0</v>
      </c>
      <c r="L338" s="1015">
        <v>0</v>
      </c>
      <c r="N338">
        <v>0</v>
      </c>
      <c r="O338">
        <v>0</v>
      </c>
      <c r="P338" t="e">
        <v>#DIV/0!</v>
      </c>
      <c r="Q338" t="s">
        <v>105</v>
      </c>
      <c r="R338">
        <v>0</v>
      </c>
      <c r="S338">
        <v>0</v>
      </c>
    </row>
    <row r="339" spans="1:19" ht="14.25">
      <c r="A339">
        <v>38</v>
      </c>
      <c r="B339" t="s">
        <v>231</v>
      </c>
      <c r="C339" s="1036" t="s">
        <v>133</v>
      </c>
      <c r="D339" t="s">
        <v>104</v>
      </c>
      <c r="E339" t="s">
        <v>225</v>
      </c>
      <c r="F339" t="s">
        <v>232</v>
      </c>
      <c r="G339">
        <v>4</v>
      </c>
      <c r="H339" t="s">
        <v>137</v>
      </c>
      <c r="I339">
        <v>1</v>
      </c>
      <c r="J339">
        <v>0</v>
      </c>
      <c r="L339" s="1015">
        <v>0</v>
      </c>
      <c r="N339">
        <v>0</v>
      </c>
      <c r="O339">
        <v>0</v>
      </c>
      <c r="P339" t="e">
        <v>#DIV/0!</v>
      </c>
      <c r="Q339" t="s">
        <v>105</v>
      </c>
      <c r="R339">
        <v>0</v>
      </c>
      <c r="S339">
        <v>0</v>
      </c>
    </row>
    <row r="340" spans="1:19" ht="14.25">
      <c r="A340">
        <v>39</v>
      </c>
      <c r="B340" t="s">
        <v>233</v>
      </c>
      <c r="C340" s="1036" t="s">
        <v>133</v>
      </c>
      <c r="D340" t="s">
        <v>104</v>
      </c>
      <c r="E340" t="s">
        <v>176</v>
      </c>
      <c r="F340" t="s">
        <v>234</v>
      </c>
      <c r="G340">
        <v>4</v>
      </c>
      <c r="H340" t="s">
        <v>137</v>
      </c>
      <c r="I340">
        <v>1</v>
      </c>
      <c r="J340">
        <v>0</v>
      </c>
      <c r="L340" s="1015">
        <v>0</v>
      </c>
      <c r="N340">
        <v>0</v>
      </c>
      <c r="O340">
        <v>0</v>
      </c>
      <c r="P340" t="e">
        <v>#DIV/0!</v>
      </c>
      <c r="Q340" t="s">
        <v>105</v>
      </c>
      <c r="R340">
        <v>0</v>
      </c>
      <c r="S340">
        <v>0</v>
      </c>
    </row>
    <row r="341" spans="1:19" ht="14.25">
      <c r="A341">
        <v>40</v>
      </c>
      <c r="B341" t="s">
        <v>235</v>
      </c>
      <c r="C341" s="1036" t="s">
        <v>133</v>
      </c>
      <c r="D341" t="s">
        <v>104</v>
      </c>
      <c r="E341" t="s">
        <v>236</v>
      </c>
      <c r="F341" t="s">
        <v>237</v>
      </c>
      <c r="G341">
        <v>4</v>
      </c>
      <c r="H341" t="s">
        <v>137</v>
      </c>
      <c r="I341">
        <v>2</v>
      </c>
      <c r="J341">
        <v>0</v>
      </c>
      <c r="L341" s="1015">
        <v>0</v>
      </c>
      <c r="N341">
        <v>0</v>
      </c>
      <c r="O341">
        <v>0</v>
      </c>
      <c r="P341" t="e">
        <v>#DIV/0!</v>
      </c>
      <c r="Q341" t="s">
        <v>107</v>
      </c>
      <c r="R341">
        <v>0</v>
      </c>
      <c r="S341">
        <v>0</v>
      </c>
    </row>
    <row r="342" spans="1:19" ht="14.25">
      <c r="A342">
        <v>41</v>
      </c>
      <c r="B342" t="s">
        <v>238</v>
      </c>
      <c r="C342" s="1036" t="s">
        <v>133</v>
      </c>
      <c r="D342" t="s">
        <v>104</v>
      </c>
      <c r="E342" t="s">
        <v>168</v>
      </c>
      <c r="F342" t="s">
        <v>239</v>
      </c>
      <c r="G342">
        <v>4</v>
      </c>
      <c r="H342" t="s">
        <v>137</v>
      </c>
      <c r="I342">
        <v>1</v>
      </c>
      <c r="J342">
        <v>0</v>
      </c>
      <c r="L342" s="1015">
        <v>0</v>
      </c>
      <c r="N342">
        <v>0</v>
      </c>
      <c r="O342">
        <v>0</v>
      </c>
      <c r="P342" t="e">
        <v>#DIV/0!</v>
      </c>
      <c r="Q342" t="s">
        <v>107</v>
      </c>
      <c r="R342">
        <v>0</v>
      </c>
      <c r="S342">
        <v>0</v>
      </c>
    </row>
    <row r="343" spans="1:19" ht="14.25">
      <c r="A343">
        <v>42</v>
      </c>
      <c r="B343" t="s">
        <v>240</v>
      </c>
      <c r="C343" s="1036" t="s">
        <v>133</v>
      </c>
      <c r="D343" t="s">
        <v>104</v>
      </c>
      <c r="E343" t="s">
        <v>225</v>
      </c>
      <c r="F343" t="s">
        <v>241</v>
      </c>
      <c r="G343">
        <v>4</v>
      </c>
      <c r="H343" t="s">
        <v>137</v>
      </c>
      <c r="I343">
        <v>2</v>
      </c>
      <c r="J343">
        <v>1</v>
      </c>
      <c r="L343" s="1015">
        <v>0.5</v>
      </c>
      <c r="N343">
        <v>0</v>
      </c>
      <c r="O343">
        <v>0</v>
      </c>
      <c r="P343" t="e">
        <v>#DIV/0!</v>
      </c>
      <c r="Q343" t="s">
        <v>107</v>
      </c>
      <c r="R343">
        <v>0</v>
      </c>
      <c r="S343">
        <v>0</v>
      </c>
    </row>
    <row r="344" spans="1:19" ht="14.25">
      <c r="A344">
        <v>43</v>
      </c>
      <c r="B344" t="s">
        <v>242</v>
      </c>
      <c r="C344" s="1036" t="s">
        <v>133</v>
      </c>
      <c r="D344" t="s">
        <v>104</v>
      </c>
      <c r="E344" t="s">
        <v>225</v>
      </c>
      <c r="F344" t="s">
        <v>243</v>
      </c>
      <c r="G344">
        <v>4</v>
      </c>
      <c r="H344" t="s">
        <v>137</v>
      </c>
      <c r="I344">
        <v>2</v>
      </c>
      <c r="J344">
        <v>0</v>
      </c>
      <c r="L344" s="1015">
        <v>0</v>
      </c>
      <c r="N344">
        <v>0</v>
      </c>
      <c r="O344">
        <v>0</v>
      </c>
      <c r="P344" t="e">
        <v>#DIV/0!</v>
      </c>
      <c r="Q344" t="s">
        <v>107</v>
      </c>
      <c r="R344">
        <v>0</v>
      </c>
      <c r="S344">
        <v>0</v>
      </c>
    </row>
    <row r="345" spans="1:19" ht="14.25">
      <c r="A345">
        <v>44</v>
      </c>
      <c r="B345" t="s">
        <v>244</v>
      </c>
      <c r="C345" s="1036" t="s">
        <v>133</v>
      </c>
      <c r="D345" t="s">
        <v>104</v>
      </c>
      <c r="E345" t="s">
        <v>225</v>
      </c>
      <c r="F345" t="s">
        <v>245</v>
      </c>
      <c r="G345">
        <v>4</v>
      </c>
      <c r="H345" t="s">
        <v>137</v>
      </c>
      <c r="I345">
        <v>1</v>
      </c>
      <c r="J345">
        <v>0</v>
      </c>
      <c r="L345" s="1015">
        <v>0</v>
      </c>
      <c r="N345">
        <v>0</v>
      </c>
      <c r="O345">
        <v>0</v>
      </c>
      <c r="P345" t="e">
        <v>#DIV/0!</v>
      </c>
      <c r="Q345" t="s">
        <v>107</v>
      </c>
      <c r="R345">
        <v>0</v>
      </c>
      <c r="S345">
        <v>0</v>
      </c>
    </row>
    <row r="346" spans="1:19" ht="14.25">
      <c r="A346">
        <v>45</v>
      </c>
      <c r="B346" t="s">
        <v>246</v>
      </c>
      <c r="C346" s="1036" t="s">
        <v>133</v>
      </c>
      <c r="D346" t="s">
        <v>104</v>
      </c>
      <c r="E346" t="s">
        <v>176</v>
      </c>
      <c r="F346" t="s">
        <v>247</v>
      </c>
      <c r="G346">
        <v>4</v>
      </c>
      <c r="H346" t="s">
        <v>137</v>
      </c>
      <c r="I346">
        <v>1</v>
      </c>
      <c r="J346">
        <v>0</v>
      </c>
      <c r="L346" s="1015">
        <v>0</v>
      </c>
      <c r="N346">
        <v>0</v>
      </c>
      <c r="O346">
        <v>0</v>
      </c>
      <c r="P346" t="e">
        <v>#DIV/0!</v>
      </c>
      <c r="Q346" t="s">
        <v>107</v>
      </c>
      <c r="R346">
        <v>0</v>
      </c>
      <c r="S346">
        <v>0</v>
      </c>
    </row>
    <row r="347" spans="1:19" ht="14.25">
      <c r="A347">
        <v>46</v>
      </c>
      <c r="B347" t="s">
        <v>248</v>
      </c>
      <c r="C347" s="1036" t="s">
        <v>133</v>
      </c>
      <c r="D347" t="s">
        <v>104</v>
      </c>
      <c r="E347" t="s">
        <v>236</v>
      </c>
      <c r="F347" t="s">
        <v>249</v>
      </c>
      <c r="G347">
        <v>4</v>
      </c>
      <c r="H347" t="s">
        <v>137</v>
      </c>
      <c r="I347">
        <v>2</v>
      </c>
      <c r="J347">
        <v>0</v>
      </c>
      <c r="L347" s="1015">
        <v>0</v>
      </c>
      <c r="N347">
        <v>0</v>
      </c>
      <c r="O347">
        <v>0</v>
      </c>
      <c r="P347" t="e">
        <v>#DIV/0!</v>
      </c>
      <c r="Q347" t="s">
        <v>107</v>
      </c>
      <c r="R347">
        <v>0</v>
      </c>
      <c r="S347">
        <v>0</v>
      </c>
    </row>
    <row r="348" spans="1:19" ht="14.25">
      <c r="A348">
        <v>47</v>
      </c>
      <c r="B348" t="s">
        <v>250</v>
      </c>
      <c r="C348" s="1036" t="s">
        <v>133</v>
      </c>
      <c r="D348" t="s">
        <v>104</v>
      </c>
      <c r="E348" t="s">
        <v>236</v>
      </c>
      <c r="F348" t="s">
        <v>251</v>
      </c>
      <c r="G348">
        <v>4</v>
      </c>
      <c r="H348" t="s">
        <v>137</v>
      </c>
      <c r="I348">
        <v>1</v>
      </c>
      <c r="J348">
        <v>0</v>
      </c>
      <c r="L348" s="1015">
        <v>0</v>
      </c>
      <c r="N348">
        <v>0</v>
      </c>
      <c r="O348">
        <v>0</v>
      </c>
      <c r="P348" t="e">
        <v>#DIV/0!</v>
      </c>
      <c r="Q348" t="s">
        <v>107</v>
      </c>
      <c r="R348">
        <v>0</v>
      </c>
      <c r="S348">
        <v>0</v>
      </c>
    </row>
    <row r="349" spans="1:19" ht="14.25">
      <c r="A349">
        <v>48</v>
      </c>
      <c r="B349" t="s">
        <v>252</v>
      </c>
      <c r="C349" s="1036" t="s">
        <v>133</v>
      </c>
      <c r="D349" t="s">
        <v>104</v>
      </c>
      <c r="E349" t="s">
        <v>236</v>
      </c>
      <c r="F349" t="s">
        <v>253</v>
      </c>
      <c r="G349">
        <v>4</v>
      </c>
      <c r="H349" t="s">
        <v>137</v>
      </c>
      <c r="I349">
        <v>2</v>
      </c>
      <c r="J349">
        <v>0</v>
      </c>
      <c r="L349" s="1015">
        <v>0</v>
      </c>
      <c r="N349">
        <v>0</v>
      </c>
      <c r="O349">
        <v>0</v>
      </c>
      <c r="P349" t="e">
        <v>#DIV/0!</v>
      </c>
      <c r="Q349" t="s">
        <v>107</v>
      </c>
      <c r="R349">
        <v>0</v>
      </c>
      <c r="S349">
        <v>0</v>
      </c>
    </row>
    <row r="350" spans="1:19" ht="14.25">
      <c r="A350">
        <v>49</v>
      </c>
      <c r="B350" t="s">
        <v>254</v>
      </c>
      <c r="C350" s="1036" t="s">
        <v>133</v>
      </c>
      <c r="D350" t="s">
        <v>104</v>
      </c>
      <c r="E350" t="s">
        <v>225</v>
      </c>
      <c r="F350" t="s">
        <v>255</v>
      </c>
      <c r="G350">
        <v>4</v>
      </c>
      <c r="H350" t="s">
        <v>137</v>
      </c>
      <c r="I350">
        <v>4</v>
      </c>
      <c r="J350">
        <v>1</v>
      </c>
      <c r="L350" s="1015">
        <v>0.25</v>
      </c>
      <c r="N350">
        <v>0</v>
      </c>
      <c r="O350">
        <v>0</v>
      </c>
      <c r="P350" t="e">
        <v>#DIV/0!</v>
      </c>
      <c r="Q350" t="s">
        <v>109</v>
      </c>
      <c r="R350">
        <v>0</v>
      </c>
      <c r="S350">
        <v>0</v>
      </c>
    </row>
    <row r="351" spans="1:19" ht="14.25">
      <c r="A351">
        <v>50</v>
      </c>
      <c r="B351" t="s">
        <v>256</v>
      </c>
      <c r="C351" s="1036" t="s">
        <v>133</v>
      </c>
      <c r="D351" t="s">
        <v>104</v>
      </c>
      <c r="E351" t="s">
        <v>225</v>
      </c>
      <c r="F351" t="s">
        <v>257</v>
      </c>
      <c r="G351">
        <v>4</v>
      </c>
      <c r="H351" t="s">
        <v>137</v>
      </c>
      <c r="I351">
        <v>4</v>
      </c>
      <c r="J351">
        <v>1</v>
      </c>
      <c r="L351" s="1015">
        <v>0.25</v>
      </c>
      <c r="N351">
        <v>0</v>
      </c>
      <c r="O351">
        <v>0</v>
      </c>
      <c r="P351" t="e">
        <v>#DIV/0!</v>
      </c>
      <c r="Q351" t="s">
        <v>109</v>
      </c>
      <c r="R351">
        <v>0</v>
      </c>
      <c r="S351">
        <v>0</v>
      </c>
    </row>
    <row r="352" spans="1:19" ht="14.25">
      <c r="A352">
        <v>51</v>
      </c>
      <c r="B352" t="s">
        <v>258</v>
      </c>
      <c r="C352" s="1036" t="s">
        <v>133</v>
      </c>
      <c r="D352" t="s">
        <v>104</v>
      </c>
      <c r="E352" t="s">
        <v>236</v>
      </c>
      <c r="F352" t="s">
        <v>259</v>
      </c>
      <c r="G352">
        <v>4</v>
      </c>
      <c r="H352" t="s">
        <v>137</v>
      </c>
      <c r="I352">
        <v>4</v>
      </c>
      <c r="J352">
        <v>1</v>
      </c>
      <c r="L352" s="1015">
        <v>0.25</v>
      </c>
      <c r="N352">
        <v>1</v>
      </c>
      <c r="O352">
        <v>0</v>
      </c>
      <c r="P352">
        <v>0</v>
      </c>
      <c r="Q352" t="s">
        <v>109</v>
      </c>
      <c r="R352">
        <v>-1</v>
      </c>
      <c r="S352">
        <v>-1</v>
      </c>
    </row>
    <row r="353" spans="1:19" ht="14.25">
      <c r="A353">
        <v>52</v>
      </c>
      <c r="B353" t="s">
        <v>260</v>
      </c>
      <c r="C353" s="1036" t="s">
        <v>133</v>
      </c>
      <c r="D353" t="s">
        <v>104</v>
      </c>
      <c r="E353" t="s">
        <v>225</v>
      </c>
      <c r="F353" t="s">
        <v>261</v>
      </c>
      <c r="G353">
        <v>4</v>
      </c>
      <c r="H353" t="s">
        <v>137</v>
      </c>
      <c r="I353">
        <v>12</v>
      </c>
      <c r="J353">
        <v>4</v>
      </c>
      <c r="L353" s="1015">
        <v>0.33333333333333331</v>
      </c>
      <c r="N353">
        <v>1</v>
      </c>
      <c r="O353">
        <v>0</v>
      </c>
      <c r="P353">
        <v>0</v>
      </c>
      <c r="Q353" t="s">
        <v>109</v>
      </c>
      <c r="R353">
        <v>-1</v>
      </c>
      <c r="S353">
        <v>-1</v>
      </c>
    </row>
    <row r="354" spans="1:19" ht="14.25">
      <c r="A354">
        <v>53</v>
      </c>
      <c r="B354" t="s">
        <v>262</v>
      </c>
      <c r="C354" s="1036" t="s">
        <v>133</v>
      </c>
      <c r="D354" t="s">
        <v>104</v>
      </c>
      <c r="E354" t="s">
        <v>225</v>
      </c>
      <c r="F354" t="s">
        <v>263</v>
      </c>
      <c r="G354">
        <v>4</v>
      </c>
      <c r="H354" t="s">
        <v>137</v>
      </c>
      <c r="I354">
        <v>2</v>
      </c>
      <c r="J354">
        <v>0</v>
      </c>
      <c r="L354" s="1015">
        <v>0</v>
      </c>
      <c r="N354">
        <v>0</v>
      </c>
      <c r="O354">
        <v>0</v>
      </c>
      <c r="P354" t="e">
        <v>#DIV/0!</v>
      </c>
      <c r="Q354" t="s">
        <v>109</v>
      </c>
      <c r="R354">
        <v>0</v>
      </c>
      <c r="S354">
        <v>0</v>
      </c>
    </row>
    <row r="355" spans="1:19" ht="14.25">
      <c r="A355">
        <v>54</v>
      </c>
      <c r="B355" t="s">
        <v>264</v>
      </c>
      <c r="C355" s="1036" t="s">
        <v>133</v>
      </c>
      <c r="D355" t="s">
        <v>104</v>
      </c>
      <c r="E355" t="s">
        <v>225</v>
      </c>
      <c r="F355" t="s">
        <v>265</v>
      </c>
      <c r="G355">
        <v>4</v>
      </c>
      <c r="H355" t="s">
        <v>137</v>
      </c>
      <c r="I355">
        <v>4</v>
      </c>
      <c r="J355">
        <v>1</v>
      </c>
      <c r="L355" s="1015">
        <v>0.25</v>
      </c>
      <c r="N355">
        <v>0</v>
      </c>
      <c r="O355">
        <v>0</v>
      </c>
      <c r="P355" t="e">
        <v>#DIV/0!</v>
      </c>
      <c r="Q355" t="s">
        <v>109</v>
      </c>
      <c r="R355">
        <v>0</v>
      </c>
      <c r="S355">
        <v>0</v>
      </c>
    </row>
    <row r="356" spans="1:19" ht="14.25">
      <c r="A356">
        <v>55</v>
      </c>
      <c r="B356" t="s">
        <v>266</v>
      </c>
      <c r="C356" s="1036" t="s">
        <v>133</v>
      </c>
      <c r="D356" t="s">
        <v>104</v>
      </c>
      <c r="E356" t="s">
        <v>173</v>
      </c>
      <c r="F356" t="s">
        <v>267</v>
      </c>
      <c r="G356">
        <v>4</v>
      </c>
      <c r="H356" t="s">
        <v>137</v>
      </c>
      <c r="I356">
        <v>4</v>
      </c>
      <c r="J356">
        <v>1</v>
      </c>
      <c r="L356" s="1015">
        <v>0.25</v>
      </c>
      <c r="N356">
        <v>0</v>
      </c>
      <c r="O356">
        <v>0</v>
      </c>
      <c r="P356" t="e">
        <v>#DIV/0!</v>
      </c>
      <c r="Q356" t="s">
        <v>109</v>
      </c>
      <c r="R356">
        <v>0</v>
      </c>
      <c r="S356">
        <v>0</v>
      </c>
    </row>
    <row r="357" spans="1:19" ht="14.25">
      <c r="A357">
        <v>56</v>
      </c>
      <c r="B357" t="s">
        <v>268</v>
      </c>
      <c r="C357" s="1036" t="s">
        <v>133</v>
      </c>
      <c r="D357" t="s">
        <v>104</v>
      </c>
      <c r="E357" t="s">
        <v>225</v>
      </c>
      <c r="F357" t="s">
        <v>269</v>
      </c>
      <c r="G357">
        <v>4</v>
      </c>
      <c r="H357" t="s">
        <v>137</v>
      </c>
      <c r="I357">
        <v>4</v>
      </c>
      <c r="J357">
        <v>1</v>
      </c>
      <c r="L357" s="1015">
        <v>0.25</v>
      </c>
      <c r="N357">
        <v>0</v>
      </c>
      <c r="O357">
        <v>0</v>
      </c>
      <c r="P357" t="e">
        <v>#DIV/0!</v>
      </c>
      <c r="Q357" t="s">
        <v>109</v>
      </c>
      <c r="R357">
        <v>0</v>
      </c>
      <c r="S357">
        <v>0</v>
      </c>
    </row>
    <row r="358" spans="1:19" ht="14.25">
      <c r="A358">
        <v>57</v>
      </c>
      <c r="B358" t="s">
        <v>270</v>
      </c>
      <c r="C358" s="1036" t="s">
        <v>133</v>
      </c>
      <c r="D358" t="s">
        <v>104</v>
      </c>
      <c r="E358" t="s">
        <v>236</v>
      </c>
      <c r="F358" t="s">
        <v>271</v>
      </c>
      <c r="G358">
        <v>4</v>
      </c>
      <c r="H358" t="s">
        <v>137</v>
      </c>
      <c r="I358">
        <v>4</v>
      </c>
      <c r="J358">
        <v>1</v>
      </c>
      <c r="L358" s="1015">
        <v>0.25</v>
      </c>
      <c r="N358">
        <v>1</v>
      </c>
      <c r="O358">
        <v>0</v>
      </c>
      <c r="P358">
        <v>0</v>
      </c>
      <c r="Q358" t="s">
        <v>109</v>
      </c>
      <c r="R358">
        <v>-1</v>
      </c>
      <c r="S358">
        <v>-1</v>
      </c>
    </row>
    <row r="359" spans="1:19" ht="14.25">
      <c r="A359">
        <v>58</v>
      </c>
      <c r="B359" t="s">
        <v>272</v>
      </c>
      <c r="C359" s="1036" t="s">
        <v>133</v>
      </c>
      <c r="D359" t="s">
        <v>104</v>
      </c>
      <c r="E359" t="s">
        <v>236</v>
      </c>
      <c r="F359" t="s">
        <v>273</v>
      </c>
      <c r="G359">
        <v>4</v>
      </c>
      <c r="H359" t="s">
        <v>137</v>
      </c>
      <c r="I359">
        <v>4</v>
      </c>
      <c r="J359">
        <v>1</v>
      </c>
      <c r="L359" s="1015">
        <v>0.25</v>
      </c>
      <c r="N359">
        <v>1</v>
      </c>
      <c r="O359">
        <v>0</v>
      </c>
      <c r="P359">
        <v>0</v>
      </c>
      <c r="Q359" t="s">
        <v>109</v>
      </c>
      <c r="R359">
        <v>-1</v>
      </c>
      <c r="S359">
        <v>-1</v>
      </c>
    </row>
    <row r="360" spans="1:19" ht="14.25">
      <c r="A360">
        <v>59</v>
      </c>
      <c r="B360" t="s">
        <v>274</v>
      </c>
      <c r="C360" s="1036" t="s">
        <v>133</v>
      </c>
      <c r="D360" t="s">
        <v>104</v>
      </c>
      <c r="E360" t="s">
        <v>225</v>
      </c>
      <c r="F360" t="s">
        <v>275</v>
      </c>
      <c r="G360">
        <v>4</v>
      </c>
      <c r="H360" t="s">
        <v>137</v>
      </c>
      <c r="I360">
        <v>2</v>
      </c>
      <c r="J360">
        <v>0</v>
      </c>
      <c r="L360" s="1015">
        <v>0</v>
      </c>
      <c r="N360">
        <v>0</v>
      </c>
      <c r="O360">
        <v>0</v>
      </c>
      <c r="P360" t="e">
        <v>#DIV/0!</v>
      </c>
      <c r="Q360" t="s">
        <v>109</v>
      </c>
      <c r="R360">
        <v>0</v>
      </c>
      <c r="S360">
        <v>0</v>
      </c>
    </row>
    <row r="361" spans="1:19" ht="14.25">
      <c r="A361">
        <v>60</v>
      </c>
      <c r="B361" t="s">
        <v>276</v>
      </c>
      <c r="C361" s="1036" t="s">
        <v>133</v>
      </c>
      <c r="D361" t="s">
        <v>104</v>
      </c>
      <c r="E361" t="s">
        <v>236</v>
      </c>
      <c r="F361" t="s">
        <v>277</v>
      </c>
      <c r="G361">
        <v>4</v>
      </c>
      <c r="H361" t="s">
        <v>137</v>
      </c>
      <c r="I361">
        <v>4</v>
      </c>
      <c r="J361">
        <v>1</v>
      </c>
      <c r="L361" s="1015">
        <v>0.25</v>
      </c>
      <c r="N361">
        <v>1</v>
      </c>
      <c r="O361">
        <v>0</v>
      </c>
      <c r="P361">
        <v>0</v>
      </c>
      <c r="Q361" t="s">
        <v>109</v>
      </c>
      <c r="R361">
        <v>-1</v>
      </c>
      <c r="S361">
        <v>-1</v>
      </c>
    </row>
    <row r="362" spans="1:19" ht="14.25">
      <c r="A362">
        <v>61</v>
      </c>
      <c r="B362" t="s">
        <v>278</v>
      </c>
      <c r="C362" s="1036" t="s">
        <v>133</v>
      </c>
      <c r="D362" t="s">
        <v>104</v>
      </c>
      <c r="E362" t="s">
        <v>173</v>
      </c>
      <c r="F362" t="s">
        <v>279</v>
      </c>
      <c r="G362">
        <v>4</v>
      </c>
      <c r="H362" t="s">
        <v>137</v>
      </c>
      <c r="I362">
        <v>4</v>
      </c>
      <c r="J362">
        <v>1</v>
      </c>
      <c r="L362" s="1015">
        <v>0.25</v>
      </c>
      <c r="N362">
        <v>0</v>
      </c>
      <c r="O362">
        <v>0</v>
      </c>
      <c r="P362" t="e">
        <v>#DIV/0!</v>
      </c>
      <c r="Q362" t="s">
        <v>109</v>
      </c>
      <c r="R362">
        <v>-1</v>
      </c>
      <c r="S362">
        <v>0</v>
      </c>
    </row>
    <row r="363" spans="1:19" ht="14.25">
      <c r="A363">
        <v>62</v>
      </c>
      <c r="B363" t="s">
        <v>280</v>
      </c>
      <c r="C363" s="1036" t="s">
        <v>133</v>
      </c>
      <c r="D363" t="s">
        <v>104</v>
      </c>
      <c r="E363" t="s">
        <v>225</v>
      </c>
      <c r="F363" t="s">
        <v>281</v>
      </c>
      <c r="G363">
        <v>4</v>
      </c>
      <c r="H363" t="s">
        <v>137</v>
      </c>
      <c r="I363">
        <v>4</v>
      </c>
      <c r="J363">
        <v>1</v>
      </c>
      <c r="L363" s="1015">
        <v>0.25</v>
      </c>
      <c r="N363">
        <v>0</v>
      </c>
      <c r="O363">
        <v>0</v>
      </c>
      <c r="P363" t="e">
        <v>#DIV/0!</v>
      </c>
      <c r="Q363" t="s">
        <v>110</v>
      </c>
      <c r="R363">
        <v>0</v>
      </c>
      <c r="S363">
        <v>0</v>
      </c>
    </row>
    <row r="364" spans="1:19" ht="14.25">
      <c r="A364">
        <v>63</v>
      </c>
      <c r="B364" t="s">
        <v>282</v>
      </c>
      <c r="C364" s="1036" t="s">
        <v>133</v>
      </c>
      <c r="D364" t="s">
        <v>104</v>
      </c>
      <c r="E364" t="s">
        <v>225</v>
      </c>
      <c r="F364" t="s">
        <v>283</v>
      </c>
      <c r="G364">
        <v>4</v>
      </c>
      <c r="H364" t="s">
        <v>137</v>
      </c>
      <c r="I364">
        <v>2</v>
      </c>
      <c r="J364">
        <v>0</v>
      </c>
      <c r="L364" s="1015">
        <v>0</v>
      </c>
      <c r="N364">
        <v>0</v>
      </c>
      <c r="O364">
        <v>0</v>
      </c>
      <c r="P364" t="e">
        <v>#DIV/0!</v>
      </c>
      <c r="Q364" t="s">
        <v>110</v>
      </c>
      <c r="R364">
        <v>0</v>
      </c>
      <c r="S364">
        <v>0</v>
      </c>
    </row>
    <row r="365" spans="1:19" ht="14.25">
      <c r="A365">
        <v>64</v>
      </c>
      <c r="B365" t="s">
        <v>284</v>
      </c>
      <c r="C365" s="1036" t="s">
        <v>133</v>
      </c>
      <c r="D365" t="s">
        <v>104</v>
      </c>
      <c r="E365" t="s">
        <v>157</v>
      </c>
      <c r="F365" t="s">
        <v>285</v>
      </c>
      <c r="G365">
        <v>4</v>
      </c>
      <c r="H365" t="s">
        <v>137</v>
      </c>
      <c r="I365">
        <v>1</v>
      </c>
      <c r="J365">
        <v>0</v>
      </c>
      <c r="L365" s="1015">
        <v>0</v>
      </c>
      <c r="N365">
        <v>0</v>
      </c>
      <c r="O365">
        <v>0</v>
      </c>
      <c r="P365" t="e">
        <v>#DIV/0!</v>
      </c>
      <c r="Q365" t="s">
        <v>110</v>
      </c>
      <c r="R365">
        <v>0</v>
      </c>
      <c r="S365">
        <v>0</v>
      </c>
    </row>
    <row r="366" spans="1:19" ht="14.25">
      <c r="A366">
        <v>65</v>
      </c>
      <c r="B366" t="s">
        <v>286</v>
      </c>
      <c r="C366" s="1036" t="s">
        <v>133</v>
      </c>
      <c r="D366" t="s">
        <v>104</v>
      </c>
      <c r="E366" t="s">
        <v>157</v>
      </c>
      <c r="F366" t="s">
        <v>287</v>
      </c>
      <c r="G366">
        <v>4</v>
      </c>
      <c r="H366" t="s">
        <v>137</v>
      </c>
      <c r="I366">
        <v>7</v>
      </c>
      <c r="J366">
        <v>4</v>
      </c>
      <c r="L366" s="1015">
        <v>0.5714285714285714</v>
      </c>
      <c r="N366">
        <v>0</v>
      </c>
      <c r="O366">
        <v>0</v>
      </c>
      <c r="P366" t="e">
        <v>#DIV/0!</v>
      </c>
      <c r="Q366" t="s">
        <v>110</v>
      </c>
      <c r="R366">
        <v>0</v>
      </c>
      <c r="S366">
        <v>0</v>
      </c>
    </row>
    <row r="367" spans="1:19" ht="14.25">
      <c r="A367">
        <v>66</v>
      </c>
      <c r="B367" t="s">
        <v>288</v>
      </c>
      <c r="C367" s="1036" t="s">
        <v>133</v>
      </c>
      <c r="D367" t="s">
        <v>104</v>
      </c>
      <c r="E367" t="s">
        <v>157</v>
      </c>
      <c r="F367" t="s">
        <v>289</v>
      </c>
      <c r="G367">
        <v>4</v>
      </c>
      <c r="H367" t="s">
        <v>137</v>
      </c>
      <c r="I367">
        <v>1</v>
      </c>
      <c r="J367">
        <v>0</v>
      </c>
      <c r="L367" s="1015">
        <v>0</v>
      </c>
      <c r="N367">
        <v>0</v>
      </c>
      <c r="O367">
        <v>0</v>
      </c>
      <c r="P367" t="e">
        <v>#DIV/0!</v>
      </c>
      <c r="Q367" t="s">
        <v>110</v>
      </c>
      <c r="R367">
        <v>0</v>
      </c>
      <c r="S367">
        <v>0</v>
      </c>
    </row>
    <row r="368" spans="1:19" ht="14.25">
      <c r="A368">
        <v>67</v>
      </c>
      <c r="B368" t="s">
        <v>290</v>
      </c>
      <c r="C368" s="1036" t="s">
        <v>133</v>
      </c>
      <c r="D368" t="s">
        <v>104</v>
      </c>
      <c r="E368" t="s">
        <v>157</v>
      </c>
      <c r="F368" t="s">
        <v>291</v>
      </c>
      <c r="G368">
        <v>4</v>
      </c>
      <c r="H368" t="s">
        <v>137</v>
      </c>
      <c r="I368">
        <v>7</v>
      </c>
      <c r="J368">
        <v>0</v>
      </c>
      <c r="L368" s="1015">
        <v>0</v>
      </c>
      <c r="N368">
        <v>0</v>
      </c>
      <c r="O368">
        <v>0</v>
      </c>
      <c r="P368" t="e">
        <v>#DIV/0!</v>
      </c>
      <c r="Q368" t="s">
        <v>110</v>
      </c>
      <c r="R368">
        <v>0</v>
      </c>
      <c r="S368">
        <v>0</v>
      </c>
    </row>
    <row r="369" spans="1:19" ht="14.25">
      <c r="A369">
        <v>68</v>
      </c>
      <c r="B369" t="s">
        <v>292</v>
      </c>
      <c r="C369" s="1036" t="s">
        <v>133</v>
      </c>
      <c r="D369" t="s">
        <v>104</v>
      </c>
      <c r="E369" t="s">
        <v>157</v>
      </c>
      <c r="F369" t="s">
        <v>293</v>
      </c>
      <c r="G369">
        <v>4</v>
      </c>
      <c r="H369" t="s">
        <v>137</v>
      </c>
      <c r="I369">
        <v>28</v>
      </c>
      <c r="J369">
        <v>1</v>
      </c>
      <c r="L369" s="1015">
        <v>3.5714285714285712E-2</v>
      </c>
      <c r="N369">
        <v>0</v>
      </c>
      <c r="O369">
        <v>0</v>
      </c>
      <c r="P369" t="e">
        <v>#DIV/0!</v>
      </c>
      <c r="Q369" t="s">
        <v>110</v>
      </c>
      <c r="R369">
        <v>1</v>
      </c>
      <c r="S369">
        <v>0</v>
      </c>
    </row>
    <row r="370" spans="1:19" ht="14.25">
      <c r="A370">
        <v>69</v>
      </c>
      <c r="B370" t="s">
        <v>294</v>
      </c>
      <c r="C370" s="1036" t="s">
        <v>133</v>
      </c>
      <c r="D370" t="s">
        <v>104</v>
      </c>
      <c r="E370" t="s">
        <v>157</v>
      </c>
      <c r="F370" t="s">
        <v>295</v>
      </c>
      <c r="G370">
        <v>4</v>
      </c>
      <c r="H370" t="s">
        <v>137</v>
      </c>
      <c r="I370">
        <v>1</v>
      </c>
      <c r="J370">
        <v>0</v>
      </c>
      <c r="L370" s="1015">
        <v>0</v>
      </c>
      <c r="N370">
        <v>0</v>
      </c>
      <c r="O370">
        <v>0</v>
      </c>
      <c r="P370" t="e">
        <v>#DIV/0!</v>
      </c>
      <c r="Q370" t="s">
        <v>110</v>
      </c>
      <c r="R370">
        <v>0</v>
      </c>
      <c r="S370">
        <v>0</v>
      </c>
    </row>
    <row r="371" spans="1:19" ht="14.25">
      <c r="A371">
        <v>70</v>
      </c>
      <c r="B371" t="s">
        <v>296</v>
      </c>
      <c r="C371" s="1036" t="s">
        <v>133</v>
      </c>
      <c r="D371" t="s">
        <v>104</v>
      </c>
      <c r="E371" t="s">
        <v>157</v>
      </c>
      <c r="F371" t="s">
        <v>297</v>
      </c>
      <c r="G371">
        <v>4</v>
      </c>
      <c r="H371" t="s">
        <v>137</v>
      </c>
      <c r="I371">
        <v>3</v>
      </c>
      <c r="J371">
        <v>0</v>
      </c>
      <c r="L371" s="1015">
        <v>0</v>
      </c>
      <c r="N371">
        <v>0</v>
      </c>
      <c r="O371">
        <v>0</v>
      </c>
      <c r="P371" t="e">
        <v>#DIV/0!</v>
      </c>
      <c r="Q371" t="s">
        <v>110</v>
      </c>
      <c r="R371">
        <v>0</v>
      </c>
      <c r="S371">
        <v>0</v>
      </c>
    </row>
    <row r="372" spans="1:19" ht="14.25">
      <c r="A372">
        <v>71</v>
      </c>
      <c r="B372" t="s">
        <v>298</v>
      </c>
      <c r="C372" s="1036" t="s">
        <v>133</v>
      </c>
      <c r="D372" t="s">
        <v>104</v>
      </c>
      <c r="E372" t="s">
        <v>157</v>
      </c>
      <c r="F372" t="s">
        <v>299</v>
      </c>
      <c r="G372">
        <v>4</v>
      </c>
      <c r="H372" t="s">
        <v>137</v>
      </c>
      <c r="I372">
        <v>4</v>
      </c>
      <c r="J372">
        <v>0</v>
      </c>
      <c r="L372" s="1015">
        <v>0</v>
      </c>
      <c r="N372">
        <v>0</v>
      </c>
      <c r="O372">
        <v>0</v>
      </c>
      <c r="P372" t="e">
        <v>#DIV/0!</v>
      </c>
      <c r="Q372" t="s">
        <v>110</v>
      </c>
      <c r="R372">
        <v>0</v>
      </c>
      <c r="S372">
        <v>0</v>
      </c>
    </row>
    <row r="373" spans="1:19" ht="14.25">
      <c r="A373">
        <v>72</v>
      </c>
      <c r="B373" t="s">
        <v>300</v>
      </c>
      <c r="C373" s="1036" t="s">
        <v>133</v>
      </c>
      <c r="D373" t="s">
        <v>104</v>
      </c>
      <c r="E373" t="s">
        <v>157</v>
      </c>
      <c r="F373" t="s">
        <v>301</v>
      </c>
      <c r="G373">
        <v>4</v>
      </c>
      <c r="H373" t="s">
        <v>137</v>
      </c>
      <c r="I373">
        <v>1</v>
      </c>
      <c r="J373">
        <v>0</v>
      </c>
      <c r="L373" s="1015">
        <v>0</v>
      </c>
      <c r="N373">
        <v>0</v>
      </c>
      <c r="O373">
        <v>0</v>
      </c>
      <c r="P373" t="e">
        <v>#DIV/0!</v>
      </c>
      <c r="Q373" t="s">
        <v>110</v>
      </c>
      <c r="R373">
        <v>0</v>
      </c>
      <c r="S373">
        <v>0</v>
      </c>
    </row>
    <row r="374" spans="1:19" ht="14.25">
      <c r="A374">
        <v>73</v>
      </c>
      <c r="B374" t="s">
        <v>302</v>
      </c>
      <c r="C374" s="1036" t="s">
        <v>133</v>
      </c>
      <c r="D374" t="s">
        <v>104</v>
      </c>
      <c r="E374" t="s">
        <v>157</v>
      </c>
      <c r="F374" t="s">
        <v>303</v>
      </c>
      <c r="G374">
        <v>4</v>
      </c>
      <c r="H374" t="s">
        <v>137</v>
      </c>
      <c r="I374">
        <v>1</v>
      </c>
      <c r="J374">
        <v>0</v>
      </c>
      <c r="L374" s="1015">
        <v>0</v>
      </c>
      <c r="N374">
        <v>0</v>
      </c>
      <c r="O374">
        <v>0</v>
      </c>
      <c r="P374" t="e">
        <v>#DIV/0!</v>
      </c>
      <c r="Q374" t="s">
        <v>110</v>
      </c>
      <c r="R374">
        <v>0</v>
      </c>
      <c r="S374">
        <v>0</v>
      </c>
    </row>
    <row r="375" spans="1:19" ht="14.25">
      <c r="A375">
        <v>74</v>
      </c>
      <c r="B375" t="s">
        <v>304</v>
      </c>
      <c r="C375" s="1036" t="s">
        <v>133</v>
      </c>
      <c r="D375" t="s">
        <v>104</v>
      </c>
      <c r="E375" t="s">
        <v>157</v>
      </c>
      <c r="F375" t="s">
        <v>305</v>
      </c>
      <c r="G375">
        <v>4</v>
      </c>
      <c r="H375" t="s">
        <v>137</v>
      </c>
      <c r="I375">
        <v>8</v>
      </c>
      <c r="J375">
        <v>0</v>
      </c>
      <c r="L375" s="1015">
        <v>0</v>
      </c>
      <c r="N375">
        <v>0</v>
      </c>
      <c r="O375">
        <v>0</v>
      </c>
      <c r="P375" t="e">
        <v>#DIV/0!</v>
      </c>
      <c r="Q375" t="s">
        <v>110</v>
      </c>
      <c r="R375">
        <v>2</v>
      </c>
      <c r="S375">
        <v>0</v>
      </c>
    </row>
    <row r="376" spans="1:19" ht="14.25">
      <c r="A376">
        <v>75</v>
      </c>
      <c r="B376" t="s">
        <v>306</v>
      </c>
      <c r="C376" s="1036" t="s">
        <v>133</v>
      </c>
      <c r="D376" t="s">
        <v>104</v>
      </c>
      <c r="E376" t="s">
        <v>157</v>
      </c>
      <c r="F376" t="s">
        <v>307</v>
      </c>
      <c r="G376">
        <v>4</v>
      </c>
      <c r="H376" t="s">
        <v>137</v>
      </c>
      <c r="I376">
        <v>2</v>
      </c>
      <c r="J376">
        <v>0</v>
      </c>
      <c r="L376" s="1015">
        <v>0</v>
      </c>
      <c r="N376">
        <v>0</v>
      </c>
      <c r="O376">
        <v>0</v>
      </c>
      <c r="P376" t="e">
        <v>#DIV/0!</v>
      </c>
      <c r="Q376" t="s">
        <v>110</v>
      </c>
      <c r="R376">
        <v>0</v>
      </c>
      <c r="S376">
        <v>0</v>
      </c>
    </row>
    <row r="377" spans="1:19" ht="14.25">
      <c r="A377">
        <v>76</v>
      </c>
      <c r="B377" t="s">
        <v>308</v>
      </c>
      <c r="C377" s="1036" t="s">
        <v>133</v>
      </c>
      <c r="D377" t="s">
        <v>104</v>
      </c>
      <c r="E377" t="s">
        <v>173</v>
      </c>
      <c r="F377" t="s">
        <v>309</v>
      </c>
      <c r="G377">
        <v>4</v>
      </c>
      <c r="H377" t="s">
        <v>137</v>
      </c>
      <c r="I377">
        <v>2</v>
      </c>
      <c r="J377">
        <v>0</v>
      </c>
      <c r="L377" s="1015">
        <v>0</v>
      </c>
      <c r="N377">
        <v>0</v>
      </c>
      <c r="O377">
        <v>0</v>
      </c>
      <c r="P377" t="e">
        <v>#DIV/0!</v>
      </c>
      <c r="Q377" t="s">
        <v>110</v>
      </c>
      <c r="R377">
        <v>0</v>
      </c>
      <c r="S377">
        <v>0</v>
      </c>
    </row>
    <row r="378" spans="1:19" ht="14.25">
      <c r="A378">
        <v>77</v>
      </c>
      <c r="B378" t="s">
        <v>310</v>
      </c>
      <c r="C378" s="1036" t="s">
        <v>133</v>
      </c>
      <c r="D378" t="s">
        <v>104</v>
      </c>
      <c r="E378" t="s">
        <v>173</v>
      </c>
      <c r="F378" t="s">
        <v>311</v>
      </c>
      <c r="G378">
        <v>4</v>
      </c>
      <c r="H378" t="s">
        <v>137</v>
      </c>
      <c r="I378">
        <v>10</v>
      </c>
      <c r="J378">
        <v>5</v>
      </c>
      <c r="L378" s="1015">
        <v>0.5</v>
      </c>
      <c r="N378">
        <v>5</v>
      </c>
      <c r="O378">
        <v>0</v>
      </c>
      <c r="P378">
        <v>0</v>
      </c>
      <c r="Q378" t="s">
        <v>110</v>
      </c>
      <c r="R378">
        <v>-5</v>
      </c>
      <c r="S378">
        <v>-5</v>
      </c>
    </row>
    <row r="379" spans="1:19" ht="14.25">
      <c r="A379">
        <v>78</v>
      </c>
      <c r="B379" t="s">
        <v>312</v>
      </c>
      <c r="C379" s="1036" t="s">
        <v>133</v>
      </c>
      <c r="D379" t="s">
        <v>104</v>
      </c>
      <c r="E379" t="s">
        <v>173</v>
      </c>
      <c r="F379" t="s">
        <v>313</v>
      </c>
      <c r="G379">
        <v>4</v>
      </c>
      <c r="H379" t="s">
        <v>137</v>
      </c>
      <c r="I379">
        <v>2</v>
      </c>
      <c r="J379">
        <v>0</v>
      </c>
      <c r="L379" s="1015">
        <v>0</v>
      </c>
      <c r="N379">
        <v>0</v>
      </c>
      <c r="O379">
        <v>0</v>
      </c>
      <c r="P379" t="e">
        <v>#DIV/0!</v>
      </c>
      <c r="Q379" t="s">
        <v>110</v>
      </c>
      <c r="R379">
        <v>0</v>
      </c>
      <c r="S379">
        <v>0</v>
      </c>
    </row>
    <row r="380" spans="1:19" ht="14.25">
      <c r="A380">
        <v>79</v>
      </c>
      <c r="B380" t="s">
        <v>314</v>
      </c>
      <c r="C380" s="1036" t="s">
        <v>133</v>
      </c>
      <c r="D380" t="s">
        <v>104</v>
      </c>
      <c r="E380" t="s">
        <v>173</v>
      </c>
      <c r="F380" t="s">
        <v>315</v>
      </c>
      <c r="G380">
        <v>4</v>
      </c>
      <c r="H380" t="s">
        <v>137</v>
      </c>
      <c r="I380">
        <v>1</v>
      </c>
      <c r="J380">
        <v>0</v>
      </c>
      <c r="L380" s="1015">
        <v>0</v>
      </c>
      <c r="N380">
        <v>0</v>
      </c>
      <c r="O380">
        <v>0</v>
      </c>
      <c r="P380" t="e">
        <v>#DIV/0!</v>
      </c>
      <c r="Q380" t="s">
        <v>110</v>
      </c>
      <c r="R380">
        <v>0</v>
      </c>
      <c r="S380">
        <v>0</v>
      </c>
    </row>
    <row r="381" spans="1:19" ht="14.25">
      <c r="A381">
        <v>80</v>
      </c>
      <c r="B381" t="s">
        <v>316</v>
      </c>
      <c r="C381" s="1036" t="s">
        <v>133</v>
      </c>
      <c r="D381" t="s">
        <v>104</v>
      </c>
      <c r="E381" t="s">
        <v>173</v>
      </c>
      <c r="F381" t="s">
        <v>317</v>
      </c>
      <c r="G381">
        <v>4</v>
      </c>
      <c r="H381" t="s">
        <v>137</v>
      </c>
      <c r="I381">
        <v>2</v>
      </c>
      <c r="J381">
        <v>0</v>
      </c>
      <c r="L381" s="1015">
        <v>0</v>
      </c>
      <c r="N381">
        <v>0</v>
      </c>
      <c r="O381">
        <v>0</v>
      </c>
      <c r="P381" t="e">
        <v>#DIV/0!</v>
      </c>
      <c r="Q381" t="s">
        <v>110</v>
      </c>
      <c r="R381">
        <v>0</v>
      </c>
      <c r="S381">
        <v>0</v>
      </c>
    </row>
    <row r="382" spans="1:19" ht="14.25">
      <c r="A382">
        <v>81</v>
      </c>
      <c r="B382" t="s">
        <v>318</v>
      </c>
      <c r="C382" s="1036" t="s">
        <v>133</v>
      </c>
      <c r="D382" t="s">
        <v>104</v>
      </c>
      <c r="E382" t="s">
        <v>173</v>
      </c>
      <c r="F382" t="s">
        <v>319</v>
      </c>
      <c r="G382">
        <v>4</v>
      </c>
      <c r="H382" t="s">
        <v>137</v>
      </c>
      <c r="I382">
        <v>2</v>
      </c>
      <c r="J382">
        <v>0</v>
      </c>
      <c r="L382" s="1015">
        <v>0</v>
      </c>
      <c r="N382">
        <v>0</v>
      </c>
      <c r="O382">
        <v>0</v>
      </c>
      <c r="P382" t="e">
        <v>#DIV/0!</v>
      </c>
      <c r="Q382" t="s">
        <v>110</v>
      </c>
      <c r="R382">
        <v>0</v>
      </c>
      <c r="S382">
        <v>0</v>
      </c>
    </row>
    <row r="383" spans="1:19" ht="14.25">
      <c r="A383">
        <v>82</v>
      </c>
      <c r="B383" t="s">
        <v>320</v>
      </c>
      <c r="C383" s="1036" t="s">
        <v>133</v>
      </c>
      <c r="D383" t="s">
        <v>104</v>
      </c>
      <c r="E383" t="s">
        <v>173</v>
      </c>
      <c r="F383" t="s">
        <v>321</v>
      </c>
      <c r="G383">
        <v>4</v>
      </c>
      <c r="H383" t="s">
        <v>137</v>
      </c>
      <c r="I383">
        <v>2</v>
      </c>
      <c r="J383">
        <v>0</v>
      </c>
      <c r="L383" s="1015">
        <v>0</v>
      </c>
      <c r="N383">
        <v>0</v>
      </c>
      <c r="O383">
        <v>0</v>
      </c>
      <c r="P383" t="e">
        <v>#DIV/0!</v>
      </c>
      <c r="Q383" t="s">
        <v>110</v>
      </c>
      <c r="R383">
        <v>0</v>
      </c>
      <c r="S383">
        <v>0</v>
      </c>
    </row>
    <row r="384" spans="1:19" ht="14.25">
      <c r="A384">
        <v>83</v>
      </c>
      <c r="B384" t="s">
        <v>322</v>
      </c>
      <c r="C384" s="1036" t="s">
        <v>133</v>
      </c>
      <c r="D384" t="s">
        <v>104</v>
      </c>
      <c r="E384" t="s">
        <v>173</v>
      </c>
      <c r="F384" t="s">
        <v>323</v>
      </c>
      <c r="G384">
        <v>4</v>
      </c>
      <c r="H384" t="s">
        <v>137</v>
      </c>
      <c r="I384">
        <v>2</v>
      </c>
      <c r="J384">
        <v>0</v>
      </c>
      <c r="L384" s="1015">
        <v>0</v>
      </c>
      <c r="N384">
        <v>0</v>
      </c>
      <c r="O384">
        <v>0</v>
      </c>
      <c r="P384" t="e">
        <v>#DIV/0!</v>
      </c>
      <c r="Q384" t="s">
        <v>110</v>
      </c>
      <c r="R384">
        <v>0</v>
      </c>
      <c r="S384">
        <v>0</v>
      </c>
    </row>
    <row r="385" spans="1:19" ht="14.25">
      <c r="A385">
        <v>84</v>
      </c>
      <c r="B385" t="s">
        <v>324</v>
      </c>
      <c r="C385" s="1036" t="s">
        <v>133</v>
      </c>
      <c r="D385" t="s">
        <v>104</v>
      </c>
      <c r="E385" t="s">
        <v>173</v>
      </c>
      <c r="F385" t="s">
        <v>325</v>
      </c>
      <c r="G385">
        <v>4</v>
      </c>
      <c r="H385" t="s">
        <v>137</v>
      </c>
      <c r="I385">
        <v>3</v>
      </c>
      <c r="J385">
        <v>1</v>
      </c>
      <c r="L385" s="1015">
        <v>0.33333333333333331</v>
      </c>
      <c r="N385">
        <v>1</v>
      </c>
      <c r="O385">
        <v>0</v>
      </c>
      <c r="P385">
        <v>0</v>
      </c>
      <c r="Q385" t="s">
        <v>110</v>
      </c>
      <c r="R385">
        <v>-1</v>
      </c>
      <c r="S385">
        <v>-1</v>
      </c>
    </row>
    <row r="386" spans="1:19" ht="14.25">
      <c r="A386">
        <v>85</v>
      </c>
      <c r="B386" t="s">
        <v>326</v>
      </c>
      <c r="C386" s="1036" t="s">
        <v>133</v>
      </c>
      <c r="D386" t="s">
        <v>104</v>
      </c>
      <c r="E386" t="s">
        <v>173</v>
      </c>
      <c r="F386" t="s">
        <v>327</v>
      </c>
      <c r="G386">
        <v>4</v>
      </c>
      <c r="H386" t="s">
        <v>137</v>
      </c>
      <c r="I386">
        <v>1</v>
      </c>
      <c r="J386">
        <v>1</v>
      </c>
      <c r="L386" s="1015">
        <v>1</v>
      </c>
      <c r="N386">
        <v>1</v>
      </c>
      <c r="O386">
        <v>0</v>
      </c>
      <c r="P386">
        <v>0</v>
      </c>
      <c r="Q386" t="s">
        <v>110</v>
      </c>
      <c r="R386">
        <v>-1</v>
      </c>
      <c r="S386">
        <v>-1</v>
      </c>
    </row>
    <row r="387" spans="1:19" ht="14.25">
      <c r="A387">
        <v>86</v>
      </c>
      <c r="B387" t="s">
        <v>328</v>
      </c>
      <c r="C387" s="1036" t="s">
        <v>133</v>
      </c>
      <c r="D387" t="s">
        <v>104</v>
      </c>
      <c r="E387" t="s">
        <v>173</v>
      </c>
      <c r="F387" t="s">
        <v>329</v>
      </c>
      <c r="G387">
        <v>4</v>
      </c>
      <c r="H387" t="s">
        <v>137</v>
      </c>
      <c r="I387">
        <v>2</v>
      </c>
      <c r="J387">
        <v>0</v>
      </c>
      <c r="L387" s="1015">
        <v>0</v>
      </c>
      <c r="N387">
        <v>0</v>
      </c>
      <c r="O387">
        <v>0</v>
      </c>
      <c r="P387" t="e">
        <v>#DIV/0!</v>
      </c>
      <c r="Q387" t="s">
        <v>110</v>
      </c>
      <c r="R387">
        <v>0</v>
      </c>
      <c r="S387">
        <v>0</v>
      </c>
    </row>
    <row r="388" spans="1:19" ht="14.25">
      <c r="A388">
        <v>87</v>
      </c>
      <c r="B388" t="s">
        <v>330</v>
      </c>
      <c r="C388" s="1036" t="s">
        <v>133</v>
      </c>
      <c r="D388" t="s">
        <v>104</v>
      </c>
      <c r="E388" t="s">
        <v>173</v>
      </c>
      <c r="F388" t="s">
        <v>331</v>
      </c>
      <c r="G388">
        <v>4</v>
      </c>
      <c r="H388" t="s">
        <v>137</v>
      </c>
      <c r="I388">
        <v>1</v>
      </c>
      <c r="J388">
        <v>0</v>
      </c>
      <c r="L388" s="1015">
        <v>0</v>
      </c>
      <c r="N388">
        <v>0</v>
      </c>
      <c r="O388">
        <v>0</v>
      </c>
      <c r="P388" t="e">
        <v>#DIV/0!</v>
      </c>
      <c r="Q388" t="s">
        <v>110</v>
      </c>
      <c r="R388">
        <v>0</v>
      </c>
      <c r="S388">
        <v>0</v>
      </c>
    </row>
    <row r="389" spans="1:19" ht="14.25">
      <c r="A389">
        <v>88</v>
      </c>
      <c r="B389" t="s">
        <v>332</v>
      </c>
      <c r="C389" s="1036" t="s">
        <v>133</v>
      </c>
      <c r="D389" t="s">
        <v>104</v>
      </c>
      <c r="E389" t="s">
        <v>173</v>
      </c>
      <c r="F389" t="s">
        <v>333</v>
      </c>
      <c r="G389">
        <v>4</v>
      </c>
      <c r="H389" t="s">
        <v>137</v>
      </c>
      <c r="I389">
        <v>2</v>
      </c>
      <c r="J389">
        <v>0</v>
      </c>
      <c r="L389" s="1015">
        <v>0</v>
      </c>
      <c r="N389">
        <v>0</v>
      </c>
      <c r="O389">
        <v>0</v>
      </c>
      <c r="P389" t="e">
        <v>#DIV/0!</v>
      </c>
      <c r="Q389" t="s">
        <v>110</v>
      </c>
      <c r="R389">
        <v>0</v>
      </c>
      <c r="S389">
        <v>0</v>
      </c>
    </row>
    <row r="390" spans="1:19" ht="14.25">
      <c r="A390">
        <v>89</v>
      </c>
      <c r="B390" t="s">
        <v>334</v>
      </c>
      <c r="C390" s="1036" t="s">
        <v>133</v>
      </c>
      <c r="D390" t="s">
        <v>104</v>
      </c>
      <c r="E390" t="s">
        <v>155</v>
      </c>
      <c r="F390" t="s">
        <v>335</v>
      </c>
      <c r="G390">
        <v>4</v>
      </c>
      <c r="H390" t="s">
        <v>137</v>
      </c>
      <c r="I390">
        <v>2</v>
      </c>
      <c r="J390">
        <v>0</v>
      </c>
      <c r="L390" s="1015">
        <v>0</v>
      </c>
      <c r="N390">
        <v>0</v>
      </c>
      <c r="O390">
        <v>0</v>
      </c>
      <c r="P390" t="e">
        <v>#DIV/0!</v>
      </c>
      <c r="Q390" t="s">
        <v>110</v>
      </c>
      <c r="R390">
        <v>0</v>
      </c>
      <c r="S390">
        <v>0</v>
      </c>
    </row>
    <row r="391" spans="1:19" ht="14.25">
      <c r="A391">
        <v>90</v>
      </c>
      <c r="B391" t="s">
        <v>336</v>
      </c>
      <c r="C391" s="1036" t="s">
        <v>133</v>
      </c>
      <c r="D391" t="s">
        <v>104</v>
      </c>
      <c r="E391" t="s">
        <v>155</v>
      </c>
      <c r="F391" t="s">
        <v>337</v>
      </c>
      <c r="G391">
        <v>4</v>
      </c>
      <c r="H391" t="s">
        <v>137</v>
      </c>
      <c r="I391">
        <v>4</v>
      </c>
      <c r="J391">
        <v>0</v>
      </c>
      <c r="L391" s="1015">
        <v>0</v>
      </c>
      <c r="N391">
        <v>0</v>
      </c>
      <c r="O391">
        <v>0</v>
      </c>
      <c r="P391" t="e">
        <v>#DIV/0!</v>
      </c>
      <c r="Q391" t="s">
        <v>110</v>
      </c>
      <c r="R391">
        <v>0</v>
      </c>
      <c r="S391">
        <v>0</v>
      </c>
    </row>
    <row r="392" spans="1:19" ht="14.25">
      <c r="A392">
        <v>91</v>
      </c>
      <c r="B392" t="s">
        <v>338</v>
      </c>
      <c r="C392" s="1036" t="s">
        <v>133</v>
      </c>
      <c r="D392" t="s">
        <v>104</v>
      </c>
      <c r="E392" t="s">
        <v>155</v>
      </c>
      <c r="F392" t="s">
        <v>339</v>
      </c>
      <c r="G392">
        <v>4</v>
      </c>
      <c r="H392" t="s">
        <v>137</v>
      </c>
      <c r="I392">
        <v>2</v>
      </c>
      <c r="J392">
        <v>1</v>
      </c>
      <c r="L392" s="1015">
        <v>0.5</v>
      </c>
      <c r="N392">
        <v>1</v>
      </c>
      <c r="O392">
        <v>0</v>
      </c>
      <c r="P392">
        <v>0</v>
      </c>
      <c r="Q392" t="s">
        <v>110</v>
      </c>
      <c r="R392">
        <v>-1</v>
      </c>
      <c r="S392">
        <v>-1</v>
      </c>
    </row>
    <row r="393" spans="1:19" ht="14.25">
      <c r="A393">
        <v>92</v>
      </c>
      <c r="B393" t="s">
        <v>340</v>
      </c>
      <c r="C393" s="1036" t="s">
        <v>133</v>
      </c>
      <c r="D393" t="s">
        <v>104</v>
      </c>
      <c r="E393" t="s">
        <v>155</v>
      </c>
      <c r="F393" t="s">
        <v>341</v>
      </c>
      <c r="G393">
        <v>4</v>
      </c>
      <c r="H393" t="s">
        <v>137</v>
      </c>
      <c r="I393">
        <v>3</v>
      </c>
      <c r="J393">
        <v>1</v>
      </c>
      <c r="L393" s="1015">
        <v>0.33333333333333331</v>
      </c>
      <c r="N393">
        <v>1</v>
      </c>
      <c r="O393">
        <v>0</v>
      </c>
      <c r="P393">
        <v>0</v>
      </c>
      <c r="Q393" t="s">
        <v>110</v>
      </c>
      <c r="R393">
        <v>-1</v>
      </c>
      <c r="S393">
        <v>-1</v>
      </c>
    </row>
    <row r="394" spans="1:19" ht="14.25">
      <c r="A394">
        <v>93</v>
      </c>
      <c r="B394" t="s">
        <v>342</v>
      </c>
      <c r="C394" s="1036" t="s">
        <v>133</v>
      </c>
      <c r="D394" t="s">
        <v>104</v>
      </c>
      <c r="E394" t="s">
        <v>155</v>
      </c>
      <c r="F394" t="s">
        <v>343</v>
      </c>
      <c r="G394">
        <v>4</v>
      </c>
      <c r="H394" t="s">
        <v>137</v>
      </c>
      <c r="I394">
        <v>2</v>
      </c>
      <c r="J394">
        <v>0</v>
      </c>
      <c r="L394" s="1015">
        <v>0</v>
      </c>
      <c r="N394">
        <v>0</v>
      </c>
      <c r="O394">
        <v>0</v>
      </c>
      <c r="P394" t="e">
        <v>#DIV/0!</v>
      </c>
      <c r="Q394" t="s">
        <v>110</v>
      </c>
      <c r="R394">
        <v>0</v>
      </c>
      <c r="S394">
        <v>0</v>
      </c>
    </row>
    <row r="395" spans="1:19" ht="14.25">
      <c r="A395">
        <v>94</v>
      </c>
      <c r="B395" t="s">
        <v>344</v>
      </c>
      <c r="C395" s="1036" t="s">
        <v>133</v>
      </c>
      <c r="D395" t="s">
        <v>104</v>
      </c>
      <c r="E395" t="s">
        <v>155</v>
      </c>
      <c r="F395" t="s">
        <v>345</v>
      </c>
      <c r="G395">
        <v>4</v>
      </c>
      <c r="H395" t="s">
        <v>137</v>
      </c>
      <c r="I395">
        <v>3</v>
      </c>
      <c r="J395">
        <v>0</v>
      </c>
      <c r="L395" s="1015">
        <v>0</v>
      </c>
      <c r="N395">
        <v>0</v>
      </c>
      <c r="O395">
        <v>0</v>
      </c>
      <c r="P395" t="e">
        <v>#DIV/0!</v>
      </c>
      <c r="Q395" t="s">
        <v>110</v>
      </c>
      <c r="R395">
        <v>0</v>
      </c>
      <c r="S395">
        <v>0</v>
      </c>
    </row>
    <row r="396" spans="1:19" ht="14.25">
      <c r="A396">
        <v>95</v>
      </c>
      <c r="B396" t="s">
        <v>346</v>
      </c>
      <c r="C396" s="1036" t="s">
        <v>133</v>
      </c>
      <c r="D396" t="s">
        <v>104</v>
      </c>
      <c r="E396" t="s">
        <v>155</v>
      </c>
      <c r="F396" t="s">
        <v>347</v>
      </c>
      <c r="G396">
        <v>4</v>
      </c>
      <c r="H396" t="s">
        <v>137</v>
      </c>
      <c r="I396">
        <v>2</v>
      </c>
      <c r="J396">
        <v>0</v>
      </c>
      <c r="L396" s="1015">
        <v>0</v>
      </c>
      <c r="N396">
        <v>0</v>
      </c>
      <c r="O396">
        <v>0</v>
      </c>
      <c r="P396" t="e">
        <v>#DIV/0!</v>
      </c>
      <c r="Q396" t="s">
        <v>110</v>
      </c>
      <c r="R396">
        <v>0</v>
      </c>
      <c r="S396">
        <v>0</v>
      </c>
    </row>
    <row r="397" spans="1:19" ht="14.25">
      <c r="A397">
        <v>96</v>
      </c>
      <c r="B397" t="s">
        <v>348</v>
      </c>
      <c r="C397" s="1036" t="s">
        <v>133</v>
      </c>
      <c r="D397" t="s">
        <v>104</v>
      </c>
      <c r="E397" t="s">
        <v>155</v>
      </c>
      <c r="F397" t="s">
        <v>349</v>
      </c>
      <c r="G397">
        <v>4</v>
      </c>
      <c r="H397" t="s">
        <v>137</v>
      </c>
      <c r="I397">
        <v>2</v>
      </c>
      <c r="J397">
        <v>0</v>
      </c>
      <c r="L397" s="1015">
        <v>0</v>
      </c>
      <c r="N397">
        <v>0</v>
      </c>
      <c r="O397">
        <v>0</v>
      </c>
      <c r="P397" t="e">
        <v>#DIV/0!</v>
      </c>
      <c r="Q397" t="s">
        <v>110</v>
      </c>
      <c r="R397">
        <v>0</v>
      </c>
      <c r="S397">
        <v>0</v>
      </c>
    </row>
    <row r="398" spans="1:19" ht="14.25">
      <c r="A398">
        <v>97</v>
      </c>
      <c r="B398" t="s">
        <v>350</v>
      </c>
      <c r="C398" s="1036" t="s">
        <v>133</v>
      </c>
      <c r="D398" t="s">
        <v>104</v>
      </c>
      <c r="E398" t="s">
        <v>155</v>
      </c>
      <c r="F398" t="s">
        <v>351</v>
      </c>
      <c r="G398">
        <v>4</v>
      </c>
      <c r="H398" t="s">
        <v>137</v>
      </c>
      <c r="I398">
        <v>2</v>
      </c>
      <c r="J398">
        <v>0</v>
      </c>
      <c r="L398" s="1015">
        <v>0</v>
      </c>
      <c r="N398">
        <v>0</v>
      </c>
      <c r="O398">
        <v>0</v>
      </c>
      <c r="P398" t="e">
        <v>#DIV/0!</v>
      </c>
      <c r="Q398" t="s">
        <v>110</v>
      </c>
      <c r="R398">
        <v>0</v>
      </c>
      <c r="S398">
        <v>0</v>
      </c>
    </row>
    <row r="399" spans="1:19" ht="14.25">
      <c r="A399">
        <v>98</v>
      </c>
      <c r="B399" t="s">
        <v>352</v>
      </c>
      <c r="C399" s="1036" t="s">
        <v>133</v>
      </c>
      <c r="D399" t="s">
        <v>104</v>
      </c>
      <c r="E399" t="s">
        <v>157</v>
      </c>
      <c r="F399" t="s">
        <v>353</v>
      </c>
      <c r="G399">
        <v>4</v>
      </c>
      <c r="H399" t="s">
        <v>137</v>
      </c>
      <c r="I399">
        <v>1</v>
      </c>
      <c r="J399">
        <v>0</v>
      </c>
      <c r="L399" s="1015">
        <v>0</v>
      </c>
      <c r="N399">
        <v>0</v>
      </c>
      <c r="O399">
        <v>0</v>
      </c>
      <c r="P399" t="e">
        <v>#DIV/0!</v>
      </c>
      <c r="Q399" t="s">
        <v>110</v>
      </c>
      <c r="R399">
        <v>0</v>
      </c>
      <c r="S399">
        <v>0</v>
      </c>
    </row>
    <row r="400" spans="1:19" ht="14.25">
      <c r="A400">
        <v>99</v>
      </c>
      <c r="B400" t="s">
        <v>354</v>
      </c>
      <c r="C400" s="1036" t="s">
        <v>133</v>
      </c>
      <c r="D400" t="s">
        <v>104</v>
      </c>
      <c r="E400" t="s">
        <v>168</v>
      </c>
      <c r="F400" t="s">
        <v>355</v>
      </c>
      <c r="G400">
        <v>4</v>
      </c>
      <c r="H400" t="s">
        <v>137</v>
      </c>
      <c r="I400">
        <v>6</v>
      </c>
      <c r="J400">
        <v>2</v>
      </c>
      <c r="L400" s="1015">
        <v>0.33333333333333331</v>
      </c>
      <c r="N400">
        <v>1</v>
      </c>
      <c r="O400">
        <v>0</v>
      </c>
      <c r="P400">
        <v>0</v>
      </c>
      <c r="Q400" t="s">
        <v>110</v>
      </c>
      <c r="R400">
        <v>-1</v>
      </c>
      <c r="S400">
        <v>-1</v>
      </c>
    </row>
    <row r="401" spans="1:19" ht="14.25">
      <c r="A401">
        <v>100</v>
      </c>
      <c r="B401" t="s">
        <v>356</v>
      </c>
      <c r="C401" s="1036" t="s">
        <v>133</v>
      </c>
      <c r="D401" t="s">
        <v>104</v>
      </c>
      <c r="E401" t="s">
        <v>168</v>
      </c>
      <c r="F401" t="s">
        <v>357</v>
      </c>
      <c r="G401">
        <v>4</v>
      </c>
      <c r="H401" t="s">
        <v>137</v>
      </c>
      <c r="I401">
        <v>2</v>
      </c>
      <c r="J401">
        <v>1</v>
      </c>
      <c r="L401" s="1015">
        <v>0.5</v>
      </c>
      <c r="N401">
        <v>0</v>
      </c>
      <c r="O401">
        <v>0</v>
      </c>
      <c r="P401" t="e">
        <v>#DIV/0!</v>
      </c>
      <c r="Q401" t="s">
        <v>110</v>
      </c>
      <c r="R401">
        <v>0</v>
      </c>
      <c r="S401">
        <v>0</v>
      </c>
    </row>
    <row r="402" spans="1:19" ht="14.25">
      <c r="A402">
        <v>1</v>
      </c>
      <c r="B402" t="s">
        <v>154</v>
      </c>
      <c r="C402" s="1036" t="s">
        <v>133</v>
      </c>
      <c r="D402" t="s">
        <v>104</v>
      </c>
      <c r="E402" t="s">
        <v>155</v>
      </c>
      <c r="F402" t="s">
        <v>156</v>
      </c>
      <c r="G402">
        <v>5</v>
      </c>
      <c r="H402" t="s">
        <v>138</v>
      </c>
      <c r="I402">
        <v>2</v>
      </c>
      <c r="J402">
        <v>0</v>
      </c>
      <c r="L402" s="1015">
        <v>0</v>
      </c>
      <c r="N402">
        <v>0</v>
      </c>
      <c r="O402">
        <v>0</v>
      </c>
      <c r="P402" t="e">
        <v>#DIV/0!</v>
      </c>
      <c r="Q402" t="s">
        <v>105</v>
      </c>
      <c r="R402">
        <v>0</v>
      </c>
      <c r="S402">
        <v>0</v>
      </c>
    </row>
    <row r="403" spans="1:19" ht="14.25">
      <c r="A403">
        <v>2</v>
      </c>
      <c r="B403" t="s">
        <v>154</v>
      </c>
      <c r="C403" s="1036" t="s">
        <v>133</v>
      </c>
      <c r="D403" t="s">
        <v>104</v>
      </c>
      <c r="E403" t="s">
        <v>157</v>
      </c>
      <c r="F403" t="s">
        <v>158</v>
      </c>
      <c r="G403">
        <v>5</v>
      </c>
      <c r="H403" t="s">
        <v>138</v>
      </c>
      <c r="I403">
        <v>1</v>
      </c>
      <c r="J403">
        <v>0</v>
      </c>
      <c r="L403" s="1015">
        <v>0</v>
      </c>
      <c r="N403">
        <v>0</v>
      </c>
      <c r="O403">
        <v>0</v>
      </c>
      <c r="P403" t="e">
        <v>#DIV/0!</v>
      </c>
      <c r="Q403" t="s">
        <v>105</v>
      </c>
      <c r="R403">
        <v>0</v>
      </c>
      <c r="S403">
        <v>0</v>
      </c>
    </row>
    <row r="404" spans="1:19" ht="14.25">
      <c r="A404">
        <v>3</v>
      </c>
      <c r="B404" t="s">
        <v>159</v>
      </c>
      <c r="C404" s="1036" t="s">
        <v>133</v>
      </c>
      <c r="D404" t="s">
        <v>104</v>
      </c>
      <c r="E404" t="s">
        <v>157</v>
      </c>
      <c r="F404" t="s">
        <v>160</v>
      </c>
      <c r="G404">
        <v>5</v>
      </c>
      <c r="H404" t="s">
        <v>138</v>
      </c>
      <c r="I404">
        <v>2</v>
      </c>
      <c r="J404">
        <v>0</v>
      </c>
      <c r="L404" s="1015">
        <v>0</v>
      </c>
      <c r="N404">
        <v>0</v>
      </c>
      <c r="O404">
        <v>0</v>
      </c>
      <c r="P404" t="e">
        <v>#DIV/0!</v>
      </c>
      <c r="Q404" t="s">
        <v>105</v>
      </c>
      <c r="R404">
        <v>0</v>
      </c>
      <c r="S404">
        <v>0</v>
      </c>
    </row>
    <row r="405" spans="1:19" ht="14.25">
      <c r="A405">
        <v>4</v>
      </c>
      <c r="B405" t="s">
        <v>161</v>
      </c>
      <c r="C405" s="1036" t="s">
        <v>133</v>
      </c>
      <c r="D405" t="s">
        <v>104</v>
      </c>
      <c r="E405" t="s">
        <v>157</v>
      </c>
      <c r="F405" t="s">
        <v>162</v>
      </c>
      <c r="G405">
        <v>5</v>
      </c>
      <c r="H405" t="s">
        <v>138</v>
      </c>
      <c r="I405">
        <v>2</v>
      </c>
      <c r="J405">
        <v>0</v>
      </c>
      <c r="L405" s="1015">
        <v>0</v>
      </c>
      <c r="N405">
        <v>0</v>
      </c>
      <c r="O405">
        <v>0</v>
      </c>
      <c r="P405" t="e">
        <v>#DIV/0!</v>
      </c>
      <c r="Q405" t="s">
        <v>105</v>
      </c>
      <c r="R405">
        <v>0</v>
      </c>
      <c r="S405">
        <v>0</v>
      </c>
    </row>
    <row r="406" spans="1:19" ht="14.25">
      <c r="A406">
        <v>5</v>
      </c>
      <c r="B406" t="s">
        <v>161</v>
      </c>
      <c r="C406" s="1036" t="s">
        <v>133</v>
      </c>
      <c r="D406" t="s">
        <v>104</v>
      </c>
      <c r="E406" t="s">
        <v>155</v>
      </c>
      <c r="F406" t="s">
        <v>163</v>
      </c>
      <c r="G406">
        <v>5</v>
      </c>
      <c r="H406" t="s">
        <v>138</v>
      </c>
      <c r="I406">
        <v>2</v>
      </c>
      <c r="J406">
        <v>0</v>
      </c>
      <c r="L406" s="1015">
        <v>0</v>
      </c>
      <c r="N406">
        <v>0</v>
      </c>
      <c r="O406">
        <v>0</v>
      </c>
      <c r="P406" t="e">
        <v>#DIV/0!</v>
      </c>
      <c r="Q406" t="s">
        <v>105</v>
      </c>
      <c r="R406">
        <v>0</v>
      </c>
      <c r="S406">
        <v>0</v>
      </c>
    </row>
    <row r="407" spans="1:19" ht="14.25">
      <c r="A407">
        <v>6</v>
      </c>
      <c r="B407" t="s">
        <v>164</v>
      </c>
      <c r="C407" s="1036" t="s">
        <v>133</v>
      </c>
      <c r="D407" t="s">
        <v>104</v>
      </c>
      <c r="E407" t="s">
        <v>157</v>
      </c>
      <c r="F407" t="s">
        <v>165</v>
      </c>
      <c r="G407">
        <v>5</v>
      </c>
      <c r="H407" t="s">
        <v>138</v>
      </c>
      <c r="I407">
        <v>6</v>
      </c>
      <c r="J407">
        <v>2</v>
      </c>
      <c r="L407" s="1015">
        <v>0.33333333333333331</v>
      </c>
      <c r="N407">
        <v>0</v>
      </c>
      <c r="O407">
        <v>0</v>
      </c>
      <c r="P407" t="e">
        <v>#DIV/0!</v>
      </c>
      <c r="Q407" t="s">
        <v>105</v>
      </c>
      <c r="R407">
        <v>0</v>
      </c>
      <c r="S407">
        <v>0</v>
      </c>
    </row>
    <row r="408" spans="1:19" ht="14.25">
      <c r="A408">
        <v>7</v>
      </c>
      <c r="B408" t="s">
        <v>164</v>
      </c>
      <c r="C408" s="1036" t="s">
        <v>133</v>
      </c>
      <c r="D408" t="s">
        <v>104</v>
      </c>
      <c r="E408" t="s">
        <v>155</v>
      </c>
      <c r="F408" t="s">
        <v>166</v>
      </c>
      <c r="G408">
        <v>5</v>
      </c>
      <c r="H408" t="s">
        <v>138</v>
      </c>
      <c r="I408">
        <v>1</v>
      </c>
      <c r="J408">
        <v>0</v>
      </c>
      <c r="L408" s="1015">
        <v>0</v>
      </c>
      <c r="N408">
        <v>0</v>
      </c>
      <c r="O408">
        <v>0</v>
      </c>
      <c r="P408" t="e">
        <v>#DIV/0!</v>
      </c>
      <c r="Q408" t="s">
        <v>107</v>
      </c>
      <c r="R408">
        <v>0</v>
      </c>
      <c r="S408">
        <v>0</v>
      </c>
    </row>
    <row r="409" spans="1:19" ht="14.25">
      <c r="A409">
        <v>8</v>
      </c>
      <c r="B409" t="s">
        <v>167</v>
      </c>
      <c r="C409" s="1036" t="s">
        <v>133</v>
      </c>
      <c r="D409" t="s">
        <v>104</v>
      </c>
      <c r="E409" t="s">
        <v>168</v>
      </c>
      <c r="F409" t="s">
        <v>169</v>
      </c>
      <c r="G409">
        <v>5</v>
      </c>
      <c r="H409" t="s">
        <v>138</v>
      </c>
      <c r="I409">
        <v>2</v>
      </c>
      <c r="J409">
        <v>0</v>
      </c>
      <c r="L409" s="1015">
        <v>0</v>
      </c>
      <c r="N409">
        <v>0</v>
      </c>
      <c r="O409">
        <v>0</v>
      </c>
      <c r="P409" t="e">
        <v>#DIV/0!</v>
      </c>
      <c r="Q409" t="s">
        <v>108</v>
      </c>
      <c r="R409">
        <v>0</v>
      </c>
      <c r="S409">
        <v>0</v>
      </c>
    </row>
    <row r="410" spans="1:19" ht="14.25">
      <c r="A410">
        <v>9</v>
      </c>
      <c r="B410" t="s">
        <v>170</v>
      </c>
      <c r="C410" s="1036" t="s">
        <v>133</v>
      </c>
      <c r="D410" t="s">
        <v>104</v>
      </c>
      <c r="E410" t="s">
        <v>155</v>
      </c>
      <c r="F410" t="s">
        <v>171</v>
      </c>
      <c r="G410">
        <v>5</v>
      </c>
      <c r="H410" t="s">
        <v>138</v>
      </c>
      <c r="I410">
        <v>1</v>
      </c>
      <c r="J410">
        <v>0</v>
      </c>
      <c r="L410" s="1015">
        <v>0</v>
      </c>
      <c r="N410">
        <v>0</v>
      </c>
      <c r="O410">
        <v>0</v>
      </c>
      <c r="P410" t="e">
        <v>#DIV/0!</v>
      </c>
      <c r="Q410" t="s">
        <v>108</v>
      </c>
      <c r="R410">
        <v>0</v>
      </c>
      <c r="S410">
        <v>0</v>
      </c>
    </row>
    <row r="411" spans="1:19" ht="14.25">
      <c r="A411">
        <v>10</v>
      </c>
      <c r="B411" t="s">
        <v>172</v>
      </c>
      <c r="C411" s="1036" t="s">
        <v>133</v>
      </c>
      <c r="D411" t="s">
        <v>104</v>
      </c>
      <c r="E411" t="s">
        <v>173</v>
      </c>
      <c r="F411" t="s">
        <v>174</v>
      </c>
      <c r="G411">
        <v>5</v>
      </c>
      <c r="H411" t="s">
        <v>138</v>
      </c>
      <c r="I411">
        <v>1</v>
      </c>
      <c r="J411">
        <v>0</v>
      </c>
      <c r="L411" s="1015">
        <v>0</v>
      </c>
      <c r="N411">
        <v>0</v>
      </c>
      <c r="O411">
        <v>0</v>
      </c>
      <c r="P411" t="e">
        <v>#DIV/0!</v>
      </c>
      <c r="Q411" t="s">
        <v>108</v>
      </c>
      <c r="R411">
        <v>0</v>
      </c>
      <c r="S411">
        <v>0</v>
      </c>
    </row>
    <row r="412" spans="1:19" ht="14.25">
      <c r="A412">
        <v>11</v>
      </c>
      <c r="B412" t="s">
        <v>175</v>
      </c>
      <c r="C412" s="1036" t="s">
        <v>133</v>
      </c>
      <c r="D412" t="s">
        <v>104</v>
      </c>
      <c r="E412" t="s">
        <v>176</v>
      </c>
      <c r="F412" t="s">
        <v>177</v>
      </c>
      <c r="G412">
        <v>5</v>
      </c>
      <c r="H412" t="s">
        <v>138</v>
      </c>
      <c r="I412">
        <v>1</v>
      </c>
      <c r="J412">
        <v>0</v>
      </c>
      <c r="L412" s="1015">
        <v>0</v>
      </c>
      <c r="N412">
        <v>0</v>
      </c>
      <c r="O412">
        <v>0</v>
      </c>
      <c r="P412" t="e">
        <v>#DIV/0!</v>
      </c>
      <c r="Q412" t="s">
        <v>108</v>
      </c>
      <c r="R412">
        <v>0</v>
      </c>
      <c r="S412">
        <v>0</v>
      </c>
    </row>
    <row r="413" spans="1:19" ht="14.25">
      <c r="A413">
        <v>12</v>
      </c>
      <c r="B413" t="s">
        <v>178</v>
      </c>
      <c r="C413" s="1036" t="s">
        <v>133</v>
      </c>
      <c r="D413" t="s">
        <v>104</v>
      </c>
      <c r="E413" t="s">
        <v>168</v>
      </c>
      <c r="F413" t="s">
        <v>179</v>
      </c>
      <c r="G413">
        <v>5</v>
      </c>
      <c r="H413" t="s">
        <v>138</v>
      </c>
      <c r="I413">
        <v>1</v>
      </c>
      <c r="J413">
        <v>0</v>
      </c>
      <c r="L413" s="1015">
        <v>0</v>
      </c>
      <c r="N413">
        <v>0</v>
      </c>
      <c r="O413">
        <v>0</v>
      </c>
      <c r="P413" t="e">
        <v>#DIV/0!</v>
      </c>
      <c r="Q413" t="s">
        <v>108</v>
      </c>
      <c r="R413">
        <v>0</v>
      </c>
      <c r="S413">
        <v>0</v>
      </c>
    </row>
    <row r="414" spans="1:19" ht="14.25">
      <c r="A414">
        <v>13</v>
      </c>
      <c r="B414" t="s">
        <v>180</v>
      </c>
      <c r="C414" s="1036" t="s">
        <v>133</v>
      </c>
      <c r="D414" t="s">
        <v>104</v>
      </c>
      <c r="E414" t="s">
        <v>157</v>
      </c>
      <c r="F414" t="s">
        <v>181</v>
      </c>
      <c r="G414">
        <v>5</v>
      </c>
      <c r="H414" t="s">
        <v>138</v>
      </c>
      <c r="I414">
        <v>2</v>
      </c>
      <c r="J414">
        <v>0</v>
      </c>
      <c r="L414" s="1015">
        <v>0</v>
      </c>
      <c r="N414">
        <v>0</v>
      </c>
      <c r="O414">
        <v>0</v>
      </c>
      <c r="P414" t="e">
        <v>#DIV/0!</v>
      </c>
      <c r="Q414" t="s">
        <v>108</v>
      </c>
      <c r="R414">
        <v>0</v>
      </c>
      <c r="S414">
        <v>0</v>
      </c>
    </row>
    <row r="415" spans="1:19" ht="14.25">
      <c r="A415">
        <v>14</v>
      </c>
      <c r="B415" t="s">
        <v>182</v>
      </c>
      <c r="C415" s="1036" t="s">
        <v>133</v>
      </c>
      <c r="D415" t="s">
        <v>104</v>
      </c>
      <c r="E415" t="s">
        <v>168</v>
      </c>
      <c r="F415" t="s">
        <v>183</v>
      </c>
      <c r="G415">
        <v>5</v>
      </c>
      <c r="H415" t="s">
        <v>138</v>
      </c>
      <c r="I415">
        <v>1</v>
      </c>
      <c r="J415">
        <v>0</v>
      </c>
      <c r="L415" s="1015">
        <v>0</v>
      </c>
      <c r="N415">
        <v>0</v>
      </c>
      <c r="O415">
        <v>0</v>
      </c>
      <c r="P415" t="e">
        <v>#DIV/0!</v>
      </c>
      <c r="Q415" t="s">
        <v>107</v>
      </c>
      <c r="R415">
        <v>0</v>
      </c>
      <c r="S415">
        <v>0</v>
      </c>
    </row>
    <row r="416" spans="1:19" ht="14.25">
      <c r="A416">
        <v>15</v>
      </c>
      <c r="B416" t="s">
        <v>184</v>
      </c>
      <c r="C416" s="1036" t="s">
        <v>133</v>
      </c>
      <c r="D416" t="s">
        <v>104</v>
      </c>
      <c r="E416" t="s">
        <v>168</v>
      </c>
      <c r="F416" t="s">
        <v>185</v>
      </c>
      <c r="G416">
        <v>5</v>
      </c>
      <c r="H416" t="s">
        <v>138</v>
      </c>
      <c r="I416">
        <v>4</v>
      </c>
      <c r="J416">
        <v>0</v>
      </c>
      <c r="L416" s="1015">
        <v>0</v>
      </c>
      <c r="N416">
        <v>0</v>
      </c>
      <c r="O416">
        <v>0</v>
      </c>
      <c r="P416" t="e">
        <v>#DIV/0!</v>
      </c>
      <c r="Q416" t="s">
        <v>108</v>
      </c>
      <c r="R416">
        <v>0</v>
      </c>
      <c r="S416">
        <v>0</v>
      </c>
    </row>
    <row r="417" spans="1:19" ht="14.25">
      <c r="A417">
        <v>16</v>
      </c>
      <c r="B417" t="s">
        <v>186</v>
      </c>
      <c r="C417" s="1036" t="s">
        <v>133</v>
      </c>
      <c r="D417" t="s">
        <v>104</v>
      </c>
      <c r="E417" t="s">
        <v>168</v>
      </c>
      <c r="F417" t="s">
        <v>187</v>
      </c>
      <c r="G417">
        <v>5</v>
      </c>
      <c r="H417" t="s">
        <v>138</v>
      </c>
      <c r="I417">
        <v>1</v>
      </c>
      <c r="J417">
        <v>0</v>
      </c>
      <c r="L417" s="1015">
        <v>0</v>
      </c>
      <c r="N417">
        <v>0</v>
      </c>
      <c r="O417">
        <v>0</v>
      </c>
      <c r="P417" t="e">
        <v>#DIV/0!</v>
      </c>
      <c r="Q417" t="s">
        <v>107</v>
      </c>
      <c r="R417">
        <v>0</v>
      </c>
      <c r="S417">
        <v>0</v>
      </c>
    </row>
    <row r="418" spans="1:19" ht="14.25">
      <c r="A418">
        <v>17</v>
      </c>
      <c r="B418" t="s">
        <v>188</v>
      </c>
      <c r="C418" s="1036" t="s">
        <v>133</v>
      </c>
      <c r="D418" t="s">
        <v>104</v>
      </c>
      <c r="E418" t="s">
        <v>168</v>
      </c>
      <c r="F418" t="s">
        <v>189</v>
      </c>
      <c r="G418">
        <v>5</v>
      </c>
      <c r="H418" t="s">
        <v>138</v>
      </c>
      <c r="I418">
        <v>2</v>
      </c>
      <c r="J418">
        <v>0</v>
      </c>
      <c r="L418" s="1015">
        <v>0</v>
      </c>
      <c r="N418">
        <v>0</v>
      </c>
      <c r="O418">
        <v>0</v>
      </c>
      <c r="P418" t="e">
        <v>#DIV/0!</v>
      </c>
      <c r="Q418" t="s">
        <v>108</v>
      </c>
      <c r="R418">
        <v>0</v>
      </c>
      <c r="S418">
        <v>0</v>
      </c>
    </row>
    <row r="419" spans="1:19" ht="14.25">
      <c r="A419">
        <v>18</v>
      </c>
      <c r="B419" t="s">
        <v>190</v>
      </c>
      <c r="C419" s="1036" t="s">
        <v>133</v>
      </c>
      <c r="D419" t="s">
        <v>104</v>
      </c>
      <c r="E419" t="s">
        <v>155</v>
      </c>
      <c r="F419" t="s">
        <v>191</v>
      </c>
      <c r="G419">
        <v>5</v>
      </c>
      <c r="H419" t="s">
        <v>138</v>
      </c>
      <c r="I419">
        <v>2</v>
      </c>
      <c r="J419">
        <v>1</v>
      </c>
      <c r="L419" s="1015">
        <v>0.5</v>
      </c>
      <c r="N419">
        <v>0</v>
      </c>
      <c r="O419">
        <v>0</v>
      </c>
      <c r="P419" t="e">
        <v>#DIV/0!</v>
      </c>
      <c r="Q419" t="s">
        <v>108</v>
      </c>
      <c r="R419">
        <v>-1</v>
      </c>
      <c r="S419">
        <v>0</v>
      </c>
    </row>
    <row r="420" spans="1:19" ht="14.25">
      <c r="A420">
        <v>19</v>
      </c>
      <c r="B420" t="s">
        <v>192</v>
      </c>
      <c r="C420" s="1036" t="s">
        <v>133</v>
      </c>
      <c r="D420" t="s">
        <v>104</v>
      </c>
      <c r="E420" t="s">
        <v>168</v>
      </c>
      <c r="F420" t="s">
        <v>193</v>
      </c>
      <c r="G420">
        <v>5</v>
      </c>
      <c r="H420" t="s">
        <v>138</v>
      </c>
      <c r="I420">
        <v>1</v>
      </c>
      <c r="J420">
        <v>0</v>
      </c>
      <c r="L420" s="1015">
        <v>0</v>
      </c>
      <c r="N420">
        <v>0</v>
      </c>
      <c r="O420">
        <v>0</v>
      </c>
      <c r="P420" t="e">
        <v>#DIV/0!</v>
      </c>
      <c r="Q420" t="s">
        <v>107</v>
      </c>
      <c r="R420">
        <v>0</v>
      </c>
      <c r="S420">
        <v>0</v>
      </c>
    </row>
    <row r="421" spans="1:19" ht="14.25">
      <c r="A421">
        <v>20</v>
      </c>
      <c r="B421" t="s">
        <v>194</v>
      </c>
      <c r="C421" s="1036" t="s">
        <v>133</v>
      </c>
      <c r="D421" t="s">
        <v>104</v>
      </c>
      <c r="E421" t="s">
        <v>168</v>
      </c>
      <c r="F421" t="s">
        <v>195</v>
      </c>
      <c r="G421">
        <v>5</v>
      </c>
      <c r="H421" t="s">
        <v>138</v>
      </c>
      <c r="I421">
        <v>1</v>
      </c>
      <c r="J421">
        <v>0</v>
      </c>
      <c r="L421" s="1015">
        <v>0</v>
      </c>
      <c r="N421">
        <v>0</v>
      </c>
      <c r="O421">
        <v>0</v>
      </c>
      <c r="P421" t="e">
        <v>#DIV/0!</v>
      </c>
      <c r="Q421" t="s">
        <v>107</v>
      </c>
      <c r="R421">
        <v>0</v>
      </c>
      <c r="S421">
        <v>0</v>
      </c>
    </row>
    <row r="422" spans="1:19" ht="14.25">
      <c r="A422">
        <v>21</v>
      </c>
      <c r="B422" t="s">
        <v>196</v>
      </c>
      <c r="C422" s="1036" t="s">
        <v>133</v>
      </c>
      <c r="D422" t="s">
        <v>104</v>
      </c>
      <c r="E422" t="s">
        <v>168</v>
      </c>
      <c r="F422" t="s">
        <v>197</v>
      </c>
      <c r="G422">
        <v>5</v>
      </c>
      <c r="H422" t="s">
        <v>138</v>
      </c>
      <c r="I422">
        <v>2</v>
      </c>
      <c r="J422">
        <v>0</v>
      </c>
      <c r="L422" s="1015">
        <v>0</v>
      </c>
      <c r="N422">
        <v>0</v>
      </c>
      <c r="O422">
        <v>0</v>
      </c>
      <c r="P422" t="e">
        <v>#DIV/0!</v>
      </c>
      <c r="Q422" t="s">
        <v>107</v>
      </c>
      <c r="R422">
        <v>0</v>
      </c>
      <c r="S422">
        <v>0</v>
      </c>
    </row>
    <row r="423" spans="1:19" ht="14.25">
      <c r="A423">
        <v>22</v>
      </c>
      <c r="B423" t="s">
        <v>198</v>
      </c>
      <c r="C423" s="1036" t="s">
        <v>133</v>
      </c>
      <c r="D423" t="s">
        <v>104</v>
      </c>
      <c r="E423" t="s">
        <v>168</v>
      </c>
      <c r="F423" t="s">
        <v>199</v>
      </c>
      <c r="G423">
        <v>5</v>
      </c>
      <c r="H423" t="s">
        <v>138</v>
      </c>
      <c r="I423">
        <v>2</v>
      </c>
      <c r="J423">
        <v>0</v>
      </c>
      <c r="L423" s="1015">
        <v>0</v>
      </c>
      <c r="N423">
        <v>0</v>
      </c>
      <c r="O423">
        <v>0</v>
      </c>
      <c r="P423" t="e">
        <v>#DIV/0!</v>
      </c>
      <c r="Q423" t="s">
        <v>107</v>
      </c>
      <c r="R423">
        <v>0</v>
      </c>
      <c r="S423">
        <v>0</v>
      </c>
    </row>
    <row r="424" spans="1:19" ht="14.25">
      <c r="A424">
        <v>23</v>
      </c>
      <c r="B424" t="s">
        <v>200</v>
      </c>
      <c r="C424" s="1036" t="s">
        <v>133</v>
      </c>
      <c r="D424" t="s">
        <v>104</v>
      </c>
      <c r="E424" t="s">
        <v>176</v>
      </c>
      <c r="F424" t="s">
        <v>201</v>
      </c>
      <c r="G424">
        <v>5</v>
      </c>
      <c r="H424" t="s">
        <v>138</v>
      </c>
      <c r="I424">
        <v>2</v>
      </c>
      <c r="J424">
        <v>0</v>
      </c>
      <c r="L424" s="1015">
        <v>0</v>
      </c>
      <c r="N424">
        <v>0</v>
      </c>
      <c r="O424">
        <v>0</v>
      </c>
      <c r="P424" t="e">
        <v>#DIV/0!</v>
      </c>
      <c r="Q424" t="s">
        <v>107</v>
      </c>
      <c r="R424">
        <v>0</v>
      </c>
      <c r="S424">
        <v>0</v>
      </c>
    </row>
    <row r="425" spans="1:19" ht="14.25">
      <c r="A425">
        <v>24</v>
      </c>
      <c r="B425" t="s">
        <v>202</v>
      </c>
      <c r="C425" s="1036" t="s">
        <v>133</v>
      </c>
      <c r="D425" t="s">
        <v>104</v>
      </c>
      <c r="E425" t="s">
        <v>168</v>
      </c>
      <c r="F425" t="s">
        <v>203</v>
      </c>
      <c r="G425">
        <v>5</v>
      </c>
      <c r="H425" t="s">
        <v>138</v>
      </c>
      <c r="I425">
        <v>1</v>
      </c>
      <c r="J425">
        <v>0</v>
      </c>
      <c r="L425" s="1015">
        <v>0</v>
      </c>
      <c r="N425">
        <v>0</v>
      </c>
      <c r="O425">
        <v>0</v>
      </c>
      <c r="P425" t="e">
        <v>#DIV/0!</v>
      </c>
      <c r="Q425" t="s">
        <v>107</v>
      </c>
      <c r="R425">
        <v>0</v>
      </c>
      <c r="S425">
        <v>0</v>
      </c>
    </row>
    <row r="426" spans="1:19" ht="14.25">
      <c r="A426">
        <v>25</v>
      </c>
      <c r="B426" t="s">
        <v>204</v>
      </c>
      <c r="C426" s="1036" t="s">
        <v>133</v>
      </c>
      <c r="D426" t="s">
        <v>104</v>
      </c>
      <c r="E426" t="s">
        <v>168</v>
      </c>
      <c r="F426" t="s">
        <v>205</v>
      </c>
      <c r="G426">
        <v>5</v>
      </c>
      <c r="H426" t="s">
        <v>138</v>
      </c>
      <c r="I426">
        <v>1</v>
      </c>
      <c r="J426">
        <v>0</v>
      </c>
      <c r="L426" s="1015">
        <v>0</v>
      </c>
      <c r="N426">
        <v>0</v>
      </c>
      <c r="O426">
        <v>0</v>
      </c>
      <c r="P426" t="e">
        <v>#DIV/0!</v>
      </c>
      <c r="Q426" t="s">
        <v>105</v>
      </c>
      <c r="R426">
        <v>0</v>
      </c>
      <c r="S426">
        <v>0</v>
      </c>
    </row>
    <row r="427" spans="1:19" ht="14.25">
      <c r="A427">
        <v>26</v>
      </c>
      <c r="B427" t="s">
        <v>206</v>
      </c>
      <c r="C427" s="1036" t="s">
        <v>133</v>
      </c>
      <c r="D427" t="s">
        <v>104</v>
      </c>
      <c r="E427" t="s">
        <v>168</v>
      </c>
      <c r="F427" t="s">
        <v>207</v>
      </c>
      <c r="G427">
        <v>5</v>
      </c>
      <c r="H427" t="s">
        <v>138</v>
      </c>
      <c r="I427">
        <v>3</v>
      </c>
      <c r="J427">
        <v>0</v>
      </c>
      <c r="L427" s="1015">
        <v>0</v>
      </c>
      <c r="N427">
        <v>0</v>
      </c>
      <c r="O427">
        <v>0</v>
      </c>
      <c r="P427" t="e">
        <v>#DIV/0!</v>
      </c>
      <c r="Q427" t="s">
        <v>107</v>
      </c>
      <c r="R427">
        <v>0</v>
      </c>
      <c r="S427">
        <v>0</v>
      </c>
    </row>
    <row r="428" spans="1:19" ht="14.25">
      <c r="A428">
        <v>27</v>
      </c>
      <c r="B428" t="s">
        <v>208</v>
      </c>
      <c r="C428" s="1036" t="s">
        <v>133</v>
      </c>
      <c r="D428" t="s">
        <v>104</v>
      </c>
      <c r="E428" t="s">
        <v>168</v>
      </c>
      <c r="F428" t="s">
        <v>209</v>
      </c>
      <c r="G428">
        <v>5</v>
      </c>
      <c r="H428" t="s">
        <v>138</v>
      </c>
      <c r="I428">
        <v>1</v>
      </c>
      <c r="J428">
        <v>0</v>
      </c>
      <c r="L428" s="1015">
        <v>0</v>
      </c>
      <c r="N428">
        <v>0</v>
      </c>
      <c r="O428">
        <v>0</v>
      </c>
      <c r="P428" t="e">
        <v>#DIV/0!</v>
      </c>
      <c r="Q428" t="s">
        <v>107</v>
      </c>
      <c r="R428">
        <v>0</v>
      </c>
      <c r="S428">
        <v>0</v>
      </c>
    </row>
    <row r="429" spans="1:19" ht="14.25">
      <c r="A429">
        <v>28</v>
      </c>
      <c r="B429" t="s">
        <v>210</v>
      </c>
      <c r="C429" s="1036" t="s">
        <v>133</v>
      </c>
      <c r="D429" t="s">
        <v>104</v>
      </c>
      <c r="E429" t="s">
        <v>168</v>
      </c>
      <c r="F429" t="s">
        <v>211</v>
      </c>
      <c r="G429">
        <v>5</v>
      </c>
      <c r="H429" t="s">
        <v>138</v>
      </c>
      <c r="I429">
        <v>2</v>
      </c>
      <c r="J429">
        <v>0</v>
      </c>
      <c r="L429" s="1015">
        <v>0</v>
      </c>
      <c r="N429">
        <v>0</v>
      </c>
      <c r="O429">
        <v>0</v>
      </c>
      <c r="P429" t="e">
        <v>#DIV/0!</v>
      </c>
      <c r="Q429" t="s">
        <v>105</v>
      </c>
      <c r="R429">
        <v>0</v>
      </c>
      <c r="S429">
        <v>0</v>
      </c>
    </row>
    <row r="430" spans="1:19" ht="14.25">
      <c r="A430">
        <v>29</v>
      </c>
      <c r="B430" t="s">
        <v>212</v>
      </c>
      <c r="C430" s="1036" t="s">
        <v>133</v>
      </c>
      <c r="D430" t="s">
        <v>104</v>
      </c>
      <c r="E430" t="s">
        <v>168</v>
      </c>
      <c r="F430" t="s">
        <v>213</v>
      </c>
      <c r="G430">
        <v>5</v>
      </c>
      <c r="H430" t="s">
        <v>138</v>
      </c>
      <c r="I430">
        <v>1</v>
      </c>
      <c r="J430">
        <v>0</v>
      </c>
      <c r="L430" s="1015">
        <v>0</v>
      </c>
      <c r="N430">
        <v>0</v>
      </c>
      <c r="O430">
        <v>0</v>
      </c>
      <c r="P430" t="e">
        <v>#DIV/0!</v>
      </c>
      <c r="Q430" t="s">
        <v>105</v>
      </c>
      <c r="R430">
        <v>0</v>
      </c>
      <c r="S430">
        <v>0</v>
      </c>
    </row>
    <row r="431" spans="1:19" ht="14.25">
      <c r="A431">
        <v>30</v>
      </c>
      <c r="B431" t="s">
        <v>214</v>
      </c>
      <c r="C431" s="1036" t="s">
        <v>133</v>
      </c>
      <c r="D431" t="s">
        <v>104</v>
      </c>
      <c r="E431" t="s">
        <v>168</v>
      </c>
      <c r="F431" t="s">
        <v>215</v>
      </c>
      <c r="G431">
        <v>5</v>
      </c>
      <c r="H431" t="s">
        <v>138</v>
      </c>
      <c r="I431">
        <v>2</v>
      </c>
      <c r="J431">
        <v>0</v>
      </c>
      <c r="L431" s="1015">
        <v>0</v>
      </c>
      <c r="N431">
        <v>0</v>
      </c>
      <c r="O431">
        <v>0</v>
      </c>
      <c r="P431" t="e">
        <v>#DIV/0!</v>
      </c>
      <c r="Q431" t="s">
        <v>107</v>
      </c>
      <c r="R431">
        <v>0</v>
      </c>
      <c r="S431">
        <v>0</v>
      </c>
    </row>
    <row r="432" spans="1:19" ht="14.25">
      <c r="A432">
        <v>31</v>
      </c>
      <c r="B432" t="s">
        <v>216</v>
      </c>
      <c r="C432" s="1036" t="s">
        <v>133</v>
      </c>
      <c r="D432" t="s">
        <v>104</v>
      </c>
      <c r="E432" t="s">
        <v>168</v>
      </c>
      <c r="F432" t="s">
        <v>217</v>
      </c>
      <c r="G432">
        <v>5</v>
      </c>
      <c r="H432" t="s">
        <v>138</v>
      </c>
      <c r="I432">
        <v>13</v>
      </c>
      <c r="J432">
        <v>0</v>
      </c>
      <c r="L432" s="1015">
        <v>0</v>
      </c>
      <c r="N432">
        <v>0</v>
      </c>
      <c r="O432">
        <v>0</v>
      </c>
      <c r="P432" t="e">
        <v>#DIV/0!</v>
      </c>
      <c r="Q432" t="s">
        <v>105</v>
      </c>
      <c r="R432">
        <v>0</v>
      </c>
      <c r="S432">
        <v>0</v>
      </c>
    </row>
    <row r="433" spans="1:19" ht="14.25">
      <c r="A433">
        <v>32</v>
      </c>
      <c r="B433" t="s">
        <v>218</v>
      </c>
      <c r="C433" s="1036" t="s">
        <v>133</v>
      </c>
      <c r="D433" t="s">
        <v>104</v>
      </c>
      <c r="E433" t="s">
        <v>157</v>
      </c>
      <c r="F433" t="s">
        <v>219</v>
      </c>
      <c r="G433">
        <v>5</v>
      </c>
      <c r="H433" t="s">
        <v>138</v>
      </c>
      <c r="I433">
        <v>1</v>
      </c>
      <c r="J433">
        <v>0</v>
      </c>
      <c r="L433" s="1015">
        <v>0</v>
      </c>
      <c r="N433">
        <v>0</v>
      </c>
      <c r="O433">
        <v>0</v>
      </c>
      <c r="P433" t="e">
        <v>#DIV/0!</v>
      </c>
      <c r="Q433" t="s">
        <v>105</v>
      </c>
      <c r="R433">
        <v>0</v>
      </c>
      <c r="S433">
        <v>0</v>
      </c>
    </row>
    <row r="434" spans="1:19" ht="14.25">
      <c r="A434">
        <v>33</v>
      </c>
      <c r="B434" t="s">
        <v>220</v>
      </c>
      <c r="C434" s="1036" t="s">
        <v>133</v>
      </c>
      <c r="D434" t="s">
        <v>104</v>
      </c>
      <c r="E434" t="s">
        <v>155</v>
      </c>
      <c r="F434" t="s">
        <v>221</v>
      </c>
      <c r="G434">
        <v>5</v>
      </c>
      <c r="H434" t="s">
        <v>138</v>
      </c>
      <c r="I434">
        <v>8</v>
      </c>
      <c r="J434">
        <v>0</v>
      </c>
      <c r="L434" s="1015">
        <v>0</v>
      </c>
      <c r="N434">
        <v>0</v>
      </c>
      <c r="O434">
        <v>0</v>
      </c>
      <c r="P434" t="e">
        <v>#DIV/0!</v>
      </c>
      <c r="Q434" t="s">
        <v>105</v>
      </c>
      <c r="R434">
        <v>0</v>
      </c>
      <c r="S434">
        <v>0</v>
      </c>
    </row>
    <row r="435" spans="1:19" ht="14.25">
      <c r="A435">
        <v>34</v>
      </c>
      <c r="B435" t="s">
        <v>222</v>
      </c>
      <c r="C435" s="1036" t="s">
        <v>133</v>
      </c>
      <c r="D435" t="s">
        <v>104</v>
      </c>
      <c r="E435" t="s">
        <v>168</v>
      </c>
      <c r="F435" t="s">
        <v>223</v>
      </c>
      <c r="G435">
        <v>5</v>
      </c>
      <c r="H435" t="s">
        <v>138</v>
      </c>
      <c r="I435">
        <v>1</v>
      </c>
      <c r="J435">
        <v>0</v>
      </c>
      <c r="L435" s="1015">
        <v>0</v>
      </c>
      <c r="N435">
        <v>0</v>
      </c>
      <c r="O435">
        <v>0</v>
      </c>
      <c r="P435" t="e">
        <v>#DIV/0!</v>
      </c>
      <c r="Q435" t="s">
        <v>105</v>
      </c>
      <c r="R435">
        <v>0</v>
      </c>
      <c r="S435">
        <v>0</v>
      </c>
    </row>
    <row r="436" spans="1:19" ht="14.25">
      <c r="A436">
        <v>35</v>
      </c>
      <c r="B436" t="s">
        <v>224</v>
      </c>
      <c r="C436" s="1036" t="s">
        <v>133</v>
      </c>
      <c r="D436" t="s">
        <v>104</v>
      </c>
      <c r="E436" t="s">
        <v>225</v>
      </c>
      <c r="F436" t="s">
        <v>226</v>
      </c>
      <c r="G436">
        <v>5</v>
      </c>
      <c r="H436" t="s">
        <v>138</v>
      </c>
      <c r="I436">
        <v>4</v>
      </c>
      <c r="J436">
        <v>1</v>
      </c>
      <c r="L436" s="1015">
        <v>0.25</v>
      </c>
      <c r="N436">
        <v>0</v>
      </c>
      <c r="O436">
        <v>0</v>
      </c>
      <c r="P436" t="e">
        <v>#DIV/0!</v>
      </c>
      <c r="Q436" t="s">
        <v>105</v>
      </c>
      <c r="R436">
        <v>0</v>
      </c>
      <c r="S436">
        <v>0</v>
      </c>
    </row>
    <row r="437" spans="1:19" ht="14.25">
      <c r="A437">
        <v>36</v>
      </c>
      <c r="B437" t="s">
        <v>227</v>
      </c>
      <c r="C437" s="1036" t="s">
        <v>133</v>
      </c>
      <c r="D437" t="s">
        <v>104</v>
      </c>
      <c r="E437" t="s">
        <v>225</v>
      </c>
      <c r="F437" t="s">
        <v>228</v>
      </c>
      <c r="G437">
        <v>5</v>
      </c>
      <c r="H437" t="s">
        <v>138</v>
      </c>
      <c r="I437">
        <v>1</v>
      </c>
      <c r="J437">
        <v>0</v>
      </c>
      <c r="L437" s="1015">
        <v>0</v>
      </c>
      <c r="N437">
        <v>0</v>
      </c>
      <c r="O437">
        <v>0</v>
      </c>
      <c r="P437" t="e">
        <v>#DIV/0!</v>
      </c>
      <c r="Q437" t="s">
        <v>105</v>
      </c>
      <c r="R437">
        <v>0</v>
      </c>
      <c r="S437">
        <v>0</v>
      </c>
    </row>
    <row r="438" spans="1:19" ht="14.25">
      <c r="A438">
        <v>37</v>
      </c>
      <c r="B438" t="s">
        <v>229</v>
      </c>
      <c r="C438" s="1036" t="s">
        <v>133</v>
      </c>
      <c r="D438" t="s">
        <v>104</v>
      </c>
      <c r="E438" t="s">
        <v>225</v>
      </c>
      <c r="F438" t="s">
        <v>230</v>
      </c>
      <c r="G438">
        <v>5</v>
      </c>
      <c r="H438" t="s">
        <v>138</v>
      </c>
      <c r="I438">
        <v>2</v>
      </c>
      <c r="J438">
        <v>0</v>
      </c>
      <c r="L438" s="1015">
        <v>0</v>
      </c>
      <c r="N438">
        <v>0</v>
      </c>
      <c r="O438">
        <v>0</v>
      </c>
      <c r="P438" t="e">
        <v>#DIV/0!</v>
      </c>
      <c r="Q438" t="s">
        <v>105</v>
      </c>
      <c r="R438">
        <v>0</v>
      </c>
      <c r="S438">
        <v>0</v>
      </c>
    </row>
    <row r="439" spans="1:19" ht="14.25">
      <c r="A439">
        <v>38</v>
      </c>
      <c r="B439" t="s">
        <v>231</v>
      </c>
      <c r="C439" s="1036" t="s">
        <v>133</v>
      </c>
      <c r="D439" t="s">
        <v>104</v>
      </c>
      <c r="E439" t="s">
        <v>225</v>
      </c>
      <c r="F439" t="s">
        <v>232</v>
      </c>
      <c r="G439">
        <v>5</v>
      </c>
      <c r="H439" t="s">
        <v>138</v>
      </c>
      <c r="I439">
        <v>1</v>
      </c>
      <c r="J439">
        <v>0</v>
      </c>
      <c r="L439" s="1015">
        <v>0</v>
      </c>
      <c r="N439">
        <v>0</v>
      </c>
      <c r="O439">
        <v>0</v>
      </c>
      <c r="P439" t="e">
        <v>#DIV/0!</v>
      </c>
      <c r="Q439" t="s">
        <v>105</v>
      </c>
      <c r="R439">
        <v>0</v>
      </c>
      <c r="S439">
        <v>0</v>
      </c>
    </row>
    <row r="440" spans="1:19" ht="14.25">
      <c r="A440">
        <v>39</v>
      </c>
      <c r="B440" t="s">
        <v>233</v>
      </c>
      <c r="C440" s="1036" t="s">
        <v>133</v>
      </c>
      <c r="D440" t="s">
        <v>104</v>
      </c>
      <c r="E440" t="s">
        <v>176</v>
      </c>
      <c r="F440" t="s">
        <v>234</v>
      </c>
      <c r="G440">
        <v>5</v>
      </c>
      <c r="H440" t="s">
        <v>138</v>
      </c>
      <c r="I440">
        <v>1</v>
      </c>
      <c r="J440">
        <v>0</v>
      </c>
      <c r="L440" s="1015">
        <v>0</v>
      </c>
      <c r="N440">
        <v>0</v>
      </c>
      <c r="O440">
        <v>0</v>
      </c>
      <c r="P440" t="e">
        <v>#DIV/0!</v>
      </c>
      <c r="Q440" t="s">
        <v>105</v>
      </c>
      <c r="R440">
        <v>0</v>
      </c>
      <c r="S440">
        <v>0</v>
      </c>
    </row>
    <row r="441" spans="1:19" ht="14.25">
      <c r="A441">
        <v>40</v>
      </c>
      <c r="B441" t="s">
        <v>235</v>
      </c>
      <c r="C441" s="1036" t="s">
        <v>133</v>
      </c>
      <c r="D441" t="s">
        <v>104</v>
      </c>
      <c r="E441" t="s">
        <v>236</v>
      </c>
      <c r="F441" t="s">
        <v>237</v>
      </c>
      <c r="G441">
        <v>5</v>
      </c>
      <c r="H441" t="s">
        <v>138</v>
      </c>
      <c r="I441">
        <v>2</v>
      </c>
      <c r="J441">
        <v>0</v>
      </c>
      <c r="L441" s="1015">
        <v>0</v>
      </c>
      <c r="N441">
        <v>0</v>
      </c>
      <c r="O441">
        <v>0</v>
      </c>
      <c r="P441" t="e">
        <v>#DIV/0!</v>
      </c>
      <c r="Q441" t="s">
        <v>107</v>
      </c>
      <c r="R441">
        <v>0</v>
      </c>
      <c r="S441">
        <v>0</v>
      </c>
    </row>
    <row r="442" spans="1:19" ht="14.25">
      <c r="A442">
        <v>41</v>
      </c>
      <c r="B442" t="s">
        <v>238</v>
      </c>
      <c r="C442" s="1036" t="s">
        <v>133</v>
      </c>
      <c r="D442" t="s">
        <v>104</v>
      </c>
      <c r="E442" t="s">
        <v>168</v>
      </c>
      <c r="F442" t="s">
        <v>239</v>
      </c>
      <c r="G442">
        <v>5</v>
      </c>
      <c r="H442" t="s">
        <v>138</v>
      </c>
      <c r="I442">
        <v>1</v>
      </c>
      <c r="J442">
        <v>0</v>
      </c>
      <c r="L442" s="1015">
        <v>0</v>
      </c>
      <c r="N442">
        <v>0</v>
      </c>
      <c r="O442">
        <v>0</v>
      </c>
      <c r="P442" t="e">
        <v>#DIV/0!</v>
      </c>
      <c r="Q442" t="s">
        <v>107</v>
      </c>
      <c r="R442">
        <v>0</v>
      </c>
      <c r="S442">
        <v>0</v>
      </c>
    </row>
    <row r="443" spans="1:19" ht="14.25">
      <c r="A443">
        <v>42</v>
      </c>
      <c r="B443" t="s">
        <v>240</v>
      </c>
      <c r="C443" s="1036" t="s">
        <v>133</v>
      </c>
      <c r="D443" t="s">
        <v>104</v>
      </c>
      <c r="E443" t="s">
        <v>225</v>
      </c>
      <c r="F443" t="s">
        <v>241</v>
      </c>
      <c r="G443">
        <v>5</v>
      </c>
      <c r="H443" t="s">
        <v>138</v>
      </c>
      <c r="I443">
        <v>2</v>
      </c>
      <c r="J443">
        <v>1</v>
      </c>
      <c r="L443" s="1015">
        <v>0.5</v>
      </c>
      <c r="N443">
        <v>0</v>
      </c>
      <c r="O443">
        <v>0</v>
      </c>
      <c r="P443" t="e">
        <v>#DIV/0!</v>
      </c>
      <c r="Q443" t="s">
        <v>107</v>
      </c>
      <c r="R443">
        <v>0</v>
      </c>
      <c r="S443">
        <v>0</v>
      </c>
    </row>
    <row r="444" spans="1:19" ht="14.25">
      <c r="A444">
        <v>43</v>
      </c>
      <c r="B444" t="s">
        <v>242</v>
      </c>
      <c r="C444" s="1036" t="s">
        <v>133</v>
      </c>
      <c r="D444" t="s">
        <v>104</v>
      </c>
      <c r="E444" t="s">
        <v>225</v>
      </c>
      <c r="F444" t="s">
        <v>243</v>
      </c>
      <c r="G444">
        <v>5</v>
      </c>
      <c r="H444" t="s">
        <v>138</v>
      </c>
      <c r="I444">
        <v>2</v>
      </c>
      <c r="J444">
        <v>0</v>
      </c>
      <c r="L444" s="1015">
        <v>0</v>
      </c>
      <c r="N444">
        <v>0</v>
      </c>
      <c r="O444">
        <v>0</v>
      </c>
      <c r="P444" t="e">
        <v>#DIV/0!</v>
      </c>
      <c r="Q444" t="s">
        <v>107</v>
      </c>
      <c r="R444">
        <v>0</v>
      </c>
      <c r="S444">
        <v>0</v>
      </c>
    </row>
    <row r="445" spans="1:19" ht="14.25">
      <c r="A445">
        <v>44</v>
      </c>
      <c r="B445" t="s">
        <v>244</v>
      </c>
      <c r="C445" s="1036" t="s">
        <v>133</v>
      </c>
      <c r="D445" t="s">
        <v>104</v>
      </c>
      <c r="E445" t="s">
        <v>225</v>
      </c>
      <c r="F445" t="s">
        <v>245</v>
      </c>
      <c r="G445">
        <v>5</v>
      </c>
      <c r="H445" t="s">
        <v>138</v>
      </c>
      <c r="I445">
        <v>1</v>
      </c>
      <c r="J445">
        <v>0</v>
      </c>
      <c r="L445" s="1015">
        <v>0</v>
      </c>
      <c r="N445">
        <v>0</v>
      </c>
      <c r="O445">
        <v>0</v>
      </c>
      <c r="P445" t="e">
        <v>#DIV/0!</v>
      </c>
      <c r="Q445" t="s">
        <v>107</v>
      </c>
      <c r="R445">
        <v>0</v>
      </c>
      <c r="S445">
        <v>0</v>
      </c>
    </row>
    <row r="446" spans="1:19" ht="14.25">
      <c r="A446">
        <v>45</v>
      </c>
      <c r="B446" t="s">
        <v>246</v>
      </c>
      <c r="C446" s="1036" t="s">
        <v>133</v>
      </c>
      <c r="D446" t="s">
        <v>104</v>
      </c>
      <c r="E446" t="s">
        <v>176</v>
      </c>
      <c r="F446" t="s">
        <v>247</v>
      </c>
      <c r="G446">
        <v>5</v>
      </c>
      <c r="H446" t="s">
        <v>138</v>
      </c>
      <c r="I446">
        <v>1</v>
      </c>
      <c r="J446">
        <v>0</v>
      </c>
      <c r="L446" s="1015">
        <v>0</v>
      </c>
      <c r="N446">
        <v>0</v>
      </c>
      <c r="O446">
        <v>0</v>
      </c>
      <c r="P446" t="e">
        <v>#DIV/0!</v>
      </c>
      <c r="Q446" t="s">
        <v>107</v>
      </c>
      <c r="R446">
        <v>0</v>
      </c>
      <c r="S446">
        <v>0</v>
      </c>
    </row>
    <row r="447" spans="1:19" ht="14.25">
      <c r="A447">
        <v>46</v>
      </c>
      <c r="B447" t="s">
        <v>248</v>
      </c>
      <c r="C447" s="1036" t="s">
        <v>133</v>
      </c>
      <c r="D447" t="s">
        <v>104</v>
      </c>
      <c r="E447" t="s">
        <v>236</v>
      </c>
      <c r="F447" t="s">
        <v>249</v>
      </c>
      <c r="G447">
        <v>5</v>
      </c>
      <c r="H447" t="s">
        <v>138</v>
      </c>
      <c r="I447">
        <v>2</v>
      </c>
      <c r="J447">
        <v>0</v>
      </c>
      <c r="L447" s="1015">
        <v>0</v>
      </c>
      <c r="N447">
        <v>0</v>
      </c>
      <c r="O447">
        <v>0</v>
      </c>
      <c r="P447" t="e">
        <v>#DIV/0!</v>
      </c>
      <c r="Q447" t="s">
        <v>107</v>
      </c>
      <c r="R447">
        <v>0</v>
      </c>
      <c r="S447">
        <v>0</v>
      </c>
    </row>
    <row r="448" spans="1:19" ht="14.25">
      <c r="A448">
        <v>47</v>
      </c>
      <c r="B448" t="s">
        <v>250</v>
      </c>
      <c r="C448" s="1036" t="s">
        <v>133</v>
      </c>
      <c r="D448" t="s">
        <v>104</v>
      </c>
      <c r="E448" t="s">
        <v>236</v>
      </c>
      <c r="F448" t="s">
        <v>251</v>
      </c>
      <c r="G448">
        <v>5</v>
      </c>
      <c r="H448" t="s">
        <v>138</v>
      </c>
      <c r="I448">
        <v>1</v>
      </c>
      <c r="J448">
        <v>0</v>
      </c>
      <c r="L448" s="1015">
        <v>0</v>
      </c>
      <c r="N448">
        <v>0</v>
      </c>
      <c r="O448">
        <v>0</v>
      </c>
      <c r="P448" t="e">
        <v>#DIV/0!</v>
      </c>
      <c r="Q448" t="s">
        <v>107</v>
      </c>
      <c r="R448">
        <v>0</v>
      </c>
      <c r="S448">
        <v>0</v>
      </c>
    </row>
    <row r="449" spans="1:19" ht="14.25">
      <c r="A449">
        <v>48</v>
      </c>
      <c r="B449" t="s">
        <v>252</v>
      </c>
      <c r="C449" s="1036" t="s">
        <v>133</v>
      </c>
      <c r="D449" t="s">
        <v>104</v>
      </c>
      <c r="E449" t="s">
        <v>236</v>
      </c>
      <c r="F449" t="s">
        <v>253</v>
      </c>
      <c r="G449">
        <v>5</v>
      </c>
      <c r="H449" t="s">
        <v>138</v>
      </c>
      <c r="I449">
        <v>2</v>
      </c>
      <c r="J449">
        <v>0</v>
      </c>
      <c r="L449" s="1015">
        <v>0</v>
      </c>
      <c r="N449">
        <v>0</v>
      </c>
      <c r="O449">
        <v>0</v>
      </c>
      <c r="P449" t="e">
        <v>#DIV/0!</v>
      </c>
      <c r="Q449" t="s">
        <v>107</v>
      </c>
      <c r="R449">
        <v>0</v>
      </c>
      <c r="S449">
        <v>0</v>
      </c>
    </row>
    <row r="450" spans="1:19" ht="14.25">
      <c r="A450">
        <v>49</v>
      </c>
      <c r="B450" t="s">
        <v>254</v>
      </c>
      <c r="C450" s="1036" t="s">
        <v>133</v>
      </c>
      <c r="D450" t="s">
        <v>104</v>
      </c>
      <c r="E450" t="s">
        <v>225</v>
      </c>
      <c r="F450" t="s">
        <v>255</v>
      </c>
      <c r="G450">
        <v>5</v>
      </c>
      <c r="H450" t="s">
        <v>138</v>
      </c>
      <c r="I450">
        <v>4</v>
      </c>
      <c r="J450">
        <v>1</v>
      </c>
      <c r="L450" s="1015">
        <v>0.25</v>
      </c>
      <c r="N450">
        <v>0</v>
      </c>
      <c r="O450">
        <v>0</v>
      </c>
      <c r="P450" t="e">
        <v>#DIV/0!</v>
      </c>
      <c r="Q450" t="s">
        <v>109</v>
      </c>
      <c r="R450">
        <v>0</v>
      </c>
      <c r="S450">
        <v>0</v>
      </c>
    </row>
    <row r="451" spans="1:19" ht="14.25">
      <c r="A451">
        <v>50</v>
      </c>
      <c r="B451" t="s">
        <v>256</v>
      </c>
      <c r="C451" s="1036" t="s">
        <v>133</v>
      </c>
      <c r="D451" t="s">
        <v>104</v>
      </c>
      <c r="E451" t="s">
        <v>225</v>
      </c>
      <c r="F451" t="s">
        <v>257</v>
      </c>
      <c r="G451">
        <v>5</v>
      </c>
      <c r="H451" t="s">
        <v>138</v>
      </c>
      <c r="I451">
        <v>4</v>
      </c>
      <c r="J451">
        <v>1</v>
      </c>
      <c r="L451" s="1015">
        <v>0.25</v>
      </c>
      <c r="N451">
        <v>0</v>
      </c>
      <c r="O451">
        <v>0</v>
      </c>
      <c r="P451" t="e">
        <v>#DIV/0!</v>
      </c>
      <c r="Q451" t="s">
        <v>109</v>
      </c>
      <c r="R451">
        <v>0</v>
      </c>
      <c r="S451">
        <v>0</v>
      </c>
    </row>
    <row r="452" spans="1:19" ht="14.25">
      <c r="A452">
        <v>51</v>
      </c>
      <c r="B452" t="s">
        <v>258</v>
      </c>
      <c r="C452" s="1036" t="s">
        <v>133</v>
      </c>
      <c r="D452" t="s">
        <v>104</v>
      </c>
      <c r="E452" t="s">
        <v>236</v>
      </c>
      <c r="F452" t="s">
        <v>259</v>
      </c>
      <c r="G452">
        <v>5</v>
      </c>
      <c r="H452" t="s">
        <v>138</v>
      </c>
      <c r="I452">
        <v>4</v>
      </c>
      <c r="J452">
        <v>1</v>
      </c>
      <c r="L452" s="1015">
        <v>0.25</v>
      </c>
      <c r="N452">
        <v>0</v>
      </c>
      <c r="O452">
        <v>0</v>
      </c>
      <c r="P452" t="e">
        <v>#DIV/0!</v>
      </c>
      <c r="Q452" t="s">
        <v>109</v>
      </c>
      <c r="R452">
        <v>-1</v>
      </c>
      <c r="S452">
        <v>0</v>
      </c>
    </row>
    <row r="453" spans="1:19" ht="14.25">
      <c r="A453">
        <v>52</v>
      </c>
      <c r="B453" t="s">
        <v>260</v>
      </c>
      <c r="C453" s="1036" t="s">
        <v>133</v>
      </c>
      <c r="D453" t="s">
        <v>104</v>
      </c>
      <c r="E453" t="s">
        <v>225</v>
      </c>
      <c r="F453" t="s">
        <v>261</v>
      </c>
      <c r="G453">
        <v>5</v>
      </c>
      <c r="H453" t="s">
        <v>138</v>
      </c>
      <c r="I453">
        <v>12</v>
      </c>
      <c r="J453">
        <v>5</v>
      </c>
      <c r="L453" s="1015">
        <v>0.41666666666666669</v>
      </c>
      <c r="N453">
        <v>1</v>
      </c>
      <c r="O453">
        <v>0</v>
      </c>
      <c r="P453">
        <v>0</v>
      </c>
      <c r="Q453" t="s">
        <v>109</v>
      </c>
      <c r="R453">
        <v>-2</v>
      </c>
      <c r="S453">
        <v>-1</v>
      </c>
    </row>
    <row r="454" spans="1:19" ht="14.25">
      <c r="A454">
        <v>53</v>
      </c>
      <c r="B454" t="s">
        <v>262</v>
      </c>
      <c r="C454" s="1036" t="s">
        <v>133</v>
      </c>
      <c r="D454" t="s">
        <v>104</v>
      </c>
      <c r="E454" t="s">
        <v>225</v>
      </c>
      <c r="F454" t="s">
        <v>263</v>
      </c>
      <c r="G454">
        <v>5</v>
      </c>
      <c r="H454" t="s">
        <v>138</v>
      </c>
      <c r="I454">
        <v>2</v>
      </c>
      <c r="J454">
        <v>0</v>
      </c>
      <c r="L454" s="1015">
        <v>0</v>
      </c>
      <c r="N454">
        <v>0</v>
      </c>
      <c r="O454">
        <v>0</v>
      </c>
      <c r="P454" t="e">
        <v>#DIV/0!</v>
      </c>
      <c r="Q454" t="s">
        <v>109</v>
      </c>
      <c r="R454">
        <v>0</v>
      </c>
      <c r="S454">
        <v>0</v>
      </c>
    </row>
    <row r="455" spans="1:19" ht="14.25">
      <c r="A455">
        <v>54</v>
      </c>
      <c r="B455" t="s">
        <v>264</v>
      </c>
      <c r="C455" s="1036" t="s">
        <v>133</v>
      </c>
      <c r="D455" t="s">
        <v>104</v>
      </c>
      <c r="E455" t="s">
        <v>225</v>
      </c>
      <c r="F455" t="s">
        <v>265</v>
      </c>
      <c r="G455">
        <v>5</v>
      </c>
      <c r="H455" t="s">
        <v>138</v>
      </c>
      <c r="I455">
        <v>4</v>
      </c>
      <c r="J455">
        <v>1</v>
      </c>
      <c r="L455" s="1015">
        <v>0.25</v>
      </c>
      <c r="N455">
        <v>0</v>
      </c>
      <c r="O455">
        <v>0</v>
      </c>
      <c r="P455" t="e">
        <v>#DIV/0!</v>
      </c>
      <c r="Q455" t="s">
        <v>109</v>
      </c>
      <c r="R455">
        <v>0</v>
      </c>
      <c r="S455">
        <v>0</v>
      </c>
    </row>
    <row r="456" spans="1:19" ht="14.25">
      <c r="A456">
        <v>55</v>
      </c>
      <c r="B456" t="s">
        <v>266</v>
      </c>
      <c r="C456" s="1036" t="s">
        <v>133</v>
      </c>
      <c r="D456" t="s">
        <v>104</v>
      </c>
      <c r="E456" t="s">
        <v>173</v>
      </c>
      <c r="F456" t="s">
        <v>267</v>
      </c>
      <c r="G456">
        <v>5</v>
      </c>
      <c r="H456" t="s">
        <v>138</v>
      </c>
      <c r="I456">
        <v>4</v>
      </c>
      <c r="J456">
        <v>1</v>
      </c>
      <c r="L456" s="1015">
        <v>0.25</v>
      </c>
      <c r="N456">
        <v>0</v>
      </c>
      <c r="O456">
        <v>0</v>
      </c>
      <c r="P456" t="e">
        <v>#DIV/0!</v>
      </c>
      <c r="Q456" t="s">
        <v>109</v>
      </c>
      <c r="R456">
        <v>0</v>
      </c>
      <c r="S456">
        <v>0</v>
      </c>
    </row>
    <row r="457" spans="1:19" ht="14.25">
      <c r="A457">
        <v>56</v>
      </c>
      <c r="B457" t="s">
        <v>268</v>
      </c>
      <c r="C457" s="1036" t="s">
        <v>133</v>
      </c>
      <c r="D457" t="s">
        <v>104</v>
      </c>
      <c r="E457" t="s">
        <v>225</v>
      </c>
      <c r="F457" t="s">
        <v>269</v>
      </c>
      <c r="G457">
        <v>5</v>
      </c>
      <c r="H457" t="s">
        <v>138</v>
      </c>
      <c r="I457">
        <v>4</v>
      </c>
      <c r="J457">
        <v>1</v>
      </c>
      <c r="L457" s="1015">
        <v>0.25</v>
      </c>
      <c r="N457">
        <v>0</v>
      </c>
      <c r="O457">
        <v>0</v>
      </c>
      <c r="P457" t="e">
        <v>#DIV/0!</v>
      </c>
      <c r="Q457" t="s">
        <v>109</v>
      </c>
      <c r="R457">
        <v>0</v>
      </c>
      <c r="S457">
        <v>0</v>
      </c>
    </row>
    <row r="458" spans="1:19" ht="14.25">
      <c r="A458">
        <v>57</v>
      </c>
      <c r="B458" t="s">
        <v>270</v>
      </c>
      <c r="C458" s="1036" t="s">
        <v>133</v>
      </c>
      <c r="D458" t="s">
        <v>104</v>
      </c>
      <c r="E458" t="s">
        <v>236</v>
      </c>
      <c r="F458" t="s">
        <v>271</v>
      </c>
      <c r="G458">
        <v>5</v>
      </c>
      <c r="H458" t="s">
        <v>138</v>
      </c>
      <c r="I458">
        <v>4</v>
      </c>
      <c r="J458">
        <v>1</v>
      </c>
      <c r="L458" s="1015">
        <v>0.25</v>
      </c>
      <c r="N458">
        <v>0</v>
      </c>
      <c r="O458">
        <v>0</v>
      </c>
      <c r="P458" t="e">
        <v>#DIV/0!</v>
      </c>
      <c r="Q458" t="s">
        <v>109</v>
      </c>
      <c r="R458">
        <v>-1</v>
      </c>
      <c r="S458">
        <v>0</v>
      </c>
    </row>
    <row r="459" spans="1:19" ht="14.25">
      <c r="A459">
        <v>58</v>
      </c>
      <c r="B459" t="s">
        <v>272</v>
      </c>
      <c r="C459" s="1036" t="s">
        <v>133</v>
      </c>
      <c r="D459" t="s">
        <v>104</v>
      </c>
      <c r="E459" t="s">
        <v>236</v>
      </c>
      <c r="F459" t="s">
        <v>273</v>
      </c>
      <c r="G459">
        <v>5</v>
      </c>
      <c r="H459" t="s">
        <v>138</v>
      </c>
      <c r="I459">
        <v>4</v>
      </c>
      <c r="J459">
        <v>1</v>
      </c>
      <c r="L459" s="1015">
        <v>0.25</v>
      </c>
      <c r="N459">
        <v>0</v>
      </c>
      <c r="O459">
        <v>0</v>
      </c>
      <c r="P459" t="e">
        <v>#DIV/0!</v>
      </c>
      <c r="Q459" t="s">
        <v>109</v>
      </c>
      <c r="R459">
        <v>-1</v>
      </c>
      <c r="S459">
        <v>0</v>
      </c>
    </row>
    <row r="460" spans="1:19" ht="14.25">
      <c r="A460">
        <v>59</v>
      </c>
      <c r="B460" t="s">
        <v>274</v>
      </c>
      <c r="C460" s="1036" t="s">
        <v>133</v>
      </c>
      <c r="D460" t="s">
        <v>104</v>
      </c>
      <c r="E460" t="s">
        <v>225</v>
      </c>
      <c r="F460" t="s">
        <v>275</v>
      </c>
      <c r="G460">
        <v>5</v>
      </c>
      <c r="H460" t="s">
        <v>138</v>
      </c>
      <c r="I460">
        <v>2</v>
      </c>
      <c r="J460">
        <v>0</v>
      </c>
      <c r="L460" s="1015">
        <v>0</v>
      </c>
      <c r="N460">
        <v>0</v>
      </c>
      <c r="O460">
        <v>0</v>
      </c>
      <c r="P460" t="e">
        <v>#DIV/0!</v>
      </c>
      <c r="Q460" t="s">
        <v>109</v>
      </c>
      <c r="R460">
        <v>0</v>
      </c>
      <c r="S460">
        <v>0</v>
      </c>
    </row>
    <row r="461" spans="1:19" ht="14.25">
      <c r="A461">
        <v>60</v>
      </c>
      <c r="B461" t="s">
        <v>276</v>
      </c>
      <c r="C461" s="1036" t="s">
        <v>133</v>
      </c>
      <c r="D461" t="s">
        <v>104</v>
      </c>
      <c r="E461" t="s">
        <v>236</v>
      </c>
      <c r="F461" t="s">
        <v>277</v>
      </c>
      <c r="G461">
        <v>5</v>
      </c>
      <c r="H461" t="s">
        <v>138</v>
      </c>
      <c r="I461">
        <v>4</v>
      </c>
      <c r="J461">
        <v>1</v>
      </c>
      <c r="L461" s="1015">
        <v>0.25</v>
      </c>
      <c r="N461">
        <v>0</v>
      </c>
      <c r="O461">
        <v>0</v>
      </c>
      <c r="P461" t="e">
        <v>#DIV/0!</v>
      </c>
      <c r="Q461" t="s">
        <v>109</v>
      </c>
      <c r="R461">
        <v>-1</v>
      </c>
      <c r="S461">
        <v>0</v>
      </c>
    </row>
    <row r="462" spans="1:19" ht="14.25">
      <c r="A462">
        <v>61</v>
      </c>
      <c r="B462" t="s">
        <v>278</v>
      </c>
      <c r="C462" s="1036" t="s">
        <v>133</v>
      </c>
      <c r="D462" t="s">
        <v>104</v>
      </c>
      <c r="E462" t="s">
        <v>173</v>
      </c>
      <c r="F462" t="s">
        <v>279</v>
      </c>
      <c r="G462">
        <v>5</v>
      </c>
      <c r="H462" t="s">
        <v>138</v>
      </c>
      <c r="I462">
        <v>4</v>
      </c>
      <c r="J462">
        <v>1</v>
      </c>
      <c r="L462" s="1015">
        <v>0.25</v>
      </c>
      <c r="N462">
        <v>0</v>
      </c>
      <c r="O462">
        <v>0</v>
      </c>
      <c r="P462" t="e">
        <v>#DIV/0!</v>
      </c>
      <c r="Q462" t="s">
        <v>109</v>
      </c>
      <c r="R462">
        <v>-1</v>
      </c>
      <c r="S462">
        <v>0</v>
      </c>
    </row>
    <row r="463" spans="1:19" ht="14.25">
      <c r="A463">
        <v>62</v>
      </c>
      <c r="B463" t="s">
        <v>280</v>
      </c>
      <c r="C463" s="1036" t="s">
        <v>133</v>
      </c>
      <c r="D463" t="s">
        <v>104</v>
      </c>
      <c r="E463" t="s">
        <v>225</v>
      </c>
      <c r="F463" t="s">
        <v>281</v>
      </c>
      <c r="G463">
        <v>5</v>
      </c>
      <c r="H463" t="s">
        <v>138</v>
      </c>
      <c r="I463">
        <v>4</v>
      </c>
      <c r="J463">
        <v>1</v>
      </c>
      <c r="L463" s="1015">
        <v>0.25</v>
      </c>
      <c r="N463">
        <v>0</v>
      </c>
      <c r="O463">
        <v>0</v>
      </c>
      <c r="P463" t="e">
        <v>#DIV/0!</v>
      </c>
      <c r="Q463" t="s">
        <v>110</v>
      </c>
      <c r="R463">
        <v>0</v>
      </c>
      <c r="S463">
        <v>0</v>
      </c>
    </row>
    <row r="464" spans="1:19" ht="14.25">
      <c r="A464">
        <v>63</v>
      </c>
      <c r="B464" t="s">
        <v>282</v>
      </c>
      <c r="C464" s="1036" t="s">
        <v>133</v>
      </c>
      <c r="D464" t="s">
        <v>104</v>
      </c>
      <c r="E464" t="s">
        <v>225</v>
      </c>
      <c r="F464" t="s">
        <v>283</v>
      </c>
      <c r="G464">
        <v>5</v>
      </c>
      <c r="H464" t="s">
        <v>138</v>
      </c>
      <c r="I464">
        <v>2</v>
      </c>
      <c r="J464">
        <v>0</v>
      </c>
      <c r="L464" s="1015">
        <v>0</v>
      </c>
      <c r="N464">
        <v>0</v>
      </c>
      <c r="O464">
        <v>0</v>
      </c>
      <c r="P464" t="e">
        <v>#DIV/0!</v>
      </c>
      <c r="Q464" t="s">
        <v>110</v>
      </c>
      <c r="R464">
        <v>0</v>
      </c>
      <c r="S464">
        <v>0</v>
      </c>
    </row>
    <row r="465" spans="1:19" ht="14.25">
      <c r="A465">
        <v>64</v>
      </c>
      <c r="B465" t="s">
        <v>284</v>
      </c>
      <c r="C465" s="1036" t="s">
        <v>133</v>
      </c>
      <c r="D465" t="s">
        <v>104</v>
      </c>
      <c r="E465" t="s">
        <v>157</v>
      </c>
      <c r="F465" t="s">
        <v>285</v>
      </c>
      <c r="G465">
        <v>5</v>
      </c>
      <c r="H465" t="s">
        <v>138</v>
      </c>
      <c r="I465">
        <v>1</v>
      </c>
      <c r="J465">
        <v>0</v>
      </c>
      <c r="L465" s="1015">
        <v>0</v>
      </c>
      <c r="N465">
        <v>0</v>
      </c>
      <c r="O465">
        <v>0</v>
      </c>
      <c r="P465" t="e">
        <v>#DIV/0!</v>
      </c>
      <c r="Q465" t="s">
        <v>110</v>
      </c>
      <c r="R465">
        <v>0</v>
      </c>
      <c r="S465">
        <v>0</v>
      </c>
    </row>
    <row r="466" spans="1:19" ht="14.25">
      <c r="A466">
        <v>65</v>
      </c>
      <c r="B466" t="s">
        <v>286</v>
      </c>
      <c r="C466" s="1036" t="s">
        <v>133</v>
      </c>
      <c r="D466" t="s">
        <v>104</v>
      </c>
      <c r="E466" t="s">
        <v>157</v>
      </c>
      <c r="F466" t="s">
        <v>287</v>
      </c>
      <c r="G466">
        <v>5</v>
      </c>
      <c r="H466" t="s">
        <v>138</v>
      </c>
      <c r="I466">
        <v>7</v>
      </c>
      <c r="J466">
        <v>4</v>
      </c>
      <c r="L466" s="1015">
        <v>0.5714285714285714</v>
      </c>
      <c r="N466">
        <v>0</v>
      </c>
      <c r="O466">
        <v>0</v>
      </c>
      <c r="P466" t="e">
        <v>#DIV/0!</v>
      </c>
      <c r="Q466" t="s">
        <v>110</v>
      </c>
      <c r="R466">
        <v>0</v>
      </c>
      <c r="S466">
        <v>0</v>
      </c>
    </row>
    <row r="467" spans="1:19" ht="14.25">
      <c r="A467">
        <v>66</v>
      </c>
      <c r="B467" t="s">
        <v>288</v>
      </c>
      <c r="C467" s="1036" t="s">
        <v>133</v>
      </c>
      <c r="D467" t="s">
        <v>104</v>
      </c>
      <c r="E467" t="s">
        <v>157</v>
      </c>
      <c r="F467" t="s">
        <v>289</v>
      </c>
      <c r="G467">
        <v>5</v>
      </c>
      <c r="H467" t="s">
        <v>138</v>
      </c>
      <c r="I467">
        <v>1</v>
      </c>
      <c r="J467">
        <v>0</v>
      </c>
      <c r="L467" s="1015">
        <v>0</v>
      </c>
      <c r="N467">
        <v>0</v>
      </c>
      <c r="O467">
        <v>0</v>
      </c>
      <c r="P467" t="e">
        <v>#DIV/0!</v>
      </c>
      <c r="Q467" t="s">
        <v>110</v>
      </c>
      <c r="R467">
        <v>0</v>
      </c>
      <c r="S467">
        <v>0</v>
      </c>
    </row>
    <row r="468" spans="1:19" ht="14.25">
      <c r="A468">
        <v>67</v>
      </c>
      <c r="B468" t="s">
        <v>290</v>
      </c>
      <c r="C468" s="1036" t="s">
        <v>133</v>
      </c>
      <c r="D468" t="s">
        <v>104</v>
      </c>
      <c r="E468" t="s">
        <v>157</v>
      </c>
      <c r="F468" t="s">
        <v>291</v>
      </c>
      <c r="G468">
        <v>5</v>
      </c>
      <c r="H468" t="s">
        <v>138</v>
      </c>
      <c r="I468">
        <v>7</v>
      </c>
      <c r="J468">
        <v>0</v>
      </c>
      <c r="L468" s="1015">
        <v>0</v>
      </c>
      <c r="N468">
        <v>0</v>
      </c>
      <c r="O468">
        <v>0</v>
      </c>
      <c r="P468" t="e">
        <v>#DIV/0!</v>
      </c>
      <c r="Q468" t="s">
        <v>110</v>
      </c>
      <c r="R468">
        <v>0</v>
      </c>
      <c r="S468">
        <v>0</v>
      </c>
    </row>
    <row r="469" spans="1:19" ht="14.25">
      <c r="A469">
        <v>68</v>
      </c>
      <c r="B469" t="s">
        <v>292</v>
      </c>
      <c r="C469" s="1036" t="s">
        <v>133</v>
      </c>
      <c r="D469" t="s">
        <v>104</v>
      </c>
      <c r="E469" t="s">
        <v>157</v>
      </c>
      <c r="F469" t="s">
        <v>293</v>
      </c>
      <c r="G469">
        <v>5</v>
      </c>
      <c r="H469" t="s">
        <v>138</v>
      </c>
      <c r="I469">
        <v>28</v>
      </c>
      <c r="J469">
        <v>11</v>
      </c>
      <c r="L469" s="1015">
        <v>0.39285714285714285</v>
      </c>
      <c r="N469">
        <v>10</v>
      </c>
      <c r="O469">
        <v>0</v>
      </c>
      <c r="P469">
        <v>0</v>
      </c>
      <c r="Q469" t="s">
        <v>110</v>
      </c>
      <c r="R469">
        <v>-9</v>
      </c>
      <c r="S469">
        <v>-10</v>
      </c>
    </row>
    <row r="470" spans="1:19" ht="14.25">
      <c r="A470">
        <v>69</v>
      </c>
      <c r="B470" t="s">
        <v>294</v>
      </c>
      <c r="C470" s="1036" t="s">
        <v>133</v>
      </c>
      <c r="D470" t="s">
        <v>104</v>
      </c>
      <c r="E470" t="s">
        <v>157</v>
      </c>
      <c r="F470" t="s">
        <v>295</v>
      </c>
      <c r="G470">
        <v>5</v>
      </c>
      <c r="H470" t="s">
        <v>138</v>
      </c>
      <c r="I470">
        <v>1</v>
      </c>
      <c r="J470">
        <v>0</v>
      </c>
      <c r="L470" s="1015">
        <v>0</v>
      </c>
      <c r="N470">
        <v>0</v>
      </c>
      <c r="O470">
        <v>0</v>
      </c>
      <c r="P470" t="e">
        <v>#DIV/0!</v>
      </c>
      <c r="Q470" t="s">
        <v>110</v>
      </c>
      <c r="R470">
        <v>0</v>
      </c>
      <c r="S470">
        <v>0</v>
      </c>
    </row>
    <row r="471" spans="1:19" ht="14.25">
      <c r="A471">
        <v>70</v>
      </c>
      <c r="B471" t="s">
        <v>296</v>
      </c>
      <c r="C471" s="1036" t="s">
        <v>133</v>
      </c>
      <c r="D471" t="s">
        <v>104</v>
      </c>
      <c r="E471" t="s">
        <v>157</v>
      </c>
      <c r="F471" t="s">
        <v>297</v>
      </c>
      <c r="G471">
        <v>5</v>
      </c>
      <c r="H471" t="s">
        <v>138</v>
      </c>
      <c r="I471">
        <v>3</v>
      </c>
      <c r="J471">
        <v>0</v>
      </c>
      <c r="L471" s="1015">
        <v>0</v>
      </c>
      <c r="N471">
        <v>0</v>
      </c>
      <c r="O471">
        <v>0</v>
      </c>
      <c r="P471" t="e">
        <v>#DIV/0!</v>
      </c>
      <c r="Q471" t="s">
        <v>110</v>
      </c>
      <c r="R471">
        <v>0</v>
      </c>
      <c r="S471">
        <v>0</v>
      </c>
    </row>
    <row r="472" spans="1:19" ht="14.25">
      <c r="A472">
        <v>71</v>
      </c>
      <c r="B472" t="s">
        <v>298</v>
      </c>
      <c r="C472" s="1036" t="s">
        <v>133</v>
      </c>
      <c r="D472" t="s">
        <v>104</v>
      </c>
      <c r="E472" t="s">
        <v>157</v>
      </c>
      <c r="F472" t="s">
        <v>299</v>
      </c>
      <c r="G472">
        <v>5</v>
      </c>
      <c r="H472" t="s">
        <v>138</v>
      </c>
      <c r="I472">
        <v>4</v>
      </c>
      <c r="J472">
        <v>0</v>
      </c>
      <c r="L472" s="1015">
        <v>0</v>
      </c>
      <c r="N472">
        <v>0</v>
      </c>
      <c r="O472">
        <v>0</v>
      </c>
      <c r="P472" t="e">
        <v>#DIV/0!</v>
      </c>
      <c r="Q472" t="s">
        <v>110</v>
      </c>
      <c r="R472">
        <v>0</v>
      </c>
      <c r="S472">
        <v>0</v>
      </c>
    </row>
    <row r="473" spans="1:19" ht="14.25">
      <c r="A473">
        <v>72</v>
      </c>
      <c r="B473" t="s">
        <v>300</v>
      </c>
      <c r="C473" s="1036" t="s">
        <v>133</v>
      </c>
      <c r="D473" t="s">
        <v>104</v>
      </c>
      <c r="E473" t="s">
        <v>157</v>
      </c>
      <c r="F473" t="s">
        <v>301</v>
      </c>
      <c r="G473">
        <v>5</v>
      </c>
      <c r="H473" t="s">
        <v>138</v>
      </c>
      <c r="I473">
        <v>1</v>
      </c>
      <c r="J473">
        <v>0</v>
      </c>
      <c r="L473" s="1015">
        <v>0</v>
      </c>
      <c r="N473">
        <v>0</v>
      </c>
      <c r="O473">
        <v>0</v>
      </c>
      <c r="P473" t="e">
        <v>#DIV/0!</v>
      </c>
      <c r="Q473" t="s">
        <v>110</v>
      </c>
      <c r="R473">
        <v>0</v>
      </c>
      <c r="S473">
        <v>0</v>
      </c>
    </row>
    <row r="474" spans="1:19" ht="14.25">
      <c r="A474">
        <v>73</v>
      </c>
      <c r="B474" t="s">
        <v>302</v>
      </c>
      <c r="C474" s="1036" t="s">
        <v>133</v>
      </c>
      <c r="D474" t="s">
        <v>104</v>
      </c>
      <c r="E474" t="s">
        <v>157</v>
      </c>
      <c r="F474" t="s">
        <v>303</v>
      </c>
      <c r="G474">
        <v>5</v>
      </c>
      <c r="H474" t="s">
        <v>138</v>
      </c>
      <c r="I474">
        <v>1</v>
      </c>
      <c r="J474">
        <v>0</v>
      </c>
      <c r="L474" s="1015">
        <v>0</v>
      </c>
      <c r="N474">
        <v>0</v>
      </c>
      <c r="O474">
        <v>0</v>
      </c>
      <c r="P474" t="e">
        <v>#DIV/0!</v>
      </c>
      <c r="Q474" t="s">
        <v>110</v>
      </c>
      <c r="R474">
        <v>0</v>
      </c>
      <c r="S474">
        <v>0</v>
      </c>
    </row>
    <row r="475" spans="1:19" ht="14.25">
      <c r="A475">
        <v>74</v>
      </c>
      <c r="B475" t="s">
        <v>304</v>
      </c>
      <c r="C475" s="1036" t="s">
        <v>133</v>
      </c>
      <c r="D475" t="s">
        <v>104</v>
      </c>
      <c r="E475" t="s">
        <v>157</v>
      </c>
      <c r="F475" t="s">
        <v>305</v>
      </c>
      <c r="G475">
        <v>5</v>
      </c>
      <c r="H475" t="s">
        <v>138</v>
      </c>
      <c r="I475">
        <v>8</v>
      </c>
      <c r="J475">
        <v>0</v>
      </c>
      <c r="L475" s="1015">
        <v>0</v>
      </c>
      <c r="N475">
        <v>0</v>
      </c>
      <c r="O475">
        <v>0</v>
      </c>
      <c r="P475" t="e">
        <v>#DIV/0!</v>
      </c>
      <c r="Q475" t="s">
        <v>110</v>
      </c>
      <c r="R475">
        <v>2</v>
      </c>
      <c r="S475">
        <v>0</v>
      </c>
    </row>
    <row r="476" spans="1:19" ht="14.25">
      <c r="A476">
        <v>75</v>
      </c>
      <c r="B476" t="s">
        <v>306</v>
      </c>
      <c r="C476" s="1036" t="s">
        <v>133</v>
      </c>
      <c r="D476" t="s">
        <v>104</v>
      </c>
      <c r="E476" t="s">
        <v>157</v>
      </c>
      <c r="F476" t="s">
        <v>307</v>
      </c>
      <c r="G476">
        <v>5</v>
      </c>
      <c r="H476" t="s">
        <v>138</v>
      </c>
      <c r="I476">
        <v>2</v>
      </c>
      <c r="J476">
        <v>0</v>
      </c>
      <c r="L476" s="1015">
        <v>0</v>
      </c>
      <c r="N476">
        <v>0</v>
      </c>
      <c r="O476">
        <v>0</v>
      </c>
      <c r="P476" t="e">
        <v>#DIV/0!</v>
      </c>
      <c r="Q476" t="s">
        <v>110</v>
      </c>
      <c r="R476">
        <v>0</v>
      </c>
      <c r="S476">
        <v>0</v>
      </c>
    </row>
    <row r="477" spans="1:19" ht="14.25">
      <c r="A477">
        <v>76</v>
      </c>
      <c r="B477" t="s">
        <v>308</v>
      </c>
      <c r="C477" s="1036" t="s">
        <v>133</v>
      </c>
      <c r="D477" t="s">
        <v>104</v>
      </c>
      <c r="E477" t="s">
        <v>173</v>
      </c>
      <c r="F477" t="s">
        <v>309</v>
      </c>
      <c r="G477">
        <v>5</v>
      </c>
      <c r="H477" t="s">
        <v>138</v>
      </c>
      <c r="I477">
        <v>2</v>
      </c>
      <c r="J477">
        <v>0</v>
      </c>
      <c r="L477" s="1015">
        <v>0</v>
      </c>
      <c r="N477">
        <v>0</v>
      </c>
      <c r="O477">
        <v>0</v>
      </c>
      <c r="P477" t="e">
        <v>#DIV/0!</v>
      </c>
      <c r="Q477" t="s">
        <v>110</v>
      </c>
      <c r="R477">
        <v>0</v>
      </c>
      <c r="S477">
        <v>0</v>
      </c>
    </row>
    <row r="478" spans="1:19" ht="14.25">
      <c r="A478">
        <v>77</v>
      </c>
      <c r="B478" t="s">
        <v>310</v>
      </c>
      <c r="C478" s="1036" t="s">
        <v>133</v>
      </c>
      <c r="D478" t="s">
        <v>104</v>
      </c>
      <c r="E478" t="s">
        <v>173</v>
      </c>
      <c r="F478" t="s">
        <v>311</v>
      </c>
      <c r="G478">
        <v>5</v>
      </c>
      <c r="H478" t="s">
        <v>138</v>
      </c>
      <c r="I478">
        <v>10</v>
      </c>
      <c r="J478">
        <v>5</v>
      </c>
      <c r="L478" s="1015">
        <v>0.5</v>
      </c>
      <c r="N478">
        <v>0</v>
      </c>
      <c r="O478">
        <v>0</v>
      </c>
      <c r="P478" t="e">
        <v>#DIV/0!</v>
      </c>
      <c r="Q478" t="s">
        <v>110</v>
      </c>
      <c r="R478">
        <v>-5</v>
      </c>
      <c r="S478">
        <v>0</v>
      </c>
    </row>
    <row r="479" spans="1:19" ht="14.25">
      <c r="A479">
        <v>78</v>
      </c>
      <c r="B479" t="s">
        <v>312</v>
      </c>
      <c r="C479" s="1036" t="s">
        <v>133</v>
      </c>
      <c r="D479" t="s">
        <v>104</v>
      </c>
      <c r="E479" t="s">
        <v>173</v>
      </c>
      <c r="F479" t="s">
        <v>313</v>
      </c>
      <c r="G479">
        <v>5</v>
      </c>
      <c r="H479" t="s">
        <v>138</v>
      </c>
      <c r="I479">
        <v>2</v>
      </c>
      <c r="J479">
        <v>0</v>
      </c>
      <c r="L479" s="1015">
        <v>0</v>
      </c>
      <c r="N479">
        <v>0</v>
      </c>
      <c r="O479">
        <v>0</v>
      </c>
      <c r="P479" t="e">
        <v>#DIV/0!</v>
      </c>
      <c r="Q479" t="s">
        <v>110</v>
      </c>
      <c r="R479">
        <v>0</v>
      </c>
      <c r="S479">
        <v>0</v>
      </c>
    </row>
    <row r="480" spans="1:19" ht="14.25">
      <c r="A480">
        <v>79</v>
      </c>
      <c r="B480" t="s">
        <v>314</v>
      </c>
      <c r="C480" s="1036" t="s">
        <v>133</v>
      </c>
      <c r="D480" t="s">
        <v>104</v>
      </c>
      <c r="E480" t="s">
        <v>173</v>
      </c>
      <c r="F480" t="s">
        <v>315</v>
      </c>
      <c r="G480">
        <v>5</v>
      </c>
      <c r="H480" t="s">
        <v>138</v>
      </c>
      <c r="I480">
        <v>1</v>
      </c>
      <c r="J480">
        <v>0</v>
      </c>
      <c r="L480" s="1015">
        <v>0</v>
      </c>
      <c r="N480">
        <v>0</v>
      </c>
      <c r="O480">
        <v>0</v>
      </c>
      <c r="P480" t="e">
        <v>#DIV/0!</v>
      </c>
      <c r="Q480" t="s">
        <v>110</v>
      </c>
      <c r="R480">
        <v>0</v>
      </c>
      <c r="S480">
        <v>0</v>
      </c>
    </row>
    <row r="481" spans="1:19" ht="14.25">
      <c r="A481">
        <v>80</v>
      </c>
      <c r="B481" t="s">
        <v>316</v>
      </c>
      <c r="C481" s="1036" t="s">
        <v>133</v>
      </c>
      <c r="D481" t="s">
        <v>104</v>
      </c>
      <c r="E481" t="s">
        <v>173</v>
      </c>
      <c r="F481" t="s">
        <v>317</v>
      </c>
      <c r="G481">
        <v>5</v>
      </c>
      <c r="H481" t="s">
        <v>138</v>
      </c>
      <c r="I481">
        <v>2</v>
      </c>
      <c r="J481">
        <v>0</v>
      </c>
      <c r="L481" s="1015">
        <v>0</v>
      </c>
      <c r="N481">
        <v>0</v>
      </c>
      <c r="O481">
        <v>0</v>
      </c>
      <c r="P481" t="e">
        <v>#DIV/0!</v>
      </c>
      <c r="Q481" t="s">
        <v>110</v>
      </c>
      <c r="R481">
        <v>0</v>
      </c>
      <c r="S481">
        <v>0</v>
      </c>
    </row>
    <row r="482" spans="1:19" ht="14.25">
      <c r="A482">
        <v>81</v>
      </c>
      <c r="B482" t="s">
        <v>318</v>
      </c>
      <c r="C482" s="1036" t="s">
        <v>133</v>
      </c>
      <c r="D482" t="s">
        <v>104</v>
      </c>
      <c r="E482" t="s">
        <v>173</v>
      </c>
      <c r="F482" t="s">
        <v>319</v>
      </c>
      <c r="G482">
        <v>5</v>
      </c>
      <c r="H482" t="s">
        <v>138</v>
      </c>
      <c r="I482">
        <v>2</v>
      </c>
      <c r="J482">
        <v>0</v>
      </c>
      <c r="L482" s="1015">
        <v>0</v>
      </c>
      <c r="N482">
        <v>0</v>
      </c>
      <c r="O482">
        <v>0</v>
      </c>
      <c r="P482" t="e">
        <v>#DIV/0!</v>
      </c>
      <c r="Q482" t="s">
        <v>110</v>
      </c>
      <c r="R482">
        <v>0</v>
      </c>
      <c r="S482">
        <v>0</v>
      </c>
    </row>
    <row r="483" spans="1:19" ht="14.25">
      <c r="A483">
        <v>82</v>
      </c>
      <c r="B483" t="s">
        <v>320</v>
      </c>
      <c r="C483" s="1036" t="s">
        <v>133</v>
      </c>
      <c r="D483" t="s">
        <v>104</v>
      </c>
      <c r="E483" t="s">
        <v>173</v>
      </c>
      <c r="F483" t="s">
        <v>321</v>
      </c>
      <c r="G483">
        <v>5</v>
      </c>
      <c r="H483" t="s">
        <v>138</v>
      </c>
      <c r="I483">
        <v>2</v>
      </c>
      <c r="J483">
        <v>0</v>
      </c>
      <c r="L483" s="1015">
        <v>0</v>
      </c>
      <c r="N483">
        <v>0</v>
      </c>
      <c r="O483">
        <v>0</v>
      </c>
      <c r="P483" t="e">
        <v>#DIV/0!</v>
      </c>
      <c r="Q483" t="s">
        <v>110</v>
      </c>
      <c r="R483">
        <v>0</v>
      </c>
      <c r="S483">
        <v>0</v>
      </c>
    </row>
    <row r="484" spans="1:19" ht="14.25">
      <c r="A484">
        <v>83</v>
      </c>
      <c r="B484" t="s">
        <v>322</v>
      </c>
      <c r="C484" s="1036" t="s">
        <v>133</v>
      </c>
      <c r="D484" t="s">
        <v>104</v>
      </c>
      <c r="E484" t="s">
        <v>173</v>
      </c>
      <c r="F484" t="s">
        <v>323</v>
      </c>
      <c r="G484">
        <v>5</v>
      </c>
      <c r="H484" t="s">
        <v>138</v>
      </c>
      <c r="I484">
        <v>2</v>
      </c>
      <c r="J484">
        <v>0</v>
      </c>
      <c r="L484" s="1015">
        <v>0</v>
      </c>
      <c r="N484">
        <v>0</v>
      </c>
      <c r="O484">
        <v>0</v>
      </c>
      <c r="P484" t="e">
        <v>#DIV/0!</v>
      </c>
      <c r="Q484" t="s">
        <v>110</v>
      </c>
      <c r="R484">
        <v>0</v>
      </c>
      <c r="S484">
        <v>0</v>
      </c>
    </row>
    <row r="485" spans="1:19" ht="14.25">
      <c r="A485">
        <v>84</v>
      </c>
      <c r="B485" t="s">
        <v>324</v>
      </c>
      <c r="C485" s="1036" t="s">
        <v>133</v>
      </c>
      <c r="D485" t="s">
        <v>104</v>
      </c>
      <c r="E485" t="s">
        <v>173</v>
      </c>
      <c r="F485" t="s">
        <v>325</v>
      </c>
      <c r="G485">
        <v>5</v>
      </c>
      <c r="H485" t="s">
        <v>138</v>
      </c>
      <c r="I485">
        <v>3</v>
      </c>
      <c r="J485">
        <v>1</v>
      </c>
      <c r="L485" s="1015">
        <v>0.33333333333333331</v>
      </c>
      <c r="N485">
        <v>0</v>
      </c>
      <c r="O485">
        <v>0</v>
      </c>
      <c r="P485" t="e">
        <v>#DIV/0!</v>
      </c>
      <c r="Q485" t="s">
        <v>110</v>
      </c>
      <c r="R485">
        <v>-1</v>
      </c>
      <c r="S485">
        <v>0</v>
      </c>
    </row>
    <row r="486" spans="1:19" ht="14.25">
      <c r="A486">
        <v>85</v>
      </c>
      <c r="B486" t="s">
        <v>326</v>
      </c>
      <c r="C486" s="1036" t="s">
        <v>133</v>
      </c>
      <c r="D486" t="s">
        <v>104</v>
      </c>
      <c r="E486" t="s">
        <v>173</v>
      </c>
      <c r="F486" t="s">
        <v>327</v>
      </c>
      <c r="G486">
        <v>5</v>
      </c>
      <c r="H486" t="s">
        <v>138</v>
      </c>
      <c r="I486">
        <v>1</v>
      </c>
      <c r="J486">
        <v>1</v>
      </c>
      <c r="L486" s="1015">
        <v>1</v>
      </c>
      <c r="N486">
        <v>0</v>
      </c>
      <c r="O486">
        <v>0</v>
      </c>
      <c r="P486" t="e">
        <v>#DIV/0!</v>
      </c>
      <c r="Q486" t="s">
        <v>110</v>
      </c>
      <c r="R486">
        <v>-1</v>
      </c>
      <c r="S486">
        <v>0</v>
      </c>
    </row>
    <row r="487" spans="1:19" ht="14.25">
      <c r="A487">
        <v>86</v>
      </c>
      <c r="B487" t="s">
        <v>328</v>
      </c>
      <c r="C487" s="1036" t="s">
        <v>133</v>
      </c>
      <c r="D487" t="s">
        <v>104</v>
      </c>
      <c r="E487" t="s">
        <v>173</v>
      </c>
      <c r="F487" t="s">
        <v>329</v>
      </c>
      <c r="G487">
        <v>5</v>
      </c>
      <c r="H487" t="s">
        <v>138</v>
      </c>
      <c r="I487">
        <v>2</v>
      </c>
      <c r="J487">
        <v>0</v>
      </c>
      <c r="L487" s="1015">
        <v>0</v>
      </c>
      <c r="N487">
        <v>0</v>
      </c>
      <c r="O487">
        <v>0</v>
      </c>
      <c r="P487" t="e">
        <v>#DIV/0!</v>
      </c>
      <c r="Q487" t="s">
        <v>110</v>
      </c>
      <c r="R487">
        <v>0</v>
      </c>
      <c r="S487">
        <v>0</v>
      </c>
    </row>
    <row r="488" spans="1:19" ht="14.25">
      <c r="A488">
        <v>87</v>
      </c>
      <c r="B488" t="s">
        <v>330</v>
      </c>
      <c r="C488" s="1036" t="s">
        <v>133</v>
      </c>
      <c r="D488" t="s">
        <v>104</v>
      </c>
      <c r="E488" t="s">
        <v>173</v>
      </c>
      <c r="F488" t="s">
        <v>331</v>
      </c>
      <c r="G488">
        <v>5</v>
      </c>
      <c r="H488" t="s">
        <v>138</v>
      </c>
      <c r="I488">
        <v>1</v>
      </c>
      <c r="J488">
        <v>0</v>
      </c>
      <c r="L488" s="1015">
        <v>0</v>
      </c>
      <c r="N488">
        <v>0</v>
      </c>
      <c r="O488">
        <v>0</v>
      </c>
      <c r="P488" t="e">
        <v>#DIV/0!</v>
      </c>
      <c r="Q488" t="s">
        <v>110</v>
      </c>
      <c r="R488">
        <v>0</v>
      </c>
      <c r="S488">
        <v>0</v>
      </c>
    </row>
    <row r="489" spans="1:19" ht="14.25">
      <c r="A489">
        <v>88</v>
      </c>
      <c r="B489" t="s">
        <v>332</v>
      </c>
      <c r="C489" s="1036" t="s">
        <v>133</v>
      </c>
      <c r="D489" t="s">
        <v>104</v>
      </c>
      <c r="E489" t="s">
        <v>173</v>
      </c>
      <c r="F489" t="s">
        <v>333</v>
      </c>
      <c r="G489">
        <v>5</v>
      </c>
      <c r="H489" t="s">
        <v>138</v>
      </c>
      <c r="I489">
        <v>2</v>
      </c>
      <c r="J489">
        <v>0</v>
      </c>
      <c r="L489" s="1015">
        <v>0</v>
      </c>
      <c r="N489">
        <v>0</v>
      </c>
      <c r="O489">
        <v>0</v>
      </c>
      <c r="P489" t="e">
        <v>#DIV/0!</v>
      </c>
      <c r="Q489" t="s">
        <v>110</v>
      </c>
      <c r="R489">
        <v>0</v>
      </c>
      <c r="S489">
        <v>0</v>
      </c>
    </row>
    <row r="490" spans="1:19" ht="14.25">
      <c r="A490">
        <v>89</v>
      </c>
      <c r="B490" t="s">
        <v>334</v>
      </c>
      <c r="C490" s="1036" t="s">
        <v>133</v>
      </c>
      <c r="D490" t="s">
        <v>104</v>
      </c>
      <c r="E490" t="s">
        <v>155</v>
      </c>
      <c r="F490" t="s">
        <v>335</v>
      </c>
      <c r="G490">
        <v>5</v>
      </c>
      <c r="H490" t="s">
        <v>138</v>
      </c>
      <c r="I490">
        <v>2</v>
      </c>
      <c r="J490">
        <v>0</v>
      </c>
      <c r="L490" s="1015">
        <v>0</v>
      </c>
      <c r="N490">
        <v>0</v>
      </c>
      <c r="O490">
        <v>0</v>
      </c>
      <c r="P490" t="e">
        <v>#DIV/0!</v>
      </c>
      <c r="Q490" t="s">
        <v>110</v>
      </c>
      <c r="R490">
        <v>0</v>
      </c>
      <c r="S490">
        <v>0</v>
      </c>
    </row>
    <row r="491" spans="1:19" ht="14.25">
      <c r="A491">
        <v>90</v>
      </c>
      <c r="B491" t="s">
        <v>336</v>
      </c>
      <c r="C491" s="1036" t="s">
        <v>133</v>
      </c>
      <c r="D491" t="s">
        <v>104</v>
      </c>
      <c r="E491" t="s">
        <v>155</v>
      </c>
      <c r="F491" t="s">
        <v>337</v>
      </c>
      <c r="G491">
        <v>5</v>
      </c>
      <c r="H491" t="s">
        <v>138</v>
      </c>
      <c r="I491">
        <v>4</v>
      </c>
      <c r="J491">
        <v>3</v>
      </c>
      <c r="L491" s="1015">
        <v>0.75</v>
      </c>
      <c r="N491">
        <v>3</v>
      </c>
      <c r="O491">
        <v>0</v>
      </c>
      <c r="P491">
        <v>0</v>
      </c>
      <c r="Q491" t="s">
        <v>110</v>
      </c>
      <c r="R491">
        <v>-3</v>
      </c>
      <c r="S491">
        <v>-3</v>
      </c>
    </row>
    <row r="492" spans="1:19" ht="14.25">
      <c r="A492">
        <v>91</v>
      </c>
      <c r="B492" t="s">
        <v>338</v>
      </c>
      <c r="C492" s="1036" t="s">
        <v>133</v>
      </c>
      <c r="D492" t="s">
        <v>104</v>
      </c>
      <c r="E492" t="s">
        <v>155</v>
      </c>
      <c r="F492" t="s">
        <v>339</v>
      </c>
      <c r="G492">
        <v>5</v>
      </c>
      <c r="H492" t="s">
        <v>138</v>
      </c>
      <c r="I492">
        <v>2</v>
      </c>
      <c r="J492">
        <v>1</v>
      </c>
      <c r="L492" s="1015">
        <v>0.5</v>
      </c>
      <c r="N492">
        <v>0</v>
      </c>
      <c r="O492">
        <v>0</v>
      </c>
      <c r="P492" t="e">
        <v>#DIV/0!</v>
      </c>
      <c r="Q492" t="s">
        <v>110</v>
      </c>
      <c r="R492">
        <v>-1</v>
      </c>
      <c r="S492">
        <v>0</v>
      </c>
    </row>
    <row r="493" spans="1:19" ht="14.25">
      <c r="A493">
        <v>92</v>
      </c>
      <c r="B493" t="s">
        <v>340</v>
      </c>
      <c r="C493" s="1036" t="s">
        <v>133</v>
      </c>
      <c r="D493" t="s">
        <v>104</v>
      </c>
      <c r="E493" t="s">
        <v>155</v>
      </c>
      <c r="F493" t="s">
        <v>341</v>
      </c>
      <c r="G493">
        <v>5</v>
      </c>
      <c r="H493" t="s">
        <v>138</v>
      </c>
      <c r="I493">
        <v>3</v>
      </c>
      <c r="J493">
        <v>1</v>
      </c>
      <c r="L493" s="1015">
        <v>0.33333333333333331</v>
      </c>
      <c r="N493">
        <v>0</v>
      </c>
      <c r="O493">
        <v>0</v>
      </c>
      <c r="P493" t="e">
        <v>#DIV/0!</v>
      </c>
      <c r="Q493" t="s">
        <v>110</v>
      </c>
      <c r="R493">
        <v>-1</v>
      </c>
      <c r="S493">
        <v>0</v>
      </c>
    </row>
    <row r="494" spans="1:19" ht="14.25">
      <c r="A494">
        <v>93</v>
      </c>
      <c r="B494" t="s">
        <v>342</v>
      </c>
      <c r="C494" s="1036" t="s">
        <v>133</v>
      </c>
      <c r="D494" t="s">
        <v>104</v>
      </c>
      <c r="E494" t="s">
        <v>155</v>
      </c>
      <c r="F494" t="s">
        <v>343</v>
      </c>
      <c r="G494">
        <v>5</v>
      </c>
      <c r="H494" t="s">
        <v>138</v>
      </c>
      <c r="I494">
        <v>2</v>
      </c>
      <c r="J494">
        <v>0</v>
      </c>
      <c r="L494" s="1015">
        <v>0</v>
      </c>
      <c r="N494">
        <v>0</v>
      </c>
      <c r="O494">
        <v>0</v>
      </c>
      <c r="P494" t="e">
        <v>#DIV/0!</v>
      </c>
      <c r="Q494" t="s">
        <v>110</v>
      </c>
      <c r="R494">
        <v>0</v>
      </c>
      <c r="S494">
        <v>0</v>
      </c>
    </row>
    <row r="495" spans="1:19" ht="14.25">
      <c r="A495">
        <v>94</v>
      </c>
      <c r="B495" t="s">
        <v>344</v>
      </c>
      <c r="C495" s="1036" t="s">
        <v>133</v>
      </c>
      <c r="D495" t="s">
        <v>104</v>
      </c>
      <c r="E495" t="s">
        <v>155</v>
      </c>
      <c r="F495" t="s">
        <v>345</v>
      </c>
      <c r="G495">
        <v>5</v>
      </c>
      <c r="H495" t="s">
        <v>138</v>
      </c>
      <c r="I495">
        <v>3</v>
      </c>
      <c r="J495">
        <v>0</v>
      </c>
      <c r="L495" s="1015">
        <v>0</v>
      </c>
      <c r="N495">
        <v>0</v>
      </c>
      <c r="O495">
        <v>0</v>
      </c>
      <c r="P495" t="e">
        <v>#DIV/0!</v>
      </c>
      <c r="Q495" t="s">
        <v>110</v>
      </c>
      <c r="R495">
        <v>0</v>
      </c>
      <c r="S495">
        <v>0</v>
      </c>
    </row>
    <row r="496" spans="1:19" ht="14.25">
      <c r="A496">
        <v>95</v>
      </c>
      <c r="B496" t="s">
        <v>346</v>
      </c>
      <c r="C496" s="1036" t="s">
        <v>133</v>
      </c>
      <c r="D496" t="s">
        <v>104</v>
      </c>
      <c r="E496" t="s">
        <v>155</v>
      </c>
      <c r="F496" t="s">
        <v>347</v>
      </c>
      <c r="G496">
        <v>5</v>
      </c>
      <c r="H496" t="s">
        <v>138</v>
      </c>
      <c r="I496">
        <v>2</v>
      </c>
      <c r="J496">
        <v>0</v>
      </c>
      <c r="L496" s="1015">
        <v>0</v>
      </c>
      <c r="N496">
        <v>0</v>
      </c>
      <c r="O496">
        <v>0</v>
      </c>
      <c r="P496" t="e">
        <v>#DIV/0!</v>
      </c>
      <c r="Q496" t="s">
        <v>110</v>
      </c>
      <c r="R496">
        <v>0</v>
      </c>
      <c r="S496">
        <v>0</v>
      </c>
    </row>
    <row r="497" spans="1:19" ht="14.25">
      <c r="A497">
        <v>96</v>
      </c>
      <c r="B497" t="s">
        <v>348</v>
      </c>
      <c r="C497" s="1036" t="s">
        <v>133</v>
      </c>
      <c r="D497" t="s">
        <v>104</v>
      </c>
      <c r="E497" t="s">
        <v>155</v>
      </c>
      <c r="F497" t="s">
        <v>349</v>
      </c>
      <c r="G497">
        <v>5</v>
      </c>
      <c r="H497" t="s">
        <v>138</v>
      </c>
      <c r="I497">
        <v>2</v>
      </c>
      <c r="J497">
        <v>0</v>
      </c>
      <c r="L497" s="1015">
        <v>0</v>
      </c>
      <c r="N497">
        <v>0</v>
      </c>
      <c r="O497">
        <v>0</v>
      </c>
      <c r="P497" t="e">
        <v>#DIV/0!</v>
      </c>
      <c r="Q497" t="s">
        <v>110</v>
      </c>
      <c r="R497">
        <v>0</v>
      </c>
      <c r="S497">
        <v>0</v>
      </c>
    </row>
    <row r="498" spans="1:19" ht="14.25">
      <c r="A498">
        <v>97</v>
      </c>
      <c r="B498" t="s">
        <v>350</v>
      </c>
      <c r="C498" s="1036" t="s">
        <v>133</v>
      </c>
      <c r="D498" t="s">
        <v>104</v>
      </c>
      <c r="E498" t="s">
        <v>155</v>
      </c>
      <c r="F498" t="s">
        <v>351</v>
      </c>
      <c r="G498">
        <v>5</v>
      </c>
      <c r="H498" t="s">
        <v>138</v>
      </c>
      <c r="I498">
        <v>2</v>
      </c>
      <c r="J498">
        <v>0</v>
      </c>
      <c r="L498" s="1015">
        <v>0</v>
      </c>
      <c r="N498">
        <v>0</v>
      </c>
      <c r="O498">
        <v>0</v>
      </c>
      <c r="P498" t="e">
        <v>#DIV/0!</v>
      </c>
      <c r="Q498" t="s">
        <v>110</v>
      </c>
      <c r="R498">
        <v>0</v>
      </c>
      <c r="S498">
        <v>0</v>
      </c>
    </row>
    <row r="499" spans="1:19" ht="14.25">
      <c r="A499">
        <v>98</v>
      </c>
      <c r="B499" t="s">
        <v>352</v>
      </c>
      <c r="C499" s="1036" t="s">
        <v>133</v>
      </c>
      <c r="D499" t="s">
        <v>104</v>
      </c>
      <c r="E499" t="s">
        <v>157</v>
      </c>
      <c r="F499" t="s">
        <v>353</v>
      </c>
      <c r="G499">
        <v>5</v>
      </c>
      <c r="H499" t="s">
        <v>138</v>
      </c>
      <c r="I499">
        <v>1</v>
      </c>
      <c r="J499">
        <v>0</v>
      </c>
      <c r="L499" s="1015">
        <v>0</v>
      </c>
      <c r="N499">
        <v>0</v>
      </c>
      <c r="O499">
        <v>0</v>
      </c>
      <c r="P499" t="e">
        <v>#DIV/0!</v>
      </c>
      <c r="Q499" t="s">
        <v>110</v>
      </c>
      <c r="R499">
        <v>0</v>
      </c>
      <c r="S499">
        <v>0</v>
      </c>
    </row>
    <row r="500" spans="1:19" ht="14.25">
      <c r="A500">
        <v>99</v>
      </c>
      <c r="B500" t="s">
        <v>354</v>
      </c>
      <c r="C500" s="1036" t="s">
        <v>133</v>
      </c>
      <c r="D500" t="s">
        <v>104</v>
      </c>
      <c r="E500" t="s">
        <v>168</v>
      </c>
      <c r="F500" t="s">
        <v>355</v>
      </c>
      <c r="G500">
        <v>5</v>
      </c>
      <c r="H500" t="s">
        <v>138</v>
      </c>
      <c r="I500">
        <v>6</v>
      </c>
      <c r="J500">
        <v>2</v>
      </c>
      <c r="L500" s="1015">
        <v>0.33333333333333331</v>
      </c>
      <c r="N500">
        <v>0</v>
      </c>
      <c r="O500">
        <v>0</v>
      </c>
      <c r="P500" t="e">
        <v>#DIV/0!</v>
      </c>
      <c r="Q500" t="s">
        <v>110</v>
      </c>
      <c r="R500">
        <v>-1</v>
      </c>
      <c r="S500">
        <v>0</v>
      </c>
    </row>
    <row r="501" spans="1:19" ht="14.25">
      <c r="A501">
        <v>100</v>
      </c>
      <c r="B501" t="s">
        <v>356</v>
      </c>
      <c r="C501" s="1036" t="s">
        <v>133</v>
      </c>
      <c r="D501" t="s">
        <v>104</v>
      </c>
      <c r="E501" t="s">
        <v>168</v>
      </c>
      <c r="F501" t="s">
        <v>357</v>
      </c>
      <c r="G501">
        <v>5</v>
      </c>
      <c r="H501" t="s">
        <v>138</v>
      </c>
      <c r="I501">
        <v>2</v>
      </c>
      <c r="J501">
        <v>1</v>
      </c>
      <c r="L501" s="1015">
        <v>0.5</v>
      </c>
      <c r="N501">
        <v>0</v>
      </c>
      <c r="O501">
        <v>0</v>
      </c>
      <c r="P501" t="e">
        <v>#DIV/0!</v>
      </c>
      <c r="Q501" t="s">
        <v>110</v>
      </c>
      <c r="R501">
        <v>0</v>
      </c>
      <c r="S501">
        <v>0</v>
      </c>
    </row>
    <row r="502" spans="1:19" ht="14.25">
      <c r="A502">
        <v>1</v>
      </c>
      <c r="B502" t="s">
        <v>154</v>
      </c>
      <c r="C502" s="1036" t="s">
        <v>133</v>
      </c>
      <c r="D502" t="s">
        <v>104</v>
      </c>
      <c r="E502" t="s">
        <v>155</v>
      </c>
      <c r="F502" t="s">
        <v>156</v>
      </c>
      <c r="G502">
        <v>6</v>
      </c>
      <c r="H502" t="s">
        <v>139</v>
      </c>
      <c r="I502">
        <v>2</v>
      </c>
      <c r="J502">
        <v>0</v>
      </c>
      <c r="L502" s="1015">
        <v>0</v>
      </c>
      <c r="N502">
        <v>0</v>
      </c>
      <c r="O502">
        <v>0</v>
      </c>
      <c r="P502" t="e">
        <v>#DIV/0!</v>
      </c>
      <c r="Q502" t="s">
        <v>105</v>
      </c>
      <c r="R502">
        <v>0</v>
      </c>
      <c r="S502">
        <v>0</v>
      </c>
    </row>
    <row r="503" spans="1:19" ht="14.25">
      <c r="A503">
        <v>2</v>
      </c>
      <c r="B503" t="s">
        <v>154</v>
      </c>
      <c r="C503" s="1036" t="s">
        <v>133</v>
      </c>
      <c r="D503" t="s">
        <v>104</v>
      </c>
      <c r="E503" t="s">
        <v>157</v>
      </c>
      <c r="F503" t="s">
        <v>158</v>
      </c>
      <c r="G503">
        <v>6</v>
      </c>
      <c r="H503" t="s">
        <v>139</v>
      </c>
      <c r="I503">
        <v>1</v>
      </c>
      <c r="J503">
        <v>0</v>
      </c>
      <c r="L503" s="1015">
        <v>0</v>
      </c>
      <c r="N503">
        <v>0</v>
      </c>
      <c r="O503">
        <v>0</v>
      </c>
      <c r="P503" t="e">
        <v>#DIV/0!</v>
      </c>
      <c r="Q503" t="s">
        <v>105</v>
      </c>
      <c r="R503">
        <v>0</v>
      </c>
      <c r="S503">
        <v>0</v>
      </c>
    </row>
    <row r="504" spans="1:19" ht="14.25">
      <c r="A504">
        <v>3</v>
      </c>
      <c r="B504" t="s">
        <v>159</v>
      </c>
      <c r="C504" s="1036" t="s">
        <v>133</v>
      </c>
      <c r="D504" t="s">
        <v>104</v>
      </c>
      <c r="E504" t="s">
        <v>157</v>
      </c>
      <c r="F504" t="s">
        <v>160</v>
      </c>
      <c r="G504">
        <v>6</v>
      </c>
      <c r="H504" t="s">
        <v>139</v>
      </c>
      <c r="I504">
        <v>2</v>
      </c>
      <c r="J504">
        <v>0</v>
      </c>
      <c r="L504" s="1015">
        <v>0</v>
      </c>
      <c r="N504">
        <v>0</v>
      </c>
      <c r="O504">
        <v>0</v>
      </c>
      <c r="P504" t="e">
        <v>#DIV/0!</v>
      </c>
      <c r="Q504" t="s">
        <v>105</v>
      </c>
      <c r="R504">
        <v>0</v>
      </c>
      <c r="S504">
        <v>0</v>
      </c>
    </row>
    <row r="505" spans="1:19" ht="14.25">
      <c r="A505">
        <v>4</v>
      </c>
      <c r="B505" t="s">
        <v>161</v>
      </c>
      <c r="C505" s="1036" t="s">
        <v>133</v>
      </c>
      <c r="D505" t="s">
        <v>104</v>
      </c>
      <c r="E505" t="s">
        <v>157</v>
      </c>
      <c r="F505" t="s">
        <v>162</v>
      </c>
      <c r="G505">
        <v>6</v>
      </c>
      <c r="H505" t="s">
        <v>139</v>
      </c>
      <c r="I505">
        <v>2</v>
      </c>
      <c r="J505">
        <v>1</v>
      </c>
      <c r="L505" s="1015">
        <v>0.5</v>
      </c>
      <c r="N505">
        <v>1</v>
      </c>
      <c r="O505">
        <v>0</v>
      </c>
      <c r="P505">
        <v>0</v>
      </c>
      <c r="Q505" t="s">
        <v>105</v>
      </c>
      <c r="R505">
        <v>-1</v>
      </c>
      <c r="S505">
        <v>-1</v>
      </c>
    </row>
    <row r="506" spans="1:19" ht="14.25">
      <c r="A506">
        <v>5</v>
      </c>
      <c r="B506" t="s">
        <v>161</v>
      </c>
      <c r="C506" s="1036" t="s">
        <v>133</v>
      </c>
      <c r="D506" t="s">
        <v>104</v>
      </c>
      <c r="E506" t="s">
        <v>155</v>
      </c>
      <c r="F506" t="s">
        <v>163</v>
      </c>
      <c r="G506">
        <v>6</v>
      </c>
      <c r="H506" t="s">
        <v>139</v>
      </c>
      <c r="I506">
        <v>2</v>
      </c>
      <c r="J506">
        <v>0</v>
      </c>
      <c r="L506" s="1015">
        <v>0</v>
      </c>
      <c r="N506">
        <v>0</v>
      </c>
      <c r="O506">
        <v>0</v>
      </c>
      <c r="P506" t="e">
        <v>#DIV/0!</v>
      </c>
      <c r="Q506" t="s">
        <v>105</v>
      </c>
      <c r="R506">
        <v>0</v>
      </c>
      <c r="S506">
        <v>0</v>
      </c>
    </row>
    <row r="507" spans="1:19" ht="14.25">
      <c r="A507">
        <v>6</v>
      </c>
      <c r="B507" t="s">
        <v>164</v>
      </c>
      <c r="C507" s="1036" t="s">
        <v>133</v>
      </c>
      <c r="D507" t="s">
        <v>104</v>
      </c>
      <c r="E507" t="s">
        <v>157</v>
      </c>
      <c r="F507" t="s">
        <v>165</v>
      </c>
      <c r="G507">
        <v>6</v>
      </c>
      <c r="H507" t="s">
        <v>139</v>
      </c>
      <c r="I507">
        <v>6</v>
      </c>
      <c r="J507">
        <v>3</v>
      </c>
      <c r="L507" s="1015">
        <v>0.5</v>
      </c>
      <c r="N507">
        <v>1</v>
      </c>
      <c r="O507">
        <v>0</v>
      </c>
      <c r="P507">
        <v>0</v>
      </c>
      <c r="Q507" t="s">
        <v>105</v>
      </c>
      <c r="R507">
        <v>-1</v>
      </c>
      <c r="S507">
        <v>-1</v>
      </c>
    </row>
    <row r="508" spans="1:19" ht="14.25">
      <c r="A508">
        <v>7</v>
      </c>
      <c r="B508" t="s">
        <v>164</v>
      </c>
      <c r="C508" s="1036" t="s">
        <v>133</v>
      </c>
      <c r="D508" t="s">
        <v>104</v>
      </c>
      <c r="E508" t="s">
        <v>155</v>
      </c>
      <c r="F508" t="s">
        <v>166</v>
      </c>
      <c r="G508">
        <v>6</v>
      </c>
      <c r="H508" t="s">
        <v>139</v>
      </c>
      <c r="I508">
        <v>1</v>
      </c>
      <c r="J508">
        <v>0</v>
      </c>
      <c r="L508" s="1015">
        <v>0</v>
      </c>
      <c r="N508">
        <v>0</v>
      </c>
      <c r="O508">
        <v>0</v>
      </c>
      <c r="P508" t="e">
        <v>#DIV/0!</v>
      </c>
      <c r="Q508" t="s">
        <v>107</v>
      </c>
      <c r="R508">
        <v>0</v>
      </c>
      <c r="S508">
        <v>0</v>
      </c>
    </row>
    <row r="509" spans="1:19" ht="14.25">
      <c r="A509">
        <v>8</v>
      </c>
      <c r="B509" t="s">
        <v>167</v>
      </c>
      <c r="C509" s="1036" t="s">
        <v>133</v>
      </c>
      <c r="D509" t="s">
        <v>104</v>
      </c>
      <c r="E509" t="s">
        <v>168</v>
      </c>
      <c r="F509" t="s">
        <v>169</v>
      </c>
      <c r="G509">
        <v>6</v>
      </c>
      <c r="H509" t="s">
        <v>139</v>
      </c>
      <c r="I509">
        <v>2</v>
      </c>
      <c r="J509">
        <v>0</v>
      </c>
      <c r="L509" s="1015">
        <v>0</v>
      </c>
      <c r="N509">
        <v>0</v>
      </c>
      <c r="O509">
        <v>0</v>
      </c>
      <c r="P509" t="e">
        <v>#DIV/0!</v>
      </c>
      <c r="Q509" t="s">
        <v>108</v>
      </c>
      <c r="R509">
        <v>0</v>
      </c>
      <c r="S509">
        <v>0</v>
      </c>
    </row>
    <row r="510" spans="1:19" ht="14.25">
      <c r="A510">
        <v>9</v>
      </c>
      <c r="B510" t="s">
        <v>170</v>
      </c>
      <c r="C510" s="1036" t="s">
        <v>133</v>
      </c>
      <c r="D510" t="s">
        <v>104</v>
      </c>
      <c r="E510" t="s">
        <v>155</v>
      </c>
      <c r="F510" t="s">
        <v>171</v>
      </c>
      <c r="G510">
        <v>6</v>
      </c>
      <c r="H510" t="s">
        <v>139</v>
      </c>
      <c r="I510">
        <v>1</v>
      </c>
      <c r="J510">
        <v>0</v>
      </c>
      <c r="L510" s="1015">
        <v>0</v>
      </c>
      <c r="N510">
        <v>0</v>
      </c>
      <c r="O510">
        <v>0</v>
      </c>
      <c r="P510" t="e">
        <v>#DIV/0!</v>
      </c>
      <c r="Q510" t="s">
        <v>108</v>
      </c>
      <c r="R510">
        <v>0</v>
      </c>
      <c r="S510">
        <v>0</v>
      </c>
    </row>
    <row r="511" spans="1:19" ht="14.25">
      <c r="A511">
        <v>10</v>
      </c>
      <c r="B511" t="s">
        <v>172</v>
      </c>
      <c r="C511" s="1036" t="s">
        <v>133</v>
      </c>
      <c r="D511" t="s">
        <v>104</v>
      </c>
      <c r="E511" t="s">
        <v>173</v>
      </c>
      <c r="F511" t="s">
        <v>174</v>
      </c>
      <c r="G511">
        <v>6</v>
      </c>
      <c r="H511" t="s">
        <v>139</v>
      </c>
      <c r="I511">
        <v>1</v>
      </c>
      <c r="J511">
        <v>0</v>
      </c>
      <c r="L511" s="1015">
        <v>0</v>
      </c>
      <c r="N511">
        <v>0</v>
      </c>
      <c r="O511">
        <v>0</v>
      </c>
      <c r="P511" t="e">
        <v>#DIV/0!</v>
      </c>
      <c r="Q511" t="s">
        <v>108</v>
      </c>
      <c r="R511">
        <v>0</v>
      </c>
      <c r="S511">
        <v>0</v>
      </c>
    </row>
    <row r="512" spans="1:19" ht="14.25">
      <c r="A512">
        <v>11</v>
      </c>
      <c r="B512" t="s">
        <v>175</v>
      </c>
      <c r="C512" s="1036" t="s">
        <v>133</v>
      </c>
      <c r="D512" t="s">
        <v>104</v>
      </c>
      <c r="E512" t="s">
        <v>176</v>
      </c>
      <c r="F512" t="s">
        <v>177</v>
      </c>
      <c r="G512">
        <v>6</v>
      </c>
      <c r="H512" t="s">
        <v>139</v>
      </c>
      <c r="I512">
        <v>1</v>
      </c>
      <c r="J512">
        <v>0</v>
      </c>
      <c r="L512" s="1015">
        <v>0</v>
      </c>
      <c r="N512">
        <v>0</v>
      </c>
      <c r="O512">
        <v>0</v>
      </c>
      <c r="P512" t="e">
        <v>#DIV/0!</v>
      </c>
      <c r="Q512" t="s">
        <v>108</v>
      </c>
      <c r="R512">
        <v>0</v>
      </c>
      <c r="S512">
        <v>0</v>
      </c>
    </row>
    <row r="513" spans="1:19" ht="14.25">
      <c r="A513">
        <v>12</v>
      </c>
      <c r="B513" t="s">
        <v>178</v>
      </c>
      <c r="C513" s="1036" t="s">
        <v>133</v>
      </c>
      <c r="D513" t="s">
        <v>104</v>
      </c>
      <c r="E513" t="s">
        <v>168</v>
      </c>
      <c r="F513" t="s">
        <v>179</v>
      </c>
      <c r="G513">
        <v>6</v>
      </c>
      <c r="H513" t="s">
        <v>139</v>
      </c>
      <c r="I513">
        <v>1</v>
      </c>
      <c r="J513">
        <v>0</v>
      </c>
      <c r="L513" s="1015">
        <v>0</v>
      </c>
      <c r="N513">
        <v>0</v>
      </c>
      <c r="O513">
        <v>0</v>
      </c>
      <c r="P513" t="e">
        <v>#DIV/0!</v>
      </c>
      <c r="Q513" t="s">
        <v>108</v>
      </c>
      <c r="R513">
        <v>0</v>
      </c>
      <c r="S513">
        <v>0</v>
      </c>
    </row>
    <row r="514" spans="1:19" ht="14.25">
      <c r="A514">
        <v>13</v>
      </c>
      <c r="B514" t="s">
        <v>180</v>
      </c>
      <c r="C514" s="1036" t="s">
        <v>133</v>
      </c>
      <c r="D514" t="s">
        <v>104</v>
      </c>
      <c r="E514" t="s">
        <v>157</v>
      </c>
      <c r="F514" t="s">
        <v>181</v>
      </c>
      <c r="G514">
        <v>6</v>
      </c>
      <c r="H514" t="s">
        <v>139</v>
      </c>
      <c r="I514">
        <v>2</v>
      </c>
      <c r="J514">
        <v>1</v>
      </c>
      <c r="L514" s="1015">
        <v>0.5</v>
      </c>
      <c r="N514">
        <v>1</v>
      </c>
      <c r="O514">
        <v>0</v>
      </c>
      <c r="P514">
        <v>0</v>
      </c>
      <c r="Q514" t="s">
        <v>108</v>
      </c>
      <c r="R514">
        <v>-1</v>
      </c>
      <c r="S514">
        <v>-1</v>
      </c>
    </row>
    <row r="515" spans="1:19" ht="14.25">
      <c r="A515">
        <v>14</v>
      </c>
      <c r="B515" t="s">
        <v>182</v>
      </c>
      <c r="C515" s="1036" t="s">
        <v>133</v>
      </c>
      <c r="D515" t="s">
        <v>104</v>
      </c>
      <c r="E515" t="s">
        <v>168</v>
      </c>
      <c r="F515" t="s">
        <v>183</v>
      </c>
      <c r="G515">
        <v>6</v>
      </c>
      <c r="H515" t="s">
        <v>139</v>
      </c>
      <c r="I515">
        <v>1</v>
      </c>
      <c r="J515">
        <v>0</v>
      </c>
      <c r="L515" s="1015">
        <v>0</v>
      </c>
      <c r="N515">
        <v>0</v>
      </c>
      <c r="O515">
        <v>0</v>
      </c>
      <c r="P515" t="e">
        <v>#DIV/0!</v>
      </c>
      <c r="Q515" t="s">
        <v>107</v>
      </c>
      <c r="R515">
        <v>0</v>
      </c>
      <c r="S515">
        <v>0</v>
      </c>
    </row>
    <row r="516" spans="1:19" ht="14.25">
      <c r="A516">
        <v>15</v>
      </c>
      <c r="B516" t="s">
        <v>184</v>
      </c>
      <c r="C516" s="1036" t="s">
        <v>133</v>
      </c>
      <c r="D516" t="s">
        <v>104</v>
      </c>
      <c r="E516" t="s">
        <v>168</v>
      </c>
      <c r="F516" t="s">
        <v>185</v>
      </c>
      <c r="G516">
        <v>6</v>
      </c>
      <c r="H516" t="s">
        <v>139</v>
      </c>
      <c r="I516">
        <v>4</v>
      </c>
      <c r="J516">
        <v>0</v>
      </c>
      <c r="L516" s="1015">
        <v>0</v>
      </c>
      <c r="N516">
        <v>0</v>
      </c>
      <c r="O516">
        <v>0</v>
      </c>
      <c r="P516" t="e">
        <v>#DIV/0!</v>
      </c>
      <c r="Q516" t="s">
        <v>108</v>
      </c>
      <c r="R516">
        <v>0</v>
      </c>
      <c r="S516">
        <v>0</v>
      </c>
    </row>
    <row r="517" spans="1:19" ht="14.25">
      <c r="A517">
        <v>16</v>
      </c>
      <c r="B517" t="s">
        <v>186</v>
      </c>
      <c r="C517" s="1036" t="s">
        <v>133</v>
      </c>
      <c r="D517" t="s">
        <v>104</v>
      </c>
      <c r="E517" t="s">
        <v>168</v>
      </c>
      <c r="F517" t="s">
        <v>187</v>
      </c>
      <c r="G517">
        <v>6</v>
      </c>
      <c r="H517" t="s">
        <v>139</v>
      </c>
      <c r="I517">
        <v>1</v>
      </c>
      <c r="J517">
        <v>0</v>
      </c>
      <c r="L517" s="1015">
        <v>0</v>
      </c>
      <c r="N517">
        <v>0</v>
      </c>
      <c r="O517">
        <v>0</v>
      </c>
      <c r="P517" t="e">
        <v>#DIV/0!</v>
      </c>
      <c r="Q517" t="s">
        <v>107</v>
      </c>
      <c r="R517">
        <v>0</v>
      </c>
      <c r="S517">
        <v>0</v>
      </c>
    </row>
    <row r="518" spans="1:19" ht="14.25">
      <c r="A518">
        <v>17</v>
      </c>
      <c r="B518" t="s">
        <v>188</v>
      </c>
      <c r="C518" s="1036" t="s">
        <v>133</v>
      </c>
      <c r="D518" t="s">
        <v>104</v>
      </c>
      <c r="E518" t="s">
        <v>168</v>
      </c>
      <c r="F518" t="s">
        <v>189</v>
      </c>
      <c r="G518">
        <v>6</v>
      </c>
      <c r="H518" t="s">
        <v>139</v>
      </c>
      <c r="I518">
        <v>2</v>
      </c>
      <c r="J518">
        <v>0</v>
      </c>
      <c r="L518" s="1015">
        <v>0</v>
      </c>
      <c r="N518">
        <v>0</v>
      </c>
      <c r="O518">
        <v>0</v>
      </c>
      <c r="P518" t="e">
        <v>#DIV/0!</v>
      </c>
      <c r="Q518" t="s">
        <v>108</v>
      </c>
      <c r="R518">
        <v>0</v>
      </c>
      <c r="S518">
        <v>0</v>
      </c>
    </row>
    <row r="519" spans="1:19" ht="14.25">
      <c r="A519">
        <v>18</v>
      </c>
      <c r="B519" t="s">
        <v>190</v>
      </c>
      <c r="C519" s="1036" t="s">
        <v>133</v>
      </c>
      <c r="D519" t="s">
        <v>104</v>
      </c>
      <c r="E519" t="s">
        <v>155</v>
      </c>
      <c r="F519" t="s">
        <v>191</v>
      </c>
      <c r="G519">
        <v>6</v>
      </c>
      <c r="H519" t="s">
        <v>139</v>
      </c>
      <c r="I519">
        <v>2</v>
      </c>
      <c r="J519">
        <v>1</v>
      </c>
      <c r="L519" s="1015">
        <v>0.5</v>
      </c>
      <c r="N519">
        <v>0</v>
      </c>
      <c r="O519">
        <v>0</v>
      </c>
      <c r="P519" t="e">
        <v>#DIV/0!</v>
      </c>
      <c r="Q519" t="s">
        <v>108</v>
      </c>
      <c r="R519">
        <v>-1</v>
      </c>
      <c r="S519">
        <v>0</v>
      </c>
    </row>
    <row r="520" spans="1:19" ht="14.25">
      <c r="A520">
        <v>19</v>
      </c>
      <c r="B520" t="s">
        <v>192</v>
      </c>
      <c r="C520" s="1036" t="s">
        <v>133</v>
      </c>
      <c r="D520" t="s">
        <v>104</v>
      </c>
      <c r="E520" t="s">
        <v>168</v>
      </c>
      <c r="F520" t="s">
        <v>193</v>
      </c>
      <c r="G520">
        <v>6</v>
      </c>
      <c r="H520" t="s">
        <v>139</v>
      </c>
      <c r="I520">
        <v>1</v>
      </c>
      <c r="J520">
        <v>0</v>
      </c>
      <c r="L520" s="1015">
        <v>0</v>
      </c>
      <c r="N520">
        <v>0</v>
      </c>
      <c r="O520">
        <v>0</v>
      </c>
      <c r="P520" t="e">
        <v>#DIV/0!</v>
      </c>
      <c r="Q520" t="s">
        <v>107</v>
      </c>
      <c r="R520">
        <v>0</v>
      </c>
      <c r="S520">
        <v>0</v>
      </c>
    </row>
    <row r="521" spans="1:19" ht="14.25">
      <c r="A521">
        <v>20</v>
      </c>
      <c r="B521" t="s">
        <v>194</v>
      </c>
      <c r="C521" s="1036" t="s">
        <v>133</v>
      </c>
      <c r="D521" t="s">
        <v>104</v>
      </c>
      <c r="E521" t="s">
        <v>168</v>
      </c>
      <c r="F521" t="s">
        <v>195</v>
      </c>
      <c r="G521">
        <v>6</v>
      </c>
      <c r="H521" t="s">
        <v>139</v>
      </c>
      <c r="I521">
        <v>1</v>
      </c>
      <c r="J521">
        <v>0</v>
      </c>
      <c r="L521" s="1015">
        <v>0</v>
      </c>
      <c r="N521">
        <v>0</v>
      </c>
      <c r="O521">
        <v>0</v>
      </c>
      <c r="P521" t="e">
        <v>#DIV/0!</v>
      </c>
      <c r="Q521" t="s">
        <v>107</v>
      </c>
      <c r="R521">
        <v>0</v>
      </c>
      <c r="S521">
        <v>0</v>
      </c>
    </row>
    <row r="522" spans="1:19" ht="14.25">
      <c r="A522">
        <v>21</v>
      </c>
      <c r="B522" t="s">
        <v>196</v>
      </c>
      <c r="C522" s="1036" t="s">
        <v>133</v>
      </c>
      <c r="D522" t="s">
        <v>104</v>
      </c>
      <c r="E522" t="s">
        <v>168</v>
      </c>
      <c r="F522" t="s">
        <v>197</v>
      </c>
      <c r="G522">
        <v>6</v>
      </c>
      <c r="H522" t="s">
        <v>139</v>
      </c>
      <c r="I522">
        <v>2</v>
      </c>
      <c r="J522">
        <v>0</v>
      </c>
      <c r="L522" s="1015">
        <v>0</v>
      </c>
      <c r="N522">
        <v>0</v>
      </c>
      <c r="O522">
        <v>0</v>
      </c>
      <c r="P522" t="e">
        <v>#DIV/0!</v>
      </c>
      <c r="Q522" t="s">
        <v>107</v>
      </c>
      <c r="R522">
        <v>0</v>
      </c>
      <c r="S522">
        <v>0</v>
      </c>
    </row>
    <row r="523" spans="1:19" ht="14.25">
      <c r="A523">
        <v>22</v>
      </c>
      <c r="B523" t="s">
        <v>198</v>
      </c>
      <c r="C523" s="1036" t="s">
        <v>133</v>
      </c>
      <c r="D523" t="s">
        <v>104</v>
      </c>
      <c r="E523" t="s">
        <v>168</v>
      </c>
      <c r="F523" t="s">
        <v>199</v>
      </c>
      <c r="G523">
        <v>6</v>
      </c>
      <c r="H523" t="s">
        <v>139</v>
      </c>
      <c r="I523">
        <v>2</v>
      </c>
      <c r="J523">
        <v>0</v>
      </c>
      <c r="L523" s="1015">
        <v>0</v>
      </c>
      <c r="N523">
        <v>0</v>
      </c>
      <c r="O523">
        <v>0</v>
      </c>
      <c r="P523" t="e">
        <v>#DIV/0!</v>
      </c>
      <c r="Q523" t="s">
        <v>107</v>
      </c>
      <c r="R523">
        <v>0</v>
      </c>
      <c r="S523">
        <v>0</v>
      </c>
    </row>
    <row r="524" spans="1:19" ht="14.25">
      <c r="A524">
        <v>23</v>
      </c>
      <c r="B524" t="s">
        <v>200</v>
      </c>
      <c r="C524" s="1036" t="s">
        <v>133</v>
      </c>
      <c r="D524" t="s">
        <v>104</v>
      </c>
      <c r="E524" t="s">
        <v>176</v>
      </c>
      <c r="F524" t="s">
        <v>201</v>
      </c>
      <c r="G524">
        <v>6</v>
      </c>
      <c r="H524" t="s">
        <v>139</v>
      </c>
      <c r="I524">
        <v>2</v>
      </c>
      <c r="J524">
        <v>1</v>
      </c>
      <c r="L524" s="1015">
        <v>0.5</v>
      </c>
      <c r="N524">
        <v>1</v>
      </c>
      <c r="O524">
        <v>0</v>
      </c>
      <c r="P524">
        <v>0</v>
      </c>
      <c r="Q524" t="s">
        <v>107</v>
      </c>
      <c r="R524">
        <v>-1</v>
      </c>
      <c r="S524">
        <v>-1</v>
      </c>
    </row>
    <row r="525" spans="1:19" ht="14.25">
      <c r="A525">
        <v>24</v>
      </c>
      <c r="B525" t="s">
        <v>202</v>
      </c>
      <c r="C525" s="1036" t="s">
        <v>133</v>
      </c>
      <c r="D525" t="s">
        <v>104</v>
      </c>
      <c r="E525" t="s">
        <v>168</v>
      </c>
      <c r="F525" t="s">
        <v>203</v>
      </c>
      <c r="G525">
        <v>6</v>
      </c>
      <c r="H525" t="s">
        <v>139</v>
      </c>
      <c r="I525">
        <v>1</v>
      </c>
      <c r="J525">
        <v>0</v>
      </c>
      <c r="L525" s="1015">
        <v>0</v>
      </c>
      <c r="N525">
        <v>0</v>
      </c>
      <c r="O525">
        <v>0</v>
      </c>
      <c r="P525" t="e">
        <v>#DIV/0!</v>
      </c>
      <c r="Q525" t="s">
        <v>107</v>
      </c>
      <c r="R525">
        <v>0</v>
      </c>
      <c r="S525">
        <v>0</v>
      </c>
    </row>
    <row r="526" spans="1:19" ht="14.25">
      <c r="A526">
        <v>25</v>
      </c>
      <c r="B526" t="s">
        <v>204</v>
      </c>
      <c r="C526" s="1036" t="s">
        <v>133</v>
      </c>
      <c r="D526" t="s">
        <v>104</v>
      </c>
      <c r="E526" t="s">
        <v>168</v>
      </c>
      <c r="F526" t="s">
        <v>205</v>
      </c>
      <c r="G526">
        <v>6</v>
      </c>
      <c r="H526" t="s">
        <v>139</v>
      </c>
      <c r="I526">
        <v>1</v>
      </c>
      <c r="J526">
        <v>0</v>
      </c>
      <c r="L526" s="1015">
        <v>0</v>
      </c>
      <c r="N526">
        <v>0</v>
      </c>
      <c r="O526">
        <v>0</v>
      </c>
      <c r="P526" t="e">
        <v>#DIV/0!</v>
      </c>
      <c r="Q526" t="s">
        <v>105</v>
      </c>
      <c r="R526">
        <v>0</v>
      </c>
      <c r="S526">
        <v>0</v>
      </c>
    </row>
    <row r="527" spans="1:19" ht="14.25">
      <c r="A527">
        <v>26</v>
      </c>
      <c r="B527" t="s">
        <v>206</v>
      </c>
      <c r="C527" s="1036" t="s">
        <v>133</v>
      </c>
      <c r="D527" t="s">
        <v>104</v>
      </c>
      <c r="E527" t="s">
        <v>168</v>
      </c>
      <c r="F527" t="s">
        <v>207</v>
      </c>
      <c r="G527">
        <v>6</v>
      </c>
      <c r="H527" t="s">
        <v>139</v>
      </c>
      <c r="I527">
        <v>3</v>
      </c>
      <c r="J527">
        <v>0</v>
      </c>
      <c r="L527" s="1015">
        <v>0</v>
      </c>
      <c r="N527">
        <v>0</v>
      </c>
      <c r="O527">
        <v>0</v>
      </c>
      <c r="P527" t="e">
        <v>#DIV/0!</v>
      </c>
      <c r="Q527" t="s">
        <v>107</v>
      </c>
      <c r="R527">
        <v>0</v>
      </c>
      <c r="S527">
        <v>0</v>
      </c>
    </row>
    <row r="528" spans="1:19" ht="14.25">
      <c r="A528">
        <v>27</v>
      </c>
      <c r="B528" t="s">
        <v>208</v>
      </c>
      <c r="C528" s="1036" t="s">
        <v>133</v>
      </c>
      <c r="D528" t="s">
        <v>104</v>
      </c>
      <c r="E528" t="s">
        <v>168</v>
      </c>
      <c r="F528" t="s">
        <v>209</v>
      </c>
      <c r="G528">
        <v>6</v>
      </c>
      <c r="H528" t="s">
        <v>139</v>
      </c>
      <c r="I528">
        <v>1</v>
      </c>
      <c r="J528">
        <v>0</v>
      </c>
      <c r="L528" s="1015">
        <v>0</v>
      </c>
      <c r="N528">
        <v>0</v>
      </c>
      <c r="O528">
        <v>0</v>
      </c>
      <c r="P528" t="e">
        <v>#DIV/0!</v>
      </c>
      <c r="Q528" t="s">
        <v>107</v>
      </c>
      <c r="R528">
        <v>0</v>
      </c>
      <c r="S528">
        <v>0</v>
      </c>
    </row>
    <row r="529" spans="1:19" ht="14.25">
      <c r="A529">
        <v>28</v>
      </c>
      <c r="B529" t="s">
        <v>210</v>
      </c>
      <c r="C529" s="1036" t="s">
        <v>133</v>
      </c>
      <c r="D529" t="s">
        <v>104</v>
      </c>
      <c r="E529" t="s">
        <v>168</v>
      </c>
      <c r="F529" t="s">
        <v>211</v>
      </c>
      <c r="G529">
        <v>6</v>
      </c>
      <c r="H529" t="s">
        <v>139</v>
      </c>
      <c r="I529">
        <v>2</v>
      </c>
      <c r="J529">
        <v>0</v>
      </c>
      <c r="L529" s="1015">
        <v>0</v>
      </c>
      <c r="N529">
        <v>0</v>
      </c>
      <c r="O529">
        <v>0</v>
      </c>
      <c r="P529" t="e">
        <v>#DIV/0!</v>
      </c>
      <c r="Q529" t="s">
        <v>105</v>
      </c>
      <c r="R529">
        <v>0</v>
      </c>
      <c r="S529">
        <v>0</v>
      </c>
    </row>
    <row r="530" spans="1:19" ht="14.25">
      <c r="A530">
        <v>29</v>
      </c>
      <c r="B530" t="s">
        <v>212</v>
      </c>
      <c r="C530" s="1036" t="s">
        <v>133</v>
      </c>
      <c r="D530" t="s">
        <v>104</v>
      </c>
      <c r="E530" t="s">
        <v>168</v>
      </c>
      <c r="F530" t="s">
        <v>213</v>
      </c>
      <c r="G530">
        <v>6</v>
      </c>
      <c r="H530" t="s">
        <v>139</v>
      </c>
      <c r="I530">
        <v>1</v>
      </c>
      <c r="J530">
        <v>0</v>
      </c>
      <c r="L530" s="1015">
        <v>0</v>
      </c>
      <c r="N530">
        <v>0</v>
      </c>
      <c r="O530">
        <v>0</v>
      </c>
      <c r="P530" t="e">
        <v>#DIV/0!</v>
      </c>
      <c r="Q530" t="s">
        <v>105</v>
      </c>
      <c r="R530">
        <v>0</v>
      </c>
      <c r="S530">
        <v>0</v>
      </c>
    </row>
    <row r="531" spans="1:19" ht="14.25">
      <c r="A531">
        <v>30</v>
      </c>
      <c r="B531" t="s">
        <v>214</v>
      </c>
      <c r="C531" s="1036" t="s">
        <v>133</v>
      </c>
      <c r="D531" t="s">
        <v>104</v>
      </c>
      <c r="E531" t="s">
        <v>168</v>
      </c>
      <c r="F531" t="s">
        <v>215</v>
      </c>
      <c r="G531">
        <v>6</v>
      </c>
      <c r="H531" t="s">
        <v>139</v>
      </c>
      <c r="I531">
        <v>2</v>
      </c>
      <c r="J531">
        <v>1</v>
      </c>
      <c r="L531" s="1015">
        <v>0.5</v>
      </c>
      <c r="N531">
        <v>1</v>
      </c>
      <c r="O531">
        <v>0</v>
      </c>
      <c r="P531">
        <v>0</v>
      </c>
      <c r="Q531" t="s">
        <v>107</v>
      </c>
      <c r="R531">
        <v>-1</v>
      </c>
      <c r="S531">
        <v>-1</v>
      </c>
    </row>
    <row r="532" spans="1:19" ht="14.25">
      <c r="A532">
        <v>31</v>
      </c>
      <c r="B532" t="s">
        <v>216</v>
      </c>
      <c r="C532" s="1036" t="s">
        <v>133</v>
      </c>
      <c r="D532" t="s">
        <v>104</v>
      </c>
      <c r="E532" t="s">
        <v>168</v>
      </c>
      <c r="F532" t="s">
        <v>217</v>
      </c>
      <c r="G532">
        <v>6</v>
      </c>
      <c r="H532" t="s">
        <v>139</v>
      </c>
      <c r="I532">
        <v>13</v>
      </c>
      <c r="J532">
        <v>6</v>
      </c>
      <c r="L532" s="1015">
        <v>0.46153846153846156</v>
      </c>
      <c r="N532">
        <v>6</v>
      </c>
      <c r="O532">
        <v>0</v>
      </c>
      <c r="P532">
        <v>0</v>
      </c>
      <c r="Q532" t="s">
        <v>105</v>
      </c>
      <c r="R532">
        <v>-6</v>
      </c>
      <c r="S532">
        <v>-6</v>
      </c>
    </row>
    <row r="533" spans="1:19" ht="14.25">
      <c r="A533">
        <v>32</v>
      </c>
      <c r="B533" t="s">
        <v>218</v>
      </c>
      <c r="C533" s="1036" t="s">
        <v>133</v>
      </c>
      <c r="D533" t="s">
        <v>104</v>
      </c>
      <c r="E533" t="s">
        <v>157</v>
      </c>
      <c r="F533" t="s">
        <v>219</v>
      </c>
      <c r="G533">
        <v>6</v>
      </c>
      <c r="H533" t="s">
        <v>139</v>
      </c>
      <c r="I533">
        <v>1</v>
      </c>
      <c r="J533">
        <v>0</v>
      </c>
      <c r="L533" s="1015">
        <v>0</v>
      </c>
      <c r="N533">
        <v>0</v>
      </c>
      <c r="O533">
        <v>0</v>
      </c>
      <c r="P533" t="e">
        <v>#DIV/0!</v>
      </c>
      <c r="Q533" t="s">
        <v>105</v>
      </c>
      <c r="R533">
        <v>0</v>
      </c>
      <c r="S533">
        <v>0</v>
      </c>
    </row>
    <row r="534" spans="1:19" ht="14.25">
      <c r="A534">
        <v>33</v>
      </c>
      <c r="B534" t="s">
        <v>220</v>
      </c>
      <c r="C534" s="1036" t="s">
        <v>133</v>
      </c>
      <c r="D534" t="s">
        <v>104</v>
      </c>
      <c r="E534" t="s">
        <v>155</v>
      </c>
      <c r="F534" t="s">
        <v>221</v>
      </c>
      <c r="G534">
        <v>6</v>
      </c>
      <c r="H534" t="s">
        <v>139</v>
      </c>
      <c r="I534">
        <v>8</v>
      </c>
      <c r="J534">
        <v>0</v>
      </c>
      <c r="L534" s="1015">
        <v>0</v>
      </c>
      <c r="N534">
        <v>0</v>
      </c>
      <c r="O534">
        <v>0</v>
      </c>
      <c r="P534" t="e">
        <v>#DIV/0!</v>
      </c>
      <c r="Q534" t="s">
        <v>105</v>
      </c>
      <c r="R534">
        <v>0</v>
      </c>
      <c r="S534">
        <v>0</v>
      </c>
    </row>
    <row r="535" spans="1:19" ht="14.25">
      <c r="A535">
        <v>34</v>
      </c>
      <c r="B535" t="s">
        <v>222</v>
      </c>
      <c r="C535" s="1036" t="s">
        <v>133</v>
      </c>
      <c r="D535" t="s">
        <v>104</v>
      </c>
      <c r="E535" t="s">
        <v>168</v>
      </c>
      <c r="F535" t="s">
        <v>223</v>
      </c>
      <c r="G535">
        <v>6</v>
      </c>
      <c r="H535" t="s">
        <v>139</v>
      </c>
      <c r="I535">
        <v>1</v>
      </c>
      <c r="J535">
        <v>0</v>
      </c>
      <c r="L535" s="1015">
        <v>0</v>
      </c>
      <c r="N535">
        <v>0</v>
      </c>
      <c r="O535">
        <v>0</v>
      </c>
      <c r="P535" t="e">
        <v>#DIV/0!</v>
      </c>
      <c r="Q535" t="s">
        <v>105</v>
      </c>
      <c r="R535">
        <v>0</v>
      </c>
      <c r="S535">
        <v>0</v>
      </c>
    </row>
    <row r="536" spans="1:19" ht="14.25">
      <c r="A536">
        <v>35</v>
      </c>
      <c r="B536" t="s">
        <v>224</v>
      </c>
      <c r="C536" s="1036" t="s">
        <v>133</v>
      </c>
      <c r="D536" t="s">
        <v>104</v>
      </c>
      <c r="E536" t="s">
        <v>225</v>
      </c>
      <c r="F536" t="s">
        <v>226</v>
      </c>
      <c r="G536">
        <v>6</v>
      </c>
      <c r="H536" t="s">
        <v>139</v>
      </c>
      <c r="I536">
        <v>4</v>
      </c>
      <c r="J536">
        <v>2</v>
      </c>
      <c r="L536" s="1015">
        <v>0.5</v>
      </c>
      <c r="N536">
        <v>1</v>
      </c>
      <c r="O536">
        <v>0</v>
      </c>
      <c r="P536">
        <v>0</v>
      </c>
      <c r="Q536" t="s">
        <v>105</v>
      </c>
      <c r="R536">
        <v>-1</v>
      </c>
      <c r="S536">
        <v>-1</v>
      </c>
    </row>
    <row r="537" spans="1:19" ht="14.25">
      <c r="A537">
        <v>36</v>
      </c>
      <c r="B537" t="s">
        <v>227</v>
      </c>
      <c r="C537" s="1036" t="s">
        <v>133</v>
      </c>
      <c r="D537" t="s">
        <v>104</v>
      </c>
      <c r="E537" t="s">
        <v>225</v>
      </c>
      <c r="F537" t="s">
        <v>228</v>
      </c>
      <c r="G537">
        <v>6</v>
      </c>
      <c r="H537" t="s">
        <v>139</v>
      </c>
      <c r="I537">
        <v>1</v>
      </c>
      <c r="J537">
        <v>0</v>
      </c>
      <c r="L537" s="1015">
        <v>0</v>
      </c>
      <c r="N537">
        <v>0</v>
      </c>
      <c r="O537">
        <v>0</v>
      </c>
      <c r="P537" t="e">
        <v>#DIV/0!</v>
      </c>
      <c r="Q537" t="s">
        <v>105</v>
      </c>
      <c r="R537">
        <v>0</v>
      </c>
      <c r="S537">
        <v>0</v>
      </c>
    </row>
    <row r="538" spans="1:19" ht="14.25">
      <c r="A538">
        <v>37</v>
      </c>
      <c r="B538" t="s">
        <v>229</v>
      </c>
      <c r="C538" s="1036" t="s">
        <v>133</v>
      </c>
      <c r="D538" t="s">
        <v>104</v>
      </c>
      <c r="E538" t="s">
        <v>225</v>
      </c>
      <c r="F538" t="s">
        <v>230</v>
      </c>
      <c r="G538">
        <v>6</v>
      </c>
      <c r="H538" t="s">
        <v>139</v>
      </c>
      <c r="I538">
        <v>2</v>
      </c>
      <c r="J538">
        <v>1</v>
      </c>
      <c r="L538" s="1015">
        <v>0.5</v>
      </c>
      <c r="N538">
        <v>1</v>
      </c>
      <c r="O538">
        <v>0</v>
      </c>
      <c r="P538">
        <v>0</v>
      </c>
      <c r="Q538" t="s">
        <v>105</v>
      </c>
      <c r="R538">
        <v>-1</v>
      </c>
      <c r="S538">
        <v>-1</v>
      </c>
    </row>
    <row r="539" spans="1:19" ht="14.25">
      <c r="A539">
        <v>38</v>
      </c>
      <c r="B539" t="s">
        <v>231</v>
      </c>
      <c r="C539" s="1036" t="s">
        <v>133</v>
      </c>
      <c r="D539" t="s">
        <v>104</v>
      </c>
      <c r="E539" t="s">
        <v>225</v>
      </c>
      <c r="F539" t="s">
        <v>232</v>
      </c>
      <c r="G539">
        <v>6</v>
      </c>
      <c r="H539" t="s">
        <v>139</v>
      </c>
      <c r="I539">
        <v>1</v>
      </c>
      <c r="J539">
        <v>0</v>
      </c>
      <c r="L539" s="1015">
        <v>0</v>
      </c>
      <c r="N539">
        <v>0</v>
      </c>
      <c r="O539">
        <v>0</v>
      </c>
      <c r="P539" t="e">
        <v>#DIV/0!</v>
      </c>
      <c r="Q539" t="s">
        <v>105</v>
      </c>
      <c r="R539">
        <v>0</v>
      </c>
      <c r="S539">
        <v>0</v>
      </c>
    </row>
    <row r="540" spans="1:19" ht="14.25">
      <c r="A540">
        <v>39</v>
      </c>
      <c r="B540" t="s">
        <v>233</v>
      </c>
      <c r="C540" s="1036" t="s">
        <v>133</v>
      </c>
      <c r="D540" t="s">
        <v>104</v>
      </c>
      <c r="E540" t="s">
        <v>176</v>
      </c>
      <c r="F540" t="s">
        <v>234</v>
      </c>
      <c r="G540">
        <v>6</v>
      </c>
      <c r="H540" t="s">
        <v>139</v>
      </c>
      <c r="I540">
        <v>1</v>
      </c>
      <c r="J540">
        <v>0</v>
      </c>
      <c r="L540" s="1015">
        <v>0</v>
      </c>
      <c r="N540">
        <v>0</v>
      </c>
      <c r="O540">
        <v>0</v>
      </c>
      <c r="P540" t="e">
        <v>#DIV/0!</v>
      </c>
      <c r="Q540" t="s">
        <v>105</v>
      </c>
      <c r="R540">
        <v>0</v>
      </c>
      <c r="S540">
        <v>0</v>
      </c>
    </row>
    <row r="541" spans="1:19" ht="14.25">
      <c r="A541">
        <v>40</v>
      </c>
      <c r="B541" t="s">
        <v>235</v>
      </c>
      <c r="C541" s="1036" t="s">
        <v>133</v>
      </c>
      <c r="D541" t="s">
        <v>104</v>
      </c>
      <c r="E541" t="s">
        <v>236</v>
      </c>
      <c r="F541" t="s">
        <v>237</v>
      </c>
      <c r="G541">
        <v>6</v>
      </c>
      <c r="H541" t="s">
        <v>139</v>
      </c>
      <c r="I541">
        <v>2</v>
      </c>
      <c r="J541">
        <v>1</v>
      </c>
      <c r="L541" s="1015">
        <v>0.5</v>
      </c>
      <c r="N541">
        <v>1</v>
      </c>
      <c r="O541">
        <v>0</v>
      </c>
      <c r="P541">
        <v>0</v>
      </c>
      <c r="Q541" t="s">
        <v>107</v>
      </c>
      <c r="R541">
        <v>-1</v>
      </c>
      <c r="S541">
        <v>-1</v>
      </c>
    </row>
    <row r="542" spans="1:19" ht="14.25">
      <c r="A542">
        <v>41</v>
      </c>
      <c r="B542" t="s">
        <v>238</v>
      </c>
      <c r="C542" s="1036" t="s">
        <v>133</v>
      </c>
      <c r="D542" t="s">
        <v>104</v>
      </c>
      <c r="E542" t="s">
        <v>168</v>
      </c>
      <c r="F542" t="s">
        <v>239</v>
      </c>
      <c r="G542">
        <v>6</v>
      </c>
      <c r="H542" t="s">
        <v>139</v>
      </c>
      <c r="I542">
        <v>1</v>
      </c>
      <c r="J542">
        <v>0</v>
      </c>
      <c r="L542" s="1015">
        <v>0</v>
      </c>
      <c r="N542">
        <v>0</v>
      </c>
      <c r="O542">
        <v>0</v>
      </c>
      <c r="P542" t="e">
        <v>#DIV/0!</v>
      </c>
      <c r="Q542" t="s">
        <v>107</v>
      </c>
      <c r="R542">
        <v>0</v>
      </c>
      <c r="S542">
        <v>0</v>
      </c>
    </row>
    <row r="543" spans="1:19" ht="14.25">
      <c r="A543">
        <v>42</v>
      </c>
      <c r="B543" t="s">
        <v>240</v>
      </c>
      <c r="C543" s="1036" t="s">
        <v>133</v>
      </c>
      <c r="D543" t="s">
        <v>104</v>
      </c>
      <c r="E543" t="s">
        <v>225</v>
      </c>
      <c r="F543" t="s">
        <v>241</v>
      </c>
      <c r="G543">
        <v>6</v>
      </c>
      <c r="H543" t="s">
        <v>139</v>
      </c>
      <c r="I543">
        <v>2</v>
      </c>
      <c r="J543">
        <v>1</v>
      </c>
      <c r="L543" s="1015">
        <v>0.5</v>
      </c>
      <c r="N543">
        <v>0</v>
      </c>
      <c r="O543">
        <v>0</v>
      </c>
      <c r="P543" t="e">
        <v>#DIV/0!</v>
      </c>
      <c r="Q543" t="s">
        <v>107</v>
      </c>
      <c r="R543">
        <v>0</v>
      </c>
      <c r="S543">
        <v>0</v>
      </c>
    </row>
    <row r="544" spans="1:19" ht="14.25">
      <c r="A544">
        <v>43</v>
      </c>
      <c r="B544" t="s">
        <v>242</v>
      </c>
      <c r="C544" s="1036" t="s">
        <v>133</v>
      </c>
      <c r="D544" t="s">
        <v>104</v>
      </c>
      <c r="E544" t="s">
        <v>225</v>
      </c>
      <c r="F544" t="s">
        <v>243</v>
      </c>
      <c r="G544">
        <v>6</v>
      </c>
      <c r="H544" t="s">
        <v>139</v>
      </c>
      <c r="I544">
        <v>2</v>
      </c>
      <c r="J544">
        <v>1</v>
      </c>
      <c r="L544" s="1015">
        <v>0.5</v>
      </c>
      <c r="N544">
        <v>1</v>
      </c>
      <c r="O544">
        <v>0</v>
      </c>
      <c r="P544">
        <v>0</v>
      </c>
      <c r="Q544" t="s">
        <v>107</v>
      </c>
      <c r="R544">
        <v>-1</v>
      </c>
      <c r="S544">
        <v>-1</v>
      </c>
    </row>
    <row r="545" spans="1:19" ht="14.25">
      <c r="A545">
        <v>44</v>
      </c>
      <c r="B545" t="s">
        <v>244</v>
      </c>
      <c r="C545" s="1036" t="s">
        <v>133</v>
      </c>
      <c r="D545" t="s">
        <v>104</v>
      </c>
      <c r="E545" t="s">
        <v>225</v>
      </c>
      <c r="F545" t="s">
        <v>245</v>
      </c>
      <c r="G545">
        <v>6</v>
      </c>
      <c r="H545" t="s">
        <v>139</v>
      </c>
      <c r="I545">
        <v>1</v>
      </c>
      <c r="J545">
        <v>0</v>
      </c>
      <c r="L545" s="1015">
        <v>0</v>
      </c>
      <c r="N545">
        <v>0</v>
      </c>
      <c r="O545">
        <v>0</v>
      </c>
      <c r="P545" t="e">
        <v>#DIV/0!</v>
      </c>
      <c r="Q545" t="s">
        <v>107</v>
      </c>
      <c r="R545">
        <v>0</v>
      </c>
      <c r="S545">
        <v>0</v>
      </c>
    </row>
    <row r="546" spans="1:19" ht="14.25">
      <c r="A546">
        <v>45</v>
      </c>
      <c r="B546" t="s">
        <v>246</v>
      </c>
      <c r="C546" s="1036" t="s">
        <v>133</v>
      </c>
      <c r="D546" t="s">
        <v>104</v>
      </c>
      <c r="E546" t="s">
        <v>176</v>
      </c>
      <c r="F546" t="s">
        <v>247</v>
      </c>
      <c r="G546">
        <v>6</v>
      </c>
      <c r="H546" t="s">
        <v>139</v>
      </c>
      <c r="I546">
        <v>1</v>
      </c>
      <c r="J546">
        <v>0</v>
      </c>
      <c r="L546" s="1015">
        <v>0</v>
      </c>
      <c r="N546">
        <v>0</v>
      </c>
      <c r="O546">
        <v>0</v>
      </c>
      <c r="P546" t="e">
        <v>#DIV/0!</v>
      </c>
      <c r="Q546" t="s">
        <v>107</v>
      </c>
      <c r="R546">
        <v>0</v>
      </c>
      <c r="S546">
        <v>0</v>
      </c>
    </row>
    <row r="547" spans="1:19" ht="14.25">
      <c r="A547">
        <v>46</v>
      </c>
      <c r="B547" t="s">
        <v>248</v>
      </c>
      <c r="C547" s="1036" t="s">
        <v>133</v>
      </c>
      <c r="D547" t="s">
        <v>104</v>
      </c>
      <c r="E547" t="s">
        <v>236</v>
      </c>
      <c r="F547" t="s">
        <v>249</v>
      </c>
      <c r="G547">
        <v>6</v>
      </c>
      <c r="H547" t="s">
        <v>139</v>
      </c>
      <c r="I547">
        <v>2</v>
      </c>
      <c r="J547">
        <v>0</v>
      </c>
      <c r="L547" s="1015">
        <v>0</v>
      </c>
      <c r="N547">
        <v>0</v>
      </c>
      <c r="O547">
        <v>0</v>
      </c>
      <c r="P547" t="e">
        <v>#DIV/0!</v>
      </c>
      <c r="Q547" t="s">
        <v>107</v>
      </c>
      <c r="R547">
        <v>0</v>
      </c>
      <c r="S547">
        <v>0</v>
      </c>
    </row>
    <row r="548" spans="1:19" ht="14.25">
      <c r="A548">
        <v>47</v>
      </c>
      <c r="B548" t="s">
        <v>250</v>
      </c>
      <c r="C548" s="1036" t="s">
        <v>133</v>
      </c>
      <c r="D548" t="s">
        <v>104</v>
      </c>
      <c r="E548" t="s">
        <v>236</v>
      </c>
      <c r="F548" t="s">
        <v>251</v>
      </c>
      <c r="G548">
        <v>6</v>
      </c>
      <c r="H548" t="s">
        <v>139</v>
      </c>
      <c r="I548">
        <v>1</v>
      </c>
      <c r="J548">
        <v>1</v>
      </c>
      <c r="L548" s="1015">
        <v>1</v>
      </c>
      <c r="N548">
        <v>1</v>
      </c>
      <c r="O548">
        <v>0</v>
      </c>
      <c r="P548">
        <v>0</v>
      </c>
      <c r="Q548" t="s">
        <v>107</v>
      </c>
      <c r="R548">
        <v>-1</v>
      </c>
      <c r="S548">
        <v>-1</v>
      </c>
    </row>
    <row r="549" spans="1:19" ht="14.25">
      <c r="A549">
        <v>48</v>
      </c>
      <c r="B549" t="s">
        <v>252</v>
      </c>
      <c r="C549" s="1036" t="s">
        <v>133</v>
      </c>
      <c r="D549" t="s">
        <v>104</v>
      </c>
      <c r="E549" t="s">
        <v>236</v>
      </c>
      <c r="F549" t="s">
        <v>253</v>
      </c>
      <c r="G549">
        <v>6</v>
      </c>
      <c r="H549" t="s">
        <v>139</v>
      </c>
      <c r="I549">
        <v>2</v>
      </c>
      <c r="J549">
        <v>1</v>
      </c>
      <c r="L549" s="1015">
        <v>0.5</v>
      </c>
      <c r="N549">
        <v>1</v>
      </c>
      <c r="O549">
        <v>0</v>
      </c>
      <c r="P549">
        <v>0</v>
      </c>
      <c r="Q549" t="s">
        <v>107</v>
      </c>
      <c r="R549">
        <v>-1</v>
      </c>
      <c r="S549">
        <v>-1</v>
      </c>
    </row>
    <row r="550" spans="1:19" ht="14.25">
      <c r="A550">
        <v>49</v>
      </c>
      <c r="B550" t="s">
        <v>254</v>
      </c>
      <c r="C550" s="1036" t="s">
        <v>133</v>
      </c>
      <c r="D550" t="s">
        <v>104</v>
      </c>
      <c r="E550" t="s">
        <v>225</v>
      </c>
      <c r="F550" t="s">
        <v>255</v>
      </c>
      <c r="G550">
        <v>6</v>
      </c>
      <c r="H550" t="s">
        <v>139</v>
      </c>
      <c r="I550">
        <v>4</v>
      </c>
      <c r="J550">
        <v>2</v>
      </c>
      <c r="L550" s="1015">
        <v>0.5</v>
      </c>
      <c r="N550">
        <v>1</v>
      </c>
      <c r="O550">
        <v>0</v>
      </c>
      <c r="P550">
        <v>0</v>
      </c>
      <c r="Q550" t="s">
        <v>109</v>
      </c>
      <c r="R550">
        <v>-1</v>
      </c>
      <c r="S550">
        <v>-1</v>
      </c>
    </row>
    <row r="551" spans="1:19" ht="14.25">
      <c r="A551">
        <v>50</v>
      </c>
      <c r="B551" t="s">
        <v>256</v>
      </c>
      <c r="C551" s="1036" t="s">
        <v>133</v>
      </c>
      <c r="D551" t="s">
        <v>104</v>
      </c>
      <c r="E551" t="s">
        <v>225</v>
      </c>
      <c r="F551" t="s">
        <v>257</v>
      </c>
      <c r="G551">
        <v>6</v>
      </c>
      <c r="H551" t="s">
        <v>139</v>
      </c>
      <c r="I551">
        <v>4</v>
      </c>
      <c r="J551">
        <v>2</v>
      </c>
      <c r="L551" s="1015">
        <v>0.5</v>
      </c>
      <c r="N551">
        <v>1</v>
      </c>
      <c r="O551">
        <v>0</v>
      </c>
      <c r="P551">
        <v>0</v>
      </c>
      <c r="Q551" t="s">
        <v>109</v>
      </c>
      <c r="R551">
        <v>-1</v>
      </c>
      <c r="S551">
        <v>-1</v>
      </c>
    </row>
    <row r="552" spans="1:19" ht="14.25">
      <c r="A552">
        <v>51</v>
      </c>
      <c r="B552" t="s">
        <v>258</v>
      </c>
      <c r="C552" s="1036" t="s">
        <v>133</v>
      </c>
      <c r="D552" t="s">
        <v>104</v>
      </c>
      <c r="E552" t="s">
        <v>236</v>
      </c>
      <c r="F552" t="s">
        <v>259</v>
      </c>
      <c r="G552">
        <v>6</v>
      </c>
      <c r="H552" t="s">
        <v>139</v>
      </c>
      <c r="I552">
        <v>4</v>
      </c>
      <c r="J552">
        <v>1</v>
      </c>
      <c r="L552" s="1015">
        <v>0.25</v>
      </c>
      <c r="N552">
        <v>0</v>
      </c>
      <c r="O552">
        <v>0</v>
      </c>
      <c r="P552" t="e">
        <v>#DIV/0!</v>
      </c>
      <c r="Q552" t="s">
        <v>109</v>
      </c>
      <c r="R552">
        <v>-1</v>
      </c>
      <c r="S552">
        <v>0</v>
      </c>
    </row>
    <row r="553" spans="1:19" ht="14.25">
      <c r="A553">
        <v>52</v>
      </c>
      <c r="B553" t="s">
        <v>260</v>
      </c>
      <c r="C553" s="1036" t="s">
        <v>133</v>
      </c>
      <c r="D553" t="s">
        <v>104</v>
      </c>
      <c r="E553" t="s">
        <v>225</v>
      </c>
      <c r="F553" t="s">
        <v>261</v>
      </c>
      <c r="G553">
        <v>6</v>
      </c>
      <c r="H553" t="s">
        <v>139</v>
      </c>
      <c r="I553">
        <v>12</v>
      </c>
      <c r="J553">
        <v>6</v>
      </c>
      <c r="L553" s="1015">
        <v>0.5</v>
      </c>
      <c r="N553">
        <v>1</v>
      </c>
      <c r="O553">
        <v>0</v>
      </c>
      <c r="P553">
        <v>0</v>
      </c>
      <c r="Q553" t="s">
        <v>109</v>
      </c>
      <c r="R553">
        <v>-3</v>
      </c>
      <c r="S553">
        <v>-1</v>
      </c>
    </row>
    <row r="554" spans="1:19" ht="14.25">
      <c r="A554">
        <v>53</v>
      </c>
      <c r="B554" t="s">
        <v>262</v>
      </c>
      <c r="C554" s="1036" t="s">
        <v>133</v>
      </c>
      <c r="D554" t="s">
        <v>104</v>
      </c>
      <c r="E554" t="s">
        <v>225</v>
      </c>
      <c r="F554" t="s">
        <v>263</v>
      </c>
      <c r="G554">
        <v>6</v>
      </c>
      <c r="H554" t="s">
        <v>139</v>
      </c>
      <c r="I554">
        <v>2</v>
      </c>
      <c r="J554">
        <v>1</v>
      </c>
      <c r="L554" s="1015">
        <v>0.5</v>
      </c>
      <c r="N554">
        <v>1</v>
      </c>
      <c r="O554">
        <v>0</v>
      </c>
      <c r="P554">
        <v>0</v>
      </c>
      <c r="Q554" t="s">
        <v>109</v>
      </c>
      <c r="R554">
        <v>-1</v>
      </c>
      <c r="S554">
        <v>-1</v>
      </c>
    </row>
    <row r="555" spans="1:19" ht="14.25">
      <c r="A555">
        <v>54</v>
      </c>
      <c r="B555" t="s">
        <v>264</v>
      </c>
      <c r="C555" s="1036" t="s">
        <v>133</v>
      </c>
      <c r="D555" t="s">
        <v>104</v>
      </c>
      <c r="E555" t="s">
        <v>225</v>
      </c>
      <c r="F555" t="s">
        <v>265</v>
      </c>
      <c r="G555">
        <v>6</v>
      </c>
      <c r="H555" t="s">
        <v>139</v>
      </c>
      <c r="I555">
        <v>4</v>
      </c>
      <c r="J555">
        <v>2</v>
      </c>
      <c r="L555" s="1015">
        <v>0.5</v>
      </c>
      <c r="N555">
        <v>1</v>
      </c>
      <c r="O555">
        <v>0</v>
      </c>
      <c r="P555">
        <v>0</v>
      </c>
      <c r="Q555" t="s">
        <v>109</v>
      </c>
      <c r="R555">
        <v>-1</v>
      </c>
      <c r="S555">
        <v>-1</v>
      </c>
    </row>
    <row r="556" spans="1:19" ht="14.25">
      <c r="A556">
        <v>55</v>
      </c>
      <c r="B556" t="s">
        <v>266</v>
      </c>
      <c r="C556" s="1036" t="s">
        <v>133</v>
      </c>
      <c r="D556" t="s">
        <v>104</v>
      </c>
      <c r="E556" t="s">
        <v>173</v>
      </c>
      <c r="F556" t="s">
        <v>267</v>
      </c>
      <c r="G556">
        <v>6</v>
      </c>
      <c r="H556" t="s">
        <v>139</v>
      </c>
      <c r="I556">
        <v>4</v>
      </c>
      <c r="J556">
        <v>2</v>
      </c>
      <c r="L556" s="1015">
        <v>0.5</v>
      </c>
      <c r="N556">
        <v>1</v>
      </c>
      <c r="O556">
        <v>0</v>
      </c>
      <c r="P556">
        <v>0</v>
      </c>
      <c r="Q556" t="s">
        <v>109</v>
      </c>
      <c r="R556">
        <v>-1</v>
      </c>
      <c r="S556">
        <v>-1</v>
      </c>
    </row>
    <row r="557" spans="1:19" ht="14.25">
      <c r="A557">
        <v>56</v>
      </c>
      <c r="B557" t="s">
        <v>268</v>
      </c>
      <c r="C557" s="1036" t="s">
        <v>133</v>
      </c>
      <c r="D557" t="s">
        <v>104</v>
      </c>
      <c r="E557" t="s">
        <v>225</v>
      </c>
      <c r="F557" t="s">
        <v>269</v>
      </c>
      <c r="G557">
        <v>6</v>
      </c>
      <c r="H557" t="s">
        <v>139</v>
      </c>
      <c r="I557">
        <v>4</v>
      </c>
      <c r="J557">
        <v>2</v>
      </c>
      <c r="L557" s="1015">
        <v>0.5</v>
      </c>
      <c r="N557">
        <v>1</v>
      </c>
      <c r="O557">
        <v>0</v>
      </c>
      <c r="P557">
        <v>0</v>
      </c>
      <c r="Q557" t="s">
        <v>109</v>
      </c>
      <c r="R557">
        <v>-1</v>
      </c>
      <c r="S557">
        <v>-1</v>
      </c>
    </row>
    <row r="558" spans="1:19" ht="14.25">
      <c r="A558">
        <v>57</v>
      </c>
      <c r="B558" t="s">
        <v>270</v>
      </c>
      <c r="C558" s="1036" t="s">
        <v>133</v>
      </c>
      <c r="D558" t="s">
        <v>104</v>
      </c>
      <c r="E558" t="s">
        <v>236</v>
      </c>
      <c r="F558" t="s">
        <v>271</v>
      </c>
      <c r="G558">
        <v>6</v>
      </c>
      <c r="H558" t="s">
        <v>139</v>
      </c>
      <c r="I558">
        <v>4</v>
      </c>
      <c r="J558">
        <v>1</v>
      </c>
      <c r="L558" s="1015">
        <v>0.25</v>
      </c>
      <c r="N558">
        <v>0</v>
      </c>
      <c r="O558">
        <v>0</v>
      </c>
      <c r="P558" t="e">
        <v>#DIV/0!</v>
      </c>
      <c r="Q558" t="s">
        <v>109</v>
      </c>
      <c r="R558">
        <v>-1</v>
      </c>
      <c r="S558">
        <v>0</v>
      </c>
    </row>
    <row r="559" spans="1:19" ht="14.25">
      <c r="A559">
        <v>58</v>
      </c>
      <c r="B559" t="s">
        <v>272</v>
      </c>
      <c r="C559" s="1036" t="s">
        <v>133</v>
      </c>
      <c r="D559" t="s">
        <v>104</v>
      </c>
      <c r="E559" t="s">
        <v>236</v>
      </c>
      <c r="F559" t="s">
        <v>273</v>
      </c>
      <c r="G559">
        <v>6</v>
      </c>
      <c r="H559" t="s">
        <v>139</v>
      </c>
      <c r="I559">
        <v>4</v>
      </c>
      <c r="J559">
        <v>1</v>
      </c>
      <c r="L559" s="1015">
        <v>0.25</v>
      </c>
      <c r="N559">
        <v>0</v>
      </c>
      <c r="O559">
        <v>0</v>
      </c>
      <c r="P559" t="e">
        <v>#DIV/0!</v>
      </c>
      <c r="Q559" t="s">
        <v>109</v>
      </c>
      <c r="R559">
        <v>-1</v>
      </c>
      <c r="S559">
        <v>0</v>
      </c>
    </row>
    <row r="560" spans="1:19" ht="14.25">
      <c r="A560">
        <v>59</v>
      </c>
      <c r="B560" t="s">
        <v>274</v>
      </c>
      <c r="C560" s="1036" t="s">
        <v>133</v>
      </c>
      <c r="D560" t="s">
        <v>104</v>
      </c>
      <c r="E560" t="s">
        <v>225</v>
      </c>
      <c r="F560" t="s">
        <v>275</v>
      </c>
      <c r="G560">
        <v>6</v>
      </c>
      <c r="H560" t="s">
        <v>139</v>
      </c>
      <c r="I560">
        <v>2</v>
      </c>
      <c r="J560">
        <v>1</v>
      </c>
      <c r="L560" s="1015">
        <v>0.5</v>
      </c>
      <c r="N560">
        <v>1</v>
      </c>
      <c r="O560">
        <v>0</v>
      </c>
      <c r="P560">
        <v>0</v>
      </c>
      <c r="Q560" t="s">
        <v>109</v>
      </c>
      <c r="R560">
        <v>-1</v>
      </c>
      <c r="S560">
        <v>-1</v>
      </c>
    </row>
    <row r="561" spans="1:19" ht="14.25">
      <c r="A561">
        <v>60</v>
      </c>
      <c r="B561" t="s">
        <v>276</v>
      </c>
      <c r="C561" s="1036" t="s">
        <v>133</v>
      </c>
      <c r="D561" t="s">
        <v>104</v>
      </c>
      <c r="E561" t="s">
        <v>236</v>
      </c>
      <c r="F561" t="s">
        <v>277</v>
      </c>
      <c r="G561">
        <v>6</v>
      </c>
      <c r="H561" t="s">
        <v>139</v>
      </c>
      <c r="I561">
        <v>4</v>
      </c>
      <c r="J561">
        <v>1</v>
      </c>
      <c r="L561" s="1015">
        <v>0.25</v>
      </c>
      <c r="N561">
        <v>0</v>
      </c>
      <c r="O561">
        <v>0</v>
      </c>
      <c r="P561" t="e">
        <v>#DIV/0!</v>
      </c>
      <c r="Q561" t="s">
        <v>109</v>
      </c>
      <c r="R561">
        <v>-1</v>
      </c>
      <c r="S561">
        <v>0</v>
      </c>
    </row>
    <row r="562" spans="1:19" ht="14.25">
      <c r="A562">
        <v>61</v>
      </c>
      <c r="B562" t="s">
        <v>278</v>
      </c>
      <c r="C562" s="1036" t="s">
        <v>133</v>
      </c>
      <c r="D562" t="s">
        <v>104</v>
      </c>
      <c r="E562" t="s">
        <v>173</v>
      </c>
      <c r="F562" t="s">
        <v>279</v>
      </c>
      <c r="G562">
        <v>6</v>
      </c>
      <c r="H562" t="s">
        <v>139</v>
      </c>
      <c r="I562">
        <v>4</v>
      </c>
      <c r="J562">
        <v>2</v>
      </c>
      <c r="L562" s="1015">
        <v>0.5</v>
      </c>
      <c r="N562">
        <v>1</v>
      </c>
      <c r="O562">
        <v>0</v>
      </c>
      <c r="P562">
        <v>0</v>
      </c>
      <c r="Q562" t="s">
        <v>109</v>
      </c>
      <c r="R562">
        <v>-2</v>
      </c>
      <c r="S562">
        <v>-1</v>
      </c>
    </row>
    <row r="563" spans="1:19" ht="14.25">
      <c r="A563">
        <v>62</v>
      </c>
      <c r="B563" t="s">
        <v>280</v>
      </c>
      <c r="C563" s="1036" t="s">
        <v>133</v>
      </c>
      <c r="D563" t="s">
        <v>104</v>
      </c>
      <c r="E563" t="s">
        <v>225</v>
      </c>
      <c r="F563" t="s">
        <v>281</v>
      </c>
      <c r="G563">
        <v>6</v>
      </c>
      <c r="H563" t="s">
        <v>139</v>
      </c>
      <c r="I563">
        <v>4</v>
      </c>
      <c r="J563">
        <v>2</v>
      </c>
      <c r="L563" s="1015">
        <v>0.5</v>
      </c>
      <c r="N563">
        <v>1</v>
      </c>
      <c r="O563">
        <v>0</v>
      </c>
      <c r="P563">
        <v>0</v>
      </c>
      <c r="Q563" t="s">
        <v>110</v>
      </c>
      <c r="R563">
        <v>-1</v>
      </c>
      <c r="S563">
        <v>-1</v>
      </c>
    </row>
    <row r="564" spans="1:19" ht="14.25">
      <c r="A564">
        <v>63</v>
      </c>
      <c r="B564" t="s">
        <v>282</v>
      </c>
      <c r="C564" s="1036" t="s">
        <v>133</v>
      </c>
      <c r="D564" t="s">
        <v>104</v>
      </c>
      <c r="E564" t="s">
        <v>225</v>
      </c>
      <c r="F564" t="s">
        <v>283</v>
      </c>
      <c r="G564">
        <v>6</v>
      </c>
      <c r="H564" t="s">
        <v>139</v>
      </c>
      <c r="I564">
        <v>2</v>
      </c>
      <c r="J564">
        <v>1</v>
      </c>
      <c r="L564" s="1015">
        <v>0.5</v>
      </c>
      <c r="N564">
        <v>1</v>
      </c>
      <c r="O564">
        <v>0</v>
      </c>
      <c r="P564">
        <v>0</v>
      </c>
      <c r="Q564" t="s">
        <v>110</v>
      </c>
      <c r="R564">
        <v>-1</v>
      </c>
      <c r="S564">
        <v>-1</v>
      </c>
    </row>
    <row r="565" spans="1:19" ht="14.25">
      <c r="A565">
        <v>64</v>
      </c>
      <c r="B565" t="s">
        <v>284</v>
      </c>
      <c r="C565" s="1036" t="s">
        <v>133</v>
      </c>
      <c r="D565" t="s">
        <v>104</v>
      </c>
      <c r="E565" t="s">
        <v>157</v>
      </c>
      <c r="F565" t="s">
        <v>285</v>
      </c>
      <c r="G565">
        <v>6</v>
      </c>
      <c r="H565" t="s">
        <v>139</v>
      </c>
      <c r="I565">
        <v>1</v>
      </c>
      <c r="J565">
        <v>0</v>
      </c>
      <c r="L565" s="1015">
        <v>0</v>
      </c>
      <c r="N565">
        <v>0</v>
      </c>
      <c r="O565">
        <v>0</v>
      </c>
      <c r="P565" t="e">
        <v>#DIV/0!</v>
      </c>
      <c r="Q565" t="s">
        <v>110</v>
      </c>
      <c r="R565">
        <v>0</v>
      </c>
      <c r="S565">
        <v>0</v>
      </c>
    </row>
    <row r="566" spans="1:19" ht="14.25">
      <c r="A566">
        <v>65</v>
      </c>
      <c r="B566" t="s">
        <v>286</v>
      </c>
      <c r="C566" s="1036" t="s">
        <v>133</v>
      </c>
      <c r="D566" t="s">
        <v>104</v>
      </c>
      <c r="E566" t="s">
        <v>157</v>
      </c>
      <c r="F566" t="s">
        <v>287</v>
      </c>
      <c r="G566">
        <v>6</v>
      </c>
      <c r="H566" t="s">
        <v>139</v>
      </c>
      <c r="I566">
        <v>7</v>
      </c>
      <c r="J566">
        <v>4</v>
      </c>
      <c r="L566" s="1015">
        <v>0.5714285714285714</v>
      </c>
      <c r="N566">
        <v>0</v>
      </c>
      <c r="O566">
        <v>0</v>
      </c>
      <c r="P566" t="e">
        <v>#DIV/0!</v>
      </c>
      <c r="Q566" t="s">
        <v>110</v>
      </c>
      <c r="R566">
        <v>0</v>
      </c>
      <c r="S566">
        <v>0</v>
      </c>
    </row>
    <row r="567" spans="1:19" ht="14.25">
      <c r="A567">
        <v>66</v>
      </c>
      <c r="B567" t="s">
        <v>288</v>
      </c>
      <c r="C567" s="1036" t="s">
        <v>133</v>
      </c>
      <c r="D567" t="s">
        <v>104</v>
      </c>
      <c r="E567" t="s">
        <v>157</v>
      </c>
      <c r="F567" t="s">
        <v>289</v>
      </c>
      <c r="G567">
        <v>6</v>
      </c>
      <c r="H567" t="s">
        <v>139</v>
      </c>
      <c r="I567">
        <v>1</v>
      </c>
      <c r="J567">
        <v>0</v>
      </c>
      <c r="L567" s="1015">
        <v>0</v>
      </c>
      <c r="N567">
        <v>0</v>
      </c>
      <c r="O567">
        <v>0</v>
      </c>
      <c r="P567" t="e">
        <v>#DIV/0!</v>
      </c>
      <c r="Q567" t="s">
        <v>110</v>
      </c>
      <c r="R567">
        <v>0</v>
      </c>
      <c r="S567">
        <v>0</v>
      </c>
    </row>
    <row r="568" spans="1:19" ht="14.25">
      <c r="A568">
        <v>67</v>
      </c>
      <c r="B568" t="s">
        <v>290</v>
      </c>
      <c r="C568" s="1036" t="s">
        <v>133</v>
      </c>
      <c r="D568" t="s">
        <v>104</v>
      </c>
      <c r="E568" t="s">
        <v>157</v>
      </c>
      <c r="F568" t="s">
        <v>291</v>
      </c>
      <c r="G568">
        <v>6</v>
      </c>
      <c r="H568" t="s">
        <v>139</v>
      </c>
      <c r="I568">
        <v>7</v>
      </c>
      <c r="J568">
        <v>0</v>
      </c>
      <c r="L568" s="1015">
        <v>0</v>
      </c>
      <c r="N568">
        <v>0</v>
      </c>
      <c r="O568">
        <v>0</v>
      </c>
      <c r="P568" t="e">
        <v>#DIV/0!</v>
      </c>
      <c r="Q568" t="s">
        <v>110</v>
      </c>
      <c r="R568">
        <v>0</v>
      </c>
      <c r="S568">
        <v>0</v>
      </c>
    </row>
    <row r="569" spans="1:19" ht="14.25">
      <c r="A569">
        <v>68</v>
      </c>
      <c r="B569" t="s">
        <v>292</v>
      </c>
      <c r="C569" s="1036" t="s">
        <v>133</v>
      </c>
      <c r="D569" t="s">
        <v>104</v>
      </c>
      <c r="E569" t="s">
        <v>157</v>
      </c>
      <c r="F569" t="s">
        <v>293</v>
      </c>
      <c r="G569">
        <v>6</v>
      </c>
      <c r="H569" t="s">
        <v>139</v>
      </c>
      <c r="I569">
        <v>28</v>
      </c>
      <c r="J569">
        <v>20</v>
      </c>
      <c r="L569" s="1015">
        <v>0.7142857142857143</v>
      </c>
      <c r="N569">
        <v>9</v>
      </c>
      <c r="O569">
        <v>0</v>
      </c>
      <c r="P569">
        <v>0</v>
      </c>
      <c r="Q569" t="s">
        <v>110</v>
      </c>
      <c r="R569">
        <v>-18</v>
      </c>
      <c r="S569">
        <v>-9</v>
      </c>
    </row>
    <row r="570" spans="1:19" ht="14.25">
      <c r="A570">
        <v>69</v>
      </c>
      <c r="B570" t="s">
        <v>294</v>
      </c>
      <c r="C570" s="1036" t="s">
        <v>133</v>
      </c>
      <c r="D570" t="s">
        <v>104</v>
      </c>
      <c r="E570" t="s">
        <v>157</v>
      </c>
      <c r="F570" t="s">
        <v>295</v>
      </c>
      <c r="G570">
        <v>6</v>
      </c>
      <c r="H570" t="s">
        <v>139</v>
      </c>
      <c r="I570">
        <v>1</v>
      </c>
      <c r="J570">
        <v>0</v>
      </c>
      <c r="L570" s="1015">
        <v>0</v>
      </c>
      <c r="N570">
        <v>0</v>
      </c>
      <c r="O570">
        <v>0</v>
      </c>
      <c r="P570" t="e">
        <v>#DIV/0!</v>
      </c>
      <c r="Q570" t="s">
        <v>110</v>
      </c>
      <c r="R570">
        <v>0</v>
      </c>
      <c r="S570">
        <v>0</v>
      </c>
    </row>
    <row r="571" spans="1:19" ht="14.25">
      <c r="A571">
        <v>70</v>
      </c>
      <c r="B571" t="s">
        <v>296</v>
      </c>
      <c r="C571" s="1036" t="s">
        <v>133</v>
      </c>
      <c r="D571" t="s">
        <v>104</v>
      </c>
      <c r="E571" t="s">
        <v>157</v>
      </c>
      <c r="F571" t="s">
        <v>297</v>
      </c>
      <c r="G571">
        <v>6</v>
      </c>
      <c r="H571" t="s">
        <v>139</v>
      </c>
      <c r="I571">
        <v>3</v>
      </c>
      <c r="J571">
        <v>2</v>
      </c>
      <c r="L571" s="1015">
        <v>0.66666666666666663</v>
      </c>
      <c r="N571">
        <v>2</v>
      </c>
      <c r="O571">
        <v>0</v>
      </c>
      <c r="P571">
        <v>0</v>
      </c>
      <c r="Q571" t="s">
        <v>110</v>
      </c>
      <c r="R571">
        <v>-2</v>
      </c>
      <c r="S571">
        <v>-2</v>
      </c>
    </row>
    <row r="572" spans="1:19" ht="14.25">
      <c r="A572">
        <v>71</v>
      </c>
      <c r="B572" t="s">
        <v>298</v>
      </c>
      <c r="C572" s="1036" t="s">
        <v>133</v>
      </c>
      <c r="D572" t="s">
        <v>104</v>
      </c>
      <c r="E572" t="s">
        <v>157</v>
      </c>
      <c r="F572" t="s">
        <v>299</v>
      </c>
      <c r="G572">
        <v>6</v>
      </c>
      <c r="H572" t="s">
        <v>139</v>
      </c>
      <c r="I572">
        <v>4</v>
      </c>
      <c r="J572">
        <v>1</v>
      </c>
      <c r="L572" s="1015">
        <v>0.25</v>
      </c>
      <c r="N572">
        <v>1</v>
      </c>
      <c r="O572">
        <v>0</v>
      </c>
      <c r="P572">
        <v>0</v>
      </c>
      <c r="Q572" t="s">
        <v>110</v>
      </c>
      <c r="R572">
        <v>-1</v>
      </c>
      <c r="S572">
        <v>-1</v>
      </c>
    </row>
    <row r="573" spans="1:19" ht="14.25">
      <c r="A573">
        <v>72</v>
      </c>
      <c r="B573" t="s">
        <v>300</v>
      </c>
      <c r="C573" s="1036" t="s">
        <v>133</v>
      </c>
      <c r="D573" t="s">
        <v>104</v>
      </c>
      <c r="E573" t="s">
        <v>157</v>
      </c>
      <c r="F573" t="s">
        <v>301</v>
      </c>
      <c r="G573">
        <v>6</v>
      </c>
      <c r="H573" t="s">
        <v>139</v>
      </c>
      <c r="I573">
        <v>1</v>
      </c>
      <c r="J573">
        <v>1</v>
      </c>
      <c r="L573" s="1015">
        <v>1</v>
      </c>
      <c r="N573">
        <v>1</v>
      </c>
      <c r="O573">
        <v>0</v>
      </c>
      <c r="P573">
        <v>0</v>
      </c>
      <c r="Q573" t="s">
        <v>110</v>
      </c>
      <c r="R573">
        <v>-1</v>
      </c>
      <c r="S573">
        <v>-1</v>
      </c>
    </row>
    <row r="574" spans="1:19" ht="14.25">
      <c r="A574">
        <v>73</v>
      </c>
      <c r="B574" t="s">
        <v>302</v>
      </c>
      <c r="C574" s="1036" t="s">
        <v>133</v>
      </c>
      <c r="D574" t="s">
        <v>104</v>
      </c>
      <c r="E574" t="s">
        <v>157</v>
      </c>
      <c r="F574" t="s">
        <v>303</v>
      </c>
      <c r="G574">
        <v>6</v>
      </c>
      <c r="H574" t="s">
        <v>139</v>
      </c>
      <c r="I574">
        <v>1</v>
      </c>
      <c r="J574">
        <v>0</v>
      </c>
      <c r="L574" s="1015">
        <v>0</v>
      </c>
      <c r="N574">
        <v>0</v>
      </c>
      <c r="O574">
        <v>0</v>
      </c>
      <c r="P574" t="e">
        <v>#DIV/0!</v>
      </c>
      <c r="Q574" t="s">
        <v>110</v>
      </c>
      <c r="R574">
        <v>0</v>
      </c>
      <c r="S574">
        <v>0</v>
      </c>
    </row>
    <row r="575" spans="1:19" ht="14.25">
      <c r="A575">
        <v>74</v>
      </c>
      <c r="B575" t="s">
        <v>304</v>
      </c>
      <c r="C575" s="1036" t="s">
        <v>133</v>
      </c>
      <c r="D575" t="s">
        <v>104</v>
      </c>
      <c r="E575" t="s">
        <v>157</v>
      </c>
      <c r="F575" t="s">
        <v>305</v>
      </c>
      <c r="G575">
        <v>6</v>
      </c>
      <c r="H575" t="s">
        <v>139</v>
      </c>
      <c r="I575">
        <v>8</v>
      </c>
      <c r="J575">
        <v>1</v>
      </c>
      <c r="L575" s="1015">
        <v>0.125</v>
      </c>
      <c r="N575">
        <v>1</v>
      </c>
      <c r="O575">
        <v>0</v>
      </c>
      <c r="P575">
        <v>0</v>
      </c>
      <c r="Q575" t="s">
        <v>110</v>
      </c>
      <c r="R575">
        <v>1</v>
      </c>
      <c r="S575">
        <v>-1</v>
      </c>
    </row>
    <row r="576" spans="1:19" ht="14.25">
      <c r="A576">
        <v>75</v>
      </c>
      <c r="B576" t="s">
        <v>306</v>
      </c>
      <c r="C576" s="1036" t="s">
        <v>133</v>
      </c>
      <c r="D576" t="s">
        <v>104</v>
      </c>
      <c r="E576" t="s">
        <v>157</v>
      </c>
      <c r="F576" t="s">
        <v>307</v>
      </c>
      <c r="G576">
        <v>6</v>
      </c>
      <c r="H576" t="s">
        <v>139</v>
      </c>
      <c r="I576">
        <v>2</v>
      </c>
      <c r="J576">
        <v>1</v>
      </c>
      <c r="L576" s="1015">
        <v>0.5</v>
      </c>
      <c r="N576">
        <v>1</v>
      </c>
      <c r="O576">
        <v>0</v>
      </c>
      <c r="P576">
        <v>0</v>
      </c>
      <c r="Q576" t="s">
        <v>110</v>
      </c>
      <c r="R576">
        <v>-1</v>
      </c>
      <c r="S576">
        <v>-1</v>
      </c>
    </row>
    <row r="577" spans="1:19" ht="14.25">
      <c r="A577">
        <v>76</v>
      </c>
      <c r="B577" t="s">
        <v>308</v>
      </c>
      <c r="C577" s="1036" t="s">
        <v>133</v>
      </c>
      <c r="D577" t="s">
        <v>104</v>
      </c>
      <c r="E577" t="s">
        <v>173</v>
      </c>
      <c r="F577" t="s">
        <v>309</v>
      </c>
      <c r="G577">
        <v>6</v>
      </c>
      <c r="H577" t="s">
        <v>139</v>
      </c>
      <c r="I577">
        <v>2</v>
      </c>
      <c r="J577">
        <v>1</v>
      </c>
      <c r="L577" s="1015">
        <v>0.5</v>
      </c>
      <c r="N577">
        <v>1</v>
      </c>
      <c r="O577">
        <v>0</v>
      </c>
      <c r="P577">
        <v>0</v>
      </c>
      <c r="Q577" t="s">
        <v>110</v>
      </c>
      <c r="R577">
        <v>-1</v>
      </c>
      <c r="S577">
        <v>-1</v>
      </c>
    </row>
    <row r="578" spans="1:19" ht="14.25">
      <c r="A578">
        <v>77</v>
      </c>
      <c r="B578" t="s">
        <v>310</v>
      </c>
      <c r="C578" s="1036" t="s">
        <v>133</v>
      </c>
      <c r="D578" t="s">
        <v>104</v>
      </c>
      <c r="E578" t="s">
        <v>173</v>
      </c>
      <c r="F578" t="s">
        <v>311</v>
      </c>
      <c r="G578">
        <v>6</v>
      </c>
      <c r="H578" t="s">
        <v>139</v>
      </c>
      <c r="I578">
        <v>10</v>
      </c>
      <c r="J578">
        <v>5</v>
      </c>
      <c r="L578" s="1015">
        <v>0.5</v>
      </c>
      <c r="N578">
        <v>0</v>
      </c>
      <c r="O578">
        <v>0</v>
      </c>
      <c r="P578" t="e">
        <v>#DIV/0!</v>
      </c>
      <c r="Q578" t="s">
        <v>110</v>
      </c>
      <c r="R578">
        <v>-5</v>
      </c>
      <c r="S578">
        <v>0</v>
      </c>
    </row>
    <row r="579" spans="1:19" ht="14.25">
      <c r="A579">
        <v>78</v>
      </c>
      <c r="B579" t="s">
        <v>312</v>
      </c>
      <c r="C579" s="1036" t="s">
        <v>133</v>
      </c>
      <c r="D579" t="s">
        <v>104</v>
      </c>
      <c r="E579" t="s">
        <v>173</v>
      </c>
      <c r="F579" t="s">
        <v>313</v>
      </c>
      <c r="G579">
        <v>6</v>
      </c>
      <c r="H579" t="s">
        <v>139</v>
      </c>
      <c r="I579">
        <v>2</v>
      </c>
      <c r="J579">
        <v>1</v>
      </c>
      <c r="L579" s="1015">
        <v>0.5</v>
      </c>
      <c r="N579">
        <v>1</v>
      </c>
      <c r="O579">
        <v>0</v>
      </c>
      <c r="P579">
        <v>0</v>
      </c>
      <c r="Q579" t="s">
        <v>110</v>
      </c>
      <c r="R579">
        <v>-1</v>
      </c>
      <c r="S579">
        <v>-1</v>
      </c>
    </row>
    <row r="580" spans="1:19" ht="14.25">
      <c r="A580">
        <v>79</v>
      </c>
      <c r="B580" t="s">
        <v>314</v>
      </c>
      <c r="C580" s="1036" t="s">
        <v>133</v>
      </c>
      <c r="D580" t="s">
        <v>104</v>
      </c>
      <c r="E580" t="s">
        <v>173</v>
      </c>
      <c r="F580" t="s">
        <v>315</v>
      </c>
      <c r="G580">
        <v>6</v>
      </c>
      <c r="H580" t="s">
        <v>139</v>
      </c>
      <c r="I580">
        <v>1</v>
      </c>
      <c r="J580">
        <v>0</v>
      </c>
      <c r="L580" s="1015">
        <v>0</v>
      </c>
      <c r="N580">
        <v>0</v>
      </c>
      <c r="O580">
        <v>0</v>
      </c>
      <c r="P580" t="e">
        <v>#DIV/0!</v>
      </c>
      <c r="Q580" t="s">
        <v>110</v>
      </c>
      <c r="R580">
        <v>0</v>
      </c>
      <c r="S580">
        <v>0</v>
      </c>
    </row>
    <row r="581" spans="1:19" ht="14.25">
      <c r="A581">
        <v>80</v>
      </c>
      <c r="B581" t="s">
        <v>316</v>
      </c>
      <c r="C581" s="1036" t="s">
        <v>133</v>
      </c>
      <c r="D581" t="s">
        <v>104</v>
      </c>
      <c r="E581" t="s">
        <v>173</v>
      </c>
      <c r="F581" t="s">
        <v>317</v>
      </c>
      <c r="G581">
        <v>6</v>
      </c>
      <c r="H581" t="s">
        <v>139</v>
      </c>
      <c r="I581">
        <v>2</v>
      </c>
      <c r="J581">
        <v>1</v>
      </c>
      <c r="L581" s="1015">
        <v>0.5</v>
      </c>
      <c r="N581">
        <v>1</v>
      </c>
      <c r="O581">
        <v>0</v>
      </c>
      <c r="P581">
        <v>0</v>
      </c>
      <c r="Q581" t="s">
        <v>110</v>
      </c>
      <c r="R581">
        <v>-1</v>
      </c>
      <c r="S581">
        <v>-1</v>
      </c>
    </row>
    <row r="582" spans="1:19" ht="14.25">
      <c r="A582">
        <v>81</v>
      </c>
      <c r="B582" t="s">
        <v>318</v>
      </c>
      <c r="C582" s="1036" t="s">
        <v>133</v>
      </c>
      <c r="D582" t="s">
        <v>104</v>
      </c>
      <c r="E582" t="s">
        <v>173</v>
      </c>
      <c r="F582" t="s">
        <v>319</v>
      </c>
      <c r="G582">
        <v>6</v>
      </c>
      <c r="H582" t="s">
        <v>139</v>
      </c>
      <c r="I582">
        <v>2</v>
      </c>
      <c r="J582">
        <v>1</v>
      </c>
      <c r="L582" s="1015">
        <v>0.5</v>
      </c>
      <c r="N582">
        <v>1</v>
      </c>
      <c r="O582">
        <v>0</v>
      </c>
      <c r="P582">
        <v>0</v>
      </c>
      <c r="Q582" t="s">
        <v>110</v>
      </c>
      <c r="R582">
        <v>-1</v>
      </c>
      <c r="S582">
        <v>-1</v>
      </c>
    </row>
    <row r="583" spans="1:19" ht="14.25">
      <c r="A583">
        <v>82</v>
      </c>
      <c r="B583" t="s">
        <v>320</v>
      </c>
      <c r="C583" s="1036" t="s">
        <v>133</v>
      </c>
      <c r="D583" t="s">
        <v>104</v>
      </c>
      <c r="E583" t="s">
        <v>173</v>
      </c>
      <c r="F583" t="s">
        <v>321</v>
      </c>
      <c r="G583">
        <v>6</v>
      </c>
      <c r="H583" t="s">
        <v>139</v>
      </c>
      <c r="I583">
        <v>2</v>
      </c>
      <c r="J583">
        <v>1</v>
      </c>
      <c r="L583" s="1015">
        <v>0.5</v>
      </c>
      <c r="N583">
        <v>1</v>
      </c>
      <c r="O583">
        <v>0</v>
      </c>
      <c r="P583">
        <v>0</v>
      </c>
      <c r="Q583" t="s">
        <v>110</v>
      </c>
      <c r="R583">
        <v>-1</v>
      </c>
      <c r="S583">
        <v>-1</v>
      </c>
    </row>
    <row r="584" spans="1:19" ht="14.25">
      <c r="A584">
        <v>83</v>
      </c>
      <c r="B584" t="s">
        <v>322</v>
      </c>
      <c r="C584" s="1036" t="s">
        <v>133</v>
      </c>
      <c r="D584" t="s">
        <v>104</v>
      </c>
      <c r="E584" t="s">
        <v>173</v>
      </c>
      <c r="F584" t="s">
        <v>323</v>
      </c>
      <c r="G584">
        <v>6</v>
      </c>
      <c r="H584" t="s">
        <v>139</v>
      </c>
      <c r="I584">
        <v>2</v>
      </c>
      <c r="J584">
        <v>1</v>
      </c>
      <c r="L584" s="1015">
        <v>0.5</v>
      </c>
      <c r="N584">
        <v>1</v>
      </c>
      <c r="O584">
        <v>0</v>
      </c>
      <c r="P584">
        <v>0</v>
      </c>
      <c r="Q584" t="s">
        <v>110</v>
      </c>
      <c r="R584">
        <v>-1</v>
      </c>
      <c r="S584">
        <v>-1</v>
      </c>
    </row>
    <row r="585" spans="1:19" ht="14.25">
      <c r="A585">
        <v>84</v>
      </c>
      <c r="B585" t="s">
        <v>324</v>
      </c>
      <c r="C585" s="1036" t="s">
        <v>133</v>
      </c>
      <c r="D585" t="s">
        <v>104</v>
      </c>
      <c r="E585" t="s">
        <v>173</v>
      </c>
      <c r="F585" t="s">
        <v>325</v>
      </c>
      <c r="G585">
        <v>6</v>
      </c>
      <c r="H585" t="s">
        <v>139</v>
      </c>
      <c r="I585">
        <v>3</v>
      </c>
      <c r="J585">
        <v>1</v>
      </c>
      <c r="L585" s="1015">
        <v>0.33333333333333331</v>
      </c>
      <c r="N585">
        <v>0</v>
      </c>
      <c r="O585">
        <v>0</v>
      </c>
      <c r="P585" t="e">
        <v>#DIV/0!</v>
      </c>
      <c r="Q585" t="s">
        <v>110</v>
      </c>
      <c r="R585">
        <v>-1</v>
      </c>
      <c r="S585">
        <v>0</v>
      </c>
    </row>
    <row r="586" spans="1:19" ht="14.25">
      <c r="A586">
        <v>85</v>
      </c>
      <c r="B586" t="s">
        <v>326</v>
      </c>
      <c r="C586" s="1036" t="s">
        <v>133</v>
      </c>
      <c r="D586" t="s">
        <v>104</v>
      </c>
      <c r="E586" t="s">
        <v>173</v>
      </c>
      <c r="F586" t="s">
        <v>327</v>
      </c>
      <c r="G586">
        <v>6</v>
      </c>
      <c r="H586" t="s">
        <v>139</v>
      </c>
      <c r="I586">
        <v>1</v>
      </c>
      <c r="J586">
        <v>1</v>
      </c>
      <c r="L586" s="1015">
        <v>1</v>
      </c>
      <c r="N586">
        <v>0</v>
      </c>
      <c r="O586">
        <v>0</v>
      </c>
      <c r="P586" t="e">
        <v>#DIV/0!</v>
      </c>
      <c r="Q586" t="s">
        <v>110</v>
      </c>
      <c r="R586">
        <v>-1</v>
      </c>
      <c r="S586">
        <v>0</v>
      </c>
    </row>
    <row r="587" spans="1:19" ht="14.25">
      <c r="A587">
        <v>86</v>
      </c>
      <c r="B587" t="s">
        <v>328</v>
      </c>
      <c r="C587" s="1036" t="s">
        <v>133</v>
      </c>
      <c r="D587" t="s">
        <v>104</v>
      </c>
      <c r="E587" t="s">
        <v>173</v>
      </c>
      <c r="F587" t="s">
        <v>329</v>
      </c>
      <c r="G587">
        <v>6</v>
      </c>
      <c r="H587" t="s">
        <v>139</v>
      </c>
      <c r="I587">
        <v>2</v>
      </c>
      <c r="J587">
        <v>1</v>
      </c>
      <c r="L587" s="1015">
        <v>0.5</v>
      </c>
      <c r="N587">
        <v>1</v>
      </c>
      <c r="O587">
        <v>0</v>
      </c>
      <c r="P587">
        <v>0</v>
      </c>
      <c r="Q587" t="s">
        <v>110</v>
      </c>
      <c r="R587">
        <v>-1</v>
      </c>
      <c r="S587">
        <v>-1</v>
      </c>
    </row>
    <row r="588" spans="1:19" ht="14.25">
      <c r="A588">
        <v>87</v>
      </c>
      <c r="B588" t="s">
        <v>330</v>
      </c>
      <c r="C588" s="1036" t="s">
        <v>133</v>
      </c>
      <c r="D588" t="s">
        <v>104</v>
      </c>
      <c r="E588" t="s">
        <v>173</v>
      </c>
      <c r="F588" t="s">
        <v>331</v>
      </c>
      <c r="G588">
        <v>6</v>
      </c>
      <c r="H588" t="s">
        <v>139</v>
      </c>
      <c r="I588">
        <v>1</v>
      </c>
      <c r="J588">
        <v>0</v>
      </c>
      <c r="L588" s="1015">
        <v>0</v>
      </c>
      <c r="N588">
        <v>0</v>
      </c>
      <c r="O588">
        <v>0</v>
      </c>
      <c r="P588" t="e">
        <v>#DIV/0!</v>
      </c>
      <c r="Q588" t="s">
        <v>110</v>
      </c>
      <c r="R588">
        <v>0</v>
      </c>
      <c r="S588">
        <v>0</v>
      </c>
    </row>
    <row r="589" spans="1:19" ht="14.25">
      <c r="A589">
        <v>88</v>
      </c>
      <c r="B589" t="s">
        <v>332</v>
      </c>
      <c r="C589" s="1036" t="s">
        <v>133</v>
      </c>
      <c r="D589" t="s">
        <v>104</v>
      </c>
      <c r="E589" t="s">
        <v>173</v>
      </c>
      <c r="F589" t="s">
        <v>333</v>
      </c>
      <c r="G589">
        <v>6</v>
      </c>
      <c r="H589" t="s">
        <v>139</v>
      </c>
      <c r="I589">
        <v>2</v>
      </c>
      <c r="J589">
        <v>1</v>
      </c>
      <c r="L589" s="1015">
        <v>0.5</v>
      </c>
      <c r="N589">
        <v>1</v>
      </c>
      <c r="O589">
        <v>0</v>
      </c>
      <c r="P589">
        <v>0</v>
      </c>
      <c r="Q589" t="s">
        <v>110</v>
      </c>
      <c r="R589">
        <v>-1</v>
      </c>
      <c r="S589">
        <v>-1</v>
      </c>
    </row>
    <row r="590" spans="1:19" ht="14.25">
      <c r="A590">
        <v>89</v>
      </c>
      <c r="B590" t="s">
        <v>334</v>
      </c>
      <c r="C590" s="1036" t="s">
        <v>133</v>
      </c>
      <c r="D590" t="s">
        <v>104</v>
      </c>
      <c r="E590" t="s">
        <v>155</v>
      </c>
      <c r="F590" t="s">
        <v>335</v>
      </c>
      <c r="G590">
        <v>6</v>
      </c>
      <c r="H590" t="s">
        <v>139</v>
      </c>
      <c r="I590">
        <v>2</v>
      </c>
      <c r="J590">
        <v>1</v>
      </c>
      <c r="L590" s="1015">
        <v>0.5</v>
      </c>
      <c r="N590">
        <v>1</v>
      </c>
      <c r="O590">
        <v>0</v>
      </c>
      <c r="P590">
        <v>0</v>
      </c>
      <c r="Q590" t="s">
        <v>110</v>
      </c>
      <c r="R590">
        <v>-1</v>
      </c>
      <c r="S590">
        <v>-1</v>
      </c>
    </row>
    <row r="591" spans="1:19" ht="14.25">
      <c r="A591">
        <v>90</v>
      </c>
      <c r="B591" t="s">
        <v>336</v>
      </c>
      <c r="C591" s="1036" t="s">
        <v>133</v>
      </c>
      <c r="D591" t="s">
        <v>104</v>
      </c>
      <c r="E591" t="s">
        <v>155</v>
      </c>
      <c r="F591" t="s">
        <v>337</v>
      </c>
      <c r="G591">
        <v>6</v>
      </c>
      <c r="H591" t="s">
        <v>139</v>
      </c>
      <c r="I591">
        <v>4</v>
      </c>
      <c r="J591">
        <v>3</v>
      </c>
      <c r="L591" s="1015">
        <v>0.75</v>
      </c>
      <c r="N591">
        <v>0</v>
      </c>
      <c r="O591">
        <v>0</v>
      </c>
      <c r="P591" t="e">
        <v>#DIV/0!</v>
      </c>
      <c r="Q591" t="s">
        <v>110</v>
      </c>
      <c r="R591">
        <v>-3</v>
      </c>
      <c r="S591">
        <v>0</v>
      </c>
    </row>
    <row r="592" spans="1:19" ht="14.25">
      <c r="A592">
        <v>91</v>
      </c>
      <c r="B592" t="s">
        <v>338</v>
      </c>
      <c r="C592" s="1036" t="s">
        <v>133</v>
      </c>
      <c r="D592" t="s">
        <v>104</v>
      </c>
      <c r="E592" t="s">
        <v>155</v>
      </c>
      <c r="F592" t="s">
        <v>339</v>
      </c>
      <c r="G592">
        <v>6</v>
      </c>
      <c r="H592" t="s">
        <v>139</v>
      </c>
      <c r="I592">
        <v>2</v>
      </c>
      <c r="J592">
        <v>1</v>
      </c>
      <c r="L592" s="1015">
        <v>0.5</v>
      </c>
      <c r="N592">
        <v>0</v>
      </c>
      <c r="O592">
        <v>0</v>
      </c>
      <c r="P592" t="e">
        <v>#DIV/0!</v>
      </c>
      <c r="Q592" t="s">
        <v>110</v>
      </c>
      <c r="R592">
        <v>-1</v>
      </c>
      <c r="S592">
        <v>0</v>
      </c>
    </row>
    <row r="593" spans="1:19" ht="14.25">
      <c r="A593">
        <v>92</v>
      </c>
      <c r="B593" t="s">
        <v>340</v>
      </c>
      <c r="C593" s="1036" t="s">
        <v>133</v>
      </c>
      <c r="D593" t="s">
        <v>104</v>
      </c>
      <c r="E593" t="s">
        <v>155</v>
      </c>
      <c r="F593" t="s">
        <v>341</v>
      </c>
      <c r="G593">
        <v>6</v>
      </c>
      <c r="H593" t="s">
        <v>139</v>
      </c>
      <c r="I593">
        <v>3</v>
      </c>
      <c r="J593">
        <v>1</v>
      </c>
      <c r="L593" s="1015">
        <v>0.33333333333333331</v>
      </c>
      <c r="N593">
        <v>0</v>
      </c>
      <c r="O593">
        <v>0</v>
      </c>
      <c r="P593" t="e">
        <v>#DIV/0!</v>
      </c>
      <c r="Q593" t="s">
        <v>110</v>
      </c>
      <c r="R593">
        <v>-1</v>
      </c>
      <c r="S593">
        <v>0</v>
      </c>
    </row>
    <row r="594" spans="1:19" ht="14.25">
      <c r="A594">
        <v>93</v>
      </c>
      <c r="B594" t="s">
        <v>342</v>
      </c>
      <c r="C594" s="1036" t="s">
        <v>133</v>
      </c>
      <c r="D594" t="s">
        <v>104</v>
      </c>
      <c r="E594" t="s">
        <v>155</v>
      </c>
      <c r="F594" t="s">
        <v>343</v>
      </c>
      <c r="G594">
        <v>6</v>
      </c>
      <c r="H594" t="s">
        <v>139</v>
      </c>
      <c r="I594">
        <v>2</v>
      </c>
      <c r="J594">
        <v>0</v>
      </c>
      <c r="L594" s="1015">
        <v>0</v>
      </c>
      <c r="N594">
        <v>0</v>
      </c>
      <c r="O594">
        <v>0</v>
      </c>
      <c r="P594" t="e">
        <v>#DIV/0!</v>
      </c>
      <c r="Q594" t="s">
        <v>110</v>
      </c>
      <c r="R594">
        <v>0</v>
      </c>
      <c r="S594">
        <v>0</v>
      </c>
    </row>
    <row r="595" spans="1:19" ht="14.25">
      <c r="A595">
        <v>94</v>
      </c>
      <c r="B595" t="s">
        <v>344</v>
      </c>
      <c r="C595" s="1036" t="s">
        <v>133</v>
      </c>
      <c r="D595" t="s">
        <v>104</v>
      </c>
      <c r="E595" t="s">
        <v>155</v>
      </c>
      <c r="F595" t="s">
        <v>345</v>
      </c>
      <c r="G595">
        <v>6</v>
      </c>
      <c r="H595" t="s">
        <v>139</v>
      </c>
      <c r="I595">
        <v>3</v>
      </c>
      <c r="J595">
        <v>1</v>
      </c>
      <c r="L595" s="1015">
        <v>0.33333333333333331</v>
      </c>
      <c r="N595">
        <v>1</v>
      </c>
      <c r="O595">
        <v>0</v>
      </c>
      <c r="P595">
        <v>0</v>
      </c>
      <c r="Q595" t="s">
        <v>110</v>
      </c>
      <c r="R595">
        <v>-1</v>
      </c>
      <c r="S595">
        <v>-1</v>
      </c>
    </row>
    <row r="596" spans="1:19" ht="14.25">
      <c r="A596">
        <v>95</v>
      </c>
      <c r="B596" t="s">
        <v>346</v>
      </c>
      <c r="C596" s="1036" t="s">
        <v>133</v>
      </c>
      <c r="D596" t="s">
        <v>104</v>
      </c>
      <c r="E596" t="s">
        <v>155</v>
      </c>
      <c r="F596" t="s">
        <v>347</v>
      </c>
      <c r="G596">
        <v>6</v>
      </c>
      <c r="H596" t="s">
        <v>139</v>
      </c>
      <c r="I596">
        <v>2</v>
      </c>
      <c r="J596">
        <v>0</v>
      </c>
      <c r="L596" s="1015">
        <v>0</v>
      </c>
      <c r="N596">
        <v>0</v>
      </c>
      <c r="O596">
        <v>0</v>
      </c>
      <c r="P596" t="e">
        <v>#DIV/0!</v>
      </c>
      <c r="Q596" t="s">
        <v>110</v>
      </c>
      <c r="R596">
        <v>0</v>
      </c>
      <c r="S596">
        <v>0</v>
      </c>
    </row>
    <row r="597" spans="1:19" ht="14.25">
      <c r="A597">
        <v>96</v>
      </c>
      <c r="B597" t="s">
        <v>348</v>
      </c>
      <c r="C597" s="1036" t="s">
        <v>133</v>
      </c>
      <c r="D597" t="s">
        <v>104</v>
      </c>
      <c r="E597" t="s">
        <v>155</v>
      </c>
      <c r="F597" t="s">
        <v>349</v>
      </c>
      <c r="G597">
        <v>6</v>
      </c>
      <c r="H597" t="s">
        <v>139</v>
      </c>
      <c r="I597">
        <v>2</v>
      </c>
      <c r="J597">
        <v>1</v>
      </c>
      <c r="L597" s="1015">
        <v>0.5</v>
      </c>
      <c r="N597">
        <v>1</v>
      </c>
      <c r="O597">
        <v>0</v>
      </c>
      <c r="P597">
        <v>0</v>
      </c>
      <c r="Q597" t="s">
        <v>110</v>
      </c>
      <c r="R597">
        <v>-1</v>
      </c>
      <c r="S597">
        <v>-1</v>
      </c>
    </row>
    <row r="598" spans="1:19" ht="14.25">
      <c r="A598">
        <v>97</v>
      </c>
      <c r="B598" t="s">
        <v>350</v>
      </c>
      <c r="C598" s="1036" t="s">
        <v>133</v>
      </c>
      <c r="D598" t="s">
        <v>104</v>
      </c>
      <c r="E598" t="s">
        <v>155</v>
      </c>
      <c r="F598" t="s">
        <v>351</v>
      </c>
      <c r="G598">
        <v>6</v>
      </c>
      <c r="H598" t="s">
        <v>139</v>
      </c>
      <c r="I598">
        <v>2</v>
      </c>
      <c r="J598">
        <v>0</v>
      </c>
      <c r="L598" s="1015">
        <v>0</v>
      </c>
      <c r="N598">
        <v>0</v>
      </c>
      <c r="O598">
        <v>0</v>
      </c>
      <c r="P598" t="e">
        <v>#DIV/0!</v>
      </c>
      <c r="Q598" t="s">
        <v>110</v>
      </c>
      <c r="R598">
        <v>0</v>
      </c>
      <c r="S598">
        <v>0</v>
      </c>
    </row>
    <row r="599" spans="1:19" ht="14.25">
      <c r="A599">
        <v>98</v>
      </c>
      <c r="B599" t="s">
        <v>352</v>
      </c>
      <c r="C599" s="1036" t="s">
        <v>133</v>
      </c>
      <c r="D599" t="s">
        <v>104</v>
      </c>
      <c r="E599" t="s">
        <v>157</v>
      </c>
      <c r="F599" t="s">
        <v>353</v>
      </c>
      <c r="G599">
        <v>6</v>
      </c>
      <c r="H599" t="s">
        <v>139</v>
      </c>
      <c r="I599">
        <v>1</v>
      </c>
      <c r="J599">
        <v>0</v>
      </c>
      <c r="L599" s="1015">
        <v>0</v>
      </c>
      <c r="N599">
        <v>0</v>
      </c>
      <c r="O599">
        <v>0</v>
      </c>
      <c r="P599" t="e">
        <v>#DIV/0!</v>
      </c>
      <c r="Q599" t="s">
        <v>110</v>
      </c>
      <c r="R599">
        <v>0</v>
      </c>
      <c r="S599">
        <v>0</v>
      </c>
    </row>
    <row r="600" spans="1:19" ht="14.25">
      <c r="A600">
        <v>99</v>
      </c>
      <c r="B600" t="s">
        <v>354</v>
      </c>
      <c r="C600" s="1036" t="s">
        <v>133</v>
      </c>
      <c r="D600" t="s">
        <v>104</v>
      </c>
      <c r="E600" t="s">
        <v>168</v>
      </c>
      <c r="F600" t="s">
        <v>355</v>
      </c>
      <c r="G600">
        <v>6</v>
      </c>
      <c r="H600" t="s">
        <v>139</v>
      </c>
      <c r="I600">
        <v>6</v>
      </c>
      <c r="J600">
        <v>2</v>
      </c>
      <c r="L600" s="1015">
        <v>0.33333333333333331</v>
      </c>
      <c r="N600">
        <v>0</v>
      </c>
      <c r="O600">
        <v>0</v>
      </c>
      <c r="P600" t="e">
        <v>#DIV/0!</v>
      </c>
      <c r="Q600" t="s">
        <v>110</v>
      </c>
      <c r="R600">
        <v>-1</v>
      </c>
      <c r="S600">
        <v>0</v>
      </c>
    </row>
    <row r="601" spans="1:19" ht="14.25">
      <c r="A601">
        <v>100</v>
      </c>
      <c r="B601" t="s">
        <v>356</v>
      </c>
      <c r="C601" s="1036" t="s">
        <v>133</v>
      </c>
      <c r="D601" t="s">
        <v>104</v>
      </c>
      <c r="E601" t="s">
        <v>168</v>
      </c>
      <c r="F601" t="s">
        <v>357</v>
      </c>
      <c r="G601">
        <v>6</v>
      </c>
      <c r="H601" t="s">
        <v>139</v>
      </c>
      <c r="I601">
        <v>2</v>
      </c>
      <c r="J601">
        <v>1</v>
      </c>
      <c r="L601" s="1015">
        <v>0.5</v>
      </c>
      <c r="N601">
        <v>0</v>
      </c>
      <c r="O601">
        <v>0</v>
      </c>
      <c r="P601" t="e">
        <v>#DIV/0!</v>
      </c>
      <c r="Q601" t="s">
        <v>110</v>
      </c>
      <c r="R601">
        <v>0</v>
      </c>
      <c r="S601">
        <v>0</v>
      </c>
    </row>
    <row r="602" spans="1:19" ht="14.25">
      <c r="A602">
        <v>1</v>
      </c>
      <c r="B602" t="s">
        <v>154</v>
      </c>
      <c r="C602" s="1036" t="s">
        <v>133</v>
      </c>
      <c r="D602" t="s">
        <v>104</v>
      </c>
      <c r="E602" t="s">
        <v>155</v>
      </c>
      <c r="F602" t="s">
        <v>156</v>
      </c>
      <c r="G602">
        <v>7</v>
      </c>
      <c r="H602" t="s">
        <v>140</v>
      </c>
      <c r="I602">
        <v>2</v>
      </c>
      <c r="J602">
        <v>1</v>
      </c>
      <c r="L602" s="1015">
        <v>0.5</v>
      </c>
      <c r="N602">
        <v>1</v>
      </c>
      <c r="O602">
        <v>0</v>
      </c>
      <c r="P602">
        <v>0</v>
      </c>
      <c r="Q602" t="s">
        <v>105</v>
      </c>
      <c r="R602">
        <v>-1</v>
      </c>
      <c r="S602">
        <v>-1</v>
      </c>
    </row>
    <row r="603" spans="1:19" ht="14.25">
      <c r="A603">
        <v>2</v>
      </c>
      <c r="B603" t="s">
        <v>154</v>
      </c>
      <c r="C603" s="1036" t="s">
        <v>133</v>
      </c>
      <c r="D603" t="s">
        <v>104</v>
      </c>
      <c r="E603" t="s">
        <v>157</v>
      </c>
      <c r="F603" t="s">
        <v>158</v>
      </c>
      <c r="G603">
        <v>7</v>
      </c>
      <c r="H603" t="s">
        <v>140</v>
      </c>
      <c r="I603">
        <v>1</v>
      </c>
      <c r="J603">
        <v>0</v>
      </c>
      <c r="L603" s="1015">
        <v>0</v>
      </c>
      <c r="N603">
        <v>0</v>
      </c>
      <c r="O603">
        <v>0</v>
      </c>
      <c r="P603" t="e">
        <v>#DIV/0!</v>
      </c>
      <c r="Q603" t="s">
        <v>105</v>
      </c>
      <c r="R603">
        <v>0</v>
      </c>
      <c r="S603">
        <v>0</v>
      </c>
    </row>
    <row r="604" spans="1:19" ht="14.25">
      <c r="A604">
        <v>3</v>
      </c>
      <c r="B604" t="s">
        <v>159</v>
      </c>
      <c r="C604" s="1036" t="s">
        <v>133</v>
      </c>
      <c r="D604" t="s">
        <v>104</v>
      </c>
      <c r="E604" t="s">
        <v>157</v>
      </c>
      <c r="F604" t="s">
        <v>160</v>
      </c>
      <c r="G604">
        <v>7</v>
      </c>
      <c r="H604" t="s">
        <v>140</v>
      </c>
      <c r="I604">
        <v>2</v>
      </c>
      <c r="J604">
        <v>0</v>
      </c>
      <c r="L604" s="1015">
        <v>0</v>
      </c>
      <c r="N604">
        <v>0</v>
      </c>
      <c r="O604">
        <v>0</v>
      </c>
      <c r="P604" t="e">
        <v>#DIV/0!</v>
      </c>
      <c r="Q604" t="s">
        <v>105</v>
      </c>
      <c r="R604">
        <v>0</v>
      </c>
      <c r="S604">
        <v>0</v>
      </c>
    </row>
    <row r="605" spans="1:19" ht="14.25">
      <c r="A605">
        <v>4</v>
      </c>
      <c r="B605" t="s">
        <v>161</v>
      </c>
      <c r="C605" s="1036" t="s">
        <v>133</v>
      </c>
      <c r="D605" t="s">
        <v>104</v>
      </c>
      <c r="E605" t="s">
        <v>157</v>
      </c>
      <c r="F605" t="s">
        <v>162</v>
      </c>
      <c r="G605">
        <v>7</v>
      </c>
      <c r="H605" t="s">
        <v>140</v>
      </c>
      <c r="I605">
        <v>2</v>
      </c>
      <c r="J605">
        <v>1</v>
      </c>
      <c r="L605" s="1015">
        <v>0.5</v>
      </c>
      <c r="N605">
        <v>0</v>
      </c>
      <c r="O605">
        <v>0</v>
      </c>
      <c r="P605" t="e">
        <v>#DIV/0!</v>
      </c>
      <c r="Q605" t="s">
        <v>105</v>
      </c>
      <c r="R605">
        <v>-1</v>
      </c>
      <c r="S605">
        <v>0</v>
      </c>
    </row>
    <row r="606" spans="1:19" ht="14.25">
      <c r="A606">
        <v>5</v>
      </c>
      <c r="B606" t="s">
        <v>161</v>
      </c>
      <c r="C606" s="1036" t="s">
        <v>133</v>
      </c>
      <c r="D606" t="s">
        <v>104</v>
      </c>
      <c r="E606" t="s">
        <v>155</v>
      </c>
      <c r="F606" t="s">
        <v>163</v>
      </c>
      <c r="G606">
        <v>7</v>
      </c>
      <c r="H606" t="s">
        <v>140</v>
      </c>
      <c r="I606">
        <v>2</v>
      </c>
      <c r="J606">
        <v>0</v>
      </c>
      <c r="L606" s="1015">
        <v>0</v>
      </c>
      <c r="N606">
        <v>0</v>
      </c>
      <c r="O606">
        <v>0</v>
      </c>
      <c r="P606" t="e">
        <v>#DIV/0!</v>
      </c>
      <c r="Q606" t="s">
        <v>105</v>
      </c>
      <c r="R606">
        <v>0</v>
      </c>
      <c r="S606">
        <v>0</v>
      </c>
    </row>
    <row r="607" spans="1:19" ht="14.25">
      <c r="A607">
        <v>6</v>
      </c>
      <c r="B607" t="s">
        <v>164</v>
      </c>
      <c r="C607" s="1036" t="s">
        <v>133</v>
      </c>
      <c r="D607" t="s">
        <v>104</v>
      </c>
      <c r="E607" t="s">
        <v>157</v>
      </c>
      <c r="F607" t="s">
        <v>165</v>
      </c>
      <c r="G607">
        <v>7</v>
      </c>
      <c r="H607" t="s">
        <v>140</v>
      </c>
      <c r="I607">
        <v>6</v>
      </c>
      <c r="J607">
        <v>4</v>
      </c>
      <c r="L607" s="1015">
        <v>0.66666666666666663</v>
      </c>
      <c r="N607">
        <v>1</v>
      </c>
      <c r="O607">
        <v>0</v>
      </c>
      <c r="P607">
        <v>0</v>
      </c>
      <c r="Q607" t="s">
        <v>105</v>
      </c>
      <c r="R607">
        <v>-2</v>
      </c>
      <c r="S607">
        <v>-1</v>
      </c>
    </row>
    <row r="608" spans="1:19" ht="14.25">
      <c r="A608">
        <v>7</v>
      </c>
      <c r="B608" t="s">
        <v>164</v>
      </c>
      <c r="C608" s="1036" t="s">
        <v>133</v>
      </c>
      <c r="D608" t="s">
        <v>104</v>
      </c>
      <c r="E608" t="s">
        <v>155</v>
      </c>
      <c r="F608" t="s">
        <v>166</v>
      </c>
      <c r="G608">
        <v>7</v>
      </c>
      <c r="H608" t="s">
        <v>140</v>
      </c>
      <c r="I608">
        <v>1</v>
      </c>
      <c r="J608">
        <v>0</v>
      </c>
      <c r="L608" s="1015">
        <v>0</v>
      </c>
      <c r="N608">
        <v>0</v>
      </c>
      <c r="O608">
        <v>0</v>
      </c>
      <c r="P608" t="e">
        <v>#DIV/0!</v>
      </c>
      <c r="Q608" t="s">
        <v>107</v>
      </c>
      <c r="R608">
        <v>0</v>
      </c>
      <c r="S608">
        <v>0</v>
      </c>
    </row>
    <row r="609" spans="1:19" ht="14.25">
      <c r="A609">
        <v>8</v>
      </c>
      <c r="B609" t="s">
        <v>167</v>
      </c>
      <c r="C609" s="1036" t="s">
        <v>133</v>
      </c>
      <c r="D609" t="s">
        <v>104</v>
      </c>
      <c r="E609" t="s">
        <v>168</v>
      </c>
      <c r="F609" t="s">
        <v>169</v>
      </c>
      <c r="G609">
        <v>7</v>
      </c>
      <c r="H609" t="s">
        <v>140</v>
      </c>
      <c r="I609">
        <v>2</v>
      </c>
      <c r="J609">
        <v>0</v>
      </c>
      <c r="L609" s="1015">
        <v>0</v>
      </c>
      <c r="N609">
        <v>0</v>
      </c>
      <c r="O609">
        <v>0</v>
      </c>
      <c r="P609" t="e">
        <v>#DIV/0!</v>
      </c>
      <c r="Q609" t="s">
        <v>108</v>
      </c>
      <c r="R609">
        <v>0</v>
      </c>
      <c r="S609">
        <v>0</v>
      </c>
    </row>
    <row r="610" spans="1:19" ht="14.25">
      <c r="A610">
        <v>9</v>
      </c>
      <c r="B610" t="s">
        <v>170</v>
      </c>
      <c r="C610" s="1036" t="s">
        <v>133</v>
      </c>
      <c r="D610" t="s">
        <v>104</v>
      </c>
      <c r="E610" t="s">
        <v>155</v>
      </c>
      <c r="F610" t="s">
        <v>171</v>
      </c>
      <c r="G610">
        <v>7</v>
      </c>
      <c r="H610" t="s">
        <v>140</v>
      </c>
      <c r="I610">
        <v>1</v>
      </c>
      <c r="J610">
        <v>0</v>
      </c>
      <c r="L610" s="1015">
        <v>0</v>
      </c>
      <c r="N610">
        <v>0</v>
      </c>
      <c r="O610">
        <v>0</v>
      </c>
      <c r="P610" t="e">
        <v>#DIV/0!</v>
      </c>
      <c r="Q610" t="s">
        <v>108</v>
      </c>
      <c r="R610">
        <v>0</v>
      </c>
      <c r="S610">
        <v>0</v>
      </c>
    </row>
    <row r="611" spans="1:19" ht="14.25">
      <c r="A611">
        <v>10</v>
      </c>
      <c r="B611" t="s">
        <v>172</v>
      </c>
      <c r="C611" s="1036" t="s">
        <v>133</v>
      </c>
      <c r="D611" t="s">
        <v>104</v>
      </c>
      <c r="E611" t="s">
        <v>173</v>
      </c>
      <c r="F611" t="s">
        <v>174</v>
      </c>
      <c r="G611">
        <v>7</v>
      </c>
      <c r="H611" t="s">
        <v>140</v>
      </c>
      <c r="I611">
        <v>1</v>
      </c>
      <c r="J611">
        <v>0</v>
      </c>
      <c r="L611" s="1015">
        <v>0</v>
      </c>
      <c r="N611">
        <v>0</v>
      </c>
      <c r="O611">
        <v>0</v>
      </c>
      <c r="P611" t="e">
        <v>#DIV/0!</v>
      </c>
      <c r="Q611" t="s">
        <v>108</v>
      </c>
      <c r="R611">
        <v>0</v>
      </c>
      <c r="S611">
        <v>0</v>
      </c>
    </row>
    <row r="612" spans="1:19" ht="14.25">
      <c r="A612">
        <v>11</v>
      </c>
      <c r="B612" t="s">
        <v>175</v>
      </c>
      <c r="C612" s="1036" t="s">
        <v>133</v>
      </c>
      <c r="D612" t="s">
        <v>104</v>
      </c>
      <c r="E612" t="s">
        <v>176</v>
      </c>
      <c r="F612" t="s">
        <v>177</v>
      </c>
      <c r="G612">
        <v>7</v>
      </c>
      <c r="H612" t="s">
        <v>140</v>
      </c>
      <c r="I612">
        <v>1</v>
      </c>
      <c r="J612">
        <v>0</v>
      </c>
      <c r="L612" s="1015">
        <v>0</v>
      </c>
      <c r="N612">
        <v>0</v>
      </c>
      <c r="O612">
        <v>0</v>
      </c>
      <c r="P612" t="e">
        <v>#DIV/0!</v>
      </c>
      <c r="Q612" t="s">
        <v>108</v>
      </c>
      <c r="R612">
        <v>0</v>
      </c>
      <c r="S612">
        <v>0</v>
      </c>
    </row>
    <row r="613" spans="1:19" ht="14.25">
      <c r="A613">
        <v>12</v>
      </c>
      <c r="B613" t="s">
        <v>178</v>
      </c>
      <c r="C613" s="1036" t="s">
        <v>133</v>
      </c>
      <c r="D613" t="s">
        <v>104</v>
      </c>
      <c r="E613" t="s">
        <v>168</v>
      </c>
      <c r="F613" t="s">
        <v>179</v>
      </c>
      <c r="G613">
        <v>7</v>
      </c>
      <c r="H613" t="s">
        <v>140</v>
      </c>
      <c r="I613">
        <v>1</v>
      </c>
      <c r="J613">
        <v>0</v>
      </c>
      <c r="L613" s="1015">
        <v>0</v>
      </c>
      <c r="N613">
        <v>0</v>
      </c>
      <c r="O613">
        <v>0</v>
      </c>
      <c r="P613" t="e">
        <v>#DIV/0!</v>
      </c>
      <c r="Q613" t="s">
        <v>108</v>
      </c>
      <c r="R613">
        <v>0</v>
      </c>
      <c r="S613">
        <v>0</v>
      </c>
    </row>
    <row r="614" spans="1:19" ht="14.25">
      <c r="A614">
        <v>13</v>
      </c>
      <c r="B614" t="s">
        <v>180</v>
      </c>
      <c r="C614" s="1036" t="s">
        <v>133</v>
      </c>
      <c r="D614" t="s">
        <v>104</v>
      </c>
      <c r="E614" t="s">
        <v>157</v>
      </c>
      <c r="F614" t="s">
        <v>181</v>
      </c>
      <c r="G614">
        <v>7</v>
      </c>
      <c r="H614" t="s">
        <v>140</v>
      </c>
      <c r="I614">
        <v>2</v>
      </c>
      <c r="J614">
        <v>1</v>
      </c>
      <c r="L614" s="1015">
        <v>0.5</v>
      </c>
      <c r="N614">
        <v>0</v>
      </c>
      <c r="O614">
        <v>0</v>
      </c>
      <c r="P614" t="e">
        <v>#DIV/0!</v>
      </c>
      <c r="Q614" t="s">
        <v>108</v>
      </c>
      <c r="R614">
        <v>-1</v>
      </c>
      <c r="S614">
        <v>0</v>
      </c>
    </row>
    <row r="615" spans="1:19" ht="14.25">
      <c r="A615">
        <v>14</v>
      </c>
      <c r="B615" t="s">
        <v>182</v>
      </c>
      <c r="C615" s="1036" t="s">
        <v>133</v>
      </c>
      <c r="D615" t="s">
        <v>104</v>
      </c>
      <c r="E615" t="s">
        <v>168</v>
      </c>
      <c r="F615" t="s">
        <v>183</v>
      </c>
      <c r="G615">
        <v>7</v>
      </c>
      <c r="H615" t="s">
        <v>140</v>
      </c>
      <c r="I615">
        <v>1</v>
      </c>
      <c r="J615">
        <v>0</v>
      </c>
      <c r="L615" s="1015">
        <v>0</v>
      </c>
      <c r="N615">
        <v>0</v>
      </c>
      <c r="O615">
        <v>0</v>
      </c>
      <c r="P615" t="e">
        <v>#DIV/0!</v>
      </c>
      <c r="Q615" t="s">
        <v>107</v>
      </c>
      <c r="R615">
        <v>0</v>
      </c>
      <c r="S615">
        <v>0</v>
      </c>
    </row>
    <row r="616" spans="1:19" ht="14.25">
      <c r="A616">
        <v>15</v>
      </c>
      <c r="B616" t="s">
        <v>184</v>
      </c>
      <c r="C616" s="1036" t="s">
        <v>133</v>
      </c>
      <c r="D616" t="s">
        <v>104</v>
      </c>
      <c r="E616" t="s">
        <v>168</v>
      </c>
      <c r="F616" t="s">
        <v>185</v>
      </c>
      <c r="G616">
        <v>7</v>
      </c>
      <c r="H616" t="s">
        <v>140</v>
      </c>
      <c r="I616">
        <v>4</v>
      </c>
      <c r="J616">
        <v>0</v>
      </c>
      <c r="L616" s="1015">
        <v>0</v>
      </c>
      <c r="N616">
        <v>0</v>
      </c>
      <c r="O616">
        <v>0</v>
      </c>
      <c r="P616" t="e">
        <v>#DIV/0!</v>
      </c>
      <c r="Q616" t="s">
        <v>108</v>
      </c>
      <c r="R616">
        <v>0</v>
      </c>
      <c r="S616">
        <v>0</v>
      </c>
    </row>
    <row r="617" spans="1:19" ht="14.25">
      <c r="A617">
        <v>16</v>
      </c>
      <c r="B617" t="s">
        <v>186</v>
      </c>
      <c r="C617" s="1036" t="s">
        <v>133</v>
      </c>
      <c r="D617" t="s">
        <v>104</v>
      </c>
      <c r="E617" t="s">
        <v>168</v>
      </c>
      <c r="F617" t="s">
        <v>187</v>
      </c>
      <c r="G617">
        <v>7</v>
      </c>
      <c r="H617" t="s">
        <v>140</v>
      </c>
      <c r="I617">
        <v>1</v>
      </c>
      <c r="J617">
        <v>0</v>
      </c>
      <c r="L617" s="1015">
        <v>0</v>
      </c>
      <c r="N617">
        <v>0</v>
      </c>
      <c r="O617">
        <v>0</v>
      </c>
      <c r="P617" t="e">
        <v>#DIV/0!</v>
      </c>
      <c r="Q617" t="s">
        <v>107</v>
      </c>
      <c r="R617">
        <v>0</v>
      </c>
      <c r="S617">
        <v>0</v>
      </c>
    </row>
    <row r="618" spans="1:19" ht="14.25">
      <c r="A618">
        <v>17</v>
      </c>
      <c r="B618" t="s">
        <v>188</v>
      </c>
      <c r="C618" s="1036" t="s">
        <v>133</v>
      </c>
      <c r="D618" t="s">
        <v>104</v>
      </c>
      <c r="E618" t="s">
        <v>168</v>
      </c>
      <c r="F618" t="s">
        <v>189</v>
      </c>
      <c r="G618">
        <v>7</v>
      </c>
      <c r="H618" t="s">
        <v>140</v>
      </c>
      <c r="I618">
        <v>2</v>
      </c>
      <c r="J618">
        <v>0</v>
      </c>
      <c r="L618" s="1015">
        <v>0</v>
      </c>
      <c r="N618">
        <v>0</v>
      </c>
      <c r="O618">
        <v>0</v>
      </c>
      <c r="P618" t="e">
        <v>#DIV/0!</v>
      </c>
      <c r="Q618" t="s">
        <v>108</v>
      </c>
      <c r="R618">
        <v>0</v>
      </c>
      <c r="S618">
        <v>0</v>
      </c>
    </row>
    <row r="619" spans="1:19" ht="14.25">
      <c r="A619">
        <v>18</v>
      </c>
      <c r="B619" t="s">
        <v>190</v>
      </c>
      <c r="C619" s="1036" t="s">
        <v>133</v>
      </c>
      <c r="D619" t="s">
        <v>104</v>
      </c>
      <c r="E619" t="s">
        <v>155</v>
      </c>
      <c r="F619" t="s">
        <v>191</v>
      </c>
      <c r="G619">
        <v>7</v>
      </c>
      <c r="H619" t="s">
        <v>140</v>
      </c>
      <c r="I619">
        <v>2</v>
      </c>
      <c r="J619">
        <v>1</v>
      </c>
      <c r="L619" s="1015">
        <v>0.5</v>
      </c>
      <c r="N619">
        <v>0</v>
      </c>
      <c r="O619">
        <v>0</v>
      </c>
      <c r="P619" t="e">
        <v>#DIV/0!</v>
      </c>
      <c r="Q619" t="s">
        <v>108</v>
      </c>
      <c r="R619">
        <v>-1</v>
      </c>
      <c r="S619">
        <v>0</v>
      </c>
    </row>
    <row r="620" spans="1:19" ht="14.25">
      <c r="A620">
        <v>19</v>
      </c>
      <c r="B620" t="s">
        <v>192</v>
      </c>
      <c r="C620" s="1036" t="s">
        <v>133</v>
      </c>
      <c r="D620" t="s">
        <v>104</v>
      </c>
      <c r="E620" t="s">
        <v>168</v>
      </c>
      <c r="F620" t="s">
        <v>193</v>
      </c>
      <c r="G620">
        <v>7</v>
      </c>
      <c r="H620" t="s">
        <v>140</v>
      </c>
      <c r="I620">
        <v>1</v>
      </c>
      <c r="J620">
        <v>0</v>
      </c>
      <c r="L620" s="1015">
        <v>0</v>
      </c>
      <c r="N620">
        <v>0</v>
      </c>
      <c r="O620">
        <v>0</v>
      </c>
      <c r="P620" t="e">
        <v>#DIV/0!</v>
      </c>
      <c r="Q620" t="s">
        <v>107</v>
      </c>
      <c r="R620">
        <v>0</v>
      </c>
      <c r="S620">
        <v>0</v>
      </c>
    </row>
    <row r="621" spans="1:19" ht="14.25">
      <c r="A621">
        <v>20</v>
      </c>
      <c r="B621" t="s">
        <v>194</v>
      </c>
      <c r="C621" s="1036" t="s">
        <v>133</v>
      </c>
      <c r="D621" t="s">
        <v>104</v>
      </c>
      <c r="E621" t="s">
        <v>168</v>
      </c>
      <c r="F621" t="s">
        <v>195</v>
      </c>
      <c r="G621">
        <v>7</v>
      </c>
      <c r="H621" t="s">
        <v>140</v>
      </c>
      <c r="I621">
        <v>1</v>
      </c>
      <c r="J621">
        <v>0</v>
      </c>
      <c r="L621" s="1015">
        <v>0</v>
      </c>
      <c r="N621">
        <v>0</v>
      </c>
      <c r="O621">
        <v>0</v>
      </c>
      <c r="P621" t="e">
        <v>#DIV/0!</v>
      </c>
      <c r="Q621" t="s">
        <v>107</v>
      </c>
      <c r="R621">
        <v>0</v>
      </c>
      <c r="S621">
        <v>0</v>
      </c>
    </row>
    <row r="622" spans="1:19" ht="14.25">
      <c r="A622">
        <v>21</v>
      </c>
      <c r="B622" t="s">
        <v>196</v>
      </c>
      <c r="C622" s="1036" t="s">
        <v>133</v>
      </c>
      <c r="D622" t="s">
        <v>104</v>
      </c>
      <c r="E622" t="s">
        <v>168</v>
      </c>
      <c r="F622" t="s">
        <v>197</v>
      </c>
      <c r="G622">
        <v>7</v>
      </c>
      <c r="H622" t="s">
        <v>140</v>
      </c>
      <c r="I622">
        <v>2</v>
      </c>
      <c r="J622">
        <v>0</v>
      </c>
      <c r="L622" s="1015">
        <v>0</v>
      </c>
      <c r="N622">
        <v>0</v>
      </c>
      <c r="O622">
        <v>0</v>
      </c>
      <c r="P622" t="e">
        <v>#DIV/0!</v>
      </c>
      <c r="Q622" t="s">
        <v>107</v>
      </c>
      <c r="R622">
        <v>0</v>
      </c>
      <c r="S622">
        <v>0</v>
      </c>
    </row>
    <row r="623" spans="1:19" ht="14.25">
      <c r="A623">
        <v>22</v>
      </c>
      <c r="B623" t="s">
        <v>198</v>
      </c>
      <c r="C623" s="1036" t="s">
        <v>133</v>
      </c>
      <c r="D623" t="s">
        <v>104</v>
      </c>
      <c r="E623" t="s">
        <v>168</v>
      </c>
      <c r="F623" t="s">
        <v>199</v>
      </c>
      <c r="G623">
        <v>7</v>
      </c>
      <c r="H623" t="s">
        <v>140</v>
      </c>
      <c r="I623">
        <v>2</v>
      </c>
      <c r="J623">
        <v>0</v>
      </c>
      <c r="L623" s="1015">
        <v>0</v>
      </c>
      <c r="N623">
        <v>0</v>
      </c>
      <c r="O623">
        <v>0</v>
      </c>
      <c r="P623" t="e">
        <v>#DIV/0!</v>
      </c>
      <c r="Q623" t="s">
        <v>107</v>
      </c>
      <c r="R623">
        <v>0</v>
      </c>
      <c r="S623">
        <v>0</v>
      </c>
    </row>
    <row r="624" spans="1:19" ht="14.25">
      <c r="A624">
        <v>23</v>
      </c>
      <c r="B624" t="s">
        <v>200</v>
      </c>
      <c r="C624" s="1036" t="s">
        <v>133</v>
      </c>
      <c r="D624" t="s">
        <v>104</v>
      </c>
      <c r="E624" t="s">
        <v>176</v>
      </c>
      <c r="F624" t="s">
        <v>201</v>
      </c>
      <c r="G624">
        <v>7</v>
      </c>
      <c r="H624" t="s">
        <v>140</v>
      </c>
      <c r="I624">
        <v>2</v>
      </c>
      <c r="J624">
        <v>1</v>
      </c>
      <c r="L624" s="1015">
        <v>0.5</v>
      </c>
      <c r="N624">
        <v>0</v>
      </c>
      <c r="O624">
        <v>0</v>
      </c>
      <c r="P624" t="e">
        <v>#DIV/0!</v>
      </c>
      <c r="Q624" t="s">
        <v>107</v>
      </c>
      <c r="R624">
        <v>-1</v>
      </c>
      <c r="S624">
        <v>0</v>
      </c>
    </row>
    <row r="625" spans="1:19" ht="14.25">
      <c r="A625">
        <v>24</v>
      </c>
      <c r="B625" t="s">
        <v>202</v>
      </c>
      <c r="C625" s="1036" t="s">
        <v>133</v>
      </c>
      <c r="D625" t="s">
        <v>104</v>
      </c>
      <c r="E625" t="s">
        <v>168</v>
      </c>
      <c r="F625" t="s">
        <v>203</v>
      </c>
      <c r="G625">
        <v>7</v>
      </c>
      <c r="H625" t="s">
        <v>140</v>
      </c>
      <c r="I625">
        <v>1</v>
      </c>
      <c r="J625">
        <v>0</v>
      </c>
      <c r="L625" s="1015">
        <v>0</v>
      </c>
      <c r="N625">
        <v>0</v>
      </c>
      <c r="O625">
        <v>0</v>
      </c>
      <c r="P625" t="e">
        <v>#DIV/0!</v>
      </c>
      <c r="Q625" t="s">
        <v>107</v>
      </c>
      <c r="R625">
        <v>0</v>
      </c>
      <c r="S625">
        <v>0</v>
      </c>
    </row>
    <row r="626" spans="1:19" ht="14.25">
      <c r="A626">
        <v>25</v>
      </c>
      <c r="B626" t="s">
        <v>204</v>
      </c>
      <c r="C626" s="1036" t="s">
        <v>133</v>
      </c>
      <c r="D626" t="s">
        <v>104</v>
      </c>
      <c r="E626" t="s">
        <v>168</v>
      </c>
      <c r="F626" t="s">
        <v>205</v>
      </c>
      <c r="G626">
        <v>7</v>
      </c>
      <c r="H626" t="s">
        <v>140</v>
      </c>
      <c r="I626">
        <v>1</v>
      </c>
      <c r="J626">
        <v>0</v>
      </c>
      <c r="L626" s="1015">
        <v>0</v>
      </c>
      <c r="N626">
        <v>0</v>
      </c>
      <c r="O626">
        <v>0</v>
      </c>
      <c r="P626" t="e">
        <v>#DIV/0!</v>
      </c>
      <c r="Q626" t="s">
        <v>105</v>
      </c>
      <c r="R626">
        <v>0</v>
      </c>
      <c r="S626">
        <v>0</v>
      </c>
    </row>
    <row r="627" spans="1:19" ht="14.25">
      <c r="A627">
        <v>26</v>
      </c>
      <c r="B627" t="s">
        <v>206</v>
      </c>
      <c r="C627" s="1036" t="s">
        <v>133</v>
      </c>
      <c r="D627" t="s">
        <v>104</v>
      </c>
      <c r="E627" t="s">
        <v>168</v>
      </c>
      <c r="F627" t="s">
        <v>207</v>
      </c>
      <c r="G627">
        <v>7</v>
      </c>
      <c r="H627" t="s">
        <v>140</v>
      </c>
      <c r="I627">
        <v>3</v>
      </c>
      <c r="J627">
        <v>0</v>
      </c>
      <c r="L627" s="1015">
        <v>0</v>
      </c>
      <c r="N627">
        <v>0</v>
      </c>
      <c r="O627">
        <v>0</v>
      </c>
      <c r="P627" t="e">
        <v>#DIV/0!</v>
      </c>
      <c r="Q627" t="s">
        <v>107</v>
      </c>
      <c r="R627">
        <v>0</v>
      </c>
      <c r="S627">
        <v>0</v>
      </c>
    </row>
    <row r="628" spans="1:19" ht="14.25">
      <c r="A628">
        <v>27</v>
      </c>
      <c r="B628" t="s">
        <v>208</v>
      </c>
      <c r="C628" s="1036" t="s">
        <v>133</v>
      </c>
      <c r="D628" t="s">
        <v>104</v>
      </c>
      <c r="E628" t="s">
        <v>168</v>
      </c>
      <c r="F628" t="s">
        <v>209</v>
      </c>
      <c r="G628">
        <v>7</v>
      </c>
      <c r="H628" t="s">
        <v>140</v>
      </c>
      <c r="I628">
        <v>1</v>
      </c>
      <c r="J628">
        <v>0</v>
      </c>
      <c r="L628" s="1015">
        <v>0</v>
      </c>
      <c r="N628">
        <v>0</v>
      </c>
      <c r="O628">
        <v>0</v>
      </c>
      <c r="P628" t="e">
        <v>#DIV/0!</v>
      </c>
      <c r="Q628" t="s">
        <v>107</v>
      </c>
      <c r="R628">
        <v>0</v>
      </c>
      <c r="S628">
        <v>0</v>
      </c>
    </row>
    <row r="629" spans="1:19" ht="14.25">
      <c r="A629">
        <v>28</v>
      </c>
      <c r="B629" t="s">
        <v>210</v>
      </c>
      <c r="C629" s="1036" t="s">
        <v>133</v>
      </c>
      <c r="D629" t="s">
        <v>104</v>
      </c>
      <c r="E629" t="s">
        <v>168</v>
      </c>
      <c r="F629" t="s">
        <v>211</v>
      </c>
      <c r="G629">
        <v>7</v>
      </c>
      <c r="H629" t="s">
        <v>140</v>
      </c>
      <c r="I629">
        <v>2</v>
      </c>
      <c r="J629">
        <v>0</v>
      </c>
      <c r="L629" s="1015">
        <v>0</v>
      </c>
      <c r="N629">
        <v>0</v>
      </c>
      <c r="O629">
        <v>0</v>
      </c>
      <c r="P629" t="e">
        <v>#DIV/0!</v>
      </c>
      <c r="Q629" t="s">
        <v>105</v>
      </c>
      <c r="R629">
        <v>0</v>
      </c>
      <c r="S629">
        <v>0</v>
      </c>
    </row>
    <row r="630" spans="1:19" ht="14.25">
      <c r="A630">
        <v>29</v>
      </c>
      <c r="B630" t="s">
        <v>212</v>
      </c>
      <c r="C630" s="1036" t="s">
        <v>133</v>
      </c>
      <c r="D630" t="s">
        <v>104</v>
      </c>
      <c r="E630" t="s">
        <v>168</v>
      </c>
      <c r="F630" t="s">
        <v>213</v>
      </c>
      <c r="G630">
        <v>7</v>
      </c>
      <c r="H630" t="s">
        <v>140</v>
      </c>
      <c r="I630">
        <v>1</v>
      </c>
      <c r="J630">
        <v>0</v>
      </c>
      <c r="L630" s="1015">
        <v>0</v>
      </c>
      <c r="N630">
        <v>0</v>
      </c>
      <c r="O630">
        <v>0</v>
      </c>
      <c r="P630" t="e">
        <v>#DIV/0!</v>
      </c>
      <c r="Q630" t="s">
        <v>105</v>
      </c>
      <c r="R630">
        <v>0</v>
      </c>
      <c r="S630">
        <v>0</v>
      </c>
    </row>
    <row r="631" spans="1:19" ht="14.25">
      <c r="A631">
        <v>30</v>
      </c>
      <c r="B631" t="s">
        <v>214</v>
      </c>
      <c r="C631" s="1036" t="s">
        <v>133</v>
      </c>
      <c r="D631" t="s">
        <v>104</v>
      </c>
      <c r="E631" t="s">
        <v>168</v>
      </c>
      <c r="F631" t="s">
        <v>215</v>
      </c>
      <c r="G631">
        <v>7</v>
      </c>
      <c r="H631" t="s">
        <v>140</v>
      </c>
      <c r="I631">
        <v>2</v>
      </c>
      <c r="J631">
        <v>1</v>
      </c>
      <c r="L631" s="1015">
        <v>0.5</v>
      </c>
      <c r="N631">
        <v>0</v>
      </c>
      <c r="O631">
        <v>0</v>
      </c>
      <c r="P631" t="e">
        <v>#DIV/0!</v>
      </c>
      <c r="Q631" t="s">
        <v>107</v>
      </c>
      <c r="R631">
        <v>-1</v>
      </c>
      <c r="S631">
        <v>0</v>
      </c>
    </row>
    <row r="632" spans="1:19" ht="14.25">
      <c r="A632">
        <v>31</v>
      </c>
      <c r="B632" t="s">
        <v>216</v>
      </c>
      <c r="C632" s="1036" t="s">
        <v>133</v>
      </c>
      <c r="D632" t="s">
        <v>104</v>
      </c>
      <c r="E632" t="s">
        <v>168</v>
      </c>
      <c r="F632" t="s">
        <v>217</v>
      </c>
      <c r="G632">
        <v>7</v>
      </c>
      <c r="H632" t="s">
        <v>140</v>
      </c>
      <c r="I632">
        <v>13</v>
      </c>
      <c r="J632">
        <v>6</v>
      </c>
      <c r="L632" s="1015">
        <v>0.46153846153846156</v>
      </c>
      <c r="N632">
        <v>0</v>
      </c>
      <c r="O632">
        <v>0</v>
      </c>
      <c r="P632" t="e">
        <v>#DIV/0!</v>
      </c>
      <c r="Q632" t="s">
        <v>105</v>
      </c>
      <c r="R632">
        <v>-6</v>
      </c>
      <c r="S632">
        <v>0</v>
      </c>
    </row>
    <row r="633" spans="1:19" ht="14.25">
      <c r="A633">
        <v>32</v>
      </c>
      <c r="B633" t="s">
        <v>218</v>
      </c>
      <c r="C633" s="1036" t="s">
        <v>133</v>
      </c>
      <c r="D633" t="s">
        <v>104</v>
      </c>
      <c r="E633" t="s">
        <v>157</v>
      </c>
      <c r="F633" t="s">
        <v>219</v>
      </c>
      <c r="G633">
        <v>7</v>
      </c>
      <c r="H633" t="s">
        <v>140</v>
      </c>
      <c r="I633">
        <v>1</v>
      </c>
      <c r="J633">
        <v>0</v>
      </c>
      <c r="L633" s="1015">
        <v>0</v>
      </c>
      <c r="N633">
        <v>0</v>
      </c>
      <c r="O633">
        <v>0</v>
      </c>
      <c r="P633" t="e">
        <v>#DIV/0!</v>
      </c>
      <c r="Q633" t="s">
        <v>105</v>
      </c>
      <c r="R633">
        <v>0</v>
      </c>
      <c r="S633">
        <v>0</v>
      </c>
    </row>
    <row r="634" spans="1:19" ht="14.25">
      <c r="A634">
        <v>33</v>
      </c>
      <c r="B634" t="s">
        <v>220</v>
      </c>
      <c r="C634" s="1036" t="s">
        <v>133</v>
      </c>
      <c r="D634" t="s">
        <v>104</v>
      </c>
      <c r="E634" t="s">
        <v>155</v>
      </c>
      <c r="F634" t="s">
        <v>221</v>
      </c>
      <c r="G634">
        <v>7</v>
      </c>
      <c r="H634" t="s">
        <v>140</v>
      </c>
      <c r="I634">
        <v>8</v>
      </c>
      <c r="J634">
        <v>0</v>
      </c>
      <c r="L634" s="1015">
        <v>0</v>
      </c>
      <c r="N634">
        <v>0</v>
      </c>
      <c r="O634">
        <v>0</v>
      </c>
      <c r="P634" t="e">
        <v>#DIV/0!</v>
      </c>
      <c r="Q634" t="s">
        <v>105</v>
      </c>
      <c r="R634">
        <v>0</v>
      </c>
      <c r="S634">
        <v>0</v>
      </c>
    </row>
    <row r="635" spans="1:19" ht="14.25">
      <c r="A635">
        <v>34</v>
      </c>
      <c r="B635" t="s">
        <v>222</v>
      </c>
      <c r="C635" s="1036" t="s">
        <v>133</v>
      </c>
      <c r="D635" t="s">
        <v>104</v>
      </c>
      <c r="E635" t="s">
        <v>168</v>
      </c>
      <c r="F635" t="s">
        <v>223</v>
      </c>
      <c r="G635">
        <v>7</v>
      </c>
      <c r="H635" t="s">
        <v>140</v>
      </c>
      <c r="I635">
        <v>1</v>
      </c>
      <c r="J635">
        <v>0</v>
      </c>
      <c r="L635" s="1015">
        <v>0</v>
      </c>
      <c r="N635">
        <v>0</v>
      </c>
      <c r="O635">
        <v>0</v>
      </c>
      <c r="P635" t="e">
        <v>#DIV/0!</v>
      </c>
      <c r="Q635" t="s">
        <v>105</v>
      </c>
      <c r="R635">
        <v>0</v>
      </c>
      <c r="S635">
        <v>0</v>
      </c>
    </row>
    <row r="636" spans="1:19" ht="14.25">
      <c r="A636">
        <v>35</v>
      </c>
      <c r="B636" t="s">
        <v>224</v>
      </c>
      <c r="C636" s="1036" t="s">
        <v>133</v>
      </c>
      <c r="D636" t="s">
        <v>104</v>
      </c>
      <c r="E636" t="s">
        <v>225</v>
      </c>
      <c r="F636" t="s">
        <v>226</v>
      </c>
      <c r="G636">
        <v>7</v>
      </c>
      <c r="H636" t="s">
        <v>140</v>
      </c>
      <c r="I636">
        <v>4</v>
      </c>
      <c r="J636">
        <v>2</v>
      </c>
      <c r="L636" s="1015">
        <v>0.5</v>
      </c>
      <c r="N636">
        <v>0</v>
      </c>
      <c r="O636">
        <v>0</v>
      </c>
      <c r="P636" t="e">
        <v>#DIV/0!</v>
      </c>
      <c r="Q636" t="s">
        <v>105</v>
      </c>
      <c r="R636">
        <v>-1</v>
      </c>
      <c r="S636">
        <v>0</v>
      </c>
    </row>
    <row r="637" spans="1:19" ht="14.25">
      <c r="A637">
        <v>36</v>
      </c>
      <c r="B637" t="s">
        <v>227</v>
      </c>
      <c r="C637" s="1036" t="s">
        <v>133</v>
      </c>
      <c r="D637" t="s">
        <v>104</v>
      </c>
      <c r="E637" t="s">
        <v>225</v>
      </c>
      <c r="F637" t="s">
        <v>228</v>
      </c>
      <c r="G637">
        <v>7</v>
      </c>
      <c r="H637" t="s">
        <v>140</v>
      </c>
      <c r="I637">
        <v>1</v>
      </c>
      <c r="J637">
        <v>0</v>
      </c>
      <c r="L637" s="1015">
        <v>0</v>
      </c>
      <c r="N637">
        <v>0</v>
      </c>
      <c r="O637">
        <v>0</v>
      </c>
      <c r="P637" t="e">
        <v>#DIV/0!</v>
      </c>
      <c r="Q637" t="s">
        <v>105</v>
      </c>
      <c r="R637">
        <v>0</v>
      </c>
      <c r="S637">
        <v>0</v>
      </c>
    </row>
    <row r="638" spans="1:19" ht="14.25">
      <c r="A638">
        <v>37</v>
      </c>
      <c r="B638" t="s">
        <v>229</v>
      </c>
      <c r="C638" s="1036" t="s">
        <v>133</v>
      </c>
      <c r="D638" t="s">
        <v>104</v>
      </c>
      <c r="E638" t="s">
        <v>225</v>
      </c>
      <c r="F638" t="s">
        <v>230</v>
      </c>
      <c r="G638">
        <v>7</v>
      </c>
      <c r="H638" t="s">
        <v>140</v>
      </c>
      <c r="I638">
        <v>2</v>
      </c>
      <c r="J638">
        <v>1</v>
      </c>
      <c r="L638" s="1015">
        <v>0.5</v>
      </c>
      <c r="N638">
        <v>0</v>
      </c>
      <c r="O638">
        <v>0</v>
      </c>
      <c r="P638" t="e">
        <v>#DIV/0!</v>
      </c>
      <c r="Q638" t="s">
        <v>105</v>
      </c>
      <c r="R638">
        <v>-1</v>
      </c>
      <c r="S638">
        <v>0</v>
      </c>
    </row>
    <row r="639" spans="1:19" ht="14.25">
      <c r="A639">
        <v>38</v>
      </c>
      <c r="B639" t="s">
        <v>231</v>
      </c>
      <c r="C639" s="1036" t="s">
        <v>133</v>
      </c>
      <c r="D639" t="s">
        <v>104</v>
      </c>
      <c r="E639" t="s">
        <v>225</v>
      </c>
      <c r="F639" t="s">
        <v>232</v>
      </c>
      <c r="G639">
        <v>7</v>
      </c>
      <c r="H639" t="s">
        <v>140</v>
      </c>
      <c r="I639">
        <v>1</v>
      </c>
      <c r="J639">
        <v>0</v>
      </c>
      <c r="L639" s="1015">
        <v>0</v>
      </c>
      <c r="N639">
        <v>0</v>
      </c>
      <c r="O639">
        <v>0</v>
      </c>
      <c r="P639" t="e">
        <v>#DIV/0!</v>
      </c>
      <c r="Q639" t="s">
        <v>105</v>
      </c>
      <c r="R639">
        <v>0</v>
      </c>
      <c r="S639">
        <v>0</v>
      </c>
    </row>
    <row r="640" spans="1:19" ht="14.25">
      <c r="A640">
        <v>39</v>
      </c>
      <c r="B640" t="s">
        <v>233</v>
      </c>
      <c r="C640" s="1036" t="s">
        <v>133</v>
      </c>
      <c r="D640" t="s">
        <v>104</v>
      </c>
      <c r="E640" t="s">
        <v>176</v>
      </c>
      <c r="F640" t="s">
        <v>234</v>
      </c>
      <c r="G640">
        <v>7</v>
      </c>
      <c r="H640" t="s">
        <v>140</v>
      </c>
      <c r="I640">
        <v>1</v>
      </c>
      <c r="J640">
        <v>0</v>
      </c>
      <c r="L640" s="1015">
        <v>0</v>
      </c>
      <c r="N640">
        <v>0</v>
      </c>
      <c r="O640">
        <v>0</v>
      </c>
      <c r="P640" t="e">
        <v>#DIV/0!</v>
      </c>
      <c r="Q640" t="s">
        <v>105</v>
      </c>
      <c r="R640">
        <v>0</v>
      </c>
      <c r="S640">
        <v>0</v>
      </c>
    </row>
    <row r="641" spans="1:19" ht="14.25">
      <c r="A641">
        <v>40</v>
      </c>
      <c r="B641" t="s">
        <v>235</v>
      </c>
      <c r="C641" s="1036" t="s">
        <v>133</v>
      </c>
      <c r="D641" t="s">
        <v>104</v>
      </c>
      <c r="E641" t="s">
        <v>236</v>
      </c>
      <c r="F641" t="s">
        <v>237</v>
      </c>
      <c r="G641">
        <v>7</v>
      </c>
      <c r="H641" t="s">
        <v>140</v>
      </c>
      <c r="I641">
        <v>2</v>
      </c>
      <c r="J641">
        <v>1</v>
      </c>
      <c r="L641" s="1015">
        <v>0.5</v>
      </c>
      <c r="N641">
        <v>0</v>
      </c>
      <c r="O641">
        <v>0</v>
      </c>
      <c r="P641" t="e">
        <v>#DIV/0!</v>
      </c>
      <c r="Q641" t="s">
        <v>107</v>
      </c>
      <c r="R641">
        <v>-1</v>
      </c>
      <c r="S641">
        <v>0</v>
      </c>
    </row>
    <row r="642" spans="1:19" ht="14.25">
      <c r="A642">
        <v>41</v>
      </c>
      <c r="B642" t="s">
        <v>238</v>
      </c>
      <c r="C642" s="1036" t="s">
        <v>133</v>
      </c>
      <c r="D642" t="s">
        <v>104</v>
      </c>
      <c r="E642" t="s">
        <v>168</v>
      </c>
      <c r="F642" t="s">
        <v>239</v>
      </c>
      <c r="G642">
        <v>7</v>
      </c>
      <c r="H642" t="s">
        <v>140</v>
      </c>
      <c r="I642">
        <v>1</v>
      </c>
      <c r="J642">
        <v>0</v>
      </c>
      <c r="L642" s="1015">
        <v>0</v>
      </c>
      <c r="N642">
        <v>0</v>
      </c>
      <c r="O642">
        <v>0</v>
      </c>
      <c r="P642" t="e">
        <v>#DIV/0!</v>
      </c>
      <c r="Q642" t="s">
        <v>107</v>
      </c>
      <c r="R642">
        <v>0</v>
      </c>
      <c r="S642">
        <v>0</v>
      </c>
    </row>
    <row r="643" spans="1:19" ht="14.25">
      <c r="A643">
        <v>42</v>
      </c>
      <c r="B643" t="s">
        <v>240</v>
      </c>
      <c r="C643" s="1036" t="s">
        <v>133</v>
      </c>
      <c r="D643" t="s">
        <v>104</v>
      </c>
      <c r="E643" t="s">
        <v>225</v>
      </c>
      <c r="F643" t="s">
        <v>241</v>
      </c>
      <c r="G643">
        <v>7</v>
      </c>
      <c r="H643" t="s">
        <v>140</v>
      </c>
      <c r="I643">
        <v>2</v>
      </c>
      <c r="J643">
        <v>1</v>
      </c>
      <c r="L643" s="1015">
        <v>0.5</v>
      </c>
      <c r="N643">
        <v>0</v>
      </c>
      <c r="O643">
        <v>0</v>
      </c>
      <c r="P643" t="e">
        <v>#DIV/0!</v>
      </c>
      <c r="Q643" t="s">
        <v>107</v>
      </c>
      <c r="R643">
        <v>0</v>
      </c>
      <c r="S643">
        <v>0</v>
      </c>
    </row>
    <row r="644" spans="1:19" ht="14.25">
      <c r="A644">
        <v>43</v>
      </c>
      <c r="B644" t="s">
        <v>242</v>
      </c>
      <c r="C644" s="1036" t="s">
        <v>133</v>
      </c>
      <c r="D644" t="s">
        <v>104</v>
      </c>
      <c r="E644" t="s">
        <v>225</v>
      </c>
      <c r="F644" t="s">
        <v>243</v>
      </c>
      <c r="G644">
        <v>7</v>
      </c>
      <c r="H644" t="s">
        <v>140</v>
      </c>
      <c r="I644">
        <v>2</v>
      </c>
      <c r="J644">
        <v>1</v>
      </c>
      <c r="L644" s="1015">
        <v>0.5</v>
      </c>
      <c r="N644">
        <v>0</v>
      </c>
      <c r="O644">
        <v>0</v>
      </c>
      <c r="P644" t="e">
        <v>#DIV/0!</v>
      </c>
      <c r="Q644" t="s">
        <v>107</v>
      </c>
      <c r="R644">
        <v>-1</v>
      </c>
      <c r="S644">
        <v>0</v>
      </c>
    </row>
    <row r="645" spans="1:19" ht="14.25">
      <c r="A645">
        <v>44</v>
      </c>
      <c r="B645" t="s">
        <v>244</v>
      </c>
      <c r="C645" s="1036" t="s">
        <v>133</v>
      </c>
      <c r="D645" t="s">
        <v>104</v>
      </c>
      <c r="E645" t="s">
        <v>225</v>
      </c>
      <c r="F645" t="s">
        <v>245</v>
      </c>
      <c r="G645">
        <v>7</v>
      </c>
      <c r="H645" t="s">
        <v>140</v>
      </c>
      <c r="I645">
        <v>1</v>
      </c>
      <c r="J645">
        <v>0</v>
      </c>
      <c r="L645" s="1015">
        <v>0</v>
      </c>
      <c r="N645">
        <v>0</v>
      </c>
      <c r="O645">
        <v>0</v>
      </c>
      <c r="P645" t="e">
        <v>#DIV/0!</v>
      </c>
      <c r="Q645" t="s">
        <v>107</v>
      </c>
      <c r="R645">
        <v>0</v>
      </c>
      <c r="S645">
        <v>0</v>
      </c>
    </row>
    <row r="646" spans="1:19" ht="14.25">
      <c r="A646">
        <v>45</v>
      </c>
      <c r="B646" t="s">
        <v>246</v>
      </c>
      <c r="C646" s="1036" t="s">
        <v>133</v>
      </c>
      <c r="D646" t="s">
        <v>104</v>
      </c>
      <c r="E646" t="s">
        <v>176</v>
      </c>
      <c r="F646" t="s">
        <v>247</v>
      </c>
      <c r="G646">
        <v>7</v>
      </c>
      <c r="H646" t="s">
        <v>140</v>
      </c>
      <c r="I646">
        <v>1</v>
      </c>
      <c r="J646">
        <v>0</v>
      </c>
      <c r="L646" s="1015">
        <v>0</v>
      </c>
      <c r="N646">
        <v>0</v>
      </c>
      <c r="O646">
        <v>0</v>
      </c>
      <c r="P646" t="e">
        <v>#DIV/0!</v>
      </c>
      <c r="Q646" t="s">
        <v>107</v>
      </c>
      <c r="R646">
        <v>0</v>
      </c>
      <c r="S646">
        <v>0</v>
      </c>
    </row>
    <row r="647" spans="1:19" ht="14.25">
      <c r="A647">
        <v>46</v>
      </c>
      <c r="B647" t="s">
        <v>248</v>
      </c>
      <c r="C647" s="1036" t="s">
        <v>133</v>
      </c>
      <c r="D647" t="s">
        <v>104</v>
      </c>
      <c r="E647" t="s">
        <v>236</v>
      </c>
      <c r="F647" t="s">
        <v>249</v>
      </c>
      <c r="G647">
        <v>7</v>
      </c>
      <c r="H647" t="s">
        <v>140</v>
      </c>
      <c r="I647">
        <v>2</v>
      </c>
      <c r="J647">
        <v>0</v>
      </c>
      <c r="L647" s="1015">
        <v>0</v>
      </c>
      <c r="N647">
        <v>0</v>
      </c>
      <c r="O647">
        <v>0</v>
      </c>
      <c r="P647" t="e">
        <v>#DIV/0!</v>
      </c>
      <c r="Q647" t="s">
        <v>107</v>
      </c>
      <c r="R647">
        <v>0</v>
      </c>
      <c r="S647">
        <v>0</v>
      </c>
    </row>
    <row r="648" spans="1:19" ht="14.25">
      <c r="A648">
        <v>47</v>
      </c>
      <c r="B648" t="s">
        <v>250</v>
      </c>
      <c r="C648" s="1036" t="s">
        <v>133</v>
      </c>
      <c r="D648" t="s">
        <v>104</v>
      </c>
      <c r="E648" t="s">
        <v>236</v>
      </c>
      <c r="F648" t="s">
        <v>251</v>
      </c>
      <c r="G648">
        <v>7</v>
      </c>
      <c r="H648" t="s">
        <v>140</v>
      </c>
      <c r="I648">
        <v>1</v>
      </c>
      <c r="J648">
        <v>1</v>
      </c>
      <c r="L648" s="1015">
        <v>1</v>
      </c>
      <c r="N648">
        <v>0</v>
      </c>
      <c r="O648">
        <v>0</v>
      </c>
      <c r="P648" t="e">
        <v>#DIV/0!</v>
      </c>
      <c r="Q648" t="s">
        <v>107</v>
      </c>
      <c r="R648">
        <v>-1</v>
      </c>
      <c r="S648">
        <v>0</v>
      </c>
    </row>
    <row r="649" spans="1:19" ht="14.25">
      <c r="A649">
        <v>48</v>
      </c>
      <c r="B649" t="s">
        <v>252</v>
      </c>
      <c r="C649" s="1036" t="s">
        <v>133</v>
      </c>
      <c r="D649" t="s">
        <v>104</v>
      </c>
      <c r="E649" t="s">
        <v>236</v>
      </c>
      <c r="F649" t="s">
        <v>253</v>
      </c>
      <c r="G649">
        <v>7</v>
      </c>
      <c r="H649" t="s">
        <v>140</v>
      </c>
      <c r="I649">
        <v>2</v>
      </c>
      <c r="J649">
        <v>1</v>
      </c>
      <c r="L649" s="1015">
        <v>0.5</v>
      </c>
      <c r="N649">
        <v>0</v>
      </c>
      <c r="O649">
        <v>0</v>
      </c>
      <c r="P649" t="e">
        <v>#DIV/0!</v>
      </c>
      <c r="Q649" t="s">
        <v>107</v>
      </c>
      <c r="R649">
        <v>-1</v>
      </c>
      <c r="S649">
        <v>0</v>
      </c>
    </row>
    <row r="650" spans="1:19" ht="14.25">
      <c r="A650">
        <v>49</v>
      </c>
      <c r="B650" t="s">
        <v>254</v>
      </c>
      <c r="C650" s="1036" t="s">
        <v>133</v>
      </c>
      <c r="D650" t="s">
        <v>104</v>
      </c>
      <c r="E650" t="s">
        <v>225</v>
      </c>
      <c r="F650" t="s">
        <v>255</v>
      </c>
      <c r="G650">
        <v>7</v>
      </c>
      <c r="H650" t="s">
        <v>140</v>
      </c>
      <c r="I650">
        <v>4</v>
      </c>
      <c r="J650">
        <v>2</v>
      </c>
      <c r="L650" s="1015">
        <v>0.5</v>
      </c>
      <c r="N650">
        <v>0</v>
      </c>
      <c r="O650">
        <v>0</v>
      </c>
      <c r="P650" t="e">
        <v>#DIV/0!</v>
      </c>
      <c r="Q650" t="s">
        <v>109</v>
      </c>
      <c r="R650">
        <v>-1</v>
      </c>
      <c r="S650">
        <v>0</v>
      </c>
    </row>
    <row r="651" spans="1:19" ht="14.25">
      <c r="A651">
        <v>50</v>
      </c>
      <c r="B651" t="s">
        <v>256</v>
      </c>
      <c r="C651" s="1036" t="s">
        <v>133</v>
      </c>
      <c r="D651" t="s">
        <v>104</v>
      </c>
      <c r="E651" t="s">
        <v>225</v>
      </c>
      <c r="F651" t="s">
        <v>257</v>
      </c>
      <c r="G651">
        <v>7</v>
      </c>
      <c r="H651" t="s">
        <v>140</v>
      </c>
      <c r="I651">
        <v>4</v>
      </c>
      <c r="J651">
        <v>2</v>
      </c>
      <c r="L651" s="1015">
        <v>0.5</v>
      </c>
      <c r="N651">
        <v>0</v>
      </c>
      <c r="O651">
        <v>0</v>
      </c>
      <c r="P651" t="e">
        <v>#DIV/0!</v>
      </c>
      <c r="Q651" t="s">
        <v>109</v>
      </c>
      <c r="R651">
        <v>-1</v>
      </c>
      <c r="S651">
        <v>0</v>
      </c>
    </row>
    <row r="652" spans="1:19" ht="14.25">
      <c r="A652">
        <v>51</v>
      </c>
      <c r="B652" t="s">
        <v>258</v>
      </c>
      <c r="C652" s="1036" t="s">
        <v>133</v>
      </c>
      <c r="D652" t="s">
        <v>104</v>
      </c>
      <c r="E652" t="s">
        <v>236</v>
      </c>
      <c r="F652" t="s">
        <v>259</v>
      </c>
      <c r="G652">
        <v>7</v>
      </c>
      <c r="H652" t="s">
        <v>140</v>
      </c>
      <c r="I652">
        <v>4</v>
      </c>
      <c r="J652">
        <v>2</v>
      </c>
      <c r="L652" s="1015">
        <v>0.5</v>
      </c>
      <c r="N652">
        <v>1</v>
      </c>
      <c r="O652">
        <v>0</v>
      </c>
      <c r="P652">
        <v>0</v>
      </c>
      <c r="Q652" t="s">
        <v>109</v>
      </c>
      <c r="R652">
        <v>-2</v>
      </c>
      <c r="S652">
        <v>-1</v>
      </c>
    </row>
    <row r="653" spans="1:19" ht="14.25">
      <c r="A653">
        <v>52</v>
      </c>
      <c r="B653" t="s">
        <v>260</v>
      </c>
      <c r="C653" s="1036" t="s">
        <v>133</v>
      </c>
      <c r="D653" t="s">
        <v>104</v>
      </c>
      <c r="E653" t="s">
        <v>225</v>
      </c>
      <c r="F653" t="s">
        <v>261</v>
      </c>
      <c r="G653">
        <v>7</v>
      </c>
      <c r="H653" t="s">
        <v>140</v>
      </c>
      <c r="I653">
        <v>12</v>
      </c>
      <c r="J653">
        <v>7</v>
      </c>
      <c r="L653" s="1015">
        <v>0.58333333333333337</v>
      </c>
      <c r="N653">
        <v>1</v>
      </c>
      <c r="O653">
        <v>0</v>
      </c>
      <c r="P653">
        <v>0</v>
      </c>
      <c r="Q653" t="s">
        <v>109</v>
      </c>
      <c r="R653">
        <v>-4</v>
      </c>
      <c r="S653">
        <v>-1</v>
      </c>
    </row>
    <row r="654" spans="1:19" ht="14.25">
      <c r="A654">
        <v>53</v>
      </c>
      <c r="B654" t="s">
        <v>262</v>
      </c>
      <c r="C654" s="1036" t="s">
        <v>133</v>
      </c>
      <c r="D654" t="s">
        <v>104</v>
      </c>
      <c r="E654" t="s">
        <v>225</v>
      </c>
      <c r="F654" t="s">
        <v>263</v>
      </c>
      <c r="G654">
        <v>7</v>
      </c>
      <c r="H654" t="s">
        <v>140</v>
      </c>
      <c r="I654">
        <v>2</v>
      </c>
      <c r="J654">
        <v>1</v>
      </c>
      <c r="L654" s="1015">
        <v>0.5</v>
      </c>
      <c r="N654">
        <v>0</v>
      </c>
      <c r="O654">
        <v>0</v>
      </c>
      <c r="P654" t="e">
        <v>#DIV/0!</v>
      </c>
      <c r="Q654" t="s">
        <v>109</v>
      </c>
      <c r="R654">
        <v>-1</v>
      </c>
      <c r="S654">
        <v>0</v>
      </c>
    </row>
    <row r="655" spans="1:19" ht="14.25">
      <c r="A655">
        <v>54</v>
      </c>
      <c r="B655" t="s">
        <v>264</v>
      </c>
      <c r="C655" s="1036" t="s">
        <v>133</v>
      </c>
      <c r="D655" t="s">
        <v>104</v>
      </c>
      <c r="E655" t="s">
        <v>225</v>
      </c>
      <c r="F655" t="s">
        <v>265</v>
      </c>
      <c r="G655">
        <v>7</v>
      </c>
      <c r="H655" t="s">
        <v>140</v>
      </c>
      <c r="I655">
        <v>4</v>
      </c>
      <c r="J655">
        <v>2</v>
      </c>
      <c r="L655" s="1015">
        <v>0.5</v>
      </c>
      <c r="N655">
        <v>0</v>
      </c>
      <c r="O655">
        <v>0</v>
      </c>
      <c r="P655" t="e">
        <v>#DIV/0!</v>
      </c>
      <c r="Q655" t="s">
        <v>109</v>
      </c>
      <c r="R655">
        <v>-1</v>
      </c>
      <c r="S655">
        <v>0</v>
      </c>
    </row>
    <row r="656" spans="1:19" ht="14.25">
      <c r="A656">
        <v>55</v>
      </c>
      <c r="B656" t="s">
        <v>266</v>
      </c>
      <c r="C656" s="1036" t="s">
        <v>133</v>
      </c>
      <c r="D656" t="s">
        <v>104</v>
      </c>
      <c r="E656" t="s">
        <v>173</v>
      </c>
      <c r="F656" t="s">
        <v>267</v>
      </c>
      <c r="G656">
        <v>7</v>
      </c>
      <c r="H656" t="s">
        <v>140</v>
      </c>
      <c r="I656">
        <v>4</v>
      </c>
      <c r="J656">
        <v>2</v>
      </c>
      <c r="L656" s="1015">
        <v>0.5</v>
      </c>
      <c r="N656">
        <v>0</v>
      </c>
      <c r="O656">
        <v>0</v>
      </c>
      <c r="P656" t="e">
        <v>#DIV/0!</v>
      </c>
      <c r="Q656" t="s">
        <v>109</v>
      </c>
      <c r="R656">
        <v>-1</v>
      </c>
      <c r="S656">
        <v>0</v>
      </c>
    </row>
    <row r="657" spans="1:19" ht="14.25">
      <c r="A657">
        <v>56</v>
      </c>
      <c r="B657" t="s">
        <v>268</v>
      </c>
      <c r="C657" s="1036" t="s">
        <v>133</v>
      </c>
      <c r="D657" t="s">
        <v>104</v>
      </c>
      <c r="E657" t="s">
        <v>225</v>
      </c>
      <c r="F657" t="s">
        <v>269</v>
      </c>
      <c r="G657">
        <v>7</v>
      </c>
      <c r="H657" t="s">
        <v>140</v>
      </c>
      <c r="I657">
        <v>4</v>
      </c>
      <c r="J657">
        <v>2</v>
      </c>
      <c r="L657" s="1015">
        <v>0.5</v>
      </c>
      <c r="N657">
        <v>0</v>
      </c>
      <c r="O657">
        <v>0</v>
      </c>
      <c r="P657" t="e">
        <v>#DIV/0!</v>
      </c>
      <c r="Q657" t="s">
        <v>109</v>
      </c>
      <c r="R657">
        <v>-1</v>
      </c>
      <c r="S657">
        <v>0</v>
      </c>
    </row>
    <row r="658" spans="1:19" ht="14.25">
      <c r="A658">
        <v>57</v>
      </c>
      <c r="B658" t="s">
        <v>270</v>
      </c>
      <c r="C658" s="1036" t="s">
        <v>133</v>
      </c>
      <c r="D658" t="s">
        <v>104</v>
      </c>
      <c r="E658" t="s">
        <v>236</v>
      </c>
      <c r="F658" t="s">
        <v>271</v>
      </c>
      <c r="G658">
        <v>7</v>
      </c>
      <c r="H658" t="s">
        <v>140</v>
      </c>
      <c r="I658">
        <v>4</v>
      </c>
      <c r="J658">
        <v>2</v>
      </c>
      <c r="L658" s="1015">
        <v>0.5</v>
      </c>
      <c r="N658">
        <v>1</v>
      </c>
      <c r="O658">
        <v>0</v>
      </c>
      <c r="P658">
        <v>0</v>
      </c>
      <c r="Q658" t="s">
        <v>109</v>
      </c>
      <c r="R658">
        <v>-2</v>
      </c>
      <c r="S658">
        <v>-1</v>
      </c>
    </row>
    <row r="659" spans="1:19" ht="14.25">
      <c r="A659">
        <v>58</v>
      </c>
      <c r="B659" t="s">
        <v>272</v>
      </c>
      <c r="C659" s="1036" t="s">
        <v>133</v>
      </c>
      <c r="D659" t="s">
        <v>104</v>
      </c>
      <c r="E659" t="s">
        <v>236</v>
      </c>
      <c r="F659" t="s">
        <v>273</v>
      </c>
      <c r="G659">
        <v>7</v>
      </c>
      <c r="H659" t="s">
        <v>140</v>
      </c>
      <c r="I659">
        <v>4</v>
      </c>
      <c r="J659">
        <v>2</v>
      </c>
      <c r="L659" s="1015">
        <v>0.5</v>
      </c>
      <c r="N659">
        <v>1</v>
      </c>
      <c r="O659">
        <v>0</v>
      </c>
      <c r="P659">
        <v>0</v>
      </c>
      <c r="Q659" t="s">
        <v>109</v>
      </c>
      <c r="R659">
        <v>-2</v>
      </c>
      <c r="S659">
        <v>-1</v>
      </c>
    </row>
    <row r="660" spans="1:19" ht="14.25">
      <c r="A660">
        <v>59</v>
      </c>
      <c r="B660" t="s">
        <v>274</v>
      </c>
      <c r="C660" s="1036" t="s">
        <v>133</v>
      </c>
      <c r="D660" t="s">
        <v>104</v>
      </c>
      <c r="E660" t="s">
        <v>225</v>
      </c>
      <c r="F660" t="s">
        <v>275</v>
      </c>
      <c r="G660">
        <v>7</v>
      </c>
      <c r="H660" t="s">
        <v>140</v>
      </c>
      <c r="I660">
        <v>2</v>
      </c>
      <c r="J660">
        <v>1</v>
      </c>
      <c r="L660" s="1015">
        <v>0.5</v>
      </c>
      <c r="N660">
        <v>0</v>
      </c>
      <c r="O660">
        <v>0</v>
      </c>
      <c r="P660" t="e">
        <v>#DIV/0!</v>
      </c>
      <c r="Q660" t="s">
        <v>109</v>
      </c>
      <c r="R660">
        <v>-1</v>
      </c>
      <c r="S660">
        <v>0</v>
      </c>
    </row>
    <row r="661" spans="1:19" ht="14.25">
      <c r="A661">
        <v>60</v>
      </c>
      <c r="B661" t="s">
        <v>276</v>
      </c>
      <c r="C661" s="1036" t="s">
        <v>133</v>
      </c>
      <c r="D661" t="s">
        <v>104</v>
      </c>
      <c r="E661" t="s">
        <v>236</v>
      </c>
      <c r="F661" t="s">
        <v>277</v>
      </c>
      <c r="G661">
        <v>7</v>
      </c>
      <c r="H661" t="s">
        <v>140</v>
      </c>
      <c r="I661">
        <v>4</v>
      </c>
      <c r="J661">
        <v>2</v>
      </c>
      <c r="L661" s="1015">
        <v>0.5</v>
      </c>
      <c r="N661">
        <v>1</v>
      </c>
      <c r="O661">
        <v>0</v>
      </c>
      <c r="P661">
        <v>0</v>
      </c>
      <c r="Q661" t="s">
        <v>109</v>
      </c>
      <c r="R661">
        <v>-2</v>
      </c>
      <c r="S661">
        <v>-1</v>
      </c>
    </row>
    <row r="662" spans="1:19" ht="14.25">
      <c r="A662">
        <v>61</v>
      </c>
      <c r="B662" t="s">
        <v>278</v>
      </c>
      <c r="C662" s="1036" t="s">
        <v>133</v>
      </c>
      <c r="D662" t="s">
        <v>104</v>
      </c>
      <c r="E662" t="s">
        <v>173</v>
      </c>
      <c r="F662" t="s">
        <v>279</v>
      </c>
      <c r="G662">
        <v>7</v>
      </c>
      <c r="H662" t="s">
        <v>140</v>
      </c>
      <c r="I662">
        <v>4</v>
      </c>
      <c r="J662">
        <v>2</v>
      </c>
      <c r="L662" s="1015">
        <v>0.5</v>
      </c>
      <c r="N662">
        <v>0</v>
      </c>
      <c r="O662">
        <v>0</v>
      </c>
      <c r="P662" t="e">
        <v>#DIV/0!</v>
      </c>
      <c r="Q662" t="s">
        <v>109</v>
      </c>
      <c r="R662">
        <v>-2</v>
      </c>
      <c r="S662">
        <v>0</v>
      </c>
    </row>
    <row r="663" spans="1:19" ht="14.25">
      <c r="A663">
        <v>62</v>
      </c>
      <c r="B663" t="s">
        <v>280</v>
      </c>
      <c r="C663" s="1036" t="s">
        <v>133</v>
      </c>
      <c r="D663" t="s">
        <v>104</v>
      </c>
      <c r="E663" t="s">
        <v>225</v>
      </c>
      <c r="F663" t="s">
        <v>281</v>
      </c>
      <c r="G663">
        <v>7</v>
      </c>
      <c r="H663" t="s">
        <v>140</v>
      </c>
      <c r="I663">
        <v>4</v>
      </c>
      <c r="J663">
        <v>2</v>
      </c>
      <c r="L663" s="1015">
        <v>0.5</v>
      </c>
      <c r="N663">
        <v>0</v>
      </c>
      <c r="O663">
        <v>0</v>
      </c>
      <c r="P663" t="e">
        <v>#DIV/0!</v>
      </c>
      <c r="Q663" t="s">
        <v>110</v>
      </c>
      <c r="R663">
        <v>-1</v>
      </c>
      <c r="S663">
        <v>0</v>
      </c>
    </row>
    <row r="664" spans="1:19" ht="14.25">
      <c r="A664">
        <v>63</v>
      </c>
      <c r="B664" t="s">
        <v>282</v>
      </c>
      <c r="C664" s="1036" t="s">
        <v>133</v>
      </c>
      <c r="D664" t="s">
        <v>104</v>
      </c>
      <c r="E664" t="s">
        <v>225</v>
      </c>
      <c r="F664" t="s">
        <v>283</v>
      </c>
      <c r="G664">
        <v>7</v>
      </c>
      <c r="H664" t="s">
        <v>140</v>
      </c>
      <c r="I664">
        <v>2</v>
      </c>
      <c r="J664">
        <v>1</v>
      </c>
      <c r="L664" s="1015">
        <v>0.5</v>
      </c>
      <c r="N664">
        <v>0</v>
      </c>
      <c r="O664">
        <v>0</v>
      </c>
      <c r="P664" t="e">
        <v>#DIV/0!</v>
      </c>
      <c r="Q664" t="s">
        <v>110</v>
      </c>
      <c r="R664">
        <v>-1</v>
      </c>
      <c r="S664">
        <v>0</v>
      </c>
    </row>
    <row r="665" spans="1:19" ht="14.25">
      <c r="A665">
        <v>64</v>
      </c>
      <c r="B665" t="s">
        <v>284</v>
      </c>
      <c r="C665" s="1036" t="s">
        <v>133</v>
      </c>
      <c r="D665" t="s">
        <v>104</v>
      </c>
      <c r="E665" t="s">
        <v>157</v>
      </c>
      <c r="F665" t="s">
        <v>285</v>
      </c>
      <c r="G665">
        <v>7</v>
      </c>
      <c r="H665" t="s">
        <v>140</v>
      </c>
      <c r="I665">
        <v>1</v>
      </c>
      <c r="J665">
        <v>0</v>
      </c>
      <c r="L665" s="1015">
        <v>0</v>
      </c>
      <c r="N665">
        <v>0</v>
      </c>
      <c r="O665">
        <v>0</v>
      </c>
      <c r="P665" t="e">
        <v>#DIV/0!</v>
      </c>
      <c r="Q665" t="s">
        <v>110</v>
      </c>
      <c r="R665">
        <v>0</v>
      </c>
      <c r="S665">
        <v>0</v>
      </c>
    </row>
    <row r="666" spans="1:19" ht="14.25">
      <c r="A666">
        <v>65</v>
      </c>
      <c r="B666" t="s">
        <v>286</v>
      </c>
      <c r="C666" s="1036" t="s">
        <v>133</v>
      </c>
      <c r="D666" t="s">
        <v>104</v>
      </c>
      <c r="E666" t="s">
        <v>157</v>
      </c>
      <c r="F666" t="s">
        <v>287</v>
      </c>
      <c r="G666">
        <v>7</v>
      </c>
      <c r="H666" t="s">
        <v>140</v>
      </c>
      <c r="I666">
        <v>7</v>
      </c>
      <c r="J666">
        <v>4</v>
      </c>
      <c r="L666" s="1015">
        <v>0.5714285714285714</v>
      </c>
      <c r="N666">
        <v>0</v>
      </c>
      <c r="O666">
        <v>0</v>
      </c>
      <c r="P666" t="e">
        <v>#DIV/0!</v>
      </c>
      <c r="Q666" t="s">
        <v>110</v>
      </c>
      <c r="R666">
        <v>0</v>
      </c>
      <c r="S666">
        <v>0</v>
      </c>
    </row>
    <row r="667" spans="1:19" ht="14.25">
      <c r="A667">
        <v>66</v>
      </c>
      <c r="B667" t="s">
        <v>288</v>
      </c>
      <c r="C667" s="1036" t="s">
        <v>133</v>
      </c>
      <c r="D667" t="s">
        <v>104</v>
      </c>
      <c r="E667" t="s">
        <v>157</v>
      </c>
      <c r="F667" t="s">
        <v>289</v>
      </c>
      <c r="G667">
        <v>7</v>
      </c>
      <c r="H667" t="s">
        <v>140</v>
      </c>
      <c r="I667">
        <v>1</v>
      </c>
      <c r="J667">
        <v>0</v>
      </c>
      <c r="L667" s="1015">
        <v>0</v>
      </c>
      <c r="N667">
        <v>0</v>
      </c>
      <c r="O667">
        <v>0</v>
      </c>
      <c r="P667" t="e">
        <v>#DIV/0!</v>
      </c>
      <c r="Q667" t="s">
        <v>110</v>
      </c>
      <c r="R667">
        <v>0</v>
      </c>
      <c r="S667">
        <v>0</v>
      </c>
    </row>
    <row r="668" spans="1:19" ht="14.25">
      <c r="A668">
        <v>67</v>
      </c>
      <c r="B668" t="s">
        <v>290</v>
      </c>
      <c r="C668" s="1036" t="s">
        <v>133</v>
      </c>
      <c r="D668" t="s">
        <v>104</v>
      </c>
      <c r="E668" t="s">
        <v>157</v>
      </c>
      <c r="F668" t="s">
        <v>291</v>
      </c>
      <c r="G668">
        <v>7</v>
      </c>
      <c r="H668" t="s">
        <v>140</v>
      </c>
      <c r="I668">
        <v>7</v>
      </c>
      <c r="J668">
        <v>5</v>
      </c>
      <c r="L668" s="1015">
        <v>0.7142857142857143</v>
      </c>
      <c r="N668">
        <v>5</v>
      </c>
      <c r="O668">
        <v>0</v>
      </c>
      <c r="P668">
        <v>0</v>
      </c>
      <c r="Q668" t="s">
        <v>110</v>
      </c>
      <c r="R668">
        <v>-5</v>
      </c>
      <c r="S668">
        <v>-5</v>
      </c>
    </row>
    <row r="669" spans="1:19" ht="14.25">
      <c r="A669">
        <v>68</v>
      </c>
      <c r="B669" t="s">
        <v>292</v>
      </c>
      <c r="C669" s="1036" t="s">
        <v>133</v>
      </c>
      <c r="D669" t="s">
        <v>104</v>
      </c>
      <c r="E669" t="s">
        <v>157</v>
      </c>
      <c r="F669" t="s">
        <v>293</v>
      </c>
      <c r="G669">
        <v>7</v>
      </c>
      <c r="H669" t="s">
        <v>140</v>
      </c>
      <c r="I669">
        <v>28</v>
      </c>
      <c r="J669">
        <v>20</v>
      </c>
      <c r="L669" s="1015">
        <v>0.7142857142857143</v>
      </c>
      <c r="N669">
        <v>0</v>
      </c>
      <c r="O669">
        <v>0</v>
      </c>
      <c r="P669" t="e">
        <v>#DIV/0!</v>
      </c>
      <c r="Q669" t="s">
        <v>110</v>
      </c>
      <c r="R669">
        <v>-18</v>
      </c>
      <c r="S669">
        <v>0</v>
      </c>
    </row>
    <row r="670" spans="1:19" ht="14.25">
      <c r="A670">
        <v>69</v>
      </c>
      <c r="B670" t="s">
        <v>294</v>
      </c>
      <c r="C670" s="1036" t="s">
        <v>133</v>
      </c>
      <c r="D670" t="s">
        <v>104</v>
      </c>
      <c r="E670" t="s">
        <v>157</v>
      </c>
      <c r="F670" t="s">
        <v>295</v>
      </c>
      <c r="G670">
        <v>7</v>
      </c>
      <c r="H670" t="s">
        <v>140</v>
      </c>
      <c r="I670">
        <v>1</v>
      </c>
      <c r="J670">
        <v>0</v>
      </c>
      <c r="L670" s="1015">
        <v>0</v>
      </c>
      <c r="N670">
        <v>0</v>
      </c>
      <c r="O670">
        <v>0</v>
      </c>
      <c r="P670" t="e">
        <v>#DIV/0!</v>
      </c>
      <c r="Q670" t="s">
        <v>110</v>
      </c>
      <c r="R670">
        <v>0</v>
      </c>
      <c r="S670">
        <v>0</v>
      </c>
    </row>
    <row r="671" spans="1:19" ht="14.25">
      <c r="A671">
        <v>70</v>
      </c>
      <c r="B671" t="s">
        <v>296</v>
      </c>
      <c r="C671" s="1036" t="s">
        <v>133</v>
      </c>
      <c r="D671" t="s">
        <v>104</v>
      </c>
      <c r="E671" t="s">
        <v>157</v>
      </c>
      <c r="F671" t="s">
        <v>297</v>
      </c>
      <c r="G671">
        <v>7</v>
      </c>
      <c r="H671" t="s">
        <v>140</v>
      </c>
      <c r="I671">
        <v>3</v>
      </c>
      <c r="J671">
        <v>2</v>
      </c>
      <c r="L671" s="1015">
        <v>0.66666666666666663</v>
      </c>
      <c r="N671">
        <v>0</v>
      </c>
      <c r="O671">
        <v>0</v>
      </c>
      <c r="P671" t="e">
        <v>#DIV/0!</v>
      </c>
      <c r="Q671" t="s">
        <v>110</v>
      </c>
      <c r="R671">
        <v>-2</v>
      </c>
      <c r="S671">
        <v>0</v>
      </c>
    </row>
    <row r="672" spans="1:19" ht="14.25">
      <c r="A672">
        <v>71</v>
      </c>
      <c r="B672" t="s">
        <v>298</v>
      </c>
      <c r="C672" s="1036" t="s">
        <v>133</v>
      </c>
      <c r="D672" t="s">
        <v>104</v>
      </c>
      <c r="E672" t="s">
        <v>157</v>
      </c>
      <c r="F672" t="s">
        <v>299</v>
      </c>
      <c r="G672">
        <v>7</v>
      </c>
      <c r="H672" t="s">
        <v>140</v>
      </c>
      <c r="I672">
        <v>4</v>
      </c>
      <c r="J672">
        <v>1</v>
      </c>
      <c r="L672" s="1015">
        <v>0.25</v>
      </c>
      <c r="N672">
        <v>0</v>
      </c>
      <c r="O672">
        <v>0</v>
      </c>
      <c r="P672" t="e">
        <v>#DIV/0!</v>
      </c>
      <c r="Q672" t="s">
        <v>110</v>
      </c>
      <c r="R672">
        <v>-1</v>
      </c>
      <c r="S672">
        <v>0</v>
      </c>
    </row>
    <row r="673" spans="1:19" ht="14.25">
      <c r="A673">
        <v>72</v>
      </c>
      <c r="B673" t="s">
        <v>300</v>
      </c>
      <c r="C673" s="1036" t="s">
        <v>133</v>
      </c>
      <c r="D673" t="s">
        <v>104</v>
      </c>
      <c r="E673" t="s">
        <v>157</v>
      </c>
      <c r="F673" t="s">
        <v>301</v>
      </c>
      <c r="G673">
        <v>7</v>
      </c>
      <c r="H673" t="s">
        <v>140</v>
      </c>
      <c r="I673">
        <v>1</v>
      </c>
      <c r="J673">
        <v>1</v>
      </c>
      <c r="L673" s="1015">
        <v>1</v>
      </c>
      <c r="N673">
        <v>0</v>
      </c>
      <c r="O673">
        <v>0</v>
      </c>
      <c r="P673" t="e">
        <v>#DIV/0!</v>
      </c>
      <c r="Q673" t="s">
        <v>110</v>
      </c>
      <c r="R673">
        <v>-1</v>
      </c>
      <c r="S673">
        <v>0</v>
      </c>
    </row>
    <row r="674" spans="1:19" ht="14.25">
      <c r="A674">
        <v>73</v>
      </c>
      <c r="B674" t="s">
        <v>302</v>
      </c>
      <c r="C674" s="1036" t="s">
        <v>133</v>
      </c>
      <c r="D674" t="s">
        <v>104</v>
      </c>
      <c r="E674" t="s">
        <v>157</v>
      </c>
      <c r="F674" t="s">
        <v>303</v>
      </c>
      <c r="G674">
        <v>7</v>
      </c>
      <c r="H674" t="s">
        <v>140</v>
      </c>
      <c r="I674">
        <v>1</v>
      </c>
      <c r="J674">
        <v>0</v>
      </c>
      <c r="L674" s="1015">
        <v>0</v>
      </c>
      <c r="N674">
        <v>0</v>
      </c>
      <c r="O674">
        <v>0</v>
      </c>
      <c r="P674" t="e">
        <v>#DIV/0!</v>
      </c>
      <c r="Q674" t="s">
        <v>110</v>
      </c>
      <c r="R674">
        <v>0</v>
      </c>
      <c r="S674">
        <v>0</v>
      </c>
    </row>
    <row r="675" spans="1:19" ht="14.25">
      <c r="A675">
        <v>74</v>
      </c>
      <c r="B675" t="s">
        <v>304</v>
      </c>
      <c r="C675" s="1036" t="s">
        <v>133</v>
      </c>
      <c r="D675" t="s">
        <v>104</v>
      </c>
      <c r="E675" t="s">
        <v>157</v>
      </c>
      <c r="F675" t="s">
        <v>305</v>
      </c>
      <c r="G675">
        <v>7</v>
      </c>
      <c r="H675" t="s">
        <v>140</v>
      </c>
      <c r="I675">
        <v>8</v>
      </c>
      <c r="J675">
        <v>1</v>
      </c>
      <c r="L675" s="1015">
        <v>0.125</v>
      </c>
      <c r="N675">
        <v>0</v>
      </c>
      <c r="O675">
        <v>0</v>
      </c>
      <c r="P675" t="e">
        <v>#DIV/0!</v>
      </c>
      <c r="Q675" t="s">
        <v>110</v>
      </c>
      <c r="R675">
        <v>1</v>
      </c>
      <c r="S675">
        <v>0</v>
      </c>
    </row>
    <row r="676" spans="1:19" ht="14.25">
      <c r="A676">
        <v>75</v>
      </c>
      <c r="B676" t="s">
        <v>306</v>
      </c>
      <c r="C676" s="1036" t="s">
        <v>133</v>
      </c>
      <c r="D676" t="s">
        <v>104</v>
      </c>
      <c r="E676" t="s">
        <v>157</v>
      </c>
      <c r="F676" t="s">
        <v>307</v>
      </c>
      <c r="G676">
        <v>7</v>
      </c>
      <c r="H676" t="s">
        <v>140</v>
      </c>
      <c r="I676">
        <v>2</v>
      </c>
      <c r="J676">
        <v>1</v>
      </c>
      <c r="L676" s="1015">
        <v>0.5</v>
      </c>
      <c r="N676">
        <v>0</v>
      </c>
      <c r="O676">
        <v>0</v>
      </c>
      <c r="P676" t="e">
        <v>#DIV/0!</v>
      </c>
      <c r="Q676" t="s">
        <v>110</v>
      </c>
      <c r="R676">
        <v>-1</v>
      </c>
      <c r="S676">
        <v>0</v>
      </c>
    </row>
    <row r="677" spans="1:19" ht="14.25">
      <c r="A677">
        <v>76</v>
      </c>
      <c r="B677" t="s">
        <v>308</v>
      </c>
      <c r="C677" s="1036" t="s">
        <v>133</v>
      </c>
      <c r="D677" t="s">
        <v>104</v>
      </c>
      <c r="E677" t="s">
        <v>173</v>
      </c>
      <c r="F677" t="s">
        <v>309</v>
      </c>
      <c r="G677">
        <v>7</v>
      </c>
      <c r="H677" t="s">
        <v>140</v>
      </c>
      <c r="I677">
        <v>2</v>
      </c>
      <c r="J677">
        <v>1</v>
      </c>
      <c r="L677" s="1015">
        <v>0.5</v>
      </c>
      <c r="N677">
        <v>0</v>
      </c>
      <c r="O677">
        <v>0</v>
      </c>
      <c r="P677" t="e">
        <v>#DIV/0!</v>
      </c>
      <c r="Q677" t="s">
        <v>110</v>
      </c>
      <c r="R677">
        <v>-1</v>
      </c>
      <c r="S677">
        <v>0</v>
      </c>
    </row>
    <row r="678" spans="1:19" ht="14.25">
      <c r="A678">
        <v>77</v>
      </c>
      <c r="B678" t="s">
        <v>310</v>
      </c>
      <c r="C678" s="1036" t="s">
        <v>133</v>
      </c>
      <c r="D678" t="s">
        <v>104</v>
      </c>
      <c r="E678" t="s">
        <v>173</v>
      </c>
      <c r="F678" t="s">
        <v>311</v>
      </c>
      <c r="G678">
        <v>7</v>
      </c>
      <c r="H678" t="s">
        <v>140</v>
      </c>
      <c r="I678">
        <v>10</v>
      </c>
      <c r="J678">
        <v>5</v>
      </c>
      <c r="L678" s="1015">
        <v>0.5</v>
      </c>
      <c r="N678">
        <v>0</v>
      </c>
      <c r="O678">
        <v>0</v>
      </c>
      <c r="P678" t="e">
        <v>#DIV/0!</v>
      </c>
      <c r="Q678" t="s">
        <v>110</v>
      </c>
      <c r="R678">
        <v>-5</v>
      </c>
      <c r="S678">
        <v>0</v>
      </c>
    </row>
    <row r="679" spans="1:19" ht="14.25">
      <c r="A679">
        <v>78</v>
      </c>
      <c r="B679" t="s">
        <v>312</v>
      </c>
      <c r="C679" s="1036" t="s">
        <v>133</v>
      </c>
      <c r="D679" t="s">
        <v>104</v>
      </c>
      <c r="E679" t="s">
        <v>173</v>
      </c>
      <c r="F679" t="s">
        <v>313</v>
      </c>
      <c r="G679">
        <v>7</v>
      </c>
      <c r="H679" t="s">
        <v>140</v>
      </c>
      <c r="I679">
        <v>2</v>
      </c>
      <c r="J679">
        <v>1</v>
      </c>
      <c r="L679" s="1015">
        <v>0.5</v>
      </c>
      <c r="N679">
        <v>0</v>
      </c>
      <c r="O679">
        <v>0</v>
      </c>
      <c r="P679" t="e">
        <v>#DIV/0!</v>
      </c>
      <c r="Q679" t="s">
        <v>110</v>
      </c>
      <c r="R679">
        <v>-1</v>
      </c>
      <c r="S679">
        <v>0</v>
      </c>
    </row>
    <row r="680" spans="1:19" ht="14.25">
      <c r="A680">
        <v>79</v>
      </c>
      <c r="B680" t="s">
        <v>314</v>
      </c>
      <c r="C680" s="1036" t="s">
        <v>133</v>
      </c>
      <c r="D680" t="s">
        <v>104</v>
      </c>
      <c r="E680" t="s">
        <v>173</v>
      </c>
      <c r="F680" t="s">
        <v>315</v>
      </c>
      <c r="G680">
        <v>7</v>
      </c>
      <c r="H680" t="s">
        <v>140</v>
      </c>
      <c r="I680">
        <v>1</v>
      </c>
      <c r="J680">
        <v>0</v>
      </c>
      <c r="L680" s="1015">
        <v>0</v>
      </c>
      <c r="N680">
        <v>0</v>
      </c>
      <c r="O680">
        <v>0</v>
      </c>
      <c r="P680" t="e">
        <v>#DIV/0!</v>
      </c>
      <c r="Q680" t="s">
        <v>110</v>
      </c>
      <c r="R680">
        <v>0</v>
      </c>
      <c r="S680">
        <v>0</v>
      </c>
    </row>
    <row r="681" spans="1:19" ht="14.25">
      <c r="A681">
        <v>80</v>
      </c>
      <c r="B681" t="s">
        <v>316</v>
      </c>
      <c r="C681" s="1036" t="s">
        <v>133</v>
      </c>
      <c r="D681" t="s">
        <v>104</v>
      </c>
      <c r="E681" t="s">
        <v>173</v>
      </c>
      <c r="F681" t="s">
        <v>317</v>
      </c>
      <c r="G681">
        <v>7</v>
      </c>
      <c r="H681" t="s">
        <v>140</v>
      </c>
      <c r="I681">
        <v>2</v>
      </c>
      <c r="J681">
        <v>1</v>
      </c>
      <c r="L681" s="1015">
        <v>0.5</v>
      </c>
      <c r="N681">
        <v>0</v>
      </c>
      <c r="O681">
        <v>0</v>
      </c>
      <c r="P681" t="e">
        <v>#DIV/0!</v>
      </c>
      <c r="Q681" t="s">
        <v>110</v>
      </c>
      <c r="R681">
        <v>-1</v>
      </c>
      <c r="S681">
        <v>0</v>
      </c>
    </row>
    <row r="682" spans="1:19" ht="14.25">
      <c r="A682">
        <v>81</v>
      </c>
      <c r="B682" t="s">
        <v>318</v>
      </c>
      <c r="C682" s="1036" t="s">
        <v>133</v>
      </c>
      <c r="D682" t="s">
        <v>104</v>
      </c>
      <c r="E682" t="s">
        <v>173</v>
      </c>
      <c r="F682" t="s">
        <v>319</v>
      </c>
      <c r="G682">
        <v>7</v>
      </c>
      <c r="H682" t="s">
        <v>140</v>
      </c>
      <c r="I682">
        <v>2</v>
      </c>
      <c r="J682">
        <v>1</v>
      </c>
      <c r="L682" s="1015">
        <v>0.5</v>
      </c>
      <c r="N682">
        <v>0</v>
      </c>
      <c r="O682">
        <v>0</v>
      </c>
      <c r="P682" t="e">
        <v>#DIV/0!</v>
      </c>
      <c r="Q682" t="s">
        <v>110</v>
      </c>
      <c r="R682">
        <v>-1</v>
      </c>
      <c r="S682">
        <v>0</v>
      </c>
    </row>
    <row r="683" spans="1:19" ht="14.25">
      <c r="A683">
        <v>82</v>
      </c>
      <c r="B683" t="s">
        <v>320</v>
      </c>
      <c r="C683" s="1036" t="s">
        <v>133</v>
      </c>
      <c r="D683" t="s">
        <v>104</v>
      </c>
      <c r="E683" t="s">
        <v>173</v>
      </c>
      <c r="F683" t="s">
        <v>321</v>
      </c>
      <c r="G683">
        <v>7</v>
      </c>
      <c r="H683" t="s">
        <v>140</v>
      </c>
      <c r="I683">
        <v>2</v>
      </c>
      <c r="J683">
        <v>1</v>
      </c>
      <c r="L683" s="1015">
        <v>0.5</v>
      </c>
      <c r="N683">
        <v>0</v>
      </c>
      <c r="O683">
        <v>0</v>
      </c>
      <c r="P683" t="e">
        <v>#DIV/0!</v>
      </c>
      <c r="Q683" t="s">
        <v>110</v>
      </c>
      <c r="R683">
        <v>-1</v>
      </c>
      <c r="S683">
        <v>0</v>
      </c>
    </row>
    <row r="684" spans="1:19" ht="14.25">
      <c r="A684">
        <v>83</v>
      </c>
      <c r="B684" t="s">
        <v>322</v>
      </c>
      <c r="C684" s="1036" t="s">
        <v>133</v>
      </c>
      <c r="D684" t="s">
        <v>104</v>
      </c>
      <c r="E684" t="s">
        <v>173</v>
      </c>
      <c r="F684" t="s">
        <v>323</v>
      </c>
      <c r="G684">
        <v>7</v>
      </c>
      <c r="H684" t="s">
        <v>140</v>
      </c>
      <c r="I684">
        <v>2</v>
      </c>
      <c r="J684">
        <v>1</v>
      </c>
      <c r="L684" s="1015">
        <v>0.5</v>
      </c>
      <c r="N684">
        <v>0</v>
      </c>
      <c r="O684">
        <v>0</v>
      </c>
      <c r="P684" t="e">
        <v>#DIV/0!</v>
      </c>
      <c r="Q684" t="s">
        <v>110</v>
      </c>
      <c r="R684">
        <v>-1</v>
      </c>
      <c r="S684">
        <v>0</v>
      </c>
    </row>
    <row r="685" spans="1:19" ht="14.25">
      <c r="A685">
        <v>84</v>
      </c>
      <c r="B685" t="s">
        <v>324</v>
      </c>
      <c r="C685" s="1036" t="s">
        <v>133</v>
      </c>
      <c r="D685" t="s">
        <v>104</v>
      </c>
      <c r="E685" t="s">
        <v>173</v>
      </c>
      <c r="F685" t="s">
        <v>325</v>
      </c>
      <c r="G685">
        <v>7</v>
      </c>
      <c r="H685" t="s">
        <v>140</v>
      </c>
      <c r="I685">
        <v>3</v>
      </c>
      <c r="J685">
        <v>2</v>
      </c>
      <c r="L685" s="1015">
        <v>0.66666666666666663</v>
      </c>
      <c r="N685">
        <v>1</v>
      </c>
      <c r="O685">
        <v>0</v>
      </c>
      <c r="P685">
        <v>0</v>
      </c>
      <c r="Q685" t="s">
        <v>110</v>
      </c>
      <c r="R685">
        <v>-2</v>
      </c>
      <c r="S685">
        <v>-1</v>
      </c>
    </row>
    <row r="686" spans="1:19" ht="14.25">
      <c r="A686">
        <v>85</v>
      </c>
      <c r="B686" t="s">
        <v>326</v>
      </c>
      <c r="C686" s="1036" t="s">
        <v>133</v>
      </c>
      <c r="D686" t="s">
        <v>104</v>
      </c>
      <c r="E686" t="s">
        <v>173</v>
      </c>
      <c r="F686" t="s">
        <v>327</v>
      </c>
      <c r="G686">
        <v>7</v>
      </c>
      <c r="H686" t="s">
        <v>140</v>
      </c>
      <c r="I686">
        <v>1</v>
      </c>
      <c r="J686">
        <v>1</v>
      </c>
      <c r="L686" s="1015">
        <v>1</v>
      </c>
      <c r="N686">
        <v>0</v>
      </c>
      <c r="O686">
        <v>0</v>
      </c>
      <c r="P686" t="e">
        <v>#DIV/0!</v>
      </c>
      <c r="Q686" t="s">
        <v>110</v>
      </c>
      <c r="R686">
        <v>-1</v>
      </c>
      <c r="S686">
        <v>0</v>
      </c>
    </row>
    <row r="687" spans="1:19" ht="14.25">
      <c r="A687">
        <v>86</v>
      </c>
      <c r="B687" t="s">
        <v>328</v>
      </c>
      <c r="C687" s="1036" t="s">
        <v>133</v>
      </c>
      <c r="D687" t="s">
        <v>104</v>
      </c>
      <c r="E687" t="s">
        <v>173</v>
      </c>
      <c r="F687" t="s">
        <v>329</v>
      </c>
      <c r="G687">
        <v>7</v>
      </c>
      <c r="H687" t="s">
        <v>140</v>
      </c>
      <c r="I687">
        <v>2</v>
      </c>
      <c r="J687">
        <v>1</v>
      </c>
      <c r="L687" s="1015">
        <v>0.5</v>
      </c>
      <c r="N687">
        <v>0</v>
      </c>
      <c r="O687">
        <v>0</v>
      </c>
      <c r="P687" t="e">
        <v>#DIV/0!</v>
      </c>
      <c r="Q687" t="s">
        <v>110</v>
      </c>
      <c r="R687">
        <v>-1</v>
      </c>
      <c r="S687">
        <v>0</v>
      </c>
    </row>
    <row r="688" spans="1:19" ht="14.25">
      <c r="A688">
        <v>87</v>
      </c>
      <c r="B688" t="s">
        <v>330</v>
      </c>
      <c r="C688" s="1036" t="s">
        <v>133</v>
      </c>
      <c r="D688" t="s">
        <v>104</v>
      </c>
      <c r="E688" t="s">
        <v>173</v>
      </c>
      <c r="F688" t="s">
        <v>331</v>
      </c>
      <c r="G688">
        <v>7</v>
      </c>
      <c r="H688" t="s">
        <v>140</v>
      </c>
      <c r="I688">
        <v>1</v>
      </c>
      <c r="J688">
        <v>0</v>
      </c>
      <c r="L688" s="1015">
        <v>0</v>
      </c>
      <c r="N688">
        <v>0</v>
      </c>
      <c r="O688">
        <v>0</v>
      </c>
      <c r="P688" t="e">
        <v>#DIV/0!</v>
      </c>
      <c r="Q688" t="s">
        <v>110</v>
      </c>
      <c r="R688">
        <v>0</v>
      </c>
      <c r="S688">
        <v>0</v>
      </c>
    </row>
    <row r="689" spans="1:19" ht="14.25">
      <c r="A689">
        <v>88</v>
      </c>
      <c r="B689" t="s">
        <v>332</v>
      </c>
      <c r="C689" s="1036" t="s">
        <v>133</v>
      </c>
      <c r="D689" t="s">
        <v>104</v>
      </c>
      <c r="E689" t="s">
        <v>173</v>
      </c>
      <c r="F689" t="s">
        <v>333</v>
      </c>
      <c r="G689">
        <v>7</v>
      </c>
      <c r="H689" t="s">
        <v>140</v>
      </c>
      <c r="I689">
        <v>2</v>
      </c>
      <c r="J689">
        <v>1</v>
      </c>
      <c r="L689" s="1015">
        <v>0.5</v>
      </c>
      <c r="N689">
        <v>0</v>
      </c>
      <c r="O689">
        <v>0</v>
      </c>
      <c r="P689" t="e">
        <v>#DIV/0!</v>
      </c>
      <c r="Q689" t="s">
        <v>110</v>
      </c>
      <c r="R689">
        <v>-1</v>
      </c>
      <c r="S689">
        <v>0</v>
      </c>
    </row>
    <row r="690" spans="1:19" ht="14.25">
      <c r="A690">
        <v>89</v>
      </c>
      <c r="B690" t="s">
        <v>334</v>
      </c>
      <c r="C690" s="1036" t="s">
        <v>133</v>
      </c>
      <c r="D690" t="s">
        <v>104</v>
      </c>
      <c r="E690" t="s">
        <v>155</v>
      </c>
      <c r="F690" t="s">
        <v>335</v>
      </c>
      <c r="G690">
        <v>7</v>
      </c>
      <c r="H690" t="s">
        <v>140</v>
      </c>
      <c r="I690">
        <v>2</v>
      </c>
      <c r="J690">
        <v>1</v>
      </c>
      <c r="L690" s="1015">
        <v>0.5</v>
      </c>
      <c r="N690">
        <v>0</v>
      </c>
      <c r="O690">
        <v>0</v>
      </c>
      <c r="P690" t="e">
        <v>#DIV/0!</v>
      </c>
      <c r="Q690" t="s">
        <v>110</v>
      </c>
      <c r="R690">
        <v>-1</v>
      </c>
      <c r="S690">
        <v>0</v>
      </c>
    </row>
    <row r="691" spans="1:19" ht="14.25">
      <c r="A691">
        <v>90</v>
      </c>
      <c r="B691" t="s">
        <v>336</v>
      </c>
      <c r="C691" s="1036" t="s">
        <v>133</v>
      </c>
      <c r="D691" t="s">
        <v>104</v>
      </c>
      <c r="E691" t="s">
        <v>155</v>
      </c>
      <c r="F691" t="s">
        <v>337</v>
      </c>
      <c r="G691">
        <v>7</v>
      </c>
      <c r="H691" t="s">
        <v>140</v>
      </c>
      <c r="I691">
        <v>4</v>
      </c>
      <c r="J691">
        <v>3</v>
      </c>
      <c r="L691" s="1015">
        <v>0.75</v>
      </c>
      <c r="N691">
        <v>0</v>
      </c>
      <c r="O691">
        <v>0</v>
      </c>
      <c r="P691" t="e">
        <v>#DIV/0!</v>
      </c>
      <c r="Q691" t="s">
        <v>110</v>
      </c>
      <c r="R691">
        <v>-3</v>
      </c>
      <c r="S691">
        <v>0</v>
      </c>
    </row>
    <row r="692" spans="1:19" ht="14.25">
      <c r="A692">
        <v>91</v>
      </c>
      <c r="B692" t="s">
        <v>338</v>
      </c>
      <c r="C692" s="1036" t="s">
        <v>133</v>
      </c>
      <c r="D692" t="s">
        <v>104</v>
      </c>
      <c r="E692" t="s">
        <v>155</v>
      </c>
      <c r="F692" t="s">
        <v>339</v>
      </c>
      <c r="G692">
        <v>7</v>
      </c>
      <c r="H692" t="s">
        <v>140</v>
      </c>
      <c r="I692">
        <v>2</v>
      </c>
      <c r="J692">
        <v>1</v>
      </c>
      <c r="L692" s="1015">
        <v>0.5</v>
      </c>
      <c r="N692">
        <v>0</v>
      </c>
      <c r="O692">
        <v>0</v>
      </c>
      <c r="P692" t="e">
        <v>#DIV/0!</v>
      </c>
      <c r="Q692" t="s">
        <v>110</v>
      </c>
      <c r="R692">
        <v>-1</v>
      </c>
      <c r="S692">
        <v>0</v>
      </c>
    </row>
    <row r="693" spans="1:19" ht="14.25">
      <c r="A693">
        <v>92</v>
      </c>
      <c r="B693" t="s">
        <v>340</v>
      </c>
      <c r="C693" s="1036" t="s">
        <v>133</v>
      </c>
      <c r="D693" t="s">
        <v>104</v>
      </c>
      <c r="E693" t="s">
        <v>155</v>
      </c>
      <c r="F693" t="s">
        <v>341</v>
      </c>
      <c r="G693">
        <v>7</v>
      </c>
      <c r="H693" t="s">
        <v>140</v>
      </c>
      <c r="I693">
        <v>3</v>
      </c>
      <c r="J693">
        <v>1</v>
      </c>
      <c r="L693" s="1015">
        <v>0.33333333333333331</v>
      </c>
      <c r="N693">
        <v>0</v>
      </c>
      <c r="O693">
        <v>0</v>
      </c>
      <c r="P693" t="e">
        <v>#DIV/0!</v>
      </c>
      <c r="Q693" t="s">
        <v>110</v>
      </c>
      <c r="R693">
        <v>-1</v>
      </c>
      <c r="S693">
        <v>0</v>
      </c>
    </row>
    <row r="694" spans="1:19" ht="14.25">
      <c r="A694">
        <v>93</v>
      </c>
      <c r="B694" t="s">
        <v>342</v>
      </c>
      <c r="C694" s="1036" t="s">
        <v>133</v>
      </c>
      <c r="D694" t="s">
        <v>104</v>
      </c>
      <c r="E694" t="s">
        <v>155</v>
      </c>
      <c r="F694" t="s">
        <v>343</v>
      </c>
      <c r="G694">
        <v>7</v>
      </c>
      <c r="H694" t="s">
        <v>140</v>
      </c>
      <c r="I694">
        <v>2</v>
      </c>
      <c r="J694">
        <v>0</v>
      </c>
      <c r="L694" s="1015">
        <v>0</v>
      </c>
      <c r="N694">
        <v>0</v>
      </c>
      <c r="O694">
        <v>0</v>
      </c>
      <c r="P694" t="e">
        <v>#DIV/0!</v>
      </c>
      <c r="Q694" t="s">
        <v>110</v>
      </c>
      <c r="R694">
        <v>0</v>
      </c>
      <c r="S694">
        <v>0</v>
      </c>
    </row>
    <row r="695" spans="1:19" ht="14.25">
      <c r="A695">
        <v>94</v>
      </c>
      <c r="B695" t="s">
        <v>344</v>
      </c>
      <c r="C695" s="1036" t="s">
        <v>133</v>
      </c>
      <c r="D695" t="s">
        <v>104</v>
      </c>
      <c r="E695" t="s">
        <v>155</v>
      </c>
      <c r="F695" t="s">
        <v>345</v>
      </c>
      <c r="G695">
        <v>7</v>
      </c>
      <c r="H695" t="s">
        <v>140</v>
      </c>
      <c r="I695">
        <v>3</v>
      </c>
      <c r="J695">
        <v>1</v>
      </c>
      <c r="L695" s="1015">
        <v>0.33333333333333331</v>
      </c>
      <c r="N695">
        <v>0</v>
      </c>
      <c r="O695">
        <v>0</v>
      </c>
      <c r="P695" t="e">
        <v>#DIV/0!</v>
      </c>
      <c r="Q695" t="s">
        <v>110</v>
      </c>
      <c r="R695">
        <v>-1</v>
      </c>
      <c r="S695">
        <v>0</v>
      </c>
    </row>
    <row r="696" spans="1:19" ht="14.25">
      <c r="A696">
        <v>95</v>
      </c>
      <c r="B696" t="s">
        <v>346</v>
      </c>
      <c r="C696" s="1036" t="s">
        <v>133</v>
      </c>
      <c r="D696" t="s">
        <v>104</v>
      </c>
      <c r="E696" t="s">
        <v>155</v>
      </c>
      <c r="F696" t="s">
        <v>347</v>
      </c>
      <c r="G696">
        <v>7</v>
      </c>
      <c r="H696" t="s">
        <v>140</v>
      </c>
      <c r="I696">
        <v>2</v>
      </c>
      <c r="J696">
        <v>1</v>
      </c>
      <c r="L696" s="1015">
        <v>0.5</v>
      </c>
      <c r="N696">
        <v>1</v>
      </c>
      <c r="O696">
        <v>0</v>
      </c>
      <c r="P696">
        <v>0</v>
      </c>
      <c r="Q696" t="s">
        <v>110</v>
      </c>
      <c r="R696">
        <v>-1</v>
      </c>
      <c r="S696">
        <v>-1</v>
      </c>
    </row>
    <row r="697" spans="1:19" ht="14.25">
      <c r="A697">
        <v>96</v>
      </c>
      <c r="B697" t="s">
        <v>348</v>
      </c>
      <c r="C697" s="1036" t="s">
        <v>133</v>
      </c>
      <c r="D697" t="s">
        <v>104</v>
      </c>
      <c r="E697" t="s">
        <v>155</v>
      </c>
      <c r="F697" t="s">
        <v>349</v>
      </c>
      <c r="G697">
        <v>7</v>
      </c>
      <c r="H697" t="s">
        <v>140</v>
      </c>
      <c r="I697">
        <v>2</v>
      </c>
      <c r="J697">
        <v>1</v>
      </c>
      <c r="L697" s="1015">
        <v>0.5</v>
      </c>
      <c r="N697">
        <v>0</v>
      </c>
      <c r="O697">
        <v>0</v>
      </c>
      <c r="P697" t="e">
        <v>#DIV/0!</v>
      </c>
      <c r="Q697" t="s">
        <v>110</v>
      </c>
      <c r="R697">
        <v>-1</v>
      </c>
      <c r="S697">
        <v>0</v>
      </c>
    </row>
    <row r="698" spans="1:19" ht="14.25">
      <c r="A698">
        <v>97</v>
      </c>
      <c r="B698" t="s">
        <v>350</v>
      </c>
      <c r="C698" s="1036" t="s">
        <v>133</v>
      </c>
      <c r="D698" t="s">
        <v>104</v>
      </c>
      <c r="E698" t="s">
        <v>155</v>
      </c>
      <c r="F698" t="s">
        <v>351</v>
      </c>
      <c r="G698">
        <v>7</v>
      </c>
      <c r="H698" t="s">
        <v>140</v>
      </c>
      <c r="I698">
        <v>2</v>
      </c>
      <c r="J698">
        <v>0</v>
      </c>
      <c r="L698" s="1015">
        <v>0</v>
      </c>
      <c r="N698">
        <v>0</v>
      </c>
      <c r="O698">
        <v>0</v>
      </c>
      <c r="P698" t="e">
        <v>#DIV/0!</v>
      </c>
      <c r="Q698" t="s">
        <v>110</v>
      </c>
      <c r="R698">
        <v>0</v>
      </c>
      <c r="S698">
        <v>0</v>
      </c>
    </row>
    <row r="699" spans="1:19" ht="14.25">
      <c r="A699">
        <v>98</v>
      </c>
      <c r="B699" t="s">
        <v>352</v>
      </c>
      <c r="C699" s="1036" t="s">
        <v>133</v>
      </c>
      <c r="D699" t="s">
        <v>104</v>
      </c>
      <c r="E699" t="s">
        <v>157</v>
      </c>
      <c r="F699" t="s">
        <v>353</v>
      </c>
      <c r="G699">
        <v>7</v>
      </c>
      <c r="H699" t="s">
        <v>140</v>
      </c>
      <c r="I699">
        <v>1</v>
      </c>
      <c r="J699">
        <v>0</v>
      </c>
      <c r="L699" s="1015">
        <v>0</v>
      </c>
      <c r="N699">
        <v>0</v>
      </c>
      <c r="O699">
        <v>0</v>
      </c>
      <c r="P699" t="e">
        <v>#DIV/0!</v>
      </c>
      <c r="Q699" t="s">
        <v>110</v>
      </c>
      <c r="R699">
        <v>0</v>
      </c>
      <c r="S699">
        <v>0</v>
      </c>
    </row>
    <row r="700" spans="1:19" ht="14.25">
      <c r="A700">
        <v>99</v>
      </c>
      <c r="B700" t="s">
        <v>354</v>
      </c>
      <c r="C700" s="1036" t="s">
        <v>133</v>
      </c>
      <c r="D700" t="s">
        <v>104</v>
      </c>
      <c r="E700" t="s">
        <v>168</v>
      </c>
      <c r="F700" t="s">
        <v>355</v>
      </c>
      <c r="G700">
        <v>7</v>
      </c>
      <c r="H700" t="s">
        <v>140</v>
      </c>
      <c r="I700">
        <v>6</v>
      </c>
      <c r="J700">
        <v>2</v>
      </c>
      <c r="L700" s="1015">
        <v>0.33333333333333331</v>
      </c>
      <c r="N700">
        <v>0</v>
      </c>
      <c r="O700">
        <v>0</v>
      </c>
      <c r="P700" t="e">
        <v>#DIV/0!</v>
      </c>
      <c r="Q700" t="s">
        <v>110</v>
      </c>
      <c r="R700">
        <v>-1</v>
      </c>
      <c r="S700">
        <v>0</v>
      </c>
    </row>
    <row r="701" spans="1:19" ht="14.25">
      <c r="A701">
        <v>100</v>
      </c>
      <c r="B701" t="s">
        <v>356</v>
      </c>
      <c r="C701" s="1036" t="s">
        <v>133</v>
      </c>
      <c r="D701" t="s">
        <v>104</v>
      </c>
      <c r="E701" t="s">
        <v>168</v>
      </c>
      <c r="F701" t="s">
        <v>357</v>
      </c>
      <c r="G701">
        <v>7</v>
      </c>
      <c r="H701" t="s">
        <v>140</v>
      </c>
      <c r="I701">
        <v>2</v>
      </c>
      <c r="J701">
        <v>1</v>
      </c>
      <c r="L701" s="1015">
        <v>0.5</v>
      </c>
      <c r="N701">
        <v>0</v>
      </c>
      <c r="O701">
        <v>0</v>
      </c>
      <c r="P701" t="e">
        <v>#DIV/0!</v>
      </c>
      <c r="Q701" t="s">
        <v>110</v>
      </c>
      <c r="R701">
        <v>0</v>
      </c>
      <c r="S701">
        <v>0</v>
      </c>
    </row>
    <row r="702" spans="1:19" ht="14.25">
      <c r="A702">
        <v>1</v>
      </c>
      <c r="B702" t="s">
        <v>154</v>
      </c>
      <c r="C702" s="1036" t="s">
        <v>133</v>
      </c>
      <c r="D702" t="s">
        <v>104</v>
      </c>
      <c r="E702" t="s">
        <v>155</v>
      </c>
      <c r="F702" t="s">
        <v>156</v>
      </c>
      <c r="G702">
        <v>8</v>
      </c>
      <c r="H702" t="s">
        <v>141</v>
      </c>
      <c r="I702">
        <v>2</v>
      </c>
      <c r="J702">
        <v>1</v>
      </c>
      <c r="L702" s="1015">
        <v>0.5</v>
      </c>
      <c r="N702">
        <v>0</v>
      </c>
      <c r="O702">
        <v>0</v>
      </c>
      <c r="P702" t="e">
        <v>#DIV/0!</v>
      </c>
      <c r="Q702" t="s">
        <v>105</v>
      </c>
      <c r="R702">
        <v>-1</v>
      </c>
      <c r="S702">
        <v>0</v>
      </c>
    </row>
    <row r="703" spans="1:19" ht="14.25">
      <c r="A703">
        <v>2</v>
      </c>
      <c r="B703" t="s">
        <v>154</v>
      </c>
      <c r="C703" s="1036" t="s">
        <v>133</v>
      </c>
      <c r="D703" t="s">
        <v>104</v>
      </c>
      <c r="E703" t="s">
        <v>157</v>
      </c>
      <c r="F703" t="s">
        <v>158</v>
      </c>
      <c r="G703">
        <v>8</v>
      </c>
      <c r="H703" t="s">
        <v>141</v>
      </c>
      <c r="I703">
        <v>1</v>
      </c>
      <c r="J703">
        <v>0</v>
      </c>
      <c r="L703" s="1015">
        <v>0</v>
      </c>
      <c r="N703">
        <v>0</v>
      </c>
      <c r="O703">
        <v>0</v>
      </c>
      <c r="P703" t="e">
        <v>#DIV/0!</v>
      </c>
      <c r="Q703" t="s">
        <v>105</v>
      </c>
      <c r="R703">
        <v>0</v>
      </c>
      <c r="S703">
        <v>0</v>
      </c>
    </row>
    <row r="704" spans="1:19" ht="14.25">
      <c r="A704">
        <v>3</v>
      </c>
      <c r="B704" t="s">
        <v>159</v>
      </c>
      <c r="C704" s="1036" t="s">
        <v>133</v>
      </c>
      <c r="D704" t="s">
        <v>104</v>
      </c>
      <c r="E704" t="s">
        <v>157</v>
      </c>
      <c r="F704" t="s">
        <v>160</v>
      </c>
      <c r="G704">
        <v>8</v>
      </c>
      <c r="H704" t="s">
        <v>141</v>
      </c>
      <c r="I704">
        <v>2</v>
      </c>
      <c r="J704">
        <v>1</v>
      </c>
      <c r="L704" s="1015">
        <v>0.5</v>
      </c>
      <c r="N704">
        <v>1</v>
      </c>
      <c r="O704">
        <v>0</v>
      </c>
      <c r="P704">
        <v>0</v>
      </c>
      <c r="Q704" t="s">
        <v>105</v>
      </c>
      <c r="R704">
        <v>-1</v>
      </c>
      <c r="S704">
        <v>-1</v>
      </c>
    </row>
    <row r="705" spans="1:19" ht="14.25">
      <c r="A705">
        <v>4</v>
      </c>
      <c r="B705" t="s">
        <v>161</v>
      </c>
      <c r="C705" s="1036" t="s">
        <v>133</v>
      </c>
      <c r="D705" t="s">
        <v>104</v>
      </c>
      <c r="E705" t="s">
        <v>157</v>
      </c>
      <c r="F705" t="s">
        <v>162</v>
      </c>
      <c r="G705">
        <v>8</v>
      </c>
      <c r="H705" t="s">
        <v>141</v>
      </c>
      <c r="I705">
        <v>2</v>
      </c>
      <c r="J705">
        <v>1</v>
      </c>
      <c r="L705" s="1015">
        <v>0.5</v>
      </c>
      <c r="N705">
        <v>0</v>
      </c>
      <c r="O705">
        <v>0</v>
      </c>
      <c r="P705" t="e">
        <v>#DIV/0!</v>
      </c>
      <c r="Q705" t="s">
        <v>105</v>
      </c>
      <c r="R705">
        <v>-1</v>
      </c>
      <c r="S705">
        <v>0</v>
      </c>
    </row>
    <row r="706" spans="1:19" ht="14.25">
      <c r="A706">
        <v>5</v>
      </c>
      <c r="B706" t="s">
        <v>161</v>
      </c>
      <c r="C706" s="1036" t="s">
        <v>133</v>
      </c>
      <c r="D706" t="s">
        <v>104</v>
      </c>
      <c r="E706" t="s">
        <v>155</v>
      </c>
      <c r="F706" t="s">
        <v>163</v>
      </c>
      <c r="G706">
        <v>8</v>
      </c>
      <c r="H706" t="s">
        <v>141</v>
      </c>
      <c r="I706">
        <v>2</v>
      </c>
      <c r="J706">
        <v>1</v>
      </c>
      <c r="L706" s="1015">
        <v>0.5</v>
      </c>
      <c r="N706">
        <v>1</v>
      </c>
      <c r="O706">
        <v>0</v>
      </c>
      <c r="P706">
        <v>0</v>
      </c>
      <c r="Q706" t="s">
        <v>105</v>
      </c>
      <c r="R706">
        <v>-1</v>
      </c>
      <c r="S706">
        <v>-1</v>
      </c>
    </row>
    <row r="707" spans="1:19" ht="14.25">
      <c r="A707">
        <v>6</v>
      </c>
      <c r="B707" t="s">
        <v>164</v>
      </c>
      <c r="C707" s="1036" t="s">
        <v>133</v>
      </c>
      <c r="D707" t="s">
        <v>104</v>
      </c>
      <c r="E707" t="s">
        <v>157</v>
      </c>
      <c r="F707" t="s">
        <v>165</v>
      </c>
      <c r="G707">
        <v>8</v>
      </c>
      <c r="H707" t="s">
        <v>141</v>
      </c>
      <c r="I707">
        <v>6</v>
      </c>
      <c r="J707">
        <v>5</v>
      </c>
      <c r="L707" s="1015">
        <v>0.83333333333333337</v>
      </c>
      <c r="N707">
        <v>1</v>
      </c>
      <c r="O707">
        <v>0</v>
      </c>
      <c r="P707">
        <v>0</v>
      </c>
      <c r="Q707" t="s">
        <v>105</v>
      </c>
      <c r="R707">
        <v>-3</v>
      </c>
      <c r="S707">
        <v>-1</v>
      </c>
    </row>
    <row r="708" spans="1:19" ht="14.25">
      <c r="A708">
        <v>7</v>
      </c>
      <c r="B708" t="s">
        <v>164</v>
      </c>
      <c r="C708" s="1036" t="s">
        <v>133</v>
      </c>
      <c r="D708" t="s">
        <v>104</v>
      </c>
      <c r="E708" t="s">
        <v>155</v>
      </c>
      <c r="F708" t="s">
        <v>166</v>
      </c>
      <c r="G708">
        <v>8</v>
      </c>
      <c r="H708" t="s">
        <v>141</v>
      </c>
      <c r="I708">
        <v>1</v>
      </c>
      <c r="J708">
        <v>0</v>
      </c>
      <c r="L708" s="1015">
        <v>0</v>
      </c>
      <c r="N708">
        <v>0</v>
      </c>
      <c r="O708">
        <v>0</v>
      </c>
      <c r="P708" t="e">
        <v>#DIV/0!</v>
      </c>
      <c r="Q708" t="s">
        <v>107</v>
      </c>
      <c r="R708">
        <v>0</v>
      </c>
      <c r="S708">
        <v>0</v>
      </c>
    </row>
    <row r="709" spans="1:19" ht="14.25">
      <c r="A709">
        <v>8</v>
      </c>
      <c r="B709" t="s">
        <v>167</v>
      </c>
      <c r="C709" s="1036" t="s">
        <v>133</v>
      </c>
      <c r="D709" t="s">
        <v>104</v>
      </c>
      <c r="E709" t="s">
        <v>168</v>
      </c>
      <c r="F709" t="s">
        <v>169</v>
      </c>
      <c r="G709">
        <v>8</v>
      </c>
      <c r="H709" t="s">
        <v>141</v>
      </c>
      <c r="I709">
        <v>2</v>
      </c>
      <c r="J709">
        <v>0</v>
      </c>
      <c r="L709" s="1015">
        <v>0</v>
      </c>
      <c r="N709">
        <v>0</v>
      </c>
      <c r="O709">
        <v>0</v>
      </c>
      <c r="P709" t="e">
        <v>#DIV/0!</v>
      </c>
      <c r="Q709" t="s">
        <v>108</v>
      </c>
      <c r="R709">
        <v>0</v>
      </c>
      <c r="S709">
        <v>0</v>
      </c>
    </row>
    <row r="710" spans="1:19" ht="14.25">
      <c r="A710">
        <v>9</v>
      </c>
      <c r="B710" t="s">
        <v>170</v>
      </c>
      <c r="C710" s="1036" t="s">
        <v>133</v>
      </c>
      <c r="D710" t="s">
        <v>104</v>
      </c>
      <c r="E710" t="s">
        <v>155</v>
      </c>
      <c r="F710" t="s">
        <v>171</v>
      </c>
      <c r="G710">
        <v>8</v>
      </c>
      <c r="H710" t="s">
        <v>141</v>
      </c>
      <c r="I710">
        <v>1</v>
      </c>
      <c r="J710">
        <v>0</v>
      </c>
      <c r="L710" s="1015">
        <v>0</v>
      </c>
      <c r="N710">
        <v>0</v>
      </c>
      <c r="O710">
        <v>0</v>
      </c>
      <c r="P710" t="e">
        <v>#DIV/0!</v>
      </c>
      <c r="Q710" t="s">
        <v>108</v>
      </c>
      <c r="R710">
        <v>0</v>
      </c>
      <c r="S710">
        <v>0</v>
      </c>
    </row>
    <row r="711" spans="1:19" ht="14.25">
      <c r="A711">
        <v>10</v>
      </c>
      <c r="B711" t="s">
        <v>172</v>
      </c>
      <c r="C711" s="1036" t="s">
        <v>133</v>
      </c>
      <c r="D711" t="s">
        <v>104</v>
      </c>
      <c r="E711" t="s">
        <v>173</v>
      </c>
      <c r="F711" t="s">
        <v>174</v>
      </c>
      <c r="G711">
        <v>8</v>
      </c>
      <c r="H711" t="s">
        <v>141</v>
      </c>
      <c r="I711">
        <v>1</v>
      </c>
      <c r="J711">
        <v>0</v>
      </c>
      <c r="L711" s="1015">
        <v>0</v>
      </c>
      <c r="N711">
        <v>0</v>
      </c>
      <c r="O711">
        <v>0</v>
      </c>
      <c r="P711" t="e">
        <v>#DIV/0!</v>
      </c>
      <c r="Q711" t="s">
        <v>108</v>
      </c>
      <c r="R711">
        <v>0</v>
      </c>
      <c r="S711">
        <v>0</v>
      </c>
    </row>
    <row r="712" spans="1:19" ht="14.25">
      <c r="A712">
        <v>11</v>
      </c>
      <c r="B712" t="s">
        <v>175</v>
      </c>
      <c r="C712" s="1036" t="s">
        <v>133</v>
      </c>
      <c r="D712" t="s">
        <v>104</v>
      </c>
      <c r="E712" t="s">
        <v>176</v>
      </c>
      <c r="F712" t="s">
        <v>177</v>
      </c>
      <c r="G712">
        <v>8</v>
      </c>
      <c r="H712" t="s">
        <v>141</v>
      </c>
      <c r="I712">
        <v>1</v>
      </c>
      <c r="J712">
        <v>0</v>
      </c>
      <c r="L712" s="1015">
        <v>0</v>
      </c>
      <c r="N712">
        <v>0</v>
      </c>
      <c r="O712">
        <v>0</v>
      </c>
      <c r="P712" t="e">
        <v>#DIV/0!</v>
      </c>
      <c r="Q712" t="s">
        <v>108</v>
      </c>
      <c r="R712">
        <v>0</v>
      </c>
      <c r="S712">
        <v>0</v>
      </c>
    </row>
    <row r="713" spans="1:19" ht="14.25">
      <c r="A713">
        <v>12</v>
      </c>
      <c r="B713" t="s">
        <v>178</v>
      </c>
      <c r="C713" s="1036" t="s">
        <v>133</v>
      </c>
      <c r="D713" t="s">
        <v>104</v>
      </c>
      <c r="E713" t="s">
        <v>168</v>
      </c>
      <c r="F713" t="s">
        <v>179</v>
      </c>
      <c r="G713">
        <v>8</v>
      </c>
      <c r="H713" t="s">
        <v>141</v>
      </c>
      <c r="I713">
        <v>1</v>
      </c>
      <c r="J713">
        <v>0</v>
      </c>
      <c r="L713" s="1015">
        <v>0</v>
      </c>
      <c r="N713">
        <v>0</v>
      </c>
      <c r="O713">
        <v>0</v>
      </c>
      <c r="P713" t="e">
        <v>#DIV/0!</v>
      </c>
      <c r="Q713" t="s">
        <v>108</v>
      </c>
      <c r="R713">
        <v>0</v>
      </c>
      <c r="S713">
        <v>0</v>
      </c>
    </row>
    <row r="714" spans="1:19" ht="14.25">
      <c r="A714">
        <v>13</v>
      </c>
      <c r="B714" t="s">
        <v>180</v>
      </c>
      <c r="C714" s="1036" t="s">
        <v>133</v>
      </c>
      <c r="D714" t="s">
        <v>104</v>
      </c>
      <c r="E714" t="s">
        <v>157</v>
      </c>
      <c r="F714" t="s">
        <v>181</v>
      </c>
      <c r="G714">
        <v>8</v>
      </c>
      <c r="H714" t="s">
        <v>141</v>
      </c>
      <c r="I714">
        <v>2</v>
      </c>
      <c r="J714">
        <v>1</v>
      </c>
      <c r="L714" s="1015">
        <v>0.5</v>
      </c>
      <c r="N714">
        <v>0</v>
      </c>
      <c r="O714">
        <v>0</v>
      </c>
      <c r="P714" t="e">
        <v>#DIV/0!</v>
      </c>
      <c r="Q714" t="s">
        <v>108</v>
      </c>
      <c r="R714">
        <v>-1</v>
      </c>
      <c r="S714">
        <v>0</v>
      </c>
    </row>
    <row r="715" spans="1:19" ht="14.25">
      <c r="A715">
        <v>14</v>
      </c>
      <c r="B715" t="s">
        <v>182</v>
      </c>
      <c r="C715" s="1036" t="s">
        <v>133</v>
      </c>
      <c r="D715" t="s">
        <v>104</v>
      </c>
      <c r="E715" t="s">
        <v>168</v>
      </c>
      <c r="F715" t="s">
        <v>183</v>
      </c>
      <c r="G715">
        <v>8</v>
      </c>
      <c r="H715" t="s">
        <v>141</v>
      </c>
      <c r="I715">
        <v>1</v>
      </c>
      <c r="J715">
        <v>0</v>
      </c>
      <c r="L715" s="1015">
        <v>0</v>
      </c>
      <c r="N715">
        <v>0</v>
      </c>
      <c r="O715">
        <v>0</v>
      </c>
      <c r="P715" t="e">
        <v>#DIV/0!</v>
      </c>
      <c r="Q715" t="s">
        <v>107</v>
      </c>
      <c r="R715">
        <v>0</v>
      </c>
      <c r="S715">
        <v>0</v>
      </c>
    </row>
    <row r="716" spans="1:19" ht="14.25">
      <c r="A716">
        <v>15</v>
      </c>
      <c r="B716" t="s">
        <v>184</v>
      </c>
      <c r="C716" s="1036" t="s">
        <v>133</v>
      </c>
      <c r="D716" t="s">
        <v>104</v>
      </c>
      <c r="E716" t="s">
        <v>168</v>
      </c>
      <c r="F716" t="s">
        <v>185</v>
      </c>
      <c r="G716">
        <v>8</v>
      </c>
      <c r="H716" t="s">
        <v>141</v>
      </c>
      <c r="I716">
        <v>4</v>
      </c>
      <c r="J716">
        <v>0</v>
      </c>
      <c r="L716" s="1015">
        <v>0</v>
      </c>
      <c r="N716">
        <v>0</v>
      </c>
      <c r="O716">
        <v>0</v>
      </c>
      <c r="P716" t="e">
        <v>#DIV/0!</v>
      </c>
      <c r="Q716" t="s">
        <v>108</v>
      </c>
      <c r="R716">
        <v>0</v>
      </c>
      <c r="S716">
        <v>0</v>
      </c>
    </row>
    <row r="717" spans="1:19" ht="14.25">
      <c r="A717">
        <v>16</v>
      </c>
      <c r="B717" t="s">
        <v>186</v>
      </c>
      <c r="C717" s="1036" t="s">
        <v>133</v>
      </c>
      <c r="D717" t="s">
        <v>104</v>
      </c>
      <c r="E717" t="s">
        <v>168</v>
      </c>
      <c r="F717" t="s">
        <v>187</v>
      </c>
      <c r="G717">
        <v>8</v>
      </c>
      <c r="H717" t="s">
        <v>141</v>
      </c>
      <c r="I717">
        <v>1</v>
      </c>
      <c r="J717">
        <v>0</v>
      </c>
      <c r="L717" s="1015">
        <v>0</v>
      </c>
      <c r="N717">
        <v>0</v>
      </c>
      <c r="O717">
        <v>0</v>
      </c>
      <c r="P717" t="e">
        <v>#DIV/0!</v>
      </c>
      <c r="Q717" t="s">
        <v>107</v>
      </c>
      <c r="R717">
        <v>0</v>
      </c>
      <c r="S717">
        <v>0</v>
      </c>
    </row>
    <row r="718" spans="1:19" ht="14.25">
      <c r="A718">
        <v>17</v>
      </c>
      <c r="B718" t="s">
        <v>188</v>
      </c>
      <c r="C718" s="1036" t="s">
        <v>133</v>
      </c>
      <c r="D718" t="s">
        <v>104</v>
      </c>
      <c r="E718" t="s">
        <v>168</v>
      </c>
      <c r="F718" t="s">
        <v>189</v>
      </c>
      <c r="G718">
        <v>8</v>
      </c>
      <c r="H718" t="s">
        <v>141</v>
      </c>
      <c r="I718">
        <v>2</v>
      </c>
      <c r="J718">
        <v>0</v>
      </c>
      <c r="L718" s="1015">
        <v>0</v>
      </c>
      <c r="N718">
        <v>0</v>
      </c>
      <c r="O718">
        <v>0</v>
      </c>
      <c r="P718" t="e">
        <v>#DIV/0!</v>
      </c>
      <c r="Q718" t="s">
        <v>108</v>
      </c>
      <c r="R718">
        <v>0</v>
      </c>
      <c r="S718">
        <v>0</v>
      </c>
    </row>
    <row r="719" spans="1:19" ht="14.25">
      <c r="A719">
        <v>18</v>
      </c>
      <c r="B719" t="s">
        <v>190</v>
      </c>
      <c r="C719" s="1036" t="s">
        <v>133</v>
      </c>
      <c r="D719" t="s">
        <v>104</v>
      </c>
      <c r="E719" t="s">
        <v>155</v>
      </c>
      <c r="F719" t="s">
        <v>191</v>
      </c>
      <c r="G719">
        <v>8</v>
      </c>
      <c r="H719" t="s">
        <v>141</v>
      </c>
      <c r="I719">
        <v>2</v>
      </c>
      <c r="J719">
        <v>1</v>
      </c>
      <c r="L719" s="1015">
        <v>0.5</v>
      </c>
      <c r="N719">
        <v>0</v>
      </c>
      <c r="O719">
        <v>0</v>
      </c>
      <c r="P719" t="e">
        <v>#DIV/0!</v>
      </c>
      <c r="Q719" t="s">
        <v>108</v>
      </c>
      <c r="R719">
        <v>-1</v>
      </c>
      <c r="S719">
        <v>0</v>
      </c>
    </row>
    <row r="720" spans="1:19" ht="14.25">
      <c r="A720">
        <v>19</v>
      </c>
      <c r="B720" t="s">
        <v>192</v>
      </c>
      <c r="C720" s="1036" t="s">
        <v>133</v>
      </c>
      <c r="D720" t="s">
        <v>104</v>
      </c>
      <c r="E720" t="s">
        <v>168</v>
      </c>
      <c r="F720" t="s">
        <v>193</v>
      </c>
      <c r="G720">
        <v>8</v>
      </c>
      <c r="H720" t="s">
        <v>141</v>
      </c>
      <c r="I720">
        <v>1</v>
      </c>
      <c r="J720">
        <v>0</v>
      </c>
      <c r="L720" s="1015">
        <v>0</v>
      </c>
      <c r="N720">
        <v>0</v>
      </c>
      <c r="O720">
        <v>0</v>
      </c>
      <c r="P720" t="e">
        <v>#DIV/0!</v>
      </c>
      <c r="Q720" t="s">
        <v>107</v>
      </c>
      <c r="R720">
        <v>0</v>
      </c>
      <c r="S720">
        <v>0</v>
      </c>
    </row>
    <row r="721" spans="1:19" ht="14.25">
      <c r="A721">
        <v>20</v>
      </c>
      <c r="B721" t="s">
        <v>194</v>
      </c>
      <c r="C721" s="1036" t="s">
        <v>133</v>
      </c>
      <c r="D721" t="s">
        <v>104</v>
      </c>
      <c r="E721" t="s">
        <v>168</v>
      </c>
      <c r="F721" t="s">
        <v>195</v>
      </c>
      <c r="G721">
        <v>8</v>
      </c>
      <c r="H721" t="s">
        <v>141</v>
      </c>
      <c r="I721">
        <v>1</v>
      </c>
      <c r="J721">
        <v>0</v>
      </c>
      <c r="L721" s="1015">
        <v>0</v>
      </c>
      <c r="N721">
        <v>0</v>
      </c>
      <c r="O721">
        <v>0</v>
      </c>
      <c r="P721" t="e">
        <v>#DIV/0!</v>
      </c>
      <c r="Q721" t="s">
        <v>107</v>
      </c>
      <c r="R721">
        <v>0</v>
      </c>
      <c r="S721">
        <v>0</v>
      </c>
    </row>
    <row r="722" spans="1:19" ht="14.25">
      <c r="A722">
        <v>21</v>
      </c>
      <c r="B722" t="s">
        <v>196</v>
      </c>
      <c r="C722" s="1036" t="s">
        <v>133</v>
      </c>
      <c r="D722" t="s">
        <v>104</v>
      </c>
      <c r="E722" t="s">
        <v>168</v>
      </c>
      <c r="F722" t="s">
        <v>197</v>
      </c>
      <c r="G722">
        <v>8</v>
      </c>
      <c r="H722" t="s">
        <v>141</v>
      </c>
      <c r="I722">
        <v>2</v>
      </c>
      <c r="J722">
        <v>0</v>
      </c>
      <c r="L722" s="1015">
        <v>0</v>
      </c>
      <c r="N722">
        <v>0</v>
      </c>
      <c r="O722">
        <v>0</v>
      </c>
      <c r="P722" t="e">
        <v>#DIV/0!</v>
      </c>
      <c r="Q722" t="s">
        <v>107</v>
      </c>
      <c r="R722">
        <v>0</v>
      </c>
      <c r="S722">
        <v>0</v>
      </c>
    </row>
    <row r="723" spans="1:19" ht="14.25">
      <c r="A723">
        <v>22</v>
      </c>
      <c r="B723" t="s">
        <v>198</v>
      </c>
      <c r="C723" s="1036" t="s">
        <v>133</v>
      </c>
      <c r="D723" t="s">
        <v>104</v>
      </c>
      <c r="E723" t="s">
        <v>168</v>
      </c>
      <c r="F723" t="s">
        <v>199</v>
      </c>
      <c r="G723">
        <v>8</v>
      </c>
      <c r="H723" t="s">
        <v>141</v>
      </c>
      <c r="I723">
        <v>2</v>
      </c>
      <c r="J723">
        <v>0</v>
      </c>
      <c r="L723" s="1015">
        <v>0</v>
      </c>
      <c r="N723">
        <v>0</v>
      </c>
      <c r="O723">
        <v>0</v>
      </c>
      <c r="P723" t="e">
        <v>#DIV/0!</v>
      </c>
      <c r="Q723" t="s">
        <v>107</v>
      </c>
      <c r="R723">
        <v>0</v>
      </c>
      <c r="S723">
        <v>0</v>
      </c>
    </row>
    <row r="724" spans="1:19" ht="14.25">
      <c r="A724">
        <v>23</v>
      </c>
      <c r="B724" t="s">
        <v>200</v>
      </c>
      <c r="C724" s="1036" t="s">
        <v>133</v>
      </c>
      <c r="D724" t="s">
        <v>104</v>
      </c>
      <c r="E724" t="s">
        <v>176</v>
      </c>
      <c r="F724" t="s">
        <v>201</v>
      </c>
      <c r="G724">
        <v>8</v>
      </c>
      <c r="H724" t="s">
        <v>141</v>
      </c>
      <c r="I724">
        <v>2</v>
      </c>
      <c r="J724">
        <v>1</v>
      </c>
      <c r="L724" s="1015">
        <v>0.5</v>
      </c>
      <c r="N724">
        <v>0</v>
      </c>
      <c r="O724">
        <v>0</v>
      </c>
      <c r="P724" t="e">
        <v>#DIV/0!</v>
      </c>
      <c r="Q724" t="s">
        <v>107</v>
      </c>
      <c r="R724">
        <v>-1</v>
      </c>
      <c r="S724">
        <v>0</v>
      </c>
    </row>
    <row r="725" spans="1:19" ht="14.25">
      <c r="A725">
        <v>24</v>
      </c>
      <c r="B725" t="s">
        <v>202</v>
      </c>
      <c r="C725" s="1036" t="s">
        <v>133</v>
      </c>
      <c r="D725" t="s">
        <v>104</v>
      </c>
      <c r="E725" t="s">
        <v>168</v>
      </c>
      <c r="F725" t="s">
        <v>203</v>
      </c>
      <c r="G725">
        <v>8</v>
      </c>
      <c r="H725" t="s">
        <v>141</v>
      </c>
      <c r="I725">
        <v>1</v>
      </c>
      <c r="J725">
        <v>0</v>
      </c>
      <c r="L725" s="1015">
        <v>0</v>
      </c>
      <c r="N725">
        <v>0</v>
      </c>
      <c r="O725">
        <v>0</v>
      </c>
      <c r="P725" t="e">
        <v>#DIV/0!</v>
      </c>
      <c r="Q725" t="s">
        <v>107</v>
      </c>
      <c r="R725">
        <v>0</v>
      </c>
      <c r="S725">
        <v>0</v>
      </c>
    </row>
    <row r="726" spans="1:19" ht="14.25">
      <c r="A726">
        <v>25</v>
      </c>
      <c r="B726" t="s">
        <v>204</v>
      </c>
      <c r="C726" s="1036" t="s">
        <v>133</v>
      </c>
      <c r="D726" t="s">
        <v>104</v>
      </c>
      <c r="E726" t="s">
        <v>168</v>
      </c>
      <c r="F726" t="s">
        <v>205</v>
      </c>
      <c r="G726">
        <v>8</v>
      </c>
      <c r="H726" t="s">
        <v>141</v>
      </c>
      <c r="I726">
        <v>1</v>
      </c>
      <c r="J726">
        <v>0</v>
      </c>
      <c r="L726" s="1015">
        <v>0</v>
      </c>
      <c r="N726">
        <v>0</v>
      </c>
      <c r="O726">
        <v>0</v>
      </c>
      <c r="P726" t="e">
        <v>#DIV/0!</v>
      </c>
      <c r="Q726" t="s">
        <v>105</v>
      </c>
      <c r="R726">
        <v>0</v>
      </c>
      <c r="S726">
        <v>0</v>
      </c>
    </row>
    <row r="727" spans="1:19" ht="14.25">
      <c r="A727">
        <v>26</v>
      </c>
      <c r="B727" t="s">
        <v>206</v>
      </c>
      <c r="C727" s="1036" t="s">
        <v>133</v>
      </c>
      <c r="D727" t="s">
        <v>104</v>
      </c>
      <c r="E727" t="s">
        <v>168</v>
      </c>
      <c r="F727" t="s">
        <v>207</v>
      </c>
      <c r="G727">
        <v>8</v>
      </c>
      <c r="H727" t="s">
        <v>141</v>
      </c>
      <c r="I727">
        <v>3</v>
      </c>
      <c r="J727">
        <v>0</v>
      </c>
      <c r="L727" s="1015">
        <v>0</v>
      </c>
      <c r="N727">
        <v>0</v>
      </c>
      <c r="O727">
        <v>0</v>
      </c>
      <c r="P727" t="e">
        <v>#DIV/0!</v>
      </c>
      <c r="Q727" t="s">
        <v>107</v>
      </c>
      <c r="R727">
        <v>0</v>
      </c>
      <c r="S727">
        <v>0</v>
      </c>
    </row>
    <row r="728" spans="1:19" ht="14.25">
      <c r="A728">
        <v>27</v>
      </c>
      <c r="B728" t="s">
        <v>208</v>
      </c>
      <c r="C728" s="1036" t="s">
        <v>133</v>
      </c>
      <c r="D728" t="s">
        <v>104</v>
      </c>
      <c r="E728" t="s">
        <v>168</v>
      </c>
      <c r="F728" t="s">
        <v>209</v>
      </c>
      <c r="G728">
        <v>8</v>
      </c>
      <c r="H728" t="s">
        <v>141</v>
      </c>
      <c r="I728">
        <v>1</v>
      </c>
      <c r="J728">
        <v>0</v>
      </c>
      <c r="L728" s="1015">
        <v>0</v>
      </c>
      <c r="N728">
        <v>0</v>
      </c>
      <c r="O728">
        <v>0</v>
      </c>
      <c r="P728" t="e">
        <v>#DIV/0!</v>
      </c>
      <c r="Q728" t="s">
        <v>107</v>
      </c>
      <c r="R728">
        <v>0</v>
      </c>
      <c r="S728">
        <v>0</v>
      </c>
    </row>
    <row r="729" spans="1:19" ht="14.25">
      <c r="A729">
        <v>28</v>
      </c>
      <c r="B729" t="s">
        <v>210</v>
      </c>
      <c r="C729" s="1036" t="s">
        <v>133</v>
      </c>
      <c r="D729" t="s">
        <v>104</v>
      </c>
      <c r="E729" t="s">
        <v>168</v>
      </c>
      <c r="F729" t="s">
        <v>211</v>
      </c>
      <c r="G729">
        <v>8</v>
      </c>
      <c r="H729" t="s">
        <v>141</v>
      </c>
      <c r="I729">
        <v>2</v>
      </c>
      <c r="J729">
        <v>0</v>
      </c>
      <c r="L729" s="1015">
        <v>0</v>
      </c>
      <c r="N729">
        <v>0</v>
      </c>
      <c r="O729">
        <v>0</v>
      </c>
      <c r="P729" t="e">
        <v>#DIV/0!</v>
      </c>
      <c r="Q729" t="s">
        <v>105</v>
      </c>
      <c r="R729">
        <v>0</v>
      </c>
      <c r="S729">
        <v>0</v>
      </c>
    </row>
    <row r="730" spans="1:19" ht="14.25">
      <c r="A730">
        <v>29</v>
      </c>
      <c r="B730" t="s">
        <v>212</v>
      </c>
      <c r="C730" s="1036" t="s">
        <v>133</v>
      </c>
      <c r="D730" t="s">
        <v>104</v>
      </c>
      <c r="E730" t="s">
        <v>168</v>
      </c>
      <c r="F730" t="s">
        <v>213</v>
      </c>
      <c r="G730">
        <v>8</v>
      </c>
      <c r="H730" t="s">
        <v>141</v>
      </c>
      <c r="I730">
        <v>1</v>
      </c>
      <c r="J730">
        <v>0</v>
      </c>
      <c r="L730" s="1015">
        <v>0</v>
      </c>
      <c r="N730">
        <v>0</v>
      </c>
      <c r="O730">
        <v>0</v>
      </c>
      <c r="P730" t="e">
        <v>#DIV/0!</v>
      </c>
      <c r="Q730" t="s">
        <v>105</v>
      </c>
      <c r="R730">
        <v>0</v>
      </c>
      <c r="S730">
        <v>0</v>
      </c>
    </row>
    <row r="731" spans="1:19" ht="14.25">
      <c r="A731">
        <v>30</v>
      </c>
      <c r="B731" t="s">
        <v>214</v>
      </c>
      <c r="C731" s="1036" t="s">
        <v>133</v>
      </c>
      <c r="D731" t="s">
        <v>104</v>
      </c>
      <c r="E731" t="s">
        <v>168</v>
      </c>
      <c r="F731" t="s">
        <v>215</v>
      </c>
      <c r="G731">
        <v>8</v>
      </c>
      <c r="H731" t="s">
        <v>141</v>
      </c>
      <c r="I731">
        <v>2</v>
      </c>
      <c r="J731">
        <v>1</v>
      </c>
      <c r="L731" s="1015">
        <v>0.5</v>
      </c>
      <c r="N731">
        <v>0</v>
      </c>
      <c r="O731">
        <v>0</v>
      </c>
      <c r="P731" t="e">
        <v>#DIV/0!</v>
      </c>
      <c r="Q731" t="s">
        <v>107</v>
      </c>
      <c r="R731">
        <v>-1</v>
      </c>
      <c r="S731">
        <v>0</v>
      </c>
    </row>
    <row r="732" spans="1:19" ht="14.25">
      <c r="A732">
        <v>31</v>
      </c>
      <c r="B732" t="s">
        <v>216</v>
      </c>
      <c r="C732" s="1036" t="s">
        <v>133</v>
      </c>
      <c r="D732" t="s">
        <v>104</v>
      </c>
      <c r="E732" t="s">
        <v>168</v>
      </c>
      <c r="F732" t="s">
        <v>217</v>
      </c>
      <c r="G732">
        <v>8</v>
      </c>
      <c r="H732" t="s">
        <v>141</v>
      </c>
      <c r="I732">
        <v>13</v>
      </c>
      <c r="J732">
        <v>6</v>
      </c>
      <c r="L732" s="1015">
        <v>0.46153846153846156</v>
      </c>
      <c r="N732">
        <v>0</v>
      </c>
      <c r="O732">
        <v>0</v>
      </c>
      <c r="P732" t="e">
        <v>#DIV/0!</v>
      </c>
      <c r="Q732" t="s">
        <v>105</v>
      </c>
      <c r="R732">
        <v>-6</v>
      </c>
      <c r="S732">
        <v>0</v>
      </c>
    </row>
    <row r="733" spans="1:19" ht="14.25">
      <c r="A733">
        <v>32</v>
      </c>
      <c r="B733" t="s">
        <v>218</v>
      </c>
      <c r="C733" s="1036" t="s">
        <v>133</v>
      </c>
      <c r="D733" t="s">
        <v>104</v>
      </c>
      <c r="E733" t="s">
        <v>157</v>
      </c>
      <c r="F733" t="s">
        <v>219</v>
      </c>
      <c r="G733">
        <v>8</v>
      </c>
      <c r="H733" t="s">
        <v>141</v>
      </c>
      <c r="I733">
        <v>1</v>
      </c>
      <c r="J733">
        <v>0</v>
      </c>
      <c r="L733" s="1015">
        <v>0</v>
      </c>
      <c r="N733">
        <v>0</v>
      </c>
      <c r="O733">
        <v>0</v>
      </c>
      <c r="P733" t="e">
        <v>#DIV/0!</v>
      </c>
      <c r="Q733" t="s">
        <v>105</v>
      </c>
      <c r="R733">
        <v>0</v>
      </c>
      <c r="S733">
        <v>0</v>
      </c>
    </row>
    <row r="734" spans="1:19" ht="14.25">
      <c r="A734">
        <v>33</v>
      </c>
      <c r="B734" t="s">
        <v>220</v>
      </c>
      <c r="C734" s="1036" t="s">
        <v>133</v>
      </c>
      <c r="D734" t="s">
        <v>104</v>
      </c>
      <c r="E734" t="s">
        <v>155</v>
      </c>
      <c r="F734" t="s">
        <v>221</v>
      </c>
      <c r="G734">
        <v>8</v>
      </c>
      <c r="H734" t="s">
        <v>141</v>
      </c>
      <c r="I734">
        <v>8</v>
      </c>
      <c r="J734">
        <v>3</v>
      </c>
      <c r="L734" s="1015">
        <v>0.375</v>
      </c>
      <c r="N734">
        <v>3</v>
      </c>
      <c r="O734">
        <v>0</v>
      </c>
      <c r="P734">
        <v>0</v>
      </c>
      <c r="Q734" t="s">
        <v>105</v>
      </c>
      <c r="R734">
        <v>-3</v>
      </c>
      <c r="S734">
        <v>-3</v>
      </c>
    </row>
    <row r="735" spans="1:19" ht="14.25">
      <c r="A735">
        <v>34</v>
      </c>
      <c r="B735" t="s">
        <v>222</v>
      </c>
      <c r="C735" s="1036" t="s">
        <v>133</v>
      </c>
      <c r="D735" t="s">
        <v>104</v>
      </c>
      <c r="E735" t="s">
        <v>168</v>
      </c>
      <c r="F735" t="s">
        <v>223</v>
      </c>
      <c r="G735">
        <v>8</v>
      </c>
      <c r="H735" t="s">
        <v>141</v>
      </c>
      <c r="I735">
        <v>1</v>
      </c>
      <c r="J735">
        <v>0</v>
      </c>
      <c r="L735" s="1015">
        <v>0</v>
      </c>
      <c r="N735">
        <v>0</v>
      </c>
      <c r="O735">
        <v>0</v>
      </c>
      <c r="P735" t="e">
        <v>#DIV/0!</v>
      </c>
      <c r="Q735" t="s">
        <v>105</v>
      </c>
      <c r="R735">
        <v>0</v>
      </c>
      <c r="S735">
        <v>0</v>
      </c>
    </row>
    <row r="736" spans="1:19" ht="14.25">
      <c r="A736">
        <v>35</v>
      </c>
      <c r="B736" t="s">
        <v>224</v>
      </c>
      <c r="C736" s="1036" t="s">
        <v>133</v>
      </c>
      <c r="D736" t="s">
        <v>104</v>
      </c>
      <c r="E736" t="s">
        <v>225</v>
      </c>
      <c r="F736" t="s">
        <v>226</v>
      </c>
      <c r="G736">
        <v>8</v>
      </c>
      <c r="H736" t="s">
        <v>141</v>
      </c>
      <c r="I736">
        <v>4</v>
      </c>
      <c r="J736">
        <v>2</v>
      </c>
      <c r="L736" s="1015">
        <v>0.5</v>
      </c>
      <c r="N736">
        <v>0</v>
      </c>
      <c r="O736">
        <v>0</v>
      </c>
      <c r="P736" t="e">
        <v>#DIV/0!</v>
      </c>
      <c r="Q736" t="s">
        <v>105</v>
      </c>
      <c r="R736">
        <v>-1</v>
      </c>
      <c r="S736">
        <v>0</v>
      </c>
    </row>
    <row r="737" spans="1:19" ht="14.25">
      <c r="A737">
        <v>36</v>
      </c>
      <c r="B737" t="s">
        <v>227</v>
      </c>
      <c r="C737" s="1036" t="s">
        <v>133</v>
      </c>
      <c r="D737" t="s">
        <v>104</v>
      </c>
      <c r="E737" t="s">
        <v>225</v>
      </c>
      <c r="F737" t="s">
        <v>228</v>
      </c>
      <c r="G737">
        <v>8</v>
      </c>
      <c r="H737" t="s">
        <v>141</v>
      </c>
      <c r="I737">
        <v>1</v>
      </c>
      <c r="J737">
        <v>0</v>
      </c>
      <c r="L737" s="1015">
        <v>0</v>
      </c>
      <c r="N737">
        <v>0</v>
      </c>
      <c r="O737">
        <v>0</v>
      </c>
      <c r="P737" t="e">
        <v>#DIV/0!</v>
      </c>
      <c r="Q737" t="s">
        <v>105</v>
      </c>
      <c r="R737">
        <v>0</v>
      </c>
      <c r="S737">
        <v>0</v>
      </c>
    </row>
    <row r="738" spans="1:19" ht="14.25">
      <c r="A738">
        <v>37</v>
      </c>
      <c r="B738" t="s">
        <v>229</v>
      </c>
      <c r="C738" s="1036" t="s">
        <v>133</v>
      </c>
      <c r="D738" t="s">
        <v>104</v>
      </c>
      <c r="E738" t="s">
        <v>225</v>
      </c>
      <c r="F738" t="s">
        <v>230</v>
      </c>
      <c r="G738">
        <v>8</v>
      </c>
      <c r="H738" t="s">
        <v>141</v>
      </c>
      <c r="I738">
        <v>2</v>
      </c>
      <c r="J738">
        <v>1</v>
      </c>
      <c r="L738" s="1015">
        <v>0.5</v>
      </c>
      <c r="N738">
        <v>0</v>
      </c>
      <c r="O738">
        <v>0</v>
      </c>
      <c r="P738" t="e">
        <v>#DIV/0!</v>
      </c>
      <c r="Q738" t="s">
        <v>105</v>
      </c>
      <c r="R738">
        <v>-1</v>
      </c>
      <c r="S738">
        <v>0</v>
      </c>
    </row>
    <row r="739" spans="1:19" ht="14.25">
      <c r="A739">
        <v>38</v>
      </c>
      <c r="B739" t="s">
        <v>231</v>
      </c>
      <c r="C739" s="1036" t="s">
        <v>133</v>
      </c>
      <c r="D739" t="s">
        <v>104</v>
      </c>
      <c r="E739" t="s">
        <v>225</v>
      </c>
      <c r="F739" t="s">
        <v>232</v>
      </c>
      <c r="G739">
        <v>8</v>
      </c>
      <c r="H739" t="s">
        <v>141</v>
      </c>
      <c r="I739">
        <v>1</v>
      </c>
      <c r="J739">
        <v>0</v>
      </c>
      <c r="L739" s="1015">
        <v>0</v>
      </c>
      <c r="N739">
        <v>0</v>
      </c>
      <c r="O739">
        <v>0</v>
      </c>
      <c r="P739" t="e">
        <v>#DIV/0!</v>
      </c>
      <c r="Q739" t="s">
        <v>105</v>
      </c>
      <c r="R739">
        <v>0</v>
      </c>
      <c r="S739">
        <v>0</v>
      </c>
    </row>
    <row r="740" spans="1:19" ht="14.25">
      <c r="A740">
        <v>39</v>
      </c>
      <c r="B740" t="s">
        <v>233</v>
      </c>
      <c r="C740" s="1036" t="s">
        <v>133</v>
      </c>
      <c r="D740" t="s">
        <v>104</v>
      </c>
      <c r="E740" t="s">
        <v>176</v>
      </c>
      <c r="F740" t="s">
        <v>234</v>
      </c>
      <c r="G740">
        <v>8</v>
      </c>
      <c r="H740" t="s">
        <v>141</v>
      </c>
      <c r="I740">
        <v>1</v>
      </c>
      <c r="J740">
        <v>0</v>
      </c>
      <c r="L740" s="1015">
        <v>0</v>
      </c>
      <c r="N740">
        <v>0</v>
      </c>
      <c r="O740">
        <v>0</v>
      </c>
      <c r="P740" t="e">
        <v>#DIV/0!</v>
      </c>
      <c r="Q740" t="s">
        <v>105</v>
      </c>
      <c r="R740">
        <v>0</v>
      </c>
      <c r="S740">
        <v>0</v>
      </c>
    </row>
    <row r="741" spans="1:19" ht="14.25">
      <c r="A741">
        <v>40</v>
      </c>
      <c r="B741" t="s">
        <v>235</v>
      </c>
      <c r="C741" s="1036" t="s">
        <v>133</v>
      </c>
      <c r="D741" t="s">
        <v>104</v>
      </c>
      <c r="E741" t="s">
        <v>236</v>
      </c>
      <c r="F741" t="s">
        <v>237</v>
      </c>
      <c r="G741">
        <v>8</v>
      </c>
      <c r="H741" t="s">
        <v>141</v>
      </c>
      <c r="I741">
        <v>2</v>
      </c>
      <c r="J741">
        <v>1</v>
      </c>
      <c r="L741" s="1015">
        <v>0.5</v>
      </c>
      <c r="N741">
        <v>0</v>
      </c>
      <c r="O741">
        <v>0</v>
      </c>
      <c r="P741" t="e">
        <v>#DIV/0!</v>
      </c>
      <c r="Q741" t="s">
        <v>107</v>
      </c>
      <c r="R741">
        <v>-1</v>
      </c>
      <c r="S741">
        <v>0</v>
      </c>
    </row>
    <row r="742" spans="1:19" ht="14.25">
      <c r="A742">
        <v>41</v>
      </c>
      <c r="B742" t="s">
        <v>238</v>
      </c>
      <c r="C742" s="1036" t="s">
        <v>133</v>
      </c>
      <c r="D742" t="s">
        <v>104</v>
      </c>
      <c r="E742" t="s">
        <v>168</v>
      </c>
      <c r="F742" t="s">
        <v>239</v>
      </c>
      <c r="G742">
        <v>8</v>
      </c>
      <c r="H742" t="s">
        <v>141</v>
      </c>
      <c r="I742">
        <v>1</v>
      </c>
      <c r="J742">
        <v>0</v>
      </c>
      <c r="L742" s="1015">
        <v>0</v>
      </c>
      <c r="N742">
        <v>0</v>
      </c>
      <c r="O742">
        <v>0</v>
      </c>
      <c r="P742" t="e">
        <v>#DIV/0!</v>
      </c>
      <c r="Q742" t="s">
        <v>107</v>
      </c>
      <c r="R742">
        <v>0</v>
      </c>
      <c r="S742">
        <v>0</v>
      </c>
    </row>
    <row r="743" spans="1:19" ht="14.25">
      <c r="A743">
        <v>42</v>
      </c>
      <c r="B743" t="s">
        <v>240</v>
      </c>
      <c r="C743" s="1036" t="s">
        <v>133</v>
      </c>
      <c r="D743" t="s">
        <v>104</v>
      </c>
      <c r="E743" t="s">
        <v>225</v>
      </c>
      <c r="F743" t="s">
        <v>241</v>
      </c>
      <c r="G743">
        <v>8</v>
      </c>
      <c r="H743" t="s">
        <v>141</v>
      </c>
      <c r="I743">
        <v>2</v>
      </c>
      <c r="J743">
        <v>1</v>
      </c>
      <c r="L743" s="1015">
        <v>0.5</v>
      </c>
      <c r="N743">
        <v>0</v>
      </c>
      <c r="O743">
        <v>0</v>
      </c>
      <c r="P743" t="e">
        <v>#DIV/0!</v>
      </c>
      <c r="Q743" t="s">
        <v>107</v>
      </c>
      <c r="R743">
        <v>0</v>
      </c>
      <c r="S743">
        <v>0</v>
      </c>
    </row>
    <row r="744" spans="1:19" ht="14.25">
      <c r="A744">
        <v>43</v>
      </c>
      <c r="B744" t="s">
        <v>242</v>
      </c>
      <c r="C744" s="1036" t="s">
        <v>133</v>
      </c>
      <c r="D744" t="s">
        <v>104</v>
      </c>
      <c r="E744" t="s">
        <v>225</v>
      </c>
      <c r="F744" t="s">
        <v>243</v>
      </c>
      <c r="G744">
        <v>8</v>
      </c>
      <c r="H744" t="s">
        <v>141</v>
      </c>
      <c r="I744">
        <v>2</v>
      </c>
      <c r="J744">
        <v>1</v>
      </c>
      <c r="L744" s="1015">
        <v>0.5</v>
      </c>
      <c r="N744">
        <v>0</v>
      </c>
      <c r="O744">
        <v>0</v>
      </c>
      <c r="P744" t="e">
        <v>#DIV/0!</v>
      </c>
      <c r="Q744" t="s">
        <v>107</v>
      </c>
      <c r="R744">
        <v>-1</v>
      </c>
      <c r="S744">
        <v>0</v>
      </c>
    </row>
    <row r="745" spans="1:19" ht="14.25">
      <c r="A745">
        <v>44</v>
      </c>
      <c r="B745" t="s">
        <v>244</v>
      </c>
      <c r="C745" s="1036" t="s">
        <v>133</v>
      </c>
      <c r="D745" t="s">
        <v>104</v>
      </c>
      <c r="E745" t="s">
        <v>225</v>
      </c>
      <c r="F745" t="s">
        <v>245</v>
      </c>
      <c r="G745">
        <v>8</v>
      </c>
      <c r="H745" t="s">
        <v>141</v>
      </c>
      <c r="I745">
        <v>1</v>
      </c>
      <c r="J745">
        <v>0</v>
      </c>
      <c r="L745" s="1015">
        <v>0</v>
      </c>
      <c r="N745">
        <v>0</v>
      </c>
      <c r="O745">
        <v>0</v>
      </c>
      <c r="P745" t="e">
        <v>#DIV/0!</v>
      </c>
      <c r="Q745" t="s">
        <v>107</v>
      </c>
      <c r="R745">
        <v>0</v>
      </c>
      <c r="S745">
        <v>0</v>
      </c>
    </row>
    <row r="746" spans="1:19" ht="14.25">
      <c r="A746">
        <v>45</v>
      </c>
      <c r="B746" t="s">
        <v>246</v>
      </c>
      <c r="C746" s="1036" t="s">
        <v>133</v>
      </c>
      <c r="D746" t="s">
        <v>104</v>
      </c>
      <c r="E746" t="s">
        <v>176</v>
      </c>
      <c r="F746" t="s">
        <v>247</v>
      </c>
      <c r="G746">
        <v>8</v>
      </c>
      <c r="H746" t="s">
        <v>141</v>
      </c>
      <c r="I746">
        <v>1</v>
      </c>
      <c r="J746">
        <v>0</v>
      </c>
      <c r="L746" s="1015">
        <v>0</v>
      </c>
      <c r="N746">
        <v>0</v>
      </c>
      <c r="O746">
        <v>0</v>
      </c>
      <c r="P746" t="e">
        <v>#DIV/0!</v>
      </c>
      <c r="Q746" t="s">
        <v>107</v>
      </c>
      <c r="R746">
        <v>0</v>
      </c>
      <c r="S746">
        <v>0</v>
      </c>
    </row>
    <row r="747" spans="1:19" ht="14.25">
      <c r="A747">
        <v>46</v>
      </c>
      <c r="B747" t="s">
        <v>248</v>
      </c>
      <c r="C747" s="1036" t="s">
        <v>133</v>
      </c>
      <c r="D747" t="s">
        <v>104</v>
      </c>
      <c r="E747" t="s">
        <v>236</v>
      </c>
      <c r="F747" t="s">
        <v>249</v>
      </c>
      <c r="G747">
        <v>8</v>
      </c>
      <c r="H747" t="s">
        <v>141</v>
      </c>
      <c r="I747">
        <v>2</v>
      </c>
      <c r="J747">
        <v>0</v>
      </c>
      <c r="L747" s="1015">
        <v>0</v>
      </c>
      <c r="N747">
        <v>0</v>
      </c>
      <c r="O747">
        <v>0</v>
      </c>
      <c r="P747" t="e">
        <v>#DIV/0!</v>
      </c>
      <c r="Q747" t="s">
        <v>107</v>
      </c>
      <c r="R747">
        <v>0</v>
      </c>
      <c r="S747">
        <v>0</v>
      </c>
    </row>
    <row r="748" spans="1:19" ht="14.25">
      <c r="A748">
        <v>47</v>
      </c>
      <c r="B748" t="s">
        <v>250</v>
      </c>
      <c r="C748" s="1036" t="s">
        <v>133</v>
      </c>
      <c r="D748" t="s">
        <v>104</v>
      </c>
      <c r="E748" t="s">
        <v>236</v>
      </c>
      <c r="F748" t="s">
        <v>251</v>
      </c>
      <c r="G748">
        <v>8</v>
      </c>
      <c r="H748" t="s">
        <v>141</v>
      </c>
      <c r="I748">
        <v>1</v>
      </c>
      <c r="J748">
        <v>1</v>
      </c>
      <c r="L748" s="1015">
        <v>1</v>
      </c>
      <c r="N748">
        <v>0</v>
      </c>
      <c r="O748">
        <v>0</v>
      </c>
      <c r="P748" t="e">
        <v>#DIV/0!</v>
      </c>
      <c r="Q748" t="s">
        <v>107</v>
      </c>
      <c r="R748">
        <v>-1</v>
      </c>
      <c r="S748">
        <v>0</v>
      </c>
    </row>
    <row r="749" spans="1:19" ht="14.25">
      <c r="A749">
        <v>48</v>
      </c>
      <c r="B749" t="s">
        <v>252</v>
      </c>
      <c r="C749" s="1036" t="s">
        <v>133</v>
      </c>
      <c r="D749" t="s">
        <v>104</v>
      </c>
      <c r="E749" t="s">
        <v>236</v>
      </c>
      <c r="F749" t="s">
        <v>253</v>
      </c>
      <c r="G749">
        <v>8</v>
      </c>
      <c r="H749" t="s">
        <v>141</v>
      </c>
      <c r="I749">
        <v>2</v>
      </c>
      <c r="J749">
        <v>1</v>
      </c>
      <c r="L749" s="1015">
        <v>0.5</v>
      </c>
      <c r="N749">
        <v>0</v>
      </c>
      <c r="O749">
        <v>0</v>
      </c>
      <c r="P749" t="e">
        <v>#DIV/0!</v>
      </c>
      <c r="Q749" t="s">
        <v>107</v>
      </c>
      <c r="R749">
        <v>-1</v>
      </c>
      <c r="S749">
        <v>0</v>
      </c>
    </row>
    <row r="750" spans="1:19" ht="14.25">
      <c r="A750">
        <v>49</v>
      </c>
      <c r="B750" t="s">
        <v>254</v>
      </c>
      <c r="C750" s="1036" t="s">
        <v>133</v>
      </c>
      <c r="D750" t="s">
        <v>104</v>
      </c>
      <c r="E750" t="s">
        <v>225</v>
      </c>
      <c r="F750" t="s">
        <v>255</v>
      </c>
      <c r="G750">
        <v>8</v>
      </c>
      <c r="H750" t="s">
        <v>141</v>
      </c>
      <c r="I750">
        <v>4</v>
      </c>
      <c r="J750">
        <v>2</v>
      </c>
      <c r="L750" s="1015">
        <v>0.5</v>
      </c>
      <c r="N750">
        <v>0</v>
      </c>
      <c r="O750">
        <v>0</v>
      </c>
      <c r="P750" t="e">
        <v>#DIV/0!</v>
      </c>
      <c r="Q750" t="s">
        <v>109</v>
      </c>
      <c r="R750">
        <v>-1</v>
      </c>
      <c r="S750">
        <v>0</v>
      </c>
    </row>
    <row r="751" spans="1:19" ht="14.25">
      <c r="A751">
        <v>50</v>
      </c>
      <c r="B751" t="s">
        <v>256</v>
      </c>
      <c r="C751" s="1036" t="s">
        <v>133</v>
      </c>
      <c r="D751" t="s">
        <v>104</v>
      </c>
      <c r="E751" t="s">
        <v>225</v>
      </c>
      <c r="F751" t="s">
        <v>257</v>
      </c>
      <c r="G751">
        <v>8</v>
      </c>
      <c r="H751" t="s">
        <v>141</v>
      </c>
      <c r="I751">
        <v>4</v>
      </c>
      <c r="J751">
        <v>2</v>
      </c>
      <c r="L751" s="1015">
        <v>0.5</v>
      </c>
      <c r="N751">
        <v>0</v>
      </c>
      <c r="O751">
        <v>0</v>
      </c>
      <c r="P751" t="e">
        <v>#DIV/0!</v>
      </c>
      <c r="Q751" t="s">
        <v>109</v>
      </c>
      <c r="R751">
        <v>-1</v>
      </c>
      <c r="S751">
        <v>0</v>
      </c>
    </row>
    <row r="752" spans="1:19" ht="14.25">
      <c r="A752">
        <v>51</v>
      </c>
      <c r="B752" t="s">
        <v>258</v>
      </c>
      <c r="C752" s="1036" t="s">
        <v>133</v>
      </c>
      <c r="D752" t="s">
        <v>104</v>
      </c>
      <c r="E752" t="s">
        <v>236</v>
      </c>
      <c r="F752" t="s">
        <v>259</v>
      </c>
      <c r="G752">
        <v>8</v>
      </c>
      <c r="H752" t="s">
        <v>141</v>
      </c>
      <c r="I752">
        <v>4</v>
      </c>
      <c r="J752">
        <v>2</v>
      </c>
      <c r="L752" s="1015">
        <v>0.5</v>
      </c>
      <c r="N752">
        <v>0</v>
      </c>
      <c r="O752">
        <v>0</v>
      </c>
      <c r="P752" t="e">
        <v>#DIV/0!</v>
      </c>
      <c r="Q752" t="s">
        <v>109</v>
      </c>
      <c r="R752">
        <v>-2</v>
      </c>
      <c r="S752">
        <v>0</v>
      </c>
    </row>
    <row r="753" spans="1:19" ht="14.25">
      <c r="A753">
        <v>52</v>
      </c>
      <c r="B753" t="s">
        <v>260</v>
      </c>
      <c r="C753" s="1036" t="s">
        <v>133</v>
      </c>
      <c r="D753" t="s">
        <v>104</v>
      </c>
      <c r="E753" t="s">
        <v>225</v>
      </c>
      <c r="F753" t="s">
        <v>261</v>
      </c>
      <c r="G753">
        <v>8</v>
      </c>
      <c r="H753" t="s">
        <v>141</v>
      </c>
      <c r="I753">
        <v>12</v>
      </c>
      <c r="J753">
        <v>8</v>
      </c>
      <c r="L753" s="1015">
        <v>0.66666666666666663</v>
      </c>
      <c r="N753">
        <v>1</v>
      </c>
      <c r="O753">
        <v>0</v>
      </c>
      <c r="P753">
        <v>0</v>
      </c>
      <c r="Q753" t="s">
        <v>109</v>
      </c>
      <c r="R753">
        <v>-5</v>
      </c>
      <c r="S753">
        <v>-1</v>
      </c>
    </row>
    <row r="754" spans="1:19" ht="14.25">
      <c r="A754">
        <v>53</v>
      </c>
      <c r="B754" t="s">
        <v>262</v>
      </c>
      <c r="C754" s="1036" t="s">
        <v>133</v>
      </c>
      <c r="D754" t="s">
        <v>104</v>
      </c>
      <c r="E754" t="s">
        <v>225</v>
      </c>
      <c r="F754" t="s">
        <v>263</v>
      </c>
      <c r="G754">
        <v>8</v>
      </c>
      <c r="H754" t="s">
        <v>141</v>
      </c>
      <c r="I754">
        <v>2</v>
      </c>
      <c r="J754">
        <v>1</v>
      </c>
      <c r="L754" s="1015">
        <v>0.5</v>
      </c>
      <c r="N754">
        <v>0</v>
      </c>
      <c r="O754">
        <v>0</v>
      </c>
      <c r="P754" t="e">
        <v>#DIV/0!</v>
      </c>
      <c r="Q754" t="s">
        <v>109</v>
      </c>
      <c r="R754">
        <v>-1</v>
      </c>
      <c r="S754">
        <v>0</v>
      </c>
    </row>
    <row r="755" spans="1:19" ht="14.25">
      <c r="A755">
        <v>54</v>
      </c>
      <c r="B755" t="s">
        <v>264</v>
      </c>
      <c r="C755" s="1036" t="s">
        <v>133</v>
      </c>
      <c r="D755" t="s">
        <v>104</v>
      </c>
      <c r="E755" t="s">
        <v>225</v>
      </c>
      <c r="F755" t="s">
        <v>265</v>
      </c>
      <c r="G755">
        <v>8</v>
      </c>
      <c r="H755" t="s">
        <v>141</v>
      </c>
      <c r="I755">
        <v>4</v>
      </c>
      <c r="J755">
        <v>2</v>
      </c>
      <c r="L755" s="1015">
        <v>0.5</v>
      </c>
      <c r="N755">
        <v>0</v>
      </c>
      <c r="O755">
        <v>0</v>
      </c>
      <c r="P755" t="e">
        <v>#DIV/0!</v>
      </c>
      <c r="Q755" t="s">
        <v>109</v>
      </c>
      <c r="R755">
        <v>-1</v>
      </c>
      <c r="S755">
        <v>0</v>
      </c>
    </row>
    <row r="756" spans="1:19" ht="14.25">
      <c r="A756">
        <v>55</v>
      </c>
      <c r="B756" t="s">
        <v>266</v>
      </c>
      <c r="C756" s="1036" t="s">
        <v>133</v>
      </c>
      <c r="D756" t="s">
        <v>104</v>
      </c>
      <c r="E756" t="s">
        <v>173</v>
      </c>
      <c r="F756" t="s">
        <v>267</v>
      </c>
      <c r="G756">
        <v>8</v>
      </c>
      <c r="H756" t="s">
        <v>141</v>
      </c>
      <c r="I756">
        <v>4</v>
      </c>
      <c r="J756">
        <v>2</v>
      </c>
      <c r="L756" s="1015">
        <v>0.5</v>
      </c>
      <c r="N756">
        <v>0</v>
      </c>
      <c r="O756">
        <v>0</v>
      </c>
      <c r="P756" t="e">
        <v>#DIV/0!</v>
      </c>
      <c r="Q756" t="s">
        <v>109</v>
      </c>
      <c r="R756">
        <v>-1</v>
      </c>
      <c r="S756">
        <v>0</v>
      </c>
    </row>
    <row r="757" spans="1:19" ht="14.25">
      <c r="A757">
        <v>56</v>
      </c>
      <c r="B757" t="s">
        <v>268</v>
      </c>
      <c r="C757" s="1036" t="s">
        <v>133</v>
      </c>
      <c r="D757" t="s">
        <v>104</v>
      </c>
      <c r="E757" t="s">
        <v>225</v>
      </c>
      <c r="F757" t="s">
        <v>269</v>
      </c>
      <c r="G757">
        <v>8</v>
      </c>
      <c r="H757" t="s">
        <v>141</v>
      </c>
      <c r="I757">
        <v>4</v>
      </c>
      <c r="J757">
        <v>2</v>
      </c>
      <c r="L757" s="1015">
        <v>0.5</v>
      </c>
      <c r="N757">
        <v>0</v>
      </c>
      <c r="O757">
        <v>0</v>
      </c>
      <c r="P757" t="e">
        <v>#DIV/0!</v>
      </c>
      <c r="Q757" t="s">
        <v>109</v>
      </c>
      <c r="R757">
        <v>-1</v>
      </c>
      <c r="S757">
        <v>0</v>
      </c>
    </row>
    <row r="758" spans="1:19" ht="14.25">
      <c r="A758">
        <v>57</v>
      </c>
      <c r="B758" t="s">
        <v>270</v>
      </c>
      <c r="C758" s="1036" t="s">
        <v>133</v>
      </c>
      <c r="D758" t="s">
        <v>104</v>
      </c>
      <c r="E758" t="s">
        <v>236</v>
      </c>
      <c r="F758" t="s">
        <v>271</v>
      </c>
      <c r="G758">
        <v>8</v>
      </c>
      <c r="H758" t="s">
        <v>141</v>
      </c>
      <c r="I758">
        <v>4</v>
      </c>
      <c r="J758">
        <v>2</v>
      </c>
      <c r="L758" s="1015">
        <v>0.5</v>
      </c>
      <c r="N758">
        <v>0</v>
      </c>
      <c r="O758">
        <v>0</v>
      </c>
      <c r="P758" t="e">
        <v>#DIV/0!</v>
      </c>
      <c r="Q758" t="s">
        <v>109</v>
      </c>
      <c r="R758">
        <v>-2</v>
      </c>
      <c r="S758">
        <v>0</v>
      </c>
    </row>
    <row r="759" spans="1:19" ht="14.25">
      <c r="A759">
        <v>58</v>
      </c>
      <c r="B759" t="s">
        <v>272</v>
      </c>
      <c r="C759" s="1036" t="s">
        <v>133</v>
      </c>
      <c r="D759" t="s">
        <v>104</v>
      </c>
      <c r="E759" t="s">
        <v>236</v>
      </c>
      <c r="F759" t="s">
        <v>273</v>
      </c>
      <c r="G759">
        <v>8</v>
      </c>
      <c r="H759" t="s">
        <v>141</v>
      </c>
      <c r="I759">
        <v>4</v>
      </c>
      <c r="J759">
        <v>2</v>
      </c>
      <c r="L759" s="1015">
        <v>0.5</v>
      </c>
      <c r="N759">
        <v>0</v>
      </c>
      <c r="O759">
        <v>0</v>
      </c>
      <c r="P759" t="e">
        <v>#DIV/0!</v>
      </c>
      <c r="Q759" t="s">
        <v>109</v>
      </c>
      <c r="R759">
        <v>-2</v>
      </c>
      <c r="S759">
        <v>0</v>
      </c>
    </row>
    <row r="760" spans="1:19" ht="14.25">
      <c r="A760">
        <v>59</v>
      </c>
      <c r="B760" t="s">
        <v>274</v>
      </c>
      <c r="C760" s="1036" t="s">
        <v>133</v>
      </c>
      <c r="D760" t="s">
        <v>104</v>
      </c>
      <c r="E760" t="s">
        <v>225</v>
      </c>
      <c r="F760" t="s">
        <v>275</v>
      </c>
      <c r="G760">
        <v>8</v>
      </c>
      <c r="H760" t="s">
        <v>141</v>
      </c>
      <c r="I760">
        <v>2</v>
      </c>
      <c r="J760">
        <v>1</v>
      </c>
      <c r="L760" s="1015">
        <v>0.5</v>
      </c>
      <c r="N760">
        <v>0</v>
      </c>
      <c r="O760">
        <v>0</v>
      </c>
      <c r="P760" t="e">
        <v>#DIV/0!</v>
      </c>
      <c r="Q760" t="s">
        <v>109</v>
      </c>
      <c r="R760">
        <v>-1</v>
      </c>
      <c r="S760">
        <v>0</v>
      </c>
    </row>
    <row r="761" spans="1:19" ht="14.25">
      <c r="A761">
        <v>60</v>
      </c>
      <c r="B761" t="s">
        <v>276</v>
      </c>
      <c r="C761" s="1036" t="s">
        <v>133</v>
      </c>
      <c r="D761" t="s">
        <v>104</v>
      </c>
      <c r="E761" t="s">
        <v>236</v>
      </c>
      <c r="F761" t="s">
        <v>277</v>
      </c>
      <c r="G761">
        <v>8</v>
      </c>
      <c r="H761" t="s">
        <v>141</v>
      </c>
      <c r="I761">
        <v>4</v>
      </c>
      <c r="J761">
        <v>2</v>
      </c>
      <c r="L761" s="1015">
        <v>0.5</v>
      </c>
      <c r="N761">
        <v>0</v>
      </c>
      <c r="O761">
        <v>0</v>
      </c>
      <c r="P761" t="e">
        <v>#DIV/0!</v>
      </c>
      <c r="Q761" t="s">
        <v>109</v>
      </c>
      <c r="R761">
        <v>-2</v>
      </c>
      <c r="S761">
        <v>0</v>
      </c>
    </row>
    <row r="762" spans="1:19" ht="14.25">
      <c r="A762">
        <v>61</v>
      </c>
      <c r="B762" t="s">
        <v>278</v>
      </c>
      <c r="C762" s="1036" t="s">
        <v>133</v>
      </c>
      <c r="D762" t="s">
        <v>104</v>
      </c>
      <c r="E762" t="s">
        <v>173</v>
      </c>
      <c r="F762" t="s">
        <v>279</v>
      </c>
      <c r="G762">
        <v>8</v>
      </c>
      <c r="H762" t="s">
        <v>141</v>
      </c>
      <c r="I762">
        <v>4</v>
      </c>
      <c r="J762">
        <v>2</v>
      </c>
      <c r="L762" s="1015">
        <v>0.5</v>
      </c>
      <c r="N762">
        <v>0</v>
      </c>
      <c r="O762">
        <v>0</v>
      </c>
      <c r="P762" t="e">
        <v>#DIV/0!</v>
      </c>
      <c r="Q762" t="s">
        <v>109</v>
      </c>
      <c r="R762">
        <v>-2</v>
      </c>
      <c r="S762">
        <v>0</v>
      </c>
    </row>
    <row r="763" spans="1:19" ht="14.25">
      <c r="A763">
        <v>62</v>
      </c>
      <c r="B763" t="s">
        <v>280</v>
      </c>
      <c r="C763" s="1036" t="s">
        <v>133</v>
      </c>
      <c r="D763" t="s">
        <v>104</v>
      </c>
      <c r="E763" t="s">
        <v>225</v>
      </c>
      <c r="F763" t="s">
        <v>281</v>
      </c>
      <c r="G763">
        <v>8</v>
      </c>
      <c r="H763" t="s">
        <v>141</v>
      </c>
      <c r="I763">
        <v>4</v>
      </c>
      <c r="J763">
        <v>2</v>
      </c>
      <c r="L763" s="1015">
        <v>0.5</v>
      </c>
      <c r="N763">
        <v>0</v>
      </c>
      <c r="O763">
        <v>0</v>
      </c>
      <c r="P763" t="e">
        <v>#DIV/0!</v>
      </c>
      <c r="Q763" t="s">
        <v>110</v>
      </c>
      <c r="R763">
        <v>-1</v>
      </c>
      <c r="S763">
        <v>0</v>
      </c>
    </row>
    <row r="764" spans="1:19" ht="14.25">
      <c r="A764">
        <v>63</v>
      </c>
      <c r="B764" t="s">
        <v>282</v>
      </c>
      <c r="C764" s="1036" t="s">
        <v>133</v>
      </c>
      <c r="D764" t="s">
        <v>104</v>
      </c>
      <c r="E764" t="s">
        <v>225</v>
      </c>
      <c r="F764" t="s">
        <v>283</v>
      </c>
      <c r="G764">
        <v>8</v>
      </c>
      <c r="H764" t="s">
        <v>141</v>
      </c>
      <c r="I764">
        <v>2</v>
      </c>
      <c r="J764">
        <v>1</v>
      </c>
      <c r="L764" s="1015">
        <v>0.5</v>
      </c>
      <c r="N764">
        <v>0</v>
      </c>
      <c r="O764">
        <v>0</v>
      </c>
      <c r="P764" t="e">
        <v>#DIV/0!</v>
      </c>
      <c r="Q764" t="s">
        <v>110</v>
      </c>
      <c r="R764">
        <v>-1</v>
      </c>
      <c r="S764">
        <v>0</v>
      </c>
    </row>
    <row r="765" spans="1:19" ht="14.25">
      <c r="A765">
        <v>64</v>
      </c>
      <c r="B765" t="s">
        <v>284</v>
      </c>
      <c r="C765" s="1036" t="s">
        <v>133</v>
      </c>
      <c r="D765" t="s">
        <v>104</v>
      </c>
      <c r="E765" t="s">
        <v>157</v>
      </c>
      <c r="F765" t="s">
        <v>285</v>
      </c>
      <c r="G765">
        <v>8</v>
      </c>
      <c r="H765" t="s">
        <v>141</v>
      </c>
      <c r="I765">
        <v>1</v>
      </c>
      <c r="J765">
        <v>0</v>
      </c>
      <c r="L765" s="1015">
        <v>0</v>
      </c>
      <c r="N765">
        <v>0</v>
      </c>
      <c r="O765">
        <v>0</v>
      </c>
      <c r="P765" t="e">
        <v>#DIV/0!</v>
      </c>
      <c r="Q765" t="s">
        <v>110</v>
      </c>
      <c r="R765">
        <v>0</v>
      </c>
      <c r="S765">
        <v>0</v>
      </c>
    </row>
    <row r="766" spans="1:19" ht="14.25">
      <c r="A766">
        <v>65</v>
      </c>
      <c r="B766" t="s">
        <v>286</v>
      </c>
      <c r="C766" s="1036" t="s">
        <v>133</v>
      </c>
      <c r="D766" t="s">
        <v>104</v>
      </c>
      <c r="E766" t="s">
        <v>157</v>
      </c>
      <c r="F766" t="s">
        <v>287</v>
      </c>
      <c r="G766">
        <v>8</v>
      </c>
      <c r="H766" t="s">
        <v>141</v>
      </c>
      <c r="I766">
        <v>7</v>
      </c>
      <c r="J766">
        <v>4</v>
      </c>
      <c r="L766" s="1015">
        <v>0.5714285714285714</v>
      </c>
      <c r="N766">
        <v>0</v>
      </c>
      <c r="O766">
        <v>0</v>
      </c>
      <c r="P766" t="e">
        <v>#DIV/0!</v>
      </c>
      <c r="Q766" t="s">
        <v>110</v>
      </c>
      <c r="R766">
        <v>0</v>
      </c>
      <c r="S766">
        <v>0</v>
      </c>
    </row>
    <row r="767" spans="1:19" ht="14.25">
      <c r="A767">
        <v>66</v>
      </c>
      <c r="B767" t="s">
        <v>288</v>
      </c>
      <c r="C767" s="1036" t="s">
        <v>133</v>
      </c>
      <c r="D767" t="s">
        <v>104</v>
      </c>
      <c r="E767" t="s">
        <v>157</v>
      </c>
      <c r="F767" t="s">
        <v>289</v>
      </c>
      <c r="G767">
        <v>8</v>
      </c>
      <c r="H767" t="s">
        <v>141</v>
      </c>
      <c r="I767">
        <v>1</v>
      </c>
      <c r="J767">
        <v>0</v>
      </c>
      <c r="L767" s="1015">
        <v>0</v>
      </c>
      <c r="N767">
        <v>0</v>
      </c>
      <c r="O767">
        <v>0</v>
      </c>
      <c r="P767" t="e">
        <v>#DIV/0!</v>
      </c>
      <c r="Q767" t="s">
        <v>110</v>
      </c>
      <c r="R767">
        <v>0</v>
      </c>
      <c r="S767">
        <v>0</v>
      </c>
    </row>
    <row r="768" spans="1:19" ht="14.25">
      <c r="A768">
        <v>67</v>
      </c>
      <c r="B768" t="s">
        <v>290</v>
      </c>
      <c r="C768" s="1036" t="s">
        <v>133</v>
      </c>
      <c r="D768" t="s">
        <v>104</v>
      </c>
      <c r="E768" t="s">
        <v>157</v>
      </c>
      <c r="F768" t="s">
        <v>291</v>
      </c>
      <c r="G768">
        <v>8</v>
      </c>
      <c r="H768" t="s">
        <v>141</v>
      </c>
      <c r="I768">
        <v>7</v>
      </c>
      <c r="J768">
        <v>5</v>
      </c>
      <c r="L768" s="1015">
        <v>0.7142857142857143</v>
      </c>
      <c r="N768">
        <v>0</v>
      </c>
      <c r="O768">
        <v>0</v>
      </c>
      <c r="P768" t="e">
        <v>#DIV/0!</v>
      </c>
      <c r="Q768" t="s">
        <v>110</v>
      </c>
      <c r="R768">
        <v>-5</v>
      </c>
      <c r="S768">
        <v>0</v>
      </c>
    </row>
    <row r="769" spans="1:19" ht="14.25">
      <c r="A769">
        <v>68</v>
      </c>
      <c r="B769" t="s">
        <v>292</v>
      </c>
      <c r="C769" s="1036" t="s">
        <v>133</v>
      </c>
      <c r="D769" t="s">
        <v>104</v>
      </c>
      <c r="E769" t="s">
        <v>157</v>
      </c>
      <c r="F769" t="s">
        <v>293</v>
      </c>
      <c r="G769">
        <v>8</v>
      </c>
      <c r="H769" t="s">
        <v>141</v>
      </c>
      <c r="I769">
        <v>28</v>
      </c>
      <c r="J769">
        <v>21</v>
      </c>
      <c r="L769" s="1015">
        <v>0.75</v>
      </c>
      <c r="N769">
        <v>1</v>
      </c>
      <c r="O769">
        <v>0</v>
      </c>
      <c r="P769">
        <v>0</v>
      </c>
      <c r="Q769" t="s">
        <v>110</v>
      </c>
      <c r="R769">
        <v>-19</v>
      </c>
      <c r="S769">
        <v>-1</v>
      </c>
    </row>
    <row r="770" spans="1:19" ht="14.25">
      <c r="A770">
        <v>69</v>
      </c>
      <c r="B770" t="s">
        <v>294</v>
      </c>
      <c r="C770" s="1036" t="s">
        <v>133</v>
      </c>
      <c r="D770" t="s">
        <v>104</v>
      </c>
      <c r="E770" t="s">
        <v>157</v>
      </c>
      <c r="F770" t="s">
        <v>295</v>
      </c>
      <c r="G770">
        <v>8</v>
      </c>
      <c r="H770" t="s">
        <v>141</v>
      </c>
      <c r="I770">
        <v>1</v>
      </c>
      <c r="J770">
        <v>0</v>
      </c>
      <c r="L770" s="1015">
        <v>0</v>
      </c>
      <c r="N770">
        <v>0</v>
      </c>
      <c r="O770">
        <v>0</v>
      </c>
      <c r="P770" t="e">
        <v>#DIV/0!</v>
      </c>
      <c r="Q770" t="s">
        <v>110</v>
      </c>
      <c r="R770">
        <v>0</v>
      </c>
      <c r="S770">
        <v>0</v>
      </c>
    </row>
    <row r="771" spans="1:19" ht="14.25">
      <c r="A771">
        <v>70</v>
      </c>
      <c r="B771" t="s">
        <v>296</v>
      </c>
      <c r="C771" s="1036" t="s">
        <v>133</v>
      </c>
      <c r="D771" t="s">
        <v>104</v>
      </c>
      <c r="E771" t="s">
        <v>157</v>
      </c>
      <c r="F771" t="s">
        <v>297</v>
      </c>
      <c r="G771">
        <v>8</v>
      </c>
      <c r="H771" t="s">
        <v>141</v>
      </c>
      <c r="I771">
        <v>3</v>
      </c>
      <c r="J771">
        <v>2</v>
      </c>
      <c r="L771" s="1015">
        <v>0.66666666666666663</v>
      </c>
      <c r="N771">
        <v>0</v>
      </c>
      <c r="O771">
        <v>0</v>
      </c>
      <c r="P771" t="e">
        <v>#DIV/0!</v>
      </c>
      <c r="Q771" t="s">
        <v>110</v>
      </c>
      <c r="R771">
        <v>-2</v>
      </c>
      <c r="S771">
        <v>0</v>
      </c>
    </row>
    <row r="772" spans="1:19" ht="14.25">
      <c r="A772">
        <v>71</v>
      </c>
      <c r="B772" t="s">
        <v>298</v>
      </c>
      <c r="C772" s="1036" t="s">
        <v>133</v>
      </c>
      <c r="D772" t="s">
        <v>104</v>
      </c>
      <c r="E772" t="s">
        <v>157</v>
      </c>
      <c r="F772" t="s">
        <v>299</v>
      </c>
      <c r="G772">
        <v>8</v>
      </c>
      <c r="H772" t="s">
        <v>141</v>
      </c>
      <c r="I772">
        <v>4</v>
      </c>
      <c r="J772">
        <v>1</v>
      </c>
      <c r="L772" s="1015">
        <v>0.25</v>
      </c>
      <c r="N772">
        <v>0</v>
      </c>
      <c r="O772">
        <v>0</v>
      </c>
      <c r="P772" t="e">
        <v>#DIV/0!</v>
      </c>
      <c r="Q772" t="s">
        <v>110</v>
      </c>
      <c r="R772">
        <v>-1</v>
      </c>
      <c r="S772">
        <v>0</v>
      </c>
    </row>
    <row r="773" spans="1:19" ht="14.25">
      <c r="A773">
        <v>72</v>
      </c>
      <c r="B773" t="s">
        <v>300</v>
      </c>
      <c r="C773" s="1036" t="s">
        <v>133</v>
      </c>
      <c r="D773" t="s">
        <v>104</v>
      </c>
      <c r="E773" t="s">
        <v>157</v>
      </c>
      <c r="F773" t="s">
        <v>301</v>
      </c>
      <c r="G773">
        <v>8</v>
      </c>
      <c r="H773" t="s">
        <v>141</v>
      </c>
      <c r="I773">
        <v>1</v>
      </c>
      <c r="J773">
        <v>1</v>
      </c>
      <c r="L773" s="1015">
        <v>1</v>
      </c>
      <c r="N773">
        <v>0</v>
      </c>
      <c r="O773">
        <v>0</v>
      </c>
      <c r="P773" t="e">
        <v>#DIV/0!</v>
      </c>
      <c r="Q773" t="s">
        <v>110</v>
      </c>
      <c r="R773">
        <v>-1</v>
      </c>
      <c r="S773">
        <v>0</v>
      </c>
    </row>
    <row r="774" spans="1:19" ht="14.25">
      <c r="A774">
        <v>73</v>
      </c>
      <c r="B774" t="s">
        <v>302</v>
      </c>
      <c r="C774" s="1036" t="s">
        <v>133</v>
      </c>
      <c r="D774" t="s">
        <v>104</v>
      </c>
      <c r="E774" t="s">
        <v>157</v>
      </c>
      <c r="F774" t="s">
        <v>303</v>
      </c>
      <c r="G774">
        <v>8</v>
      </c>
      <c r="H774" t="s">
        <v>141</v>
      </c>
      <c r="I774">
        <v>1</v>
      </c>
      <c r="J774">
        <v>1</v>
      </c>
      <c r="L774" s="1015">
        <v>1</v>
      </c>
      <c r="N774">
        <v>1</v>
      </c>
      <c r="O774">
        <v>0</v>
      </c>
      <c r="P774">
        <v>0</v>
      </c>
      <c r="Q774" t="s">
        <v>110</v>
      </c>
      <c r="R774">
        <v>-1</v>
      </c>
      <c r="S774">
        <v>-1</v>
      </c>
    </row>
    <row r="775" spans="1:19" ht="14.25">
      <c r="A775">
        <v>74</v>
      </c>
      <c r="B775" t="s">
        <v>304</v>
      </c>
      <c r="C775" s="1036" t="s">
        <v>133</v>
      </c>
      <c r="D775" t="s">
        <v>104</v>
      </c>
      <c r="E775" t="s">
        <v>157</v>
      </c>
      <c r="F775" t="s">
        <v>305</v>
      </c>
      <c r="G775">
        <v>8</v>
      </c>
      <c r="H775" t="s">
        <v>141</v>
      </c>
      <c r="I775">
        <v>8</v>
      </c>
      <c r="J775">
        <v>1</v>
      </c>
      <c r="L775" s="1015">
        <v>0.125</v>
      </c>
      <c r="N775">
        <v>0</v>
      </c>
      <c r="O775">
        <v>0</v>
      </c>
      <c r="P775" t="e">
        <v>#DIV/0!</v>
      </c>
      <c r="Q775" t="s">
        <v>110</v>
      </c>
      <c r="R775">
        <v>1</v>
      </c>
      <c r="S775">
        <v>0</v>
      </c>
    </row>
    <row r="776" spans="1:19" ht="14.25">
      <c r="A776">
        <v>75</v>
      </c>
      <c r="B776" t="s">
        <v>306</v>
      </c>
      <c r="C776" s="1036" t="s">
        <v>133</v>
      </c>
      <c r="D776" t="s">
        <v>104</v>
      </c>
      <c r="E776" t="s">
        <v>157</v>
      </c>
      <c r="F776" t="s">
        <v>307</v>
      </c>
      <c r="G776">
        <v>8</v>
      </c>
      <c r="H776" t="s">
        <v>141</v>
      </c>
      <c r="I776">
        <v>2</v>
      </c>
      <c r="J776">
        <v>1</v>
      </c>
      <c r="L776" s="1015">
        <v>0.5</v>
      </c>
      <c r="N776">
        <v>0</v>
      </c>
      <c r="O776">
        <v>0</v>
      </c>
      <c r="P776" t="e">
        <v>#DIV/0!</v>
      </c>
      <c r="Q776" t="s">
        <v>110</v>
      </c>
      <c r="R776">
        <v>-1</v>
      </c>
      <c r="S776">
        <v>0</v>
      </c>
    </row>
    <row r="777" spans="1:19" ht="14.25">
      <c r="A777">
        <v>76</v>
      </c>
      <c r="B777" t="s">
        <v>308</v>
      </c>
      <c r="C777" s="1036" t="s">
        <v>133</v>
      </c>
      <c r="D777" t="s">
        <v>104</v>
      </c>
      <c r="E777" t="s">
        <v>173</v>
      </c>
      <c r="F777" t="s">
        <v>309</v>
      </c>
      <c r="G777">
        <v>8</v>
      </c>
      <c r="H777" t="s">
        <v>141</v>
      </c>
      <c r="I777">
        <v>2</v>
      </c>
      <c r="J777">
        <v>1</v>
      </c>
      <c r="L777" s="1015">
        <v>0.5</v>
      </c>
      <c r="N777">
        <v>0</v>
      </c>
      <c r="O777">
        <v>0</v>
      </c>
      <c r="P777" t="e">
        <v>#DIV/0!</v>
      </c>
      <c r="Q777" t="s">
        <v>110</v>
      </c>
      <c r="R777">
        <v>-1</v>
      </c>
      <c r="S777">
        <v>0</v>
      </c>
    </row>
    <row r="778" spans="1:19" ht="14.25">
      <c r="A778">
        <v>77</v>
      </c>
      <c r="B778" t="s">
        <v>310</v>
      </c>
      <c r="C778" s="1036" t="s">
        <v>133</v>
      </c>
      <c r="D778" t="s">
        <v>104</v>
      </c>
      <c r="E778" t="s">
        <v>173</v>
      </c>
      <c r="F778" t="s">
        <v>311</v>
      </c>
      <c r="G778">
        <v>8</v>
      </c>
      <c r="H778" t="s">
        <v>141</v>
      </c>
      <c r="I778">
        <v>10</v>
      </c>
      <c r="J778">
        <v>5</v>
      </c>
      <c r="L778" s="1015">
        <v>0.5</v>
      </c>
      <c r="N778">
        <v>0</v>
      </c>
      <c r="O778">
        <v>0</v>
      </c>
      <c r="P778" t="e">
        <v>#DIV/0!</v>
      </c>
      <c r="Q778" t="s">
        <v>110</v>
      </c>
      <c r="R778">
        <v>-5</v>
      </c>
      <c r="S778">
        <v>0</v>
      </c>
    </row>
    <row r="779" spans="1:19" ht="14.25">
      <c r="A779">
        <v>78</v>
      </c>
      <c r="B779" t="s">
        <v>312</v>
      </c>
      <c r="C779" s="1036" t="s">
        <v>133</v>
      </c>
      <c r="D779" t="s">
        <v>104</v>
      </c>
      <c r="E779" t="s">
        <v>173</v>
      </c>
      <c r="F779" t="s">
        <v>313</v>
      </c>
      <c r="G779">
        <v>8</v>
      </c>
      <c r="H779" t="s">
        <v>141</v>
      </c>
      <c r="I779">
        <v>2</v>
      </c>
      <c r="J779">
        <v>1</v>
      </c>
      <c r="L779" s="1015">
        <v>0.5</v>
      </c>
      <c r="N779">
        <v>0</v>
      </c>
      <c r="O779">
        <v>0</v>
      </c>
      <c r="P779" t="e">
        <v>#DIV/0!</v>
      </c>
      <c r="Q779" t="s">
        <v>110</v>
      </c>
      <c r="R779">
        <v>-1</v>
      </c>
      <c r="S779">
        <v>0</v>
      </c>
    </row>
    <row r="780" spans="1:19" ht="14.25">
      <c r="A780">
        <v>79</v>
      </c>
      <c r="B780" t="s">
        <v>314</v>
      </c>
      <c r="C780" s="1036" t="s">
        <v>133</v>
      </c>
      <c r="D780" t="s">
        <v>104</v>
      </c>
      <c r="E780" t="s">
        <v>173</v>
      </c>
      <c r="F780" t="s">
        <v>315</v>
      </c>
      <c r="G780">
        <v>8</v>
      </c>
      <c r="H780" t="s">
        <v>141</v>
      </c>
      <c r="I780">
        <v>1</v>
      </c>
      <c r="J780">
        <v>0</v>
      </c>
      <c r="L780" s="1015">
        <v>0</v>
      </c>
      <c r="N780">
        <v>0</v>
      </c>
      <c r="O780">
        <v>0</v>
      </c>
      <c r="P780" t="e">
        <v>#DIV/0!</v>
      </c>
      <c r="Q780" t="s">
        <v>110</v>
      </c>
      <c r="R780">
        <v>0</v>
      </c>
      <c r="S780">
        <v>0</v>
      </c>
    </row>
    <row r="781" spans="1:19" ht="14.25">
      <c r="A781">
        <v>80</v>
      </c>
      <c r="B781" t="s">
        <v>316</v>
      </c>
      <c r="C781" s="1036" t="s">
        <v>133</v>
      </c>
      <c r="D781" t="s">
        <v>104</v>
      </c>
      <c r="E781" t="s">
        <v>173</v>
      </c>
      <c r="F781" t="s">
        <v>317</v>
      </c>
      <c r="G781">
        <v>8</v>
      </c>
      <c r="H781" t="s">
        <v>141</v>
      </c>
      <c r="I781">
        <v>2</v>
      </c>
      <c r="J781">
        <v>1</v>
      </c>
      <c r="L781" s="1015">
        <v>0.5</v>
      </c>
      <c r="N781">
        <v>0</v>
      </c>
      <c r="O781">
        <v>0</v>
      </c>
      <c r="P781" t="e">
        <v>#DIV/0!</v>
      </c>
      <c r="Q781" t="s">
        <v>110</v>
      </c>
      <c r="R781">
        <v>-1</v>
      </c>
      <c r="S781">
        <v>0</v>
      </c>
    </row>
    <row r="782" spans="1:19" ht="14.25">
      <c r="A782">
        <v>81</v>
      </c>
      <c r="B782" t="s">
        <v>318</v>
      </c>
      <c r="C782" s="1036" t="s">
        <v>133</v>
      </c>
      <c r="D782" t="s">
        <v>104</v>
      </c>
      <c r="E782" t="s">
        <v>173</v>
      </c>
      <c r="F782" t="s">
        <v>319</v>
      </c>
      <c r="G782">
        <v>8</v>
      </c>
      <c r="H782" t="s">
        <v>141</v>
      </c>
      <c r="I782">
        <v>2</v>
      </c>
      <c r="J782">
        <v>1</v>
      </c>
      <c r="L782" s="1015">
        <v>0.5</v>
      </c>
      <c r="N782">
        <v>0</v>
      </c>
      <c r="O782">
        <v>0</v>
      </c>
      <c r="P782" t="e">
        <v>#DIV/0!</v>
      </c>
      <c r="Q782" t="s">
        <v>110</v>
      </c>
      <c r="R782">
        <v>-1</v>
      </c>
      <c r="S782">
        <v>0</v>
      </c>
    </row>
    <row r="783" spans="1:19" ht="14.25">
      <c r="A783">
        <v>82</v>
      </c>
      <c r="B783" t="s">
        <v>320</v>
      </c>
      <c r="C783" s="1036" t="s">
        <v>133</v>
      </c>
      <c r="D783" t="s">
        <v>104</v>
      </c>
      <c r="E783" t="s">
        <v>173</v>
      </c>
      <c r="F783" t="s">
        <v>321</v>
      </c>
      <c r="G783">
        <v>8</v>
      </c>
      <c r="H783" t="s">
        <v>141</v>
      </c>
      <c r="I783">
        <v>2</v>
      </c>
      <c r="J783">
        <v>1</v>
      </c>
      <c r="L783" s="1015">
        <v>0.5</v>
      </c>
      <c r="N783">
        <v>0</v>
      </c>
      <c r="O783">
        <v>0</v>
      </c>
      <c r="P783" t="e">
        <v>#DIV/0!</v>
      </c>
      <c r="Q783" t="s">
        <v>110</v>
      </c>
      <c r="R783">
        <v>-1</v>
      </c>
      <c r="S783">
        <v>0</v>
      </c>
    </row>
    <row r="784" spans="1:19" ht="14.25">
      <c r="A784">
        <v>83</v>
      </c>
      <c r="B784" t="s">
        <v>322</v>
      </c>
      <c r="C784" s="1036" t="s">
        <v>133</v>
      </c>
      <c r="D784" t="s">
        <v>104</v>
      </c>
      <c r="E784" t="s">
        <v>173</v>
      </c>
      <c r="F784" t="s">
        <v>323</v>
      </c>
      <c r="G784">
        <v>8</v>
      </c>
      <c r="H784" t="s">
        <v>141</v>
      </c>
      <c r="I784">
        <v>2</v>
      </c>
      <c r="J784">
        <v>1</v>
      </c>
      <c r="L784" s="1015">
        <v>0.5</v>
      </c>
      <c r="N784">
        <v>0</v>
      </c>
      <c r="O784">
        <v>0</v>
      </c>
      <c r="P784" t="e">
        <v>#DIV/0!</v>
      </c>
      <c r="Q784" t="s">
        <v>110</v>
      </c>
      <c r="R784">
        <v>-1</v>
      </c>
      <c r="S784">
        <v>0</v>
      </c>
    </row>
    <row r="785" spans="1:19" ht="14.25">
      <c r="A785">
        <v>84</v>
      </c>
      <c r="B785" t="s">
        <v>324</v>
      </c>
      <c r="C785" s="1036" t="s">
        <v>133</v>
      </c>
      <c r="D785" t="s">
        <v>104</v>
      </c>
      <c r="E785" t="s">
        <v>173</v>
      </c>
      <c r="F785" t="s">
        <v>325</v>
      </c>
      <c r="G785">
        <v>8</v>
      </c>
      <c r="H785" t="s">
        <v>141</v>
      </c>
      <c r="I785">
        <v>3</v>
      </c>
      <c r="J785">
        <v>2</v>
      </c>
      <c r="L785" s="1015">
        <v>0.66666666666666663</v>
      </c>
      <c r="N785">
        <v>0</v>
      </c>
      <c r="O785">
        <v>0</v>
      </c>
      <c r="P785" t="e">
        <v>#DIV/0!</v>
      </c>
      <c r="Q785" t="s">
        <v>110</v>
      </c>
      <c r="R785">
        <v>-2</v>
      </c>
      <c r="S785">
        <v>0</v>
      </c>
    </row>
    <row r="786" spans="1:19" ht="14.25">
      <c r="A786">
        <v>85</v>
      </c>
      <c r="B786" t="s">
        <v>326</v>
      </c>
      <c r="C786" s="1036" t="s">
        <v>133</v>
      </c>
      <c r="D786" t="s">
        <v>104</v>
      </c>
      <c r="E786" t="s">
        <v>173</v>
      </c>
      <c r="F786" t="s">
        <v>327</v>
      </c>
      <c r="G786">
        <v>8</v>
      </c>
      <c r="H786" t="s">
        <v>141</v>
      </c>
      <c r="I786">
        <v>1</v>
      </c>
      <c r="J786">
        <v>1</v>
      </c>
      <c r="L786" s="1015">
        <v>1</v>
      </c>
      <c r="N786">
        <v>0</v>
      </c>
      <c r="O786">
        <v>0</v>
      </c>
      <c r="P786" t="e">
        <v>#DIV/0!</v>
      </c>
      <c r="Q786" t="s">
        <v>110</v>
      </c>
      <c r="R786">
        <v>-1</v>
      </c>
      <c r="S786">
        <v>0</v>
      </c>
    </row>
    <row r="787" spans="1:19" ht="14.25">
      <c r="A787">
        <v>86</v>
      </c>
      <c r="B787" t="s">
        <v>328</v>
      </c>
      <c r="C787" s="1036" t="s">
        <v>133</v>
      </c>
      <c r="D787" t="s">
        <v>104</v>
      </c>
      <c r="E787" t="s">
        <v>173</v>
      </c>
      <c r="F787" t="s">
        <v>329</v>
      </c>
      <c r="G787">
        <v>8</v>
      </c>
      <c r="H787" t="s">
        <v>141</v>
      </c>
      <c r="I787">
        <v>2</v>
      </c>
      <c r="J787">
        <v>1</v>
      </c>
      <c r="L787" s="1015">
        <v>0.5</v>
      </c>
      <c r="N787">
        <v>0</v>
      </c>
      <c r="O787">
        <v>0</v>
      </c>
      <c r="P787" t="e">
        <v>#DIV/0!</v>
      </c>
      <c r="Q787" t="s">
        <v>110</v>
      </c>
      <c r="R787">
        <v>-1</v>
      </c>
      <c r="S787">
        <v>0</v>
      </c>
    </row>
    <row r="788" spans="1:19" ht="14.25">
      <c r="A788">
        <v>87</v>
      </c>
      <c r="B788" t="s">
        <v>330</v>
      </c>
      <c r="C788" s="1036" t="s">
        <v>133</v>
      </c>
      <c r="D788" t="s">
        <v>104</v>
      </c>
      <c r="E788" t="s">
        <v>173</v>
      </c>
      <c r="F788" t="s">
        <v>331</v>
      </c>
      <c r="G788">
        <v>8</v>
      </c>
      <c r="H788" t="s">
        <v>141</v>
      </c>
      <c r="I788">
        <v>1</v>
      </c>
      <c r="J788">
        <v>0</v>
      </c>
      <c r="L788" s="1015">
        <v>0</v>
      </c>
      <c r="N788">
        <v>0</v>
      </c>
      <c r="O788">
        <v>0</v>
      </c>
      <c r="P788" t="e">
        <v>#DIV/0!</v>
      </c>
      <c r="Q788" t="s">
        <v>110</v>
      </c>
      <c r="R788">
        <v>0</v>
      </c>
      <c r="S788">
        <v>0</v>
      </c>
    </row>
    <row r="789" spans="1:19" ht="14.25">
      <c r="A789">
        <v>88</v>
      </c>
      <c r="B789" t="s">
        <v>332</v>
      </c>
      <c r="C789" s="1036" t="s">
        <v>133</v>
      </c>
      <c r="D789" t="s">
        <v>104</v>
      </c>
      <c r="E789" t="s">
        <v>173</v>
      </c>
      <c r="F789" t="s">
        <v>333</v>
      </c>
      <c r="G789">
        <v>8</v>
      </c>
      <c r="H789" t="s">
        <v>141</v>
      </c>
      <c r="I789">
        <v>2</v>
      </c>
      <c r="J789">
        <v>1</v>
      </c>
      <c r="L789" s="1015">
        <v>0.5</v>
      </c>
      <c r="N789">
        <v>0</v>
      </c>
      <c r="O789">
        <v>0</v>
      </c>
      <c r="P789" t="e">
        <v>#DIV/0!</v>
      </c>
      <c r="Q789" t="s">
        <v>110</v>
      </c>
      <c r="R789">
        <v>-1</v>
      </c>
      <c r="S789">
        <v>0</v>
      </c>
    </row>
    <row r="790" spans="1:19" ht="14.25">
      <c r="A790">
        <v>89</v>
      </c>
      <c r="B790" t="s">
        <v>334</v>
      </c>
      <c r="C790" s="1036" t="s">
        <v>133</v>
      </c>
      <c r="D790" t="s">
        <v>104</v>
      </c>
      <c r="E790" t="s">
        <v>155</v>
      </c>
      <c r="F790" t="s">
        <v>335</v>
      </c>
      <c r="G790">
        <v>8</v>
      </c>
      <c r="H790" t="s">
        <v>141</v>
      </c>
      <c r="I790">
        <v>2</v>
      </c>
      <c r="J790">
        <v>1</v>
      </c>
      <c r="L790" s="1015">
        <v>0.5</v>
      </c>
      <c r="N790">
        <v>0</v>
      </c>
      <c r="O790">
        <v>0</v>
      </c>
      <c r="P790" t="e">
        <v>#DIV/0!</v>
      </c>
      <c r="Q790" t="s">
        <v>110</v>
      </c>
      <c r="R790">
        <v>-1</v>
      </c>
      <c r="S790">
        <v>0</v>
      </c>
    </row>
    <row r="791" spans="1:19" ht="14.25">
      <c r="A791">
        <v>90</v>
      </c>
      <c r="B791" t="s">
        <v>336</v>
      </c>
      <c r="C791" s="1036" t="s">
        <v>133</v>
      </c>
      <c r="D791" t="s">
        <v>104</v>
      </c>
      <c r="E791" t="s">
        <v>155</v>
      </c>
      <c r="F791" t="s">
        <v>337</v>
      </c>
      <c r="G791">
        <v>8</v>
      </c>
      <c r="H791" t="s">
        <v>141</v>
      </c>
      <c r="I791">
        <v>4</v>
      </c>
      <c r="J791">
        <v>3</v>
      </c>
      <c r="L791" s="1015">
        <v>0.75</v>
      </c>
      <c r="N791">
        <v>0</v>
      </c>
      <c r="O791">
        <v>0</v>
      </c>
      <c r="P791" t="e">
        <v>#DIV/0!</v>
      </c>
      <c r="Q791" t="s">
        <v>110</v>
      </c>
      <c r="R791">
        <v>-3</v>
      </c>
      <c r="S791">
        <v>0</v>
      </c>
    </row>
    <row r="792" spans="1:19" ht="14.25">
      <c r="A792">
        <v>91</v>
      </c>
      <c r="B792" t="s">
        <v>338</v>
      </c>
      <c r="C792" s="1036" t="s">
        <v>133</v>
      </c>
      <c r="D792" t="s">
        <v>104</v>
      </c>
      <c r="E792" t="s">
        <v>155</v>
      </c>
      <c r="F792" t="s">
        <v>339</v>
      </c>
      <c r="G792">
        <v>8</v>
      </c>
      <c r="H792" t="s">
        <v>141</v>
      </c>
      <c r="I792">
        <v>2</v>
      </c>
      <c r="J792">
        <v>1</v>
      </c>
      <c r="L792" s="1015">
        <v>0.5</v>
      </c>
      <c r="N792">
        <v>0</v>
      </c>
      <c r="O792">
        <v>0</v>
      </c>
      <c r="P792" t="e">
        <v>#DIV/0!</v>
      </c>
      <c r="Q792" t="s">
        <v>110</v>
      </c>
      <c r="R792">
        <v>-1</v>
      </c>
      <c r="S792">
        <v>0</v>
      </c>
    </row>
    <row r="793" spans="1:19" ht="14.25">
      <c r="A793">
        <v>92</v>
      </c>
      <c r="B793" t="s">
        <v>340</v>
      </c>
      <c r="C793" s="1036" t="s">
        <v>133</v>
      </c>
      <c r="D793" t="s">
        <v>104</v>
      </c>
      <c r="E793" t="s">
        <v>155</v>
      </c>
      <c r="F793" t="s">
        <v>341</v>
      </c>
      <c r="G793">
        <v>8</v>
      </c>
      <c r="H793" t="s">
        <v>141</v>
      </c>
      <c r="I793">
        <v>3</v>
      </c>
      <c r="J793">
        <v>1</v>
      </c>
      <c r="L793" s="1015">
        <v>0.33333333333333331</v>
      </c>
      <c r="N793">
        <v>0</v>
      </c>
      <c r="O793">
        <v>0</v>
      </c>
      <c r="P793" t="e">
        <v>#DIV/0!</v>
      </c>
      <c r="Q793" t="s">
        <v>110</v>
      </c>
      <c r="R793">
        <v>-1</v>
      </c>
      <c r="S793">
        <v>0</v>
      </c>
    </row>
    <row r="794" spans="1:19" ht="14.25">
      <c r="A794">
        <v>93</v>
      </c>
      <c r="B794" t="s">
        <v>342</v>
      </c>
      <c r="C794" s="1036" t="s">
        <v>133</v>
      </c>
      <c r="D794" t="s">
        <v>104</v>
      </c>
      <c r="E794" t="s">
        <v>155</v>
      </c>
      <c r="F794" t="s">
        <v>343</v>
      </c>
      <c r="G794">
        <v>8</v>
      </c>
      <c r="H794" t="s">
        <v>141</v>
      </c>
      <c r="I794">
        <v>2</v>
      </c>
      <c r="J794">
        <v>0</v>
      </c>
      <c r="L794" s="1015">
        <v>0</v>
      </c>
      <c r="N794">
        <v>0</v>
      </c>
      <c r="O794">
        <v>0</v>
      </c>
      <c r="P794" t="e">
        <v>#DIV/0!</v>
      </c>
      <c r="Q794" t="s">
        <v>110</v>
      </c>
      <c r="R794">
        <v>0</v>
      </c>
      <c r="S794">
        <v>0</v>
      </c>
    </row>
    <row r="795" spans="1:19" ht="14.25">
      <c r="A795">
        <v>94</v>
      </c>
      <c r="B795" t="s">
        <v>344</v>
      </c>
      <c r="C795" s="1036" t="s">
        <v>133</v>
      </c>
      <c r="D795" t="s">
        <v>104</v>
      </c>
      <c r="E795" t="s">
        <v>155</v>
      </c>
      <c r="F795" t="s">
        <v>345</v>
      </c>
      <c r="G795">
        <v>8</v>
      </c>
      <c r="H795" t="s">
        <v>141</v>
      </c>
      <c r="I795">
        <v>3</v>
      </c>
      <c r="J795">
        <v>1</v>
      </c>
      <c r="L795" s="1015">
        <v>0.33333333333333331</v>
      </c>
      <c r="N795">
        <v>0</v>
      </c>
      <c r="O795">
        <v>0</v>
      </c>
      <c r="P795" t="e">
        <v>#DIV/0!</v>
      </c>
      <c r="Q795" t="s">
        <v>110</v>
      </c>
      <c r="R795">
        <v>-1</v>
      </c>
      <c r="S795">
        <v>0</v>
      </c>
    </row>
    <row r="796" spans="1:19" ht="14.25">
      <c r="A796">
        <v>95</v>
      </c>
      <c r="B796" t="s">
        <v>346</v>
      </c>
      <c r="C796" s="1036" t="s">
        <v>133</v>
      </c>
      <c r="D796" t="s">
        <v>104</v>
      </c>
      <c r="E796" t="s">
        <v>155</v>
      </c>
      <c r="F796" t="s">
        <v>347</v>
      </c>
      <c r="G796">
        <v>8</v>
      </c>
      <c r="H796" t="s">
        <v>141</v>
      </c>
      <c r="I796">
        <v>2</v>
      </c>
      <c r="J796">
        <v>1</v>
      </c>
      <c r="L796" s="1015">
        <v>0.5</v>
      </c>
      <c r="N796">
        <v>0</v>
      </c>
      <c r="O796">
        <v>0</v>
      </c>
      <c r="P796" t="e">
        <v>#DIV/0!</v>
      </c>
      <c r="Q796" t="s">
        <v>110</v>
      </c>
      <c r="R796">
        <v>-1</v>
      </c>
      <c r="S796">
        <v>0</v>
      </c>
    </row>
    <row r="797" spans="1:19" ht="14.25">
      <c r="A797">
        <v>96</v>
      </c>
      <c r="B797" t="s">
        <v>348</v>
      </c>
      <c r="C797" s="1036" t="s">
        <v>133</v>
      </c>
      <c r="D797" t="s">
        <v>104</v>
      </c>
      <c r="E797" t="s">
        <v>155</v>
      </c>
      <c r="F797" t="s">
        <v>349</v>
      </c>
      <c r="G797">
        <v>8</v>
      </c>
      <c r="H797" t="s">
        <v>141</v>
      </c>
      <c r="I797">
        <v>2</v>
      </c>
      <c r="J797">
        <v>1</v>
      </c>
      <c r="L797" s="1015">
        <v>0.5</v>
      </c>
      <c r="N797">
        <v>0</v>
      </c>
      <c r="O797">
        <v>0</v>
      </c>
      <c r="P797" t="e">
        <v>#DIV/0!</v>
      </c>
      <c r="Q797" t="s">
        <v>110</v>
      </c>
      <c r="R797">
        <v>-1</v>
      </c>
      <c r="S797">
        <v>0</v>
      </c>
    </row>
    <row r="798" spans="1:19" ht="14.25">
      <c r="A798">
        <v>97</v>
      </c>
      <c r="B798" t="s">
        <v>350</v>
      </c>
      <c r="C798" s="1036" t="s">
        <v>133</v>
      </c>
      <c r="D798" t="s">
        <v>104</v>
      </c>
      <c r="E798" t="s">
        <v>155</v>
      </c>
      <c r="F798" t="s">
        <v>351</v>
      </c>
      <c r="G798">
        <v>8</v>
      </c>
      <c r="H798" t="s">
        <v>141</v>
      </c>
      <c r="I798">
        <v>2</v>
      </c>
      <c r="J798">
        <v>1</v>
      </c>
      <c r="L798" s="1015">
        <v>0.5</v>
      </c>
      <c r="N798">
        <v>1</v>
      </c>
      <c r="O798">
        <v>0</v>
      </c>
      <c r="P798">
        <v>0</v>
      </c>
      <c r="Q798" t="s">
        <v>110</v>
      </c>
      <c r="R798">
        <v>-1</v>
      </c>
      <c r="S798">
        <v>-1</v>
      </c>
    </row>
    <row r="799" spans="1:19" ht="14.25">
      <c r="A799">
        <v>98</v>
      </c>
      <c r="B799" t="s">
        <v>352</v>
      </c>
      <c r="C799" s="1036" t="s">
        <v>133</v>
      </c>
      <c r="D799" t="s">
        <v>104</v>
      </c>
      <c r="E799" t="s">
        <v>157</v>
      </c>
      <c r="F799" t="s">
        <v>353</v>
      </c>
      <c r="G799">
        <v>8</v>
      </c>
      <c r="H799" t="s">
        <v>141</v>
      </c>
      <c r="I799">
        <v>1</v>
      </c>
      <c r="J799">
        <v>0</v>
      </c>
      <c r="L799" s="1015">
        <v>0</v>
      </c>
      <c r="N799">
        <v>0</v>
      </c>
      <c r="O799">
        <v>0</v>
      </c>
      <c r="P799" t="e">
        <v>#DIV/0!</v>
      </c>
      <c r="Q799" t="s">
        <v>110</v>
      </c>
      <c r="R799">
        <v>0</v>
      </c>
      <c r="S799">
        <v>0</v>
      </c>
    </row>
    <row r="800" spans="1:19" ht="14.25">
      <c r="A800">
        <v>99</v>
      </c>
      <c r="B800" t="s">
        <v>354</v>
      </c>
      <c r="C800" s="1036" t="s">
        <v>133</v>
      </c>
      <c r="D800" t="s">
        <v>104</v>
      </c>
      <c r="E800" t="s">
        <v>168</v>
      </c>
      <c r="F800" t="s">
        <v>355</v>
      </c>
      <c r="G800">
        <v>8</v>
      </c>
      <c r="H800" t="s">
        <v>141</v>
      </c>
      <c r="I800">
        <v>6</v>
      </c>
      <c r="J800">
        <v>3</v>
      </c>
      <c r="L800" s="1015">
        <v>0.5</v>
      </c>
      <c r="N800">
        <v>1</v>
      </c>
      <c r="O800">
        <v>0</v>
      </c>
      <c r="P800">
        <v>0</v>
      </c>
      <c r="Q800" t="s">
        <v>110</v>
      </c>
      <c r="R800">
        <v>-2</v>
      </c>
      <c r="S800">
        <v>-1</v>
      </c>
    </row>
    <row r="801" spans="1:19" ht="14.25">
      <c r="A801">
        <v>100</v>
      </c>
      <c r="B801" t="s">
        <v>356</v>
      </c>
      <c r="C801" s="1036" t="s">
        <v>133</v>
      </c>
      <c r="D801" t="s">
        <v>104</v>
      </c>
      <c r="E801" t="s">
        <v>168</v>
      </c>
      <c r="F801" t="s">
        <v>357</v>
      </c>
      <c r="G801">
        <v>8</v>
      </c>
      <c r="H801" t="s">
        <v>141</v>
      </c>
      <c r="I801">
        <v>2</v>
      </c>
      <c r="J801">
        <v>1</v>
      </c>
      <c r="L801" s="1015">
        <v>0.5</v>
      </c>
      <c r="N801">
        <v>0</v>
      </c>
      <c r="O801">
        <v>0</v>
      </c>
      <c r="P801" t="e">
        <v>#DIV/0!</v>
      </c>
      <c r="Q801" t="s">
        <v>110</v>
      </c>
      <c r="R801">
        <v>0</v>
      </c>
      <c r="S801">
        <v>0</v>
      </c>
    </row>
    <row r="802" spans="1:19" ht="14.25">
      <c r="A802">
        <v>1</v>
      </c>
      <c r="B802" t="s">
        <v>154</v>
      </c>
      <c r="C802" s="1036" t="s">
        <v>133</v>
      </c>
      <c r="D802" t="s">
        <v>104</v>
      </c>
      <c r="E802" t="s">
        <v>155</v>
      </c>
      <c r="F802" t="s">
        <v>156</v>
      </c>
      <c r="G802">
        <v>9</v>
      </c>
      <c r="H802" t="s">
        <v>142</v>
      </c>
      <c r="I802">
        <v>2</v>
      </c>
      <c r="J802">
        <v>1</v>
      </c>
      <c r="L802" s="1015">
        <v>0.5</v>
      </c>
      <c r="N802">
        <v>0</v>
      </c>
      <c r="O802">
        <v>0</v>
      </c>
      <c r="P802" t="e">
        <v>#DIV/0!</v>
      </c>
      <c r="Q802" t="s">
        <v>105</v>
      </c>
      <c r="R802">
        <v>-1</v>
      </c>
      <c r="S802">
        <v>0</v>
      </c>
    </row>
    <row r="803" spans="1:19" ht="14.25">
      <c r="A803">
        <v>2</v>
      </c>
      <c r="B803" t="s">
        <v>154</v>
      </c>
      <c r="C803" s="1036" t="s">
        <v>133</v>
      </c>
      <c r="D803" t="s">
        <v>104</v>
      </c>
      <c r="E803" t="s">
        <v>157</v>
      </c>
      <c r="F803" t="s">
        <v>158</v>
      </c>
      <c r="G803">
        <v>9</v>
      </c>
      <c r="H803" t="s">
        <v>142</v>
      </c>
      <c r="I803">
        <v>1</v>
      </c>
      <c r="J803">
        <v>0</v>
      </c>
      <c r="L803" s="1015">
        <v>0</v>
      </c>
      <c r="N803">
        <v>0</v>
      </c>
      <c r="O803">
        <v>0</v>
      </c>
      <c r="P803" t="e">
        <v>#DIV/0!</v>
      </c>
      <c r="Q803" t="s">
        <v>105</v>
      </c>
      <c r="R803">
        <v>0</v>
      </c>
      <c r="S803">
        <v>0</v>
      </c>
    </row>
    <row r="804" spans="1:19" ht="14.25">
      <c r="A804">
        <v>3</v>
      </c>
      <c r="B804" t="s">
        <v>159</v>
      </c>
      <c r="C804" s="1036" t="s">
        <v>133</v>
      </c>
      <c r="D804" t="s">
        <v>104</v>
      </c>
      <c r="E804" t="s">
        <v>157</v>
      </c>
      <c r="F804" t="s">
        <v>160</v>
      </c>
      <c r="G804">
        <v>9</v>
      </c>
      <c r="H804" t="s">
        <v>142</v>
      </c>
      <c r="I804">
        <v>2</v>
      </c>
      <c r="J804">
        <v>1</v>
      </c>
      <c r="L804" s="1015">
        <v>0.5</v>
      </c>
      <c r="N804">
        <v>0</v>
      </c>
      <c r="O804">
        <v>0</v>
      </c>
      <c r="P804" t="e">
        <v>#DIV/0!</v>
      </c>
      <c r="Q804" t="s">
        <v>105</v>
      </c>
      <c r="R804">
        <v>-1</v>
      </c>
      <c r="S804">
        <v>0</v>
      </c>
    </row>
    <row r="805" spans="1:19" ht="14.25">
      <c r="A805">
        <v>4</v>
      </c>
      <c r="B805" t="s">
        <v>161</v>
      </c>
      <c r="C805" s="1036" t="s">
        <v>133</v>
      </c>
      <c r="D805" t="s">
        <v>104</v>
      </c>
      <c r="E805" t="s">
        <v>157</v>
      </c>
      <c r="F805" t="s">
        <v>162</v>
      </c>
      <c r="G805">
        <v>9</v>
      </c>
      <c r="H805" t="s">
        <v>142</v>
      </c>
      <c r="I805">
        <v>2</v>
      </c>
      <c r="J805">
        <v>1</v>
      </c>
      <c r="L805" s="1015">
        <v>0.5</v>
      </c>
      <c r="N805">
        <v>0</v>
      </c>
      <c r="O805">
        <v>0</v>
      </c>
      <c r="P805" t="e">
        <v>#DIV/0!</v>
      </c>
      <c r="Q805" t="s">
        <v>105</v>
      </c>
      <c r="R805">
        <v>-1</v>
      </c>
      <c r="S805">
        <v>0</v>
      </c>
    </row>
    <row r="806" spans="1:19" ht="14.25">
      <c r="A806">
        <v>5</v>
      </c>
      <c r="B806" t="s">
        <v>161</v>
      </c>
      <c r="C806" s="1036" t="s">
        <v>133</v>
      </c>
      <c r="D806" t="s">
        <v>104</v>
      </c>
      <c r="E806" t="s">
        <v>155</v>
      </c>
      <c r="F806" t="s">
        <v>163</v>
      </c>
      <c r="G806">
        <v>9</v>
      </c>
      <c r="H806" t="s">
        <v>142</v>
      </c>
      <c r="I806">
        <v>2</v>
      </c>
      <c r="J806">
        <v>1</v>
      </c>
      <c r="L806" s="1015">
        <v>0.5</v>
      </c>
      <c r="N806">
        <v>0</v>
      </c>
      <c r="O806">
        <v>0</v>
      </c>
      <c r="P806" t="e">
        <v>#DIV/0!</v>
      </c>
      <c r="Q806" t="s">
        <v>105</v>
      </c>
      <c r="R806">
        <v>-1</v>
      </c>
      <c r="S806">
        <v>0</v>
      </c>
    </row>
    <row r="807" spans="1:19" ht="14.25">
      <c r="A807">
        <v>6</v>
      </c>
      <c r="B807" t="s">
        <v>164</v>
      </c>
      <c r="C807" s="1036" t="s">
        <v>133</v>
      </c>
      <c r="D807" t="s">
        <v>104</v>
      </c>
      <c r="E807" t="s">
        <v>157</v>
      </c>
      <c r="F807" t="s">
        <v>165</v>
      </c>
      <c r="G807">
        <v>9</v>
      </c>
      <c r="H807" t="s">
        <v>142</v>
      </c>
      <c r="I807">
        <v>6</v>
      </c>
      <c r="J807">
        <v>5</v>
      </c>
      <c r="L807" s="1015">
        <v>0.83333333333333337</v>
      </c>
      <c r="N807">
        <v>0</v>
      </c>
      <c r="O807">
        <v>0</v>
      </c>
      <c r="P807" t="e">
        <v>#DIV/0!</v>
      </c>
      <c r="Q807" t="s">
        <v>105</v>
      </c>
      <c r="R807">
        <v>-3</v>
      </c>
      <c r="S807">
        <v>0</v>
      </c>
    </row>
    <row r="808" spans="1:19" ht="14.25">
      <c r="A808">
        <v>7</v>
      </c>
      <c r="B808" t="s">
        <v>164</v>
      </c>
      <c r="C808" s="1036" t="s">
        <v>133</v>
      </c>
      <c r="D808" t="s">
        <v>104</v>
      </c>
      <c r="E808" t="s">
        <v>155</v>
      </c>
      <c r="F808" t="s">
        <v>166</v>
      </c>
      <c r="G808">
        <v>9</v>
      </c>
      <c r="H808" t="s">
        <v>142</v>
      </c>
      <c r="I808">
        <v>1</v>
      </c>
      <c r="J808">
        <v>0</v>
      </c>
      <c r="L808" s="1015">
        <v>0</v>
      </c>
      <c r="N808">
        <v>0</v>
      </c>
      <c r="O808">
        <v>0</v>
      </c>
      <c r="P808" t="e">
        <v>#DIV/0!</v>
      </c>
      <c r="Q808" t="s">
        <v>107</v>
      </c>
      <c r="R808">
        <v>0</v>
      </c>
      <c r="S808">
        <v>0</v>
      </c>
    </row>
    <row r="809" spans="1:19" ht="14.25">
      <c r="A809">
        <v>8</v>
      </c>
      <c r="B809" t="s">
        <v>167</v>
      </c>
      <c r="C809" s="1036" t="s">
        <v>133</v>
      </c>
      <c r="D809" t="s">
        <v>104</v>
      </c>
      <c r="E809" t="s">
        <v>168</v>
      </c>
      <c r="F809" t="s">
        <v>169</v>
      </c>
      <c r="G809">
        <v>9</v>
      </c>
      <c r="H809" t="s">
        <v>142</v>
      </c>
      <c r="I809">
        <v>2</v>
      </c>
      <c r="J809">
        <v>0</v>
      </c>
      <c r="L809" s="1015">
        <v>0</v>
      </c>
      <c r="N809">
        <v>0</v>
      </c>
      <c r="O809">
        <v>0</v>
      </c>
      <c r="P809" t="e">
        <v>#DIV/0!</v>
      </c>
      <c r="Q809" t="s">
        <v>108</v>
      </c>
      <c r="R809">
        <v>0</v>
      </c>
      <c r="S809">
        <v>0</v>
      </c>
    </row>
    <row r="810" spans="1:19" ht="14.25">
      <c r="A810">
        <v>9</v>
      </c>
      <c r="B810" t="s">
        <v>170</v>
      </c>
      <c r="C810" s="1036" t="s">
        <v>133</v>
      </c>
      <c r="D810" t="s">
        <v>104</v>
      </c>
      <c r="E810" t="s">
        <v>155</v>
      </c>
      <c r="F810" t="s">
        <v>171</v>
      </c>
      <c r="G810">
        <v>9</v>
      </c>
      <c r="H810" t="s">
        <v>142</v>
      </c>
      <c r="I810">
        <v>1</v>
      </c>
      <c r="J810">
        <v>0</v>
      </c>
      <c r="L810" s="1015">
        <v>0</v>
      </c>
      <c r="N810">
        <v>0</v>
      </c>
      <c r="O810">
        <v>0</v>
      </c>
      <c r="P810" t="e">
        <v>#DIV/0!</v>
      </c>
      <c r="Q810" t="s">
        <v>108</v>
      </c>
      <c r="R810">
        <v>0</v>
      </c>
      <c r="S810">
        <v>0</v>
      </c>
    </row>
    <row r="811" spans="1:19" ht="14.25">
      <c r="A811">
        <v>10</v>
      </c>
      <c r="B811" t="s">
        <v>172</v>
      </c>
      <c r="C811" s="1036" t="s">
        <v>133</v>
      </c>
      <c r="D811" t="s">
        <v>104</v>
      </c>
      <c r="E811" t="s">
        <v>173</v>
      </c>
      <c r="F811" t="s">
        <v>174</v>
      </c>
      <c r="G811">
        <v>9</v>
      </c>
      <c r="H811" t="s">
        <v>142</v>
      </c>
      <c r="I811">
        <v>1</v>
      </c>
      <c r="J811">
        <v>0</v>
      </c>
      <c r="L811" s="1015">
        <v>0</v>
      </c>
      <c r="N811">
        <v>0</v>
      </c>
      <c r="O811">
        <v>0</v>
      </c>
      <c r="P811" t="e">
        <v>#DIV/0!</v>
      </c>
      <c r="Q811" t="s">
        <v>108</v>
      </c>
      <c r="R811">
        <v>0</v>
      </c>
      <c r="S811">
        <v>0</v>
      </c>
    </row>
    <row r="812" spans="1:19" ht="14.25">
      <c r="A812">
        <v>11</v>
      </c>
      <c r="B812" t="s">
        <v>175</v>
      </c>
      <c r="C812" s="1036" t="s">
        <v>133</v>
      </c>
      <c r="D812" t="s">
        <v>104</v>
      </c>
      <c r="E812" t="s">
        <v>176</v>
      </c>
      <c r="F812" t="s">
        <v>177</v>
      </c>
      <c r="G812">
        <v>9</v>
      </c>
      <c r="H812" t="s">
        <v>142</v>
      </c>
      <c r="I812">
        <v>1</v>
      </c>
      <c r="J812">
        <v>0</v>
      </c>
      <c r="L812" s="1015">
        <v>0</v>
      </c>
      <c r="N812">
        <v>0</v>
      </c>
      <c r="O812">
        <v>0</v>
      </c>
      <c r="P812" t="e">
        <v>#DIV/0!</v>
      </c>
      <c r="Q812" t="s">
        <v>108</v>
      </c>
      <c r="R812">
        <v>0</v>
      </c>
      <c r="S812">
        <v>0</v>
      </c>
    </row>
    <row r="813" spans="1:19" ht="14.25">
      <c r="A813">
        <v>12</v>
      </c>
      <c r="B813" t="s">
        <v>178</v>
      </c>
      <c r="C813" s="1036" t="s">
        <v>133</v>
      </c>
      <c r="D813" t="s">
        <v>104</v>
      </c>
      <c r="E813" t="s">
        <v>168</v>
      </c>
      <c r="F813" t="s">
        <v>179</v>
      </c>
      <c r="G813">
        <v>9</v>
      </c>
      <c r="H813" t="s">
        <v>142</v>
      </c>
      <c r="I813">
        <v>1</v>
      </c>
      <c r="J813">
        <v>0</v>
      </c>
      <c r="L813" s="1015">
        <v>0</v>
      </c>
      <c r="N813">
        <v>0</v>
      </c>
      <c r="O813">
        <v>0</v>
      </c>
      <c r="P813" t="e">
        <v>#DIV/0!</v>
      </c>
      <c r="Q813" t="s">
        <v>108</v>
      </c>
      <c r="R813">
        <v>0</v>
      </c>
      <c r="S813">
        <v>0</v>
      </c>
    </row>
    <row r="814" spans="1:19" ht="14.25">
      <c r="A814">
        <v>13</v>
      </c>
      <c r="B814" t="s">
        <v>180</v>
      </c>
      <c r="C814" s="1036" t="s">
        <v>133</v>
      </c>
      <c r="D814" t="s">
        <v>104</v>
      </c>
      <c r="E814" t="s">
        <v>157</v>
      </c>
      <c r="F814" t="s">
        <v>181</v>
      </c>
      <c r="G814">
        <v>9</v>
      </c>
      <c r="H814" t="s">
        <v>142</v>
      </c>
      <c r="I814">
        <v>2</v>
      </c>
      <c r="J814">
        <v>1</v>
      </c>
      <c r="L814" s="1015">
        <v>0.5</v>
      </c>
      <c r="N814">
        <v>0</v>
      </c>
      <c r="O814">
        <v>0</v>
      </c>
      <c r="P814" t="e">
        <v>#DIV/0!</v>
      </c>
      <c r="Q814" t="s">
        <v>108</v>
      </c>
      <c r="R814">
        <v>-1</v>
      </c>
      <c r="S814">
        <v>0</v>
      </c>
    </row>
    <row r="815" spans="1:19" ht="14.25">
      <c r="A815">
        <v>14</v>
      </c>
      <c r="B815" t="s">
        <v>182</v>
      </c>
      <c r="C815" s="1036" t="s">
        <v>133</v>
      </c>
      <c r="D815" t="s">
        <v>104</v>
      </c>
      <c r="E815" t="s">
        <v>168</v>
      </c>
      <c r="F815" t="s">
        <v>183</v>
      </c>
      <c r="G815">
        <v>9</v>
      </c>
      <c r="H815" t="s">
        <v>142</v>
      </c>
      <c r="I815">
        <v>1</v>
      </c>
      <c r="J815">
        <v>0</v>
      </c>
      <c r="L815" s="1015">
        <v>0</v>
      </c>
      <c r="N815">
        <v>0</v>
      </c>
      <c r="O815">
        <v>0</v>
      </c>
      <c r="P815" t="e">
        <v>#DIV/0!</v>
      </c>
      <c r="Q815" t="s">
        <v>107</v>
      </c>
      <c r="R815">
        <v>0</v>
      </c>
      <c r="S815">
        <v>0</v>
      </c>
    </row>
    <row r="816" spans="1:19" ht="14.25">
      <c r="A816">
        <v>15</v>
      </c>
      <c r="B816" t="s">
        <v>184</v>
      </c>
      <c r="C816" s="1036" t="s">
        <v>133</v>
      </c>
      <c r="D816" t="s">
        <v>104</v>
      </c>
      <c r="E816" t="s">
        <v>168</v>
      </c>
      <c r="F816" t="s">
        <v>185</v>
      </c>
      <c r="G816">
        <v>9</v>
      </c>
      <c r="H816" t="s">
        <v>142</v>
      </c>
      <c r="I816">
        <v>4</v>
      </c>
      <c r="J816">
        <v>0</v>
      </c>
      <c r="L816" s="1015">
        <v>0</v>
      </c>
      <c r="N816">
        <v>0</v>
      </c>
      <c r="O816">
        <v>0</v>
      </c>
      <c r="P816" t="e">
        <v>#DIV/0!</v>
      </c>
      <c r="Q816" t="s">
        <v>108</v>
      </c>
      <c r="R816">
        <v>0</v>
      </c>
      <c r="S816">
        <v>0</v>
      </c>
    </row>
    <row r="817" spans="1:19" ht="14.25">
      <c r="A817">
        <v>16</v>
      </c>
      <c r="B817" t="s">
        <v>186</v>
      </c>
      <c r="C817" s="1036" t="s">
        <v>133</v>
      </c>
      <c r="D817" t="s">
        <v>104</v>
      </c>
      <c r="E817" t="s">
        <v>168</v>
      </c>
      <c r="F817" t="s">
        <v>187</v>
      </c>
      <c r="G817">
        <v>9</v>
      </c>
      <c r="H817" t="s">
        <v>142</v>
      </c>
      <c r="I817">
        <v>1</v>
      </c>
      <c r="J817">
        <v>0</v>
      </c>
      <c r="L817" s="1015">
        <v>0</v>
      </c>
      <c r="N817">
        <v>0</v>
      </c>
      <c r="O817">
        <v>0</v>
      </c>
      <c r="P817" t="e">
        <v>#DIV/0!</v>
      </c>
      <c r="Q817" t="s">
        <v>107</v>
      </c>
      <c r="R817">
        <v>0</v>
      </c>
      <c r="S817">
        <v>0</v>
      </c>
    </row>
    <row r="818" spans="1:19" ht="14.25">
      <c r="A818">
        <v>17</v>
      </c>
      <c r="B818" t="s">
        <v>188</v>
      </c>
      <c r="C818" s="1036" t="s">
        <v>133</v>
      </c>
      <c r="D818" t="s">
        <v>104</v>
      </c>
      <c r="E818" t="s">
        <v>168</v>
      </c>
      <c r="F818" t="s">
        <v>189</v>
      </c>
      <c r="G818">
        <v>9</v>
      </c>
      <c r="H818" t="s">
        <v>142</v>
      </c>
      <c r="I818">
        <v>2</v>
      </c>
      <c r="J818">
        <v>0</v>
      </c>
      <c r="L818" s="1015">
        <v>0</v>
      </c>
      <c r="N818">
        <v>0</v>
      </c>
      <c r="O818">
        <v>0</v>
      </c>
      <c r="P818" t="e">
        <v>#DIV/0!</v>
      </c>
      <c r="Q818" t="s">
        <v>108</v>
      </c>
      <c r="R818">
        <v>0</v>
      </c>
      <c r="S818">
        <v>0</v>
      </c>
    </row>
    <row r="819" spans="1:19" ht="14.25">
      <c r="A819">
        <v>18</v>
      </c>
      <c r="B819" t="s">
        <v>190</v>
      </c>
      <c r="C819" s="1036" t="s">
        <v>133</v>
      </c>
      <c r="D819" t="s">
        <v>104</v>
      </c>
      <c r="E819" t="s">
        <v>155</v>
      </c>
      <c r="F819" t="s">
        <v>191</v>
      </c>
      <c r="G819">
        <v>9</v>
      </c>
      <c r="H819" t="s">
        <v>142</v>
      </c>
      <c r="I819">
        <v>2</v>
      </c>
      <c r="J819">
        <v>2</v>
      </c>
      <c r="L819" s="1015">
        <v>1</v>
      </c>
      <c r="N819">
        <v>1</v>
      </c>
      <c r="O819">
        <v>0</v>
      </c>
      <c r="P819">
        <v>0</v>
      </c>
      <c r="Q819" t="s">
        <v>108</v>
      </c>
      <c r="R819">
        <v>-2</v>
      </c>
      <c r="S819">
        <v>-1</v>
      </c>
    </row>
    <row r="820" spans="1:19" ht="14.25">
      <c r="A820">
        <v>19</v>
      </c>
      <c r="B820" t="s">
        <v>192</v>
      </c>
      <c r="C820" s="1036" t="s">
        <v>133</v>
      </c>
      <c r="D820" t="s">
        <v>104</v>
      </c>
      <c r="E820" t="s">
        <v>168</v>
      </c>
      <c r="F820" t="s">
        <v>193</v>
      </c>
      <c r="G820">
        <v>9</v>
      </c>
      <c r="H820" t="s">
        <v>142</v>
      </c>
      <c r="I820">
        <v>1</v>
      </c>
      <c r="J820">
        <v>0</v>
      </c>
      <c r="L820" s="1015">
        <v>0</v>
      </c>
      <c r="N820">
        <v>0</v>
      </c>
      <c r="O820">
        <v>0</v>
      </c>
      <c r="P820" t="e">
        <v>#DIV/0!</v>
      </c>
      <c r="Q820" t="s">
        <v>107</v>
      </c>
      <c r="R820">
        <v>0</v>
      </c>
      <c r="S820">
        <v>0</v>
      </c>
    </row>
    <row r="821" spans="1:19" ht="14.25">
      <c r="A821">
        <v>20</v>
      </c>
      <c r="B821" t="s">
        <v>194</v>
      </c>
      <c r="C821" s="1036" t="s">
        <v>133</v>
      </c>
      <c r="D821" t="s">
        <v>104</v>
      </c>
      <c r="E821" t="s">
        <v>168</v>
      </c>
      <c r="F821" t="s">
        <v>195</v>
      </c>
      <c r="G821">
        <v>9</v>
      </c>
      <c r="H821" t="s">
        <v>142</v>
      </c>
      <c r="I821">
        <v>1</v>
      </c>
      <c r="J821">
        <v>0</v>
      </c>
      <c r="L821" s="1015">
        <v>0</v>
      </c>
      <c r="N821">
        <v>0</v>
      </c>
      <c r="O821">
        <v>0</v>
      </c>
      <c r="P821" t="e">
        <v>#DIV/0!</v>
      </c>
      <c r="Q821" t="s">
        <v>107</v>
      </c>
      <c r="R821">
        <v>0</v>
      </c>
      <c r="S821">
        <v>0</v>
      </c>
    </row>
    <row r="822" spans="1:19" ht="14.25">
      <c r="A822">
        <v>21</v>
      </c>
      <c r="B822" t="s">
        <v>196</v>
      </c>
      <c r="C822" s="1036" t="s">
        <v>133</v>
      </c>
      <c r="D822" t="s">
        <v>104</v>
      </c>
      <c r="E822" t="s">
        <v>168</v>
      </c>
      <c r="F822" t="s">
        <v>197</v>
      </c>
      <c r="G822">
        <v>9</v>
      </c>
      <c r="H822" t="s">
        <v>142</v>
      </c>
      <c r="I822">
        <v>2</v>
      </c>
      <c r="J822">
        <v>0</v>
      </c>
      <c r="L822" s="1015">
        <v>0</v>
      </c>
      <c r="N822">
        <v>0</v>
      </c>
      <c r="O822">
        <v>0</v>
      </c>
      <c r="P822" t="e">
        <v>#DIV/0!</v>
      </c>
      <c r="Q822" t="s">
        <v>107</v>
      </c>
      <c r="R822">
        <v>0</v>
      </c>
      <c r="S822">
        <v>0</v>
      </c>
    </row>
    <row r="823" spans="1:19" ht="14.25">
      <c r="A823">
        <v>22</v>
      </c>
      <c r="B823" t="s">
        <v>198</v>
      </c>
      <c r="C823" s="1036" t="s">
        <v>133</v>
      </c>
      <c r="D823" t="s">
        <v>104</v>
      </c>
      <c r="E823" t="s">
        <v>168</v>
      </c>
      <c r="F823" t="s">
        <v>199</v>
      </c>
      <c r="G823">
        <v>9</v>
      </c>
      <c r="H823" t="s">
        <v>142</v>
      </c>
      <c r="I823">
        <v>2</v>
      </c>
      <c r="J823">
        <v>0</v>
      </c>
      <c r="L823" s="1015">
        <v>0</v>
      </c>
      <c r="N823">
        <v>0</v>
      </c>
      <c r="O823">
        <v>0</v>
      </c>
      <c r="P823" t="e">
        <v>#DIV/0!</v>
      </c>
      <c r="Q823" t="s">
        <v>107</v>
      </c>
      <c r="R823">
        <v>0</v>
      </c>
      <c r="S823">
        <v>0</v>
      </c>
    </row>
    <row r="824" spans="1:19" ht="14.25">
      <c r="A824">
        <v>23</v>
      </c>
      <c r="B824" t="s">
        <v>200</v>
      </c>
      <c r="C824" s="1036" t="s">
        <v>133</v>
      </c>
      <c r="D824" t="s">
        <v>104</v>
      </c>
      <c r="E824" t="s">
        <v>176</v>
      </c>
      <c r="F824" t="s">
        <v>201</v>
      </c>
      <c r="G824">
        <v>9</v>
      </c>
      <c r="H824" t="s">
        <v>142</v>
      </c>
      <c r="I824">
        <v>2</v>
      </c>
      <c r="J824">
        <v>1</v>
      </c>
      <c r="L824" s="1015">
        <v>0.5</v>
      </c>
      <c r="N824">
        <v>0</v>
      </c>
      <c r="O824">
        <v>0</v>
      </c>
      <c r="P824" t="e">
        <v>#DIV/0!</v>
      </c>
      <c r="Q824" t="s">
        <v>107</v>
      </c>
      <c r="R824">
        <v>-1</v>
      </c>
      <c r="S824">
        <v>0</v>
      </c>
    </row>
    <row r="825" spans="1:19" ht="14.25">
      <c r="A825">
        <v>24</v>
      </c>
      <c r="B825" t="s">
        <v>202</v>
      </c>
      <c r="C825" s="1036" t="s">
        <v>133</v>
      </c>
      <c r="D825" t="s">
        <v>104</v>
      </c>
      <c r="E825" t="s">
        <v>168</v>
      </c>
      <c r="F825" t="s">
        <v>203</v>
      </c>
      <c r="G825">
        <v>9</v>
      </c>
      <c r="H825" t="s">
        <v>142</v>
      </c>
      <c r="I825">
        <v>1</v>
      </c>
      <c r="J825">
        <v>0</v>
      </c>
      <c r="L825" s="1015">
        <v>0</v>
      </c>
      <c r="N825">
        <v>0</v>
      </c>
      <c r="O825">
        <v>0</v>
      </c>
      <c r="P825" t="e">
        <v>#DIV/0!</v>
      </c>
      <c r="Q825" t="s">
        <v>107</v>
      </c>
      <c r="R825">
        <v>0</v>
      </c>
      <c r="S825">
        <v>0</v>
      </c>
    </row>
    <row r="826" spans="1:19" ht="14.25">
      <c r="A826">
        <v>25</v>
      </c>
      <c r="B826" t="s">
        <v>204</v>
      </c>
      <c r="C826" s="1036" t="s">
        <v>133</v>
      </c>
      <c r="D826" t="s">
        <v>104</v>
      </c>
      <c r="E826" t="s">
        <v>168</v>
      </c>
      <c r="F826" t="s">
        <v>205</v>
      </c>
      <c r="G826">
        <v>9</v>
      </c>
      <c r="H826" t="s">
        <v>142</v>
      </c>
      <c r="I826">
        <v>1</v>
      </c>
      <c r="J826">
        <v>0</v>
      </c>
      <c r="L826" s="1015">
        <v>0</v>
      </c>
      <c r="N826">
        <v>0</v>
      </c>
      <c r="O826">
        <v>0</v>
      </c>
      <c r="P826" t="e">
        <v>#DIV/0!</v>
      </c>
      <c r="Q826" t="s">
        <v>105</v>
      </c>
      <c r="R826">
        <v>0</v>
      </c>
      <c r="S826">
        <v>0</v>
      </c>
    </row>
    <row r="827" spans="1:19" ht="14.25">
      <c r="A827">
        <v>26</v>
      </c>
      <c r="B827" t="s">
        <v>206</v>
      </c>
      <c r="C827" s="1036" t="s">
        <v>133</v>
      </c>
      <c r="D827" t="s">
        <v>104</v>
      </c>
      <c r="E827" t="s">
        <v>168</v>
      </c>
      <c r="F827" t="s">
        <v>207</v>
      </c>
      <c r="G827">
        <v>9</v>
      </c>
      <c r="H827" t="s">
        <v>142</v>
      </c>
      <c r="I827">
        <v>3</v>
      </c>
      <c r="J827">
        <v>0</v>
      </c>
      <c r="L827" s="1015">
        <v>0</v>
      </c>
      <c r="N827">
        <v>0</v>
      </c>
      <c r="O827">
        <v>0</v>
      </c>
      <c r="P827" t="e">
        <v>#DIV/0!</v>
      </c>
      <c r="Q827" t="s">
        <v>107</v>
      </c>
      <c r="R827">
        <v>0</v>
      </c>
      <c r="S827">
        <v>0</v>
      </c>
    </row>
    <row r="828" spans="1:19" ht="14.25">
      <c r="A828">
        <v>27</v>
      </c>
      <c r="B828" t="s">
        <v>208</v>
      </c>
      <c r="C828" s="1036" t="s">
        <v>133</v>
      </c>
      <c r="D828" t="s">
        <v>104</v>
      </c>
      <c r="E828" t="s">
        <v>168</v>
      </c>
      <c r="F828" t="s">
        <v>209</v>
      </c>
      <c r="G828">
        <v>9</v>
      </c>
      <c r="H828" t="s">
        <v>142</v>
      </c>
      <c r="I828">
        <v>1</v>
      </c>
      <c r="J828">
        <v>0</v>
      </c>
      <c r="L828" s="1015">
        <v>0</v>
      </c>
      <c r="N828">
        <v>0</v>
      </c>
      <c r="O828">
        <v>0</v>
      </c>
      <c r="P828" t="e">
        <v>#DIV/0!</v>
      </c>
      <c r="Q828" t="s">
        <v>107</v>
      </c>
      <c r="R828">
        <v>0</v>
      </c>
      <c r="S828">
        <v>0</v>
      </c>
    </row>
    <row r="829" spans="1:19" ht="14.25">
      <c r="A829">
        <v>28</v>
      </c>
      <c r="B829" t="s">
        <v>210</v>
      </c>
      <c r="C829" s="1036" t="s">
        <v>133</v>
      </c>
      <c r="D829" t="s">
        <v>104</v>
      </c>
      <c r="E829" t="s">
        <v>168</v>
      </c>
      <c r="F829" t="s">
        <v>211</v>
      </c>
      <c r="G829">
        <v>9</v>
      </c>
      <c r="H829" t="s">
        <v>142</v>
      </c>
      <c r="I829">
        <v>2</v>
      </c>
      <c r="J829">
        <v>0</v>
      </c>
      <c r="L829" s="1015">
        <v>0</v>
      </c>
      <c r="N829">
        <v>0</v>
      </c>
      <c r="O829">
        <v>0</v>
      </c>
      <c r="P829" t="e">
        <v>#DIV/0!</v>
      </c>
      <c r="Q829" t="s">
        <v>105</v>
      </c>
      <c r="R829">
        <v>0</v>
      </c>
      <c r="S829">
        <v>0</v>
      </c>
    </row>
    <row r="830" spans="1:19" ht="14.25">
      <c r="A830">
        <v>29</v>
      </c>
      <c r="B830" t="s">
        <v>212</v>
      </c>
      <c r="C830" s="1036" t="s">
        <v>133</v>
      </c>
      <c r="D830" t="s">
        <v>104</v>
      </c>
      <c r="E830" t="s">
        <v>168</v>
      </c>
      <c r="F830" t="s">
        <v>213</v>
      </c>
      <c r="G830">
        <v>9</v>
      </c>
      <c r="H830" t="s">
        <v>142</v>
      </c>
      <c r="I830">
        <v>1</v>
      </c>
      <c r="J830">
        <v>0</v>
      </c>
      <c r="L830" s="1015">
        <v>0</v>
      </c>
      <c r="N830">
        <v>0</v>
      </c>
      <c r="O830">
        <v>0</v>
      </c>
      <c r="P830" t="e">
        <v>#DIV/0!</v>
      </c>
      <c r="Q830" t="s">
        <v>105</v>
      </c>
      <c r="R830">
        <v>0</v>
      </c>
      <c r="S830">
        <v>0</v>
      </c>
    </row>
    <row r="831" spans="1:19" ht="14.25">
      <c r="A831">
        <v>30</v>
      </c>
      <c r="B831" t="s">
        <v>214</v>
      </c>
      <c r="C831" s="1036" t="s">
        <v>133</v>
      </c>
      <c r="D831" t="s">
        <v>104</v>
      </c>
      <c r="E831" t="s">
        <v>168</v>
      </c>
      <c r="F831" t="s">
        <v>215</v>
      </c>
      <c r="G831">
        <v>9</v>
      </c>
      <c r="H831" t="s">
        <v>142</v>
      </c>
      <c r="I831">
        <v>2</v>
      </c>
      <c r="J831">
        <v>1</v>
      </c>
      <c r="L831" s="1015">
        <v>0.5</v>
      </c>
      <c r="N831">
        <v>0</v>
      </c>
      <c r="O831">
        <v>0</v>
      </c>
      <c r="P831" t="e">
        <v>#DIV/0!</v>
      </c>
      <c r="Q831" t="s">
        <v>107</v>
      </c>
      <c r="R831">
        <v>-1</v>
      </c>
      <c r="S831">
        <v>0</v>
      </c>
    </row>
    <row r="832" spans="1:19" ht="14.25">
      <c r="A832">
        <v>31</v>
      </c>
      <c r="B832" t="s">
        <v>216</v>
      </c>
      <c r="C832" s="1036" t="s">
        <v>133</v>
      </c>
      <c r="D832" t="s">
        <v>104</v>
      </c>
      <c r="E832" t="s">
        <v>168</v>
      </c>
      <c r="F832" t="s">
        <v>217</v>
      </c>
      <c r="G832">
        <v>9</v>
      </c>
      <c r="H832" t="s">
        <v>142</v>
      </c>
      <c r="I832">
        <v>13</v>
      </c>
      <c r="J832">
        <v>6</v>
      </c>
      <c r="L832" s="1015">
        <v>0.46153846153846156</v>
      </c>
      <c r="N832">
        <v>0</v>
      </c>
      <c r="O832">
        <v>0</v>
      </c>
      <c r="P832" t="e">
        <v>#DIV/0!</v>
      </c>
      <c r="Q832" t="s">
        <v>105</v>
      </c>
      <c r="R832">
        <v>-6</v>
      </c>
      <c r="S832">
        <v>0</v>
      </c>
    </row>
    <row r="833" spans="1:19" ht="14.25">
      <c r="A833">
        <v>32</v>
      </c>
      <c r="B833" t="s">
        <v>218</v>
      </c>
      <c r="C833" s="1036" t="s">
        <v>133</v>
      </c>
      <c r="D833" t="s">
        <v>104</v>
      </c>
      <c r="E833" t="s">
        <v>157</v>
      </c>
      <c r="F833" t="s">
        <v>219</v>
      </c>
      <c r="G833">
        <v>9</v>
      </c>
      <c r="H833" t="s">
        <v>142</v>
      </c>
      <c r="I833">
        <v>1</v>
      </c>
      <c r="J833">
        <v>0</v>
      </c>
      <c r="L833" s="1015">
        <v>0</v>
      </c>
      <c r="N833">
        <v>0</v>
      </c>
      <c r="O833">
        <v>0</v>
      </c>
      <c r="P833" t="e">
        <v>#DIV/0!</v>
      </c>
      <c r="Q833" t="s">
        <v>105</v>
      </c>
      <c r="R833">
        <v>0</v>
      </c>
      <c r="S833">
        <v>0</v>
      </c>
    </row>
    <row r="834" spans="1:19" ht="14.25">
      <c r="A834">
        <v>33</v>
      </c>
      <c r="B834" t="s">
        <v>220</v>
      </c>
      <c r="C834" s="1036" t="s">
        <v>133</v>
      </c>
      <c r="D834" t="s">
        <v>104</v>
      </c>
      <c r="E834" t="s">
        <v>155</v>
      </c>
      <c r="F834" t="s">
        <v>221</v>
      </c>
      <c r="G834">
        <v>9</v>
      </c>
      <c r="H834" t="s">
        <v>142</v>
      </c>
      <c r="I834">
        <v>8</v>
      </c>
      <c r="J834">
        <v>4</v>
      </c>
      <c r="L834" s="1015">
        <v>0.5</v>
      </c>
      <c r="N834">
        <v>1</v>
      </c>
      <c r="O834">
        <v>0</v>
      </c>
      <c r="P834">
        <v>0</v>
      </c>
      <c r="Q834" t="s">
        <v>105</v>
      </c>
      <c r="R834">
        <v>-4</v>
      </c>
      <c r="S834">
        <v>-1</v>
      </c>
    </row>
    <row r="835" spans="1:19" ht="14.25">
      <c r="A835">
        <v>34</v>
      </c>
      <c r="B835" t="s">
        <v>222</v>
      </c>
      <c r="C835" s="1036" t="s">
        <v>133</v>
      </c>
      <c r="D835" t="s">
        <v>104</v>
      </c>
      <c r="E835" t="s">
        <v>168</v>
      </c>
      <c r="F835" t="s">
        <v>223</v>
      </c>
      <c r="G835">
        <v>9</v>
      </c>
      <c r="H835" t="s">
        <v>142</v>
      </c>
      <c r="I835">
        <v>1</v>
      </c>
      <c r="J835">
        <v>0</v>
      </c>
      <c r="L835" s="1015">
        <v>0</v>
      </c>
      <c r="N835">
        <v>0</v>
      </c>
      <c r="O835">
        <v>0</v>
      </c>
      <c r="P835" t="e">
        <v>#DIV/0!</v>
      </c>
      <c r="Q835" t="s">
        <v>105</v>
      </c>
      <c r="R835">
        <v>0</v>
      </c>
      <c r="S835">
        <v>0</v>
      </c>
    </row>
    <row r="836" spans="1:19" ht="14.25">
      <c r="A836">
        <v>35</v>
      </c>
      <c r="B836" t="s">
        <v>224</v>
      </c>
      <c r="C836" s="1036" t="s">
        <v>133</v>
      </c>
      <c r="D836" t="s">
        <v>104</v>
      </c>
      <c r="E836" t="s">
        <v>225</v>
      </c>
      <c r="F836" t="s">
        <v>226</v>
      </c>
      <c r="G836">
        <v>9</v>
      </c>
      <c r="H836" t="s">
        <v>142</v>
      </c>
      <c r="I836">
        <v>4</v>
      </c>
      <c r="J836">
        <v>3</v>
      </c>
      <c r="L836" s="1015">
        <v>0.75</v>
      </c>
      <c r="N836">
        <v>1</v>
      </c>
      <c r="O836">
        <v>0</v>
      </c>
      <c r="P836">
        <v>0</v>
      </c>
      <c r="Q836" t="s">
        <v>105</v>
      </c>
      <c r="R836">
        <v>-2</v>
      </c>
      <c r="S836">
        <v>-1</v>
      </c>
    </row>
    <row r="837" spans="1:19" ht="14.25">
      <c r="A837">
        <v>36</v>
      </c>
      <c r="B837" t="s">
        <v>227</v>
      </c>
      <c r="C837" s="1036" t="s">
        <v>133</v>
      </c>
      <c r="D837" t="s">
        <v>104</v>
      </c>
      <c r="E837" t="s">
        <v>225</v>
      </c>
      <c r="F837" t="s">
        <v>228</v>
      </c>
      <c r="G837">
        <v>9</v>
      </c>
      <c r="H837" t="s">
        <v>142</v>
      </c>
      <c r="I837">
        <v>1</v>
      </c>
      <c r="J837">
        <v>0</v>
      </c>
      <c r="L837" s="1015">
        <v>0</v>
      </c>
      <c r="N837">
        <v>0</v>
      </c>
      <c r="O837">
        <v>0</v>
      </c>
      <c r="P837" t="e">
        <v>#DIV/0!</v>
      </c>
      <c r="Q837" t="s">
        <v>105</v>
      </c>
      <c r="R837">
        <v>0</v>
      </c>
      <c r="S837">
        <v>0</v>
      </c>
    </row>
    <row r="838" spans="1:19" ht="14.25">
      <c r="A838">
        <v>37</v>
      </c>
      <c r="B838" t="s">
        <v>229</v>
      </c>
      <c r="C838" s="1036" t="s">
        <v>133</v>
      </c>
      <c r="D838" t="s">
        <v>104</v>
      </c>
      <c r="E838" t="s">
        <v>225</v>
      </c>
      <c r="F838" t="s">
        <v>230</v>
      </c>
      <c r="G838">
        <v>9</v>
      </c>
      <c r="H838" t="s">
        <v>142</v>
      </c>
      <c r="I838">
        <v>2</v>
      </c>
      <c r="J838">
        <v>1</v>
      </c>
      <c r="L838" s="1015">
        <v>0.5</v>
      </c>
      <c r="N838">
        <v>0</v>
      </c>
      <c r="O838">
        <v>0</v>
      </c>
      <c r="P838" t="e">
        <v>#DIV/0!</v>
      </c>
      <c r="Q838" t="s">
        <v>105</v>
      </c>
      <c r="R838">
        <v>-1</v>
      </c>
      <c r="S838">
        <v>0</v>
      </c>
    </row>
    <row r="839" spans="1:19" ht="14.25">
      <c r="A839">
        <v>38</v>
      </c>
      <c r="B839" t="s">
        <v>231</v>
      </c>
      <c r="C839" s="1036" t="s">
        <v>133</v>
      </c>
      <c r="D839" t="s">
        <v>104</v>
      </c>
      <c r="E839" t="s">
        <v>225</v>
      </c>
      <c r="F839" t="s">
        <v>232</v>
      </c>
      <c r="G839">
        <v>9</v>
      </c>
      <c r="H839" t="s">
        <v>142</v>
      </c>
      <c r="I839">
        <v>1</v>
      </c>
      <c r="J839">
        <v>0</v>
      </c>
      <c r="L839" s="1015">
        <v>0</v>
      </c>
      <c r="N839">
        <v>0</v>
      </c>
      <c r="O839">
        <v>0</v>
      </c>
      <c r="P839" t="e">
        <v>#DIV/0!</v>
      </c>
      <c r="Q839" t="s">
        <v>105</v>
      </c>
      <c r="R839">
        <v>0</v>
      </c>
      <c r="S839">
        <v>0</v>
      </c>
    </row>
    <row r="840" spans="1:19" ht="14.25">
      <c r="A840">
        <v>39</v>
      </c>
      <c r="B840" t="s">
        <v>233</v>
      </c>
      <c r="C840" s="1036" t="s">
        <v>133</v>
      </c>
      <c r="D840" t="s">
        <v>104</v>
      </c>
      <c r="E840" t="s">
        <v>176</v>
      </c>
      <c r="F840" t="s">
        <v>234</v>
      </c>
      <c r="G840">
        <v>9</v>
      </c>
      <c r="H840" t="s">
        <v>142</v>
      </c>
      <c r="I840">
        <v>1</v>
      </c>
      <c r="J840">
        <v>0</v>
      </c>
      <c r="L840" s="1015">
        <v>0</v>
      </c>
      <c r="N840">
        <v>0</v>
      </c>
      <c r="O840">
        <v>0</v>
      </c>
      <c r="P840" t="e">
        <v>#DIV/0!</v>
      </c>
      <c r="Q840" t="s">
        <v>105</v>
      </c>
      <c r="R840">
        <v>0</v>
      </c>
      <c r="S840">
        <v>0</v>
      </c>
    </row>
    <row r="841" spans="1:19" ht="14.25">
      <c r="A841">
        <v>40</v>
      </c>
      <c r="B841" t="s">
        <v>235</v>
      </c>
      <c r="C841" s="1036" t="s">
        <v>133</v>
      </c>
      <c r="D841" t="s">
        <v>104</v>
      </c>
      <c r="E841" t="s">
        <v>236</v>
      </c>
      <c r="F841" t="s">
        <v>237</v>
      </c>
      <c r="G841">
        <v>9</v>
      </c>
      <c r="H841" t="s">
        <v>142</v>
      </c>
      <c r="I841">
        <v>2</v>
      </c>
      <c r="J841">
        <v>1</v>
      </c>
      <c r="L841" s="1015">
        <v>0.5</v>
      </c>
      <c r="N841">
        <v>0</v>
      </c>
      <c r="O841">
        <v>0</v>
      </c>
      <c r="P841" t="e">
        <v>#DIV/0!</v>
      </c>
      <c r="Q841" t="s">
        <v>107</v>
      </c>
      <c r="R841">
        <v>-1</v>
      </c>
      <c r="S841">
        <v>0</v>
      </c>
    </row>
    <row r="842" spans="1:19" ht="14.25">
      <c r="A842">
        <v>41</v>
      </c>
      <c r="B842" t="s">
        <v>238</v>
      </c>
      <c r="C842" s="1036" t="s">
        <v>133</v>
      </c>
      <c r="D842" t="s">
        <v>104</v>
      </c>
      <c r="E842" t="s">
        <v>168</v>
      </c>
      <c r="F842" t="s">
        <v>239</v>
      </c>
      <c r="G842">
        <v>9</v>
      </c>
      <c r="H842" t="s">
        <v>142</v>
      </c>
      <c r="I842">
        <v>1</v>
      </c>
      <c r="J842">
        <v>0</v>
      </c>
      <c r="L842" s="1015">
        <v>0</v>
      </c>
      <c r="N842">
        <v>0</v>
      </c>
      <c r="O842">
        <v>0</v>
      </c>
      <c r="P842" t="e">
        <v>#DIV/0!</v>
      </c>
      <c r="Q842" t="s">
        <v>107</v>
      </c>
      <c r="R842">
        <v>0</v>
      </c>
      <c r="S842">
        <v>0</v>
      </c>
    </row>
    <row r="843" spans="1:19" ht="14.25">
      <c r="A843">
        <v>42</v>
      </c>
      <c r="B843" t="s">
        <v>240</v>
      </c>
      <c r="C843" s="1036" t="s">
        <v>133</v>
      </c>
      <c r="D843" t="s">
        <v>104</v>
      </c>
      <c r="E843" t="s">
        <v>225</v>
      </c>
      <c r="F843" t="s">
        <v>241</v>
      </c>
      <c r="G843">
        <v>9</v>
      </c>
      <c r="H843" t="s">
        <v>142</v>
      </c>
      <c r="I843">
        <v>2</v>
      </c>
      <c r="J843">
        <v>1</v>
      </c>
      <c r="L843" s="1015">
        <v>0.5</v>
      </c>
      <c r="N843">
        <v>0</v>
      </c>
      <c r="O843">
        <v>0</v>
      </c>
      <c r="P843" t="e">
        <v>#DIV/0!</v>
      </c>
      <c r="Q843" t="s">
        <v>107</v>
      </c>
      <c r="R843">
        <v>0</v>
      </c>
      <c r="S843">
        <v>0</v>
      </c>
    </row>
    <row r="844" spans="1:19" ht="14.25">
      <c r="A844">
        <v>43</v>
      </c>
      <c r="B844" t="s">
        <v>242</v>
      </c>
      <c r="C844" s="1036" t="s">
        <v>133</v>
      </c>
      <c r="D844" t="s">
        <v>104</v>
      </c>
      <c r="E844" t="s">
        <v>225</v>
      </c>
      <c r="F844" t="s">
        <v>243</v>
      </c>
      <c r="G844">
        <v>9</v>
      </c>
      <c r="H844" t="s">
        <v>142</v>
      </c>
      <c r="I844">
        <v>2</v>
      </c>
      <c r="J844">
        <v>1</v>
      </c>
      <c r="L844" s="1015">
        <v>0.5</v>
      </c>
      <c r="N844">
        <v>0</v>
      </c>
      <c r="O844">
        <v>0</v>
      </c>
      <c r="P844" t="e">
        <v>#DIV/0!</v>
      </c>
      <c r="Q844" t="s">
        <v>107</v>
      </c>
      <c r="R844">
        <v>-1</v>
      </c>
      <c r="S844">
        <v>0</v>
      </c>
    </row>
    <row r="845" spans="1:19" ht="14.25">
      <c r="A845">
        <v>44</v>
      </c>
      <c r="B845" t="s">
        <v>244</v>
      </c>
      <c r="C845" s="1036" t="s">
        <v>133</v>
      </c>
      <c r="D845" t="s">
        <v>104</v>
      </c>
      <c r="E845" t="s">
        <v>225</v>
      </c>
      <c r="F845" t="s">
        <v>245</v>
      </c>
      <c r="G845">
        <v>9</v>
      </c>
      <c r="H845" t="s">
        <v>142</v>
      </c>
      <c r="I845">
        <v>1</v>
      </c>
      <c r="J845">
        <v>0</v>
      </c>
      <c r="L845" s="1015">
        <v>0</v>
      </c>
      <c r="N845">
        <v>0</v>
      </c>
      <c r="O845">
        <v>0</v>
      </c>
      <c r="P845" t="e">
        <v>#DIV/0!</v>
      </c>
      <c r="Q845" t="s">
        <v>107</v>
      </c>
      <c r="R845">
        <v>0</v>
      </c>
      <c r="S845">
        <v>0</v>
      </c>
    </row>
    <row r="846" spans="1:19" ht="14.25">
      <c r="A846">
        <v>45</v>
      </c>
      <c r="B846" t="s">
        <v>246</v>
      </c>
      <c r="C846" s="1036" t="s">
        <v>133</v>
      </c>
      <c r="D846" t="s">
        <v>104</v>
      </c>
      <c r="E846" t="s">
        <v>176</v>
      </c>
      <c r="F846" t="s">
        <v>247</v>
      </c>
      <c r="G846">
        <v>9</v>
      </c>
      <c r="H846" t="s">
        <v>142</v>
      </c>
      <c r="I846">
        <v>1</v>
      </c>
      <c r="J846">
        <v>0</v>
      </c>
      <c r="L846" s="1015">
        <v>0</v>
      </c>
      <c r="N846">
        <v>0</v>
      </c>
      <c r="O846">
        <v>0</v>
      </c>
      <c r="P846" t="e">
        <v>#DIV/0!</v>
      </c>
      <c r="Q846" t="s">
        <v>107</v>
      </c>
      <c r="R846">
        <v>0</v>
      </c>
      <c r="S846">
        <v>0</v>
      </c>
    </row>
    <row r="847" spans="1:19" ht="14.25">
      <c r="A847">
        <v>46</v>
      </c>
      <c r="B847" t="s">
        <v>248</v>
      </c>
      <c r="C847" s="1036" t="s">
        <v>133</v>
      </c>
      <c r="D847" t="s">
        <v>104</v>
      </c>
      <c r="E847" t="s">
        <v>236</v>
      </c>
      <c r="F847" t="s">
        <v>249</v>
      </c>
      <c r="G847">
        <v>9</v>
      </c>
      <c r="H847" t="s">
        <v>142</v>
      </c>
      <c r="I847">
        <v>2</v>
      </c>
      <c r="J847">
        <v>0</v>
      </c>
      <c r="L847" s="1015">
        <v>0</v>
      </c>
      <c r="N847">
        <v>0</v>
      </c>
      <c r="O847">
        <v>0</v>
      </c>
      <c r="P847" t="e">
        <v>#DIV/0!</v>
      </c>
      <c r="Q847" t="s">
        <v>107</v>
      </c>
      <c r="R847">
        <v>0</v>
      </c>
      <c r="S847">
        <v>0</v>
      </c>
    </row>
    <row r="848" spans="1:19" ht="14.25">
      <c r="A848">
        <v>47</v>
      </c>
      <c r="B848" t="s">
        <v>250</v>
      </c>
      <c r="C848" s="1036" t="s">
        <v>133</v>
      </c>
      <c r="D848" t="s">
        <v>104</v>
      </c>
      <c r="E848" t="s">
        <v>236</v>
      </c>
      <c r="F848" t="s">
        <v>251</v>
      </c>
      <c r="G848">
        <v>9</v>
      </c>
      <c r="H848" t="s">
        <v>142</v>
      </c>
      <c r="I848">
        <v>1</v>
      </c>
      <c r="J848">
        <v>1</v>
      </c>
      <c r="L848" s="1015">
        <v>1</v>
      </c>
      <c r="N848">
        <v>0</v>
      </c>
      <c r="O848">
        <v>0</v>
      </c>
      <c r="P848" t="e">
        <v>#DIV/0!</v>
      </c>
      <c r="Q848" t="s">
        <v>107</v>
      </c>
      <c r="R848">
        <v>-1</v>
      </c>
      <c r="S848">
        <v>0</v>
      </c>
    </row>
    <row r="849" spans="1:19" ht="14.25">
      <c r="A849">
        <v>48</v>
      </c>
      <c r="B849" t="s">
        <v>252</v>
      </c>
      <c r="C849" s="1036" t="s">
        <v>133</v>
      </c>
      <c r="D849" t="s">
        <v>104</v>
      </c>
      <c r="E849" t="s">
        <v>236</v>
      </c>
      <c r="F849" t="s">
        <v>253</v>
      </c>
      <c r="G849">
        <v>9</v>
      </c>
      <c r="H849" t="s">
        <v>142</v>
      </c>
      <c r="I849">
        <v>2</v>
      </c>
      <c r="J849">
        <v>1</v>
      </c>
      <c r="L849" s="1015">
        <v>0.5</v>
      </c>
      <c r="N849">
        <v>0</v>
      </c>
      <c r="O849">
        <v>0</v>
      </c>
      <c r="P849" t="e">
        <v>#DIV/0!</v>
      </c>
      <c r="Q849" t="s">
        <v>107</v>
      </c>
      <c r="R849">
        <v>-1</v>
      </c>
      <c r="S849">
        <v>0</v>
      </c>
    </row>
    <row r="850" spans="1:19" ht="14.25">
      <c r="A850">
        <v>49</v>
      </c>
      <c r="B850" t="s">
        <v>254</v>
      </c>
      <c r="C850" s="1036" t="s">
        <v>133</v>
      </c>
      <c r="D850" t="s">
        <v>104</v>
      </c>
      <c r="E850" t="s">
        <v>225</v>
      </c>
      <c r="F850" t="s">
        <v>255</v>
      </c>
      <c r="G850">
        <v>9</v>
      </c>
      <c r="H850" t="s">
        <v>142</v>
      </c>
      <c r="I850">
        <v>4</v>
      </c>
      <c r="J850">
        <v>3</v>
      </c>
      <c r="L850" s="1015">
        <v>0.75</v>
      </c>
      <c r="N850">
        <v>1</v>
      </c>
      <c r="O850">
        <v>0</v>
      </c>
      <c r="P850">
        <v>0</v>
      </c>
      <c r="Q850" t="s">
        <v>109</v>
      </c>
      <c r="R850">
        <v>-2</v>
      </c>
      <c r="S850">
        <v>-1</v>
      </c>
    </row>
    <row r="851" spans="1:19" ht="14.25">
      <c r="A851">
        <v>50</v>
      </c>
      <c r="B851" t="s">
        <v>256</v>
      </c>
      <c r="C851" s="1036" t="s">
        <v>133</v>
      </c>
      <c r="D851" t="s">
        <v>104</v>
      </c>
      <c r="E851" t="s">
        <v>225</v>
      </c>
      <c r="F851" t="s">
        <v>257</v>
      </c>
      <c r="G851">
        <v>9</v>
      </c>
      <c r="H851" t="s">
        <v>142</v>
      </c>
      <c r="I851">
        <v>4</v>
      </c>
      <c r="J851">
        <v>3</v>
      </c>
      <c r="L851" s="1015">
        <v>0.75</v>
      </c>
      <c r="N851">
        <v>1</v>
      </c>
      <c r="O851">
        <v>0</v>
      </c>
      <c r="P851">
        <v>0</v>
      </c>
      <c r="Q851" t="s">
        <v>109</v>
      </c>
      <c r="R851">
        <v>-2</v>
      </c>
      <c r="S851">
        <v>-1</v>
      </c>
    </row>
    <row r="852" spans="1:19" ht="14.25">
      <c r="A852">
        <v>51</v>
      </c>
      <c r="B852" t="s">
        <v>258</v>
      </c>
      <c r="C852" s="1036" t="s">
        <v>133</v>
      </c>
      <c r="D852" t="s">
        <v>104</v>
      </c>
      <c r="E852" t="s">
        <v>236</v>
      </c>
      <c r="F852" t="s">
        <v>259</v>
      </c>
      <c r="G852">
        <v>9</v>
      </c>
      <c r="H852" t="s">
        <v>142</v>
      </c>
      <c r="I852">
        <v>4</v>
      </c>
      <c r="J852">
        <v>2</v>
      </c>
      <c r="L852" s="1015">
        <v>0.5</v>
      </c>
      <c r="N852">
        <v>0</v>
      </c>
      <c r="O852">
        <v>0</v>
      </c>
      <c r="P852" t="e">
        <v>#DIV/0!</v>
      </c>
      <c r="Q852" t="s">
        <v>109</v>
      </c>
      <c r="R852">
        <v>-2</v>
      </c>
      <c r="S852">
        <v>0</v>
      </c>
    </row>
    <row r="853" spans="1:19" ht="14.25">
      <c r="A853">
        <v>52</v>
      </c>
      <c r="B853" t="s">
        <v>260</v>
      </c>
      <c r="C853" s="1036" t="s">
        <v>133</v>
      </c>
      <c r="D853" t="s">
        <v>104</v>
      </c>
      <c r="E853" t="s">
        <v>225</v>
      </c>
      <c r="F853" t="s">
        <v>261</v>
      </c>
      <c r="G853">
        <v>9</v>
      </c>
      <c r="H853" t="s">
        <v>142</v>
      </c>
      <c r="I853">
        <v>12</v>
      </c>
      <c r="J853">
        <v>9</v>
      </c>
      <c r="L853" s="1015">
        <v>0.75</v>
      </c>
      <c r="N853">
        <v>1</v>
      </c>
      <c r="O853">
        <v>0</v>
      </c>
      <c r="P853">
        <v>0</v>
      </c>
      <c r="Q853" t="s">
        <v>109</v>
      </c>
      <c r="R853">
        <v>-6</v>
      </c>
      <c r="S853">
        <v>-1</v>
      </c>
    </row>
    <row r="854" spans="1:19" ht="14.25">
      <c r="A854">
        <v>53</v>
      </c>
      <c r="B854" t="s">
        <v>262</v>
      </c>
      <c r="C854" s="1036" t="s">
        <v>133</v>
      </c>
      <c r="D854" t="s">
        <v>104</v>
      </c>
      <c r="E854" t="s">
        <v>225</v>
      </c>
      <c r="F854" t="s">
        <v>263</v>
      </c>
      <c r="G854">
        <v>9</v>
      </c>
      <c r="H854" t="s">
        <v>142</v>
      </c>
      <c r="I854">
        <v>2</v>
      </c>
      <c r="J854">
        <v>1</v>
      </c>
      <c r="L854" s="1015">
        <v>0.5</v>
      </c>
      <c r="N854">
        <v>0</v>
      </c>
      <c r="O854">
        <v>0</v>
      </c>
      <c r="P854" t="e">
        <v>#DIV/0!</v>
      </c>
      <c r="Q854" t="s">
        <v>109</v>
      </c>
      <c r="R854">
        <v>-1</v>
      </c>
      <c r="S854">
        <v>0</v>
      </c>
    </row>
    <row r="855" spans="1:19" ht="14.25">
      <c r="A855">
        <v>54</v>
      </c>
      <c r="B855" t="s">
        <v>264</v>
      </c>
      <c r="C855" s="1036" t="s">
        <v>133</v>
      </c>
      <c r="D855" t="s">
        <v>104</v>
      </c>
      <c r="E855" t="s">
        <v>225</v>
      </c>
      <c r="F855" t="s">
        <v>265</v>
      </c>
      <c r="G855">
        <v>9</v>
      </c>
      <c r="H855" t="s">
        <v>142</v>
      </c>
      <c r="I855">
        <v>4</v>
      </c>
      <c r="J855">
        <v>3</v>
      </c>
      <c r="L855" s="1015">
        <v>0.75</v>
      </c>
      <c r="N855">
        <v>1</v>
      </c>
      <c r="O855">
        <v>0</v>
      </c>
      <c r="P855">
        <v>0</v>
      </c>
      <c r="Q855" t="s">
        <v>109</v>
      </c>
      <c r="R855">
        <v>-2</v>
      </c>
      <c r="S855">
        <v>-1</v>
      </c>
    </row>
    <row r="856" spans="1:19" ht="14.25">
      <c r="A856">
        <v>55</v>
      </c>
      <c r="B856" t="s">
        <v>266</v>
      </c>
      <c r="C856" s="1036" t="s">
        <v>133</v>
      </c>
      <c r="D856" t="s">
        <v>104</v>
      </c>
      <c r="E856" t="s">
        <v>173</v>
      </c>
      <c r="F856" t="s">
        <v>267</v>
      </c>
      <c r="G856">
        <v>9</v>
      </c>
      <c r="H856" t="s">
        <v>142</v>
      </c>
      <c r="I856">
        <v>4</v>
      </c>
      <c r="J856">
        <v>3</v>
      </c>
      <c r="L856" s="1015">
        <v>0.75</v>
      </c>
      <c r="N856">
        <v>1</v>
      </c>
      <c r="O856">
        <v>0</v>
      </c>
      <c r="P856">
        <v>0</v>
      </c>
      <c r="Q856" t="s">
        <v>109</v>
      </c>
      <c r="R856">
        <v>-2</v>
      </c>
      <c r="S856">
        <v>-1</v>
      </c>
    </row>
    <row r="857" spans="1:19" ht="14.25">
      <c r="A857">
        <v>56</v>
      </c>
      <c r="B857" t="s">
        <v>268</v>
      </c>
      <c r="C857" s="1036" t="s">
        <v>133</v>
      </c>
      <c r="D857" t="s">
        <v>104</v>
      </c>
      <c r="E857" t="s">
        <v>225</v>
      </c>
      <c r="F857" t="s">
        <v>269</v>
      </c>
      <c r="G857">
        <v>9</v>
      </c>
      <c r="H857" t="s">
        <v>142</v>
      </c>
      <c r="I857">
        <v>4</v>
      </c>
      <c r="J857">
        <v>3</v>
      </c>
      <c r="L857" s="1015">
        <v>0.75</v>
      </c>
      <c r="N857">
        <v>1</v>
      </c>
      <c r="O857">
        <v>0</v>
      </c>
      <c r="P857">
        <v>0</v>
      </c>
      <c r="Q857" t="s">
        <v>109</v>
      </c>
      <c r="R857">
        <v>-2</v>
      </c>
      <c r="S857">
        <v>-1</v>
      </c>
    </row>
    <row r="858" spans="1:19" ht="14.25">
      <c r="A858">
        <v>57</v>
      </c>
      <c r="B858" t="s">
        <v>270</v>
      </c>
      <c r="C858" s="1036" t="s">
        <v>133</v>
      </c>
      <c r="D858" t="s">
        <v>104</v>
      </c>
      <c r="E858" t="s">
        <v>236</v>
      </c>
      <c r="F858" t="s">
        <v>271</v>
      </c>
      <c r="G858">
        <v>9</v>
      </c>
      <c r="H858" t="s">
        <v>142</v>
      </c>
      <c r="I858">
        <v>4</v>
      </c>
      <c r="J858">
        <v>2</v>
      </c>
      <c r="L858" s="1015">
        <v>0.5</v>
      </c>
      <c r="N858">
        <v>0</v>
      </c>
      <c r="O858">
        <v>0</v>
      </c>
      <c r="P858" t="e">
        <v>#DIV/0!</v>
      </c>
      <c r="Q858" t="s">
        <v>109</v>
      </c>
      <c r="R858">
        <v>-2</v>
      </c>
      <c r="S858">
        <v>0</v>
      </c>
    </row>
    <row r="859" spans="1:19" ht="14.25">
      <c r="A859">
        <v>58</v>
      </c>
      <c r="B859" t="s">
        <v>272</v>
      </c>
      <c r="C859" s="1036" t="s">
        <v>133</v>
      </c>
      <c r="D859" t="s">
        <v>104</v>
      </c>
      <c r="E859" t="s">
        <v>236</v>
      </c>
      <c r="F859" t="s">
        <v>273</v>
      </c>
      <c r="G859">
        <v>9</v>
      </c>
      <c r="H859" t="s">
        <v>142</v>
      </c>
      <c r="I859">
        <v>4</v>
      </c>
      <c r="J859">
        <v>2</v>
      </c>
      <c r="L859" s="1015">
        <v>0.5</v>
      </c>
      <c r="N859">
        <v>0</v>
      </c>
      <c r="O859">
        <v>0</v>
      </c>
      <c r="P859" t="e">
        <v>#DIV/0!</v>
      </c>
      <c r="Q859" t="s">
        <v>109</v>
      </c>
      <c r="R859">
        <v>-2</v>
      </c>
      <c r="S859">
        <v>0</v>
      </c>
    </row>
    <row r="860" spans="1:19" ht="14.25">
      <c r="A860">
        <v>59</v>
      </c>
      <c r="B860" t="s">
        <v>274</v>
      </c>
      <c r="C860" s="1036" t="s">
        <v>133</v>
      </c>
      <c r="D860" t="s">
        <v>104</v>
      </c>
      <c r="E860" t="s">
        <v>225</v>
      </c>
      <c r="F860" t="s">
        <v>275</v>
      </c>
      <c r="G860">
        <v>9</v>
      </c>
      <c r="H860" t="s">
        <v>142</v>
      </c>
      <c r="I860">
        <v>2</v>
      </c>
      <c r="J860">
        <v>1</v>
      </c>
      <c r="L860" s="1015">
        <v>0.5</v>
      </c>
      <c r="N860">
        <v>0</v>
      </c>
      <c r="O860">
        <v>0</v>
      </c>
      <c r="P860" t="e">
        <v>#DIV/0!</v>
      </c>
      <c r="Q860" t="s">
        <v>109</v>
      </c>
      <c r="R860">
        <v>-1</v>
      </c>
      <c r="S860">
        <v>0</v>
      </c>
    </row>
    <row r="861" spans="1:19" ht="14.25">
      <c r="A861">
        <v>60</v>
      </c>
      <c r="B861" t="s">
        <v>276</v>
      </c>
      <c r="C861" s="1036" t="s">
        <v>133</v>
      </c>
      <c r="D861" t="s">
        <v>104</v>
      </c>
      <c r="E861" t="s">
        <v>236</v>
      </c>
      <c r="F861" t="s">
        <v>277</v>
      </c>
      <c r="G861">
        <v>9</v>
      </c>
      <c r="H861" t="s">
        <v>142</v>
      </c>
      <c r="I861">
        <v>4</v>
      </c>
      <c r="J861">
        <v>2</v>
      </c>
      <c r="L861" s="1015">
        <v>0.5</v>
      </c>
      <c r="N861">
        <v>0</v>
      </c>
      <c r="O861">
        <v>0</v>
      </c>
      <c r="P861" t="e">
        <v>#DIV/0!</v>
      </c>
      <c r="Q861" t="s">
        <v>109</v>
      </c>
      <c r="R861">
        <v>-2</v>
      </c>
      <c r="S861">
        <v>0</v>
      </c>
    </row>
    <row r="862" spans="1:19" ht="14.25">
      <c r="A862">
        <v>61</v>
      </c>
      <c r="B862" t="s">
        <v>278</v>
      </c>
      <c r="C862" s="1036" t="s">
        <v>133</v>
      </c>
      <c r="D862" t="s">
        <v>104</v>
      </c>
      <c r="E862" t="s">
        <v>173</v>
      </c>
      <c r="F862" t="s">
        <v>279</v>
      </c>
      <c r="G862">
        <v>9</v>
      </c>
      <c r="H862" t="s">
        <v>142</v>
      </c>
      <c r="I862">
        <v>4</v>
      </c>
      <c r="J862">
        <v>3</v>
      </c>
      <c r="L862" s="1015">
        <v>0.75</v>
      </c>
      <c r="N862">
        <v>1</v>
      </c>
      <c r="O862">
        <v>0</v>
      </c>
      <c r="P862">
        <v>0</v>
      </c>
      <c r="Q862" t="s">
        <v>109</v>
      </c>
      <c r="R862">
        <v>-3</v>
      </c>
      <c r="S862">
        <v>-1</v>
      </c>
    </row>
    <row r="863" spans="1:19" ht="14.25">
      <c r="A863">
        <v>62</v>
      </c>
      <c r="B863" t="s">
        <v>280</v>
      </c>
      <c r="C863" s="1036" t="s">
        <v>133</v>
      </c>
      <c r="D863" t="s">
        <v>104</v>
      </c>
      <c r="E863" t="s">
        <v>225</v>
      </c>
      <c r="F863" t="s">
        <v>281</v>
      </c>
      <c r="G863">
        <v>9</v>
      </c>
      <c r="H863" t="s">
        <v>142</v>
      </c>
      <c r="I863">
        <v>4</v>
      </c>
      <c r="J863">
        <v>3</v>
      </c>
      <c r="L863" s="1015">
        <v>0.75</v>
      </c>
      <c r="N863">
        <v>1</v>
      </c>
      <c r="O863">
        <v>0</v>
      </c>
      <c r="P863">
        <v>0</v>
      </c>
      <c r="Q863" t="s">
        <v>110</v>
      </c>
      <c r="R863">
        <v>-2</v>
      </c>
      <c r="S863">
        <v>-1</v>
      </c>
    </row>
    <row r="864" spans="1:19" ht="14.25">
      <c r="A864">
        <v>63</v>
      </c>
      <c r="B864" t="s">
        <v>282</v>
      </c>
      <c r="C864" s="1036" t="s">
        <v>133</v>
      </c>
      <c r="D864" t="s">
        <v>104</v>
      </c>
      <c r="E864" t="s">
        <v>225</v>
      </c>
      <c r="F864" t="s">
        <v>283</v>
      </c>
      <c r="G864">
        <v>9</v>
      </c>
      <c r="H864" t="s">
        <v>142</v>
      </c>
      <c r="I864">
        <v>2</v>
      </c>
      <c r="J864">
        <v>1</v>
      </c>
      <c r="L864" s="1015">
        <v>0.5</v>
      </c>
      <c r="N864">
        <v>0</v>
      </c>
      <c r="O864">
        <v>0</v>
      </c>
      <c r="P864" t="e">
        <v>#DIV/0!</v>
      </c>
      <c r="Q864" t="s">
        <v>110</v>
      </c>
      <c r="R864">
        <v>-1</v>
      </c>
      <c r="S864">
        <v>0</v>
      </c>
    </row>
    <row r="865" spans="1:19" ht="14.25">
      <c r="A865">
        <v>64</v>
      </c>
      <c r="B865" t="s">
        <v>284</v>
      </c>
      <c r="C865" s="1036" t="s">
        <v>133</v>
      </c>
      <c r="D865" t="s">
        <v>104</v>
      </c>
      <c r="E865" t="s">
        <v>157</v>
      </c>
      <c r="F865" t="s">
        <v>285</v>
      </c>
      <c r="G865">
        <v>9</v>
      </c>
      <c r="H865" t="s">
        <v>142</v>
      </c>
      <c r="I865">
        <v>1</v>
      </c>
      <c r="J865">
        <v>0</v>
      </c>
      <c r="L865" s="1015">
        <v>0</v>
      </c>
      <c r="N865">
        <v>0</v>
      </c>
      <c r="O865">
        <v>0</v>
      </c>
      <c r="P865" t="e">
        <v>#DIV/0!</v>
      </c>
      <c r="Q865" t="s">
        <v>110</v>
      </c>
      <c r="R865">
        <v>0</v>
      </c>
      <c r="S865">
        <v>0</v>
      </c>
    </row>
    <row r="866" spans="1:19" ht="14.25">
      <c r="A866">
        <v>65</v>
      </c>
      <c r="B866" t="s">
        <v>286</v>
      </c>
      <c r="C866" s="1036" t="s">
        <v>133</v>
      </c>
      <c r="D866" t="s">
        <v>104</v>
      </c>
      <c r="E866" t="s">
        <v>157</v>
      </c>
      <c r="F866" t="s">
        <v>287</v>
      </c>
      <c r="G866">
        <v>9</v>
      </c>
      <c r="H866" t="s">
        <v>142</v>
      </c>
      <c r="I866">
        <v>7</v>
      </c>
      <c r="J866">
        <v>5</v>
      </c>
      <c r="L866" s="1015">
        <v>0.7142857142857143</v>
      </c>
      <c r="N866">
        <v>1</v>
      </c>
      <c r="O866">
        <v>0</v>
      </c>
      <c r="P866">
        <v>0</v>
      </c>
      <c r="Q866" t="s">
        <v>110</v>
      </c>
      <c r="R866">
        <v>-1</v>
      </c>
      <c r="S866">
        <v>-1</v>
      </c>
    </row>
    <row r="867" spans="1:19" ht="14.25">
      <c r="A867">
        <v>66</v>
      </c>
      <c r="B867" t="s">
        <v>288</v>
      </c>
      <c r="C867" s="1036" t="s">
        <v>133</v>
      </c>
      <c r="D867" t="s">
        <v>104</v>
      </c>
      <c r="E867" t="s">
        <v>157</v>
      </c>
      <c r="F867" t="s">
        <v>289</v>
      </c>
      <c r="G867">
        <v>9</v>
      </c>
      <c r="H867" t="s">
        <v>142</v>
      </c>
      <c r="I867">
        <v>1</v>
      </c>
      <c r="J867">
        <v>0</v>
      </c>
      <c r="L867" s="1015">
        <v>0</v>
      </c>
      <c r="N867">
        <v>0</v>
      </c>
      <c r="O867">
        <v>0</v>
      </c>
      <c r="P867" t="e">
        <v>#DIV/0!</v>
      </c>
      <c r="Q867" t="s">
        <v>110</v>
      </c>
      <c r="R867">
        <v>0</v>
      </c>
      <c r="S867">
        <v>0</v>
      </c>
    </row>
    <row r="868" spans="1:19" ht="14.25">
      <c r="A868">
        <v>67</v>
      </c>
      <c r="B868" t="s">
        <v>290</v>
      </c>
      <c r="C868" s="1036" t="s">
        <v>133</v>
      </c>
      <c r="D868" t="s">
        <v>104</v>
      </c>
      <c r="E868" t="s">
        <v>157</v>
      </c>
      <c r="F868" t="s">
        <v>291</v>
      </c>
      <c r="G868">
        <v>9</v>
      </c>
      <c r="H868" t="s">
        <v>142</v>
      </c>
      <c r="I868">
        <v>7</v>
      </c>
      <c r="J868">
        <v>5</v>
      </c>
      <c r="L868" s="1015">
        <v>0.7142857142857143</v>
      </c>
      <c r="N868">
        <v>0</v>
      </c>
      <c r="O868">
        <v>0</v>
      </c>
      <c r="P868" t="e">
        <v>#DIV/0!</v>
      </c>
      <c r="Q868" t="s">
        <v>110</v>
      </c>
      <c r="R868">
        <v>-5</v>
      </c>
      <c r="S868">
        <v>0</v>
      </c>
    </row>
    <row r="869" spans="1:19" ht="14.25">
      <c r="A869">
        <v>68</v>
      </c>
      <c r="B869" t="s">
        <v>292</v>
      </c>
      <c r="C869" s="1036" t="s">
        <v>133</v>
      </c>
      <c r="D869" t="s">
        <v>104</v>
      </c>
      <c r="E869" t="s">
        <v>157</v>
      </c>
      <c r="F869" t="s">
        <v>293</v>
      </c>
      <c r="G869">
        <v>9</v>
      </c>
      <c r="H869" t="s">
        <v>142</v>
      </c>
      <c r="I869">
        <v>28</v>
      </c>
      <c r="J869">
        <v>21</v>
      </c>
      <c r="L869" s="1015">
        <v>0.75</v>
      </c>
      <c r="N869">
        <v>0</v>
      </c>
      <c r="O869">
        <v>0</v>
      </c>
      <c r="P869" t="e">
        <v>#DIV/0!</v>
      </c>
      <c r="Q869" t="s">
        <v>110</v>
      </c>
      <c r="R869">
        <v>-19</v>
      </c>
      <c r="S869">
        <v>0</v>
      </c>
    </row>
    <row r="870" spans="1:19" ht="14.25">
      <c r="A870">
        <v>69</v>
      </c>
      <c r="B870" t="s">
        <v>294</v>
      </c>
      <c r="C870" s="1036" t="s">
        <v>133</v>
      </c>
      <c r="D870" t="s">
        <v>104</v>
      </c>
      <c r="E870" t="s">
        <v>157</v>
      </c>
      <c r="F870" t="s">
        <v>295</v>
      </c>
      <c r="G870">
        <v>9</v>
      </c>
      <c r="H870" t="s">
        <v>142</v>
      </c>
      <c r="I870">
        <v>1</v>
      </c>
      <c r="J870">
        <v>0</v>
      </c>
      <c r="L870" s="1015">
        <v>0</v>
      </c>
      <c r="N870">
        <v>0</v>
      </c>
      <c r="O870">
        <v>0</v>
      </c>
      <c r="P870" t="e">
        <v>#DIV/0!</v>
      </c>
      <c r="Q870" t="s">
        <v>110</v>
      </c>
      <c r="R870">
        <v>0</v>
      </c>
      <c r="S870">
        <v>0</v>
      </c>
    </row>
    <row r="871" spans="1:19" ht="14.25">
      <c r="A871">
        <v>70</v>
      </c>
      <c r="B871" t="s">
        <v>296</v>
      </c>
      <c r="C871" s="1036" t="s">
        <v>133</v>
      </c>
      <c r="D871" t="s">
        <v>104</v>
      </c>
      <c r="E871" t="s">
        <v>157</v>
      </c>
      <c r="F871" t="s">
        <v>297</v>
      </c>
      <c r="G871">
        <v>9</v>
      </c>
      <c r="H871" t="s">
        <v>142</v>
      </c>
      <c r="I871">
        <v>3</v>
      </c>
      <c r="J871">
        <v>2</v>
      </c>
      <c r="L871" s="1015">
        <v>0.66666666666666663</v>
      </c>
      <c r="N871">
        <v>0</v>
      </c>
      <c r="O871">
        <v>0</v>
      </c>
      <c r="P871" t="e">
        <v>#DIV/0!</v>
      </c>
      <c r="Q871" t="s">
        <v>110</v>
      </c>
      <c r="R871">
        <v>-2</v>
      </c>
      <c r="S871">
        <v>0</v>
      </c>
    </row>
    <row r="872" spans="1:19" ht="14.25">
      <c r="A872">
        <v>71</v>
      </c>
      <c r="B872" t="s">
        <v>298</v>
      </c>
      <c r="C872" s="1036" t="s">
        <v>133</v>
      </c>
      <c r="D872" t="s">
        <v>104</v>
      </c>
      <c r="E872" t="s">
        <v>157</v>
      </c>
      <c r="F872" t="s">
        <v>299</v>
      </c>
      <c r="G872">
        <v>9</v>
      </c>
      <c r="H872" t="s">
        <v>142</v>
      </c>
      <c r="I872">
        <v>4</v>
      </c>
      <c r="J872">
        <v>1</v>
      </c>
      <c r="L872" s="1015">
        <v>0.25</v>
      </c>
      <c r="N872">
        <v>0</v>
      </c>
      <c r="O872">
        <v>0</v>
      </c>
      <c r="P872" t="e">
        <v>#DIV/0!</v>
      </c>
      <c r="Q872" t="s">
        <v>110</v>
      </c>
      <c r="R872">
        <v>-1</v>
      </c>
      <c r="S872">
        <v>0</v>
      </c>
    </row>
    <row r="873" spans="1:19" ht="14.25">
      <c r="A873">
        <v>72</v>
      </c>
      <c r="B873" t="s">
        <v>300</v>
      </c>
      <c r="C873" s="1036" t="s">
        <v>133</v>
      </c>
      <c r="D873" t="s">
        <v>104</v>
      </c>
      <c r="E873" t="s">
        <v>157</v>
      </c>
      <c r="F873" t="s">
        <v>301</v>
      </c>
      <c r="G873">
        <v>9</v>
      </c>
      <c r="H873" t="s">
        <v>142</v>
      </c>
      <c r="I873">
        <v>1</v>
      </c>
      <c r="J873">
        <v>1</v>
      </c>
      <c r="L873" s="1015">
        <v>1</v>
      </c>
      <c r="N873">
        <v>0</v>
      </c>
      <c r="O873">
        <v>0</v>
      </c>
      <c r="P873" t="e">
        <v>#DIV/0!</v>
      </c>
      <c r="Q873" t="s">
        <v>110</v>
      </c>
      <c r="R873">
        <v>-1</v>
      </c>
      <c r="S873">
        <v>0</v>
      </c>
    </row>
    <row r="874" spans="1:19" ht="14.25">
      <c r="A874">
        <v>73</v>
      </c>
      <c r="B874" t="s">
        <v>302</v>
      </c>
      <c r="C874" s="1036" t="s">
        <v>133</v>
      </c>
      <c r="D874" t="s">
        <v>104</v>
      </c>
      <c r="E874" t="s">
        <v>157</v>
      </c>
      <c r="F874" t="s">
        <v>303</v>
      </c>
      <c r="G874">
        <v>9</v>
      </c>
      <c r="H874" t="s">
        <v>142</v>
      </c>
      <c r="I874">
        <v>1</v>
      </c>
      <c r="J874">
        <v>1</v>
      </c>
      <c r="L874" s="1015">
        <v>1</v>
      </c>
      <c r="N874">
        <v>0</v>
      </c>
      <c r="O874">
        <v>0</v>
      </c>
      <c r="P874" t="e">
        <v>#DIV/0!</v>
      </c>
      <c r="Q874" t="s">
        <v>110</v>
      </c>
      <c r="R874">
        <v>-1</v>
      </c>
      <c r="S874">
        <v>0</v>
      </c>
    </row>
    <row r="875" spans="1:19" ht="14.25">
      <c r="A875">
        <v>74</v>
      </c>
      <c r="B875" t="s">
        <v>304</v>
      </c>
      <c r="C875" s="1036" t="s">
        <v>133</v>
      </c>
      <c r="D875" t="s">
        <v>104</v>
      </c>
      <c r="E875" t="s">
        <v>157</v>
      </c>
      <c r="F875" t="s">
        <v>305</v>
      </c>
      <c r="G875">
        <v>9</v>
      </c>
      <c r="H875" t="s">
        <v>142</v>
      </c>
      <c r="I875">
        <v>8</v>
      </c>
      <c r="J875">
        <v>1</v>
      </c>
      <c r="L875" s="1015">
        <v>0.125</v>
      </c>
      <c r="N875">
        <v>0</v>
      </c>
      <c r="O875">
        <v>0</v>
      </c>
      <c r="P875" t="e">
        <v>#DIV/0!</v>
      </c>
      <c r="Q875" t="s">
        <v>110</v>
      </c>
      <c r="R875">
        <v>1</v>
      </c>
      <c r="S875">
        <v>0</v>
      </c>
    </row>
    <row r="876" spans="1:19" ht="14.25">
      <c r="A876">
        <v>75</v>
      </c>
      <c r="B876" t="s">
        <v>306</v>
      </c>
      <c r="C876" s="1036" t="s">
        <v>133</v>
      </c>
      <c r="D876" t="s">
        <v>104</v>
      </c>
      <c r="E876" t="s">
        <v>157</v>
      </c>
      <c r="F876" t="s">
        <v>307</v>
      </c>
      <c r="G876">
        <v>9</v>
      </c>
      <c r="H876" t="s">
        <v>142</v>
      </c>
      <c r="I876">
        <v>2</v>
      </c>
      <c r="J876">
        <v>1</v>
      </c>
      <c r="L876" s="1015">
        <v>0.5</v>
      </c>
      <c r="N876">
        <v>0</v>
      </c>
      <c r="O876">
        <v>0</v>
      </c>
      <c r="P876" t="e">
        <v>#DIV/0!</v>
      </c>
      <c r="Q876" t="s">
        <v>110</v>
      </c>
      <c r="R876">
        <v>-1</v>
      </c>
      <c r="S876">
        <v>0</v>
      </c>
    </row>
    <row r="877" spans="1:19" ht="14.25">
      <c r="A877">
        <v>76</v>
      </c>
      <c r="B877" t="s">
        <v>308</v>
      </c>
      <c r="C877" s="1036" t="s">
        <v>133</v>
      </c>
      <c r="D877" t="s">
        <v>104</v>
      </c>
      <c r="E877" t="s">
        <v>173</v>
      </c>
      <c r="F877" t="s">
        <v>309</v>
      </c>
      <c r="G877">
        <v>9</v>
      </c>
      <c r="H877" t="s">
        <v>142</v>
      </c>
      <c r="I877">
        <v>2</v>
      </c>
      <c r="J877">
        <v>1</v>
      </c>
      <c r="L877" s="1015">
        <v>0.5</v>
      </c>
      <c r="N877">
        <v>0</v>
      </c>
      <c r="O877">
        <v>0</v>
      </c>
      <c r="P877" t="e">
        <v>#DIV/0!</v>
      </c>
      <c r="Q877" t="s">
        <v>110</v>
      </c>
      <c r="R877">
        <v>-1</v>
      </c>
      <c r="S877">
        <v>0</v>
      </c>
    </row>
    <row r="878" spans="1:19" ht="14.25">
      <c r="A878">
        <v>77</v>
      </c>
      <c r="B878" t="s">
        <v>310</v>
      </c>
      <c r="C878" s="1036" t="s">
        <v>133</v>
      </c>
      <c r="D878" t="s">
        <v>104</v>
      </c>
      <c r="E878" t="s">
        <v>173</v>
      </c>
      <c r="F878" t="s">
        <v>311</v>
      </c>
      <c r="G878">
        <v>9</v>
      </c>
      <c r="H878" t="s">
        <v>142</v>
      </c>
      <c r="I878">
        <v>10</v>
      </c>
      <c r="J878">
        <v>5</v>
      </c>
      <c r="L878" s="1015">
        <v>0.5</v>
      </c>
      <c r="N878">
        <v>0</v>
      </c>
      <c r="O878">
        <v>0</v>
      </c>
      <c r="P878" t="e">
        <v>#DIV/0!</v>
      </c>
      <c r="Q878" t="s">
        <v>110</v>
      </c>
      <c r="R878">
        <v>-5</v>
      </c>
      <c r="S878">
        <v>0</v>
      </c>
    </row>
    <row r="879" spans="1:19" ht="14.25">
      <c r="A879">
        <v>78</v>
      </c>
      <c r="B879" t="s">
        <v>312</v>
      </c>
      <c r="C879" s="1036" t="s">
        <v>133</v>
      </c>
      <c r="D879" t="s">
        <v>104</v>
      </c>
      <c r="E879" t="s">
        <v>173</v>
      </c>
      <c r="F879" t="s">
        <v>313</v>
      </c>
      <c r="G879">
        <v>9</v>
      </c>
      <c r="H879" t="s">
        <v>142</v>
      </c>
      <c r="I879">
        <v>2</v>
      </c>
      <c r="J879">
        <v>1</v>
      </c>
      <c r="L879" s="1015">
        <v>0.5</v>
      </c>
      <c r="N879">
        <v>0</v>
      </c>
      <c r="O879">
        <v>0</v>
      </c>
      <c r="P879" t="e">
        <v>#DIV/0!</v>
      </c>
      <c r="Q879" t="s">
        <v>110</v>
      </c>
      <c r="R879">
        <v>-1</v>
      </c>
      <c r="S879">
        <v>0</v>
      </c>
    </row>
    <row r="880" spans="1:19" ht="14.25">
      <c r="A880">
        <v>79</v>
      </c>
      <c r="B880" t="s">
        <v>314</v>
      </c>
      <c r="C880" s="1036" t="s">
        <v>133</v>
      </c>
      <c r="D880" t="s">
        <v>104</v>
      </c>
      <c r="E880" t="s">
        <v>173</v>
      </c>
      <c r="F880" t="s">
        <v>315</v>
      </c>
      <c r="G880">
        <v>9</v>
      </c>
      <c r="H880" t="s">
        <v>142</v>
      </c>
      <c r="I880">
        <v>1</v>
      </c>
      <c r="J880">
        <v>0</v>
      </c>
      <c r="L880" s="1015">
        <v>0</v>
      </c>
      <c r="N880">
        <v>0</v>
      </c>
      <c r="O880">
        <v>0</v>
      </c>
      <c r="P880" t="e">
        <v>#DIV/0!</v>
      </c>
      <c r="Q880" t="s">
        <v>110</v>
      </c>
      <c r="R880">
        <v>0</v>
      </c>
      <c r="S880">
        <v>0</v>
      </c>
    </row>
    <row r="881" spans="1:19" ht="14.25">
      <c r="A881">
        <v>80</v>
      </c>
      <c r="B881" t="s">
        <v>316</v>
      </c>
      <c r="C881" s="1036" t="s">
        <v>133</v>
      </c>
      <c r="D881" t="s">
        <v>104</v>
      </c>
      <c r="E881" t="s">
        <v>173</v>
      </c>
      <c r="F881" t="s">
        <v>317</v>
      </c>
      <c r="G881">
        <v>9</v>
      </c>
      <c r="H881" t="s">
        <v>142</v>
      </c>
      <c r="I881">
        <v>2</v>
      </c>
      <c r="J881">
        <v>1</v>
      </c>
      <c r="L881" s="1015">
        <v>0.5</v>
      </c>
      <c r="N881">
        <v>0</v>
      </c>
      <c r="O881">
        <v>0</v>
      </c>
      <c r="P881" t="e">
        <v>#DIV/0!</v>
      </c>
      <c r="Q881" t="s">
        <v>110</v>
      </c>
      <c r="R881">
        <v>-1</v>
      </c>
      <c r="S881">
        <v>0</v>
      </c>
    </row>
    <row r="882" spans="1:19" ht="14.25">
      <c r="A882">
        <v>81</v>
      </c>
      <c r="B882" t="s">
        <v>318</v>
      </c>
      <c r="C882" s="1036" t="s">
        <v>133</v>
      </c>
      <c r="D882" t="s">
        <v>104</v>
      </c>
      <c r="E882" t="s">
        <v>173</v>
      </c>
      <c r="F882" t="s">
        <v>319</v>
      </c>
      <c r="G882">
        <v>9</v>
      </c>
      <c r="H882" t="s">
        <v>142</v>
      </c>
      <c r="I882">
        <v>2</v>
      </c>
      <c r="J882">
        <v>1</v>
      </c>
      <c r="L882" s="1015">
        <v>0.5</v>
      </c>
      <c r="N882">
        <v>0</v>
      </c>
      <c r="O882">
        <v>0</v>
      </c>
      <c r="P882" t="e">
        <v>#DIV/0!</v>
      </c>
      <c r="Q882" t="s">
        <v>110</v>
      </c>
      <c r="R882">
        <v>-1</v>
      </c>
      <c r="S882">
        <v>0</v>
      </c>
    </row>
    <row r="883" spans="1:19" ht="14.25">
      <c r="A883">
        <v>82</v>
      </c>
      <c r="B883" t="s">
        <v>320</v>
      </c>
      <c r="C883" s="1036" t="s">
        <v>133</v>
      </c>
      <c r="D883" t="s">
        <v>104</v>
      </c>
      <c r="E883" t="s">
        <v>173</v>
      </c>
      <c r="F883" t="s">
        <v>321</v>
      </c>
      <c r="G883">
        <v>9</v>
      </c>
      <c r="H883" t="s">
        <v>142</v>
      </c>
      <c r="I883">
        <v>2</v>
      </c>
      <c r="J883">
        <v>1</v>
      </c>
      <c r="L883" s="1015">
        <v>0.5</v>
      </c>
      <c r="N883">
        <v>0</v>
      </c>
      <c r="O883">
        <v>0</v>
      </c>
      <c r="P883" t="e">
        <v>#DIV/0!</v>
      </c>
      <c r="Q883" t="s">
        <v>110</v>
      </c>
      <c r="R883">
        <v>-1</v>
      </c>
      <c r="S883">
        <v>0</v>
      </c>
    </row>
    <row r="884" spans="1:19" ht="14.25">
      <c r="A884">
        <v>83</v>
      </c>
      <c r="B884" t="s">
        <v>322</v>
      </c>
      <c r="C884" s="1036" t="s">
        <v>133</v>
      </c>
      <c r="D884" t="s">
        <v>104</v>
      </c>
      <c r="E884" t="s">
        <v>173</v>
      </c>
      <c r="F884" t="s">
        <v>323</v>
      </c>
      <c r="G884">
        <v>9</v>
      </c>
      <c r="H884" t="s">
        <v>142</v>
      </c>
      <c r="I884">
        <v>2</v>
      </c>
      <c r="J884">
        <v>1</v>
      </c>
      <c r="L884" s="1015">
        <v>0.5</v>
      </c>
      <c r="N884">
        <v>0</v>
      </c>
      <c r="O884">
        <v>0</v>
      </c>
      <c r="P884" t="e">
        <v>#DIV/0!</v>
      </c>
      <c r="Q884" t="s">
        <v>110</v>
      </c>
      <c r="R884">
        <v>-1</v>
      </c>
      <c r="S884">
        <v>0</v>
      </c>
    </row>
    <row r="885" spans="1:19" ht="14.25">
      <c r="A885">
        <v>84</v>
      </c>
      <c r="B885" t="s">
        <v>324</v>
      </c>
      <c r="C885" s="1036" t="s">
        <v>133</v>
      </c>
      <c r="D885" t="s">
        <v>104</v>
      </c>
      <c r="E885" t="s">
        <v>173</v>
      </c>
      <c r="F885" t="s">
        <v>325</v>
      </c>
      <c r="G885">
        <v>9</v>
      </c>
      <c r="H885" t="s">
        <v>142</v>
      </c>
      <c r="I885">
        <v>3</v>
      </c>
      <c r="J885">
        <v>2</v>
      </c>
      <c r="L885" s="1015">
        <v>0.66666666666666663</v>
      </c>
      <c r="N885">
        <v>0</v>
      </c>
      <c r="O885">
        <v>0</v>
      </c>
      <c r="P885" t="e">
        <v>#DIV/0!</v>
      </c>
      <c r="Q885" t="s">
        <v>110</v>
      </c>
      <c r="R885">
        <v>-2</v>
      </c>
      <c r="S885">
        <v>0</v>
      </c>
    </row>
    <row r="886" spans="1:19" ht="14.25">
      <c r="A886">
        <v>85</v>
      </c>
      <c r="B886" t="s">
        <v>326</v>
      </c>
      <c r="C886" s="1036" t="s">
        <v>133</v>
      </c>
      <c r="D886" t="s">
        <v>104</v>
      </c>
      <c r="E886" t="s">
        <v>173</v>
      </c>
      <c r="F886" t="s">
        <v>327</v>
      </c>
      <c r="G886">
        <v>9</v>
      </c>
      <c r="H886" t="s">
        <v>142</v>
      </c>
      <c r="I886">
        <v>1</v>
      </c>
      <c r="J886">
        <v>1</v>
      </c>
      <c r="L886" s="1015">
        <v>1</v>
      </c>
      <c r="N886">
        <v>0</v>
      </c>
      <c r="O886">
        <v>0</v>
      </c>
      <c r="P886" t="e">
        <v>#DIV/0!</v>
      </c>
      <c r="Q886" t="s">
        <v>110</v>
      </c>
      <c r="R886">
        <v>-1</v>
      </c>
      <c r="S886">
        <v>0</v>
      </c>
    </row>
    <row r="887" spans="1:19" ht="14.25">
      <c r="A887">
        <v>86</v>
      </c>
      <c r="B887" t="s">
        <v>328</v>
      </c>
      <c r="C887" s="1036" t="s">
        <v>133</v>
      </c>
      <c r="D887" t="s">
        <v>104</v>
      </c>
      <c r="E887" t="s">
        <v>173</v>
      </c>
      <c r="F887" t="s">
        <v>329</v>
      </c>
      <c r="G887">
        <v>9</v>
      </c>
      <c r="H887" t="s">
        <v>142</v>
      </c>
      <c r="I887">
        <v>2</v>
      </c>
      <c r="J887">
        <v>1</v>
      </c>
      <c r="L887" s="1015">
        <v>0.5</v>
      </c>
      <c r="N887">
        <v>0</v>
      </c>
      <c r="O887">
        <v>0</v>
      </c>
      <c r="P887" t="e">
        <v>#DIV/0!</v>
      </c>
      <c r="Q887" t="s">
        <v>110</v>
      </c>
      <c r="R887">
        <v>-1</v>
      </c>
      <c r="S887">
        <v>0</v>
      </c>
    </row>
    <row r="888" spans="1:19" ht="14.25">
      <c r="A888">
        <v>87</v>
      </c>
      <c r="B888" t="s">
        <v>330</v>
      </c>
      <c r="C888" s="1036" t="s">
        <v>133</v>
      </c>
      <c r="D888" t="s">
        <v>104</v>
      </c>
      <c r="E888" t="s">
        <v>173</v>
      </c>
      <c r="F888" t="s">
        <v>331</v>
      </c>
      <c r="G888">
        <v>9</v>
      </c>
      <c r="H888" t="s">
        <v>142</v>
      </c>
      <c r="I888">
        <v>1</v>
      </c>
      <c r="J888">
        <v>0</v>
      </c>
      <c r="L888" s="1015">
        <v>0</v>
      </c>
      <c r="N888">
        <v>0</v>
      </c>
      <c r="O888">
        <v>0</v>
      </c>
      <c r="P888" t="e">
        <v>#DIV/0!</v>
      </c>
      <c r="Q888" t="s">
        <v>110</v>
      </c>
      <c r="R888">
        <v>0</v>
      </c>
      <c r="S888">
        <v>0</v>
      </c>
    </row>
    <row r="889" spans="1:19" ht="14.25">
      <c r="A889">
        <v>88</v>
      </c>
      <c r="B889" t="s">
        <v>332</v>
      </c>
      <c r="C889" s="1036" t="s">
        <v>133</v>
      </c>
      <c r="D889" t="s">
        <v>104</v>
      </c>
      <c r="E889" t="s">
        <v>173</v>
      </c>
      <c r="F889" t="s">
        <v>333</v>
      </c>
      <c r="G889">
        <v>9</v>
      </c>
      <c r="H889" t="s">
        <v>142</v>
      </c>
      <c r="I889">
        <v>2</v>
      </c>
      <c r="J889">
        <v>1</v>
      </c>
      <c r="L889" s="1015">
        <v>0.5</v>
      </c>
      <c r="N889">
        <v>0</v>
      </c>
      <c r="O889">
        <v>0</v>
      </c>
      <c r="P889" t="e">
        <v>#DIV/0!</v>
      </c>
      <c r="Q889" t="s">
        <v>110</v>
      </c>
      <c r="R889">
        <v>-1</v>
      </c>
      <c r="S889">
        <v>0</v>
      </c>
    </row>
    <row r="890" spans="1:19" ht="14.25">
      <c r="A890">
        <v>89</v>
      </c>
      <c r="B890" t="s">
        <v>334</v>
      </c>
      <c r="C890" s="1036" t="s">
        <v>133</v>
      </c>
      <c r="D890" t="s">
        <v>104</v>
      </c>
      <c r="E890" t="s">
        <v>155</v>
      </c>
      <c r="F890" t="s">
        <v>335</v>
      </c>
      <c r="G890">
        <v>9</v>
      </c>
      <c r="H890" t="s">
        <v>142</v>
      </c>
      <c r="I890">
        <v>2</v>
      </c>
      <c r="J890">
        <v>1</v>
      </c>
      <c r="L890" s="1015">
        <v>0.5</v>
      </c>
      <c r="N890">
        <v>0</v>
      </c>
      <c r="O890">
        <v>0</v>
      </c>
      <c r="P890" t="e">
        <v>#DIV/0!</v>
      </c>
      <c r="Q890" t="s">
        <v>110</v>
      </c>
      <c r="R890">
        <v>-1</v>
      </c>
      <c r="S890">
        <v>0</v>
      </c>
    </row>
    <row r="891" spans="1:19" ht="14.25">
      <c r="A891">
        <v>90</v>
      </c>
      <c r="B891" t="s">
        <v>336</v>
      </c>
      <c r="C891" s="1036" t="s">
        <v>133</v>
      </c>
      <c r="D891" t="s">
        <v>104</v>
      </c>
      <c r="E891" t="s">
        <v>155</v>
      </c>
      <c r="F891" t="s">
        <v>337</v>
      </c>
      <c r="G891">
        <v>9</v>
      </c>
      <c r="H891" t="s">
        <v>142</v>
      </c>
      <c r="I891">
        <v>4</v>
      </c>
      <c r="J891">
        <v>3</v>
      </c>
      <c r="L891" s="1015">
        <v>0.75</v>
      </c>
      <c r="N891">
        <v>0</v>
      </c>
      <c r="O891">
        <v>0</v>
      </c>
      <c r="P891" t="e">
        <v>#DIV/0!</v>
      </c>
      <c r="Q891" t="s">
        <v>110</v>
      </c>
      <c r="R891">
        <v>-3</v>
      </c>
      <c r="S891">
        <v>0</v>
      </c>
    </row>
    <row r="892" spans="1:19" ht="14.25">
      <c r="A892">
        <v>91</v>
      </c>
      <c r="B892" t="s">
        <v>338</v>
      </c>
      <c r="C892" s="1036" t="s">
        <v>133</v>
      </c>
      <c r="D892" t="s">
        <v>104</v>
      </c>
      <c r="E892" t="s">
        <v>155</v>
      </c>
      <c r="F892" t="s">
        <v>339</v>
      </c>
      <c r="G892">
        <v>9</v>
      </c>
      <c r="H892" t="s">
        <v>142</v>
      </c>
      <c r="I892">
        <v>2</v>
      </c>
      <c r="J892">
        <v>1</v>
      </c>
      <c r="L892" s="1015">
        <v>0.5</v>
      </c>
      <c r="N892">
        <v>0</v>
      </c>
      <c r="O892">
        <v>0</v>
      </c>
      <c r="P892" t="e">
        <v>#DIV/0!</v>
      </c>
      <c r="Q892" t="s">
        <v>110</v>
      </c>
      <c r="R892">
        <v>-1</v>
      </c>
      <c r="S892">
        <v>0</v>
      </c>
    </row>
    <row r="893" spans="1:19" ht="14.25">
      <c r="A893">
        <v>92</v>
      </c>
      <c r="B893" t="s">
        <v>340</v>
      </c>
      <c r="C893" s="1036" t="s">
        <v>133</v>
      </c>
      <c r="D893" t="s">
        <v>104</v>
      </c>
      <c r="E893" t="s">
        <v>155</v>
      </c>
      <c r="F893" t="s">
        <v>341</v>
      </c>
      <c r="G893">
        <v>9</v>
      </c>
      <c r="H893" t="s">
        <v>142</v>
      </c>
      <c r="I893">
        <v>3</v>
      </c>
      <c r="J893">
        <v>1</v>
      </c>
      <c r="L893" s="1015">
        <v>0.33333333333333331</v>
      </c>
      <c r="N893">
        <v>0</v>
      </c>
      <c r="O893">
        <v>0</v>
      </c>
      <c r="P893" t="e">
        <v>#DIV/0!</v>
      </c>
      <c r="Q893" t="s">
        <v>110</v>
      </c>
      <c r="R893">
        <v>-1</v>
      </c>
      <c r="S893">
        <v>0</v>
      </c>
    </row>
    <row r="894" spans="1:19" ht="14.25">
      <c r="A894">
        <v>93</v>
      </c>
      <c r="B894" t="s">
        <v>342</v>
      </c>
      <c r="C894" s="1036" t="s">
        <v>133</v>
      </c>
      <c r="D894" t="s">
        <v>104</v>
      </c>
      <c r="E894" t="s">
        <v>155</v>
      </c>
      <c r="F894" t="s">
        <v>343</v>
      </c>
      <c r="G894">
        <v>9</v>
      </c>
      <c r="H894" t="s">
        <v>142</v>
      </c>
      <c r="I894">
        <v>2</v>
      </c>
      <c r="J894">
        <v>0</v>
      </c>
      <c r="L894" s="1015">
        <v>0</v>
      </c>
      <c r="N894">
        <v>0</v>
      </c>
      <c r="O894">
        <v>0</v>
      </c>
      <c r="P894" t="e">
        <v>#DIV/0!</v>
      </c>
      <c r="Q894" t="s">
        <v>110</v>
      </c>
      <c r="R894">
        <v>0</v>
      </c>
      <c r="S894">
        <v>0</v>
      </c>
    </row>
    <row r="895" spans="1:19" ht="14.25">
      <c r="A895">
        <v>94</v>
      </c>
      <c r="B895" t="s">
        <v>344</v>
      </c>
      <c r="C895" s="1036" t="s">
        <v>133</v>
      </c>
      <c r="D895" t="s">
        <v>104</v>
      </c>
      <c r="E895" t="s">
        <v>155</v>
      </c>
      <c r="F895" t="s">
        <v>345</v>
      </c>
      <c r="G895">
        <v>9</v>
      </c>
      <c r="H895" t="s">
        <v>142</v>
      </c>
      <c r="I895">
        <v>3</v>
      </c>
      <c r="J895">
        <v>2</v>
      </c>
      <c r="L895" s="1015">
        <v>0.66666666666666663</v>
      </c>
      <c r="N895">
        <v>1</v>
      </c>
      <c r="O895">
        <v>0</v>
      </c>
      <c r="P895">
        <v>0</v>
      </c>
      <c r="Q895" t="s">
        <v>110</v>
      </c>
      <c r="R895">
        <v>-2</v>
      </c>
      <c r="S895">
        <v>-1</v>
      </c>
    </row>
    <row r="896" spans="1:19" ht="14.25">
      <c r="A896">
        <v>95</v>
      </c>
      <c r="B896" t="s">
        <v>346</v>
      </c>
      <c r="C896" s="1036" t="s">
        <v>133</v>
      </c>
      <c r="D896" t="s">
        <v>104</v>
      </c>
      <c r="E896" t="s">
        <v>155</v>
      </c>
      <c r="F896" t="s">
        <v>347</v>
      </c>
      <c r="G896">
        <v>9</v>
      </c>
      <c r="H896" t="s">
        <v>142</v>
      </c>
      <c r="I896">
        <v>2</v>
      </c>
      <c r="J896">
        <v>1</v>
      </c>
      <c r="L896" s="1015">
        <v>0.5</v>
      </c>
      <c r="N896">
        <v>0</v>
      </c>
      <c r="O896">
        <v>0</v>
      </c>
      <c r="P896" t="e">
        <v>#DIV/0!</v>
      </c>
      <c r="Q896" t="s">
        <v>110</v>
      </c>
      <c r="R896">
        <v>-1</v>
      </c>
      <c r="S896">
        <v>0</v>
      </c>
    </row>
    <row r="897" spans="1:19" ht="14.25">
      <c r="A897">
        <v>96</v>
      </c>
      <c r="B897" t="s">
        <v>348</v>
      </c>
      <c r="C897" s="1036" t="s">
        <v>133</v>
      </c>
      <c r="D897" t="s">
        <v>104</v>
      </c>
      <c r="E897" t="s">
        <v>155</v>
      </c>
      <c r="F897" t="s">
        <v>349</v>
      </c>
      <c r="G897">
        <v>9</v>
      </c>
      <c r="H897" t="s">
        <v>142</v>
      </c>
      <c r="I897">
        <v>2</v>
      </c>
      <c r="J897">
        <v>1</v>
      </c>
      <c r="L897" s="1015">
        <v>0.5</v>
      </c>
      <c r="N897">
        <v>0</v>
      </c>
      <c r="O897">
        <v>0</v>
      </c>
      <c r="P897" t="e">
        <v>#DIV/0!</v>
      </c>
      <c r="Q897" t="s">
        <v>110</v>
      </c>
      <c r="R897">
        <v>-1</v>
      </c>
      <c r="S897">
        <v>0</v>
      </c>
    </row>
    <row r="898" spans="1:19" ht="14.25">
      <c r="A898">
        <v>97</v>
      </c>
      <c r="B898" t="s">
        <v>350</v>
      </c>
      <c r="C898" s="1036" t="s">
        <v>133</v>
      </c>
      <c r="D898" t="s">
        <v>104</v>
      </c>
      <c r="E898" t="s">
        <v>155</v>
      </c>
      <c r="F898" t="s">
        <v>351</v>
      </c>
      <c r="G898">
        <v>9</v>
      </c>
      <c r="H898" t="s">
        <v>142</v>
      </c>
      <c r="I898">
        <v>2</v>
      </c>
      <c r="J898">
        <v>1</v>
      </c>
      <c r="L898" s="1015">
        <v>0.5</v>
      </c>
      <c r="N898">
        <v>0</v>
      </c>
      <c r="O898">
        <v>0</v>
      </c>
      <c r="P898" t="e">
        <v>#DIV/0!</v>
      </c>
      <c r="Q898" t="s">
        <v>110</v>
      </c>
      <c r="R898">
        <v>-1</v>
      </c>
      <c r="S898">
        <v>0</v>
      </c>
    </row>
    <row r="899" spans="1:19" ht="14.25">
      <c r="A899">
        <v>98</v>
      </c>
      <c r="B899" t="s">
        <v>352</v>
      </c>
      <c r="C899" s="1036" t="s">
        <v>133</v>
      </c>
      <c r="D899" t="s">
        <v>104</v>
      </c>
      <c r="E899" t="s">
        <v>157</v>
      </c>
      <c r="F899" t="s">
        <v>353</v>
      </c>
      <c r="G899">
        <v>9</v>
      </c>
      <c r="H899" t="s">
        <v>142</v>
      </c>
      <c r="I899">
        <v>1</v>
      </c>
      <c r="J899">
        <v>0</v>
      </c>
      <c r="L899" s="1015">
        <v>0</v>
      </c>
      <c r="N899">
        <v>0</v>
      </c>
      <c r="O899">
        <v>0</v>
      </c>
      <c r="P899" t="e">
        <v>#DIV/0!</v>
      </c>
      <c r="Q899" t="s">
        <v>110</v>
      </c>
      <c r="R899">
        <v>0</v>
      </c>
      <c r="S899">
        <v>0</v>
      </c>
    </row>
    <row r="900" spans="1:19" ht="14.25">
      <c r="A900">
        <v>99</v>
      </c>
      <c r="B900" t="s">
        <v>354</v>
      </c>
      <c r="C900" s="1036" t="s">
        <v>133</v>
      </c>
      <c r="D900" t="s">
        <v>104</v>
      </c>
      <c r="E900" t="s">
        <v>168</v>
      </c>
      <c r="F900" t="s">
        <v>355</v>
      </c>
      <c r="G900">
        <v>9</v>
      </c>
      <c r="H900" t="s">
        <v>142</v>
      </c>
      <c r="I900">
        <v>6</v>
      </c>
      <c r="J900">
        <v>4</v>
      </c>
      <c r="L900" s="1015">
        <v>0.66666666666666663</v>
      </c>
      <c r="N900">
        <v>1</v>
      </c>
      <c r="O900">
        <v>0</v>
      </c>
      <c r="P900">
        <v>0</v>
      </c>
      <c r="Q900" t="s">
        <v>110</v>
      </c>
      <c r="R900">
        <v>-3</v>
      </c>
      <c r="S900">
        <v>-1</v>
      </c>
    </row>
    <row r="901" spans="1:19" ht="14.25">
      <c r="A901">
        <v>100</v>
      </c>
      <c r="B901" t="s">
        <v>356</v>
      </c>
      <c r="C901" s="1036" t="s">
        <v>133</v>
      </c>
      <c r="D901" t="s">
        <v>104</v>
      </c>
      <c r="E901" t="s">
        <v>168</v>
      </c>
      <c r="F901" t="s">
        <v>357</v>
      </c>
      <c r="G901">
        <v>9</v>
      </c>
      <c r="H901" t="s">
        <v>142</v>
      </c>
      <c r="I901">
        <v>2</v>
      </c>
      <c r="J901">
        <v>1</v>
      </c>
      <c r="L901" s="1015">
        <v>0.5</v>
      </c>
      <c r="N901">
        <v>0</v>
      </c>
      <c r="O901">
        <v>0</v>
      </c>
      <c r="P901" t="e">
        <v>#DIV/0!</v>
      </c>
      <c r="Q901" t="s">
        <v>110</v>
      </c>
      <c r="R901">
        <v>0</v>
      </c>
      <c r="S901">
        <v>0</v>
      </c>
    </row>
    <row r="902" spans="1:19" ht="14.25">
      <c r="A902">
        <v>1</v>
      </c>
      <c r="B902" t="s">
        <v>154</v>
      </c>
      <c r="C902" s="1036" t="s">
        <v>133</v>
      </c>
      <c r="D902" t="s">
        <v>104</v>
      </c>
      <c r="E902" t="s">
        <v>155</v>
      </c>
      <c r="F902" t="s">
        <v>156</v>
      </c>
      <c r="G902">
        <v>10</v>
      </c>
      <c r="H902" t="s">
        <v>143</v>
      </c>
      <c r="I902">
        <v>2</v>
      </c>
      <c r="J902">
        <v>1</v>
      </c>
      <c r="L902" s="1015">
        <v>0.5</v>
      </c>
      <c r="N902">
        <v>0</v>
      </c>
      <c r="O902">
        <v>0</v>
      </c>
      <c r="P902" t="e">
        <v>#DIV/0!</v>
      </c>
      <c r="Q902" t="s">
        <v>105</v>
      </c>
      <c r="R902">
        <v>-1</v>
      </c>
      <c r="S902">
        <v>0</v>
      </c>
    </row>
    <row r="903" spans="1:19" ht="14.25">
      <c r="A903">
        <v>2</v>
      </c>
      <c r="B903" t="s">
        <v>154</v>
      </c>
      <c r="C903" s="1036" t="s">
        <v>133</v>
      </c>
      <c r="D903" t="s">
        <v>104</v>
      </c>
      <c r="E903" t="s">
        <v>157</v>
      </c>
      <c r="F903" t="s">
        <v>158</v>
      </c>
      <c r="G903">
        <v>10</v>
      </c>
      <c r="H903" t="s">
        <v>143</v>
      </c>
      <c r="I903">
        <v>1</v>
      </c>
      <c r="J903">
        <v>1</v>
      </c>
      <c r="L903" s="1015">
        <v>1</v>
      </c>
      <c r="N903">
        <v>1</v>
      </c>
      <c r="O903">
        <v>0</v>
      </c>
      <c r="P903">
        <v>0</v>
      </c>
      <c r="Q903" t="s">
        <v>105</v>
      </c>
      <c r="R903">
        <v>-1</v>
      </c>
      <c r="S903">
        <v>-1</v>
      </c>
    </row>
    <row r="904" spans="1:19" ht="14.25">
      <c r="A904">
        <v>3</v>
      </c>
      <c r="B904" t="s">
        <v>159</v>
      </c>
      <c r="C904" s="1036" t="s">
        <v>133</v>
      </c>
      <c r="D904" t="s">
        <v>104</v>
      </c>
      <c r="E904" t="s">
        <v>157</v>
      </c>
      <c r="F904" t="s">
        <v>160</v>
      </c>
      <c r="G904">
        <v>10</v>
      </c>
      <c r="H904" t="s">
        <v>143</v>
      </c>
      <c r="I904">
        <v>2</v>
      </c>
      <c r="J904">
        <v>1</v>
      </c>
      <c r="L904" s="1015">
        <v>0.5</v>
      </c>
      <c r="N904">
        <v>0</v>
      </c>
      <c r="O904">
        <v>0</v>
      </c>
      <c r="P904" t="e">
        <v>#DIV/0!</v>
      </c>
      <c r="Q904" t="s">
        <v>105</v>
      </c>
      <c r="R904">
        <v>-1</v>
      </c>
      <c r="S904">
        <v>0</v>
      </c>
    </row>
    <row r="905" spans="1:19" ht="14.25">
      <c r="A905">
        <v>4</v>
      </c>
      <c r="B905" t="s">
        <v>161</v>
      </c>
      <c r="C905" s="1036" t="s">
        <v>133</v>
      </c>
      <c r="D905" t="s">
        <v>104</v>
      </c>
      <c r="E905" t="s">
        <v>157</v>
      </c>
      <c r="F905" t="s">
        <v>162</v>
      </c>
      <c r="G905">
        <v>10</v>
      </c>
      <c r="H905" t="s">
        <v>143</v>
      </c>
      <c r="I905">
        <v>2</v>
      </c>
      <c r="J905">
        <v>1</v>
      </c>
      <c r="L905" s="1015">
        <v>0.5</v>
      </c>
      <c r="N905">
        <v>0</v>
      </c>
      <c r="O905">
        <v>0</v>
      </c>
      <c r="P905" t="e">
        <v>#DIV/0!</v>
      </c>
      <c r="Q905" t="s">
        <v>105</v>
      </c>
      <c r="R905">
        <v>-1</v>
      </c>
      <c r="S905">
        <v>0</v>
      </c>
    </row>
    <row r="906" spans="1:19" ht="14.25">
      <c r="A906">
        <v>5</v>
      </c>
      <c r="B906" t="s">
        <v>161</v>
      </c>
      <c r="C906" s="1036" t="s">
        <v>133</v>
      </c>
      <c r="D906" t="s">
        <v>104</v>
      </c>
      <c r="E906" t="s">
        <v>155</v>
      </c>
      <c r="F906" t="s">
        <v>163</v>
      </c>
      <c r="G906">
        <v>10</v>
      </c>
      <c r="H906" t="s">
        <v>143</v>
      </c>
      <c r="I906">
        <v>2</v>
      </c>
      <c r="J906">
        <v>1</v>
      </c>
      <c r="L906" s="1015">
        <v>0.5</v>
      </c>
      <c r="N906">
        <v>0</v>
      </c>
      <c r="O906">
        <v>0</v>
      </c>
      <c r="P906" t="e">
        <v>#DIV/0!</v>
      </c>
      <c r="Q906" t="s">
        <v>105</v>
      </c>
      <c r="R906">
        <v>-1</v>
      </c>
      <c r="S906">
        <v>0</v>
      </c>
    </row>
    <row r="907" spans="1:19" ht="14.25">
      <c r="A907">
        <v>6</v>
      </c>
      <c r="B907" t="s">
        <v>164</v>
      </c>
      <c r="C907" s="1036" t="s">
        <v>133</v>
      </c>
      <c r="D907" t="s">
        <v>104</v>
      </c>
      <c r="E907" t="s">
        <v>157</v>
      </c>
      <c r="F907" t="s">
        <v>165</v>
      </c>
      <c r="G907">
        <v>10</v>
      </c>
      <c r="H907" t="s">
        <v>143</v>
      </c>
      <c r="I907">
        <v>6</v>
      </c>
      <c r="J907">
        <v>5</v>
      </c>
      <c r="L907" s="1015">
        <v>0.83333333333333337</v>
      </c>
      <c r="N907">
        <v>0</v>
      </c>
      <c r="O907">
        <v>0</v>
      </c>
      <c r="P907" t="e">
        <v>#DIV/0!</v>
      </c>
      <c r="Q907" t="s">
        <v>105</v>
      </c>
      <c r="R907">
        <v>-3</v>
      </c>
      <c r="S907">
        <v>0</v>
      </c>
    </row>
    <row r="908" spans="1:19" ht="14.25">
      <c r="A908">
        <v>7</v>
      </c>
      <c r="B908" t="s">
        <v>164</v>
      </c>
      <c r="C908" s="1036" t="s">
        <v>133</v>
      </c>
      <c r="D908" t="s">
        <v>104</v>
      </c>
      <c r="E908" t="s">
        <v>155</v>
      </c>
      <c r="F908" t="s">
        <v>166</v>
      </c>
      <c r="G908">
        <v>10</v>
      </c>
      <c r="H908" t="s">
        <v>143</v>
      </c>
      <c r="I908">
        <v>1</v>
      </c>
      <c r="J908">
        <v>0</v>
      </c>
      <c r="L908" s="1015">
        <v>0</v>
      </c>
      <c r="N908">
        <v>0</v>
      </c>
      <c r="O908">
        <v>0</v>
      </c>
      <c r="P908" t="e">
        <v>#DIV/0!</v>
      </c>
      <c r="Q908" t="s">
        <v>107</v>
      </c>
      <c r="R908">
        <v>0</v>
      </c>
      <c r="S908">
        <v>0</v>
      </c>
    </row>
    <row r="909" spans="1:19" ht="14.25">
      <c r="A909">
        <v>8</v>
      </c>
      <c r="B909" t="s">
        <v>167</v>
      </c>
      <c r="C909" s="1036" t="s">
        <v>133</v>
      </c>
      <c r="D909" t="s">
        <v>104</v>
      </c>
      <c r="E909" t="s">
        <v>168</v>
      </c>
      <c r="F909" t="s">
        <v>169</v>
      </c>
      <c r="G909">
        <v>10</v>
      </c>
      <c r="H909" t="s">
        <v>143</v>
      </c>
      <c r="I909">
        <v>2</v>
      </c>
      <c r="J909">
        <v>0</v>
      </c>
      <c r="L909" s="1015">
        <v>0</v>
      </c>
      <c r="N909">
        <v>0</v>
      </c>
      <c r="O909">
        <v>0</v>
      </c>
      <c r="P909" t="e">
        <v>#DIV/0!</v>
      </c>
      <c r="Q909" t="s">
        <v>108</v>
      </c>
      <c r="R909">
        <v>0</v>
      </c>
      <c r="S909">
        <v>0</v>
      </c>
    </row>
    <row r="910" spans="1:19" ht="14.25">
      <c r="A910">
        <v>9</v>
      </c>
      <c r="B910" t="s">
        <v>170</v>
      </c>
      <c r="C910" s="1036" t="s">
        <v>133</v>
      </c>
      <c r="D910" t="s">
        <v>104</v>
      </c>
      <c r="E910" t="s">
        <v>155</v>
      </c>
      <c r="F910" t="s">
        <v>171</v>
      </c>
      <c r="G910">
        <v>10</v>
      </c>
      <c r="H910" t="s">
        <v>143</v>
      </c>
      <c r="I910">
        <v>1</v>
      </c>
      <c r="J910">
        <v>0</v>
      </c>
      <c r="L910" s="1015">
        <v>0</v>
      </c>
      <c r="N910">
        <v>0</v>
      </c>
      <c r="O910">
        <v>0</v>
      </c>
      <c r="P910" t="e">
        <v>#DIV/0!</v>
      </c>
      <c r="Q910" t="s">
        <v>108</v>
      </c>
      <c r="R910">
        <v>0</v>
      </c>
      <c r="S910">
        <v>0</v>
      </c>
    </row>
    <row r="911" spans="1:19" ht="14.25">
      <c r="A911">
        <v>10</v>
      </c>
      <c r="B911" t="s">
        <v>172</v>
      </c>
      <c r="C911" s="1036" t="s">
        <v>133</v>
      </c>
      <c r="D911" t="s">
        <v>104</v>
      </c>
      <c r="E911" t="s">
        <v>173</v>
      </c>
      <c r="F911" t="s">
        <v>174</v>
      </c>
      <c r="G911">
        <v>10</v>
      </c>
      <c r="H911" t="s">
        <v>143</v>
      </c>
      <c r="I911">
        <v>1</v>
      </c>
      <c r="J911">
        <v>0</v>
      </c>
      <c r="L911" s="1015">
        <v>0</v>
      </c>
      <c r="N911">
        <v>0</v>
      </c>
      <c r="O911">
        <v>0</v>
      </c>
      <c r="P911" t="e">
        <v>#DIV/0!</v>
      </c>
      <c r="Q911" t="s">
        <v>108</v>
      </c>
      <c r="R911">
        <v>0</v>
      </c>
      <c r="S911">
        <v>0</v>
      </c>
    </row>
    <row r="912" spans="1:19" ht="14.25">
      <c r="A912">
        <v>11</v>
      </c>
      <c r="B912" t="s">
        <v>175</v>
      </c>
      <c r="C912" s="1036" t="s">
        <v>133</v>
      </c>
      <c r="D912" t="s">
        <v>104</v>
      </c>
      <c r="E912" t="s">
        <v>176</v>
      </c>
      <c r="F912" t="s">
        <v>177</v>
      </c>
      <c r="G912">
        <v>10</v>
      </c>
      <c r="H912" t="s">
        <v>143</v>
      </c>
      <c r="I912">
        <v>1</v>
      </c>
      <c r="J912">
        <v>0</v>
      </c>
      <c r="L912" s="1015">
        <v>0</v>
      </c>
      <c r="N912">
        <v>0</v>
      </c>
      <c r="O912">
        <v>0</v>
      </c>
      <c r="P912" t="e">
        <v>#DIV/0!</v>
      </c>
      <c r="Q912" t="s">
        <v>108</v>
      </c>
      <c r="R912">
        <v>0</v>
      </c>
      <c r="S912">
        <v>0</v>
      </c>
    </row>
    <row r="913" spans="1:19" ht="14.25">
      <c r="A913">
        <v>12</v>
      </c>
      <c r="B913" t="s">
        <v>178</v>
      </c>
      <c r="C913" s="1036" t="s">
        <v>133</v>
      </c>
      <c r="D913" t="s">
        <v>104</v>
      </c>
      <c r="E913" t="s">
        <v>168</v>
      </c>
      <c r="F913" t="s">
        <v>179</v>
      </c>
      <c r="G913">
        <v>10</v>
      </c>
      <c r="H913" t="s">
        <v>143</v>
      </c>
      <c r="I913">
        <v>1</v>
      </c>
      <c r="J913">
        <v>0</v>
      </c>
      <c r="L913" s="1015">
        <v>0</v>
      </c>
      <c r="N913">
        <v>0</v>
      </c>
      <c r="O913">
        <v>0</v>
      </c>
      <c r="P913" t="e">
        <v>#DIV/0!</v>
      </c>
      <c r="Q913" t="s">
        <v>108</v>
      </c>
      <c r="R913">
        <v>0</v>
      </c>
      <c r="S913">
        <v>0</v>
      </c>
    </row>
    <row r="914" spans="1:19" ht="14.25">
      <c r="A914">
        <v>13</v>
      </c>
      <c r="B914" t="s">
        <v>180</v>
      </c>
      <c r="C914" s="1036" t="s">
        <v>133</v>
      </c>
      <c r="D914" t="s">
        <v>104</v>
      </c>
      <c r="E914" t="s">
        <v>157</v>
      </c>
      <c r="F914" t="s">
        <v>181</v>
      </c>
      <c r="G914">
        <v>10</v>
      </c>
      <c r="H914" t="s">
        <v>143</v>
      </c>
      <c r="I914">
        <v>2</v>
      </c>
      <c r="J914">
        <v>1</v>
      </c>
      <c r="L914" s="1015">
        <v>0.5</v>
      </c>
      <c r="N914">
        <v>0</v>
      </c>
      <c r="O914">
        <v>0</v>
      </c>
      <c r="P914" t="e">
        <v>#DIV/0!</v>
      </c>
      <c r="Q914" t="s">
        <v>108</v>
      </c>
      <c r="R914">
        <v>-1</v>
      </c>
      <c r="S914">
        <v>0</v>
      </c>
    </row>
    <row r="915" spans="1:19" ht="14.25">
      <c r="A915">
        <v>14</v>
      </c>
      <c r="B915" t="s">
        <v>182</v>
      </c>
      <c r="C915" s="1036" t="s">
        <v>133</v>
      </c>
      <c r="D915" t="s">
        <v>104</v>
      </c>
      <c r="E915" t="s">
        <v>168</v>
      </c>
      <c r="F915" t="s">
        <v>183</v>
      </c>
      <c r="G915">
        <v>10</v>
      </c>
      <c r="H915" t="s">
        <v>143</v>
      </c>
      <c r="I915">
        <v>1</v>
      </c>
      <c r="J915">
        <v>0</v>
      </c>
      <c r="L915" s="1015">
        <v>0</v>
      </c>
      <c r="N915">
        <v>0</v>
      </c>
      <c r="O915">
        <v>0</v>
      </c>
      <c r="P915" t="e">
        <v>#DIV/0!</v>
      </c>
      <c r="Q915" t="s">
        <v>107</v>
      </c>
      <c r="R915">
        <v>0</v>
      </c>
      <c r="S915">
        <v>0</v>
      </c>
    </row>
    <row r="916" spans="1:19" ht="14.25">
      <c r="A916">
        <v>15</v>
      </c>
      <c r="B916" t="s">
        <v>184</v>
      </c>
      <c r="C916" s="1036" t="s">
        <v>133</v>
      </c>
      <c r="D916" t="s">
        <v>104</v>
      </c>
      <c r="E916" t="s">
        <v>168</v>
      </c>
      <c r="F916" t="s">
        <v>185</v>
      </c>
      <c r="G916">
        <v>10</v>
      </c>
      <c r="H916" t="s">
        <v>143</v>
      </c>
      <c r="I916">
        <v>4</v>
      </c>
      <c r="J916">
        <v>0</v>
      </c>
      <c r="L916" s="1015">
        <v>0</v>
      </c>
      <c r="N916">
        <v>0</v>
      </c>
      <c r="O916">
        <v>0</v>
      </c>
      <c r="P916" t="e">
        <v>#DIV/0!</v>
      </c>
      <c r="Q916" t="s">
        <v>108</v>
      </c>
      <c r="R916">
        <v>0</v>
      </c>
      <c r="S916">
        <v>0</v>
      </c>
    </row>
    <row r="917" spans="1:19" ht="14.25">
      <c r="A917">
        <v>16</v>
      </c>
      <c r="B917" t="s">
        <v>186</v>
      </c>
      <c r="C917" s="1036" t="s">
        <v>133</v>
      </c>
      <c r="D917" t="s">
        <v>104</v>
      </c>
      <c r="E917" t="s">
        <v>168</v>
      </c>
      <c r="F917" t="s">
        <v>187</v>
      </c>
      <c r="G917">
        <v>10</v>
      </c>
      <c r="H917" t="s">
        <v>143</v>
      </c>
      <c r="I917">
        <v>1</v>
      </c>
      <c r="J917">
        <v>0</v>
      </c>
      <c r="L917" s="1015">
        <v>0</v>
      </c>
      <c r="N917">
        <v>0</v>
      </c>
      <c r="O917">
        <v>0</v>
      </c>
      <c r="P917" t="e">
        <v>#DIV/0!</v>
      </c>
      <c r="Q917" t="s">
        <v>107</v>
      </c>
      <c r="R917">
        <v>0</v>
      </c>
      <c r="S917">
        <v>0</v>
      </c>
    </row>
    <row r="918" spans="1:19" ht="14.25">
      <c r="A918">
        <v>17</v>
      </c>
      <c r="B918" t="s">
        <v>188</v>
      </c>
      <c r="C918" s="1036" t="s">
        <v>133</v>
      </c>
      <c r="D918" t="s">
        <v>104</v>
      </c>
      <c r="E918" t="s">
        <v>168</v>
      </c>
      <c r="F918" t="s">
        <v>189</v>
      </c>
      <c r="G918">
        <v>10</v>
      </c>
      <c r="H918" t="s">
        <v>143</v>
      </c>
      <c r="I918">
        <v>2</v>
      </c>
      <c r="J918">
        <v>0</v>
      </c>
      <c r="L918" s="1015">
        <v>0</v>
      </c>
      <c r="N918">
        <v>0</v>
      </c>
      <c r="O918">
        <v>0</v>
      </c>
      <c r="P918" t="e">
        <v>#DIV/0!</v>
      </c>
      <c r="Q918" t="s">
        <v>108</v>
      </c>
      <c r="R918">
        <v>0</v>
      </c>
      <c r="S918">
        <v>0</v>
      </c>
    </row>
    <row r="919" spans="1:19" ht="14.25">
      <c r="A919">
        <v>18</v>
      </c>
      <c r="B919" t="s">
        <v>190</v>
      </c>
      <c r="C919" s="1036" t="s">
        <v>133</v>
      </c>
      <c r="D919" t="s">
        <v>104</v>
      </c>
      <c r="E919" t="s">
        <v>155</v>
      </c>
      <c r="F919" t="s">
        <v>191</v>
      </c>
      <c r="G919">
        <v>10</v>
      </c>
      <c r="H919" t="s">
        <v>143</v>
      </c>
      <c r="I919">
        <v>2</v>
      </c>
      <c r="J919">
        <v>2</v>
      </c>
      <c r="L919" s="1015">
        <v>1</v>
      </c>
      <c r="N919">
        <v>0</v>
      </c>
      <c r="O919">
        <v>0</v>
      </c>
      <c r="P919" t="e">
        <v>#DIV/0!</v>
      </c>
      <c r="Q919" t="s">
        <v>108</v>
      </c>
      <c r="R919">
        <v>-2</v>
      </c>
      <c r="S919">
        <v>0</v>
      </c>
    </row>
    <row r="920" spans="1:19" ht="14.25">
      <c r="A920">
        <v>19</v>
      </c>
      <c r="B920" t="s">
        <v>192</v>
      </c>
      <c r="C920" s="1036" t="s">
        <v>133</v>
      </c>
      <c r="D920" t="s">
        <v>104</v>
      </c>
      <c r="E920" t="s">
        <v>168</v>
      </c>
      <c r="F920" t="s">
        <v>193</v>
      </c>
      <c r="G920">
        <v>10</v>
      </c>
      <c r="H920" t="s">
        <v>143</v>
      </c>
      <c r="I920">
        <v>1</v>
      </c>
      <c r="J920">
        <v>0</v>
      </c>
      <c r="L920" s="1015">
        <v>0</v>
      </c>
      <c r="N920">
        <v>0</v>
      </c>
      <c r="O920">
        <v>0</v>
      </c>
      <c r="P920" t="e">
        <v>#DIV/0!</v>
      </c>
      <c r="Q920" t="s">
        <v>107</v>
      </c>
      <c r="R920">
        <v>0</v>
      </c>
      <c r="S920">
        <v>0</v>
      </c>
    </row>
    <row r="921" spans="1:19" ht="14.25">
      <c r="A921">
        <v>20</v>
      </c>
      <c r="B921" t="s">
        <v>194</v>
      </c>
      <c r="C921" s="1036" t="s">
        <v>133</v>
      </c>
      <c r="D921" t="s">
        <v>104</v>
      </c>
      <c r="E921" t="s">
        <v>168</v>
      </c>
      <c r="F921" t="s">
        <v>195</v>
      </c>
      <c r="G921">
        <v>10</v>
      </c>
      <c r="H921" t="s">
        <v>143</v>
      </c>
      <c r="I921">
        <v>1</v>
      </c>
      <c r="J921">
        <v>0</v>
      </c>
      <c r="L921" s="1015">
        <v>0</v>
      </c>
      <c r="N921">
        <v>0</v>
      </c>
      <c r="O921">
        <v>0</v>
      </c>
      <c r="P921" t="e">
        <v>#DIV/0!</v>
      </c>
      <c r="Q921" t="s">
        <v>107</v>
      </c>
      <c r="R921">
        <v>0</v>
      </c>
      <c r="S921">
        <v>0</v>
      </c>
    </row>
    <row r="922" spans="1:19" ht="14.25">
      <c r="A922">
        <v>21</v>
      </c>
      <c r="B922" t="s">
        <v>196</v>
      </c>
      <c r="C922" s="1036" t="s">
        <v>133</v>
      </c>
      <c r="D922" t="s">
        <v>104</v>
      </c>
      <c r="E922" t="s">
        <v>168</v>
      </c>
      <c r="F922" t="s">
        <v>197</v>
      </c>
      <c r="G922">
        <v>10</v>
      </c>
      <c r="H922" t="s">
        <v>143</v>
      </c>
      <c r="I922">
        <v>2</v>
      </c>
      <c r="J922">
        <v>0</v>
      </c>
      <c r="L922" s="1015">
        <v>0</v>
      </c>
      <c r="N922">
        <v>0</v>
      </c>
      <c r="O922">
        <v>0</v>
      </c>
      <c r="P922" t="e">
        <v>#DIV/0!</v>
      </c>
      <c r="Q922" t="s">
        <v>107</v>
      </c>
      <c r="R922">
        <v>0</v>
      </c>
      <c r="S922">
        <v>0</v>
      </c>
    </row>
    <row r="923" spans="1:19" ht="14.25">
      <c r="A923">
        <v>22</v>
      </c>
      <c r="B923" t="s">
        <v>198</v>
      </c>
      <c r="C923" s="1036" t="s">
        <v>133</v>
      </c>
      <c r="D923" t="s">
        <v>104</v>
      </c>
      <c r="E923" t="s">
        <v>168</v>
      </c>
      <c r="F923" t="s">
        <v>199</v>
      </c>
      <c r="G923">
        <v>10</v>
      </c>
      <c r="H923" t="s">
        <v>143</v>
      </c>
      <c r="I923">
        <v>2</v>
      </c>
      <c r="J923">
        <v>0</v>
      </c>
      <c r="L923" s="1015">
        <v>0</v>
      </c>
      <c r="N923">
        <v>0</v>
      </c>
      <c r="O923">
        <v>0</v>
      </c>
      <c r="P923" t="e">
        <v>#DIV/0!</v>
      </c>
      <c r="Q923" t="s">
        <v>107</v>
      </c>
      <c r="R923">
        <v>0</v>
      </c>
      <c r="S923">
        <v>0</v>
      </c>
    </row>
    <row r="924" spans="1:19" ht="14.25">
      <c r="A924">
        <v>23</v>
      </c>
      <c r="B924" t="s">
        <v>200</v>
      </c>
      <c r="C924" s="1036" t="s">
        <v>133</v>
      </c>
      <c r="D924" t="s">
        <v>104</v>
      </c>
      <c r="E924" t="s">
        <v>176</v>
      </c>
      <c r="F924" t="s">
        <v>201</v>
      </c>
      <c r="G924">
        <v>10</v>
      </c>
      <c r="H924" t="s">
        <v>143</v>
      </c>
      <c r="I924">
        <v>2</v>
      </c>
      <c r="J924">
        <v>1</v>
      </c>
      <c r="L924" s="1015">
        <v>0.5</v>
      </c>
      <c r="N924">
        <v>0</v>
      </c>
      <c r="O924">
        <v>0</v>
      </c>
      <c r="P924" t="e">
        <v>#DIV/0!</v>
      </c>
      <c r="Q924" t="s">
        <v>107</v>
      </c>
      <c r="R924">
        <v>-1</v>
      </c>
      <c r="S924">
        <v>0</v>
      </c>
    </row>
    <row r="925" spans="1:19" ht="14.25">
      <c r="A925">
        <v>24</v>
      </c>
      <c r="B925" t="s">
        <v>202</v>
      </c>
      <c r="C925" s="1036" t="s">
        <v>133</v>
      </c>
      <c r="D925" t="s">
        <v>104</v>
      </c>
      <c r="E925" t="s">
        <v>168</v>
      </c>
      <c r="F925" t="s">
        <v>203</v>
      </c>
      <c r="G925">
        <v>10</v>
      </c>
      <c r="H925" t="s">
        <v>143</v>
      </c>
      <c r="I925">
        <v>1</v>
      </c>
      <c r="J925">
        <v>0</v>
      </c>
      <c r="L925" s="1015">
        <v>0</v>
      </c>
      <c r="N925">
        <v>0</v>
      </c>
      <c r="O925">
        <v>0</v>
      </c>
      <c r="P925" t="e">
        <v>#DIV/0!</v>
      </c>
      <c r="Q925" t="s">
        <v>107</v>
      </c>
      <c r="R925">
        <v>0</v>
      </c>
      <c r="S925">
        <v>0</v>
      </c>
    </row>
    <row r="926" spans="1:19" ht="14.25">
      <c r="A926">
        <v>25</v>
      </c>
      <c r="B926" t="s">
        <v>204</v>
      </c>
      <c r="C926" s="1036" t="s">
        <v>133</v>
      </c>
      <c r="D926" t="s">
        <v>104</v>
      </c>
      <c r="E926" t="s">
        <v>168</v>
      </c>
      <c r="F926" t="s">
        <v>205</v>
      </c>
      <c r="G926">
        <v>10</v>
      </c>
      <c r="H926" t="s">
        <v>143</v>
      </c>
      <c r="I926">
        <v>1</v>
      </c>
      <c r="J926">
        <v>0</v>
      </c>
      <c r="L926" s="1015">
        <v>0</v>
      </c>
      <c r="N926">
        <v>0</v>
      </c>
      <c r="O926">
        <v>0</v>
      </c>
      <c r="P926" t="e">
        <v>#DIV/0!</v>
      </c>
      <c r="Q926" t="s">
        <v>105</v>
      </c>
      <c r="R926">
        <v>0</v>
      </c>
      <c r="S926">
        <v>0</v>
      </c>
    </row>
    <row r="927" spans="1:19" ht="14.25">
      <c r="A927">
        <v>26</v>
      </c>
      <c r="B927" t="s">
        <v>206</v>
      </c>
      <c r="C927" s="1036" t="s">
        <v>133</v>
      </c>
      <c r="D927" t="s">
        <v>104</v>
      </c>
      <c r="E927" t="s">
        <v>168</v>
      </c>
      <c r="F927" t="s">
        <v>207</v>
      </c>
      <c r="G927">
        <v>10</v>
      </c>
      <c r="H927" t="s">
        <v>143</v>
      </c>
      <c r="I927">
        <v>3</v>
      </c>
      <c r="J927">
        <v>0</v>
      </c>
      <c r="L927" s="1015">
        <v>0</v>
      </c>
      <c r="N927">
        <v>0</v>
      </c>
      <c r="O927">
        <v>0</v>
      </c>
      <c r="P927" t="e">
        <v>#DIV/0!</v>
      </c>
      <c r="Q927" t="s">
        <v>107</v>
      </c>
      <c r="R927">
        <v>0</v>
      </c>
      <c r="S927">
        <v>0</v>
      </c>
    </row>
    <row r="928" spans="1:19" ht="14.25">
      <c r="A928">
        <v>27</v>
      </c>
      <c r="B928" t="s">
        <v>208</v>
      </c>
      <c r="C928" s="1036" t="s">
        <v>133</v>
      </c>
      <c r="D928" t="s">
        <v>104</v>
      </c>
      <c r="E928" t="s">
        <v>168</v>
      </c>
      <c r="F928" t="s">
        <v>209</v>
      </c>
      <c r="G928">
        <v>10</v>
      </c>
      <c r="H928" t="s">
        <v>143</v>
      </c>
      <c r="I928">
        <v>1</v>
      </c>
      <c r="J928">
        <v>0</v>
      </c>
      <c r="L928" s="1015">
        <v>0</v>
      </c>
      <c r="N928">
        <v>0</v>
      </c>
      <c r="O928">
        <v>0</v>
      </c>
      <c r="P928" t="e">
        <v>#DIV/0!</v>
      </c>
      <c r="Q928" t="s">
        <v>107</v>
      </c>
      <c r="R928">
        <v>0</v>
      </c>
      <c r="S928">
        <v>0</v>
      </c>
    </row>
    <row r="929" spans="1:19" ht="14.25">
      <c r="A929">
        <v>28</v>
      </c>
      <c r="B929" t="s">
        <v>210</v>
      </c>
      <c r="C929" s="1036" t="s">
        <v>133</v>
      </c>
      <c r="D929" t="s">
        <v>104</v>
      </c>
      <c r="E929" t="s">
        <v>168</v>
      </c>
      <c r="F929" t="s">
        <v>211</v>
      </c>
      <c r="G929">
        <v>10</v>
      </c>
      <c r="H929" t="s">
        <v>143</v>
      </c>
      <c r="I929">
        <v>2</v>
      </c>
      <c r="J929">
        <v>0</v>
      </c>
      <c r="L929" s="1015">
        <v>0</v>
      </c>
      <c r="N929">
        <v>0</v>
      </c>
      <c r="O929">
        <v>0</v>
      </c>
      <c r="P929" t="e">
        <v>#DIV/0!</v>
      </c>
      <c r="Q929" t="s">
        <v>105</v>
      </c>
      <c r="R929">
        <v>0</v>
      </c>
      <c r="S929">
        <v>0</v>
      </c>
    </row>
    <row r="930" spans="1:19" ht="14.25">
      <c r="A930">
        <v>29</v>
      </c>
      <c r="B930" t="s">
        <v>212</v>
      </c>
      <c r="C930" s="1036" t="s">
        <v>133</v>
      </c>
      <c r="D930" t="s">
        <v>104</v>
      </c>
      <c r="E930" t="s">
        <v>168</v>
      </c>
      <c r="F930" t="s">
        <v>213</v>
      </c>
      <c r="G930">
        <v>10</v>
      </c>
      <c r="H930" t="s">
        <v>143</v>
      </c>
      <c r="I930">
        <v>1</v>
      </c>
      <c r="J930">
        <v>0</v>
      </c>
      <c r="L930" s="1015">
        <v>0</v>
      </c>
      <c r="N930">
        <v>0</v>
      </c>
      <c r="O930">
        <v>0</v>
      </c>
      <c r="P930" t="e">
        <v>#DIV/0!</v>
      </c>
      <c r="Q930" t="s">
        <v>105</v>
      </c>
      <c r="R930">
        <v>0</v>
      </c>
      <c r="S930">
        <v>0</v>
      </c>
    </row>
    <row r="931" spans="1:19" ht="14.25">
      <c r="A931">
        <v>30</v>
      </c>
      <c r="B931" t="s">
        <v>214</v>
      </c>
      <c r="C931" s="1036" t="s">
        <v>133</v>
      </c>
      <c r="D931" t="s">
        <v>104</v>
      </c>
      <c r="E931" t="s">
        <v>168</v>
      </c>
      <c r="F931" t="s">
        <v>215</v>
      </c>
      <c r="G931">
        <v>10</v>
      </c>
      <c r="H931" t="s">
        <v>143</v>
      </c>
      <c r="I931">
        <v>2</v>
      </c>
      <c r="J931">
        <v>1</v>
      </c>
      <c r="L931" s="1015">
        <v>0.5</v>
      </c>
      <c r="N931">
        <v>0</v>
      </c>
      <c r="O931">
        <v>0</v>
      </c>
      <c r="P931" t="e">
        <v>#DIV/0!</v>
      </c>
      <c r="Q931" t="s">
        <v>107</v>
      </c>
      <c r="R931">
        <v>-1</v>
      </c>
      <c r="S931">
        <v>0</v>
      </c>
    </row>
    <row r="932" spans="1:19" ht="14.25">
      <c r="A932">
        <v>31</v>
      </c>
      <c r="B932" t="s">
        <v>216</v>
      </c>
      <c r="C932" s="1036" t="s">
        <v>133</v>
      </c>
      <c r="D932" t="s">
        <v>104</v>
      </c>
      <c r="E932" t="s">
        <v>168</v>
      </c>
      <c r="F932" t="s">
        <v>217</v>
      </c>
      <c r="G932">
        <v>10</v>
      </c>
      <c r="H932" t="s">
        <v>143</v>
      </c>
      <c r="I932">
        <v>13</v>
      </c>
      <c r="J932">
        <v>6</v>
      </c>
      <c r="L932" s="1015">
        <v>0.46153846153846156</v>
      </c>
      <c r="N932">
        <v>0</v>
      </c>
      <c r="O932">
        <v>0</v>
      </c>
      <c r="P932" t="e">
        <v>#DIV/0!</v>
      </c>
      <c r="Q932" t="s">
        <v>105</v>
      </c>
      <c r="R932">
        <v>-6</v>
      </c>
      <c r="S932">
        <v>0</v>
      </c>
    </row>
    <row r="933" spans="1:19" ht="14.25">
      <c r="A933">
        <v>32</v>
      </c>
      <c r="B933" t="s">
        <v>218</v>
      </c>
      <c r="C933" s="1036" t="s">
        <v>133</v>
      </c>
      <c r="D933" t="s">
        <v>104</v>
      </c>
      <c r="E933" t="s">
        <v>157</v>
      </c>
      <c r="F933" t="s">
        <v>219</v>
      </c>
      <c r="G933">
        <v>10</v>
      </c>
      <c r="H933" t="s">
        <v>143</v>
      </c>
      <c r="I933">
        <v>1</v>
      </c>
      <c r="J933">
        <v>0</v>
      </c>
      <c r="L933" s="1015">
        <v>0</v>
      </c>
      <c r="N933">
        <v>0</v>
      </c>
      <c r="O933">
        <v>0</v>
      </c>
      <c r="P933" t="e">
        <v>#DIV/0!</v>
      </c>
      <c r="Q933" t="s">
        <v>105</v>
      </c>
      <c r="R933">
        <v>0</v>
      </c>
      <c r="S933">
        <v>0</v>
      </c>
    </row>
    <row r="934" spans="1:19" ht="14.25">
      <c r="A934">
        <v>33</v>
      </c>
      <c r="B934" t="s">
        <v>220</v>
      </c>
      <c r="C934" s="1036" t="s">
        <v>133</v>
      </c>
      <c r="D934" t="s">
        <v>104</v>
      </c>
      <c r="E934" t="s">
        <v>155</v>
      </c>
      <c r="F934" t="s">
        <v>221</v>
      </c>
      <c r="G934">
        <v>10</v>
      </c>
      <c r="H934" t="s">
        <v>143</v>
      </c>
      <c r="I934">
        <v>8</v>
      </c>
      <c r="J934">
        <v>5</v>
      </c>
      <c r="L934" s="1015">
        <v>0.625</v>
      </c>
      <c r="N934">
        <v>1</v>
      </c>
      <c r="O934">
        <v>0</v>
      </c>
      <c r="P934">
        <v>0</v>
      </c>
      <c r="Q934" t="s">
        <v>105</v>
      </c>
      <c r="R934">
        <v>-5</v>
      </c>
      <c r="S934">
        <v>-1</v>
      </c>
    </row>
    <row r="935" spans="1:19" ht="14.25">
      <c r="A935">
        <v>34</v>
      </c>
      <c r="B935" t="s">
        <v>222</v>
      </c>
      <c r="C935" s="1036" t="s">
        <v>133</v>
      </c>
      <c r="D935" t="s">
        <v>104</v>
      </c>
      <c r="E935" t="s">
        <v>168</v>
      </c>
      <c r="F935" t="s">
        <v>223</v>
      </c>
      <c r="G935">
        <v>10</v>
      </c>
      <c r="H935" t="s">
        <v>143</v>
      </c>
      <c r="I935">
        <v>1</v>
      </c>
      <c r="J935">
        <v>0</v>
      </c>
      <c r="L935" s="1015">
        <v>0</v>
      </c>
      <c r="N935">
        <v>0</v>
      </c>
      <c r="O935">
        <v>0</v>
      </c>
      <c r="P935" t="e">
        <v>#DIV/0!</v>
      </c>
      <c r="Q935" t="s">
        <v>105</v>
      </c>
      <c r="R935">
        <v>0</v>
      </c>
      <c r="S935">
        <v>0</v>
      </c>
    </row>
    <row r="936" spans="1:19" ht="14.25">
      <c r="A936">
        <v>35</v>
      </c>
      <c r="B936" t="s">
        <v>224</v>
      </c>
      <c r="C936" s="1036" t="s">
        <v>133</v>
      </c>
      <c r="D936" t="s">
        <v>104</v>
      </c>
      <c r="E936" t="s">
        <v>225</v>
      </c>
      <c r="F936" t="s">
        <v>226</v>
      </c>
      <c r="G936">
        <v>10</v>
      </c>
      <c r="H936" t="s">
        <v>143</v>
      </c>
      <c r="I936">
        <v>4</v>
      </c>
      <c r="J936">
        <v>3</v>
      </c>
      <c r="L936" s="1015">
        <v>0.75</v>
      </c>
      <c r="N936">
        <v>0</v>
      </c>
      <c r="O936">
        <v>0</v>
      </c>
      <c r="P936" t="e">
        <v>#DIV/0!</v>
      </c>
      <c r="Q936" t="s">
        <v>105</v>
      </c>
      <c r="R936">
        <v>-2</v>
      </c>
      <c r="S936">
        <v>0</v>
      </c>
    </row>
    <row r="937" spans="1:19" ht="14.25">
      <c r="A937">
        <v>36</v>
      </c>
      <c r="B937" t="s">
        <v>227</v>
      </c>
      <c r="C937" s="1036" t="s">
        <v>133</v>
      </c>
      <c r="D937" t="s">
        <v>104</v>
      </c>
      <c r="E937" t="s">
        <v>225</v>
      </c>
      <c r="F937" t="s">
        <v>228</v>
      </c>
      <c r="G937">
        <v>10</v>
      </c>
      <c r="H937" t="s">
        <v>143</v>
      </c>
      <c r="I937">
        <v>1</v>
      </c>
      <c r="J937">
        <v>0</v>
      </c>
      <c r="L937" s="1015">
        <v>0</v>
      </c>
      <c r="N937">
        <v>0</v>
      </c>
      <c r="O937">
        <v>0</v>
      </c>
      <c r="P937" t="e">
        <v>#DIV/0!</v>
      </c>
      <c r="Q937" t="s">
        <v>105</v>
      </c>
      <c r="R937">
        <v>0</v>
      </c>
      <c r="S937">
        <v>0</v>
      </c>
    </row>
    <row r="938" spans="1:19" ht="14.25">
      <c r="A938">
        <v>37</v>
      </c>
      <c r="B938" t="s">
        <v>229</v>
      </c>
      <c r="C938" s="1036" t="s">
        <v>133</v>
      </c>
      <c r="D938" t="s">
        <v>104</v>
      </c>
      <c r="E938" t="s">
        <v>225</v>
      </c>
      <c r="F938" t="s">
        <v>230</v>
      </c>
      <c r="G938">
        <v>10</v>
      </c>
      <c r="H938" t="s">
        <v>143</v>
      </c>
      <c r="I938">
        <v>2</v>
      </c>
      <c r="J938">
        <v>1</v>
      </c>
      <c r="L938" s="1015">
        <v>0.5</v>
      </c>
      <c r="N938">
        <v>0</v>
      </c>
      <c r="O938">
        <v>0</v>
      </c>
      <c r="P938" t="e">
        <v>#DIV/0!</v>
      </c>
      <c r="Q938" t="s">
        <v>105</v>
      </c>
      <c r="R938">
        <v>-1</v>
      </c>
      <c r="S938">
        <v>0</v>
      </c>
    </row>
    <row r="939" spans="1:19" ht="14.25">
      <c r="A939">
        <v>38</v>
      </c>
      <c r="B939" t="s">
        <v>231</v>
      </c>
      <c r="C939" s="1036" t="s">
        <v>133</v>
      </c>
      <c r="D939" t="s">
        <v>104</v>
      </c>
      <c r="E939" t="s">
        <v>225</v>
      </c>
      <c r="F939" t="s">
        <v>232</v>
      </c>
      <c r="G939">
        <v>10</v>
      </c>
      <c r="H939" t="s">
        <v>143</v>
      </c>
      <c r="I939">
        <v>1</v>
      </c>
      <c r="J939">
        <v>0</v>
      </c>
      <c r="L939" s="1015">
        <v>0</v>
      </c>
      <c r="N939">
        <v>0</v>
      </c>
      <c r="O939">
        <v>0</v>
      </c>
      <c r="P939" t="e">
        <v>#DIV/0!</v>
      </c>
      <c r="Q939" t="s">
        <v>105</v>
      </c>
      <c r="R939">
        <v>0</v>
      </c>
      <c r="S939">
        <v>0</v>
      </c>
    </row>
    <row r="940" spans="1:19" ht="14.25">
      <c r="A940">
        <v>39</v>
      </c>
      <c r="B940" t="s">
        <v>233</v>
      </c>
      <c r="C940" s="1036" t="s">
        <v>133</v>
      </c>
      <c r="D940" t="s">
        <v>104</v>
      </c>
      <c r="E940" t="s">
        <v>176</v>
      </c>
      <c r="F940" t="s">
        <v>234</v>
      </c>
      <c r="G940">
        <v>10</v>
      </c>
      <c r="H940" t="s">
        <v>143</v>
      </c>
      <c r="I940">
        <v>1</v>
      </c>
      <c r="J940">
        <v>0</v>
      </c>
      <c r="L940" s="1015">
        <v>0</v>
      </c>
      <c r="N940">
        <v>0</v>
      </c>
      <c r="O940">
        <v>0</v>
      </c>
      <c r="P940" t="e">
        <v>#DIV/0!</v>
      </c>
      <c r="Q940" t="s">
        <v>105</v>
      </c>
      <c r="R940">
        <v>0</v>
      </c>
      <c r="S940">
        <v>0</v>
      </c>
    </row>
    <row r="941" spans="1:19" ht="14.25">
      <c r="A941">
        <v>40</v>
      </c>
      <c r="B941" t="s">
        <v>235</v>
      </c>
      <c r="C941" s="1036" t="s">
        <v>133</v>
      </c>
      <c r="D941" t="s">
        <v>104</v>
      </c>
      <c r="E941" t="s">
        <v>236</v>
      </c>
      <c r="F941" t="s">
        <v>237</v>
      </c>
      <c r="G941">
        <v>10</v>
      </c>
      <c r="H941" t="s">
        <v>143</v>
      </c>
      <c r="I941">
        <v>2</v>
      </c>
      <c r="J941">
        <v>1</v>
      </c>
      <c r="L941" s="1015">
        <v>0.5</v>
      </c>
      <c r="N941">
        <v>0</v>
      </c>
      <c r="O941">
        <v>0</v>
      </c>
      <c r="P941" t="e">
        <v>#DIV/0!</v>
      </c>
      <c r="Q941" t="s">
        <v>107</v>
      </c>
      <c r="R941">
        <v>-1</v>
      </c>
      <c r="S941">
        <v>0</v>
      </c>
    </row>
    <row r="942" spans="1:19" ht="14.25">
      <c r="A942">
        <v>41</v>
      </c>
      <c r="B942" t="s">
        <v>238</v>
      </c>
      <c r="C942" s="1036" t="s">
        <v>133</v>
      </c>
      <c r="D942" t="s">
        <v>104</v>
      </c>
      <c r="E942" t="s">
        <v>168</v>
      </c>
      <c r="F942" t="s">
        <v>239</v>
      </c>
      <c r="G942">
        <v>10</v>
      </c>
      <c r="H942" t="s">
        <v>143</v>
      </c>
      <c r="I942">
        <v>1</v>
      </c>
      <c r="J942">
        <v>0</v>
      </c>
      <c r="L942" s="1015">
        <v>0</v>
      </c>
      <c r="N942">
        <v>0</v>
      </c>
      <c r="O942">
        <v>0</v>
      </c>
      <c r="P942" t="e">
        <v>#DIV/0!</v>
      </c>
      <c r="Q942" t="s">
        <v>107</v>
      </c>
      <c r="R942">
        <v>0</v>
      </c>
      <c r="S942">
        <v>0</v>
      </c>
    </row>
    <row r="943" spans="1:19" ht="14.25">
      <c r="A943">
        <v>42</v>
      </c>
      <c r="B943" t="s">
        <v>240</v>
      </c>
      <c r="C943" s="1036" t="s">
        <v>133</v>
      </c>
      <c r="D943" t="s">
        <v>104</v>
      </c>
      <c r="E943" t="s">
        <v>225</v>
      </c>
      <c r="F943" t="s">
        <v>241</v>
      </c>
      <c r="G943">
        <v>10</v>
      </c>
      <c r="H943" t="s">
        <v>143</v>
      </c>
      <c r="I943">
        <v>2</v>
      </c>
      <c r="J943">
        <v>1</v>
      </c>
      <c r="L943" s="1015">
        <v>0.5</v>
      </c>
      <c r="N943">
        <v>0</v>
      </c>
      <c r="O943">
        <v>0</v>
      </c>
      <c r="P943" t="e">
        <v>#DIV/0!</v>
      </c>
      <c r="Q943" t="s">
        <v>107</v>
      </c>
      <c r="R943">
        <v>0</v>
      </c>
      <c r="S943">
        <v>0</v>
      </c>
    </row>
    <row r="944" spans="1:19" ht="14.25">
      <c r="A944">
        <v>43</v>
      </c>
      <c r="B944" t="s">
        <v>242</v>
      </c>
      <c r="C944" s="1036" t="s">
        <v>133</v>
      </c>
      <c r="D944" t="s">
        <v>104</v>
      </c>
      <c r="E944" t="s">
        <v>225</v>
      </c>
      <c r="F944" t="s">
        <v>243</v>
      </c>
      <c r="G944">
        <v>10</v>
      </c>
      <c r="H944" t="s">
        <v>143</v>
      </c>
      <c r="I944">
        <v>2</v>
      </c>
      <c r="J944">
        <v>1</v>
      </c>
      <c r="L944" s="1015">
        <v>0.5</v>
      </c>
      <c r="N944">
        <v>0</v>
      </c>
      <c r="O944">
        <v>0</v>
      </c>
      <c r="P944" t="e">
        <v>#DIV/0!</v>
      </c>
      <c r="Q944" t="s">
        <v>107</v>
      </c>
      <c r="R944">
        <v>-1</v>
      </c>
      <c r="S944">
        <v>0</v>
      </c>
    </row>
    <row r="945" spans="1:19" ht="14.25">
      <c r="A945">
        <v>44</v>
      </c>
      <c r="B945" t="s">
        <v>244</v>
      </c>
      <c r="C945" s="1036" t="s">
        <v>133</v>
      </c>
      <c r="D945" t="s">
        <v>104</v>
      </c>
      <c r="E945" t="s">
        <v>225</v>
      </c>
      <c r="F945" t="s">
        <v>245</v>
      </c>
      <c r="G945">
        <v>10</v>
      </c>
      <c r="H945" t="s">
        <v>143</v>
      </c>
      <c r="I945">
        <v>1</v>
      </c>
      <c r="J945">
        <v>0</v>
      </c>
      <c r="L945" s="1015">
        <v>0</v>
      </c>
      <c r="N945">
        <v>0</v>
      </c>
      <c r="O945">
        <v>0</v>
      </c>
      <c r="P945" t="e">
        <v>#DIV/0!</v>
      </c>
      <c r="Q945" t="s">
        <v>107</v>
      </c>
      <c r="R945">
        <v>0</v>
      </c>
      <c r="S945">
        <v>0</v>
      </c>
    </row>
    <row r="946" spans="1:19" ht="14.25">
      <c r="A946">
        <v>45</v>
      </c>
      <c r="B946" t="s">
        <v>246</v>
      </c>
      <c r="C946" s="1036" t="s">
        <v>133</v>
      </c>
      <c r="D946" t="s">
        <v>104</v>
      </c>
      <c r="E946" t="s">
        <v>176</v>
      </c>
      <c r="F946" t="s">
        <v>247</v>
      </c>
      <c r="G946">
        <v>10</v>
      </c>
      <c r="H946" t="s">
        <v>143</v>
      </c>
      <c r="I946">
        <v>1</v>
      </c>
      <c r="J946">
        <v>0</v>
      </c>
      <c r="L946" s="1015">
        <v>0</v>
      </c>
      <c r="N946">
        <v>0</v>
      </c>
      <c r="O946">
        <v>0</v>
      </c>
      <c r="P946" t="e">
        <v>#DIV/0!</v>
      </c>
      <c r="Q946" t="s">
        <v>107</v>
      </c>
      <c r="R946">
        <v>0</v>
      </c>
      <c r="S946">
        <v>0</v>
      </c>
    </row>
    <row r="947" spans="1:19" ht="14.25">
      <c r="A947">
        <v>46</v>
      </c>
      <c r="B947" t="s">
        <v>248</v>
      </c>
      <c r="C947" s="1036" t="s">
        <v>133</v>
      </c>
      <c r="D947" t="s">
        <v>104</v>
      </c>
      <c r="E947" t="s">
        <v>236</v>
      </c>
      <c r="F947" t="s">
        <v>249</v>
      </c>
      <c r="G947">
        <v>10</v>
      </c>
      <c r="H947" t="s">
        <v>143</v>
      </c>
      <c r="I947">
        <v>2</v>
      </c>
      <c r="J947">
        <v>0</v>
      </c>
      <c r="L947" s="1015">
        <v>0</v>
      </c>
      <c r="N947">
        <v>0</v>
      </c>
      <c r="O947">
        <v>0</v>
      </c>
      <c r="P947" t="e">
        <v>#DIV/0!</v>
      </c>
      <c r="Q947" t="s">
        <v>107</v>
      </c>
      <c r="R947">
        <v>0</v>
      </c>
      <c r="S947">
        <v>0</v>
      </c>
    </row>
    <row r="948" spans="1:19" ht="14.25">
      <c r="A948">
        <v>47</v>
      </c>
      <c r="B948" t="s">
        <v>250</v>
      </c>
      <c r="C948" s="1036" t="s">
        <v>133</v>
      </c>
      <c r="D948" t="s">
        <v>104</v>
      </c>
      <c r="E948" t="s">
        <v>236</v>
      </c>
      <c r="F948" t="s">
        <v>251</v>
      </c>
      <c r="G948">
        <v>10</v>
      </c>
      <c r="H948" t="s">
        <v>143</v>
      </c>
      <c r="I948">
        <v>1</v>
      </c>
      <c r="J948">
        <v>1</v>
      </c>
      <c r="L948" s="1015">
        <v>1</v>
      </c>
      <c r="N948">
        <v>0</v>
      </c>
      <c r="O948">
        <v>0</v>
      </c>
      <c r="P948" t="e">
        <v>#DIV/0!</v>
      </c>
      <c r="Q948" t="s">
        <v>107</v>
      </c>
      <c r="R948">
        <v>-1</v>
      </c>
      <c r="S948">
        <v>0</v>
      </c>
    </row>
    <row r="949" spans="1:19" ht="14.25">
      <c r="A949">
        <v>48</v>
      </c>
      <c r="B949" t="s">
        <v>252</v>
      </c>
      <c r="C949" s="1036" t="s">
        <v>133</v>
      </c>
      <c r="D949" t="s">
        <v>104</v>
      </c>
      <c r="E949" t="s">
        <v>236</v>
      </c>
      <c r="F949" t="s">
        <v>253</v>
      </c>
      <c r="G949">
        <v>10</v>
      </c>
      <c r="H949" t="s">
        <v>143</v>
      </c>
      <c r="I949">
        <v>2</v>
      </c>
      <c r="J949">
        <v>1</v>
      </c>
      <c r="L949" s="1015">
        <v>0.5</v>
      </c>
      <c r="N949">
        <v>0</v>
      </c>
      <c r="O949">
        <v>0</v>
      </c>
      <c r="P949" t="e">
        <v>#DIV/0!</v>
      </c>
      <c r="Q949" t="s">
        <v>107</v>
      </c>
      <c r="R949">
        <v>-1</v>
      </c>
      <c r="S949">
        <v>0</v>
      </c>
    </row>
    <row r="950" spans="1:19" ht="14.25">
      <c r="A950">
        <v>49</v>
      </c>
      <c r="B950" t="s">
        <v>254</v>
      </c>
      <c r="C950" s="1036" t="s">
        <v>133</v>
      </c>
      <c r="D950" t="s">
        <v>104</v>
      </c>
      <c r="E950" t="s">
        <v>225</v>
      </c>
      <c r="F950" t="s">
        <v>255</v>
      </c>
      <c r="G950">
        <v>10</v>
      </c>
      <c r="H950" t="s">
        <v>143</v>
      </c>
      <c r="I950">
        <v>4</v>
      </c>
      <c r="J950">
        <v>3</v>
      </c>
      <c r="L950" s="1015">
        <v>0.75</v>
      </c>
      <c r="N950">
        <v>0</v>
      </c>
      <c r="O950">
        <v>0</v>
      </c>
      <c r="P950" t="e">
        <v>#DIV/0!</v>
      </c>
      <c r="Q950" t="s">
        <v>109</v>
      </c>
      <c r="R950">
        <v>-2</v>
      </c>
      <c r="S950">
        <v>0</v>
      </c>
    </row>
    <row r="951" spans="1:19" ht="14.25">
      <c r="A951">
        <v>50</v>
      </c>
      <c r="B951" t="s">
        <v>256</v>
      </c>
      <c r="C951" s="1036" t="s">
        <v>133</v>
      </c>
      <c r="D951" t="s">
        <v>104</v>
      </c>
      <c r="E951" t="s">
        <v>225</v>
      </c>
      <c r="F951" t="s">
        <v>257</v>
      </c>
      <c r="G951">
        <v>10</v>
      </c>
      <c r="H951" t="s">
        <v>143</v>
      </c>
      <c r="I951">
        <v>4</v>
      </c>
      <c r="J951">
        <v>3</v>
      </c>
      <c r="L951" s="1015">
        <v>0.75</v>
      </c>
      <c r="N951">
        <v>0</v>
      </c>
      <c r="O951">
        <v>0</v>
      </c>
      <c r="P951" t="e">
        <v>#DIV/0!</v>
      </c>
      <c r="Q951" t="s">
        <v>109</v>
      </c>
      <c r="R951">
        <v>-2</v>
      </c>
      <c r="S951">
        <v>0</v>
      </c>
    </row>
    <row r="952" spans="1:19" ht="14.25">
      <c r="A952">
        <v>51</v>
      </c>
      <c r="B952" t="s">
        <v>258</v>
      </c>
      <c r="C952" s="1036" t="s">
        <v>133</v>
      </c>
      <c r="D952" t="s">
        <v>104</v>
      </c>
      <c r="E952" t="s">
        <v>236</v>
      </c>
      <c r="F952" t="s">
        <v>259</v>
      </c>
      <c r="G952">
        <v>10</v>
      </c>
      <c r="H952" t="s">
        <v>143</v>
      </c>
      <c r="I952">
        <v>4</v>
      </c>
      <c r="J952">
        <v>3</v>
      </c>
      <c r="L952" s="1015">
        <v>0.75</v>
      </c>
      <c r="N952">
        <v>1</v>
      </c>
      <c r="O952">
        <v>0</v>
      </c>
      <c r="P952">
        <v>0</v>
      </c>
      <c r="Q952" t="s">
        <v>109</v>
      </c>
      <c r="R952">
        <v>-3</v>
      </c>
      <c r="S952">
        <v>-1</v>
      </c>
    </row>
    <row r="953" spans="1:19" ht="14.25">
      <c r="A953">
        <v>52</v>
      </c>
      <c r="B953" t="s">
        <v>260</v>
      </c>
      <c r="C953" s="1036" t="s">
        <v>133</v>
      </c>
      <c r="D953" t="s">
        <v>104</v>
      </c>
      <c r="E953" t="s">
        <v>225</v>
      </c>
      <c r="F953" t="s">
        <v>261</v>
      </c>
      <c r="G953">
        <v>10</v>
      </c>
      <c r="H953" t="s">
        <v>143</v>
      </c>
      <c r="I953">
        <v>12</v>
      </c>
      <c r="J953">
        <v>10</v>
      </c>
      <c r="L953" s="1015">
        <v>0.83333333333333337</v>
      </c>
      <c r="N953">
        <v>1</v>
      </c>
      <c r="O953">
        <v>0</v>
      </c>
      <c r="P953">
        <v>0</v>
      </c>
      <c r="Q953" t="s">
        <v>109</v>
      </c>
      <c r="R953">
        <v>-7</v>
      </c>
      <c r="S953">
        <v>-1</v>
      </c>
    </row>
    <row r="954" spans="1:19" ht="14.25">
      <c r="A954">
        <v>53</v>
      </c>
      <c r="B954" t="s">
        <v>262</v>
      </c>
      <c r="C954" s="1036" t="s">
        <v>133</v>
      </c>
      <c r="D954" t="s">
        <v>104</v>
      </c>
      <c r="E954" t="s">
        <v>225</v>
      </c>
      <c r="F954" t="s">
        <v>263</v>
      </c>
      <c r="G954">
        <v>10</v>
      </c>
      <c r="H954" t="s">
        <v>143</v>
      </c>
      <c r="I954">
        <v>2</v>
      </c>
      <c r="J954">
        <v>1</v>
      </c>
      <c r="L954" s="1015">
        <v>0.5</v>
      </c>
      <c r="N954">
        <v>0</v>
      </c>
      <c r="O954">
        <v>0</v>
      </c>
      <c r="P954" t="e">
        <v>#DIV/0!</v>
      </c>
      <c r="Q954" t="s">
        <v>109</v>
      </c>
      <c r="R954">
        <v>-1</v>
      </c>
      <c r="S954">
        <v>0</v>
      </c>
    </row>
    <row r="955" spans="1:19" ht="14.25">
      <c r="A955">
        <v>54</v>
      </c>
      <c r="B955" t="s">
        <v>264</v>
      </c>
      <c r="C955" s="1036" t="s">
        <v>133</v>
      </c>
      <c r="D955" t="s">
        <v>104</v>
      </c>
      <c r="E955" t="s">
        <v>225</v>
      </c>
      <c r="F955" t="s">
        <v>265</v>
      </c>
      <c r="G955">
        <v>10</v>
      </c>
      <c r="H955" t="s">
        <v>143</v>
      </c>
      <c r="I955">
        <v>4</v>
      </c>
      <c r="J955">
        <v>3</v>
      </c>
      <c r="L955" s="1015">
        <v>0.75</v>
      </c>
      <c r="N955">
        <v>0</v>
      </c>
      <c r="O955">
        <v>0</v>
      </c>
      <c r="P955" t="e">
        <v>#DIV/0!</v>
      </c>
      <c r="Q955" t="s">
        <v>109</v>
      </c>
      <c r="R955">
        <v>-2</v>
      </c>
      <c r="S955">
        <v>0</v>
      </c>
    </row>
    <row r="956" spans="1:19" ht="14.25">
      <c r="A956">
        <v>55</v>
      </c>
      <c r="B956" t="s">
        <v>266</v>
      </c>
      <c r="C956" s="1036" t="s">
        <v>133</v>
      </c>
      <c r="D956" t="s">
        <v>104</v>
      </c>
      <c r="E956" t="s">
        <v>173</v>
      </c>
      <c r="F956" t="s">
        <v>267</v>
      </c>
      <c r="G956">
        <v>10</v>
      </c>
      <c r="H956" t="s">
        <v>143</v>
      </c>
      <c r="I956">
        <v>4</v>
      </c>
      <c r="J956">
        <v>3</v>
      </c>
      <c r="L956" s="1015">
        <v>0.75</v>
      </c>
      <c r="N956">
        <v>0</v>
      </c>
      <c r="O956">
        <v>0</v>
      </c>
      <c r="P956" t="e">
        <v>#DIV/0!</v>
      </c>
      <c r="Q956" t="s">
        <v>109</v>
      </c>
      <c r="R956">
        <v>-2</v>
      </c>
      <c r="S956">
        <v>0</v>
      </c>
    </row>
    <row r="957" spans="1:19" ht="14.25">
      <c r="A957">
        <v>56</v>
      </c>
      <c r="B957" t="s">
        <v>268</v>
      </c>
      <c r="C957" s="1036" t="s">
        <v>133</v>
      </c>
      <c r="D957" t="s">
        <v>104</v>
      </c>
      <c r="E957" t="s">
        <v>225</v>
      </c>
      <c r="F957" t="s">
        <v>269</v>
      </c>
      <c r="G957">
        <v>10</v>
      </c>
      <c r="H957" t="s">
        <v>143</v>
      </c>
      <c r="I957">
        <v>4</v>
      </c>
      <c r="J957">
        <v>3</v>
      </c>
      <c r="L957" s="1015">
        <v>0.75</v>
      </c>
      <c r="N957">
        <v>0</v>
      </c>
      <c r="O957">
        <v>0</v>
      </c>
      <c r="P957" t="e">
        <v>#DIV/0!</v>
      </c>
      <c r="Q957" t="s">
        <v>109</v>
      </c>
      <c r="R957">
        <v>-2</v>
      </c>
      <c r="S957">
        <v>0</v>
      </c>
    </row>
    <row r="958" spans="1:19" ht="14.25">
      <c r="A958">
        <v>57</v>
      </c>
      <c r="B958" t="s">
        <v>270</v>
      </c>
      <c r="C958" s="1036" t="s">
        <v>133</v>
      </c>
      <c r="D958" t="s">
        <v>104</v>
      </c>
      <c r="E958" t="s">
        <v>236</v>
      </c>
      <c r="F958" t="s">
        <v>271</v>
      </c>
      <c r="G958">
        <v>10</v>
      </c>
      <c r="H958" t="s">
        <v>143</v>
      </c>
      <c r="I958">
        <v>4</v>
      </c>
      <c r="J958">
        <v>3</v>
      </c>
      <c r="L958" s="1015">
        <v>0.75</v>
      </c>
      <c r="N958">
        <v>1</v>
      </c>
      <c r="O958">
        <v>0</v>
      </c>
      <c r="P958">
        <v>0</v>
      </c>
      <c r="Q958" t="s">
        <v>109</v>
      </c>
      <c r="R958">
        <v>-3</v>
      </c>
      <c r="S958">
        <v>-1</v>
      </c>
    </row>
    <row r="959" spans="1:19" ht="14.25">
      <c r="A959">
        <v>58</v>
      </c>
      <c r="B959" t="s">
        <v>272</v>
      </c>
      <c r="C959" s="1036" t="s">
        <v>133</v>
      </c>
      <c r="D959" t="s">
        <v>104</v>
      </c>
      <c r="E959" t="s">
        <v>236</v>
      </c>
      <c r="F959" t="s">
        <v>273</v>
      </c>
      <c r="G959">
        <v>10</v>
      </c>
      <c r="H959" t="s">
        <v>143</v>
      </c>
      <c r="I959">
        <v>4</v>
      </c>
      <c r="J959">
        <v>3</v>
      </c>
      <c r="L959" s="1015">
        <v>0.75</v>
      </c>
      <c r="N959">
        <v>1</v>
      </c>
      <c r="O959">
        <v>0</v>
      </c>
      <c r="P959">
        <v>0</v>
      </c>
      <c r="Q959" t="s">
        <v>109</v>
      </c>
      <c r="R959">
        <v>-3</v>
      </c>
      <c r="S959">
        <v>-1</v>
      </c>
    </row>
    <row r="960" spans="1:19" ht="14.25">
      <c r="A960">
        <v>59</v>
      </c>
      <c r="B960" t="s">
        <v>274</v>
      </c>
      <c r="C960" s="1036" t="s">
        <v>133</v>
      </c>
      <c r="D960" t="s">
        <v>104</v>
      </c>
      <c r="E960" t="s">
        <v>225</v>
      </c>
      <c r="F960" t="s">
        <v>275</v>
      </c>
      <c r="G960">
        <v>10</v>
      </c>
      <c r="H960" t="s">
        <v>143</v>
      </c>
      <c r="I960">
        <v>2</v>
      </c>
      <c r="J960">
        <v>1</v>
      </c>
      <c r="L960" s="1015">
        <v>0.5</v>
      </c>
      <c r="N960">
        <v>0</v>
      </c>
      <c r="O960">
        <v>0</v>
      </c>
      <c r="P960" t="e">
        <v>#DIV/0!</v>
      </c>
      <c r="Q960" t="s">
        <v>109</v>
      </c>
      <c r="R960">
        <v>-1</v>
      </c>
      <c r="S960">
        <v>0</v>
      </c>
    </row>
    <row r="961" spans="1:19" ht="14.25">
      <c r="A961">
        <v>60</v>
      </c>
      <c r="B961" t="s">
        <v>276</v>
      </c>
      <c r="C961" s="1036" t="s">
        <v>133</v>
      </c>
      <c r="D961" t="s">
        <v>104</v>
      </c>
      <c r="E961" t="s">
        <v>236</v>
      </c>
      <c r="F961" t="s">
        <v>277</v>
      </c>
      <c r="G961">
        <v>10</v>
      </c>
      <c r="H961" t="s">
        <v>143</v>
      </c>
      <c r="I961">
        <v>4</v>
      </c>
      <c r="J961">
        <v>3</v>
      </c>
      <c r="L961" s="1015">
        <v>0.75</v>
      </c>
      <c r="N961">
        <v>1</v>
      </c>
      <c r="O961">
        <v>0</v>
      </c>
      <c r="P961">
        <v>0</v>
      </c>
      <c r="Q961" t="s">
        <v>109</v>
      </c>
      <c r="R961">
        <v>-3</v>
      </c>
      <c r="S961">
        <v>-1</v>
      </c>
    </row>
    <row r="962" spans="1:19" ht="14.25">
      <c r="A962">
        <v>61</v>
      </c>
      <c r="B962" t="s">
        <v>278</v>
      </c>
      <c r="C962" s="1036" t="s">
        <v>133</v>
      </c>
      <c r="D962" t="s">
        <v>104</v>
      </c>
      <c r="E962" t="s">
        <v>173</v>
      </c>
      <c r="F962" t="s">
        <v>279</v>
      </c>
      <c r="G962">
        <v>10</v>
      </c>
      <c r="H962" t="s">
        <v>143</v>
      </c>
      <c r="I962">
        <v>4</v>
      </c>
      <c r="J962">
        <v>3</v>
      </c>
      <c r="L962" s="1015">
        <v>0.75</v>
      </c>
      <c r="N962">
        <v>0</v>
      </c>
      <c r="O962">
        <v>0</v>
      </c>
      <c r="P962" t="e">
        <v>#DIV/0!</v>
      </c>
      <c r="Q962" t="s">
        <v>109</v>
      </c>
      <c r="R962">
        <v>-3</v>
      </c>
      <c r="S962">
        <v>0</v>
      </c>
    </row>
    <row r="963" spans="1:19" ht="14.25">
      <c r="A963">
        <v>62</v>
      </c>
      <c r="B963" t="s">
        <v>280</v>
      </c>
      <c r="C963" s="1036" t="s">
        <v>133</v>
      </c>
      <c r="D963" t="s">
        <v>104</v>
      </c>
      <c r="E963" t="s">
        <v>225</v>
      </c>
      <c r="F963" t="s">
        <v>281</v>
      </c>
      <c r="G963">
        <v>10</v>
      </c>
      <c r="H963" t="s">
        <v>143</v>
      </c>
      <c r="I963">
        <v>4</v>
      </c>
      <c r="J963">
        <v>3</v>
      </c>
      <c r="L963" s="1015">
        <v>0.75</v>
      </c>
      <c r="N963">
        <v>0</v>
      </c>
      <c r="O963">
        <v>0</v>
      </c>
      <c r="P963" t="e">
        <v>#DIV/0!</v>
      </c>
      <c r="Q963" t="s">
        <v>110</v>
      </c>
      <c r="R963">
        <v>-2</v>
      </c>
      <c r="S963">
        <v>0</v>
      </c>
    </row>
    <row r="964" spans="1:19" ht="14.25">
      <c r="A964">
        <v>63</v>
      </c>
      <c r="B964" t="s">
        <v>282</v>
      </c>
      <c r="C964" s="1036" t="s">
        <v>133</v>
      </c>
      <c r="D964" t="s">
        <v>104</v>
      </c>
      <c r="E964" t="s">
        <v>225</v>
      </c>
      <c r="F964" t="s">
        <v>283</v>
      </c>
      <c r="G964">
        <v>10</v>
      </c>
      <c r="H964" t="s">
        <v>143</v>
      </c>
      <c r="I964">
        <v>2</v>
      </c>
      <c r="J964">
        <v>1</v>
      </c>
      <c r="L964" s="1015">
        <v>0.5</v>
      </c>
      <c r="N964">
        <v>0</v>
      </c>
      <c r="O964">
        <v>0</v>
      </c>
      <c r="P964" t="e">
        <v>#DIV/0!</v>
      </c>
      <c r="Q964" t="s">
        <v>110</v>
      </c>
      <c r="R964">
        <v>-1</v>
      </c>
      <c r="S964">
        <v>0</v>
      </c>
    </row>
    <row r="965" spans="1:19" ht="14.25">
      <c r="A965">
        <v>64</v>
      </c>
      <c r="B965" t="s">
        <v>284</v>
      </c>
      <c r="C965" s="1036" t="s">
        <v>133</v>
      </c>
      <c r="D965" t="s">
        <v>104</v>
      </c>
      <c r="E965" t="s">
        <v>157</v>
      </c>
      <c r="F965" t="s">
        <v>285</v>
      </c>
      <c r="G965">
        <v>10</v>
      </c>
      <c r="H965" t="s">
        <v>143</v>
      </c>
      <c r="I965">
        <v>1</v>
      </c>
      <c r="J965">
        <v>0</v>
      </c>
      <c r="L965" s="1015">
        <v>0</v>
      </c>
      <c r="N965">
        <v>0</v>
      </c>
      <c r="O965">
        <v>0</v>
      </c>
      <c r="P965" t="e">
        <v>#DIV/0!</v>
      </c>
      <c r="Q965" t="s">
        <v>110</v>
      </c>
      <c r="R965">
        <v>0</v>
      </c>
      <c r="S965">
        <v>0</v>
      </c>
    </row>
    <row r="966" spans="1:19" ht="14.25">
      <c r="A966">
        <v>65</v>
      </c>
      <c r="B966" t="s">
        <v>286</v>
      </c>
      <c r="C966" s="1036" t="s">
        <v>133</v>
      </c>
      <c r="D966" t="s">
        <v>104</v>
      </c>
      <c r="E966" t="s">
        <v>157</v>
      </c>
      <c r="F966" t="s">
        <v>287</v>
      </c>
      <c r="G966">
        <v>10</v>
      </c>
      <c r="H966" t="s">
        <v>143</v>
      </c>
      <c r="I966">
        <v>7</v>
      </c>
      <c r="J966">
        <v>6</v>
      </c>
      <c r="L966" s="1015">
        <v>0.8571428571428571</v>
      </c>
      <c r="N966">
        <v>1</v>
      </c>
      <c r="O966">
        <v>0</v>
      </c>
      <c r="P966">
        <v>0</v>
      </c>
      <c r="Q966" t="s">
        <v>110</v>
      </c>
      <c r="R966">
        <v>-2</v>
      </c>
      <c r="S966">
        <v>-1</v>
      </c>
    </row>
    <row r="967" spans="1:19" ht="14.25">
      <c r="A967">
        <v>66</v>
      </c>
      <c r="B967" t="s">
        <v>288</v>
      </c>
      <c r="C967" s="1036" t="s">
        <v>133</v>
      </c>
      <c r="D967" t="s">
        <v>104</v>
      </c>
      <c r="E967" t="s">
        <v>157</v>
      </c>
      <c r="F967" t="s">
        <v>289</v>
      </c>
      <c r="G967">
        <v>10</v>
      </c>
      <c r="H967" t="s">
        <v>143</v>
      </c>
      <c r="I967">
        <v>1</v>
      </c>
      <c r="J967">
        <v>0</v>
      </c>
      <c r="L967" s="1015">
        <v>0</v>
      </c>
      <c r="N967">
        <v>0</v>
      </c>
      <c r="O967">
        <v>0</v>
      </c>
      <c r="P967" t="e">
        <v>#DIV/0!</v>
      </c>
      <c r="Q967" t="s">
        <v>110</v>
      </c>
      <c r="R967">
        <v>0</v>
      </c>
      <c r="S967">
        <v>0</v>
      </c>
    </row>
    <row r="968" spans="1:19" ht="14.25">
      <c r="A968">
        <v>67</v>
      </c>
      <c r="B968" t="s">
        <v>290</v>
      </c>
      <c r="C968" s="1036" t="s">
        <v>133</v>
      </c>
      <c r="D968" t="s">
        <v>104</v>
      </c>
      <c r="E968" t="s">
        <v>157</v>
      </c>
      <c r="F968" t="s">
        <v>291</v>
      </c>
      <c r="G968">
        <v>10</v>
      </c>
      <c r="H968" t="s">
        <v>143</v>
      </c>
      <c r="I968">
        <v>7</v>
      </c>
      <c r="J968">
        <v>6</v>
      </c>
      <c r="L968" s="1015">
        <v>0.8571428571428571</v>
      </c>
      <c r="N968">
        <v>1</v>
      </c>
      <c r="O968">
        <v>0</v>
      </c>
      <c r="P968">
        <v>0</v>
      </c>
      <c r="Q968" t="s">
        <v>110</v>
      </c>
      <c r="R968">
        <v>-6</v>
      </c>
      <c r="S968">
        <v>-1</v>
      </c>
    </row>
    <row r="969" spans="1:19" ht="14.25">
      <c r="A969">
        <v>68</v>
      </c>
      <c r="B969" t="s">
        <v>292</v>
      </c>
      <c r="C969" s="1036" t="s">
        <v>133</v>
      </c>
      <c r="D969" t="s">
        <v>104</v>
      </c>
      <c r="E969" t="s">
        <v>157</v>
      </c>
      <c r="F969" t="s">
        <v>293</v>
      </c>
      <c r="G969">
        <v>10</v>
      </c>
      <c r="H969" t="s">
        <v>143</v>
      </c>
      <c r="I969">
        <v>28</v>
      </c>
      <c r="J969">
        <v>22</v>
      </c>
      <c r="L969" s="1015">
        <v>0.7857142857142857</v>
      </c>
      <c r="N969">
        <v>1</v>
      </c>
      <c r="O969">
        <v>0</v>
      </c>
      <c r="P969">
        <v>0</v>
      </c>
      <c r="Q969" t="s">
        <v>110</v>
      </c>
      <c r="R969">
        <v>-20</v>
      </c>
      <c r="S969">
        <v>-1</v>
      </c>
    </row>
    <row r="970" spans="1:19" ht="14.25">
      <c r="A970">
        <v>69</v>
      </c>
      <c r="B970" t="s">
        <v>294</v>
      </c>
      <c r="C970" s="1036" t="s">
        <v>133</v>
      </c>
      <c r="D970" t="s">
        <v>104</v>
      </c>
      <c r="E970" t="s">
        <v>157</v>
      </c>
      <c r="F970" t="s">
        <v>295</v>
      </c>
      <c r="G970">
        <v>10</v>
      </c>
      <c r="H970" t="s">
        <v>143</v>
      </c>
      <c r="I970">
        <v>1</v>
      </c>
      <c r="J970">
        <v>0</v>
      </c>
      <c r="L970" s="1015">
        <v>0</v>
      </c>
      <c r="N970">
        <v>0</v>
      </c>
      <c r="O970">
        <v>0</v>
      </c>
      <c r="P970" t="e">
        <v>#DIV/0!</v>
      </c>
      <c r="Q970" t="s">
        <v>110</v>
      </c>
      <c r="R970">
        <v>0</v>
      </c>
      <c r="S970">
        <v>0</v>
      </c>
    </row>
    <row r="971" spans="1:19" ht="14.25">
      <c r="A971">
        <v>70</v>
      </c>
      <c r="B971" t="s">
        <v>296</v>
      </c>
      <c r="C971" s="1036" t="s">
        <v>133</v>
      </c>
      <c r="D971" t="s">
        <v>104</v>
      </c>
      <c r="E971" t="s">
        <v>157</v>
      </c>
      <c r="F971" t="s">
        <v>297</v>
      </c>
      <c r="G971">
        <v>10</v>
      </c>
      <c r="H971" t="s">
        <v>143</v>
      </c>
      <c r="I971">
        <v>3</v>
      </c>
      <c r="J971">
        <v>3</v>
      </c>
      <c r="L971" s="1015">
        <v>1</v>
      </c>
      <c r="N971">
        <v>1</v>
      </c>
      <c r="O971">
        <v>0</v>
      </c>
      <c r="P971">
        <v>0</v>
      </c>
      <c r="Q971" t="s">
        <v>110</v>
      </c>
      <c r="R971">
        <v>-3</v>
      </c>
      <c r="S971">
        <v>-1</v>
      </c>
    </row>
    <row r="972" spans="1:19" ht="14.25">
      <c r="A972">
        <v>71</v>
      </c>
      <c r="B972" t="s">
        <v>298</v>
      </c>
      <c r="C972" s="1036" t="s">
        <v>133</v>
      </c>
      <c r="D972" t="s">
        <v>104</v>
      </c>
      <c r="E972" t="s">
        <v>157</v>
      </c>
      <c r="F972" t="s">
        <v>299</v>
      </c>
      <c r="G972">
        <v>10</v>
      </c>
      <c r="H972" t="s">
        <v>143</v>
      </c>
      <c r="I972">
        <v>4</v>
      </c>
      <c r="J972">
        <v>3</v>
      </c>
      <c r="L972" s="1015">
        <v>0.75</v>
      </c>
      <c r="N972">
        <v>2</v>
      </c>
      <c r="O972">
        <v>0</v>
      </c>
      <c r="P972">
        <v>0</v>
      </c>
      <c r="Q972" t="s">
        <v>110</v>
      </c>
      <c r="R972">
        <v>-3</v>
      </c>
      <c r="S972">
        <v>-2</v>
      </c>
    </row>
    <row r="973" spans="1:19" ht="14.25">
      <c r="A973">
        <v>72</v>
      </c>
      <c r="B973" t="s">
        <v>300</v>
      </c>
      <c r="C973" s="1036" t="s">
        <v>133</v>
      </c>
      <c r="D973" t="s">
        <v>104</v>
      </c>
      <c r="E973" t="s">
        <v>157</v>
      </c>
      <c r="F973" t="s">
        <v>301</v>
      </c>
      <c r="G973">
        <v>10</v>
      </c>
      <c r="H973" t="s">
        <v>143</v>
      </c>
      <c r="I973">
        <v>1</v>
      </c>
      <c r="J973">
        <v>1</v>
      </c>
      <c r="L973" s="1015">
        <v>1</v>
      </c>
      <c r="N973">
        <v>0</v>
      </c>
      <c r="O973">
        <v>0</v>
      </c>
      <c r="P973" t="e">
        <v>#DIV/0!</v>
      </c>
      <c r="Q973" t="s">
        <v>110</v>
      </c>
      <c r="R973">
        <v>-1</v>
      </c>
      <c r="S973">
        <v>0</v>
      </c>
    </row>
    <row r="974" spans="1:19" ht="14.25">
      <c r="A974">
        <v>73</v>
      </c>
      <c r="B974" t="s">
        <v>302</v>
      </c>
      <c r="C974" s="1036" t="s">
        <v>133</v>
      </c>
      <c r="D974" t="s">
        <v>104</v>
      </c>
      <c r="E974" t="s">
        <v>157</v>
      </c>
      <c r="F974" t="s">
        <v>303</v>
      </c>
      <c r="G974">
        <v>10</v>
      </c>
      <c r="H974" t="s">
        <v>143</v>
      </c>
      <c r="I974">
        <v>1</v>
      </c>
      <c r="J974">
        <v>1</v>
      </c>
      <c r="L974" s="1015">
        <v>1</v>
      </c>
      <c r="N974">
        <v>0</v>
      </c>
      <c r="O974">
        <v>0</v>
      </c>
      <c r="P974" t="e">
        <v>#DIV/0!</v>
      </c>
      <c r="Q974" t="s">
        <v>110</v>
      </c>
      <c r="R974">
        <v>-1</v>
      </c>
      <c r="S974">
        <v>0</v>
      </c>
    </row>
    <row r="975" spans="1:19" ht="14.25">
      <c r="A975">
        <v>74</v>
      </c>
      <c r="B975" t="s">
        <v>304</v>
      </c>
      <c r="C975" s="1036" t="s">
        <v>133</v>
      </c>
      <c r="D975" t="s">
        <v>104</v>
      </c>
      <c r="E975" t="s">
        <v>157</v>
      </c>
      <c r="F975" t="s">
        <v>305</v>
      </c>
      <c r="G975">
        <v>10</v>
      </c>
      <c r="H975" t="s">
        <v>143</v>
      </c>
      <c r="I975">
        <v>8</v>
      </c>
      <c r="J975">
        <v>3</v>
      </c>
      <c r="L975" s="1015">
        <v>0.375</v>
      </c>
      <c r="N975">
        <v>2</v>
      </c>
      <c r="O975">
        <v>0</v>
      </c>
      <c r="P975">
        <v>0</v>
      </c>
      <c r="Q975" t="s">
        <v>110</v>
      </c>
      <c r="R975">
        <v>-1</v>
      </c>
      <c r="S975">
        <v>-2</v>
      </c>
    </row>
    <row r="976" spans="1:19" ht="14.25">
      <c r="A976">
        <v>75</v>
      </c>
      <c r="B976" t="s">
        <v>306</v>
      </c>
      <c r="C976" s="1036" t="s">
        <v>133</v>
      </c>
      <c r="D976" t="s">
        <v>104</v>
      </c>
      <c r="E976" t="s">
        <v>157</v>
      </c>
      <c r="F976" t="s">
        <v>307</v>
      </c>
      <c r="G976">
        <v>10</v>
      </c>
      <c r="H976" t="s">
        <v>143</v>
      </c>
      <c r="I976">
        <v>2</v>
      </c>
      <c r="J976">
        <v>1</v>
      </c>
      <c r="L976" s="1015">
        <v>0.5</v>
      </c>
      <c r="N976">
        <v>0</v>
      </c>
      <c r="O976">
        <v>0</v>
      </c>
      <c r="P976" t="e">
        <v>#DIV/0!</v>
      </c>
      <c r="Q976" t="s">
        <v>110</v>
      </c>
      <c r="R976">
        <v>-1</v>
      </c>
      <c r="S976">
        <v>0</v>
      </c>
    </row>
    <row r="977" spans="1:19" ht="14.25">
      <c r="A977">
        <v>76</v>
      </c>
      <c r="B977" t="s">
        <v>308</v>
      </c>
      <c r="C977" s="1036" t="s">
        <v>133</v>
      </c>
      <c r="D977" t="s">
        <v>104</v>
      </c>
      <c r="E977" t="s">
        <v>173</v>
      </c>
      <c r="F977" t="s">
        <v>309</v>
      </c>
      <c r="G977">
        <v>10</v>
      </c>
      <c r="H977" t="s">
        <v>143</v>
      </c>
      <c r="I977">
        <v>2</v>
      </c>
      <c r="J977">
        <v>1</v>
      </c>
      <c r="L977" s="1015">
        <v>0.5</v>
      </c>
      <c r="N977">
        <v>0</v>
      </c>
      <c r="O977">
        <v>0</v>
      </c>
      <c r="P977" t="e">
        <v>#DIV/0!</v>
      </c>
      <c r="Q977" t="s">
        <v>110</v>
      </c>
      <c r="R977">
        <v>-1</v>
      </c>
      <c r="S977">
        <v>0</v>
      </c>
    </row>
    <row r="978" spans="1:19" ht="14.25">
      <c r="A978">
        <v>77</v>
      </c>
      <c r="B978" t="s">
        <v>310</v>
      </c>
      <c r="C978" s="1036" t="s">
        <v>133</v>
      </c>
      <c r="D978" t="s">
        <v>104</v>
      </c>
      <c r="E978" t="s">
        <v>173</v>
      </c>
      <c r="F978" t="s">
        <v>311</v>
      </c>
      <c r="G978">
        <v>10</v>
      </c>
      <c r="H978" t="s">
        <v>143</v>
      </c>
      <c r="I978">
        <v>10</v>
      </c>
      <c r="J978">
        <v>5</v>
      </c>
      <c r="L978" s="1015">
        <v>0.5</v>
      </c>
      <c r="N978">
        <v>0</v>
      </c>
      <c r="O978">
        <v>0</v>
      </c>
      <c r="P978" t="e">
        <v>#DIV/0!</v>
      </c>
      <c r="Q978" t="s">
        <v>110</v>
      </c>
      <c r="R978">
        <v>-5</v>
      </c>
      <c r="S978">
        <v>0</v>
      </c>
    </row>
    <row r="979" spans="1:19" ht="14.25">
      <c r="A979">
        <v>78</v>
      </c>
      <c r="B979" t="s">
        <v>312</v>
      </c>
      <c r="C979" s="1036" t="s">
        <v>133</v>
      </c>
      <c r="D979" t="s">
        <v>104</v>
      </c>
      <c r="E979" t="s">
        <v>173</v>
      </c>
      <c r="F979" t="s">
        <v>313</v>
      </c>
      <c r="G979">
        <v>10</v>
      </c>
      <c r="H979" t="s">
        <v>143</v>
      </c>
      <c r="I979">
        <v>2</v>
      </c>
      <c r="J979">
        <v>1</v>
      </c>
      <c r="L979" s="1015">
        <v>0.5</v>
      </c>
      <c r="N979">
        <v>0</v>
      </c>
      <c r="O979">
        <v>0</v>
      </c>
      <c r="P979" t="e">
        <v>#DIV/0!</v>
      </c>
      <c r="Q979" t="s">
        <v>110</v>
      </c>
      <c r="R979">
        <v>-1</v>
      </c>
      <c r="S979">
        <v>0</v>
      </c>
    </row>
    <row r="980" spans="1:19" ht="14.25">
      <c r="A980">
        <v>79</v>
      </c>
      <c r="B980" t="s">
        <v>314</v>
      </c>
      <c r="C980" s="1036" t="s">
        <v>133</v>
      </c>
      <c r="D980" t="s">
        <v>104</v>
      </c>
      <c r="E980" t="s">
        <v>173</v>
      </c>
      <c r="F980" t="s">
        <v>315</v>
      </c>
      <c r="G980">
        <v>10</v>
      </c>
      <c r="H980" t="s">
        <v>143</v>
      </c>
      <c r="I980">
        <v>1</v>
      </c>
      <c r="J980">
        <v>0</v>
      </c>
      <c r="L980" s="1015">
        <v>0</v>
      </c>
      <c r="N980">
        <v>0</v>
      </c>
      <c r="O980">
        <v>0</v>
      </c>
      <c r="P980" t="e">
        <v>#DIV/0!</v>
      </c>
      <c r="Q980" t="s">
        <v>110</v>
      </c>
      <c r="R980">
        <v>0</v>
      </c>
      <c r="S980">
        <v>0</v>
      </c>
    </row>
    <row r="981" spans="1:19" ht="14.25">
      <c r="A981">
        <v>80</v>
      </c>
      <c r="B981" t="s">
        <v>316</v>
      </c>
      <c r="C981" s="1036" t="s">
        <v>133</v>
      </c>
      <c r="D981" t="s">
        <v>104</v>
      </c>
      <c r="E981" t="s">
        <v>173</v>
      </c>
      <c r="F981" t="s">
        <v>317</v>
      </c>
      <c r="G981">
        <v>10</v>
      </c>
      <c r="H981" t="s">
        <v>143</v>
      </c>
      <c r="I981">
        <v>2</v>
      </c>
      <c r="J981">
        <v>1</v>
      </c>
      <c r="L981" s="1015">
        <v>0.5</v>
      </c>
      <c r="N981">
        <v>0</v>
      </c>
      <c r="O981">
        <v>0</v>
      </c>
      <c r="P981" t="e">
        <v>#DIV/0!</v>
      </c>
      <c r="Q981" t="s">
        <v>110</v>
      </c>
      <c r="R981">
        <v>-1</v>
      </c>
      <c r="S981">
        <v>0</v>
      </c>
    </row>
    <row r="982" spans="1:19" ht="14.25">
      <c r="A982">
        <v>81</v>
      </c>
      <c r="B982" t="s">
        <v>318</v>
      </c>
      <c r="C982" s="1036" t="s">
        <v>133</v>
      </c>
      <c r="D982" t="s">
        <v>104</v>
      </c>
      <c r="E982" t="s">
        <v>173</v>
      </c>
      <c r="F982" t="s">
        <v>319</v>
      </c>
      <c r="G982">
        <v>10</v>
      </c>
      <c r="H982" t="s">
        <v>143</v>
      </c>
      <c r="I982">
        <v>2</v>
      </c>
      <c r="J982">
        <v>1</v>
      </c>
      <c r="L982" s="1015">
        <v>0.5</v>
      </c>
      <c r="N982">
        <v>0</v>
      </c>
      <c r="O982">
        <v>0</v>
      </c>
      <c r="P982" t="e">
        <v>#DIV/0!</v>
      </c>
      <c r="Q982" t="s">
        <v>110</v>
      </c>
      <c r="R982">
        <v>-1</v>
      </c>
      <c r="S982">
        <v>0</v>
      </c>
    </row>
    <row r="983" spans="1:19" ht="14.25">
      <c r="A983">
        <v>82</v>
      </c>
      <c r="B983" t="s">
        <v>320</v>
      </c>
      <c r="C983" s="1036" t="s">
        <v>133</v>
      </c>
      <c r="D983" t="s">
        <v>104</v>
      </c>
      <c r="E983" t="s">
        <v>173</v>
      </c>
      <c r="F983" t="s">
        <v>321</v>
      </c>
      <c r="G983">
        <v>10</v>
      </c>
      <c r="H983" t="s">
        <v>143</v>
      </c>
      <c r="I983">
        <v>2</v>
      </c>
      <c r="J983">
        <v>1</v>
      </c>
      <c r="L983" s="1015">
        <v>0.5</v>
      </c>
      <c r="N983">
        <v>0</v>
      </c>
      <c r="O983">
        <v>0</v>
      </c>
      <c r="P983" t="e">
        <v>#DIV/0!</v>
      </c>
      <c r="Q983" t="s">
        <v>110</v>
      </c>
      <c r="R983">
        <v>-1</v>
      </c>
      <c r="S983">
        <v>0</v>
      </c>
    </row>
    <row r="984" spans="1:19" ht="14.25">
      <c r="A984">
        <v>83</v>
      </c>
      <c r="B984" t="s">
        <v>322</v>
      </c>
      <c r="C984" s="1036" t="s">
        <v>133</v>
      </c>
      <c r="D984" t="s">
        <v>104</v>
      </c>
      <c r="E984" t="s">
        <v>173</v>
      </c>
      <c r="F984" t="s">
        <v>323</v>
      </c>
      <c r="G984">
        <v>10</v>
      </c>
      <c r="H984" t="s">
        <v>143</v>
      </c>
      <c r="I984">
        <v>2</v>
      </c>
      <c r="J984">
        <v>1</v>
      </c>
      <c r="L984" s="1015">
        <v>0.5</v>
      </c>
      <c r="N984">
        <v>0</v>
      </c>
      <c r="O984">
        <v>0</v>
      </c>
      <c r="P984" t="e">
        <v>#DIV/0!</v>
      </c>
      <c r="Q984" t="s">
        <v>110</v>
      </c>
      <c r="R984">
        <v>-1</v>
      </c>
      <c r="S984">
        <v>0</v>
      </c>
    </row>
    <row r="985" spans="1:19" ht="14.25">
      <c r="A985">
        <v>84</v>
      </c>
      <c r="B985" t="s">
        <v>324</v>
      </c>
      <c r="C985" s="1036" t="s">
        <v>133</v>
      </c>
      <c r="D985" t="s">
        <v>104</v>
      </c>
      <c r="E985" t="s">
        <v>173</v>
      </c>
      <c r="F985" t="s">
        <v>325</v>
      </c>
      <c r="G985">
        <v>10</v>
      </c>
      <c r="H985" t="s">
        <v>143</v>
      </c>
      <c r="I985">
        <v>3</v>
      </c>
      <c r="J985">
        <v>2</v>
      </c>
      <c r="L985" s="1015">
        <v>0.66666666666666663</v>
      </c>
      <c r="N985">
        <v>0</v>
      </c>
      <c r="O985">
        <v>0</v>
      </c>
      <c r="P985" t="e">
        <v>#DIV/0!</v>
      </c>
      <c r="Q985" t="s">
        <v>110</v>
      </c>
      <c r="R985">
        <v>-2</v>
      </c>
      <c r="S985">
        <v>0</v>
      </c>
    </row>
    <row r="986" spans="1:19" ht="14.25">
      <c r="A986">
        <v>85</v>
      </c>
      <c r="B986" t="s">
        <v>326</v>
      </c>
      <c r="C986" s="1036" t="s">
        <v>133</v>
      </c>
      <c r="D986" t="s">
        <v>104</v>
      </c>
      <c r="E986" t="s">
        <v>173</v>
      </c>
      <c r="F986" t="s">
        <v>327</v>
      </c>
      <c r="G986">
        <v>10</v>
      </c>
      <c r="H986" t="s">
        <v>143</v>
      </c>
      <c r="I986">
        <v>1</v>
      </c>
      <c r="J986">
        <v>1</v>
      </c>
      <c r="L986" s="1015">
        <v>1</v>
      </c>
      <c r="N986">
        <v>0</v>
      </c>
      <c r="O986">
        <v>0</v>
      </c>
      <c r="P986" t="e">
        <v>#DIV/0!</v>
      </c>
      <c r="Q986" t="s">
        <v>110</v>
      </c>
      <c r="R986">
        <v>-1</v>
      </c>
      <c r="S986">
        <v>0</v>
      </c>
    </row>
    <row r="987" spans="1:19" ht="14.25">
      <c r="A987">
        <v>86</v>
      </c>
      <c r="B987" t="s">
        <v>328</v>
      </c>
      <c r="C987" s="1036" t="s">
        <v>133</v>
      </c>
      <c r="D987" t="s">
        <v>104</v>
      </c>
      <c r="E987" t="s">
        <v>173</v>
      </c>
      <c r="F987" t="s">
        <v>329</v>
      </c>
      <c r="G987">
        <v>10</v>
      </c>
      <c r="H987" t="s">
        <v>143</v>
      </c>
      <c r="I987">
        <v>2</v>
      </c>
      <c r="J987">
        <v>1</v>
      </c>
      <c r="L987" s="1015">
        <v>0.5</v>
      </c>
      <c r="N987">
        <v>0</v>
      </c>
      <c r="O987">
        <v>0</v>
      </c>
      <c r="P987" t="e">
        <v>#DIV/0!</v>
      </c>
      <c r="Q987" t="s">
        <v>110</v>
      </c>
      <c r="R987">
        <v>-1</v>
      </c>
      <c r="S987">
        <v>0</v>
      </c>
    </row>
    <row r="988" spans="1:19" ht="14.25">
      <c r="A988">
        <v>87</v>
      </c>
      <c r="B988" t="s">
        <v>330</v>
      </c>
      <c r="C988" s="1036" t="s">
        <v>133</v>
      </c>
      <c r="D988" t="s">
        <v>104</v>
      </c>
      <c r="E988" t="s">
        <v>173</v>
      </c>
      <c r="F988" t="s">
        <v>331</v>
      </c>
      <c r="G988">
        <v>10</v>
      </c>
      <c r="H988" t="s">
        <v>143</v>
      </c>
      <c r="I988">
        <v>1</v>
      </c>
      <c r="J988">
        <v>1</v>
      </c>
      <c r="L988" s="1015">
        <v>1</v>
      </c>
      <c r="N988">
        <v>1</v>
      </c>
      <c r="O988">
        <v>0</v>
      </c>
      <c r="P988">
        <v>0</v>
      </c>
      <c r="Q988" t="s">
        <v>110</v>
      </c>
      <c r="R988">
        <v>-1</v>
      </c>
      <c r="S988">
        <v>-1</v>
      </c>
    </row>
    <row r="989" spans="1:19" ht="14.25">
      <c r="A989">
        <v>88</v>
      </c>
      <c r="B989" t="s">
        <v>332</v>
      </c>
      <c r="C989" s="1036" t="s">
        <v>133</v>
      </c>
      <c r="D989" t="s">
        <v>104</v>
      </c>
      <c r="E989" t="s">
        <v>173</v>
      </c>
      <c r="F989" t="s">
        <v>333</v>
      </c>
      <c r="G989">
        <v>10</v>
      </c>
      <c r="H989" t="s">
        <v>143</v>
      </c>
      <c r="I989">
        <v>2</v>
      </c>
      <c r="J989">
        <v>1</v>
      </c>
      <c r="L989" s="1015">
        <v>0.5</v>
      </c>
      <c r="N989">
        <v>0</v>
      </c>
      <c r="O989">
        <v>0</v>
      </c>
      <c r="P989" t="e">
        <v>#DIV/0!</v>
      </c>
      <c r="Q989" t="s">
        <v>110</v>
      </c>
      <c r="R989">
        <v>-1</v>
      </c>
      <c r="S989">
        <v>0</v>
      </c>
    </row>
    <row r="990" spans="1:19" ht="14.25">
      <c r="A990">
        <v>89</v>
      </c>
      <c r="B990" t="s">
        <v>334</v>
      </c>
      <c r="C990" s="1036" t="s">
        <v>133</v>
      </c>
      <c r="D990" t="s">
        <v>104</v>
      </c>
      <c r="E990" t="s">
        <v>155</v>
      </c>
      <c r="F990" t="s">
        <v>335</v>
      </c>
      <c r="G990">
        <v>10</v>
      </c>
      <c r="H990" t="s">
        <v>143</v>
      </c>
      <c r="I990">
        <v>2</v>
      </c>
      <c r="J990">
        <v>1</v>
      </c>
      <c r="L990" s="1015">
        <v>0.5</v>
      </c>
      <c r="N990">
        <v>0</v>
      </c>
      <c r="O990">
        <v>0</v>
      </c>
      <c r="P990" t="e">
        <v>#DIV/0!</v>
      </c>
      <c r="Q990" t="s">
        <v>110</v>
      </c>
      <c r="R990">
        <v>-1</v>
      </c>
      <c r="S990">
        <v>0</v>
      </c>
    </row>
    <row r="991" spans="1:19" ht="14.25">
      <c r="A991">
        <v>90</v>
      </c>
      <c r="B991" t="s">
        <v>336</v>
      </c>
      <c r="C991" s="1036" t="s">
        <v>133</v>
      </c>
      <c r="D991" t="s">
        <v>104</v>
      </c>
      <c r="E991" t="s">
        <v>155</v>
      </c>
      <c r="F991" t="s">
        <v>337</v>
      </c>
      <c r="G991">
        <v>10</v>
      </c>
      <c r="H991" t="s">
        <v>143</v>
      </c>
      <c r="I991">
        <v>4</v>
      </c>
      <c r="J991">
        <v>3</v>
      </c>
      <c r="L991" s="1015">
        <v>0.75</v>
      </c>
      <c r="N991">
        <v>0</v>
      </c>
      <c r="O991">
        <v>0</v>
      </c>
      <c r="P991" t="e">
        <v>#DIV/0!</v>
      </c>
      <c r="Q991" t="s">
        <v>110</v>
      </c>
      <c r="R991">
        <v>-3</v>
      </c>
      <c r="S991">
        <v>0</v>
      </c>
    </row>
    <row r="992" spans="1:19" ht="14.25">
      <c r="A992">
        <v>91</v>
      </c>
      <c r="B992" t="s">
        <v>338</v>
      </c>
      <c r="C992" s="1036" t="s">
        <v>133</v>
      </c>
      <c r="D992" t="s">
        <v>104</v>
      </c>
      <c r="E992" t="s">
        <v>155</v>
      </c>
      <c r="F992" t="s">
        <v>339</v>
      </c>
      <c r="G992">
        <v>10</v>
      </c>
      <c r="H992" t="s">
        <v>143</v>
      </c>
      <c r="I992">
        <v>2</v>
      </c>
      <c r="J992">
        <v>2</v>
      </c>
      <c r="L992" s="1015">
        <v>1</v>
      </c>
      <c r="N992">
        <v>1</v>
      </c>
      <c r="O992">
        <v>0</v>
      </c>
      <c r="P992">
        <v>0</v>
      </c>
      <c r="Q992" t="s">
        <v>110</v>
      </c>
      <c r="R992">
        <v>-2</v>
      </c>
      <c r="S992">
        <v>-1</v>
      </c>
    </row>
    <row r="993" spans="1:19" ht="14.25">
      <c r="A993">
        <v>92</v>
      </c>
      <c r="B993" t="s">
        <v>340</v>
      </c>
      <c r="C993" s="1036" t="s">
        <v>133</v>
      </c>
      <c r="D993" t="s">
        <v>104</v>
      </c>
      <c r="E993" t="s">
        <v>155</v>
      </c>
      <c r="F993" t="s">
        <v>341</v>
      </c>
      <c r="G993">
        <v>10</v>
      </c>
      <c r="H993" t="s">
        <v>143</v>
      </c>
      <c r="I993">
        <v>3</v>
      </c>
      <c r="J993">
        <v>3</v>
      </c>
      <c r="L993" s="1015">
        <v>1</v>
      </c>
      <c r="N993">
        <v>2</v>
      </c>
      <c r="O993">
        <v>0</v>
      </c>
      <c r="P993">
        <v>0</v>
      </c>
      <c r="Q993" t="s">
        <v>110</v>
      </c>
      <c r="R993">
        <v>-3</v>
      </c>
      <c r="S993">
        <v>-2</v>
      </c>
    </row>
    <row r="994" spans="1:19" ht="14.25">
      <c r="A994">
        <v>93</v>
      </c>
      <c r="B994" t="s">
        <v>342</v>
      </c>
      <c r="C994" s="1036" t="s">
        <v>133</v>
      </c>
      <c r="D994" t="s">
        <v>104</v>
      </c>
      <c r="E994" t="s">
        <v>155</v>
      </c>
      <c r="F994" t="s">
        <v>343</v>
      </c>
      <c r="G994">
        <v>10</v>
      </c>
      <c r="H994" t="s">
        <v>143</v>
      </c>
      <c r="I994">
        <v>2</v>
      </c>
      <c r="J994">
        <v>0</v>
      </c>
      <c r="L994" s="1015">
        <v>0</v>
      </c>
      <c r="N994">
        <v>0</v>
      </c>
      <c r="O994">
        <v>0</v>
      </c>
      <c r="P994" t="e">
        <v>#DIV/0!</v>
      </c>
      <c r="Q994" t="s">
        <v>110</v>
      </c>
      <c r="R994">
        <v>0</v>
      </c>
      <c r="S994">
        <v>0</v>
      </c>
    </row>
    <row r="995" spans="1:19" ht="14.25">
      <c r="A995">
        <v>94</v>
      </c>
      <c r="B995" t="s">
        <v>344</v>
      </c>
      <c r="C995" s="1036" t="s">
        <v>133</v>
      </c>
      <c r="D995" t="s">
        <v>104</v>
      </c>
      <c r="E995" t="s">
        <v>155</v>
      </c>
      <c r="F995" t="s">
        <v>345</v>
      </c>
      <c r="G995">
        <v>10</v>
      </c>
      <c r="H995" t="s">
        <v>143</v>
      </c>
      <c r="I995">
        <v>3</v>
      </c>
      <c r="J995">
        <v>2</v>
      </c>
      <c r="L995" s="1015">
        <v>0.66666666666666663</v>
      </c>
      <c r="N995">
        <v>0</v>
      </c>
      <c r="O995">
        <v>0</v>
      </c>
      <c r="P995" t="e">
        <v>#DIV/0!</v>
      </c>
      <c r="Q995" t="s">
        <v>110</v>
      </c>
      <c r="R995">
        <v>-2</v>
      </c>
      <c r="S995">
        <v>0</v>
      </c>
    </row>
    <row r="996" spans="1:19" ht="14.25">
      <c r="A996">
        <v>95</v>
      </c>
      <c r="B996" t="s">
        <v>346</v>
      </c>
      <c r="C996" s="1036" t="s">
        <v>133</v>
      </c>
      <c r="D996" t="s">
        <v>104</v>
      </c>
      <c r="E996" t="s">
        <v>155</v>
      </c>
      <c r="F996" t="s">
        <v>347</v>
      </c>
      <c r="G996">
        <v>10</v>
      </c>
      <c r="H996" t="s">
        <v>143</v>
      </c>
      <c r="I996">
        <v>2</v>
      </c>
      <c r="J996">
        <v>1</v>
      </c>
      <c r="L996" s="1015">
        <v>0.5</v>
      </c>
      <c r="N996">
        <v>0</v>
      </c>
      <c r="O996">
        <v>0</v>
      </c>
      <c r="P996" t="e">
        <v>#DIV/0!</v>
      </c>
      <c r="Q996" t="s">
        <v>110</v>
      </c>
      <c r="R996">
        <v>-1</v>
      </c>
      <c r="S996">
        <v>0</v>
      </c>
    </row>
    <row r="997" spans="1:19" ht="14.25">
      <c r="A997">
        <v>96</v>
      </c>
      <c r="B997" t="s">
        <v>348</v>
      </c>
      <c r="C997" s="1036" t="s">
        <v>133</v>
      </c>
      <c r="D997" t="s">
        <v>104</v>
      </c>
      <c r="E997" t="s">
        <v>155</v>
      </c>
      <c r="F997" t="s">
        <v>349</v>
      </c>
      <c r="G997">
        <v>10</v>
      </c>
      <c r="H997" t="s">
        <v>143</v>
      </c>
      <c r="I997">
        <v>2</v>
      </c>
      <c r="J997">
        <v>1</v>
      </c>
      <c r="L997" s="1015">
        <v>0.5</v>
      </c>
      <c r="N997">
        <v>0</v>
      </c>
      <c r="O997">
        <v>0</v>
      </c>
      <c r="P997" t="e">
        <v>#DIV/0!</v>
      </c>
      <c r="Q997" t="s">
        <v>110</v>
      </c>
      <c r="R997">
        <v>-1</v>
      </c>
      <c r="S997">
        <v>0</v>
      </c>
    </row>
    <row r="998" spans="1:19" ht="14.25">
      <c r="A998">
        <v>97</v>
      </c>
      <c r="B998" t="s">
        <v>350</v>
      </c>
      <c r="C998" s="1036" t="s">
        <v>133</v>
      </c>
      <c r="D998" t="s">
        <v>104</v>
      </c>
      <c r="E998" t="s">
        <v>155</v>
      </c>
      <c r="F998" t="s">
        <v>351</v>
      </c>
      <c r="G998">
        <v>10</v>
      </c>
      <c r="H998" t="s">
        <v>143</v>
      </c>
      <c r="I998">
        <v>2</v>
      </c>
      <c r="J998">
        <v>1</v>
      </c>
      <c r="L998" s="1015">
        <v>0.5</v>
      </c>
      <c r="N998">
        <v>0</v>
      </c>
      <c r="O998">
        <v>0</v>
      </c>
      <c r="P998" t="e">
        <v>#DIV/0!</v>
      </c>
      <c r="Q998" t="s">
        <v>110</v>
      </c>
      <c r="R998">
        <v>-1</v>
      </c>
      <c r="S998">
        <v>0</v>
      </c>
    </row>
    <row r="999" spans="1:19" ht="14.25">
      <c r="A999">
        <v>98</v>
      </c>
      <c r="B999" t="s">
        <v>352</v>
      </c>
      <c r="C999" s="1036" t="s">
        <v>133</v>
      </c>
      <c r="D999" t="s">
        <v>104</v>
      </c>
      <c r="E999" t="s">
        <v>157</v>
      </c>
      <c r="F999" t="s">
        <v>353</v>
      </c>
      <c r="G999">
        <v>10</v>
      </c>
      <c r="H999" t="s">
        <v>143</v>
      </c>
      <c r="I999">
        <v>1</v>
      </c>
      <c r="J999">
        <v>0</v>
      </c>
      <c r="L999" s="1015">
        <v>0</v>
      </c>
      <c r="N999">
        <v>0</v>
      </c>
      <c r="O999">
        <v>0</v>
      </c>
      <c r="P999" t="e">
        <v>#DIV/0!</v>
      </c>
      <c r="Q999" t="s">
        <v>110</v>
      </c>
      <c r="R999">
        <v>0</v>
      </c>
      <c r="S999">
        <v>0</v>
      </c>
    </row>
    <row r="1000" spans="1:19" ht="14.25">
      <c r="A1000">
        <v>99</v>
      </c>
      <c r="B1000" t="s">
        <v>354</v>
      </c>
      <c r="C1000" s="1036" t="s">
        <v>133</v>
      </c>
      <c r="D1000" t="s">
        <v>104</v>
      </c>
      <c r="E1000" t="s">
        <v>168</v>
      </c>
      <c r="F1000" t="s">
        <v>355</v>
      </c>
      <c r="G1000">
        <v>10</v>
      </c>
      <c r="H1000" t="s">
        <v>143</v>
      </c>
      <c r="I1000">
        <v>6</v>
      </c>
      <c r="J1000">
        <v>5</v>
      </c>
      <c r="L1000" s="1015">
        <v>0.83333333333333337</v>
      </c>
      <c r="N1000">
        <v>1</v>
      </c>
      <c r="O1000">
        <v>0</v>
      </c>
      <c r="P1000">
        <v>0</v>
      </c>
      <c r="Q1000" t="s">
        <v>110</v>
      </c>
      <c r="R1000">
        <v>-4</v>
      </c>
      <c r="S1000">
        <v>-1</v>
      </c>
    </row>
    <row r="1001" spans="1:19" ht="14.25">
      <c r="A1001">
        <v>100</v>
      </c>
      <c r="B1001" t="s">
        <v>356</v>
      </c>
      <c r="C1001" s="1036" t="s">
        <v>133</v>
      </c>
      <c r="D1001" t="s">
        <v>104</v>
      </c>
      <c r="E1001" t="s">
        <v>168</v>
      </c>
      <c r="F1001" t="s">
        <v>357</v>
      </c>
      <c r="G1001">
        <v>10</v>
      </c>
      <c r="H1001" t="s">
        <v>143</v>
      </c>
      <c r="I1001">
        <v>2</v>
      </c>
      <c r="J1001">
        <v>2</v>
      </c>
      <c r="L1001" s="1015">
        <v>1</v>
      </c>
      <c r="N1001">
        <v>1</v>
      </c>
      <c r="O1001">
        <v>0</v>
      </c>
      <c r="P1001">
        <v>0</v>
      </c>
      <c r="Q1001" t="s">
        <v>110</v>
      </c>
      <c r="R1001">
        <v>-1</v>
      </c>
      <c r="S1001">
        <v>-1</v>
      </c>
    </row>
    <row r="1002" spans="1:19" ht="14.25">
      <c r="A1002">
        <v>1</v>
      </c>
      <c r="B1002" t="s">
        <v>154</v>
      </c>
      <c r="C1002" s="1036" t="s">
        <v>133</v>
      </c>
      <c r="D1002" t="s">
        <v>104</v>
      </c>
      <c r="E1002" t="s">
        <v>155</v>
      </c>
      <c r="F1002" t="s">
        <v>156</v>
      </c>
      <c r="G1002">
        <v>11</v>
      </c>
      <c r="H1002" t="s">
        <v>144</v>
      </c>
      <c r="I1002">
        <v>2</v>
      </c>
      <c r="J1002">
        <v>2</v>
      </c>
      <c r="L1002" s="1015">
        <v>1</v>
      </c>
      <c r="N1002">
        <v>1</v>
      </c>
      <c r="O1002">
        <v>0</v>
      </c>
      <c r="P1002">
        <v>0</v>
      </c>
      <c r="Q1002" t="s">
        <v>105</v>
      </c>
      <c r="R1002">
        <v>-2</v>
      </c>
      <c r="S1002">
        <v>-1</v>
      </c>
    </row>
    <row r="1003" spans="1:19" ht="14.25">
      <c r="A1003">
        <v>2</v>
      </c>
      <c r="B1003" t="s">
        <v>154</v>
      </c>
      <c r="C1003" s="1036" t="s">
        <v>133</v>
      </c>
      <c r="D1003" t="s">
        <v>104</v>
      </c>
      <c r="E1003" t="s">
        <v>157</v>
      </c>
      <c r="F1003" t="s">
        <v>158</v>
      </c>
      <c r="G1003">
        <v>11</v>
      </c>
      <c r="H1003" t="s">
        <v>144</v>
      </c>
      <c r="I1003">
        <v>1</v>
      </c>
      <c r="J1003">
        <v>1</v>
      </c>
      <c r="L1003" s="1015">
        <v>1</v>
      </c>
      <c r="N1003">
        <v>0</v>
      </c>
      <c r="O1003">
        <v>0</v>
      </c>
      <c r="P1003" t="e">
        <v>#DIV/0!</v>
      </c>
      <c r="Q1003" t="s">
        <v>105</v>
      </c>
      <c r="R1003">
        <v>-1</v>
      </c>
      <c r="S1003">
        <v>0</v>
      </c>
    </row>
    <row r="1004" spans="1:19" ht="14.25">
      <c r="A1004">
        <v>3</v>
      </c>
      <c r="B1004" t="s">
        <v>159</v>
      </c>
      <c r="C1004" s="1036" t="s">
        <v>133</v>
      </c>
      <c r="D1004" t="s">
        <v>104</v>
      </c>
      <c r="E1004" t="s">
        <v>157</v>
      </c>
      <c r="F1004" t="s">
        <v>160</v>
      </c>
      <c r="G1004">
        <v>11</v>
      </c>
      <c r="H1004" t="s">
        <v>144</v>
      </c>
      <c r="I1004">
        <v>2</v>
      </c>
      <c r="J1004">
        <v>1</v>
      </c>
      <c r="L1004" s="1015">
        <v>0.5</v>
      </c>
      <c r="N1004">
        <v>0</v>
      </c>
      <c r="O1004">
        <v>0</v>
      </c>
      <c r="P1004" t="e">
        <v>#DIV/0!</v>
      </c>
      <c r="Q1004" t="s">
        <v>105</v>
      </c>
      <c r="R1004">
        <v>-1</v>
      </c>
      <c r="S1004">
        <v>0</v>
      </c>
    </row>
    <row r="1005" spans="1:19" ht="14.25">
      <c r="A1005">
        <v>4</v>
      </c>
      <c r="B1005" t="s">
        <v>161</v>
      </c>
      <c r="C1005" s="1036" t="s">
        <v>133</v>
      </c>
      <c r="D1005" t="s">
        <v>104</v>
      </c>
      <c r="E1005" t="s">
        <v>157</v>
      </c>
      <c r="F1005" t="s">
        <v>162</v>
      </c>
      <c r="G1005">
        <v>11</v>
      </c>
      <c r="H1005" t="s">
        <v>144</v>
      </c>
      <c r="I1005">
        <v>2</v>
      </c>
      <c r="J1005">
        <v>1</v>
      </c>
      <c r="L1005" s="1015">
        <v>0.5</v>
      </c>
      <c r="N1005">
        <v>0</v>
      </c>
      <c r="O1005">
        <v>0</v>
      </c>
      <c r="P1005" t="e">
        <v>#DIV/0!</v>
      </c>
      <c r="Q1005" t="s">
        <v>105</v>
      </c>
      <c r="R1005">
        <v>-1</v>
      </c>
      <c r="S1005">
        <v>0</v>
      </c>
    </row>
    <row r="1006" spans="1:19" ht="14.25">
      <c r="A1006">
        <v>5</v>
      </c>
      <c r="B1006" t="s">
        <v>161</v>
      </c>
      <c r="C1006" s="1036" t="s">
        <v>133</v>
      </c>
      <c r="D1006" t="s">
        <v>104</v>
      </c>
      <c r="E1006" t="s">
        <v>155</v>
      </c>
      <c r="F1006" t="s">
        <v>163</v>
      </c>
      <c r="G1006">
        <v>11</v>
      </c>
      <c r="H1006" t="s">
        <v>144</v>
      </c>
      <c r="I1006">
        <v>2</v>
      </c>
      <c r="J1006">
        <v>1</v>
      </c>
      <c r="L1006" s="1015">
        <v>0.5</v>
      </c>
      <c r="N1006">
        <v>0</v>
      </c>
      <c r="O1006">
        <v>0</v>
      </c>
      <c r="P1006" t="e">
        <v>#DIV/0!</v>
      </c>
      <c r="Q1006" t="s">
        <v>105</v>
      </c>
      <c r="R1006">
        <v>-1</v>
      </c>
      <c r="S1006">
        <v>0</v>
      </c>
    </row>
    <row r="1007" spans="1:19" ht="14.25">
      <c r="A1007">
        <v>6</v>
      </c>
      <c r="B1007" t="s">
        <v>164</v>
      </c>
      <c r="C1007" s="1036" t="s">
        <v>133</v>
      </c>
      <c r="D1007" t="s">
        <v>104</v>
      </c>
      <c r="E1007" t="s">
        <v>157</v>
      </c>
      <c r="F1007" t="s">
        <v>165</v>
      </c>
      <c r="G1007">
        <v>11</v>
      </c>
      <c r="H1007" t="s">
        <v>144</v>
      </c>
      <c r="I1007">
        <v>6</v>
      </c>
      <c r="J1007">
        <v>5</v>
      </c>
      <c r="L1007" s="1015">
        <v>0.83333333333333337</v>
      </c>
      <c r="N1007">
        <v>0</v>
      </c>
      <c r="O1007">
        <v>0</v>
      </c>
      <c r="P1007" t="e">
        <v>#DIV/0!</v>
      </c>
      <c r="Q1007" t="s">
        <v>105</v>
      </c>
      <c r="R1007">
        <v>-3</v>
      </c>
      <c r="S1007">
        <v>0</v>
      </c>
    </row>
    <row r="1008" spans="1:19" ht="14.25">
      <c r="A1008">
        <v>7</v>
      </c>
      <c r="B1008" t="s">
        <v>164</v>
      </c>
      <c r="C1008" s="1036" t="s">
        <v>133</v>
      </c>
      <c r="D1008" t="s">
        <v>104</v>
      </c>
      <c r="E1008" t="s">
        <v>155</v>
      </c>
      <c r="F1008" t="s">
        <v>166</v>
      </c>
      <c r="G1008">
        <v>11</v>
      </c>
      <c r="H1008" t="s">
        <v>144</v>
      </c>
      <c r="I1008">
        <v>1</v>
      </c>
      <c r="J1008">
        <v>0</v>
      </c>
      <c r="L1008" s="1015">
        <v>0</v>
      </c>
      <c r="N1008">
        <v>0</v>
      </c>
      <c r="O1008">
        <v>0</v>
      </c>
      <c r="P1008" t="e">
        <v>#DIV/0!</v>
      </c>
      <c r="Q1008" t="s">
        <v>107</v>
      </c>
      <c r="R1008">
        <v>0</v>
      </c>
      <c r="S1008">
        <v>0</v>
      </c>
    </row>
    <row r="1009" spans="1:19" ht="14.25">
      <c r="A1009">
        <v>8</v>
      </c>
      <c r="B1009" t="s">
        <v>167</v>
      </c>
      <c r="C1009" s="1036" t="s">
        <v>133</v>
      </c>
      <c r="D1009" t="s">
        <v>104</v>
      </c>
      <c r="E1009" t="s">
        <v>168</v>
      </c>
      <c r="F1009" t="s">
        <v>169</v>
      </c>
      <c r="G1009">
        <v>11</v>
      </c>
      <c r="H1009" t="s">
        <v>144</v>
      </c>
      <c r="I1009">
        <v>2</v>
      </c>
      <c r="J1009">
        <v>0</v>
      </c>
      <c r="L1009" s="1015">
        <v>0</v>
      </c>
      <c r="N1009">
        <v>0</v>
      </c>
      <c r="O1009">
        <v>0</v>
      </c>
      <c r="P1009" t="e">
        <v>#DIV/0!</v>
      </c>
      <c r="Q1009" t="s">
        <v>108</v>
      </c>
      <c r="R1009">
        <v>0</v>
      </c>
      <c r="S1009">
        <v>0</v>
      </c>
    </row>
    <row r="1010" spans="1:19" ht="14.25">
      <c r="A1010">
        <v>9</v>
      </c>
      <c r="B1010" t="s">
        <v>170</v>
      </c>
      <c r="C1010" s="1036" t="s">
        <v>133</v>
      </c>
      <c r="D1010" t="s">
        <v>104</v>
      </c>
      <c r="E1010" t="s">
        <v>155</v>
      </c>
      <c r="F1010" t="s">
        <v>171</v>
      </c>
      <c r="G1010">
        <v>11</v>
      </c>
      <c r="H1010" t="s">
        <v>144</v>
      </c>
      <c r="I1010">
        <v>1</v>
      </c>
      <c r="J1010">
        <v>0</v>
      </c>
      <c r="L1010" s="1015">
        <v>0</v>
      </c>
      <c r="N1010">
        <v>0</v>
      </c>
      <c r="O1010">
        <v>0</v>
      </c>
      <c r="P1010" t="e">
        <v>#DIV/0!</v>
      </c>
      <c r="Q1010" t="s">
        <v>108</v>
      </c>
      <c r="R1010">
        <v>0</v>
      </c>
      <c r="S1010">
        <v>0</v>
      </c>
    </row>
    <row r="1011" spans="1:19" ht="14.25">
      <c r="A1011">
        <v>10</v>
      </c>
      <c r="B1011" t="s">
        <v>172</v>
      </c>
      <c r="C1011" s="1036" t="s">
        <v>133</v>
      </c>
      <c r="D1011" t="s">
        <v>104</v>
      </c>
      <c r="E1011" t="s">
        <v>173</v>
      </c>
      <c r="F1011" t="s">
        <v>174</v>
      </c>
      <c r="G1011">
        <v>11</v>
      </c>
      <c r="H1011" t="s">
        <v>144</v>
      </c>
      <c r="I1011">
        <v>1</v>
      </c>
      <c r="J1011">
        <v>0</v>
      </c>
      <c r="L1011" s="1015">
        <v>0</v>
      </c>
      <c r="N1011">
        <v>0</v>
      </c>
      <c r="O1011">
        <v>0</v>
      </c>
      <c r="P1011" t="e">
        <v>#DIV/0!</v>
      </c>
      <c r="Q1011" t="s">
        <v>108</v>
      </c>
      <c r="R1011">
        <v>0</v>
      </c>
      <c r="S1011">
        <v>0</v>
      </c>
    </row>
    <row r="1012" spans="1:19" ht="14.25">
      <c r="A1012">
        <v>11</v>
      </c>
      <c r="B1012" t="s">
        <v>175</v>
      </c>
      <c r="C1012" s="1036" t="s">
        <v>133</v>
      </c>
      <c r="D1012" t="s">
        <v>104</v>
      </c>
      <c r="E1012" t="s">
        <v>176</v>
      </c>
      <c r="F1012" t="s">
        <v>177</v>
      </c>
      <c r="G1012">
        <v>11</v>
      </c>
      <c r="H1012" t="s">
        <v>144</v>
      </c>
      <c r="I1012">
        <v>1</v>
      </c>
      <c r="J1012">
        <v>0</v>
      </c>
      <c r="L1012" s="1015">
        <v>0</v>
      </c>
      <c r="N1012">
        <v>0</v>
      </c>
      <c r="O1012">
        <v>0</v>
      </c>
      <c r="P1012" t="e">
        <v>#DIV/0!</v>
      </c>
      <c r="Q1012" t="s">
        <v>108</v>
      </c>
      <c r="R1012">
        <v>0</v>
      </c>
      <c r="S1012">
        <v>0</v>
      </c>
    </row>
    <row r="1013" spans="1:19" ht="14.25">
      <c r="A1013">
        <v>12</v>
      </c>
      <c r="B1013" t="s">
        <v>178</v>
      </c>
      <c r="C1013" s="1036" t="s">
        <v>133</v>
      </c>
      <c r="D1013" t="s">
        <v>104</v>
      </c>
      <c r="E1013" t="s">
        <v>168</v>
      </c>
      <c r="F1013" t="s">
        <v>179</v>
      </c>
      <c r="G1013">
        <v>11</v>
      </c>
      <c r="H1013" t="s">
        <v>144</v>
      </c>
      <c r="I1013">
        <v>1</v>
      </c>
      <c r="J1013">
        <v>0</v>
      </c>
      <c r="L1013" s="1015">
        <v>0</v>
      </c>
      <c r="N1013">
        <v>0</v>
      </c>
      <c r="O1013">
        <v>0</v>
      </c>
      <c r="P1013" t="e">
        <v>#DIV/0!</v>
      </c>
      <c r="Q1013" t="s">
        <v>108</v>
      </c>
      <c r="R1013">
        <v>0</v>
      </c>
      <c r="S1013">
        <v>0</v>
      </c>
    </row>
    <row r="1014" spans="1:19" ht="14.25">
      <c r="A1014">
        <v>13</v>
      </c>
      <c r="B1014" t="s">
        <v>180</v>
      </c>
      <c r="C1014" s="1036" t="s">
        <v>133</v>
      </c>
      <c r="D1014" t="s">
        <v>104</v>
      </c>
      <c r="E1014" t="s">
        <v>157</v>
      </c>
      <c r="F1014" t="s">
        <v>181</v>
      </c>
      <c r="G1014">
        <v>11</v>
      </c>
      <c r="H1014" t="s">
        <v>144</v>
      </c>
      <c r="I1014">
        <v>2</v>
      </c>
      <c r="J1014">
        <v>1</v>
      </c>
      <c r="L1014" s="1015">
        <v>0.5</v>
      </c>
      <c r="N1014">
        <v>0</v>
      </c>
      <c r="O1014">
        <v>0</v>
      </c>
      <c r="P1014" t="e">
        <v>#DIV/0!</v>
      </c>
      <c r="Q1014" t="s">
        <v>108</v>
      </c>
      <c r="R1014">
        <v>-1</v>
      </c>
      <c r="S1014">
        <v>0</v>
      </c>
    </row>
    <row r="1015" spans="1:19" ht="14.25">
      <c r="A1015">
        <v>14</v>
      </c>
      <c r="B1015" t="s">
        <v>182</v>
      </c>
      <c r="C1015" s="1036" t="s">
        <v>133</v>
      </c>
      <c r="D1015" t="s">
        <v>104</v>
      </c>
      <c r="E1015" t="s">
        <v>168</v>
      </c>
      <c r="F1015" t="s">
        <v>183</v>
      </c>
      <c r="G1015">
        <v>11</v>
      </c>
      <c r="H1015" t="s">
        <v>144</v>
      </c>
      <c r="I1015">
        <v>1</v>
      </c>
      <c r="J1015">
        <v>0</v>
      </c>
      <c r="L1015" s="1015">
        <v>0</v>
      </c>
      <c r="N1015">
        <v>0</v>
      </c>
      <c r="O1015">
        <v>0</v>
      </c>
      <c r="P1015" t="e">
        <v>#DIV/0!</v>
      </c>
      <c r="Q1015" t="s">
        <v>107</v>
      </c>
      <c r="R1015">
        <v>0</v>
      </c>
      <c r="S1015">
        <v>0</v>
      </c>
    </row>
    <row r="1016" spans="1:19" ht="14.25">
      <c r="A1016">
        <v>15</v>
      </c>
      <c r="B1016" t="s">
        <v>184</v>
      </c>
      <c r="C1016" s="1036" t="s">
        <v>133</v>
      </c>
      <c r="D1016" t="s">
        <v>104</v>
      </c>
      <c r="E1016" t="s">
        <v>168</v>
      </c>
      <c r="F1016" t="s">
        <v>185</v>
      </c>
      <c r="G1016">
        <v>11</v>
      </c>
      <c r="H1016" t="s">
        <v>144</v>
      </c>
      <c r="I1016">
        <v>4</v>
      </c>
      <c r="J1016">
        <v>0</v>
      </c>
      <c r="L1016" s="1015">
        <v>0</v>
      </c>
      <c r="N1016">
        <v>0</v>
      </c>
      <c r="O1016">
        <v>0</v>
      </c>
      <c r="P1016" t="e">
        <v>#DIV/0!</v>
      </c>
      <c r="Q1016" t="s">
        <v>108</v>
      </c>
      <c r="R1016">
        <v>0</v>
      </c>
      <c r="S1016">
        <v>0</v>
      </c>
    </row>
    <row r="1017" spans="1:19" ht="14.25">
      <c r="A1017">
        <v>16</v>
      </c>
      <c r="B1017" t="s">
        <v>186</v>
      </c>
      <c r="C1017" s="1036" t="s">
        <v>133</v>
      </c>
      <c r="D1017" t="s">
        <v>104</v>
      </c>
      <c r="E1017" t="s">
        <v>168</v>
      </c>
      <c r="F1017" t="s">
        <v>187</v>
      </c>
      <c r="G1017">
        <v>11</v>
      </c>
      <c r="H1017" t="s">
        <v>144</v>
      </c>
      <c r="I1017">
        <v>1</v>
      </c>
      <c r="J1017">
        <v>0</v>
      </c>
      <c r="L1017" s="1015">
        <v>0</v>
      </c>
      <c r="N1017">
        <v>0</v>
      </c>
      <c r="O1017">
        <v>0</v>
      </c>
      <c r="P1017" t="e">
        <v>#DIV/0!</v>
      </c>
      <c r="Q1017" t="s">
        <v>107</v>
      </c>
      <c r="R1017">
        <v>0</v>
      </c>
      <c r="S1017">
        <v>0</v>
      </c>
    </row>
    <row r="1018" spans="1:19" ht="14.25">
      <c r="A1018">
        <v>17</v>
      </c>
      <c r="B1018" t="s">
        <v>188</v>
      </c>
      <c r="C1018" s="1036" t="s">
        <v>133</v>
      </c>
      <c r="D1018" t="s">
        <v>104</v>
      </c>
      <c r="E1018" t="s">
        <v>168</v>
      </c>
      <c r="F1018" t="s">
        <v>189</v>
      </c>
      <c r="G1018">
        <v>11</v>
      </c>
      <c r="H1018" t="s">
        <v>144</v>
      </c>
      <c r="I1018">
        <v>2</v>
      </c>
      <c r="J1018">
        <v>0</v>
      </c>
      <c r="L1018" s="1015">
        <v>0</v>
      </c>
      <c r="N1018">
        <v>0</v>
      </c>
      <c r="O1018">
        <v>0</v>
      </c>
      <c r="P1018" t="e">
        <v>#DIV/0!</v>
      </c>
      <c r="Q1018" t="s">
        <v>108</v>
      </c>
      <c r="R1018">
        <v>0</v>
      </c>
      <c r="S1018">
        <v>0</v>
      </c>
    </row>
    <row r="1019" spans="1:19" ht="14.25">
      <c r="A1019">
        <v>18</v>
      </c>
      <c r="B1019" t="s">
        <v>190</v>
      </c>
      <c r="C1019" s="1036" t="s">
        <v>133</v>
      </c>
      <c r="D1019" t="s">
        <v>104</v>
      </c>
      <c r="E1019" t="s">
        <v>155</v>
      </c>
      <c r="F1019" t="s">
        <v>191</v>
      </c>
      <c r="G1019">
        <v>11</v>
      </c>
      <c r="H1019" t="s">
        <v>144</v>
      </c>
      <c r="I1019">
        <v>2</v>
      </c>
      <c r="J1019">
        <v>2</v>
      </c>
      <c r="L1019" s="1015">
        <v>1</v>
      </c>
      <c r="N1019">
        <v>0</v>
      </c>
      <c r="O1019">
        <v>0</v>
      </c>
      <c r="P1019" t="e">
        <v>#DIV/0!</v>
      </c>
      <c r="Q1019" t="s">
        <v>108</v>
      </c>
      <c r="R1019">
        <v>-2</v>
      </c>
      <c r="S1019">
        <v>0</v>
      </c>
    </row>
    <row r="1020" spans="1:19" ht="14.25">
      <c r="A1020">
        <v>19</v>
      </c>
      <c r="B1020" t="s">
        <v>192</v>
      </c>
      <c r="C1020" s="1036" t="s">
        <v>133</v>
      </c>
      <c r="D1020" t="s">
        <v>104</v>
      </c>
      <c r="E1020" t="s">
        <v>168</v>
      </c>
      <c r="F1020" t="s">
        <v>193</v>
      </c>
      <c r="G1020">
        <v>11</v>
      </c>
      <c r="H1020" t="s">
        <v>144</v>
      </c>
      <c r="I1020">
        <v>1</v>
      </c>
      <c r="J1020">
        <v>0</v>
      </c>
      <c r="L1020" s="1015">
        <v>0</v>
      </c>
      <c r="N1020">
        <v>0</v>
      </c>
      <c r="O1020">
        <v>0</v>
      </c>
      <c r="P1020" t="e">
        <v>#DIV/0!</v>
      </c>
      <c r="Q1020" t="s">
        <v>107</v>
      </c>
      <c r="R1020">
        <v>0</v>
      </c>
      <c r="S1020">
        <v>0</v>
      </c>
    </row>
    <row r="1021" spans="1:19" ht="14.25">
      <c r="A1021">
        <v>20</v>
      </c>
      <c r="B1021" t="s">
        <v>194</v>
      </c>
      <c r="C1021" s="1036" t="s">
        <v>133</v>
      </c>
      <c r="D1021" t="s">
        <v>104</v>
      </c>
      <c r="E1021" t="s">
        <v>168</v>
      </c>
      <c r="F1021" t="s">
        <v>195</v>
      </c>
      <c r="G1021">
        <v>11</v>
      </c>
      <c r="H1021" t="s">
        <v>144</v>
      </c>
      <c r="I1021">
        <v>1</v>
      </c>
      <c r="J1021">
        <v>0</v>
      </c>
      <c r="L1021" s="1015">
        <v>0</v>
      </c>
      <c r="N1021">
        <v>0</v>
      </c>
      <c r="O1021">
        <v>0</v>
      </c>
      <c r="P1021" t="e">
        <v>#DIV/0!</v>
      </c>
      <c r="Q1021" t="s">
        <v>107</v>
      </c>
      <c r="R1021">
        <v>0</v>
      </c>
      <c r="S1021">
        <v>0</v>
      </c>
    </row>
    <row r="1022" spans="1:19" ht="14.25">
      <c r="A1022">
        <v>21</v>
      </c>
      <c r="B1022" t="s">
        <v>196</v>
      </c>
      <c r="C1022" s="1036" t="s">
        <v>133</v>
      </c>
      <c r="D1022" t="s">
        <v>104</v>
      </c>
      <c r="E1022" t="s">
        <v>168</v>
      </c>
      <c r="F1022" t="s">
        <v>197</v>
      </c>
      <c r="G1022">
        <v>11</v>
      </c>
      <c r="H1022" t="s">
        <v>144</v>
      </c>
      <c r="I1022">
        <v>2</v>
      </c>
      <c r="J1022">
        <v>0</v>
      </c>
      <c r="L1022" s="1015">
        <v>0</v>
      </c>
      <c r="N1022">
        <v>0</v>
      </c>
      <c r="O1022">
        <v>0</v>
      </c>
      <c r="P1022" t="e">
        <v>#DIV/0!</v>
      </c>
      <c r="Q1022" t="s">
        <v>107</v>
      </c>
      <c r="R1022">
        <v>0</v>
      </c>
      <c r="S1022">
        <v>0</v>
      </c>
    </row>
    <row r="1023" spans="1:19" ht="14.25">
      <c r="A1023">
        <v>22</v>
      </c>
      <c r="B1023" t="s">
        <v>198</v>
      </c>
      <c r="C1023" s="1036" t="s">
        <v>133</v>
      </c>
      <c r="D1023" t="s">
        <v>104</v>
      </c>
      <c r="E1023" t="s">
        <v>168</v>
      </c>
      <c r="F1023" t="s">
        <v>199</v>
      </c>
      <c r="G1023">
        <v>11</v>
      </c>
      <c r="H1023" t="s">
        <v>144</v>
      </c>
      <c r="I1023">
        <v>2</v>
      </c>
      <c r="J1023">
        <v>0</v>
      </c>
      <c r="L1023" s="1015">
        <v>0</v>
      </c>
      <c r="N1023">
        <v>0</v>
      </c>
      <c r="O1023">
        <v>0</v>
      </c>
      <c r="P1023" t="e">
        <v>#DIV/0!</v>
      </c>
      <c r="Q1023" t="s">
        <v>107</v>
      </c>
      <c r="R1023">
        <v>0</v>
      </c>
      <c r="S1023">
        <v>0</v>
      </c>
    </row>
    <row r="1024" spans="1:19" ht="14.25">
      <c r="A1024">
        <v>23</v>
      </c>
      <c r="B1024" t="s">
        <v>200</v>
      </c>
      <c r="C1024" s="1036" t="s">
        <v>133</v>
      </c>
      <c r="D1024" t="s">
        <v>104</v>
      </c>
      <c r="E1024" t="s">
        <v>176</v>
      </c>
      <c r="F1024" t="s">
        <v>201</v>
      </c>
      <c r="G1024">
        <v>11</v>
      </c>
      <c r="H1024" t="s">
        <v>144</v>
      </c>
      <c r="I1024">
        <v>2</v>
      </c>
      <c r="J1024">
        <v>1</v>
      </c>
      <c r="L1024" s="1015">
        <v>0.5</v>
      </c>
      <c r="N1024">
        <v>0</v>
      </c>
      <c r="O1024">
        <v>0</v>
      </c>
      <c r="P1024" t="e">
        <v>#DIV/0!</v>
      </c>
      <c r="Q1024" t="s">
        <v>107</v>
      </c>
      <c r="R1024">
        <v>-1</v>
      </c>
      <c r="S1024">
        <v>0</v>
      </c>
    </row>
    <row r="1025" spans="1:19" ht="14.25">
      <c r="A1025">
        <v>24</v>
      </c>
      <c r="B1025" t="s">
        <v>202</v>
      </c>
      <c r="C1025" s="1036" t="s">
        <v>133</v>
      </c>
      <c r="D1025" t="s">
        <v>104</v>
      </c>
      <c r="E1025" t="s">
        <v>168</v>
      </c>
      <c r="F1025" t="s">
        <v>203</v>
      </c>
      <c r="G1025">
        <v>11</v>
      </c>
      <c r="H1025" t="s">
        <v>144</v>
      </c>
      <c r="I1025">
        <v>1</v>
      </c>
      <c r="J1025">
        <v>0</v>
      </c>
      <c r="L1025" s="1015">
        <v>0</v>
      </c>
      <c r="N1025">
        <v>0</v>
      </c>
      <c r="O1025">
        <v>0</v>
      </c>
      <c r="P1025" t="e">
        <v>#DIV/0!</v>
      </c>
      <c r="Q1025" t="s">
        <v>107</v>
      </c>
      <c r="R1025">
        <v>0</v>
      </c>
      <c r="S1025">
        <v>0</v>
      </c>
    </row>
    <row r="1026" spans="1:19" ht="14.25">
      <c r="A1026">
        <v>25</v>
      </c>
      <c r="B1026" t="s">
        <v>204</v>
      </c>
      <c r="C1026" s="1036" t="s">
        <v>133</v>
      </c>
      <c r="D1026" t="s">
        <v>104</v>
      </c>
      <c r="E1026" t="s">
        <v>168</v>
      </c>
      <c r="F1026" t="s">
        <v>205</v>
      </c>
      <c r="G1026">
        <v>11</v>
      </c>
      <c r="H1026" t="s">
        <v>144</v>
      </c>
      <c r="I1026">
        <v>1</v>
      </c>
      <c r="J1026">
        <v>0</v>
      </c>
      <c r="L1026" s="1015">
        <v>0</v>
      </c>
      <c r="N1026">
        <v>0</v>
      </c>
      <c r="O1026">
        <v>0</v>
      </c>
      <c r="P1026" t="e">
        <v>#DIV/0!</v>
      </c>
      <c r="Q1026" t="s">
        <v>105</v>
      </c>
      <c r="R1026">
        <v>0</v>
      </c>
      <c r="S1026">
        <v>0</v>
      </c>
    </row>
    <row r="1027" spans="1:19" ht="14.25">
      <c r="A1027">
        <v>26</v>
      </c>
      <c r="B1027" t="s">
        <v>206</v>
      </c>
      <c r="C1027" s="1036" t="s">
        <v>133</v>
      </c>
      <c r="D1027" t="s">
        <v>104</v>
      </c>
      <c r="E1027" t="s">
        <v>168</v>
      </c>
      <c r="F1027" t="s">
        <v>207</v>
      </c>
      <c r="G1027">
        <v>11</v>
      </c>
      <c r="H1027" t="s">
        <v>144</v>
      </c>
      <c r="I1027">
        <v>3</v>
      </c>
      <c r="J1027">
        <v>0</v>
      </c>
      <c r="L1027" s="1015">
        <v>0</v>
      </c>
      <c r="N1027">
        <v>0</v>
      </c>
      <c r="O1027">
        <v>0</v>
      </c>
      <c r="P1027" t="e">
        <v>#DIV/0!</v>
      </c>
      <c r="Q1027" t="s">
        <v>107</v>
      </c>
      <c r="R1027">
        <v>0</v>
      </c>
      <c r="S1027">
        <v>0</v>
      </c>
    </row>
    <row r="1028" spans="1:19" ht="14.25">
      <c r="A1028">
        <v>27</v>
      </c>
      <c r="B1028" t="s">
        <v>208</v>
      </c>
      <c r="C1028" s="1036" t="s">
        <v>133</v>
      </c>
      <c r="D1028" t="s">
        <v>104</v>
      </c>
      <c r="E1028" t="s">
        <v>168</v>
      </c>
      <c r="F1028" t="s">
        <v>209</v>
      </c>
      <c r="G1028">
        <v>11</v>
      </c>
      <c r="H1028" t="s">
        <v>144</v>
      </c>
      <c r="I1028">
        <v>1</v>
      </c>
      <c r="J1028">
        <v>0</v>
      </c>
      <c r="L1028" s="1015">
        <v>0</v>
      </c>
      <c r="N1028">
        <v>0</v>
      </c>
      <c r="O1028">
        <v>0</v>
      </c>
      <c r="P1028" t="e">
        <v>#DIV/0!</v>
      </c>
      <c r="Q1028" t="s">
        <v>107</v>
      </c>
      <c r="R1028">
        <v>0</v>
      </c>
      <c r="S1028">
        <v>0</v>
      </c>
    </row>
    <row r="1029" spans="1:19" ht="14.25">
      <c r="A1029">
        <v>28</v>
      </c>
      <c r="B1029" t="s">
        <v>210</v>
      </c>
      <c r="C1029" s="1036" t="s">
        <v>133</v>
      </c>
      <c r="D1029" t="s">
        <v>104</v>
      </c>
      <c r="E1029" t="s">
        <v>168</v>
      </c>
      <c r="F1029" t="s">
        <v>211</v>
      </c>
      <c r="G1029">
        <v>11</v>
      </c>
      <c r="H1029" t="s">
        <v>144</v>
      </c>
      <c r="I1029">
        <v>2</v>
      </c>
      <c r="J1029">
        <v>0</v>
      </c>
      <c r="L1029" s="1015">
        <v>0</v>
      </c>
      <c r="N1029">
        <v>0</v>
      </c>
      <c r="O1029">
        <v>0</v>
      </c>
      <c r="P1029" t="e">
        <v>#DIV/0!</v>
      </c>
      <c r="Q1029" t="s">
        <v>105</v>
      </c>
      <c r="R1029">
        <v>0</v>
      </c>
      <c r="S1029">
        <v>0</v>
      </c>
    </row>
    <row r="1030" spans="1:19" ht="14.25">
      <c r="A1030">
        <v>29</v>
      </c>
      <c r="B1030" t="s">
        <v>212</v>
      </c>
      <c r="C1030" s="1036" t="s">
        <v>133</v>
      </c>
      <c r="D1030" t="s">
        <v>104</v>
      </c>
      <c r="E1030" t="s">
        <v>168</v>
      </c>
      <c r="F1030" t="s">
        <v>213</v>
      </c>
      <c r="G1030">
        <v>11</v>
      </c>
      <c r="H1030" t="s">
        <v>144</v>
      </c>
      <c r="I1030">
        <v>1</v>
      </c>
      <c r="J1030">
        <v>0</v>
      </c>
      <c r="L1030" s="1015">
        <v>0</v>
      </c>
      <c r="N1030">
        <v>0</v>
      </c>
      <c r="O1030">
        <v>0</v>
      </c>
      <c r="P1030" t="e">
        <v>#DIV/0!</v>
      </c>
      <c r="Q1030" t="s">
        <v>105</v>
      </c>
      <c r="R1030">
        <v>0</v>
      </c>
      <c r="S1030">
        <v>0</v>
      </c>
    </row>
    <row r="1031" spans="1:19" ht="14.25">
      <c r="A1031">
        <v>30</v>
      </c>
      <c r="B1031" t="s">
        <v>214</v>
      </c>
      <c r="C1031" s="1036" t="s">
        <v>133</v>
      </c>
      <c r="D1031" t="s">
        <v>104</v>
      </c>
      <c r="E1031" t="s">
        <v>168</v>
      </c>
      <c r="F1031" t="s">
        <v>215</v>
      </c>
      <c r="G1031">
        <v>11</v>
      </c>
      <c r="H1031" t="s">
        <v>144</v>
      </c>
      <c r="I1031">
        <v>2</v>
      </c>
      <c r="J1031">
        <v>1</v>
      </c>
      <c r="L1031" s="1015">
        <v>0.5</v>
      </c>
      <c r="N1031">
        <v>0</v>
      </c>
      <c r="O1031">
        <v>0</v>
      </c>
      <c r="P1031" t="e">
        <v>#DIV/0!</v>
      </c>
      <c r="Q1031" t="s">
        <v>107</v>
      </c>
      <c r="R1031">
        <v>-1</v>
      </c>
      <c r="S1031">
        <v>0</v>
      </c>
    </row>
    <row r="1032" spans="1:19" ht="14.25">
      <c r="A1032">
        <v>31</v>
      </c>
      <c r="B1032" t="s">
        <v>216</v>
      </c>
      <c r="C1032" s="1036" t="s">
        <v>133</v>
      </c>
      <c r="D1032" t="s">
        <v>104</v>
      </c>
      <c r="E1032" t="s">
        <v>168</v>
      </c>
      <c r="F1032" t="s">
        <v>217</v>
      </c>
      <c r="G1032">
        <v>11</v>
      </c>
      <c r="H1032" t="s">
        <v>144</v>
      </c>
      <c r="I1032">
        <v>13</v>
      </c>
      <c r="J1032">
        <v>6</v>
      </c>
      <c r="L1032" s="1015">
        <v>0.46153846153846156</v>
      </c>
      <c r="N1032">
        <v>0</v>
      </c>
      <c r="O1032">
        <v>0</v>
      </c>
      <c r="P1032" t="e">
        <v>#DIV/0!</v>
      </c>
      <c r="Q1032" t="s">
        <v>105</v>
      </c>
      <c r="R1032">
        <v>-6</v>
      </c>
      <c r="S1032">
        <v>0</v>
      </c>
    </row>
    <row r="1033" spans="1:19" ht="14.25">
      <c r="A1033">
        <v>32</v>
      </c>
      <c r="B1033" t="s">
        <v>218</v>
      </c>
      <c r="C1033" s="1036" t="s">
        <v>133</v>
      </c>
      <c r="D1033" t="s">
        <v>104</v>
      </c>
      <c r="E1033" t="s">
        <v>157</v>
      </c>
      <c r="F1033" t="s">
        <v>219</v>
      </c>
      <c r="G1033">
        <v>11</v>
      </c>
      <c r="H1033" t="s">
        <v>144</v>
      </c>
      <c r="I1033">
        <v>1</v>
      </c>
      <c r="J1033">
        <v>0</v>
      </c>
      <c r="L1033" s="1015">
        <v>0</v>
      </c>
      <c r="N1033">
        <v>0</v>
      </c>
      <c r="O1033">
        <v>0</v>
      </c>
      <c r="P1033" t="e">
        <v>#DIV/0!</v>
      </c>
      <c r="Q1033" t="s">
        <v>105</v>
      </c>
      <c r="R1033">
        <v>0</v>
      </c>
      <c r="S1033">
        <v>0</v>
      </c>
    </row>
    <row r="1034" spans="1:19" ht="14.25">
      <c r="A1034">
        <v>33</v>
      </c>
      <c r="B1034" t="s">
        <v>220</v>
      </c>
      <c r="C1034" s="1036" t="s">
        <v>133</v>
      </c>
      <c r="D1034" t="s">
        <v>104</v>
      </c>
      <c r="E1034" t="s">
        <v>155</v>
      </c>
      <c r="F1034" t="s">
        <v>221</v>
      </c>
      <c r="G1034">
        <v>11</v>
      </c>
      <c r="H1034" t="s">
        <v>144</v>
      </c>
      <c r="I1034">
        <v>8</v>
      </c>
      <c r="J1034">
        <v>6</v>
      </c>
      <c r="L1034" s="1015">
        <v>0.75</v>
      </c>
      <c r="N1034">
        <v>1</v>
      </c>
      <c r="O1034">
        <v>0</v>
      </c>
      <c r="P1034">
        <v>0</v>
      </c>
      <c r="Q1034" t="s">
        <v>105</v>
      </c>
      <c r="R1034">
        <v>-6</v>
      </c>
      <c r="S1034">
        <v>-1</v>
      </c>
    </row>
    <row r="1035" spans="1:19" ht="14.25">
      <c r="A1035">
        <v>34</v>
      </c>
      <c r="B1035" t="s">
        <v>222</v>
      </c>
      <c r="C1035" s="1036" t="s">
        <v>133</v>
      </c>
      <c r="D1035" t="s">
        <v>104</v>
      </c>
      <c r="E1035" t="s">
        <v>168</v>
      </c>
      <c r="F1035" t="s">
        <v>223</v>
      </c>
      <c r="G1035">
        <v>11</v>
      </c>
      <c r="H1035" t="s">
        <v>144</v>
      </c>
      <c r="I1035">
        <v>1</v>
      </c>
      <c r="J1035">
        <v>0</v>
      </c>
      <c r="L1035" s="1015">
        <v>0</v>
      </c>
      <c r="N1035">
        <v>0</v>
      </c>
      <c r="O1035">
        <v>0</v>
      </c>
      <c r="P1035" t="e">
        <v>#DIV/0!</v>
      </c>
      <c r="Q1035" t="s">
        <v>105</v>
      </c>
      <c r="R1035">
        <v>0</v>
      </c>
      <c r="S1035">
        <v>0</v>
      </c>
    </row>
    <row r="1036" spans="1:19" ht="14.25">
      <c r="A1036">
        <v>35</v>
      </c>
      <c r="B1036" t="s">
        <v>224</v>
      </c>
      <c r="C1036" s="1036" t="s">
        <v>133</v>
      </c>
      <c r="D1036" t="s">
        <v>104</v>
      </c>
      <c r="E1036" t="s">
        <v>225</v>
      </c>
      <c r="F1036" t="s">
        <v>226</v>
      </c>
      <c r="G1036">
        <v>11</v>
      </c>
      <c r="H1036" t="s">
        <v>144</v>
      </c>
      <c r="I1036">
        <v>4</v>
      </c>
      <c r="J1036">
        <v>3</v>
      </c>
      <c r="L1036" s="1015">
        <v>0.75</v>
      </c>
      <c r="N1036">
        <v>0</v>
      </c>
      <c r="O1036">
        <v>0</v>
      </c>
      <c r="P1036" t="e">
        <v>#DIV/0!</v>
      </c>
      <c r="Q1036" t="s">
        <v>105</v>
      </c>
      <c r="R1036">
        <v>-2</v>
      </c>
      <c r="S1036">
        <v>0</v>
      </c>
    </row>
    <row r="1037" spans="1:19" ht="14.25">
      <c r="A1037">
        <v>36</v>
      </c>
      <c r="B1037" t="s">
        <v>227</v>
      </c>
      <c r="C1037" s="1036" t="s">
        <v>133</v>
      </c>
      <c r="D1037" t="s">
        <v>104</v>
      </c>
      <c r="E1037" t="s">
        <v>225</v>
      </c>
      <c r="F1037" t="s">
        <v>228</v>
      </c>
      <c r="G1037">
        <v>11</v>
      </c>
      <c r="H1037" t="s">
        <v>144</v>
      </c>
      <c r="I1037">
        <v>1</v>
      </c>
      <c r="J1037">
        <v>0</v>
      </c>
      <c r="L1037" s="1015">
        <v>0</v>
      </c>
      <c r="N1037">
        <v>0</v>
      </c>
      <c r="O1037">
        <v>0</v>
      </c>
      <c r="P1037" t="e">
        <v>#DIV/0!</v>
      </c>
      <c r="Q1037" t="s">
        <v>105</v>
      </c>
      <c r="R1037">
        <v>0</v>
      </c>
      <c r="S1037">
        <v>0</v>
      </c>
    </row>
    <row r="1038" spans="1:19" ht="14.25">
      <c r="A1038">
        <v>37</v>
      </c>
      <c r="B1038" t="s">
        <v>229</v>
      </c>
      <c r="C1038" s="1036" t="s">
        <v>133</v>
      </c>
      <c r="D1038" t="s">
        <v>104</v>
      </c>
      <c r="E1038" t="s">
        <v>225</v>
      </c>
      <c r="F1038" t="s">
        <v>230</v>
      </c>
      <c r="G1038">
        <v>11</v>
      </c>
      <c r="H1038" t="s">
        <v>144</v>
      </c>
      <c r="I1038">
        <v>2</v>
      </c>
      <c r="J1038">
        <v>1</v>
      </c>
      <c r="L1038" s="1015">
        <v>0.5</v>
      </c>
      <c r="N1038">
        <v>0</v>
      </c>
      <c r="O1038">
        <v>0</v>
      </c>
      <c r="P1038" t="e">
        <v>#DIV/0!</v>
      </c>
      <c r="Q1038" t="s">
        <v>105</v>
      </c>
      <c r="R1038">
        <v>-1</v>
      </c>
      <c r="S1038">
        <v>0</v>
      </c>
    </row>
    <row r="1039" spans="1:19" ht="14.25">
      <c r="A1039">
        <v>38</v>
      </c>
      <c r="B1039" t="s">
        <v>231</v>
      </c>
      <c r="C1039" s="1036" t="s">
        <v>133</v>
      </c>
      <c r="D1039" t="s">
        <v>104</v>
      </c>
      <c r="E1039" t="s">
        <v>225</v>
      </c>
      <c r="F1039" t="s">
        <v>232</v>
      </c>
      <c r="G1039">
        <v>11</v>
      </c>
      <c r="H1039" t="s">
        <v>144</v>
      </c>
      <c r="I1039">
        <v>1</v>
      </c>
      <c r="J1039">
        <v>0</v>
      </c>
      <c r="L1039" s="1015">
        <v>0</v>
      </c>
      <c r="N1039">
        <v>0</v>
      </c>
      <c r="O1039">
        <v>0</v>
      </c>
      <c r="P1039" t="e">
        <v>#DIV/0!</v>
      </c>
      <c r="Q1039" t="s">
        <v>105</v>
      </c>
      <c r="R1039">
        <v>0</v>
      </c>
      <c r="S1039">
        <v>0</v>
      </c>
    </row>
    <row r="1040" spans="1:19" ht="14.25">
      <c r="A1040">
        <v>39</v>
      </c>
      <c r="B1040" t="s">
        <v>233</v>
      </c>
      <c r="C1040" s="1036" t="s">
        <v>133</v>
      </c>
      <c r="D1040" t="s">
        <v>104</v>
      </c>
      <c r="E1040" t="s">
        <v>176</v>
      </c>
      <c r="F1040" t="s">
        <v>234</v>
      </c>
      <c r="G1040">
        <v>11</v>
      </c>
      <c r="H1040" t="s">
        <v>144</v>
      </c>
      <c r="I1040">
        <v>1</v>
      </c>
      <c r="J1040">
        <v>0</v>
      </c>
      <c r="L1040" s="1015">
        <v>0</v>
      </c>
      <c r="N1040">
        <v>0</v>
      </c>
      <c r="O1040">
        <v>0</v>
      </c>
      <c r="P1040" t="e">
        <v>#DIV/0!</v>
      </c>
      <c r="Q1040" t="s">
        <v>105</v>
      </c>
      <c r="R1040">
        <v>0</v>
      </c>
      <c r="S1040">
        <v>0</v>
      </c>
    </row>
    <row r="1041" spans="1:19" ht="14.25">
      <c r="A1041">
        <v>40</v>
      </c>
      <c r="B1041" t="s">
        <v>235</v>
      </c>
      <c r="C1041" s="1036" t="s">
        <v>133</v>
      </c>
      <c r="D1041" t="s">
        <v>104</v>
      </c>
      <c r="E1041" t="s">
        <v>236</v>
      </c>
      <c r="F1041" t="s">
        <v>237</v>
      </c>
      <c r="G1041">
        <v>11</v>
      </c>
      <c r="H1041" t="s">
        <v>144</v>
      </c>
      <c r="I1041">
        <v>2</v>
      </c>
      <c r="J1041">
        <v>1</v>
      </c>
      <c r="L1041" s="1015">
        <v>0.5</v>
      </c>
      <c r="N1041">
        <v>0</v>
      </c>
      <c r="O1041">
        <v>0</v>
      </c>
      <c r="P1041" t="e">
        <v>#DIV/0!</v>
      </c>
      <c r="Q1041" t="s">
        <v>107</v>
      </c>
      <c r="R1041">
        <v>-1</v>
      </c>
      <c r="S1041">
        <v>0</v>
      </c>
    </row>
    <row r="1042" spans="1:19" ht="14.25">
      <c r="A1042">
        <v>41</v>
      </c>
      <c r="B1042" t="s">
        <v>238</v>
      </c>
      <c r="C1042" s="1036" t="s">
        <v>133</v>
      </c>
      <c r="D1042" t="s">
        <v>104</v>
      </c>
      <c r="E1042" t="s">
        <v>168</v>
      </c>
      <c r="F1042" t="s">
        <v>239</v>
      </c>
      <c r="G1042">
        <v>11</v>
      </c>
      <c r="H1042" t="s">
        <v>144</v>
      </c>
      <c r="I1042">
        <v>1</v>
      </c>
      <c r="J1042">
        <v>0</v>
      </c>
      <c r="L1042" s="1015">
        <v>0</v>
      </c>
      <c r="N1042">
        <v>0</v>
      </c>
      <c r="O1042">
        <v>0</v>
      </c>
      <c r="P1042" t="e">
        <v>#DIV/0!</v>
      </c>
      <c r="Q1042" t="s">
        <v>107</v>
      </c>
      <c r="R1042">
        <v>0</v>
      </c>
      <c r="S1042">
        <v>0</v>
      </c>
    </row>
    <row r="1043" spans="1:19" ht="14.25">
      <c r="A1043">
        <v>42</v>
      </c>
      <c r="B1043" t="s">
        <v>240</v>
      </c>
      <c r="C1043" s="1036" t="s">
        <v>133</v>
      </c>
      <c r="D1043" t="s">
        <v>104</v>
      </c>
      <c r="E1043" t="s">
        <v>225</v>
      </c>
      <c r="F1043" t="s">
        <v>241</v>
      </c>
      <c r="G1043">
        <v>11</v>
      </c>
      <c r="H1043" t="s">
        <v>144</v>
      </c>
      <c r="I1043">
        <v>2</v>
      </c>
      <c r="J1043">
        <v>1</v>
      </c>
      <c r="L1043" s="1015">
        <v>0.5</v>
      </c>
      <c r="N1043">
        <v>0</v>
      </c>
      <c r="O1043">
        <v>0</v>
      </c>
      <c r="P1043" t="e">
        <v>#DIV/0!</v>
      </c>
      <c r="Q1043" t="s">
        <v>107</v>
      </c>
      <c r="R1043">
        <v>0</v>
      </c>
      <c r="S1043">
        <v>0</v>
      </c>
    </row>
    <row r="1044" spans="1:19" ht="14.25">
      <c r="A1044">
        <v>43</v>
      </c>
      <c r="B1044" t="s">
        <v>242</v>
      </c>
      <c r="C1044" s="1036" t="s">
        <v>133</v>
      </c>
      <c r="D1044" t="s">
        <v>104</v>
      </c>
      <c r="E1044" t="s">
        <v>225</v>
      </c>
      <c r="F1044" t="s">
        <v>243</v>
      </c>
      <c r="G1044">
        <v>11</v>
      </c>
      <c r="H1044" t="s">
        <v>144</v>
      </c>
      <c r="I1044">
        <v>2</v>
      </c>
      <c r="J1044">
        <v>1</v>
      </c>
      <c r="L1044" s="1015">
        <v>0.5</v>
      </c>
      <c r="N1044">
        <v>0</v>
      </c>
      <c r="O1044">
        <v>0</v>
      </c>
      <c r="P1044" t="e">
        <v>#DIV/0!</v>
      </c>
      <c r="Q1044" t="s">
        <v>107</v>
      </c>
      <c r="R1044">
        <v>-1</v>
      </c>
      <c r="S1044">
        <v>0</v>
      </c>
    </row>
    <row r="1045" spans="1:19" ht="14.25">
      <c r="A1045">
        <v>44</v>
      </c>
      <c r="B1045" t="s">
        <v>244</v>
      </c>
      <c r="C1045" s="1036" t="s">
        <v>133</v>
      </c>
      <c r="D1045" t="s">
        <v>104</v>
      </c>
      <c r="E1045" t="s">
        <v>225</v>
      </c>
      <c r="F1045" t="s">
        <v>245</v>
      </c>
      <c r="G1045">
        <v>11</v>
      </c>
      <c r="H1045" t="s">
        <v>144</v>
      </c>
      <c r="I1045">
        <v>1</v>
      </c>
      <c r="J1045">
        <v>0</v>
      </c>
      <c r="L1045" s="1015">
        <v>0</v>
      </c>
      <c r="N1045">
        <v>0</v>
      </c>
      <c r="O1045">
        <v>0</v>
      </c>
      <c r="P1045" t="e">
        <v>#DIV/0!</v>
      </c>
      <c r="Q1045" t="s">
        <v>107</v>
      </c>
      <c r="R1045">
        <v>0</v>
      </c>
      <c r="S1045">
        <v>0</v>
      </c>
    </row>
    <row r="1046" spans="1:19" ht="14.25">
      <c r="A1046">
        <v>45</v>
      </c>
      <c r="B1046" t="s">
        <v>246</v>
      </c>
      <c r="C1046" s="1036" t="s">
        <v>133</v>
      </c>
      <c r="D1046" t="s">
        <v>104</v>
      </c>
      <c r="E1046" t="s">
        <v>176</v>
      </c>
      <c r="F1046" t="s">
        <v>247</v>
      </c>
      <c r="G1046">
        <v>11</v>
      </c>
      <c r="H1046" t="s">
        <v>144</v>
      </c>
      <c r="I1046">
        <v>1</v>
      </c>
      <c r="J1046">
        <v>0</v>
      </c>
      <c r="L1046" s="1015">
        <v>0</v>
      </c>
      <c r="N1046">
        <v>0</v>
      </c>
      <c r="O1046">
        <v>0</v>
      </c>
      <c r="P1046" t="e">
        <v>#DIV/0!</v>
      </c>
      <c r="Q1046" t="s">
        <v>107</v>
      </c>
      <c r="R1046">
        <v>0</v>
      </c>
      <c r="S1046">
        <v>0</v>
      </c>
    </row>
    <row r="1047" spans="1:19" ht="14.25">
      <c r="A1047">
        <v>46</v>
      </c>
      <c r="B1047" t="s">
        <v>248</v>
      </c>
      <c r="C1047" s="1036" t="s">
        <v>133</v>
      </c>
      <c r="D1047" t="s">
        <v>104</v>
      </c>
      <c r="E1047" t="s">
        <v>236</v>
      </c>
      <c r="F1047" t="s">
        <v>249</v>
      </c>
      <c r="G1047">
        <v>11</v>
      </c>
      <c r="H1047" t="s">
        <v>144</v>
      </c>
      <c r="I1047">
        <v>2</v>
      </c>
      <c r="J1047">
        <v>1</v>
      </c>
      <c r="L1047" s="1015">
        <v>0.5</v>
      </c>
      <c r="N1047">
        <v>1</v>
      </c>
      <c r="O1047">
        <v>0</v>
      </c>
      <c r="P1047">
        <v>0</v>
      </c>
      <c r="Q1047" t="s">
        <v>107</v>
      </c>
      <c r="R1047">
        <v>-1</v>
      </c>
      <c r="S1047">
        <v>-1</v>
      </c>
    </row>
    <row r="1048" spans="1:19" ht="14.25">
      <c r="A1048">
        <v>47</v>
      </c>
      <c r="B1048" t="s">
        <v>250</v>
      </c>
      <c r="C1048" s="1036" t="s">
        <v>133</v>
      </c>
      <c r="D1048" t="s">
        <v>104</v>
      </c>
      <c r="E1048" t="s">
        <v>236</v>
      </c>
      <c r="F1048" t="s">
        <v>251</v>
      </c>
      <c r="G1048">
        <v>11</v>
      </c>
      <c r="H1048" t="s">
        <v>144</v>
      </c>
      <c r="I1048">
        <v>1</v>
      </c>
      <c r="J1048">
        <v>1</v>
      </c>
      <c r="L1048" s="1015">
        <v>1</v>
      </c>
      <c r="N1048">
        <v>0</v>
      </c>
      <c r="O1048">
        <v>0</v>
      </c>
      <c r="P1048" t="e">
        <v>#DIV/0!</v>
      </c>
      <c r="Q1048" t="s">
        <v>107</v>
      </c>
      <c r="R1048">
        <v>-1</v>
      </c>
      <c r="S1048">
        <v>0</v>
      </c>
    </row>
    <row r="1049" spans="1:19" ht="14.25">
      <c r="A1049">
        <v>48</v>
      </c>
      <c r="B1049" t="s">
        <v>252</v>
      </c>
      <c r="C1049" s="1036" t="s">
        <v>133</v>
      </c>
      <c r="D1049" t="s">
        <v>104</v>
      </c>
      <c r="E1049" t="s">
        <v>236</v>
      </c>
      <c r="F1049" t="s">
        <v>253</v>
      </c>
      <c r="G1049">
        <v>11</v>
      </c>
      <c r="H1049" t="s">
        <v>144</v>
      </c>
      <c r="I1049">
        <v>2</v>
      </c>
      <c r="J1049">
        <v>1</v>
      </c>
      <c r="L1049" s="1015">
        <v>0.5</v>
      </c>
      <c r="N1049">
        <v>0</v>
      </c>
      <c r="O1049">
        <v>0</v>
      </c>
      <c r="P1049" t="e">
        <v>#DIV/0!</v>
      </c>
      <c r="Q1049" t="s">
        <v>107</v>
      </c>
      <c r="R1049">
        <v>-1</v>
      </c>
      <c r="S1049">
        <v>0</v>
      </c>
    </row>
    <row r="1050" spans="1:19" ht="14.25">
      <c r="A1050">
        <v>49</v>
      </c>
      <c r="B1050" t="s">
        <v>254</v>
      </c>
      <c r="C1050" s="1036" t="s">
        <v>133</v>
      </c>
      <c r="D1050" t="s">
        <v>104</v>
      </c>
      <c r="E1050" t="s">
        <v>225</v>
      </c>
      <c r="F1050" t="s">
        <v>255</v>
      </c>
      <c r="G1050">
        <v>11</v>
      </c>
      <c r="H1050" t="s">
        <v>144</v>
      </c>
      <c r="I1050">
        <v>4</v>
      </c>
      <c r="J1050">
        <v>3</v>
      </c>
      <c r="L1050" s="1015">
        <v>0.75</v>
      </c>
      <c r="N1050">
        <v>0</v>
      </c>
      <c r="O1050">
        <v>0</v>
      </c>
      <c r="P1050" t="e">
        <v>#DIV/0!</v>
      </c>
      <c r="Q1050" t="s">
        <v>109</v>
      </c>
      <c r="R1050">
        <v>-2</v>
      </c>
      <c r="S1050">
        <v>0</v>
      </c>
    </row>
    <row r="1051" spans="1:19" ht="14.25">
      <c r="A1051">
        <v>50</v>
      </c>
      <c r="B1051" t="s">
        <v>256</v>
      </c>
      <c r="C1051" s="1036" t="s">
        <v>133</v>
      </c>
      <c r="D1051" t="s">
        <v>104</v>
      </c>
      <c r="E1051" t="s">
        <v>225</v>
      </c>
      <c r="F1051" t="s">
        <v>257</v>
      </c>
      <c r="G1051">
        <v>11</v>
      </c>
      <c r="H1051" t="s">
        <v>144</v>
      </c>
      <c r="I1051">
        <v>4</v>
      </c>
      <c r="J1051">
        <v>3</v>
      </c>
      <c r="L1051" s="1015">
        <v>0.75</v>
      </c>
      <c r="N1051">
        <v>0</v>
      </c>
      <c r="O1051">
        <v>0</v>
      </c>
      <c r="P1051" t="e">
        <v>#DIV/0!</v>
      </c>
      <c r="Q1051" t="s">
        <v>109</v>
      </c>
      <c r="R1051">
        <v>-2</v>
      </c>
      <c r="S1051">
        <v>0</v>
      </c>
    </row>
    <row r="1052" spans="1:19" ht="14.25">
      <c r="A1052">
        <v>51</v>
      </c>
      <c r="B1052" t="s">
        <v>258</v>
      </c>
      <c r="C1052" s="1036" t="s">
        <v>133</v>
      </c>
      <c r="D1052" t="s">
        <v>104</v>
      </c>
      <c r="E1052" t="s">
        <v>236</v>
      </c>
      <c r="F1052" t="s">
        <v>259</v>
      </c>
      <c r="G1052">
        <v>11</v>
      </c>
      <c r="H1052" t="s">
        <v>144</v>
      </c>
      <c r="I1052">
        <v>4</v>
      </c>
      <c r="J1052">
        <v>3</v>
      </c>
      <c r="L1052" s="1015">
        <v>0.75</v>
      </c>
      <c r="N1052">
        <v>0</v>
      </c>
      <c r="O1052">
        <v>0</v>
      </c>
      <c r="P1052" t="e">
        <v>#DIV/0!</v>
      </c>
      <c r="Q1052" t="s">
        <v>109</v>
      </c>
      <c r="R1052">
        <v>-3</v>
      </c>
      <c r="S1052">
        <v>0</v>
      </c>
    </row>
    <row r="1053" spans="1:19" ht="14.25">
      <c r="A1053">
        <v>52</v>
      </c>
      <c r="B1053" t="s">
        <v>260</v>
      </c>
      <c r="C1053" s="1036" t="s">
        <v>133</v>
      </c>
      <c r="D1053" t="s">
        <v>104</v>
      </c>
      <c r="E1053" t="s">
        <v>225</v>
      </c>
      <c r="F1053" t="s">
        <v>261</v>
      </c>
      <c r="G1053">
        <v>11</v>
      </c>
      <c r="H1053" t="s">
        <v>144</v>
      </c>
      <c r="I1053">
        <v>12</v>
      </c>
      <c r="J1053">
        <v>11</v>
      </c>
      <c r="L1053" s="1015">
        <v>0.91666666666666663</v>
      </c>
      <c r="N1053">
        <v>1</v>
      </c>
      <c r="O1053">
        <v>0</v>
      </c>
      <c r="P1053">
        <v>0</v>
      </c>
      <c r="Q1053" t="s">
        <v>109</v>
      </c>
      <c r="R1053">
        <v>-8</v>
      </c>
      <c r="S1053">
        <v>-1</v>
      </c>
    </row>
    <row r="1054" spans="1:19" ht="14.25">
      <c r="A1054">
        <v>53</v>
      </c>
      <c r="B1054" t="s">
        <v>262</v>
      </c>
      <c r="C1054" s="1036" t="s">
        <v>133</v>
      </c>
      <c r="D1054" t="s">
        <v>104</v>
      </c>
      <c r="E1054" t="s">
        <v>225</v>
      </c>
      <c r="F1054" t="s">
        <v>263</v>
      </c>
      <c r="G1054">
        <v>11</v>
      </c>
      <c r="H1054" t="s">
        <v>144</v>
      </c>
      <c r="I1054">
        <v>2</v>
      </c>
      <c r="J1054">
        <v>1</v>
      </c>
      <c r="L1054" s="1015">
        <v>0.5</v>
      </c>
      <c r="N1054">
        <v>0</v>
      </c>
      <c r="O1054">
        <v>0</v>
      </c>
      <c r="P1054" t="e">
        <v>#DIV/0!</v>
      </c>
      <c r="Q1054" t="s">
        <v>109</v>
      </c>
      <c r="R1054">
        <v>-1</v>
      </c>
      <c r="S1054">
        <v>0</v>
      </c>
    </row>
    <row r="1055" spans="1:19" ht="14.25">
      <c r="A1055">
        <v>54</v>
      </c>
      <c r="B1055" t="s">
        <v>264</v>
      </c>
      <c r="C1055" s="1036" t="s">
        <v>133</v>
      </c>
      <c r="D1055" t="s">
        <v>104</v>
      </c>
      <c r="E1055" t="s">
        <v>225</v>
      </c>
      <c r="F1055" t="s">
        <v>265</v>
      </c>
      <c r="G1055">
        <v>11</v>
      </c>
      <c r="H1055" t="s">
        <v>144</v>
      </c>
      <c r="I1055">
        <v>4</v>
      </c>
      <c r="J1055">
        <v>3</v>
      </c>
      <c r="L1055" s="1015">
        <v>0.75</v>
      </c>
      <c r="N1055">
        <v>0</v>
      </c>
      <c r="O1055">
        <v>0</v>
      </c>
      <c r="P1055" t="e">
        <v>#DIV/0!</v>
      </c>
      <c r="Q1055" t="s">
        <v>109</v>
      </c>
      <c r="R1055">
        <v>-2</v>
      </c>
      <c r="S1055">
        <v>0</v>
      </c>
    </row>
    <row r="1056" spans="1:19" ht="14.25">
      <c r="A1056">
        <v>55</v>
      </c>
      <c r="B1056" t="s">
        <v>266</v>
      </c>
      <c r="C1056" s="1036" t="s">
        <v>133</v>
      </c>
      <c r="D1056" t="s">
        <v>104</v>
      </c>
      <c r="E1056" t="s">
        <v>173</v>
      </c>
      <c r="F1056" t="s">
        <v>267</v>
      </c>
      <c r="G1056">
        <v>11</v>
      </c>
      <c r="H1056" t="s">
        <v>144</v>
      </c>
      <c r="I1056">
        <v>4</v>
      </c>
      <c r="J1056">
        <v>3</v>
      </c>
      <c r="L1056" s="1015">
        <v>0.75</v>
      </c>
      <c r="N1056">
        <v>0</v>
      </c>
      <c r="O1056">
        <v>0</v>
      </c>
      <c r="P1056" t="e">
        <v>#DIV/0!</v>
      </c>
      <c r="Q1056" t="s">
        <v>109</v>
      </c>
      <c r="R1056">
        <v>-2</v>
      </c>
      <c r="S1056">
        <v>0</v>
      </c>
    </row>
    <row r="1057" spans="1:19" ht="14.25">
      <c r="A1057">
        <v>56</v>
      </c>
      <c r="B1057" t="s">
        <v>268</v>
      </c>
      <c r="C1057" s="1036" t="s">
        <v>133</v>
      </c>
      <c r="D1057" t="s">
        <v>104</v>
      </c>
      <c r="E1057" t="s">
        <v>225</v>
      </c>
      <c r="F1057" t="s">
        <v>269</v>
      </c>
      <c r="G1057">
        <v>11</v>
      </c>
      <c r="H1057" t="s">
        <v>144</v>
      </c>
      <c r="I1057">
        <v>4</v>
      </c>
      <c r="J1057">
        <v>3</v>
      </c>
      <c r="L1057" s="1015">
        <v>0.75</v>
      </c>
      <c r="N1057">
        <v>0</v>
      </c>
      <c r="O1057">
        <v>0</v>
      </c>
      <c r="P1057" t="e">
        <v>#DIV/0!</v>
      </c>
      <c r="Q1057" t="s">
        <v>109</v>
      </c>
      <c r="R1057">
        <v>-2</v>
      </c>
      <c r="S1057">
        <v>0</v>
      </c>
    </row>
    <row r="1058" spans="1:19" ht="14.25">
      <c r="A1058">
        <v>57</v>
      </c>
      <c r="B1058" t="s">
        <v>270</v>
      </c>
      <c r="C1058" s="1036" t="s">
        <v>133</v>
      </c>
      <c r="D1058" t="s">
        <v>104</v>
      </c>
      <c r="E1058" t="s">
        <v>236</v>
      </c>
      <c r="F1058" t="s">
        <v>271</v>
      </c>
      <c r="G1058">
        <v>11</v>
      </c>
      <c r="H1058" t="s">
        <v>144</v>
      </c>
      <c r="I1058">
        <v>4</v>
      </c>
      <c r="J1058">
        <v>3</v>
      </c>
      <c r="L1058" s="1015">
        <v>0.75</v>
      </c>
      <c r="N1058">
        <v>0</v>
      </c>
      <c r="O1058">
        <v>0</v>
      </c>
      <c r="P1058" t="e">
        <v>#DIV/0!</v>
      </c>
      <c r="Q1058" t="s">
        <v>109</v>
      </c>
      <c r="R1058">
        <v>-3</v>
      </c>
      <c r="S1058">
        <v>0</v>
      </c>
    </row>
    <row r="1059" spans="1:19" ht="14.25">
      <c r="A1059">
        <v>58</v>
      </c>
      <c r="B1059" t="s">
        <v>272</v>
      </c>
      <c r="C1059" s="1036" t="s">
        <v>133</v>
      </c>
      <c r="D1059" t="s">
        <v>104</v>
      </c>
      <c r="E1059" t="s">
        <v>236</v>
      </c>
      <c r="F1059" t="s">
        <v>273</v>
      </c>
      <c r="G1059">
        <v>11</v>
      </c>
      <c r="H1059" t="s">
        <v>144</v>
      </c>
      <c r="I1059">
        <v>4</v>
      </c>
      <c r="J1059">
        <v>3</v>
      </c>
      <c r="L1059" s="1015">
        <v>0.75</v>
      </c>
      <c r="N1059">
        <v>0</v>
      </c>
      <c r="O1059">
        <v>0</v>
      </c>
      <c r="P1059" t="e">
        <v>#DIV/0!</v>
      </c>
      <c r="Q1059" t="s">
        <v>109</v>
      </c>
      <c r="R1059">
        <v>-3</v>
      </c>
      <c r="S1059">
        <v>0</v>
      </c>
    </row>
    <row r="1060" spans="1:19" ht="14.25">
      <c r="A1060">
        <v>59</v>
      </c>
      <c r="B1060" t="s">
        <v>274</v>
      </c>
      <c r="C1060" s="1036" t="s">
        <v>133</v>
      </c>
      <c r="D1060" t="s">
        <v>104</v>
      </c>
      <c r="E1060" t="s">
        <v>225</v>
      </c>
      <c r="F1060" t="s">
        <v>275</v>
      </c>
      <c r="G1060">
        <v>11</v>
      </c>
      <c r="H1060" t="s">
        <v>144</v>
      </c>
      <c r="I1060">
        <v>2</v>
      </c>
      <c r="J1060">
        <v>1</v>
      </c>
      <c r="L1060" s="1015">
        <v>0.5</v>
      </c>
      <c r="N1060">
        <v>0</v>
      </c>
      <c r="O1060">
        <v>0</v>
      </c>
      <c r="P1060" t="e">
        <v>#DIV/0!</v>
      </c>
      <c r="Q1060" t="s">
        <v>109</v>
      </c>
      <c r="R1060">
        <v>-1</v>
      </c>
      <c r="S1060">
        <v>0</v>
      </c>
    </row>
    <row r="1061" spans="1:19" ht="14.25">
      <c r="A1061">
        <v>60</v>
      </c>
      <c r="B1061" t="s">
        <v>276</v>
      </c>
      <c r="C1061" s="1036" t="s">
        <v>133</v>
      </c>
      <c r="D1061" t="s">
        <v>104</v>
      </c>
      <c r="E1061" t="s">
        <v>236</v>
      </c>
      <c r="F1061" t="s">
        <v>277</v>
      </c>
      <c r="G1061">
        <v>11</v>
      </c>
      <c r="H1061" t="s">
        <v>144</v>
      </c>
      <c r="I1061">
        <v>4</v>
      </c>
      <c r="J1061">
        <v>3</v>
      </c>
      <c r="L1061" s="1015">
        <v>0.75</v>
      </c>
      <c r="N1061">
        <v>0</v>
      </c>
      <c r="O1061">
        <v>0</v>
      </c>
      <c r="P1061" t="e">
        <v>#DIV/0!</v>
      </c>
      <c r="Q1061" t="s">
        <v>109</v>
      </c>
      <c r="R1061">
        <v>-3</v>
      </c>
      <c r="S1061">
        <v>0</v>
      </c>
    </row>
    <row r="1062" spans="1:19" ht="14.25">
      <c r="A1062">
        <v>61</v>
      </c>
      <c r="B1062" t="s">
        <v>278</v>
      </c>
      <c r="C1062" s="1036" t="s">
        <v>133</v>
      </c>
      <c r="D1062" t="s">
        <v>104</v>
      </c>
      <c r="E1062" t="s">
        <v>173</v>
      </c>
      <c r="F1062" t="s">
        <v>279</v>
      </c>
      <c r="G1062">
        <v>11</v>
      </c>
      <c r="H1062" t="s">
        <v>144</v>
      </c>
      <c r="I1062">
        <v>4</v>
      </c>
      <c r="J1062">
        <v>3</v>
      </c>
      <c r="L1062" s="1015">
        <v>0.75</v>
      </c>
      <c r="N1062">
        <v>0</v>
      </c>
      <c r="O1062">
        <v>0</v>
      </c>
      <c r="P1062" t="e">
        <v>#DIV/0!</v>
      </c>
      <c r="Q1062" t="s">
        <v>109</v>
      </c>
      <c r="R1062">
        <v>-3</v>
      </c>
      <c r="S1062">
        <v>0</v>
      </c>
    </row>
    <row r="1063" spans="1:19" ht="14.25">
      <c r="A1063">
        <v>62</v>
      </c>
      <c r="B1063" t="s">
        <v>280</v>
      </c>
      <c r="C1063" s="1036" t="s">
        <v>133</v>
      </c>
      <c r="D1063" t="s">
        <v>104</v>
      </c>
      <c r="E1063" t="s">
        <v>225</v>
      </c>
      <c r="F1063" t="s">
        <v>281</v>
      </c>
      <c r="G1063">
        <v>11</v>
      </c>
      <c r="H1063" t="s">
        <v>144</v>
      </c>
      <c r="I1063">
        <v>4</v>
      </c>
      <c r="J1063">
        <v>3</v>
      </c>
      <c r="L1063" s="1015">
        <v>0.75</v>
      </c>
      <c r="N1063">
        <v>0</v>
      </c>
      <c r="O1063">
        <v>0</v>
      </c>
      <c r="P1063" t="e">
        <v>#DIV/0!</v>
      </c>
      <c r="Q1063" t="s">
        <v>110</v>
      </c>
      <c r="R1063">
        <v>-2</v>
      </c>
      <c r="S1063">
        <v>0</v>
      </c>
    </row>
    <row r="1064" spans="1:19" ht="14.25">
      <c r="A1064">
        <v>63</v>
      </c>
      <c r="B1064" t="s">
        <v>282</v>
      </c>
      <c r="C1064" s="1036" t="s">
        <v>133</v>
      </c>
      <c r="D1064" t="s">
        <v>104</v>
      </c>
      <c r="E1064" t="s">
        <v>225</v>
      </c>
      <c r="F1064" t="s">
        <v>283</v>
      </c>
      <c r="G1064">
        <v>11</v>
      </c>
      <c r="H1064" t="s">
        <v>144</v>
      </c>
      <c r="I1064">
        <v>2</v>
      </c>
      <c r="J1064">
        <v>1</v>
      </c>
      <c r="L1064" s="1015">
        <v>0.5</v>
      </c>
      <c r="N1064">
        <v>0</v>
      </c>
      <c r="O1064">
        <v>0</v>
      </c>
      <c r="P1064" t="e">
        <v>#DIV/0!</v>
      </c>
      <c r="Q1064" t="s">
        <v>110</v>
      </c>
      <c r="R1064">
        <v>-1</v>
      </c>
      <c r="S1064">
        <v>0</v>
      </c>
    </row>
    <row r="1065" spans="1:19" ht="14.25">
      <c r="A1065">
        <v>64</v>
      </c>
      <c r="B1065" t="s">
        <v>284</v>
      </c>
      <c r="C1065" s="1036" t="s">
        <v>133</v>
      </c>
      <c r="D1065" t="s">
        <v>104</v>
      </c>
      <c r="E1065" t="s">
        <v>157</v>
      </c>
      <c r="F1065" t="s">
        <v>285</v>
      </c>
      <c r="G1065">
        <v>11</v>
      </c>
      <c r="H1065" t="s">
        <v>144</v>
      </c>
      <c r="I1065">
        <v>1</v>
      </c>
      <c r="J1065">
        <v>0</v>
      </c>
      <c r="L1065" s="1015">
        <v>0</v>
      </c>
      <c r="N1065">
        <v>0</v>
      </c>
      <c r="O1065">
        <v>0</v>
      </c>
      <c r="P1065" t="e">
        <v>#DIV/0!</v>
      </c>
      <c r="Q1065" t="s">
        <v>110</v>
      </c>
      <c r="R1065">
        <v>0</v>
      </c>
      <c r="S1065">
        <v>0</v>
      </c>
    </row>
    <row r="1066" spans="1:19" ht="14.25">
      <c r="A1066">
        <v>65</v>
      </c>
      <c r="B1066" t="s">
        <v>286</v>
      </c>
      <c r="C1066" s="1036" t="s">
        <v>133</v>
      </c>
      <c r="D1066" t="s">
        <v>104</v>
      </c>
      <c r="E1066" t="s">
        <v>157</v>
      </c>
      <c r="F1066" t="s">
        <v>287</v>
      </c>
      <c r="G1066">
        <v>11</v>
      </c>
      <c r="H1066" t="s">
        <v>144</v>
      </c>
      <c r="I1066">
        <v>7</v>
      </c>
      <c r="J1066">
        <v>6</v>
      </c>
      <c r="L1066" s="1015">
        <v>0.8571428571428571</v>
      </c>
      <c r="N1066">
        <v>0</v>
      </c>
      <c r="O1066">
        <v>0</v>
      </c>
      <c r="P1066" t="e">
        <v>#DIV/0!</v>
      </c>
      <c r="Q1066" t="s">
        <v>110</v>
      </c>
      <c r="R1066">
        <v>-2</v>
      </c>
      <c r="S1066">
        <v>0</v>
      </c>
    </row>
    <row r="1067" spans="1:19" ht="14.25">
      <c r="A1067">
        <v>66</v>
      </c>
      <c r="B1067" t="s">
        <v>288</v>
      </c>
      <c r="C1067" s="1036" t="s">
        <v>133</v>
      </c>
      <c r="D1067" t="s">
        <v>104</v>
      </c>
      <c r="E1067" t="s">
        <v>157</v>
      </c>
      <c r="F1067" t="s">
        <v>289</v>
      </c>
      <c r="G1067">
        <v>11</v>
      </c>
      <c r="H1067" t="s">
        <v>144</v>
      </c>
      <c r="I1067">
        <v>1</v>
      </c>
      <c r="J1067">
        <v>0</v>
      </c>
      <c r="L1067" s="1015">
        <v>0</v>
      </c>
      <c r="N1067">
        <v>0</v>
      </c>
      <c r="O1067">
        <v>0</v>
      </c>
      <c r="P1067" t="e">
        <v>#DIV/0!</v>
      </c>
      <c r="Q1067" t="s">
        <v>110</v>
      </c>
      <c r="R1067">
        <v>0</v>
      </c>
      <c r="S1067">
        <v>0</v>
      </c>
    </row>
    <row r="1068" spans="1:19" ht="14.25">
      <c r="A1068">
        <v>67</v>
      </c>
      <c r="B1068" t="s">
        <v>290</v>
      </c>
      <c r="C1068" s="1036" t="s">
        <v>133</v>
      </c>
      <c r="D1068" t="s">
        <v>104</v>
      </c>
      <c r="E1068" t="s">
        <v>157</v>
      </c>
      <c r="F1068" t="s">
        <v>291</v>
      </c>
      <c r="G1068">
        <v>11</v>
      </c>
      <c r="H1068" t="s">
        <v>144</v>
      </c>
      <c r="I1068">
        <v>7</v>
      </c>
      <c r="J1068">
        <v>6</v>
      </c>
      <c r="L1068" s="1015">
        <v>0.8571428571428571</v>
      </c>
      <c r="N1068">
        <v>0</v>
      </c>
      <c r="O1068">
        <v>0</v>
      </c>
      <c r="P1068" t="e">
        <v>#DIV/0!</v>
      </c>
      <c r="Q1068" t="s">
        <v>110</v>
      </c>
      <c r="R1068">
        <v>-6</v>
      </c>
      <c r="S1068">
        <v>0</v>
      </c>
    </row>
    <row r="1069" spans="1:19" ht="14.25">
      <c r="A1069">
        <v>68</v>
      </c>
      <c r="B1069" t="s">
        <v>292</v>
      </c>
      <c r="C1069" s="1036" t="s">
        <v>133</v>
      </c>
      <c r="D1069" t="s">
        <v>104</v>
      </c>
      <c r="E1069" t="s">
        <v>157</v>
      </c>
      <c r="F1069" t="s">
        <v>293</v>
      </c>
      <c r="G1069">
        <v>11</v>
      </c>
      <c r="H1069" t="s">
        <v>144</v>
      </c>
      <c r="I1069">
        <v>28</v>
      </c>
      <c r="J1069">
        <v>22</v>
      </c>
      <c r="L1069" s="1015">
        <v>0.7857142857142857</v>
      </c>
      <c r="N1069">
        <v>0</v>
      </c>
      <c r="O1069">
        <v>0</v>
      </c>
      <c r="P1069" t="e">
        <v>#DIV/0!</v>
      </c>
      <c r="Q1069" t="s">
        <v>110</v>
      </c>
      <c r="R1069">
        <v>-20</v>
      </c>
      <c r="S1069">
        <v>0</v>
      </c>
    </row>
    <row r="1070" spans="1:19" ht="14.25">
      <c r="A1070">
        <v>69</v>
      </c>
      <c r="B1070" t="s">
        <v>294</v>
      </c>
      <c r="C1070" s="1036" t="s">
        <v>133</v>
      </c>
      <c r="D1070" t="s">
        <v>104</v>
      </c>
      <c r="E1070" t="s">
        <v>157</v>
      </c>
      <c r="F1070" t="s">
        <v>295</v>
      </c>
      <c r="G1070">
        <v>11</v>
      </c>
      <c r="H1070" t="s">
        <v>144</v>
      </c>
      <c r="I1070">
        <v>1</v>
      </c>
      <c r="J1070">
        <v>0</v>
      </c>
      <c r="L1070" s="1015">
        <v>0</v>
      </c>
      <c r="N1070">
        <v>0</v>
      </c>
      <c r="O1070">
        <v>0</v>
      </c>
      <c r="P1070" t="e">
        <v>#DIV/0!</v>
      </c>
      <c r="Q1070" t="s">
        <v>110</v>
      </c>
      <c r="R1070">
        <v>0</v>
      </c>
      <c r="S1070">
        <v>0</v>
      </c>
    </row>
    <row r="1071" spans="1:19" ht="14.25">
      <c r="A1071">
        <v>70</v>
      </c>
      <c r="B1071" t="s">
        <v>296</v>
      </c>
      <c r="C1071" s="1036" t="s">
        <v>133</v>
      </c>
      <c r="D1071" t="s">
        <v>104</v>
      </c>
      <c r="E1071" t="s">
        <v>157</v>
      </c>
      <c r="F1071" t="s">
        <v>297</v>
      </c>
      <c r="G1071">
        <v>11</v>
      </c>
      <c r="H1071" t="s">
        <v>144</v>
      </c>
      <c r="I1071">
        <v>3</v>
      </c>
      <c r="J1071">
        <v>3</v>
      </c>
      <c r="L1071" s="1015">
        <v>1</v>
      </c>
      <c r="N1071">
        <v>0</v>
      </c>
      <c r="O1071">
        <v>0</v>
      </c>
      <c r="P1071" t="e">
        <v>#DIV/0!</v>
      </c>
      <c r="Q1071" t="s">
        <v>110</v>
      </c>
      <c r="R1071">
        <v>-3</v>
      </c>
      <c r="S1071">
        <v>0</v>
      </c>
    </row>
    <row r="1072" spans="1:19" ht="14.25">
      <c r="A1072">
        <v>71</v>
      </c>
      <c r="B1072" t="s">
        <v>298</v>
      </c>
      <c r="C1072" s="1036" t="s">
        <v>133</v>
      </c>
      <c r="D1072" t="s">
        <v>104</v>
      </c>
      <c r="E1072" t="s">
        <v>157</v>
      </c>
      <c r="F1072" t="s">
        <v>299</v>
      </c>
      <c r="G1072">
        <v>11</v>
      </c>
      <c r="H1072" t="s">
        <v>144</v>
      </c>
      <c r="I1072">
        <v>4</v>
      </c>
      <c r="J1072">
        <v>3</v>
      </c>
      <c r="L1072" s="1015">
        <v>0.75</v>
      </c>
      <c r="N1072">
        <v>0</v>
      </c>
      <c r="O1072">
        <v>0</v>
      </c>
      <c r="P1072" t="e">
        <v>#DIV/0!</v>
      </c>
      <c r="Q1072" t="s">
        <v>110</v>
      </c>
      <c r="R1072">
        <v>-3</v>
      </c>
      <c r="S1072">
        <v>0</v>
      </c>
    </row>
    <row r="1073" spans="1:19" ht="14.25">
      <c r="A1073">
        <v>72</v>
      </c>
      <c r="B1073" t="s">
        <v>300</v>
      </c>
      <c r="C1073" s="1036" t="s">
        <v>133</v>
      </c>
      <c r="D1073" t="s">
        <v>104</v>
      </c>
      <c r="E1073" t="s">
        <v>157</v>
      </c>
      <c r="F1073" t="s">
        <v>301</v>
      </c>
      <c r="G1073">
        <v>11</v>
      </c>
      <c r="H1073" t="s">
        <v>144</v>
      </c>
      <c r="I1073">
        <v>1</v>
      </c>
      <c r="J1073">
        <v>1</v>
      </c>
      <c r="L1073" s="1015">
        <v>1</v>
      </c>
      <c r="N1073">
        <v>0</v>
      </c>
      <c r="O1073">
        <v>0</v>
      </c>
      <c r="P1073" t="e">
        <v>#DIV/0!</v>
      </c>
      <c r="Q1073" t="s">
        <v>110</v>
      </c>
      <c r="R1073">
        <v>-1</v>
      </c>
      <c r="S1073">
        <v>0</v>
      </c>
    </row>
    <row r="1074" spans="1:19" ht="14.25">
      <c r="A1074">
        <v>73</v>
      </c>
      <c r="B1074" t="s">
        <v>302</v>
      </c>
      <c r="C1074" s="1036" t="s">
        <v>133</v>
      </c>
      <c r="D1074" t="s">
        <v>104</v>
      </c>
      <c r="E1074" t="s">
        <v>157</v>
      </c>
      <c r="F1074" t="s">
        <v>303</v>
      </c>
      <c r="G1074">
        <v>11</v>
      </c>
      <c r="H1074" t="s">
        <v>144</v>
      </c>
      <c r="I1074">
        <v>1</v>
      </c>
      <c r="J1074">
        <v>1</v>
      </c>
      <c r="L1074" s="1015">
        <v>1</v>
      </c>
      <c r="N1074">
        <v>0</v>
      </c>
      <c r="O1074">
        <v>0</v>
      </c>
      <c r="P1074" t="e">
        <v>#DIV/0!</v>
      </c>
      <c r="Q1074" t="s">
        <v>110</v>
      </c>
      <c r="R1074">
        <v>-1</v>
      </c>
      <c r="S1074">
        <v>0</v>
      </c>
    </row>
    <row r="1075" spans="1:19" ht="14.25">
      <c r="A1075">
        <v>74</v>
      </c>
      <c r="B1075" t="s">
        <v>304</v>
      </c>
      <c r="C1075" s="1036" t="s">
        <v>133</v>
      </c>
      <c r="D1075" t="s">
        <v>104</v>
      </c>
      <c r="E1075" t="s">
        <v>157</v>
      </c>
      <c r="F1075" t="s">
        <v>305</v>
      </c>
      <c r="G1075">
        <v>11</v>
      </c>
      <c r="H1075" t="s">
        <v>144</v>
      </c>
      <c r="I1075">
        <v>8</v>
      </c>
      <c r="J1075">
        <v>6</v>
      </c>
      <c r="L1075" s="1015">
        <v>0.75</v>
      </c>
      <c r="N1075">
        <v>3</v>
      </c>
      <c r="O1075">
        <v>0</v>
      </c>
      <c r="P1075">
        <v>0</v>
      </c>
      <c r="Q1075" t="s">
        <v>110</v>
      </c>
      <c r="R1075">
        <v>-4</v>
      </c>
      <c r="S1075">
        <v>-3</v>
      </c>
    </row>
    <row r="1076" spans="1:19" ht="14.25">
      <c r="A1076">
        <v>75</v>
      </c>
      <c r="B1076" t="s">
        <v>306</v>
      </c>
      <c r="C1076" s="1036" t="s">
        <v>133</v>
      </c>
      <c r="D1076" t="s">
        <v>104</v>
      </c>
      <c r="E1076" t="s">
        <v>157</v>
      </c>
      <c r="F1076" t="s">
        <v>307</v>
      </c>
      <c r="G1076">
        <v>11</v>
      </c>
      <c r="H1076" t="s">
        <v>144</v>
      </c>
      <c r="I1076">
        <v>2</v>
      </c>
      <c r="J1076">
        <v>1</v>
      </c>
      <c r="L1076" s="1015">
        <v>0.5</v>
      </c>
      <c r="N1076">
        <v>0</v>
      </c>
      <c r="O1076">
        <v>0</v>
      </c>
      <c r="P1076" t="e">
        <v>#DIV/0!</v>
      </c>
      <c r="Q1076" t="s">
        <v>110</v>
      </c>
      <c r="R1076">
        <v>-1</v>
      </c>
      <c r="S1076">
        <v>0</v>
      </c>
    </row>
    <row r="1077" spans="1:19" ht="14.25">
      <c r="A1077">
        <v>76</v>
      </c>
      <c r="B1077" t="s">
        <v>308</v>
      </c>
      <c r="C1077" s="1036" t="s">
        <v>133</v>
      </c>
      <c r="D1077" t="s">
        <v>104</v>
      </c>
      <c r="E1077" t="s">
        <v>173</v>
      </c>
      <c r="F1077" t="s">
        <v>309</v>
      </c>
      <c r="G1077">
        <v>11</v>
      </c>
      <c r="H1077" t="s">
        <v>144</v>
      </c>
      <c r="I1077">
        <v>2</v>
      </c>
      <c r="J1077">
        <v>1</v>
      </c>
      <c r="L1077" s="1015">
        <v>0.5</v>
      </c>
      <c r="N1077">
        <v>0</v>
      </c>
      <c r="O1077">
        <v>0</v>
      </c>
      <c r="P1077" t="e">
        <v>#DIV/0!</v>
      </c>
      <c r="Q1077" t="s">
        <v>110</v>
      </c>
      <c r="R1077">
        <v>-1</v>
      </c>
      <c r="S1077">
        <v>0</v>
      </c>
    </row>
    <row r="1078" spans="1:19" ht="14.25">
      <c r="A1078">
        <v>77</v>
      </c>
      <c r="B1078" t="s">
        <v>310</v>
      </c>
      <c r="C1078" s="1036" t="s">
        <v>133</v>
      </c>
      <c r="D1078" t="s">
        <v>104</v>
      </c>
      <c r="E1078" t="s">
        <v>173</v>
      </c>
      <c r="F1078" t="s">
        <v>311</v>
      </c>
      <c r="G1078">
        <v>11</v>
      </c>
      <c r="H1078" t="s">
        <v>144</v>
      </c>
      <c r="I1078">
        <v>10</v>
      </c>
      <c r="J1078">
        <v>5</v>
      </c>
      <c r="L1078" s="1015">
        <v>0.5</v>
      </c>
      <c r="N1078">
        <v>0</v>
      </c>
      <c r="O1078">
        <v>0</v>
      </c>
      <c r="P1078" t="e">
        <v>#DIV/0!</v>
      </c>
      <c r="Q1078" t="s">
        <v>110</v>
      </c>
      <c r="R1078">
        <v>-5</v>
      </c>
      <c r="S1078">
        <v>0</v>
      </c>
    </row>
    <row r="1079" spans="1:19" ht="14.25">
      <c r="A1079">
        <v>78</v>
      </c>
      <c r="B1079" t="s">
        <v>312</v>
      </c>
      <c r="C1079" s="1036" t="s">
        <v>133</v>
      </c>
      <c r="D1079" t="s">
        <v>104</v>
      </c>
      <c r="E1079" t="s">
        <v>173</v>
      </c>
      <c r="F1079" t="s">
        <v>313</v>
      </c>
      <c r="G1079">
        <v>11</v>
      </c>
      <c r="H1079" t="s">
        <v>144</v>
      </c>
      <c r="I1079">
        <v>2</v>
      </c>
      <c r="J1079">
        <v>1</v>
      </c>
      <c r="L1079" s="1015">
        <v>0.5</v>
      </c>
      <c r="N1079">
        <v>0</v>
      </c>
      <c r="O1079">
        <v>0</v>
      </c>
      <c r="P1079" t="e">
        <v>#DIV/0!</v>
      </c>
      <c r="Q1079" t="s">
        <v>110</v>
      </c>
      <c r="R1079">
        <v>-1</v>
      </c>
      <c r="S1079">
        <v>0</v>
      </c>
    </row>
    <row r="1080" spans="1:19" ht="14.25">
      <c r="A1080">
        <v>79</v>
      </c>
      <c r="B1080" t="s">
        <v>314</v>
      </c>
      <c r="C1080" s="1036" t="s">
        <v>133</v>
      </c>
      <c r="D1080" t="s">
        <v>104</v>
      </c>
      <c r="E1080" t="s">
        <v>173</v>
      </c>
      <c r="F1080" t="s">
        <v>315</v>
      </c>
      <c r="G1080">
        <v>11</v>
      </c>
      <c r="H1080" t="s">
        <v>144</v>
      </c>
      <c r="I1080">
        <v>1</v>
      </c>
      <c r="J1080">
        <v>0</v>
      </c>
      <c r="L1080" s="1015">
        <v>0</v>
      </c>
      <c r="N1080">
        <v>0</v>
      </c>
      <c r="O1080">
        <v>0</v>
      </c>
      <c r="P1080" t="e">
        <v>#DIV/0!</v>
      </c>
      <c r="Q1080" t="s">
        <v>110</v>
      </c>
      <c r="R1080">
        <v>0</v>
      </c>
      <c r="S1080">
        <v>0</v>
      </c>
    </row>
    <row r="1081" spans="1:19" ht="14.25">
      <c r="A1081">
        <v>80</v>
      </c>
      <c r="B1081" t="s">
        <v>316</v>
      </c>
      <c r="C1081" s="1036" t="s">
        <v>133</v>
      </c>
      <c r="D1081" t="s">
        <v>104</v>
      </c>
      <c r="E1081" t="s">
        <v>173</v>
      </c>
      <c r="F1081" t="s">
        <v>317</v>
      </c>
      <c r="G1081">
        <v>11</v>
      </c>
      <c r="H1081" t="s">
        <v>144</v>
      </c>
      <c r="I1081">
        <v>2</v>
      </c>
      <c r="J1081">
        <v>1</v>
      </c>
      <c r="L1081" s="1015">
        <v>0.5</v>
      </c>
      <c r="N1081">
        <v>0</v>
      </c>
      <c r="O1081">
        <v>0</v>
      </c>
      <c r="P1081" t="e">
        <v>#DIV/0!</v>
      </c>
      <c r="Q1081" t="s">
        <v>110</v>
      </c>
      <c r="R1081">
        <v>-1</v>
      </c>
      <c r="S1081">
        <v>0</v>
      </c>
    </row>
    <row r="1082" spans="1:19" ht="14.25">
      <c r="A1082">
        <v>81</v>
      </c>
      <c r="B1082" t="s">
        <v>318</v>
      </c>
      <c r="C1082" s="1036" t="s">
        <v>133</v>
      </c>
      <c r="D1082" t="s">
        <v>104</v>
      </c>
      <c r="E1082" t="s">
        <v>173</v>
      </c>
      <c r="F1082" t="s">
        <v>319</v>
      </c>
      <c r="G1082">
        <v>11</v>
      </c>
      <c r="H1082" t="s">
        <v>144</v>
      </c>
      <c r="I1082">
        <v>2</v>
      </c>
      <c r="J1082">
        <v>1</v>
      </c>
      <c r="L1082" s="1015">
        <v>0.5</v>
      </c>
      <c r="N1082">
        <v>0</v>
      </c>
      <c r="O1082">
        <v>0</v>
      </c>
      <c r="P1082" t="e">
        <v>#DIV/0!</v>
      </c>
      <c r="Q1082" t="s">
        <v>110</v>
      </c>
      <c r="R1082">
        <v>-1</v>
      </c>
      <c r="S1082">
        <v>0</v>
      </c>
    </row>
    <row r="1083" spans="1:19" ht="14.25">
      <c r="A1083">
        <v>82</v>
      </c>
      <c r="B1083" t="s">
        <v>320</v>
      </c>
      <c r="C1083" s="1036" t="s">
        <v>133</v>
      </c>
      <c r="D1083" t="s">
        <v>104</v>
      </c>
      <c r="E1083" t="s">
        <v>173</v>
      </c>
      <c r="F1083" t="s">
        <v>321</v>
      </c>
      <c r="G1083">
        <v>11</v>
      </c>
      <c r="H1083" t="s">
        <v>144</v>
      </c>
      <c r="I1083">
        <v>2</v>
      </c>
      <c r="J1083">
        <v>1</v>
      </c>
      <c r="L1083" s="1015">
        <v>0.5</v>
      </c>
      <c r="N1083">
        <v>0</v>
      </c>
      <c r="O1083">
        <v>0</v>
      </c>
      <c r="P1083" t="e">
        <v>#DIV/0!</v>
      </c>
      <c r="Q1083" t="s">
        <v>110</v>
      </c>
      <c r="R1083">
        <v>-1</v>
      </c>
      <c r="S1083">
        <v>0</v>
      </c>
    </row>
    <row r="1084" spans="1:19" ht="14.25">
      <c r="A1084">
        <v>83</v>
      </c>
      <c r="B1084" t="s">
        <v>322</v>
      </c>
      <c r="C1084" s="1036" t="s">
        <v>133</v>
      </c>
      <c r="D1084" t="s">
        <v>104</v>
      </c>
      <c r="E1084" t="s">
        <v>173</v>
      </c>
      <c r="F1084" t="s">
        <v>323</v>
      </c>
      <c r="G1084">
        <v>11</v>
      </c>
      <c r="H1084" t="s">
        <v>144</v>
      </c>
      <c r="I1084">
        <v>2</v>
      </c>
      <c r="J1084">
        <v>1</v>
      </c>
      <c r="L1084" s="1015">
        <v>0.5</v>
      </c>
      <c r="N1084">
        <v>0</v>
      </c>
      <c r="O1084">
        <v>0</v>
      </c>
      <c r="P1084" t="e">
        <v>#DIV/0!</v>
      </c>
      <c r="Q1084" t="s">
        <v>110</v>
      </c>
      <c r="R1084">
        <v>-1</v>
      </c>
      <c r="S1084">
        <v>0</v>
      </c>
    </row>
    <row r="1085" spans="1:19" ht="14.25">
      <c r="A1085">
        <v>84</v>
      </c>
      <c r="B1085" t="s">
        <v>324</v>
      </c>
      <c r="C1085" s="1036" t="s">
        <v>133</v>
      </c>
      <c r="D1085" t="s">
        <v>104</v>
      </c>
      <c r="E1085" t="s">
        <v>173</v>
      </c>
      <c r="F1085" t="s">
        <v>325</v>
      </c>
      <c r="G1085">
        <v>11</v>
      </c>
      <c r="H1085" t="s">
        <v>144</v>
      </c>
      <c r="I1085">
        <v>3</v>
      </c>
      <c r="J1085">
        <v>3</v>
      </c>
      <c r="L1085" s="1015">
        <v>1</v>
      </c>
      <c r="N1085">
        <v>1</v>
      </c>
      <c r="O1085">
        <v>0</v>
      </c>
      <c r="P1085">
        <v>0</v>
      </c>
      <c r="Q1085" t="s">
        <v>110</v>
      </c>
      <c r="R1085">
        <v>-3</v>
      </c>
      <c r="S1085">
        <v>-1</v>
      </c>
    </row>
    <row r="1086" spans="1:19" ht="14.25">
      <c r="A1086">
        <v>85</v>
      </c>
      <c r="B1086" t="s">
        <v>326</v>
      </c>
      <c r="C1086" s="1036" t="s">
        <v>133</v>
      </c>
      <c r="D1086" t="s">
        <v>104</v>
      </c>
      <c r="E1086" t="s">
        <v>173</v>
      </c>
      <c r="F1086" t="s">
        <v>327</v>
      </c>
      <c r="G1086">
        <v>11</v>
      </c>
      <c r="H1086" t="s">
        <v>144</v>
      </c>
      <c r="I1086">
        <v>1</v>
      </c>
      <c r="J1086">
        <v>1</v>
      </c>
      <c r="L1086" s="1015">
        <v>1</v>
      </c>
      <c r="N1086">
        <v>0</v>
      </c>
      <c r="O1086">
        <v>0</v>
      </c>
      <c r="P1086" t="e">
        <v>#DIV/0!</v>
      </c>
      <c r="Q1086" t="s">
        <v>110</v>
      </c>
      <c r="R1086">
        <v>-1</v>
      </c>
      <c r="S1086">
        <v>0</v>
      </c>
    </row>
    <row r="1087" spans="1:19" ht="14.25">
      <c r="A1087">
        <v>86</v>
      </c>
      <c r="B1087" t="s">
        <v>328</v>
      </c>
      <c r="C1087" s="1036" t="s">
        <v>133</v>
      </c>
      <c r="D1087" t="s">
        <v>104</v>
      </c>
      <c r="E1087" t="s">
        <v>173</v>
      </c>
      <c r="F1087" t="s">
        <v>329</v>
      </c>
      <c r="G1087">
        <v>11</v>
      </c>
      <c r="H1087" t="s">
        <v>144</v>
      </c>
      <c r="I1087">
        <v>2</v>
      </c>
      <c r="J1087">
        <v>1</v>
      </c>
      <c r="L1087" s="1015">
        <v>0.5</v>
      </c>
      <c r="N1087">
        <v>0</v>
      </c>
      <c r="O1087">
        <v>0</v>
      </c>
      <c r="P1087" t="e">
        <v>#DIV/0!</v>
      </c>
      <c r="Q1087" t="s">
        <v>110</v>
      </c>
      <c r="R1087">
        <v>-1</v>
      </c>
      <c r="S1087">
        <v>0</v>
      </c>
    </row>
    <row r="1088" spans="1:19" ht="14.25">
      <c r="A1088">
        <v>87</v>
      </c>
      <c r="B1088" t="s">
        <v>330</v>
      </c>
      <c r="C1088" s="1036" t="s">
        <v>133</v>
      </c>
      <c r="D1088" t="s">
        <v>104</v>
      </c>
      <c r="E1088" t="s">
        <v>173</v>
      </c>
      <c r="F1088" t="s">
        <v>331</v>
      </c>
      <c r="G1088">
        <v>11</v>
      </c>
      <c r="H1088" t="s">
        <v>144</v>
      </c>
      <c r="I1088">
        <v>1</v>
      </c>
      <c r="J1088">
        <v>1</v>
      </c>
      <c r="L1088" s="1015">
        <v>1</v>
      </c>
      <c r="N1088">
        <v>0</v>
      </c>
      <c r="O1088">
        <v>0</v>
      </c>
      <c r="P1088" t="e">
        <v>#DIV/0!</v>
      </c>
      <c r="Q1088" t="s">
        <v>110</v>
      </c>
      <c r="R1088">
        <v>-1</v>
      </c>
      <c r="S1088">
        <v>0</v>
      </c>
    </row>
    <row r="1089" spans="1:19" ht="14.25">
      <c r="A1089">
        <v>88</v>
      </c>
      <c r="B1089" t="s">
        <v>332</v>
      </c>
      <c r="C1089" s="1036" t="s">
        <v>133</v>
      </c>
      <c r="D1089" t="s">
        <v>104</v>
      </c>
      <c r="E1089" t="s">
        <v>173</v>
      </c>
      <c r="F1089" t="s">
        <v>333</v>
      </c>
      <c r="G1089">
        <v>11</v>
      </c>
      <c r="H1089" t="s">
        <v>144</v>
      </c>
      <c r="I1089">
        <v>2</v>
      </c>
      <c r="J1089">
        <v>1</v>
      </c>
      <c r="L1089" s="1015">
        <v>0.5</v>
      </c>
      <c r="N1089">
        <v>0</v>
      </c>
      <c r="O1089">
        <v>0</v>
      </c>
      <c r="P1089" t="e">
        <v>#DIV/0!</v>
      </c>
      <c r="Q1089" t="s">
        <v>110</v>
      </c>
      <c r="R1089">
        <v>-1</v>
      </c>
      <c r="S1089">
        <v>0</v>
      </c>
    </row>
    <row r="1090" spans="1:19" ht="14.25">
      <c r="A1090">
        <v>89</v>
      </c>
      <c r="B1090" t="s">
        <v>334</v>
      </c>
      <c r="C1090" s="1036" t="s">
        <v>133</v>
      </c>
      <c r="D1090" t="s">
        <v>104</v>
      </c>
      <c r="E1090" t="s">
        <v>155</v>
      </c>
      <c r="F1090" t="s">
        <v>335</v>
      </c>
      <c r="G1090">
        <v>11</v>
      </c>
      <c r="H1090" t="s">
        <v>144</v>
      </c>
      <c r="I1090">
        <v>2</v>
      </c>
      <c r="J1090">
        <v>2</v>
      </c>
      <c r="L1090" s="1015">
        <v>1</v>
      </c>
      <c r="N1090">
        <v>1</v>
      </c>
      <c r="O1090">
        <v>0</v>
      </c>
      <c r="P1090">
        <v>0</v>
      </c>
      <c r="Q1090" t="s">
        <v>110</v>
      </c>
      <c r="R1090">
        <v>-2</v>
      </c>
      <c r="S1090">
        <v>-1</v>
      </c>
    </row>
    <row r="1091" spans="1:19" ht="14.25">
      <c r="A1091">
        <v>90</v>
      </c>
      <c r="B1091" t="s">
        <v>336</v>
      </c>
      <c r="C1091" s="1036" t="s">
        <v>133</v>
      </c>
      <c r="D1091" t="s">
        <v>104</v>
      </c>
      <c r="E1091" t="s">
        <v>155</v>
      </c>
      <c r="F1091" t="s">
        <v>337</v>
      </c>
      <c r="G1091">
        <v>11</v>
      </c>
      <c r="H1091" t="s">
        <v>144</v>
      </c>
      <c r="I1091">
        <v>4</v>
      </c>
      <c r="J1091">
        <v>4</v>
      </c>
      <c r="L1091" s="1015">
        <v>1</v>
      </c>
      <c r="N1091">
        <v>1</v>
      </c>
      <c r="O1091">
        <v>0</v>
      </c>
      <c r="P1091">
        <v>0</v>
      </c>
      <c r="Q1091" t="s">
        <v>110</v>
      </c>
      <c r="R1091">
        <v>-4</v>
      </c>
      <c r="S1091">
        <v>-1</v>
      </c>
    </row>
    <row r="1092" spans="1:19" ht="14.25">
      <c r="A1092">
        <v>91</v>
      </c>
      <c r="B1092" t="s">
        <v>338</v>
      </c>
      <c r="C1092" s="1036" t="s">
        <v>133</v>
      </c>
      <c r="D1092" t="s">
        <v>104</v>
      </c>
      <c r="E1092" t="s">
        <v>155</v>
      </c>
      <c r="F1092" t="s">
        <v>339</v>
      </c>
      <c r="G1092">
        <v>11</v>
      </c>
      <c r="H1092" t="s">
        <v>144</v>
      </c>
      <c r="I1092">
        <v>2</v>
      </c>
      <c r="J1092">
        <v>2</v>
      </c>
      <c r="L1092" s="1015">
        <v>1</v>
      </c>
      <c r="N1092">
        <v>0</v>
      </c>
      <c r="O1092">
        <v>0</v>
      </c>
      <c r="P1092" t="e">
        <v>#DIV/0!</v>
      </c>
      <c r="Q1092" t="s">
        <v>110</v>
      </c>
      <c r="R1092">
        <v>-2</v>
      </c>
      <c r="S1092">
        <v>0</v>
      </c>
    </row>
    <row r="1093" spans="1:19" ht="14.25">
      <c r="A1093">
        <v>92</v>
      </c>
      <c r="B1093" t="s">
        <v>340</v>
      </c>
      <c r="C1093" s="1036" t="s">
        <v>133</v>
      </c>
      <c r="D1093" t="s">
        <v>104</v>
      </c>
      <c r="E1093" t="s">
        <v>155</v>
      </c>
      <c r="F1093" t="s">
        <v>341</v>
      </c>
      <c r="G1093">
        <v>11</v>
      </c>
      <c r="H1093" t="s">
        <v>144</v>
      </c>
      <c r="I1093">
        <v>3</v>
      </c>
      <c r="J1093">
        <v>3</v>
      </c>
      <c r="L1093" s="1015">
        <v>1</v>
      </c>
      <c r="N1093">
        <v>0</v>
      </c>
      <c r="O1093">
        <v>0</v>
      </c>
      <c r="P1093" t="e">
        <v>#DIV/0!</v>
      </c>
      <c r="Q1093" t="s">
        <v>110</v>
      </c>
      <c r="R1093">
        <v>-3</v>
      </c>
      <c r="S1093">
        <v>0</v>
      </c>
    </row>
    <row r="1094" spans="1:19" ht="14.25">
      <c r="A1094">
        <v>93</v>
      </c>
      <c r="B1094" t="s">
        <v>342</v>
      </c>
      <c r="C1094" s="1036" t="s">
        <v>133</v>
      </c>
      <c r="D1094" t="s">
        <v>104</v>
      </c>
      <c r="E1094" t="s">
        <v>155</v>
      </c>
      <c r="F1094" t="s">
        <v>343</v>
      </c>
      <c r="G1094">
        <v>11</v>
      </c>
      <c r="H1094" t="s">
        <v>144</v>
      </c>
      <c r="I1094">
        <v>2</v>
      </c>
      <c r="J1094">
        <v>1</v>
      </c>
      <c r="L1094" s="1015">
        <v>0.5</v>
      </c>
      <c r="N1094">
        <v>1</v>
      </c>
      <c r="O1094">
        <v>0</v>
      </c>
      <c r="P1094">
        <v>0</v>
      </c>
      <c r="Q1094" t="s">
        <v>110</v>
      </c>
      <c r="R1094">
        <v>-1</v>
      </c>
      <c r="S1094">
        <v>-1</v>
      </c>
    </row>
    <row r="1095" spans="1:19" ht="14.25">
      <c r="A1095">
        <v>94</v>
      </c>
      <c r="B1095" t="s">
        <v>344</v>
      </c>
      <c r="C1095" s="1036" t="s">
        <v>133</v>
      </c>
      <c r="D1095" t="s">
        <v>104</v>
      </c>
      <c r="E1095" t="s">
        <v>155</v>
      </c>
      <c r="F1095" t="s">
        <v>345</v>
      </c>
      <c r="G1095">
        <v>11</v>
      </c>
      <c r="H1095" t="s">
        <v>144</v>
      </c>
      <c r="I1095">
        <v>3</v>
      </c>
      <c r="J1095">
        <v>2</v>
      </c>
      <c r="L1095" s="1015">
        <v>0.66666666666666663</v>
      </c>
      <c r="N1095">
        <v>0</v>
      </c>
      <c r="O1095">
        <v>0</v>
      </c>
      <c r="P1095" t="e">
        <v>#DIV/0!</v>
      </c>
      <c r="Q1095" t="s">
        <v>110</v>
      </c>
      <c r="R1095">
        <v>-2</v>
      </c>
      <c r="S1095">
        <v>0</v>
      </c>
    </row>
    <row r="1096" spans="1:19" ht="14.25">
      <c r="A1096">
        <v>95</v>
      </c>
      <c r="B1096" t="s">
        <v>346</v>
      </c>
      <c r="C1096" s="1036" t="s">
        <v>133</v>
      </c>
      <c r="D1096" t="s">
        <v>104</v>
      </c>
      <c r="E1096" t="s">
        <v>155</v>
      </c>
      <c r="F1096" t="s">
        <v>347</v>
      </c>
      <c r="G1096">
        <v>11</v>
      </c>
      <c r="H1096" t="s">
        <v>144</v>
      </c>
      <c r="I1096">
        <v>2</v>
      </c>
      <c r="J1096">
        <v>1</v>
      </c>
      <c r="L1096" s="1015">
        <v>0.5</v>
      </c>
      <c r="N1096">
        <v>0</v>
      </c>
      <c r="O1096">
        <v>0</v>
      </c>
      <c r="P1096" t="e">
        <v>#DIV/0!</v>
      </c>
      <c r="Q1096" t="s">
        <v>110</v>
      </c>
      <c r="R1096">
        <v>-1</v>
      </c>
      <c r="S1096">
        <v>0</v>
      </c>
    </row>
    <row r="1097" spans="1:19" ht="14.25">
      <c r="A1097">
        <v>96</v>
      </c>
      <c r="B1097" t="s">
        <v>348</v>
      </c>
      <c r="C1097" s="1036" t="s">
        <v>133</v>
      </c>
      <c r="D1097" t="s">
        <v>104</v>
      </c>
      <c r="E1097" t="s">
        <v>155</v>
      </c>
      <c r="F1097" t="s">
        <v>349</v>
      </c>
      <c r="G1097">
        <v>11</v>
      </c>
      <c r="H1097" t="s">
        <v>144</v>
      </c>
      <c r="I1097">
        <v>2</v>
      </c>
      <c r="J1097">
        <v>1</v>
      </c>
      <c r="L1097" s="1015">
        <v>0.5</v>
      </c>
      <c r="N1097">
        <v>0</v>
      </c>
      <c r="O1097">
        <v>0</v>
      </c>
      <c r="P1097" t="e">
        <v>#DIV/0!</v>
      </c>
      <c r="Q1097" t="s">
        <v>110</v>
      </c>
      <c r="R1097">
        <v>-1</v>
      </c>
      <c r="S1097">
        <v>0</v>
      </c>
    </row>
    <row r="1098" spans="1:19" ht="14.25">
      <c r="A1098">
        <v>97</v>
      </c>
      <c r="B1098" t="s">
        <v>350</v>
      </c>
      <c r="C1098" s="1036" t="s">
        <v>133</v>
      </c>
      <c r="D1098" t="s">
        <v>104</v>
      </c>
      <c r="E1098" t="s">
        <v>155</v>
      </c>
      <c r="F1098" t="s">
        <v>351</v>
      </c>
      <c r="G1098">
        <v>11</v>
      </c>
      <c r="H1098" t="s">
        <v>144</v>
      </c>
      <c r="I1098">
        <v>2</v>
      </c>
      <c r="J1098">
        <v>1</v>
      </c>
      <c r="L1098" s="1015">
        <v>0.5</v>
      </c>
      <c r="N1098">
        <v>0</v>
      </c>
      <c r="O1098">
        <v>0</v>
      </c>
      <c r="P1098" t="e">
        <v>#DIV/0!</v>
      </c>
      <c r="Q1098" t="s">
        <v>110</v>
      </c>
      <c r="R1098">
        <v>-1</v>
      </c>
      <c r="S1098">
        <v>0</v>
      </c>
    </row>
    <row r="1099" spans="1:19" ht="14.25">
      <c r="A1099">
        <v>98</v>
      </c>
      <c r="B1099" t="s">
        <v>352</v>
      </c>
      <c r="C1099" s="1036" t="s">
        <v>133</v>
      </c>
      <c r="D1099" t="s">
        <v>104</v>
      </c>
      <c r="E1099" t="s">
        <v>157</v>
      </c>
      <c r="F1099" t="s">
        <v>353</v>
      </c>
      <c r="G1099">
        <v>11</v>
      </c>
      <c r="H1099" t="s">
        <v>144</v>
      </c>
      <c r="I1099">
        <v>1</v>
      </c>
      <c r="J1099">
        <v>0</v>
      </c>
      <c r="L1099" s="1015">
        <v>0</v>
      </c>
      <c r="N1099">
        <v>0</v>
      </c>
      <c r="O1099">
        <v>0</v>
      </c>
      <c r="P1099" t="e">
        <v>#DIV/0!</v>
      </c>
      <c r="Q1099" t="s">
        <v>110</v>
      </c>
      <c r="R1099">
        <v>0</v>
      </c>
      <c r="S1099">
        <v>0</v>
      </c>
    </row>
    <row r="1100" spans="1:19" ht="14.25">
      <c r="A1100">
        <v>99</v>
      </c>
      <c r="B1100" t="s">
        <v>354</v>
      </c>
      <c r="C1100" s="1036" t="s">
        <v>133</v>
      </c>
      <c r="D1100" t="s">
        <v>104</v>
      </c>
      <c r="E1100" t="s">
        <v>168</v>
      </c>
      <c r="F1100" t="s">
        <v>355</v>
      </c>
      <c r="G1100">
        <v>11</v>
      </c>
      <c r="H1100" t="s">
        <v>144</v>
      </c>
      <c r="I1100">
        <v>6</v>
      </c>
      <c r="J1100">
        <v>5</v>
      </c>
      <c r="L1100" s="1015">
        <v>0.83333333333333337</v>
      </c>
      <c r="N1100">
        <v>0</v>
      </c>
      <c r="O1100">
        <v>0</v>
      </c>
      <c r="P1100" t="e">
        <v>#DIV/0!</v>
      </c>
      <c r="Q1100" t="s">
        <v>110</v>
      </c>
      <c r="R1100">
        <v>-4</v>
      </c>
      <c r="S1100">
        <v>0</v>
      </c>
    </row>
    <row r="1101" spans="1:19" ht="14.25">
      <c r="A1101">
        <v>100</v>
      </c>
      <c r="B1101" t="s">
        <v>356</v>
      </c>
      <c r="C1101" s="1036" t="s">
        <v>133</v>
      </c>
      <c r="D1101" t="s">
        <v>104</v>
      </c>
      <c r="E1101" t="s">
        <v>168</v>
      </c>
      <c r="F1101" t="s">
        <v>357</v>
      </c>
      <c r="G1101">
        <v>11</v>
      </c>
      <c r="H1101" t="s">
        <v>144</v>
      </c>
      <c r="I1101">
        <v>2</v>
      </c>
      <c r="J1101">
        <v>2</v>
      </c>
      <c r="L1101" s="1015">
        <v>1</v>
      </c>
      <c r="N1101">
        <v>0</v>
      </c>
      <c r="O1101">
        <v>0</v>
      </c>
      <c r="P1101" t="e">
        <v>#DIV/0!</v>
      </c>
      <c r="Q1101" t="s">
        <v>110</v>
      </c>
      <c r="R1101">
        <v>-1</v>
      </c>
      <c r="S1101">
        <v>0</v>
      </c>
    </row>
    <row r="1102" spans="1:19" ht="14.25">
      <c r="A1102">
        <v>1</v>
      </c>
      <c r="B1102" t="s">
        <v>154</v>
      </c>
      <c r="C1102" s="1036" t="s">
        <v>133</v>
      </c>
      <c r="D1102" t="s">
        <v>104</v>
      </c>
      <c r="E1102" t="s">
        <v>155</v>
      </c>
      <c r="F1102" t="s">
        <v>156</v>
      </c>
      <c r="G1102">
        <v>12</v>
      </c>
      <c r="H1102" t="s">
        <v>145</v>
      </c>
      <c r="I1102">
        <v>2</v>
      </c>
      <c r="J1102">
        <v>2</v>
      </c>
      <c r="L1102" s="1015">
        <v>1</v>
      </c>
      <c r="N1102">
        <v>0</v>
      </c>
      <c r="O1102">
        <v>0</v>
      </c>
      <c r="P1102" t="e">
        <v>#DIV/0!</v>
      </c>
      <c r="Q1102" t="s">
        <v>105</v>
      </c>
      <c r="R1102">
        <v>-2</v>
      </c>
      <c r="S1102">
        <v>0</v>
      </c>
    </row>
    <row r="1103" spans="1:19" ht="14.25">
      <c r="A1103">
        <v>2</v>
      </c>
      <c r="B1103" t="s">
        <v>154</v>
      </c>
      <c r="C1103" s="1036" t="s">
        <v>133</v>
      </c>
      <c r="D1103" t="s">
        <v>104</v>
      </c>
      <c r="E1103" t="s">
        <v>157</v>
      </c>
      <c r="F1103" t="s">
        <v>158</v>
      </c>
      <c r="G1103">
        <v>12</v>
      </c>
      <c r="H1103" t="s">
        <v>145</v>
      </c>
      <c r="I1103">
        <v>1</v>
      </c>
      <c r="J1103">
        <v>1</v>
      </c>
      <c r="L1103" s="1015">
        <v>1</v>
      </c>
      <c r="N1103">
        <v>0</v>
      </c>
      <c r="O1103">
        <v>0</v>
      </c>
      <c r="P1103" t="e">
        <v>#DIV/0!</v>
      </c>
      <c r="Q1103" t="s">
        <v>105</v>
      </c>
      <c r="R1103">
        <v>-1</v>
      </c>
      <c r="S1103">
        <v>0</v>
      </c>
    </row>
    <row r="1104" spans="1:19" ht="14.25">
      <c r="A1104">
        <v>3</v>
      </c>
      <c r="B1104" t="s">
        <v>159</v>
      </c>
      <c r="C1104" s="1036" t="s">
        <v>133</v>
      </c>
      <c r="D1104" t="s">
        <v>104</v>
      </c>
      <c r="E1104" t="s">
        <v>157</v>
      </c>
      <c r="F1104" t="s">
        <v>160</v>
      </c>
      <c r="G1104">
        <v>12</v>
      </c>
      <c r="H1104" t="s">
        <v>145</v>
      </c>
      <c r="I1104">
        <v>2</v>
      </c>
      <c r="J1104">
        <v>2</v>
      </c>
      <c r="L1104" s="1015">
        <v>1</v>
      </c>
      <c r="N1104">
        <v>1</v>
      </c>
      <c r="O1104">
        <v>0</v>
      </c>
      <c r="P1104">
        <v>0</v>
      </c>
      <c r="Q1104" t="s">
        <v>105</v>
      </c>
      <c r="R1104">
        <v>-2</v>
      </c>
      <c r="S1104">
        <v>-1</v>
      </c>
    </row>
    <row r="1105" spans="1:19" ht="14.25">
      <c r="A1105">
        <v>4</v>
      </c>
      <c r="B1105" t="s">
        <v>161</v>
      </c>
      <c r="C1105" s="1036" t="s">
        <v>133</v>
      </c>
      <c r="D1105" t="s">
        <v>104</v>
      </c>
      <c r="E1105" t="s">
        <v>157</v>
      </c>
      <c r="F1105" t="s">
        <v>162</v>
      </c>
      <c r="G1105">
        <v>12</v>
      </c>
      <c r="H1105" t="s">
        <v>145</v>
      </c>
      <c r="I1105">
        <v>2</v>
      </c>
      <c r="J1105">
        <v>2</v>
      </c>
      <c r="L1105" s="1015">
        <v>1</v>
      </c>
      <c r="N1105">
        <v>1</v>
      </c>
      <c r="O1105">
        <v>0</v>
      </c>
      <c r="P1105">
        <v>0</v>
      </c>
      <c r="Q1105" t="s">
        <v>105</v>
      </c>
      <c r="R1105">
        <v>-2</v>
      </c>
      <c r="S1105">
        <v>-1</v>
      </c>
    </row>
    <row r="1106" spans="1:19" ht="14.25">
      <c r="A1106">
        <v>5</v>
      </c>
      <c r="B1106" t="s">
        <v>161</v>
      </c>
      <c r="C1106" s="1036" t="s">
        <v>133</v>
      </c>
      <c r="D1106" t="s">
        <v>104</v>
      </c>
      <c r="E1106" t="s">
        <v>155</v>
      </c>
      <c r="F1106" t="s">
        <v>163</v>
      </c>
      <c r="G1106">
        <v>12</v>
      </c>
      <c r="H1106" t="s">
        <v>145</v>
      </c>
      <c r="I1106">
        <v>2</v>
      </c>
      <c r="J1106">
        <v>2</v>
      </c>
      <c r="L1106" s="1015">
        <v>1</v>
      </c>
      <c r="N1106">
        <v>1</v>
      </c>
      <c r="O1106">
        <v>0</v>
      </c>
      <c r="P1106">
        <v>0</v>
      </c>
      <c r="Q1106" t="s">
        <v>105</v>
      </c>
      <c r="R1106">
        <v>-2</v>
      </c>
      <c r="S1106">
        <v>-1</v>
      </c>
    </row>
    <row r="1107" spans="1:19" ht="14.25">
      <c r="A1107">
        <v>6</v>
      </c>
      <c r="B1107" t="s">
        <v>164</v>
      </c>
      <c r="C1107" s="1036" t="s">
        <v>133</v>
      </c>
      <c r="D1107" t="s">
        <v>104</v>
      </c>
      <c r="E1107" t="s">
        <v>157</v>
      </c>
      <c r="F1107" t="s">
        <v>165</v>
      </c>
      <c r="G1107">
        <v>12</v>
      </c>
      <c r="H1107" t="s">
        <v>145</v>
      </c>
      <c r="I1107">
        <v>6</v>
      </c>
      <c r="J1107">
        <v>6</v>
      </c>
      <c r="L1107" s="1015">
        <v>1</v>
      </c>
      <c r="N1107">
        <v>1</v>
      </c>
      <c r="O1107">
        <v>0</v>
      </c>
      <c r="P1107">
        <v>0</v>
      </c>
      <c r="Q1107" t="s">
        <v>105</v>
      </c>
      <c r="R1107">
        <v>-4</v>
      </c>
      <c r="S1107">
        <v>-1</v>
      </c>
    </row>
    <row r="1108" spans="1:19" ht="14.25">
      <c r="A1108">
        <v>7</v>
      </c>
      <c r="B1108" t="s">
        <v>164</v>
      </c>
      <c r="C1108" s="1036" t="s">
        <v>133</v>
      </c>
      <c r="D1108" t="s">
        <v>104</v>
      </c>
      <c r="E1108" t="s">
        <v>155</v>
      </c>
      <c r="F1108" t="s">
        <v>166</v>
      </c>
      <c r="G1108">
        <v>12</v>
      </c>
      <c r="H1108" t="s">
        <v>145</v>
      </c>
      <c r="I1108">
        <v>1</v>
      </c>
      <c r="J1108">
        <v>1</v>
      </c>
      <c r="L1108" s="1015">
        <v>1</v>
      </c>
      <c r="N1108">
        <v>1</v>
      </c>
      <c r="O1108">
        <v>0</v>
      </c>
      <c r="P1108">
        <v>0</v>
      </c>
      <c r="Q1108" t="s">
        <v>107</v>
      </c>
      <c r="R1108">
        <v>-1</v>
      </c>
      <c r="S1108">
        <v>-1</v>
      </c>
    </row>
    <row r="1109" spans="1:19" ht="14.25">
      <c r="A1109">
        <v>8</v>
      </c>
      <c r="B1109" t="s">
        <v>167</v>
      </c>
      <c r="C1109" s="1036" t="s">
        <v>133</v>
      </c>
      <c r="D1109" t="s">
        <v>104</v>
      </c>
      <c r="E1109" t="s">
        <v>168</v>
      </c>
      <c r="F1109" t="s">
        <v>169</v>
      </c>
      <c r="G1109">
        <v>12</v>
      </c>
      <c r="H1109" t="s">
        <v>145</v>
      </c>
      <c r="I1109">
        <v>2</v>
      </c>
      <c r="J1109">
        <v>2</v>
      </c>
      <c r="L1109" s="1015">
        <v>1</v>
      </c>
      <c r="N1109">
        <v>2</v>
      </c>
      <c r="O1109">
        <v>0</v>
      </c>
      <c r="P1109">
        <v>0</v>
      </c>
      <c r="Q1109" t="s">
        <v>108</v>
      </c>
      <c r="R1109">
        <v>-2</v>
      </c>
      <c r="S1109">
        <v>-2</v>
      </c>
    </row>
    <row r="1110" spans="1:19" ht="14.25">
      <c r="A1110">
        <v>9</v>
      </c>
      <c r="B1110" t="s">
        <v>170</v>
      </c>
      <c r="C1110" s="1036" t="s">
        <v>133</v>
      </c>
      <c r="D1110" t="s">
        <v>104</v>
      </c>
      <c r="E1110" t="s">
        <v>155</v>
      </c>
      <c r="F1110" t="s">
        <v>171</v>
      </c>
      <c r="G1110">
        <v>12</v>
      </c>
      <c r="H1110" t="s">
        <v>145</v>
      </c>
      <c r="I1110">
        <v>1</v>
      </c>
      <c r="J1110">
        <v>1</v>
      </c>
      <c r="L1110" s="1015">
        <v>1</v>
      </c>
      <c r="N1110">
        <v>1</v>
      </c>
      <c r="O1110">
        <v>0</v>
      </c>
      <c r="P1110">
        <v>0</v>
      </c>
      <c r="Q1110" t="s">
        <v>108</v>
      </c>
      <c r="R1110">
        <v>-1</v>
      </c>
      <c r="S1110">
        <v>-1</v>
      </c>
    </row>
    <row r="1111" spans="1:19" ht="14.25">
      <c r="A1111">
        <v>10</v>
      </c>
      <c r="B1111" t="s">
        <v>172</v>
      </c>
      <c r="C1111" s="1036" t="s">
        <v>133</v>
      </c>
      <c r="D1111" t="s">
        <v>104</v>
      </c>
      <c r="E1111" t="s">
        <v>173</v>
      </c>
      <c r="F1111" t="s">
        <v>174</v>
      </c>
      <c r="G1111">
        <v>12</v>
      </c>
      <c r="H1111" t="s">
        <v>145</v>
      </c>
      <c r="I1111">
        <v>1</v>
      </c>
      <c r="J1111">
        <v>1</v>
      </c>
      <c r="L1111" s="1015">
        <v>1</v>
      </c>
      <c r="N1111">
        <v>1</v>
      </c>
      <c r="O1111">
        <v>0</v>
      </c>
      <c r="P1111">
        <v>0</v>
      </c>
      <c r="Q1111" t="s">
        <v>108</v>
      </c>
      <c r="R1111">
        <v>-1</v>
      </c>
      <c r="S1111">
        <v>-1</v>
      </c>
    </row>
    <row r="1112" spans="1:19" ht="14.25">
      <c r="A1112">
        <v>11</v>
      </c>
      <c r="B1112" t="s">
        <v>175</v>
      </c>
      <c r="C1112" s="1036" t="s">
        <v>133</v>
      </c>
      <c r="D1112" t="s">
        <v>104</v>
      </c>
      <c r="E1112" t="s">
        <v>176</v>
      </c>
      <c r="F1112" t="s">
        <v>177</v>
      </c>
      <c r="G1112">
        <v>12</v>
      </c>
      <c r="H1112" t="s">
        <v>145</v>
      </c>
      <c r="I1112">
        <v>1</v>
      </c>
      <c r="J1112">
        <v>1</v>
      </c>
      <c r="L1112" s="1015">
        <v>1</v>
      </c>
      <c r="N1112">
        <v>1</v>
      </c>
      <c r="O1112">
        <v>0</v>
      </c>
      <c r="P1112">
        <v>0</v>
      </c>
      <c r="Q1112" t="s">
        <v>108</v>
      </c>
      <c r="R1112">
        <v>-1</v>
      </c>
      <c r="S1112">
        <v>-1</v>
      </c>
    </row>
    <row r="1113" spans="1:19" ht="14.25">
      <c r="A1113">
        <v>12</v>
      </c>
      <c r="B1113" t="s">
        <v>178</v>
      </c>
      <c r="C1113" s="1036" t="s">
        <v>133</v>
      </c>
      <c r="D1113" t="s">
        <v>104</v>
      </c>
      <c r="E1113" t="s">
        <v>168</v>
      </c>
      <c r="F1113" t="s">
        <v>179</v>
      </c>
      <c r="G1113">
        <v>12</v>
      </c>
      <c r="H1113" t="s">
        <v>145</v>
      </c>
      <c r="I1113">
        <v>1</v>
      </c>
      <c r="J1113">
        <v>1</v>
      </c>
      <c r="L1113" s="1015">
        <v>1</v>
      </c>
      <c r="N1113">
        <v>1</v>
      </c>
      <c r="O1113">
        <v>0</v>
      </c>
      <c r="P1113">
        <v>0</v>
      </c>
      <c r="Q1113" t="s">
        <v>108</v>
      </c>
      <c r="R1113">
        <v>-1</v>
      </c>
      <c r="S1113">
        <v>-1</v>
      </c>
    </row>
    <row r="1114" spans="1:19" ht="14.25">
      <c r="A1114">
        <v>13</v>
      </c>
      <c r="B1114" t="s">
        <v>180</v>
      </c>
      <c r="C1114" s="1036" t="s">
        <v>133</v>
      </c>
      <c r="D1114" t="s">
        <v>104</v>
      </c>
      <c r="E1114" t="s">
        <v>157</v>
      </c>
      <c r="F1114" t="s">
        <v>181</v>
      </c>
      <c r="G1114">
        <v>12</v>
      </c>
      <c r="H1114" t="s">
        <v>145</v>
      </c>
      <c r="I1114">
        <v>2</v>
      </c>
      <c r="J1114">
        <v>2</v>
      </c>
      <c r="L1114" s="1015">
        <v>1</v>
      </c>
      <c r="N1114">
        <v>1</v>
      </c>
      <c r="O1114">
        <v>0</v>
      </c>
      <c r="P1114">
        <v>0</v>
      </c>
      <c r="Q1114" t="s">
        <v>108</v>
      </c>
      <c r="R1114">
        <v>-2</v>
      </c>
      <c r="S1114">
        <v>-1</v>
      </c>
    </row>
    <row r="1115" spans="1:19" ht="14.25">
      <c r="A1115">
        <v>14</v>
      </c>
      <c r="B1115" t="s">
        <v>182</v>
      </c>
      <c r="C1115" s="1036" t="s">
        <v>133</v>
      </c>
      <c r="D1115" t="s">
        <v>104</v>
      </c>
      <c r="E1115" t="s">
        <v>168</v>
      </c>
      <c r="F1115" t="s">
        <v>183</v>
      </c>
      <c r="G1115">
        <v>12</v>
      </c>
      <c r="H1115" t="s">
        <v>145</v>
      </c>
      <c r="I1115">
        <v>1</v>
      </c>
      <c r="J1115">
        <v>1</v>
      </c>
      <c r="L1115" s="1015">
        <v>1</v>
      </c>
      <c r="N1115">
        <v>1</v>
      </c>
      <c r="O1115">
        <v>0</v>
      </c>
      <c r="P1115">
        <v>0</v>
      </c>
      <c r="Q1115" t="s">
        <v>107</v>
      </c>
      <c r="R1115">
        <v>-1</v>
      </c>
      <c r="S1115">
        <v>-1</v>
      </c>
    </row>
    <row r="1116" spans="1:19" ht="14.25">
      <c r="A1116">
        <v>15</v>
      </c>
      <c r="B1116" t="s">
        <v>184</v>
      </c>
      <c r="C1116" s="1036" t="s">
        <v>133</v>
      </c>
      <c r="D1116" t="s">
        <v>104</v>
      </c>
      <c r="E1116" t="s">
        <v>168</v>
      </c>
      <c r="F1116" t="s">
        <v>185</v>
      </c>
      <c r="G1116">
        <v>12</v>
      </c>
      <c r="H1116" t="s">
        <v>145</v>
      </c>
      <c r="I1116">
        <v>4</v>
      </c>
      <c r="J1116">
        <v>4</v>
      </c>
      <c r="L1116" s="1015">
        <v>1</v>
      </c>
      <c r="N1116">
        <v>4</v>
      </c>
      <c r="O1116">
        <v>0</v>
      </c>
      <c r="P1116">
        <v>0</v>
      </c>
      <c r="Q1116" t="s">
        <v>108</v>
      </c>
      <c r="R1116">
        <v>-4</v>
      </c>
      <c r="S1116">
        <v>-4</v>
      </c>
    </row>
    <row r="1117" spans="1:19" ht="14.25">
      <c r="A1117">
        <v>16</v>
      </c>
      <c r="B1117" t="s">
        <v>186</v>
      </c>
      <c r="C1117" s="1036" t="s">
        <v>133</v>
      </c>
      <c r="D1117" t="s">
        <v>104</v>
      </c>
      <c r="E1117" t="s">
        <v>168</v>
      </c>
      <c r="F1117" t="s">
        <v>187</v>
      </c>
      <c r="G1117">
        <v>12</v>
      </c>
      <c r="H1117" t="s">
        <v>145</v>
      </c>
      <c r="I1117">
        <v>1</v>
      </c>
      <c r="J1117">
        <v>1</v>
      </c>
      <c r="L1117" s="1015">
        <v>1</v>
      </c>
      <c r="N1117">
        <v>1</v>
      </c>
      <c r="O1117">
        <v>0</v>
      </c>
      <c r="P1117">
        <v>0</v>
      </c>
      <c r="Q1117" t="s">
        <v>107</v>
      </c>
      <c r="R1117">
        <v>-1</v>
      </c>
      <c r="S1117">
        <v>-1</v>
      </c>
    </row>
    <row r="1118" spans="1:19" ht="14.25">
      <c r="A1118">
        <v>17</v>
      </c>
      <c r="B1118" t="s">
        <v>188</v>
      </c>
      <c r="C1118" s="1036" t="s">
        <v>133</v>
      </c>
      <c r="D1118" t="s">
        <v>104</v>
      </c>
      <c r="E1118" t="s">
        <v>168</v>
      </c>
      <c r="F1118" t="s">
        <v>189</v>
      </c>
      <c r="G1118">
        <v>12</v>
      </c>
      <c r="H1118" t="s">
        <v>145</v>
      </c>
      <c r="I1118">
        <v>2</v>
      </c>
      <c r="J1118">
        <v>2</v>
      </c>
      <c r="L1118" s="1015">
        <v>1</v>
      </c>
      <c r="N1118">
        <v>2</v>
      </c>
      <c r="O1118">
        <v>0</v>
      </c>
      <c r="P1118">
        <v>0</v>
      </c>
      <c r="Q1118" t="s">
        <v>108</v>
      </c>
      <c r="R1118">
        <v>-2</v>
      </c>
      <c r="S1118">
        <v>-2</v>
      </c>
    </row>
    <row r="1119" spans="1:19" ht="14.25">
      <c r="A1119">
        <v>18</v>
      </c>
      <c r="B1119" t="s">
        <v>190</v>
      </c>
      <c r="C1119" s="1036" t="s">
        <v>133</v>
      </c>
      <c r="D1119" t="s">
        <v>104</v>
      </c>
      <c r="E1119" t="s">
        <v>155</v>
      </c>
      <c r="F1119" t="s">
        <v>191</v>
      </c>
      <c r="G1119">
        <v>12</v>
      </c>
      <c r="H1119" t="s">
        <v>145</v>
      </c>
      <c r="I1119">
        <v>2</v>
      </c>
      <c r="J1119">
        <v>2</v>
      </c>
      <c r="L1119" s="1015">
        <v>1</v>
      </c>
      <c r="N1119">
        <v>0</v>
      </c>
      <c r="O1119">
        <v>0</v>
      </c>
      <c r="P1119" t="e">
        <v>#DIV/0!</v>
      </c>
      <c r="Q1119" t="s">
        <v>108</v>
      </c>
      <c r="R1119">
        <v>-2</v>
      </c>
      <c r="S1119">
        <v>0</v>
      </c>
    </row>
    <row r="1120" spans="1:19" ht="14.25">
      <c r="A1120">
        <v>19</v>
      </c>
      <c r="B1120" t="s">
        <v>192</v>
      </c>
      <c r="C1120" s="1036" t="s">
        <v>133</v>
      </c>
      <c r="D1120" t="s">
        <v>104</v>
      </c>
      <c r="E1120" t="s">
        <v>168</v>
      </c>
      <c r="F1120" t="s">
        <v>193</v>
      </c>
      <c r="G1120">
        <v>12</v>
      </c>
      <c r="H1120" t="s">
        <v>145</v>
      </c>
      <c r="I1120">
        <v>1</v>
      </c>
      <c r="J1120">
        <v>1</v>
      </c>
      <c r="L1120" s="1015">
        <v>1</v>
      </c>
      <c r="N1120">
        <v>1</v>
      </c>
      <c r="O1120">
        <v>0</v>
      </c>
      <c r="P1120">
        <v>0</v>
      </c>
      <c r="Q1120" t="s">
        <v>107</v>
      </c>
      <c r="R1120">
        <v>-1</v>
      </c>
      <c r="S1120">
        <v>-1</v>
      </c>
    </row>
    <row r="1121" spans="1:19" ht="14.25">
      <c r="A1121">
        <v>20</v>
      </c>
      <c r="B1121" t="s">
        <v>194</v>
      </c>
      <c r="C1121" s="1036" t="s">
        <v>133</v>
      </c>
      <c r="D1121" t="s">
        <v>104</v>
      </c>
      <c r="E1121" t="s">
        <v>168</v>
      </c>
      <c r="F1121" t="s">
        <v>195</v>
      </c>
      <c r="G1121">
        <v>12</v>
      </c>
      <c r="H1121" t="s">
        <v>145</v>
      </c>
      <c r="I1121">
        <v>1</v>
      </c>
      <c r="J1121">
        <v>1</v>
      </c>
      <c r="L1121" s="1015">
        <v>1</v>
      </c>
      <c r="N1121">
        <v>1</v>
      </c>
      <c r="O1121">
        <v>0</v>
      </c>
      <c r="P1121">
        <v>0</v>
      </c>
      <c r="Q1121" t="s">
        <v>107</v>
      </c>
      <c r="R1121">
        <v>-1</v>
      </c>
      <c r="S1121">
        <v>-1</v>
      </c>
    </row>
    <row r="1122" spans="1:19" ht="14.25">
      <c r="A1122">
        <v>21</v>
      </c>
      <c r="B1122" t="s">
        <v>196</v>
      </c>
      <c r="C1122" s="1036" t="s">
        <v>133</v>
      </c>
      <c r="D1122" t="s">
        <v>104</v>
      </c>
      <c r="E1122" t="s">
        <v>168</v>
      </c>
      <c r="F1122" t="s">
        <v>197</v>
      </c>
      <c r="G1122">
        <v>12</v>
      </c>
      <c r="H1122" t="s">
        <v>145</v>
      </c>
      <c r="I1122">
        <v>2</v>
      </c>
      <c r="J1122">
        <v>2</v>
      </c>
      <c r="L1122" s="1015">
        <v>1</v>
      </c>
      <c r="N1122">
        <v>2</v>
      </c>
      <c r="O1122">
        <v>0</v>
      </c>
      <c r="P1122">
        <v>0</v>
      </c>
      <c r="Q1122" t="s">
        <v>107</v>
      </c>
      <c r="R1122">
        <v>-2</v>
      </c>
      <c r="S1122">
        <v>-2</v>
      </c>
    </row>
    <row r="1123" spans="1:19" ht="14.25">
      <c r="A1123">
        <v>22</v>
      </c>
      <c r="B1123" t="s">
        <v>198</v>
      </c>
      <c r="C1123" s="1036" t="s">
        <v>133</v>
      </c>
      <c r="D1123" t="s">
        <v>104</v>
      </c>
      <c r="E1123" t="s">
        <v>168</v>
      </c>
      <c r="F1123" t="s">
        <v>199</v>
      </c>
      <c r="G1123">
        <v>12</v>
      </c>
      <c r="H1123" t="s">
        <v>145</v>
      </c>
      <c r="I1123">
        <v>2</v>
      </c>
      <c r="J1123">
        <v>2</v>
      </c>
      <c r="L1123" s="1015">
        <v>1</v>
      </c>
      <c r="N1123">
        <v>2</v>
      </c>
      <c r="O1123">
        <v>0</v>
      </c>
      <c r="P1123">
        <v>0</v>
      </c>
      <c r="Q1123" t="s">
        <v>107</v>
      </c>
      <c r="R1123">
        <v>-2</v>
      </c>
      <c r="S1123">
        <v>-2</v>
      </c>
    </row>
    <row r="1124" spans="1:19" ht="14.25">
      <c r="A1124">
        <v>23</v>
      </c>
      <c r="B1124" t="s">
        <v>200</v>
      </c>
      <c r="C1124" s="1036" t="s">
        <v>133</v>
      </c>
      <c r="D1124" t="s">
        <v>104</v>
      </c>
      <c r="E1124" t="s">
        <v>176</v>
      </c>
      <c r="F1124" t="s">
        <v>201</v>
      </c>
      <c r="G1124">
        <v>12</v>
      </c>
      <c r="H1124" t="s">
        <v>145</v>
      </c>
      <c r="I1124">
        <v>2</v>
      </c>
      <c r="J1124">
        <v>2</v>
      </c>
      <c r="L1124" s="1015">
        <v>1</v>
      </c>
      <c r="N1124">
        <v>1</v>
      </c>
      <c r="O1124">
        <v>0</v>
      </c>
      <c r="P1124">
        <v>0</v>
      </c>
      <c r="Q1124" t="s">
        <v>107</v>
      </c>
      <c r="R1124">
        <v>-2</v>
      </c>
      <c r="S1124">
        <v>-1</v>
      </c>
    </row>
    <row r="1125" spans="1:19" ht="14.25">
      <c r="A1125">
        <v>24</v>
      </c>
      <c r="B1125" t="s">
        <v>202</v>
      </c>
      <c r="C1125" s="1036" t="s">
        <v>133</v>
      </c>
      <c r="D1125" t="s">
        <v>104</v>
      </c>
      <c r="E1125" t="s">
        <v>168</v>
      </c>
      <c r="F1125" t="s">
        <v>203</v>
      </c>
      <c r="G1125">
        <v>12</v>
      </c>
      <c r="H1125" t="s">
        <v>145</v>
      </c>
      <c r="I1125">
        <v>1</v>
      </c>
      <c r="J1125">
        <v>1</v>
      </c>
      <c r="L1125" s="1015">
        <v>1</v>
      </c>
      <c r="N1125">
        <v>1</v>
      </c>
      <c r="O1125">
        <v>0</v>
      </c>
      <c r="P1125">
        <v>0</v>
      </c>
      <c r="Q1125" t="s">
        <v>107</v>
      </c>
      <c r="R1125">
        <v>-1</v>
      </c>
      <c r="S1125">
        <v>-1</v>
      </c>
    </row>
    <row r="1126" spans="1:19" ht="14.25">
      <c r="A1126">
        <v>25</v>
      </c>
      <c r="B1126" t="s">
        <v>204</v>
      </c>
      <c r="C1126" s="1036" t="s">
        <v>133</v>
      </c>
      <c r="D1126" t="s">
        <v>104</v>
      </c>
      <c r="E1126" t="s">
        <v>168</v>
      </c>
      <c r="F1126" t="s">
        <v>205</v>
      </c>
      <c r="G1126">
        <v>12</v>
      </c>
      <c r="H1126" t="s">
        <v>145</v>
      </c>
      <c r="I1126">
        <v>1</v>
      </c>
      <c r="J1126">
        <v>1</v>
      </c>
      <c r="L1126" s="1015">
        <v>1</v>
      </c>
      <c r="N1126">
        <v>1</v>
      </c>
      <c r="O1126">
        <v>0</v>
      </c>
      <c r="P1126">
        <v>0</v>
      </c>
      <c r="Q1126" t="s">
        <v>105</v>
      </c>
      <c r="R1126">
        <v>-1</v>
      </c>
      <c r="S1126">
        <v>-1</v>
      </c>
    </row>
    <row r="1127" spans="1:19" ht="14.25">
      <c r="A1127">
        <v>26</v>
      </c>
      <c r="B1127" t="s">
        <v>206</v>
      </c>
      <c r="C1127" s="1036" t="s">
        <v>133</v>
      </c>
      <c r="D1127" t="s">
        <v>104</v>
      </c>
      <c r="E1127" t="s">
        <v>168</v>
      </c>
      <c r="F1127" t="s">
        <v>207</v>
      </c>
      <c r="G1127">
        <v>12</v>
      </c>
      <c r="H1127" t="s">
        <v>145</v>
      </c>
      <c r="I1127">
        <v>3</v>
      </c>
      <c r="J1127">
        <v>3</v>
      </c>
      <c r="L1127" s="1015">
        <v>1</v>
      </c>
      <c r="N1127">
        <v>3</v>
      </c>
      <c r="O1127">
        <v>0</v>
      </c>
      <c r="P1127">
        <v>0</v>
      </c>
      <c r="Q1127" t="s">
        <v>107</v>
      </c>
      <c r="R1127">
        <v>-3</v>
      </c>
      <c r="S1127">
        <v>-3</v>
      </c>
    </row>
    <row r="1128" spans="1:19" ht="14.25">
      <c r="A1128">
        <v>27</v>
      </c>
      <c r="B1128" t="s">
        <v>208</v>
      </c>
      <c r="C1128" s="1036" t="s">
        <v>133</v>
      </c>
      <c r="D1128" t="s">
        <v>104</v>
      </c>
      <c r="E1128" t="s">
        <v>168</v>
      </c>
      <c r="F1128" t="s">
        <v>209</v>
      </c>
      <c r="G1128">
        <v>12</v>
      </c>
      <c r="H1128" t="s">
        <v>145</v>
      </c>
      <c r="I1128">
        <v>1</v>
      </c>
      <c r="J1128">
        <v>1</v>
      </c>
      <c r="L1128" s="1015">
        <v>1</v>
      </c>
      <c r="N1128">
        <v>1</v>
      </c>
      <c r="O1128">
        <v>0</v>
      </c>
      <c r="P1128">
        <v>0</v>
      </c>
      <c r="Q1128" t="s">
        <v>107</v>
      </c>
      <c r="R1128">
        <v>-1</v>
      </c>
      <c r="S1128">
        <v>-1</v>
      </c>
    </row>
    <row r="1129" spans="1:19" ht="14.25">
      <c r="A1129">
        <v>28</v>
      </c>
      <c r="B1129" t="s">
        <v>210</v>
      </c>
      <c r="C1129" s="1036" t="s">
        <v>133</v>
      </c>
      <c r="D1129" t="s">
        <v>104</v>
      </c>
      <c r="E1129" t="s">
        <v>168</v>
      </c>
      <c r="F1129" t="s">
        <v>211</v>
      </c>
      <c r="G1129">
        <v>12</v>
      </c>
      <c r="H1129" t="s">
        <v>145</v>
      </c>
      <c r="I1129">
        <v>2</v>
      </c>
      <c r="J1129">
        <v>2</v>
      </c>
      <c r="L1129" s="1015">
        <v>1</v>
      </c>
      <c r="N1129">
        <v>2</v>
      </c>
      <c r="O1129">
        <v>0</v>
      </c>
      <c r="P1129">
        <v>0</v>
      </c>
      <c r="Q1129" t="s">
        <v>105</v>
      </c>
      <c r="R1129">
        <v>-2</v>
      </c>
      <c r="S1129">
        <v>-2</v>
      </c>
    </row>
    <row r="1130" spans="1:19" ht="14.25">
      <c r="A1130">
        <v>29</v>
      </c>
      <c r="B1130" t="s">
        <v>212</v>
      </c>
      <c r="C1130" s="1036" t="s">
        <v>133</v>
      </c>
      <c r="D1130" t="s">
        <v>104</v>
      </c>
      <c r="E1130" t="s">
        <v>168</v>
      </c>
      <c r="F1130" t="s">
        <v>213</v>
      </c>
      <c r="G1130">
        <v>12</v>
      </c>
      <c r="H1130" t="s">
        <v>145</v>
      </c>
      <c r="I1130">
        <v>1</v>
      </c>
      <c r="J1130">
        <v>1</v>
      </c>
      <c r="L1130" s="1015">
        <v>1</v>
      </c>
      <c r="N1130">
        <v>1</v>
      </c>
      <c r="O1130">
        <v>0</v>
      </c>
      <c r="P1130">
        <v>0</v>
      </c>
      <c r="Q1130" t="s">
        <v>105</v>
      </c>
      <c r="R1130">
        <v>-1</v>
      </c>
      <c r="S1130">
        <v>-1</v>
      </c>
    </row>
    <row r="1131" spans="1:19" ht="14.25">
      <c r="A1131">
        <v>30</v>
      </c>
      <c r="B1131" t="s">
        <v>214</v>
      </c>
      <c r="C1131" s="1036" t="s">
        <v>133</v>
      </c>
      <c r="D1131" t="s">
        <v>104</v>
      </c>
      <c r="E1131" t="s">
        <v>168</v>
      </c>
      <c r="F1131" t="s">
        <v>215</v>
      </c>
      <c r="G1131">
        <v>12</v>
      </c>
      <c r="H1131" t="s">
        <v>145</v>
      </c>
      <c r="I1131">
        <v>2</v>
      </c>
      <c r="J1131">
        <v>2</v>
      </c>
      <c r="L1131" s="1015">
        <v>1</v>
      </c>
      <c r="N1131">
        <v>1</v>
      </c>
      <c r="O1131">
        <v>0</v>
      </c>
      <c r="P1131">
        <v>0</v>
      </c>
      <c r="Q1131" t="s">
        <v>107</v>
      </c>
      <c r="R1131">
        <v>-2</v>
      </c>
      <c r="S1131">
        <v>-1</v>
      </c>
    </row>
    <row r="1132" spans="1:19" ht="14.25">
      <c r="A1132">
        <v>31</v>
      </c>
      <c r="B1132" t="s">
        <v>216</v>
      </c>
      <c r="C1132" s="1036" t="s">
        <v>133</v>
      </c>
      <c r="D1132" t="s">
        <v>104</v>
      </c>
      <c r="E1132" t="s">
        <v>168</v>
      </c>
      <c r="F1132" t="s">
        <v>217</v>
      </c>
      <c r="G1132">
        <v>12</v>
      </c>
      <c r="H1132" t="s">
        <v>145</v>
      </c>
      <c r="I1132">
        <v>13</v>
      </c>
      <c r="J1132">
        <v>13</v>
      </c>
      <c r="L1132" s="1015">
        <v>1</v>
      </c>
      <c r="N1132">
        <v>7</v>
      </c>
      <c r="O1132">
        <v>0</v>
      </c>
      <c r="P1132">
        <v>0</v>
      </c>
      <c r="Q1132" t="s">
        <v>105</v>
      </c>
      <c r="R1132">
        <v>-13</v>
      </c>
      <c r="S1132">
        <v>-7</v>
      </c>
    </row>
    <row r="1133" spans="1:19" ht="14.25">
      <c r="A1133">
        <v>32</v>
      </c>
      <c r="B1133" t="s">
        <v>218</v>
      </c>
      <c r="C1133" s="1036" t="s">
        <v>133</v>
      </c>
      <c r="D1133" t="s">
        <v>104</v>
      </c>
      <c r="E1133" t="s">
        <v>157</v>
      </c>
      <c r="F1133" t="s">
        <v>219</v>
      </c>
      <c r="G1133">
        <v>12</v>
      </c>
      <c r="H1133" t="s">
        <v>145</v>
      </c>
      <c r="I1133">
        <v>1</v>
      </c>
      <c r="J1133">
        <v>1</v>
      </c>
      <c r="L1133" s="1015">
        <v>1</v>
      </c>
      <c r="N1133">
        <v>1</v>
      </c>
      <c r="O1133">
        <v>0</v>
      </c>
      <c r="P1133">
        <v>0</v>
      </c>
      <c r="Q1133" t="s">
        <v>105</v>
      </c>
      <c r="R1133">
        <v>-1</v>
      </c>
      <c r="S1133">
        <v>-1</v>
      </c>
    </row>
    <row r="1134" spans="1:19" ht="14.25">
      <c r="A1134">
        <v>33</v>
      </c>
      <c r="B1134" t="s">
        <v>220</v>
      </c>
      <c r="C1134" s="1036" t="s">
        <v>133</v>
      </c>
      <c r="D1134" t="s">
        <v>104</v>
      </c>
      <c r="E1134" t="s">
        <v>155</v>
      </c>
      <c r="F1134" t="s">
        <v>221</v>
      </c>
      <c r="G1134">
        <v>12</v>
      </c>
      <c r="H1134" t="s">
        <v>145</v>
      </c>
      <c r="I1134">
        <v>8</v>
      </c>
      <c r="J1134">
        <v>8</v>
      </c>
      <c r="L1134" s="1015">
        <v>1</v>
      </c>
      <c r="N1134">
        <v>2</v>
      </c>
      <c r="O1134">
        <v>0</v>
      </c>
      <c r="P1134">
        <v>0</v>
      </c>
      <c r="Q1134" t="s">
        <v>105</v>
      </c>
      <c r="R1134">
        <v>-8</v>
      </c>
      <c r="S1134">
        <v>-2</v>
      </c>
    </row>
    <row r="1135" spans="1:19" ht="14.25">
      <c r="A1135">
        <v>34</v>
      </c>
      <c r="B1135" t="s">
        <v>222</v>
      </c>
      <c r="C1135" s="1036" t="s">
        <v>133</v>
      </c>
      <c r="D1135" t="s">
        <v>104</v>
      </c>
      <c r="E1135" t="s">
        <v>168</v>
      </c>
      <c r="F1135" t="s">
        <v>223</v>
      </c>
      <c r="G1135">
        <v>12</v>
      </c>
      <c r="H1135" t="s">
        <v>145</v>
      </c>
      <c r="I1135">
        <v>1</v>
      </c>
      <c r="J1135">
        <v>1</v>
      </c>
      <c r="L1135" s="1015">
        <v>1</v>
      </c>
      <c r="N1135">
        <v>1</v>
      </c>
      <c r="O1135">
        <v>0</v>
      </c>
      <c r="P1135">
        <v>0</v>
      </c>
      <c r="Q1135" t="s">
        <v>105</v>
      </c>
      <c r="R1135">
        <v>-1</v>
      </c>
      <c r="S1135">
        <v>-1</v>
      </c>
    </row>
    <row r="1136" spans="1:19" ht="14.25">
      <c r="A1136">
        <v>35</v>
      </c>
      <c r="B1136" t="s">
        <v>224</v>
      </c>
      <c r="C1136" s="1036" t="s">
        <v>133</v>
      </c>
      <c r="D1136" t="s">
        <v>104</v>
      </c>
      <c r="E1136" t="s">
        <v>225</v>
      </c>
      <c r="F1136" t="s">
        <v>226</v>
      </c>
      <c r="G1136">
        <v>12</v>
      </c>
      <c r="H1136" t="s">
        <v>145</v>
      </c>
      <c r="I1136">
        <v>4</v>
      </c>
      <c r="J1136">
        <v>4</v>
      </c>
      <c r="L1136" s="1015">
        <v>1</v>
      </c>
      <c r="N1136">
        <v>1</v>
      </c>
      <c r="O1136">
        <v>0</v>
      </c>
      <c r="P1136">
        <v>0</v>
      </c>
      <c r="Q1136" t="s">
        <v>105</v>
      </c>
      <c r="R1136">
        <v>-3</v>
      </c>
      <c r="S1136">
        <v>-1</v>
      </c>
    </row>
    <row r="1137" spans="1:19" ht="14.25">
      <c r="A1137">
        <v>36</v>
      </c>
      <c r="B1137" t="s">
        <v>227</v>
      </c>
      <c r="C1137" s="1036" t="s">
        <v>133</v>
      </c>
      <c r="D1137" t="s">
        <v>104</v>
      </c>
      <c r="E1137" t="s">
        <v>225</v>
      </c>
      <c r="F1137" t="s">
        <v>228</v>
      </c>
      <c r="G1137">
        <v>12</v>
      </c>
      <c r="H1137" t="s">
        <v>145</v>
      </c>
      <c r="I1137">
        <v>1</v>
      </c>
      <c r="J1137">
        <v>1</v>
      </c>
      <c r="L1137" s="1015">
        <v>1</v>
      </c>
      <c r="N1137">
        <v>1</v>
      </c>
      <c r="O1137">
        <v>0</v>
      </c>
      <c r="P1137">
        <v>0</v>
      </c>
      <c r="Q1137" t="s">
        <v>105</v>
      </c>
      <c r="R1137">
        <v>-1</v>
      </c>
      <c r="S1137">
        <v>-1</v>
      </c>
    </row>
    <row r="1138" spans="1:19" ht="14.25">
      <c r="A1138">
        <v>37</v>
      </c>
      <c r="B1138" t="s">
        <v>229</v>
      </c>
      <c r="C1138" s="1036" t="s">
        <v>133</v>
      </c>
      <c r="D1138" t="s">
        <v>104</v>
      </c>
      <c r="E1138" t="s">
        <v>225</v>
      </c>
      <c r="F1138" t="s">
        <v>230</v>
      </c>
      <c r="G1138">
        <v>12</v>
      </c>
      <c r="H1138" t="s">
        <v>145</v>
      </c>
      <c r="I1138">
        <v>2</v>
      </c>
      <c r="J1138">
        <v>2</v>
      </c>
      <c r="L1138" s="1015">
        <v>1</v>
      </c>
      <c r="N1138">
        <v>1</v>
      </c>
      <c r="O1138">
        <v>0</v>
      </c>
      <c r="P1138">
        <v>0</v>
      </c>
      <c r="Q1138" t="s">
        <v>105</v>
      </c>
      <c r="R1138">
        <v>-2</v>
      </c>
      <c r="S1138">
        <v>-1</v>
      </c>
    </row>
    <row r="1139" spans="1:19" ht="14.25">
      <c r="A1139">
        <v>38</v>
      </c>
      <c r="B1139" t="s">
        <v>231</v>
      </c>
      <c r="C1139" s="1036" t="s">
        <v>133</v>
      </c>
      <c r="D1139" t="s">
        <v>104</v>
      </c>
      <c r="E1139" t="s">
        <v>225</v>
      </c>
      <c r="F1139" t="s">
        <v>232</v>
      </c>
      <c r="G1139">
        <v>12</v>
      </c>
      <c r="H1139" t="s">
        <v>145</v>
      </c>
      <c r="I1139">
        <v>1</v>
      </c>
      <c r="J1139">
        <v>1</v>
      </c>
      <c r="L1139" s="1015">
        <v>1</v>
      </c>
      <c r="N1139">
        <v>1</v>
      </c>
      <c r="O1139">
        <v>0</v>
      </c>
      <c r="P1139">
        <v>0</v>
      </c>
      <c r="Q1139" t="s">
        <v>105</v>
      </c>
      <c r="R1139">
        <v>-1</v>
      </c>
      <c r="S1139">
        <v>-1</v>
      </c>
    </row>
    <row r="1140" spans="1:19" ht="14.25">
      <c r="A1140">
        <v>39</v>
      </c>
      <c r="B1140" t="s">
        <v>233</v>
      </c>
      <c r="C1140" s="1036" t="s">
        <v>133</v>
      </c>
      <c r="D1140" t="s">
        <v>104</v>
      </c>
      <c r="E1140" t="s">
        <v>176</v>
      </c>
      <c r="F1140" t="s">
        <v>234</v>
      </c>
      <c r="G1140">
        <v>12</v>
      </c>
      <c r="H1140" t="s">
        <v>145</v>
      </c>
      <c r="I1140">
        <v>1</v>
      </c>
      <c r="J1140">
        <v>1</v>
      </c>
      <c r="L1140" s="1015">
        <v>1</v>
      </c>
      <c r="N1140">
        <v>1</v>
      </c>
      <c r="O1140">
        <v>0</v>
      </c>
      <c r="P1140">
        <v>0</v>
      </c>
      <c r="Q1140" t="s">
        <v>105</v>
      </c>
      <c r="R1140">
        <v>-1</v>
      </c>
      <c r="S1140">
        <v>-1</v>
      </c>
    </row>
    <row r="1141" spans="1:19" ht="14.25">
      <c r="A1141">
        <v>40</v>
      </c>
      <c r="B1141" t="s">
        <v>235</v>
      </c>
      <c r="C1141" s="1036" t="s">
        <v>133</v>
      </c>
      <c r="D1141" t="s">
        <v>104</v>
      </c>
      <c r="E1141" t="s">
        <v>236</v>
      </c>
      <c r="F1141" t="s">
        <v>237</v>
      </c>
      <c r="G1141">
        <v>12</v>
      </c>
      <c r="H1141" t="s">
        <v>145</v>
      </c>
      <c r="I1141">
        <v>2</v>
      </c>
      <c r="J1141">
        <v>2</v>
      </c>
      <c r="L1141" s="1015">
        <v>1</v>
      </c>
      <c r="N1141">
        <v>1</v>
      </c>
      <c r="O1141">
        <v>0</v>
      </c>
      <c r="P1141">
        <v>0</v>
      </c>
      <c r="Q1141" t="s">
        <v>107</v>
      </c>
      <c r="R1141">
        <v>-2</v>
      </c>
      <c r="S1141">
        <v>-1</v>
      </c>
    </row>
    <row r="1142" spans="1:19" ht="14.25">
      <c r="A1142">
        <v>41</v>
      </c>
      <c r="B1142" t="s">
        <v>238</v>
      </c>
      <c r="C1142" s="1036" t="s">
        <v>133</v>
      </c>
      <c r="D1142" t="s">
        <v>104</v>
      </c>
      <c r="E1142" t="s">
        <v>168</v>
      </c>
      <c r="F1142" t="s">
        <v>239</v>
      </c>
      <c r="G1142">
        <v>12</v>
      </c>
      <c r="H1142" t="s">
        <v>145</v>
      </c>
      <c r="I1142">
        <v>1</v>
      </c>
      <c r="J1142">
        <v>1</v>
      </c>
      <c r="L1142" s="1015">
        <v>1</v>
      </c>
      <c r="N1142">
        <v>1</v>
      </c>
      <c r="O1142">
        <v>0</v>
      </c>
      <c r="P1142">
        <v>0</v>
      </c>
      <c r="Q1142" t="s">
        <v>107</v>
      </c>
      <c r="R1142">
        <v>-1</v>
      </c>
      <c r="S1142">
        <v>-1</v>
      </c>
    </row>
    <row r="1143" spans="1:19" ht="14.25">
      <c r="A1143">
        <v>42</v>
      </c>
      <c r="B1143" t="s">
        <v>240</v>
      </c>
      <c r="C1143" s="1036" t="s">
        <v>133</v>
      </c>
      <c r="D1143" t="s">
        <v>104</v>
      </c>
      <c r="E1143" t="s">
        <v>225</v>
      </c>
      <c r="F1143" t="s">
        <v>241</v>
      </c>
      <c r="G1143">
        <v>12</v>
      </c>
      <c r="H1143" t="s">
        <v>145</v>
      </c>
      <c r="I1143">
        <v>2</v>
      </c>
      <c r="J1143">
        <v>2</v>
      </c>
      <c r="L1143" s="1015">
        <v>1</v>
      </c>
      <c r="N1143">
        <v>1</v>
      </c>
      <c r="O1143">
        <v>0</v>
      </c>
      <c r="P1143">
        <v>0</v>
      </c>
      <c r="Q1143" t="s">
        <v>107</v>
      </c>
      <c r="R1143">
        <v>-1</v>
      </c>
      <c r="S1143">
        <v>-1</v>
      </c>
    </row>
    <row r="1144" spans="1:19" ht="14.25">
      <c r="A1144">
        <v>43</v>
      </c>
      <c r="B1144" t="s">
        <v>242</v>
      </c>
      <c r="C1144" s="1036" t="s">
        <v>133</v>
      </c>
      <c r="D1144" t="s">
        <v>104</v>
      </c>
      <c r="E1144" t="s">
        <v>225</v>
      </c>
      <c r="F1144" t="s">
        <v>243</v>
      </c>
      <c r="G1144">
        <v>12</v>
      </c>
      <c r="H1144" t="s">
        <v>145</v>
      </c>
      <c r="I1144">
        <v>2</v>
      </c>
      <c r="J1144">
        <v>2</v>
      </c>
      <c r="L1144" s="1015">
        <v>1</v>
      </c>
      <c r="N1144">
        <v>1</v>
      </c>
      <c r="O1144">
        <v>0</v>
      </c>
      <c r="P1144">
        <v>0</v>
      </c>
      <c r="Q1144" t="s">
        <v>107</v>
      </c>
      <c r="R1144">
        <v>-2</v>
      </c>
      <c r="S1144">
        <v>-1</v>
      </c>
    </row>
    <row r="1145" spans="1:19" ht="14.25">
      <c r="A1145">
        <v>44</v>
      </c>
      <c r="B1145" t="s">
        <v>244</v>
      </c>
      <c r="C1145" s="1036" t="s">
        <v>133</v>
      </c>
      <c r="D1145" t="s">
        <v>104</v>
      </c>
      <c r="E1145" t="s">
        <v>225</v>
      </c>
      <c r="F1145" t="s">
        <v>245</v>
      </c>
      <c r="G1145">
        <v>12</v>
      </c>
      <c r="H1145" t="s">
        <v>145</v>
      </c>
      <c r="I1145">
        <v>1</v>
      </c>
      <c r="J1145">
        <v>1</v>
      </c>
      <c r="L1145" s="1015">
        <v>1</v>
      </c>
      <c r="N1145">
        <v>1</v>
      </c>
      <c r="O1145">
        <v>0</v>
      </c>
      <c r="P1145">
        <v>0</v>
      </c>
      <c r="Q1145" t="s">
        <v>107</v>
      </c>
      <c r="R1145">
        <v>-1</v>
      </c>
      <c r="S1145">
        <v>-1</v>
      </c>
    </row>
    <row r="1146" spans="1:19" ht="14.25">
      <c r="A1146">
        <v>45</v>
      </c>
      <c r="B1146" t="s">
        <v>246</v>
      </c>
      <c r="C1146" s="1036" t="s">
        <v>133</v>
      </c>
      <c r="D1146" t="s">
        <v>104</v>
      </c>
      <c r="E1146" t="s">
        <v>176</v>
      </c>
      <c r="F1146" t="s">
        <v>247</v>
      </c>
      <c r="G1146">
        <v>12</v>
      </c>
      <c r="H1146" t="s">
        <v>145</v>
      </c>
      <c r="I1146">
        <v>1</v>
      </c>
      <c r="J1146">
        <v>1</v>
      </c>
      <c r="L1146" s="1015">
        <v>1</v>
      </c>
      <c r="N1146">
        <v>1</v>
      </c>
      <c r="O1146">
        <v>0</v>
      </c>
      <c r="P1146">
        <v>0</v>
      </c>
      <c r="Q1146" t="s">
        <v>107</v>
      </c>
      <c r="R1146">
        <v>-1</v>
      </c>
      <c r="S1146">
        <v>-1</v>
      </c>
    </row>
    <row r="1147" spans="1:19" ht="14.25">
      <c r="A1147">
        <v>46</v>
      </c>
      <c r="B1147" t="s">
        <v>248</v>
      </c>
      <c r="C1147" s="1036" t="s">
        <v>133</v>
      </c>
      <c r="D1147" t="s">
        <v>104</v>
      </c>
      <c r="E1147" t="s">
        <v>236</v>
      </c>
      <c r="F1147" t="s">
        <v>249</v>
      </c>
      <c r="G1147">
        <v>12</v>
      </c>
      <c r="H1147" t="s">
        <v>145</v>
      </c>
      <c r="I1147">
        <v>2</v>
      </c>
      <c r="J1147">
        <v>2</v>
      </c>
      <c r="L1147" s="1015">
        <v>1</v>
      </c>
      <c r="N1147">
        <v>1</v>
      </c>
      <c r="O1147">
        <v>0</v>
      </c>
      <c r="P1147">
        <v>0</v>
      </c>
      <c r="Q1147" t="s">
        <v>107</v>
      </c>
      <c r="R1147">
        <v>-2</v>
      </c>
      <c r="S1147">
        <v>-1</v>
      </c>
    </row>
    <row r="1148" spans="1:19" ht="14.25">
      <c r="A1148">
        <v>47</v>
      </c>
      <c r="B1148" t="s">
        <v>250</v>
      </c>
      <c r="C1148" s="1036" t="s">
        <v>133</v>
      </c>
      <c r="D1148" t="s">
        <v>104</v>
      </c>
      <c r="E1148" t="s">
        <v>236</v>
      </c>
      <c r="F1148" t="s">
        <v>251</v>
      </c>
      <c r="G1148">
        <v>12</v>
      </c>
      <c r="H1148" t="s">
        <v>145</v>
      </c>
      <c r="I1148">
        <v>1</v>
      </c>
      <c r="J1148">
        <v>1</v>
      </c>
      <c r="L1148" s="1015">
        <v>1</v>
      </c>
      <c r="N1148">
        <v>0</v>
      </c>
      <c r="O1148">
        <v>0</v>
      </c>
      <c r="P1148" t="e">
        <v>#DIV/0!</v>
      </c>
      <c r="Q1148" t="s">
        <v>107</v>
      </c>
      <c r="R1148">
        <v>-1</v>
      </c>
      <c r="S1148">
        <v>0</v>
      </c>
    </row>
    <row r="1149" spans="1:19" ht="14.25">
      <c r="A1149">
        <v>48</v>
      </c>
      <c r="B1149" t="s">
        <v>252</v>
      </c>
      <c r="C1149" s="1036" t="s">
        <v>133</v>
      </c>
      <c r="D1149" t="s">
        <v>104</v>
      </c>
      <c r="E1149" t="s">
        <v>236</v>
      </c>
      <c r="F1149" t="s">
        <v>253</v>
      </c>
      <c r="G1149">
        <v>12</v>
      </c>
      <c r="H1149" t="s">
        <v>145</v>
      </c>
      <c r="I1149">
        <v>2</v>
      </c>
      <c r="J1149">
        <v>2</v>
      </c>
      <c r="L1149" s="1015">
        <v>1</v>
      </c>
      <c r="N1149">
        <v>1</v>
      </c>
      <c r="O1149">
        <v>0</v>
      </c>
      <c r="P1149">
        <v>0</v>
      </c>
      <c r="Q1149" t="s">
        <v>107</v>
      </c>
      <c r="R1149">
        <v>-2</v>
      </c>
      <c r="S1149">
        <v>-1</v>
      </c>
    </row>
    <row r="1150" spans="1:19" ht="14.25">
      <c r="A1150">
        <v>49</v>
      </c>
      <c r="B1150" t="s">
        <v>254</v>
      </c>
      <c r="C1150" s="1036" t="s">
        <v>133</v>
      </c>
      <c r="D1150" t="s">
        <v>104</v>
      </c>
      <c r="E1150" t="s">
        <v>225</v>
      </c>
      <c r="F1150" t="s">
        <v>255</v>
      </c>
      <c r="G1150">
        <v>12</v>
      </c>
      <c r="H1150" t="s">
        <v>145</v>
      </c>
      <c r="I1150">
        <v>4</v>
      </c>
      <c r="J1150">
        <v>4</v>
      </c>
      <c r="L1150" s="1015">
        <v>1</v>
      </c>
      <c r="N1150">
        <v>1</v>
      </c>
      <c r="O1150">
        <v>0</v>
      </c>
      <c r="P1150">
        <v>0</v>
      </c>
      <c r="Q1150" t="s">
        <v>109</v>
      </c>
      <c r="R1150">
        <v>-3</v>
      </c>
      <c r="S1150">
        <v>-1</v>
      </c>
    </row>
    <row r="1151" spans="1:19" ht="14.25">
      <c r="A1151">
        <v>50</v>
      </c>
      <c r="B1151" t="s">
        <v>256</v>
      </c>
      <c r="C1151" s="1036" t="s">
        <v>133</v>
      </c>
      <c r="D1151" t="s">
        <v>104</v>
      </c>
      <c r="E1151" t="s">
        <v>225</v>
      </c>
      <c r="F1151" t="s">
        <v>257</v>
      </c>
      <c r="G1151">
        <v>12</v>
      </c>
      <c r="H1151" t="s">
        <v>145</v>
      </c>
      <c r="I1151">
        <v>4</v>
      </c>
      <c r="J1151">
        <v>4</v>
      </c>
      <c r="L1151" s="1015">
        <v>1</v>
      </c>
      <c r="N1151">
        <v>1</v>
      </c>
      <c r="O1151">
        <v>0</v>
      </c>
      <c r="P1151">
        <v>0</v>
      </c>
      <c r="Q1151" t="s">
        <v>109</v>
      </c>
      <c r="R1151">
        <v>-3</v>
      </c>
      <c r="S1151">
        <v>-1</v>
      </c>
    </row>
    <row r="1152" spans="1:19" ht="14.25">
      <c r="A1152">
        <v>51</v>
      </c>
      <c r="B1152" t="s">
        <v>258</v>
      </c>
      <c r="C1152" s="1036" t="s">
        <v>133</v>
      </c>
      <c r="D1152" t="s">
        <v>104</v>
      </c>
      <c r="E1152" t="s">
        <v>236</v>
      </c>
      <c r="F1152" t="s">
        <v>259</v>
      </c>
      <c r="G1152">
        <v>12</v>
      </c>
      <c r="H1152" t="s">
        <v>145</v>
      </c>
      <c r="I1152">
        <v>4</v>
      </c>
      <c r="J1152">
        <v>4</v>
      </c>
      <c r="L1152" s="1015">
        <v>1</v>
      </c>
      <c r="N1152">
        <v>1</v>
      </c>
      <c r="O1152">
        <v>0</v>
      </c>
      <c r="P1152">
        <v>0</v>
      </c>
      <c r="Q1152" t="s">
        <v>109</v>
      </c>
      <c r="R1152">
        <v>-4</v>
      </c>
      <c r="S1152">
        <v>-1</v>
      </c>
    </row>
    <row r="1153" spans="1:19" ht="14.25">
      <c r="A1153">
        <v>52</v>
      </c>
      <c r="B1153" t="s">
        <v>260</v>
      </c>
      <c r="C1153" s="1036" t="s">
        <v>133</v>
      </c>
      <c r="D1153" t="s">
        <v>104</v>
      </c>
      <c r="E1153" t="s">
        <v>225</v>
      </c>
      <c r="F1153" t="s">
        <v>261</v>
      </c>
      <c r="G1153">
        <v>12</v>
      </c>
      <c r="H1153" t="s">
        <v>145</v>
      </c>
      <c r="I1153">
        <v>12</v>
      </c>
      <c r="J1153">
        <v>12</v>
      </c>
      <c r="L1153" s="1015">
        <v>1</v>
      </c>
      <c r="N1153">
        <v>1</v>
      </c>
      <c r="O1153">
        <v>0</v>
      </c>
      <c r="P1153">
        <v>0</v>
      </c>
      <c r="Q1153" t="s">
        <v>109</v>
      </c>
      <c r="R1153">
        <v>-9</v>
      </c>
      <c r="S1153">
        <v>-1</v>
      </c>
    </row>
    <row r="1154" spans="1:19" ht="14.25">
      <c r="A1154">
        <v>53</v>
      </c>
      <c r="B1154" t="s">
        <v>262</v>
      </c>
      <c r="C1154" s="1036" t="s">
        <v>133</v>
      </c>
      <c r="D1154" t="s">
        <v>104</v>
      </c>
      <c r="E1154" t="s">
        <v>225</v>
      </c>
      <c r="F1154" t="s">
        <v>263</v>
      </c>
      <c r="G1154">
        <v>12</v>
      </c>
      <c r="H1154" t="s">
        <v>145</v>
      </c>
      <c r="I1154">
        <v>2</v>
      </c>
      <c r="J1154">
        <v>2</v>
      </c>
      <c r="L1154" s="1015">
        <v>1</v>
      </c>
      <c r="N1154">
        <v>1</v>
      </c>
      <c r="O1154">
        <v>0</v>
      </c>
      <c r="P1154">
        <v>0</v>
      </c>
      <c r="Q1154" t="s">
        <v>109</v>
      </c>
      <c r="R1154">
        <v>-2</v>
      </c>
      <c r="S1154">
        <v>-1</v>
      </c>
    </row>
    <row r="1155" spans="1:19" ht="14.25">
      <c r="A1155">
        <v>54</v>
      </c>
      <c r="B1155" t="s">
        <v>264</v>
      </c>
      <c r="C1155" s="1036" t="s">
        <v>133</v>
      </c>
      <c r="D1155" t="s">
        <v>104</v>
      </c>
      <c r="E1155" t="s">
        <v>225</v>
      </c>
      <c r="F1155" t="s">
        <v>265</v>
      </c>
      <c r="G1155">
        <v>12</v>
      </c>
      <c r="H1155" t="s">
        <v>145</v>
      </c>
      <c r="I1155">
        <v>4</v>
      </c>
      <c r="J1155">
        <v>4</v>
      </c>
      <c r="L1155" s="1015">
        <v>1</v>
      </c>
      <c r="N1155">
        <v>1</v>
      </c>
      <c r="O1155">
        <v>0</v>
      </c>
      <c r="P1155">
        <v>0</v>
      </c>
      <c r="Q1155" t="s">
        <v>109</v>
      </c>
      <c r="R1155">
        <v>-3</v>
      </c>
      <c r="S1155">
        <v>-1</v>
      </c>
    </row>
    <row r="1156" spans="1:19" ht="14.25">
      <c r="A1156">
        <v>55</v>
      </c>
      <c r="B1156" t="s">
        <v>266</v>
      </c>
      <c r="C1156" s="1036" t="s">
        <v>133</v>
      </c>
      <c r="D1156" t="s">
        <v>104</v>
      </c>
      <c r="E1156" t="s">
        <v>173</v>
      </c>
      <c r="F1156" t="s">
        <v>267</v>
      </c>
      <c r="G1156">
        <v>12</v>
      </c>
      <c r="H1156" t="s">
        <v>145</v>
      </c>
      <c r="I1156">
        <v>4</v>
      </c>
      <c r="J1156">
        <v>4</v>
      </c>
      <c r="L1156" s="1015">
        <v>1</v>
      </c>
      <c r="N1156">
        <v>1</v>
      </c>
      <c r="O1156">
        <v>0</v>
      </c>
      <c r="P1156">
        <v>0</v>
      </c>
      <c r="Q1156" t="s">
        <v>109</v>
      </c>
      <c r="R1156">
        <v>-3</v>
      </c>
      <c r="S1156">
        <v>-1</v>
      </c>
    </row>
    <row r="1157" spans="1:19" ht="14.25">
      <c r="A1157">
        <v>56</v>
      </c>
      <c r="B1157" t="s">
        <v>268</v>
      </c>
      <c r="C1157" s="1036" t="s">
        <v>133</v>
      </c>
      <c r="D1157" t="s">
        <v>104</v>
      </c>
      <c r="E1157" t="s">
        <v>225</v>
      </c>
      <c r="F1157" t="s">
        <v>269</v>
      </c>
      <c r="G1157">
        <v>12</v>
      </c>
      <c r="H1157" t="s">
        <v>145</v>
      </c>
      <c r="I1157">
        <v>4</v>
      </c>
      <c r="J1157">
        <v>4</v>
      </c>
      <c r="L1157" s="1015">
        <v>1</v>
      </c>
      <c r="N1157">
        <v>1</v>
      </c>
      <c r="O1157">
        <v>0</v>
      </c>
      <c r="P1157">
        <v>0</v>
      </c>
      <c r="Q1157" t="s">
        <v>109</v>
      </c>
      <c r="R1157">
        <v>-3</v>
      </c>
      <c r="S1157">
        <v>-1</v>
      </c>
    </row>
    <row r="1158" spans="1:19" ht="14.25">
      <c r="A1158">
        <v>57</v>
      </c>
      <c r="B1158" t="s">
        <v>270</v>
      </c>
      <c r="C1158" s="1036" t="s">
        <v>133</v>
      </c>
      <c r="D1158" t="s">
        <v>104</v>
      </c>
      <c r="E1158" t="s">
        <v>236</v>
      </c>
      <c r="F1158" t="s">
        <v>271</v>
      </c>
      <c r="G1158">
        <v>12</v>
      </c>
      <c r="H1158" t="s">
        <v>145</v>
      </c>
      <c r="I1158">
        <v>4</v>
      </c>
      <c r="J1158">
        <v>4</v>
      </c>
      <c r="L1158" s="1015">
        <v>1</v>
      </c>
      <c r="N1158">
        <v>1</v>
      </c>
      <c r="O1158">
        <v>0</v>
      </c>
      <c r="P1158">
        <v>0</v>
      </c>
      <c r="Q1158" t="s">
        <v>109</v>
      </c>
      <c r="R1158">
        <v>-4</v>
      </c>
      <c r="S1158">
        <v>-1</v>
      </c>
    </row>
    <row r="1159" spans="1:19" ht="14.25">
      <c r="A1159">
        <v>58</v>
      </c>
      <c r="B1159" t="s">
        <v>272</v>
      </c>
      <c r="C1159" s="1036" t="s">
        <v>133</v>
      </c>
      <c r="D1159" t="s">
        <v>104</v>
      </c>
      <c r="E1159" t="s">
        <v>236</v>
      </c>
      <c r="F1159" t="s">
        <v>273</v>
      </c>
      <c r="G1159">
        <v>12</v>
      </c>
      <c r="H1159" t="s">
        <v>145</v>
      </c>
      <c r="I1159">
        <v>4</v>
      </c>
      <c r="J1159">
        <v>4</v>
      </c>
      <c r="L1159" s="1015">
        <v>1</v>
      </c>
      <c r="N1159">
        <v>1</v>
      </c>
      <c r="O1159">
        <v>0</v>
      </c>
      <c r="P1159">
        <v>0</v>
      </c>
      <c r="Q1159" t="s">
        <v>109</v>
      </c>
      <c r="R1159">
        <v>-4</v>
      </c>
      <c r="S1159">
        <v>-1</v>
      </c>
    </row>
    <row r="1160" spans="1:19" ht="14.25">
      <c r="A1160">
        <v>59</v>
      </c>
      <c r="B1160" t="s">
        <v>274</v>
      </c>
      <c r="C1160" s="1036" t="s">
        <v>133</v>
      </c>
      <c r="D1160" t="s">
        <v>104</v>
      </c>
      <c r="E1160" t="s">
        <v>225</v>
      </c>
      <c r="F1160" t="s">
        <v>275</v>
      </c>
      <c r="G1160">
        <v>12</v>
      </c>
      <c r="H1160" t="s">
        <v>145</v>
      </c>
      <c r="I1160">
        <v>2</v>
      </c>
      <c r="J1160">
        <v>2</v>
      </c>
      <c r="L1160" s="1015">
        <v>1</v>
      </c>
      <c r="N1160">
        <v>1</v>
      </c>
      <c r="O1160">
        <v>0</v>
      </c>
      <c r="P1160">
        <v>0</v>
      </c>
      <c r="Q1160" t="s">
        <v>109</v>
      </c>
      <c r="R1160">
        <v>-2</v>
      </c>
      <c r="S1160">
        <v>-1</v>
      </c>
    </row>
    <row r="1161" spans="1:19" ht="14.25">
      <c r="A1161">
        <v>60</v>
      </c>
      <c r="B1161" t="s">
        <v>276</v>
      </c>
      <c r="C1161" s="1036" t="s">
        <v>133</v>
      </c>
      <c r="D1161" t="s">
        <v>104</v>
      </c>
      <c r="E1161" t="s">
        <v>236</v>
      </c>
      <c r="F1161" t="s">
        <v>277</v>
      </c>
      <c r="G1161">
        <v>12</v>
      </c>
      <c r="H1161" t="s">
        <v>145</v>
      </c>
      <c r="I1161">
        <v>4</v>
      </c>
      <c r="J1161">
        <v>4</v>
      </c>
      <c r="L1161" s="1015">
        <v>1</v>
      </c>
      <c r="N1161">
        <v>1</v>
      </c>
      <c r="O1161">
        <v>0</v>
      </c>
      <c r="P1161">
        <v>0</v>
      </c>
      <c r="Q1161" t="s">
        <v>109</v>
      </c>
      <c r="R1161">
        <v>-4</v>
      </c>
      <c r="S1161">
        <v>-1</v>
      </c>
    </row>
    <row r="1162" spans="1:19" ht="14.25">
      <c r="A1162">
        <v>61</v>
      </c>
      <c r="B1162" t="s">
        <v>278</v>
      </c>
      <c r="C1162" s="1036" t="s">
        <v>133</v>
      </c>
      <c r="D1162" t="s">
        <v>104</v>
      </c>
      <c r="E1162" t="s">
        <v>173</v>
      </c>
      <c r="F1162" t="s">
        <v>279</v>
      </c>
      <c r="G1162">
        <v>12</v>
      </c>
      <c r="H1162" t="s">
        <v>145</v>
      </c>
      <c r="I1162">
        <v>4</v>
      </c>
      <c r="J1162">
        <v>4</v>
      </c>
      <c r="L1162" s="1015">
        <v>1</v>
      </c>
      <c r="N1162">
        <v>1</v>
      </c>
      <c r="O1162">
        <v>0</v>
      </c>
      <c r="P1162">
        <v>0</v>
      </c>
      <c r="Q1162" t="s">
        <v>109</v>
      </c>
      <c r="R1162">
        <v>-4</v>
      </c>
      <c r="S1162">
        <v>-1</v>
      </c>
    </row>
    <row r="1163" spans="1:19" ht="14.25">
      <c r="A1163">
        <v>62</v>
      </c>
      <c r="B1163" t="s">
        <v>280</v>
      </c>
      <c r="C1163" s="1036" t="s">
        <v>133</v>
      </c>
      <c r="D1163" t="s">
        <v>104</v>
      </c>
      <c r="E1163" t="s">
        <v>225</v>
      </c>
      <c r="F1163" t="s">
        <v>281</v>
      </c>
      <c r="G1163">
        <v>12</v>
      </c>
      <c r="H1163" t="s">
        <v>145</v>
      </c>
      <c r="I1163">
        <v>4</v>
      </c>
      <c r="J1163">
        <v>4</v>
      </c>
      <c r="L1163" s="1015">
        <v>1</v>
      </c>
      <c r="N1163">
        <v>1</v>
      </c>
      <c r="O1163">
        <v>0</v>
      </c>
      <c r="P1163">
        <v>0</v>
      </c>
      <c r="Q1163" t="s">
        <v>110</v>
      </c>
      <c r="R1163">
        <v>-3</v>
      </c>
      <c r="S1163">
        <v>-1</v>
      </c>
    </row>
    <row r="1164" spans="1:19" ht="14.25">
      <c r="A1164">
        <v>63</v>
      </c>
      <c r="B1164" t="s">
        <v>282</v>
      </c>
      <c r="C1164" s="1036" t="s">
        <v>133</v>
      </c>
      <c r="D1164" t="s">
        <v>104</v>
      </c>
      <c r="E1164" t="s">
        <v>225</v>
      </c>
      <c r="F1164" t="s">
        <v>283</v>
      </c>
      <c r="G1164">
        <v>12</v>
      </c>
      <c r="H1164" t="s">
        <v>145</v>
      </c>
      <c r="I1164">
        <v>2</v>
      </c>
      <c r="J1164">
        <v>2</v>
      </c>
      <c r="L1164" s="1015">
        <v>1</v>
      </c>
      <c r="N1164">
        <v>1</v>
      </c>
      <c r="O1164">
        <v>0</v>
      </c>
      <c r="P1164">
        <v>0</v>
      </c>
      <c r="Q1164" t="s">
        <v>110</v>
      </c>
      <c r="R1164">
        <v>-2</v>
      </c>
      <c r="S1164">
        <v>-1</v>
      </c>
    </row>
    <row r="1165" spans="1:19" ht="14.25">
      <c r="A1165">
        <v>64</v>
      </c>
      <c r="B1165" t="s">
        <v>284</v>
      </c>
      <c r="C1165" s="1036" t="s">
        <v>133</v>
      </c>
      <c r="D1165" t="s">
        <v>104</v>
      </c>
      <c r="E1165" t="s">
        <v>157</v>
      </c>
      <c r="F1165" t="s">
        <v>285</v>
      </c>
      <c r="G1165">
        <v>12</v>
      </c>
      <c r="H1165" t="s">
        <v>145</v>
      </c>
      <c r="I1165">
        <v>1</v>
      </c>
      <c r="J1165">
        <v>1</v>
      </c>
      <c r="L1165" s="1015">
        <v>1</v>
      </c>
      <c r="N1165">
        <v>1</v>
      </c>
      <c r="O1165">
        <v>0</v>
      </c>
      <c r="P1165">
        <v>0</v>
      </c>
      <c r="Q1165" t="s">
        <v>110</v>
      </c>
      <c r="R1165">
        <v>-1</v>
      </c>
      <c r="S1165">
        <v>-1</v>
      </c>
    </row>
    <row r="1166" spans="1:19" ht="14.25">
      <c r="A1166">
        <v>65</v>
      </c>
      <c r="B1166" t="s">
        <v>286</v>
      </c>
      <c r="C1166" s="1036" t="s">
        <v>133</v>
      </c>
      <c r="D1166" t="s">
        <v>104</v>
      </c>
      <c r="E1166" t="s">
        <v>157</v>
      </c>
      <c r="F1166" t="s">
        <v>287</v>
      </c>
      <c r="G1166">
        <v>12</v>
      </c>
      <c r="H1166" t="s">
        <v>145</v>
      </c>
      <c r="I1166">
        <v>7</v>
      </c>
      <c r="J1166">
        <v>7</v>
      </c>
      <c r="L1166" s="1015">
        <v>1</v>
      </c>
      <c r="N1166">
        <v>1</v>
      </c>
      <c r="O1166">
        <v>0</v>
      </c>
      <c r="P1166">
        <v>0</v>
      </c>
      <c r="Q1166" t="s">
        <v>110</v>
      </c>
      <c r="R1166">
        <v>-3</v>
      </c>
      <c r="S1166">
        <v>-1</v>
      </c>
    </row>
    <row r="1167" spans="1:19" ht="14.25">
      <c r="A1167">
        <v>66</v>
      </c>
      <c r="B1167" t="s">
        <v>288</v>
      </c>
      <c r="C1167" s="1036" t="s">
        <v>133</v>
      </c>
      <c r="D1167" t="s">
        <v>104</v>
      </c>
      <c r="E1167" t="s">
        <v>157</v>
      </c>
      <c r="F1167" t="s">
        <v>289</v>
      </c>
      <c r="G1167">
        <v>12</v>
      </c>
      <c r="H1167" t="s">
        <v>145</v>
      </c>
      <c r="I1167">
        <v>1</v>
      </c>
      <c r="J1167">
        <v>1</v>
      </c>
      <c r="L1167" s="1015">
        <v>1</v>
      </c>
      <c r="N1167">
        <v>1</v>
      </c>
      <c r="O1167">
        <v>0</v>
      </c>
      <c r="P1167">
        <v>0</v>
      </c>
      <c r="Q1167" t="s">
        <v>110</v>
      </c>
      <c r="R1167">
        <v>-1</v>
      </c>
      <c r="S1167">
        <v>-1</v>
      </c>
    </row>
    <row r="1168" spans="1:19" ht="14.25">
      <c r="A1168">
        <v>67</v>
      </c>
      <c r="B1168" t="s">
        <v>290</v>
      </c>
      <c r="C1168" s="1036" t="s">
        <v>133</v>
      </c>
      <c r="D1168" t="s">
        <v>104</v>
      </c>
      <c r="E1168" t="s">
        <v>157</v>
      </c>
      <c r="F1168" t="s">
        <v>291</v>
      </c>
      <c r="G1168">
        <v>12</v>
      </c>
      <c r="H1168" t="s">
        <v>145</v>
      </c>
      <c r="I1168">
        <v>7</v>
      </c>
      <c r="J1168">
        <v>7</v>
      </c>
      <c r="L1168" s="1015">
        <v>1</v>
      </c>
      <c r="N1168">
        <v>1</v>
      </c>
      <c r="O1168">
        <v>0</v>
      </c>
      <c r="P1168">
        <v>0</v>
      </c>
      <c r="Q1168" t="s">
        <v>110</v>
      </c>
      <c r="R1168">
        <v>-7</v>
      </c>
      <c r="S1168">
        <v>-1</v>
      </c>
    </row>
    <row r="1169" spans="1:19" ht="14.25">
      <c r="A1169">
        <v>68</v>
      </c>
      <c r="B1169" t="s">
        <v>292</v>
      </c>
      <c r="C1169" s="1036" t="s">
        <v>133</v>
      </c>
      <c r="D1169" t="s">
        <v>104</v>
      </c>
      <c r="E1169" t="s">
        <v>157</v>
      </c>
      <c r="F1169" t="s">
        <v>293</v>
      </c>
      <c r="G1169">
        <v>12</v>
      </c>
      <c r="H1169" t="s">
        <v>145</v>
      </c>
      <c r="I1169">
        <v>28</v>
      </c>
      <c r="J1169">
        <v>28</v>
      </c>
      <c r="L1169" s="1015">
        <v>1</v>
      </c>
      <c r="N1169">
        <v>6</v>
      </c>
      <c r="O1169">
        <v>0</v>
      </c>
      <c r="P1169">
        <v>0</v>
      </c>
      <c r="Q1169" t="s">
        <v>110</v>
      </c>
      <c r="R1169">
        <v>-26</v>
      </c>
      <c r="S1169">
        <v>-6</v>
      </c>
    </row>
    <row r="1170" spans="1:19" ht="14.25">
      <c r="A1170">
        <v>69</v>
      </c>
      <c r="B1170" t="s">
        <v>294</v>
      </c>
      <c r="C1170" s="1036" t="s">
        <v>133</v>
      </c>
      <c r="D1170" t="s">
        <v>104</v>
      </c>
      <c r="E1170" t="s">
        <v>157</v>
      </c>
      <c r="F1170" t="s">
        <v>295</v>
      </c>
      <c r="G1170">
        <v>12</v>
      </c>
      <c r="H1170" t="s">
        <v>145</v>
      </c>
      <c r="I1170">
        <v>1</v>
      </c>
      <c r="J1170">
        <v>1</v>
      </c>
      <c r="L1170" s="1015">
        <v>1</v>
      </c>
      <c r="N1170">
        <v>1</v>
      </c>
      <c r="O1170">
        <v>0</v>
      </c>
      <c r="P1170">
        <v>0</v>
      </c>
      <c r="Q1170" t="s">
        <v>110</v>
      </c>
      <c r="R1170">
        <v>-1</v>
      </c>
      <c r="S1170">
        <v>-1</v>
      </c>
    </row>
    <row r="1171" spans="1:19" ht="14.25">
      <c r="A1171">
        <v>70</v>
      </c>
      <c r="B1171" t="s">
        <v>296</v>
      </c>
      <c r="C1171" s="1036" t="s">
        <v>133</v>
      </c>
      <c r="D1171" t="s">
        <v>104</v>
      </c>
      <c r="E1171" t="s">
        <v>157</v>
      </c>
      <c r="F1171" t="s">
        <v>297</v>
      </c>
      <c r="G1171">
        <v>12</v>
      </c>
      <c r="H1171" t="s">
        <v>145</v>
      </c>
      <c r="I1171">
        <v>3</v>
      </c>
      <c r="J1171">
        <v>3</v>
      </c>
      <c r="L1171" s="1015">
        <v>1</v>
      </c>
      <c r="N1171">
        <v>0</v>
      </c>
      <c r="O1171">
        <v>0</v>
      </c>
      <c r="P1171" t="e">
        <v>#DIV/0!</v>
      </c>
      <c r="Q1171" t="s">
        <v>110</v>
      </c>
      <c r="R1171">
        <v>-3</v>
      </c>
      <c r="S1171">
        <v>0</v>
      </c>
    </row>
    <row r="1172" spans="1:19" ht="14.25">
      <c r="A1172">
        <v>71</v>
      </c>
      <c r="B1172" t="s">
        <v>298</v>
      </c>
      <c r="C1172" s="1036" t="s">
        <v>133</v>
      </c>
      <c r="D1172" t="s">
        <v>104</v>
      </c>
      <c r="E1172" t="s">
        <v>157</v>
      </c>
      <c r="F1172" t="s">
        <v>299</v>
      </c>
      <c r="G1172">
        <v>12</v>
      </c>
      <c r="H1172" t="s">
        <v>145</v>
      </c>
      <c r="I1172">
        <v>4</v>
      </c>
      <c r="J1172">
        <v>4</v>
      </c>
      <c r="L1172" s="1015">
        <v>1</v>
      </c>
      <c r="N1172">
        <v>1</v>
      </c>
      <c r="O1172">
        <v>0</v>
      </c>
      <c r="P1172">
        <v>0</v>
      </c>
      <c r="Q1172" t="s">
        <v>110</v>
      </c>
      <c r="R1172">
        <v>-4</v>
      </c>
      <c r="S1172">
        <v>-1</v>
      </c>
    </row>
    <row r="1173" spans="1:19" ht="14.25">
      <c r="A1173">
        <v>72</v>
      </c>
      <c r="B1173" t="s">
        <v>300</v>
      </c>
      <c r="C1173" s="1036" t="s">
        <v>133</v>
      </c>
      <c r="D1173" t="s">
        <v>104</v>
      </c>
      <c r="E1173" t="s">
        <v>157</v>
      </c>
      <c r="F1173" t="s">
        <v>301</v>
      </c>
      <c r="G1173">
        <v>12</v>
      </c>
      <c r="H1173" t="s">
        <v>145</v>
      </c>
      <c r="I1173">
        <v>1</v>
      </c>
      <c r="J1173">
        <v>1</v>
      </c>
      <c r="L1173" s="1015">
        <v>1</v>
      </c>
      <c r="N1173">
        <v>0</v>
      </c>
      <c r="O1173">
        <v>0</v>
      </c>
      <c r="P1173" t="e">
        <v>#DIV/0!</v>
      </c>
      <c r="Q1173" t="s">
        <v>110</v>
      </c>
      <c r="R1173">
        <v>-1</v>
      </c>
      <c r="S1173">
        <v>0</v>
      </c>
    </row>
    <row r="1174" spans="1:19" ht="14.25">
      <c r="A1174">
        <v>73</v>
      </c>
      <c r="B1174" t="s">
        <v>302</v>
      </c>
      <c r="C1174" s="1036" t="s">
        <v>133</v>
      </c>
      <c r="D1174" t="s">
        <v>104</v>
      </c>
      <c r="E1174" t="s">
        <v>157</v>
      </c>
      <c r="F1174" t="s">
        <v>303</v>
      </c>
      <c r="G1174">
        <v>12</v>
      </c>
      <c r="H1174" t="s">
        <v>145</v>
      </c>
      <c r="I1174">
        <v>1</v>
      </c>
      <c r="J1174">
        <v>1</v>
      </c>
      <c r="L1174" s="1015">
        <v>1</v>
      </c>
      <c r="N1174">
        <v>0</v>
      </c>
      <c r="O1174">
        <v>0</v>
      </c>
      <c r="P1174" t="e">
        <v>#DIV/0!</v>
      </c>
      <c r="Q1174" t="s">
        <v>110</v>
      </c>
      <c r="R1174">
        <v>-1</v>
      </c>
      <c r="S1174">
        <v>0</v>
      </c>
    </row>
    <row r="1175" spans="1:19" ht="14.25">
      <c r="A1175">
        <v>74</v>
      </c>
      <c r="B1175" t="s">
        <v>304</v>
      </c>
      <c r="C1175" s="1036" t="s">
        <v>133</v>
      </c>
      <c r="D1175" t="s">
        <v>104</v>
      </c>
      <c r="E1175" t="s">
        <v>157</v>
      </c>
      <c r="F1175" t="s">
        <v>305</v>
      </c>
      <c r="G1175">
        <v>12</v>
      </c>
      <c r="H1175" t="s">
        <v>145</v>
      </c>
      <c r="I1175">
        <v>8</v>
      </c>
      <c r="J1175">
        <v>8</v>
      </c>
      <c r="L1175" s="1015">
        <v>1</v>
      </c>
      <c r="N1175">
        <v>2</v>
      </c>
      <c r="O1175">
        <v>0</v>
      </c>
      <c r="P1175">
        <v>0</v>
      </c>
      <c r="Q1175" t="s">
        <v>110</v>
      </c>
      <c r="R1175">
        <v>-6</v>
      </c>
      <c r="S1175">
        <v>-2</v>
      </c>
    </row>
    <row r="1176" spans="1:19" ht="14.25">
      <c r="A1176">
        <v>75</v>
      </c>
      <c r="B1176" t="s">
        <v>306</v>
      </c>
      <c r="C1176" s="1036" t="s">
        <v>133</v>
      </c>
      <c r="D1176" t="s">
        <v>104</v>
      </c>
      <c r="E1176" t="s">
        <v>157</v>
      </c>
      <c r="F1176" t="s">
        <v>307</v>
      </c>
      <c r="G1176">
        <v>12</v>
      </c>
      <c r="H1176" t="s">
        <v>145</v>
      </c>
      <c r="I1176">
        <v>2</v>
      </c>
      <c r="J1176">
        <v>2</v>
      </c>
      <c r="L1176" s="1015">
        <v>1</v>
      </c>
      <c r="N1176">
        <v>1</v>
      </c>
      <c r="O1176">
        <v>0</v>
      </c>
      <c r="P1176">
        <v>0</v>
      </c>
      <c r="Q1176" t="s">
        <v>110</v>
      </c>
      <c r="R1176">
        <v>-2</v>
      </c>
      <c r="S1176">
        <v>-1</v>
      </c>
    </row>
    <row r="1177" spans="1:19" ht="14.25">
      <c r="A1177">
        <v>76</v>
      </c>
      <c r="B1177" t="s">
        <v>308</v>
      </c>
      <c r="C1177" s="1036" t="s">
        <v>133</v>
      </c>
      <c r="D1177" t="s">
        <v>104</v>
      </c>
      <c r="E1177" t="s">
        <v>173</v>
      </c>
      <c r="F1177" t="s">
        <v>309</v>
      </c>
      <c r="G1177">
        <v>12</v>
      </c>
      <c r="H1177" t="s">
        <v>145</v>
      </c>
      <c r="I1177">
        <v>2</v>
      </c>
      <c r="J1177">
        <v>2</v>
      </c>
      <c r="L1177" s="1015">
        <v>1</v>
      </c>
      <c r="N1177">
        <v>1</v>
      </c>
      <c r="O1177">
        <v>0</v>
      </c>
      <c r="P1177">
        <v>0</v>
      </c>
      <c r="Q1177" t="s">
        <v>110</v>
      </c>
      <c r="R1177">
        <v>-2</v>
      </c>
      <c r="S1177">
        <v>-1</v>
      </c>
    </row>
    <row r="1178" spans="1:19" ht="14.25">
      <c r="A1178">
        <v>77</v>
      </c>
      <c r="B1178" t="s">
        <v>310</v>
      </c>
      <c r="C1178" s="1036" t="s">
        <v>133</v>
      </c>
      <c r="D1178" t="s">
        <v>104</v>
      </c>
      <c r="E1178" t="s">
        <v>173</v>
      </c>
      <c r="F1178" t="s">
        <v>311</v>
      </c>
      <c r="G1178">
        <v>12</v>
      </c>
      <c r="H1178" t="s">
        <v>145</v>
      </c>
      <c r="I1178">
        <v>10</v>
      </c>
      <c r="J1178">
        <v>10</v>
      </c>
      <c r="L1178" s="1015">
        <v>1</v>
      </c>
      <c r="N1178">
        <v>5</v>
      </c>
      <c r="O1178">
        <v>0</v>
      </c>
      <c r="P1178">
        <v>0</v>
      </c>
      <c r="Q1178" t="s">
        <v>110</v>
      </c>
      <c r="R1178">
        <v>-10</v>
      </c>
      <c r="S1178">
        <v>-5</v>
      </c>
    </row>
    <row r="1179" spans="1:19" ht="14.25">
      <c r="A1179">
        <v>78</v>
      </c>
      <c r="B1179" t="s">
        <v>312</v>
      </c>
      <c r="C1179" s="1036" t="s">
        <v>133</v>
      </c>
      <c r="D1179" t="s">
        <v>104</v>
      </c>
      <c r="E1179" t="s">
        <v>173</v>
      </c>
      <c r="F1179" t="s">
        <v>313</v>
      </c>
      <c r="G1179">
        <v>12</v>
      </c>
      <c r="H1179" t="s">
        <v>145</v>
      </c>
      <c r="I1179">
        <v>2</v>
      </c>
      <c r="J1179">
        <v>2</v>
      </c>
      <c r="L1179" s="1015">
        <v>1</v>
      </c>
      <c r="N1179">
        <v>1</v>
      </c>
      <c r="O1179">
        <v>0</v>
      </c>
      <c r="P1179">
        <v>0</v>
      </c>
      <c r="Q1179" t="s">
        <v>110</v>
      </c>
      <c r="R1179">
        <v>-2</v>
      </c>
      <c r="S1179">
        <v>-1</v>
      </c>
    </row>
    <row r="1180" spans="1:19" ht="14.25">
      <c r="A1180">
        <v>79</v>
      </c>
      <c r="B1180" t="s">
        <v>314</v>
      </c>
      <c r="C1180" s="1036" t="s">
        <v>133</v>
      </c>
      <c r="D1180" t="s">
        <v>104</v>
      </c>
      <c r="E1180" t="s">
        <v>173</v>
      </c>
      <c r="F1180" t="s">
        <v>315</v>
      </c>
      <c r="G1180">
        <v>12</v>
      </c>
      <c r="H1180" t="s">
        <v>145</v>
      </c>
      <c r="I1180">
        <v>1</v>
      </c>
      <c r="J1180">
        <v>1</v>
      </c>
      <c r="L1180" s="1015">
        <v>1</v>
      </c>
      <c r="N1180">
        <v>1</v>
      </c>
      <c r="O1180">
        <v>0</v>
      </c>
      <c r="P1180">
        <v>0</v>
      </c>
      <c r="Q1180" t="s">
        <v>110</v>
      </c>
      <c r="R1180">
        <v>-1</v>
      </c>
      <c r="S1180">
        <v>-1</v>
      </c>
    </row>
    <row r="1181" spans="1:19" ht="14.25">
      <c r="A1181">
        <v>80</v>
      </c>
      <c r="B1181" t="s">
        <v>316</v>
      </c>
      <c r="C1181" s="1036" t="s">
        <v>133</v>
      </c>
      <c r="D1181" t="s">
        <v>104</v>
      </c>
      <c r="E1181" t="s">
        <v>173</v>
      </c>
      <c r="F1181" t="s">
        <v>317</v>
      </c>
      <c r="G1181">
        <v>12</v>
      </c>
      <c r="H1181" t="s">
        <v>145</v>
      </c>
      <c r="I1181">
        <v>2</v>
      </c>
      <c r="J1181">
        <v>2</v>
      </c>
      <c r="L1181" s="1015">
        <v>1</v>
      </c>
      <c r="N1181">
        <v>1</v>
      </c>
      <c r="O1181">
        <v>0</v>
      </c>
      <c r="P1181">
        <v>0</v>
      </c>
      <c r="Q1181" t="s">
        <v>110</v>
      </c>
      <c r="R1181">
        <v>-2</v>
      </c>
      <c r="S1181">
        <v>-1</v>
      </c>
    </row>
    <row r="1182" spans="1:19" ht="14.25">
      <c r="A1182">
        <v>81</v>
      </c>
      <c r="B1182" t="s">
        <v>318</v>
      </c>
      <c r="C1182" s="1036" t="s">
        <v>133</v>
      </c>
      <c r="D1182" t="s">
        <v>104</v>
      </c>
      <c r="E1182" t="s">
        <v>173</v>
      </c>
      <c r="F1182" t="s">
        <v>319</v>
      </c>
      <c r="G1182">
        <v>12</v>
      </c>
      <c r="H1182" t="s">
        <v>145</v>
      </c>
      <c r="I1182">
        <v>2</v>
      </c>
      <c r="J1182">
        <v>2</v>
      </c>
      <c r="L1182" s="1015">
        <v>1</v>
      </c>
      <c r="N1182">
        <v>1</v>
      </c>
      <c r="O1182">
        <v>0</v>
      </c>
      <c r="P1182">
        <v>0</v>
      </c>
      <c r="Q1182" t="s">
        <v>110</v>
      </c>
      <c r="R1182">
        <v>-2</v>
      </c>
      <c r="S1182">
        <v>-1</v>
      </c>
    </row>
    <row r="1183" spans="1:19" ht="14.25">
      <c r="A1183">
        <v>82</v>
      </c>
      <c r="B1183" t="s">
        <v>320</v>
      </c>
      <c r="C1183" s="1036" t="s">
        <v>133</v>
      </c>
      <c r="D1183" t="s">
        <v>104</v>
      </c>
      <c r="E1183" t="s">
        <v>173</v>
      </c>
      <c r="F1183" t="s">
        <v>321</v>
      </c>
      <c r="G1183">
        <v>12</v>
      </c>
      <c r="H1183" t="s">
        <v>145</v>
      </c>
      <c r="I1183">
        <v>2</v>
      </c>
      <c r="J1183">
        <v>2</v>
      </c>
      <c r="L1183" s="1015">
        <v>1</v>
      </c>
      <c r="N1183">
        <v>1</v>
      </c>
      <c r="O1183">
        <v>0</v>
      </c>
      <c r="P1183">
        <v>0</v>
      </c>
      <c r="Q1183" t="s">
        <v>110</v>
      </c>
      <c r="R1183">
        <v>-2</v>
      </c>
      <c r="S1183">
        <v>-1</v>
      </c>
    </row>
    <row r="1184" spans="1:19" ht="14.25">
      <c r="A1184">
        <v>83</v>
      </c>
      <c r="B1184" t="s">
        <v>322</v>
      </c>
      <c r="C1184" s="1036" t="s">
        <v>133</v>
      </c>
      <c r="D1184" t="s">
        <v>104</v>
      </c>
      <c r="E1184" t="s">
        <v>173</v>
      </c>
      <c r="F1184" t="s">
        <v>323</v>
      </c>
      <c r="G1184">
        <v>12</v>
      </c>
      <c r="H1184" t="s">
        <v>145</v>
      </c>
      <c r="I1184">
        <v>2</v>
      </c>
      <c r="J1184">
        <v>2</v>
      </c>
      <c r="L1184" s="1015">
        <v>1</v>
      </c>
      <c r="N1184">
        <v>1</v>
      </c>
      <c r="O1184">
        <v>0</v>
      </c>
      <c r="P1184">
        <v>0</v>
      </c>
      <c r="Q1184" t="s">
        <v>110</v>
      </c>
      <c r="R1184">
        <v>-2</v>
      </c>
      <c r="S1184">
        <v>-1</v>
      </c>
    </row>
    <row r="1185" spans="1:19" ht="14.25">
      <c r="A1185">
        <v>84</v>
      </c>
      <c r="B1185" t="s">
        <v>324</v>
      </c>
      <c r="C1185" s="1036" t="s">
        <v>133</v>
      </c>
      <c r="D1185" t="s">
        <v>104</v>
      </c>
      <c r="E1185" t="s">
        <v>173</v>
      </c>
      <c r="F1185" t="s">
        <v>325</v>
      </c>
      <c r="G1185">
        <v>12</v>
      </c>
      <c r="H1185" t="s">
        <v>145</v>
      </c>
      <c r="I1185">
        <v>3</v>
      </c>
      <c r="J1185">
        <v>3</v>
      </c>
      <c r="L1185" s="1015">
        <v>1</v>
      </c>
      <c r="N1185">
        <v>0</v>
      </c>
      <c r="O1185">
        <v>0</v>
      </c>
      <c r="P1185" t="e">
        <v>#DIV/0!</v>
      </c>
      <c r="Q1185" t="s">
        <v>110</v>
      </c>
      <c r="R1185">
        <v>-3</v>
      </c>
      <c r="S1185">
        <v>0</v>
      </c>
    </row>
    <row r="1186" spans="1:19" ht="14.25">
      <c r="A1186">
        <v>85</v>
      </c>
      <c r="B1186" t="s">
        <v>326</v>
      </c>
      <c r="C1186" s="1036" t="s">
        <v>133</v>
      </c>
      <c r="D1186" t="s">
        <v>104</v>
      </c>
      <c r="E1186" t="s">
        <v>173</v>
      </c>
      <c r="F1186" t="s">
        <v>327</v>
      </c>
      <c r="G1186">
        <v>12</v>
      </c>
      <c r="H1186" t="s">
        <v>145</v>
      </c>
      <c r="I1186">
        <v>1</v>
      </c>
      <c r="J1186">
        <v>1</v>
      </c>
      <c r="L1186" s="1015">
        <v>1</v>
      </c>
      <c r="N1186">
        <v>0</v>
      </c>
      <c r="O1186">
        <v>0</v>
      </c>
      <c r="P1186" t="e">
        <v>#DIV/0!</v>
      </c>
      <c r="Q1186" t="s">
        <v>110</v>
      </c>
      <c r="R1186">
        <v>-1</v>
      </c>
      <c r="S1186">
        <v>0</v>
      </c>
    </row>
    <row r="1187" spans="1:19" ht="14.25">
      <c r="A1187">
        <v>86</v>
      </c>
      <c r="B1187" t="s">
        <v>328</v>
      </c>
      <c r="C1187" s="1036" t="s">
        <v>133</v>
      </c>
      <c r="D1187" t="s">
        <v>104</v>
      </c>
      <c r="E1187" t="s">
        <v>173</v>
      </c>
      <c r="F1187" t="s">
        <v>329</v>
      </c>
      <c r="G1187">
        <v>12</v>
      </c>
      <c r="H1187" t="s">
        <v>145</v>
      </c>
      <c r="I1187">
        <v>2</v>
      </c>
      <c r="J1187">
        <v>2</v>
      </c>
      <c r="L1187" s="1015">
        <v>1</v>
      </c>
      <c r="N1187">
        <v>1</v>
      </c>
      <c r="O1187">
        <v>0</v>
      </c>
      <c r="P1187">
        <v>0</v>
      </c>
      <c r="Q1187" t="s">
        <v>110</v>
      </c>
      <c r="R1187">
        <v>-2</v>
      </c>
      <c r="S1187">
        <v>-1</v>
      </c>
    </row>
    <row r="1188" spans="1:19" ht="14.25">
      <c r="A1188">
        <v>87</v>
      </c>
      <c r="B1188" t="s">
        <v>330</v>
      </c>
      <c r="C1188" s="1036" t="s">
        <v>133</v>
      </c>
      <c r="D1188" t="s">
        <v>104</v>
      </c>
      <c r="E1188" t="s">
        <v>173</v>
      </c>
      <c r="F1188" t="s">
        <v>331</v>
      </c>
      <c r="G1188">
        <v>12</v>
      </c>
      <c r="H1188" t="s">
        <v>145</v>
      </c>
      <c r="I1188">
        <v>1</v>
      </c>
      <c r="J1188">
        <v>1</v>
      </c>
      <c r="L1188" s="1015">
        <v>1</v>
      </c>
      <c r="N1188">
        <v>0</v>
      </c>
      <c r="O1188">
        <v>0</v>
      </c>
      <c r="P1188" t="e">
        <v>#DIV/0!</v>
      </c>
      <c r="Q1188" t="s">
        <v>110</v>
      </c>
      <c r="R1188">
        <v>-1</v>
      </c>
      <c r="S1188">
        <v>0</v>
      </c>
    </row>
    <row r="1189" spans="1:19" ht="14.25">
      <c r="A1189">
        <v>88</v>
      </c>
      <c r="B1189" t="s">
        <v>332</v>
      </c>
      <c r="C1189" s="1036" t="s">
        <v>133</v>
      </c>
      <c r="D1189" t="s">
        <v>104</v>
      </c>
      <c r="E1189" t="s">
        <v>173</v>
      </c>
      <c r="F1189" t="s">
        <v>333</v>
      </c>
      <c r="G1189">
        <v>12</v>
      </c>
      <c r="H1189" t="s">
        <v>145</v>
      </c>
      <c r="I1189">
        <v>2</v>
      </c>
      <c r="J1189">
        <v>2</v>
      </c>
      <c r="L1189" s="1015">
        <v>1</v>
      </c>
      <c r="N1189">
        <v>1</v>
      </c>
      <c r="O1189">
        <v>0</v>
      </c>
      <c r="P1189">
        <v>0</v>
      </c>
      <c r="Q1189" t="s">
        <v>110</v>
      </c>
      <c r="R1189">
        <v>-2</v>
      </c>
      <c r="S1189">
        <v>-1</v>
      </c>
    </row>
    <row r="1190" spans="1:19" ht="14.25">
      <c r="A1190">
        <v>89</v>
      </c>
      <c r="B1190" t="s">
        <v>334</v>
      </c>
      <c r="C1190" s="1036" t="s">
        <v>133</v>
      </c>
      <c r="D1190" t="s">
        <v>104</v>
      </c>
      <c r="E1190" t="s">
        <v>155</v>
      </c>
      <c r="F1190" t="s">
        <v>335</v>
      </c>
      <c r="G1190">
        <v>12</v>
      </c>
      <c r="H1190" t="s">
        <v>145</v>
      </c>
      <c r="I1190">
        <v>2</v>
      </c>
      <c r="J1190">
        <v>2</v>
      </c>
      <c r="L1190" s="1015">
        <v>1</v>
      </c>
      <c r="N1190">
        <v>0</v>
      </c>
      <c r="O1190">
        <v>0</v>
      </c>
      <c r="P1190" t="e">
        <v>#DIV/0!</v>
      </c>
      <c r="Q1190" t="s">
        <v>110</v>
      </c>
      <c r="R1190">
        <v>-2</v>
      </c>
      <c r="S1190">
        <v>0</v>
      </c>
    </row>
    <row r="1191" spans="1:19" ht="14.25">
      <c r="A1191">
        <v>90</v>
      </c>
      <c r="B1191" t="s">
        <v>336</v>
      </c>
      <c r="C1191" s="1036" t="s">
        <v>133</v>
      </c>
      <c r="D1191" t="s">
        <v>104</v>
      </c>
      <c r="E1191" t="s">
        <v>155</v>
      </c>
      <c r="F1191" t="s">
        <v>337</v>
      </c>
      <c r="G1191">
        <v>12</v>
      </c>
      <c r="H1191" t="s">
        <v>145</v>
      </c>
      <c r="I1191">
        <v>4</v>
      </c>
      <c r="J1191">
        <v>4</v>
      </c>
      <c r="L1191" s="1015">
        <v>1</v>
      </c>
      <c r="N1191">
        <v>0</v>
      </c>
      <c r="O1191">
        <v>0</v>
      </c>
      <c r="P1191" t="e">
        <v>#DIV/0!</v>
      </c>
      <c r="Q1191" t="s">
        <v>110</v>
      </c>
      <c r="R1191">
        <v>-4</v>
      </c>
      <c r="S1191">
        <v>0</v>
      </c>
    </row>
    <row r="1192" spans="1:19" ht="14.25">
      <c r="A1192">
        <v>91</v>
      </c>
      <c r="B1192" t="s">
        <v>338</v>
      </c>
      <c r="C1192" s="1036" t="s">
        <v>133</v>
      </c>
      <c r="D1192" t="s">
        <v>104</v>
      </c>
      <c r="E1192" t="s">
        <v>155</v>
      </c>
      <c r="F1192" t="s">
        <v>339</v>
      </c>
      <c r="G1192">
        <v>12</v>
      </c>
      <c r="H1192" t="s">
        <v>145</v>
      </c>
      <c r="I1192">
        <v>2</v>
      </c>
      <c r="J1192">
        <v>2</v>
      </c>
      <c r="L1192" s="1015">
        <v>1</v>
      </c>
      <c r="N1192">
        <v>0</v>
      </c>
      <c r="O1192">
        <v>0</v>
      </c>
      <c r="P1192" t="e">
        <v>#DIV/0!</v>
      </c>
      <c r="Q1192" t="s">
        <v>110</v>
      </c>
      <c r="R1192">
        <v>-2</v>
      </c>
      <c r="S1192">
        <v>0</v>
      </c>
    </row>
    <row r="1193" spans="1:19" ht="14.25">
      <c r="A1193">
        <v>92</v>
      </c>
      <c r="B1193" t="s">
        <v>340</v>
      </c>
      <c r="C1193" s="1036" t="s">
        <v>133</v>
      </c>
      <c r="D1193" t="s">
        <v>104</v>
      </c>
      <c r="E1193" t="s">
        <v>155</v>
      </c>
      <c r="F1193" t="s">
        <v>341</v>
      </c>
      <c r="G1193">
        <v>12</v>
      </c>
      <c r="H1193" t="s">
        <v>145</v>
      </c>
      <c r="I1193">
        <v>3</v>
      </c>
      <c r="J1193">
        <v>3</v>
      </c>
      <c r="L1193" s="1015">
        <v>1</v>
      </c>
      <c r="N1193">
        <v>0</v>
      </c>
      <c r="O1193">
        <v>0</v>
      </c>
      <c r="P1193" t="e">
        <v>#DIV/0!</v>
      </c>
      <c r="Q1193" t="s">
        <v>110</v>
      </c>
      <c r="R1193">
        <v>-3</v>
      </c>
      <c r="S1193">
        <v>0</v>
      </c>
    </row>
    <row r="1194" spans="1:19" ht="14.25">
      <c r="A1194">
        <v>93</v>
      </c>
      <c r="B1194" t="s">
        <v>342</v>
      </c>
      <c r="C1194" s="1036" t="s">
        <v>133</v>
      </c>
      <c r="D1194" t="s">
        <v>104</v>
      </c>
      <c r="E1194" t="s">
        <v>155</v>
      </c>
      <c r="F1194" t="s">
        <v>343</v>
      </c>
      <c r="G1194">
        <v>12</v>
      </c>
      <c r="H1194" t="s">
        <v>145</v>
      </c>
      <c r="I1194">
        <v>2</v>
      </c>
      <c r="J1194">
        <v>2</v>
      </c>
      <c r="L1194" s="1015">
        <v>1</v>
      </c>
      <c r="N1194">
        <v>1</v>
      </c>
      <c r="O1194">
        <v>0</v>
      </c>
      <c r="P1194">
        <v>0</v>
      </c>
      <c r="Q1194" t="s">
        <v>110</v>
      </c>
      <c r="R1194">
        <v>-2</v>
      </c>
      <c r="S1194">
        <v>-1</v>
      </c>
    </row>
    <row r="1195" spans="1:19" ht="14.25">
      <c r="A1195">
        <v>94</v>
      </c>
      <c r="B1195" t="s">
        <v>344</v>
      </c>
      <c r="C1195" s="1036" t="s">
        <v>133</v>
      </c>
      <c r="D1195" t="s">
        <v>104</v>
      </c>
      <c r="E1195" t="s">
        <v>155</v>
      </c>
      <c r="F1195" t="s">
        <v>345</v>
      </c>
      <c r="G1195">
        <v>12</v>
      </c>
      <c r="H1195" t="s">
        <v>145</v>
      </c>
      <c r="I1195">
        <v>3</v>
      </c>
      <c r="J1195">
        <v>3</v>
      </c>
      <c r="L1195" s="1015">
        <v>1</v>
      </c>
      <c r="N1195">
        <v>1</v>
      </c>
      <c r="O1195">
        <v>0</v>
      </c>
      <c r="P1195">
        <v>0</v>
      </c>
      <c r="Q1195" t="s">
        <v>110</v>
      </c>
      <c r="R1195">
        <v>-3</v>
      </c>
      <c r="S1195">
        <v>-1</v>
      </c>
    </row>
    <row r="1196" spans="1:19" ht="14.25">
      <c r="A1196">
        <v>95</v>
      </c>
      <c r="B1196" t="s">
        <v>346</v>
      </c>
      <c r="C1196" s="1036" t="s">
        <v>133</v>
      </c>
      <c r="D1196" t="s">
        <v>104</v>
      </c>
      <c r="E1196" t="s">
        <v>155</v>
      </c>
      <c r="F1196" t="s">
        <v>347</v>
      </c>
      <c r="G1196">
        <v>12</v>
      </c>
      <c r="H1196" t="s">
        <v>145</v>
      </c>
      <c r="I1196">
        <v>2</v>
      </c>
      <c r="J1196">
        <v>2</v>
      </c>
      <c r="L1196" s="1015">
        <v>1</v>
      </c>
      <c r="N1196">
        <v>1</v>
      </c>
      <c r="O1196">
        <v>0</v>
      </c>
      <c r="P1196">
        <v>0</v>
      </c>
      <c r="Q1196" t="s">
        <v>110</v>
      </c>
      <c r="R1196">
        <v>-2</v>
      </c>
      <c r="S1196">
        <v>-1</v>
      </c>
    </row>
    <row r="1197" spans="1:19" ht="14.25">
      <c r="A1197">
        <v>96</v>
      </c>
      <c r="B1197" t="s">
        <v>348</v>
      </c>
      <c r="C1197" s="1036" t="s">
        <v>133</v>
      </c>
      <c r="D1197" t="s">
        <v>104</v>
      </c>
      <c r="E1197" t="s">
        <v>155</v>
      </c>
      <c r="F1197" t="s">
        <v>349</v>
      </c>
      <c r="G1197">
        <v>12</v>
      </c>
      <c r="H1197" t="s">
        <v>145</v>
      </c>
      <c r="I1197">
        <v>2</v>
      </c>
      <c r="J1197">
        <v>2</v>
      </c>
      <c r="L1197" s="1015">
        <v>1</v>
      </c>
      <c r="N1197">
        <v>1</v>
      </c>
      <c r="O1197">
        <v>0</v>
      </c>
      <c r="P1197">
        <v>0</v>
      </c>
      <c r="Q1197" t="s">
        <v>110</v>
      </c>
      <c r="R1197">
        <v>-2</v>
      </c>
      <c r="S1197">
        <v>-1</v>
      </c>
    </row>
    <row r="1198" spans="1:19" ht="14.25">
      <c r="A1198">
        <v>97</v>
      </c>
      <c r="B1198" t="s">
        <v>350</v>
      </c>
      <c r="C1198" s="1036" t="s">
        <v>133</v>
      </c>
      <c r="D1198" t="s">
        <v>104</v>
      </c>
      <c r="E1198" t="s">
        <v>155</v>
      </c>
      <c r="F1198" t="s">
        <v>351</v>
      </c>
      <c r="G1198">
        <v>12</v>
      </c>
      <c r="H1198" t="s">
        <v>145</v>
      </c>
      <c r="I1198">
        <v>2</v>
      </c>
      <c r="J1198">
        <v>2</v>
      </c>
      <c r="L1198" s="1015">
        <v>1</v>
      </c>
      <c r="N1198">
        <v>1</v>
      </c>
      <c r="O1198">
        <v>0</v>
      </c>
      <c r="P1198">
        <v>0</v>
      </c>
      <c r="Q1198" t="s">
        <v>110</v>
      </c>
      <c r="R1198">
        <v>-2</v>
      </c>
      <c r="S1198">
        <v>-1</v>
      </c>
    </row>
    <row r="1199" spans="1:19" ht="14.25">
      <c r="A1199">
        <v>98</v>
      </c>
      <c r="B1199" t="s">
        <v>352</v>
      </c>
      <c r="C1199" s="1036" t="s">
        <v>133</v>
      </c>
      <c r="D1199" t="s">
        <v>104</v>
      </c>
      <c r="E1199" t="s">
        <v>157</v>
      </c>
      <c r="F1199" t="s">
        <v>353</v>
      </c>
      <c r="G1199">
        <v>12</v>
      </c>
      <c r="H1199" t="s">
        <v>145</v>
      </c>
      <c r="I1199">
        <v>1</v>
      </c>
      <c r="J1199">
        <v>1</v>
      </c>
      <c r="L1199" s="1015">
        <v>1</v>
      </c>
      <c r="N1199">
        <v>1</v>
      </c>
      <c r="O1199">
        <v>0</v>
      </c>
      <c r="P1199">
        <v>0</v>
      </c>
      <c r="Q1199" t="s">
        <v>110</v>
      </c>
      <c r="R1199">
        <v>-1</v>
      </c>
      <c r="S1199">
        <v>-1</v>
      </c>
    </row>
    <row r="1200" spans="1:19" ht="14.25">
      <c r="A1200">
        <v>99</v>
      </c>
      <c r="B1200" t="s">
        <v>354</v>
      </c>
      <c r="C1200" s="1036" t="s">
        <v>133</v>
      </c>
      <c r="D1200" t="s">
        <v>104</v>
      </c>
      <c r="E1200" t="s">
        <v>168</v>
      </c>
      <c r="F1200" t="s">
        <v>355</v>
      </c>
      <c r="G1200">
        <v>12</v>
      </c>
      <c r="H1200" t="s">
        <v>145</v>
      </c>
      <c r="I1200">
        <v>6</v>
      </c>
      <c r="J1200">
        <v>6</v>
      </c>
      <c r="L1200" s="1015">
        <v>1</v>
      </c>
      <c r="N1200">
        <v>1</v>
      </c>
      <c r="O1200">
        <v>0</v>
      </c>
      <c r="P1200">
        <v>0</v>
      </c>
      <c r="Q1200" t="s">
        <v>110</v>
      </c>
      <c r="R1200">
        <v>-5</v>
      </c>
      <c r="S1200">
        <v>-1</v>
      </c>
    </row>
    <row r="1201" spans="1:19" ht="14.25">
      <c r="A1201">
        <v>100</v>
      </c>
      <c r="B1201" t="s">
        <v>356</v>
      </c>
      <c r="C1201" s="1036" t="s">
        <v>133</v>
      </c>
      <c r="D1201" t="s">
        <v>104</v>
      </c>
      <c r="E1201" t="s">
        <v>168</v>
      </c>
      <c r="F1201" t="s">
        <v>357</v>
      </c>
      <c r="G1201">
        <v>12</v>
      </c>
      <c r="H1201" t="s">
        <v>145</v>
      </c>
      <c r="I1201">
        <v>2</v>
      </c>
      <c r="J1201">
        <v>2</v>
      </c>
      <c r="L1201" s="1015">
        <v>1</v>
      </c>
      <c r="N1201">
        <v>0</v>
      </c>
      <c r="O1201">
        <v>0</v>
      </c>
      <c r="P1201" t="e">
        <v>#DIV/0!</v>
      </c>
      <c r="Q1201" t="s">
        <v>110</v>
      </c>
      <c r="R1201">
        <v>-1</v>
      </c>
      <c r="S1201">
        <v>0</v>
      </c>
    </row>
    <row r="1202" spans="1:19" ht="14.25">
      <c r="A1202">
        <v>1</v>
      </c>
      <c r="B1202" t="s">
        <v>358</v>
      </c>
      <c r="C1202" s="1036" t="s">
        <v>146</v>
      </c>
      <c r="D1202" t="s">
        <v>111</v>
      </c>
      <c r="E1202" t="s">
        <v>225</v>
      </c>
      <c r="F1202" t="s">
        <v>359</v>
      </c>
      <c r="G1202">
        <v>1</v>
      </c>
      <c r="H1202" t="s">
        <v>134</v>
      </c>
      <c r="I1202">
        <v>12</v>
      </c>
      <c r="J1202">
        <v>1</v>
      </c>
      <c r="K1202">
        <v>1</v>
      </c>
      <c r="L1202" s="1015">
        <v>8.3333333333333329E-2</v>
      </c>
      <c r="M1202" s="1015">
        <v>8.3333333333333329E-2</v>
      </c>
      <c r="N1202">
        <v>1</v>
      </c>
      <c r="O1202">
        <v>1</v>
      </c>
      <c r="P1202">
        <v>1</v>
      </c>
      <c r="R1202">
        <v>0</v>
      </c>
      <c r="S1202">
        <v>0</v>
      </c>
    </row>
    <row r="1203" spans="1:19" ht="14.25">
      <c r="A1203">
        <v>2</v>
      </c>
      <c r="B1203" t="s">
        <v>360</v>
      </c>
      <c r="C1203" s="1036" t="s">
        <v>146</v>
      </c>
      <c r="D1203" t="s">
        <v>111</v>
      </c>
      <c r="E1203" t="s">
        <v>225</v>
      </c>
      <c r="F1203" t="s">
        <v>361</v>
      </c>
      <c r="G1203">
        <v>1</v>
      </c>
      <c r="H1203" t="s">
        <v>134</v>
      </c>
      <c r="I1203">
        <v>1</v>
      </c>
      <c r="J1203">
        <v>0</v>
      </c>
      <c r="K1203">
        <v>0</v>
      </c>
      <c r="L1203" s="1015">
        <v>0</v>
      </c>
      <c r="M1203" s="1015">
        <v>0</v>
      </c>
      <c r="N1203">
        <v>0</v>
      </c>
      <c r="O1203">
        <v>0</v>
      </c>
      <c r="P1203" t="e">
        <v>#DIV/0!</v>
      </c>
      <c r="R1203">
        <v>0</v>
      </c>
      <c r="S1203">
        <v>0</v>
      </c>
    </row>
    <row r="1204" spans="1:19" ht="14.25">
      <c r="A1204">
        <v>3</v>
      </c>
      <c r="B1204" t="s">
        <v>362</v>
      </c>
      <c r="C1204" s="1036" t="s">
        <v>146</v>
      </c>
      <c r="D1204" t="s">
        <v>111</v>
      </c>
      <c r="E1204" t="s">
        <v>225</v>
      </c>
      <c r="F1204" t="s">
        <v>363</v>
      </c>
      <c r="G1204">
        <v>1</v>
      </c>
      <c r="H1204" t="s">
        <v>134</v>
      </c>
      <c r="I1204">
        <v>1</v>
      </c>
      <c r="J1204">
        <v>0</v>
      </c>
      <c r="K1204">
        <v>0</v>
      </c>
      <c r="L1204" s="1015">
        <v>0</v>
      </c>
      <c r="M1204" s="1015">
        <v>0</v>
      </c>
      <c r="N1204">
        <v>0</v>
      </c>
      <c r="O1204">
        <v>0</v>
      </c>
      <c r="P1204" t="e">
        <v>#DIV/0!</v>
      </c>
      <c r="R1204">
        <v>0</v>
      </c>
      <c r="S1204">
        <v>0</v>
      </c>
    </row>
    <row r="1205" spans="1:19" ht="14.25">
      <c r="A1205">
        <v>4</v>
      </c>
      <c r="B1205" t="s">
        <v>364</v>
      </c>
      <c r="C1205" s="1036" t="s">
        <v>146</v>
      </c>
      <c r="D1205" t="s">
        <v>111</v>
      </c>
      <c r="E1205" t="s">
        <v>225</v>
      </c>
      <c r="F1205" t="s">
        <v>365</v>
      </c>
      <c r="G1205">
        <v>1</v>
      </c>
      <c r="H1205" t="s">
        <v>134</v>
      </c>
      <c r="I1205">
        <v>1</v>
      </c>
      <c r="J1205">
        <v>0</v>
      </c>
      <c r="K1205">
        <v>0</v>
      </c>
      <c r="L1205" s="1015">
        <v>0</v>
      </c>
      <c r="M1205" s="1015">
        <v>0</v>
      </c>
      <c r="N1205">
        <v>0</v>
      </c>
      <c r="O1205">
        <v>0</v>
      </c>
      <c r="P1205" t="e">
        <v>#DIV/0!</v>
      </c>
      <c r="R1205">
        <v>0</v>
      </c>
      <c r="S1205">
        <v>0</v>
      </c>
    </row>
    <row r="1206" spans="1:19" ht="14.25">
      <c r="A1206">
        <v>5</v>
      </c>
      <c r="B1206" t="s">
        <v>366</v>
      </c>
      <c r="C1206" s="1036" t="s">
        <v>146</v>
      </c>
      <c r="D1206" t="s">
        <v>111</v>
      </c>
      <c r="E1206" t="s">
        <v>225</v>
      </c>
      <c r="F1206" t="s">
        <v>367</v>
      </c>
      <c r="G1206">
        <v>1</v>
      </c>
      <c r="H1206" t="s">
        <v>134</v>
      </c>
      <c r="I1206">
        <v>1</v>
      </c>
      <c r="J1206">
        <v>0</v>
      </c>
      <c r="K1206">
        <v>0</v>
      </c>
      <c r="L1206" s="1015">
        <v>0</v>
      </c>
      <c r="M1206" s="1015">
        <v>0</v>
      </c>
      <c r="N1206">
        <v>0</v>
      </c>
      <c r="O1206">
        <v>0</v>
      </c>
      <c r="P1206" t="e">
        <v>#DIV/0!</v>
      </c>
      <c r="R1206">
        <v>0</v>
      </c>
      <c r="S1206">
        <v>0</v>
      </c>
    </row>
    <row r="1207" spans="1:19" ht="14.25">
      <c r="A1207">
        <v>6</v>
      </c>
      <c r="B1207" t="s">
        <v>368</v>
      </c>
      <c r="C1207" s="1036" t="s">
        <v>146</v>
      </c>
      <c r="D1207" t="s">
        <v>111</v>
      </c>
      <c r="E1207" t="s">
        <v>225</v>
      </c>
      <c r="F1207" t="s">
        <v>369</v>
      </c>
      <c r="G1207">
        <v>1</v>
      </c>
      <c r="H1207" t="s">
        <v>134</v>
      </c>
      <c r="I1207">
        <v>1</v>
      </c>
      <c r="J1207">
        <v>0</v>
      </c>
      <c r="K1207">
        <v>0</v>
      </c>
      <c r="L1207" s="1015">
        <v>0</v>
      </c>
      <c r="M1207" s="1015">
        <v>0</v>
      </c>
      <c r="N1207">
        <v>0</v>
      </c>
      <c r="O1207">
        <v>0</v>
      </c>
      <c r="P1207" t="e">
        <v>#DIV/0!</v>
      </c>
      <c r="R1207">
        <v>0</v>
      </c>
      <c r="S1207">
        <v>0</v>
      </c>
    </row>
    <row r="1208" spans="1:19" ht="14.25">
      <c r="A1208">
        <v>7</v>
      </c>
      <c r="B1208" t="s">
        <v>370</v>
      </c>
      <c r="C1208" s="1036" t="s">
        <v>146</v>
      </c>
      <c r="D1208" t="s">
        <v>111</v>
      </c>
      <c r="E1208" t="s">
        <v>225</v>
      </c>
      <c r="F1208" t="s">
        <v>371</v>
      </c>
      <c r="G1208">
        <v>1</v>
      </c>
      <c r="H1208" t="s">
        <v>134</v>
      </c>
      <c r="I1208">
        <v>3</v>
      </c>
      <c r="J1208">
        <v>0</v>
      </c>
      <c r="K1208">
        <v>0</v>
      </c>
      <c r="L1208" s="1015">
        <v>0</v>
      </c>
      <c r="M1208" s="1015">
        <v>0</v>
      </c>
      <c r="N1208">
        <v>0</v>
      </c>
      <c r="O1208">
        <v>0</v>
      </c>
      <c r="P1208" t="e">
        <v>#DIV/0!</v>
      </c>
      <c r="R1208">
        <v>0</v>
      </c>
      <c r="S1208">
        <v>0</v>
      </c>
    </row>
    <row r="1209" spans="1:19" ht="14.25">
      <c r="A1209">
        <v>8</v>
      </c>
      <c r="B1209" t="s">
        <v>372</v>
      </c>
      <c r="C1209" s="1036" t="s">
        <v>146</v>
      </c>
      <c r="D1209" t="s">
        <v>111</v>
      </c>
      <c r="E1209" t="s">
        <v>225</v>
      </c>
      <c r="F1209" t="s">
        <v>373</v>
      </c>
      <c r="G1209">
        <v>1</v>
      </c>
      <c r="H1209" t="s">
        <v>134</v>
      </c>
      <c r="I1209">
        <v>2</v>
      </c>
      <c r="J1209">
        <v>0</v>
      </c>
      <c r="K1209">
        <v>0</v>
      </c>
      <c r="L1209" s="1015">
        <v>0</v>
      </c>
      <c r="M1209" s="1015">
        <v>0</v>
      </c>
      <c r="N1209">
        <v>0</v>
      </c>
      <c r="O1209">
        <v>0</v>
      </c>
      <c r="P1209" t="e">
        <v>#DIV/0!</v>
      </c>
      <c r="R1209">
        <v>0</v>
      </c>
      <c r="S1209">
        <v>0</v>
      </c>
    </row>
    <row r="1210" spans="1:19" ht="14.25">
      <c r="A1210">
        <v>9</v>
      </c>
      <c r="B1210" t="s">
        <v>374</v>
      </c>
      <c r="C1210" s="1036" t="s">
        <v>146</v>
      </c>
      <c r="D1210" t="s">
        <v>111</v>
      </c>
      <c r="E1210" t="s">
        <v>225</v>
      </c>
      <c r="F1210" t="s">
        <v>375</v>
      </c>
      <c r="G1210">
        <v>1</v>
      </c>
      <c r="H1210" t="s">
        <v>134</v>
      </c>
      <c r="I1210">
        <v>1</v>
      </c>
      <c r="J1210">
        <v>0</v>
      </c>
      <c r="K1210">
        <v>0</v>
      </c>
      <c r="L1210" s="1015">
        <v>0</v>
      </c>
      <c r="M1210" s="1015">
        <v>0</v>
      </c>
      <c r="N1210">
        <v>0</v>
      </c>
      <c r="O1210">
        <v>0</v>
      </c>
      <c r="P1210" t="e">
        <v>#DIV/0!</v>
      </c>
      <c r="R1210">
        <v>0</v>
      </c>
      <c r="S1210">
        <v>0</v>
      </c>
    </row>
    <row r="1211" spans="1:19" ht="14.25">
      <c r="A1211">
        <v>10</v>
      </c>
      <c r="B1211" t="s">
        <v>376</v>
      </c>
      <c r="C1211" s="1036" t="s">
        <v>146</v>
      </c>
      <c r="D1211" t="s">
        <v>111</v>
      </c>
      <c r="E1211" t="s">
        <v>225</v>
      </c>
      <c r="F1211" t="s">
        <v>377</v>
      </c>
      <c r="G1211">
        <v>1</v>
      </c>
      <c r="H1211" t="s">
        <v>134</v>
      </c>
      <c r="I1211">
        <v>1</v>
      </c>
      <c r="J1211">
        <v>0</v>
      </c>
      <c r="K1211">
        <v>0</v>
      </c>
      <c r="L1211" s="1015">
        <v>0</v>
      </c>
      <c r="M1211" s="1015">
        <v>0</v>
      </c>
      <c r="N1211">
        <v>0</v>
      </c>
      <c r="O1211">
        <v>0</v>
      </c>
      <c r="P1211" t="e">
        <v>#DIV/0!</v>
      </c>
      <c r="R1211">
        <v>0</v>
      </c>
      <c r="S1211">
        <v>0</v>
      </c>
    </row>
    <row r="1212" spans="1:19" ht="14.25">
      <c r="A1212">
        <v>11</v>
      </c>
      <c r="B1212" t="s">
        <v>378</v>
      </c>
      <c r="C1212" s="1036" t="s">
        <v>146</v>
      </c>
      <c r="D1212" t="s">
        <v>111</v>
      </c>
      <c r="E1212" t="s">
        <v>225</v>
      </c>
      <c r="F1212" t="s">
        <v>379</v>
      </c>
      <c r="G1212">
        <v>1</v>
      </c>
      <c r="H1212" t="s">
        <v>134</v>
      </c>
      <c r="I1212">
        <v>1</v>
      </c>
      <c r="J1212">
        <v>0</v>
      </c>
      <c r="K1212">
        <v>0</v>
      </c>
      <c r="L1212" s="1015">
        <v>0</v>
      </c>
      <c r="M1212" s="1015">
        <v>0</v>
      </c>
      <c r="N1212">
        <v>0</v>
      </c>
      <c r="O1212">
        <v>0</v>
      </c>
      <c r="P1212" t="e">
        <v>#DIV/0!</v>
      </c>
      <c r="R1212">
        <v>0</v>
      </c>
      <c r="S1212">
        <v>0</v>
      </c>
    </row>
    <row r="1213" spans="1:19" ht="14.25">
      <c r="A1213">
        <v>12</v>
      </c>
      <c r="B1213" t="s">
        <v>380</v>
      </c>
      <c r="C1213" s="1036" t="s">
        <v>146</v>
      </c>
      <c r="D1213" t="s">
        <v>111</v>
      </c>
      <c r="E1213" t="s">
        <v>225</v>
      </c>
      <c r="F1213" t="s">
        <v>381</v>
      </c>
      <c r="G1213">
        <v>1</v>
      </c>
      <c r="H1213" t="s">
        <v>134</v>
      </c>
      <c r="I1213">
        <v>1</v>
      </c>
      <c r="J1213">
        <v>0</v>
      </c>
      <c r="K1213">
        <v>0</v>
      </c>
      <c r="L1213" s="1015">
        <v>0</v>
      </c>
      <c r="M1213" s="1015">
        <v>0</v>
      </c>
      <c r="N1213">
        <v>0</v>
      </c>
      <c r="O1213">
        <v>0</v>
      </c>
      <c r="P1213" t="e">
        <v>#DIV/0!</v>
      </c>
      <c r="R1213">
        <v>0</v>
      </c>
      <c r="S1213">
        <v>0</v>
      </c>
    </row>
    <row r="1214" spans="1:19" ht="14.25">
      <c r="A1214">
        <v>13</v>
      </c>
      <c r="B1214" t="s">
        <v>382</v>
      </c>
      <c r="C1214" s="1036" t="s">
        <v>146</v>
      </c>
      <c r="D1214" t="s">
        <v>111</v>
      </c>
      <c r="E1214" t="s">
        <v>225</v>
      </c>
      <c r="F1214" t="s">
        <v>383</v>
      </c>
      <c r="G1214">
        <v>1</v>
      </c>
      <c r="H1214" t="s">
        <v>134</v>
      </c>
      <c r="I1214">
        <v>1</v>
      </c>
      <c r="J1214">
        <v>0</v>
      </c>
      <c r="K1214">
        <v>0</v>
      </c>
      <c r="L1214" s="1015">
        <v>0</v>
      </c>
      <c r="M1214" s="1015">
        <v>0</v>
      </c>
      <c r="N1214">
        <v>0</v>
      </c>
      <c r="O1214">
        <v>0</v>
      </c>
      <c r="P1214" t="e">
        <v>#DIV/0!</v>
      </c>
      <c r="R1214">
        <v>0</v>
      </c>
      <c r="S1214">
        <v>0</v>
      </c>
    </row>
    <row r="1215" spans="1:19" ht="14.25">
      <c r="A1215">
        <v>14</v>
      </c>
      <c r="B1215" t="s">
        <v>384</v>
      </c>
      <c r="C1215" s="1036" t="s">
        <v>146</v>
      </c>
      <c r="D1215" t="s">
        <v>111</v>
      </c>
      <c r="E1215" t="s">
        <v>225</v>
      </c>
      <c r="F1215" t="s">
        <v>385</v>
      </c>
      <c r="G1215">
        <v>1</v>
      </c>
      <c r="H1215" t="s">
        <v>134</v>
      </c>
      <c r="I1215">
        <v>1</v>
      </c>
      <c r="J1215">
        <v>0</v>
      </c>
      <c r="K1215">
        <v>0</v>
      </c>
      <c r="L1215" s="1015">
        <v>0</v>
      </c>
      <c r="M1215" s="1015">
        <v>0</v>
      </c>
      <c r="N1215">
        <v>0</v>
      </c>
      <c r="O1215">
        <v>0</v>
      </c>
      <c r="P1215" t="e">
        <v>#DIV/0!</v>
      </c>
      <c r="R1215">
        <v>0</v>
      </c>
      <c r="S1215">
        <v>0</v>
      </c>
    </row>
    <row r="1216" spans="1:19" ht="14.25">
      <c r="A1216">
        <v>15</v>
      </c>
      <c r="B1216" t="s">
        <v>386</v>
      </c>
      <c r="C1216" s="1036" t="s">
        <v>146</v>
      </c>
      <c r="D1216" t="s">
        <v>111</v>
      </c>
      <c r="E1216" t="s">
        <v>225</v>
      </c>
      <c r="F1216" t="s">
        <v>387</v>
      </c>
      <c r="G1216">
        <v>1</v>
      </c>
      <c r="H1216" t="s">
        <v>134</v>
      </c>
      <c r="I1216">
        <v>1</v>
      </c>
      <c r="J1216">
        <v>0</v>
      </c>
      <c r="K1216">
        <v>0</v>
      </c>
      <c r="L1216" s="1015">
        <v>0</v>
      </c>
      <c r="M1216" s="1015">
        <v>0</v>
      </c>
      <c r="N1216">
        <v>0</v>
      </c>
      <c r="O1216">
        <v>0</v>
      </c>
      <c r="P1216" t="e">
        <v>#DIV/0!</v>
      </c>
      <c r="R1216">
        <v>0</v>
      </c>
      <c r="S1216">
        <v>0</v>
      </c>
    </row>
    <row r="1217" spans="1:19" ht="14.25">
      <c r="A1217">
        <v>16</v>
      </c>
      <c r="B1217" t="s">
        <v>388</v>
      </c>
      <c r="C1217" s="1036" t="s">
        <v>146</v>
      </c>
      <c r="D1217" t="s">
        <v>111</v>
      </c>
      <c r="E1217" t="s">
        <v>225</v>
      </c>
      <c r="F1217" t="s">
        <v>389</v>
      </c>
      <c r="G1217">
        <v>1</v>
      </c>
      <c r="H1217" t="s">
        <v>134</v>
      </c>
      <c r="I1217">
        <v>4</v>
      </c>
      <c r="J1217">
        <v>1</v>
      </c>
      <c r="K1217">
        <v>1</v>
      </c>
      <c r="L1217" s="1015">
        <v>0.25</v>
      </c>
      <c r="M1217" s="1015">
        <v>0.25</v>
      </c>
      <c r="N1217">
        <v>1</v>
      </c>
      <c r="O1217">
        <v>1</v>
      </c>
      <c r="P1217">
        <v>1</v>
      </c>
      <c r="R1217">
        <v>0</v>
      </c>
      <c r="S1217">
        <v>0</v>
      </c>
    </row>
    <row r="1218" spans="1:19" ht="14.25">
      <c r="A1218">
        <v>17</v>
      </c>
      <c r="B1218" t="s">
        <v>390</v>
      </c>
      <c r="C1218" s="1036" t="s">
        <v>146</v>
      </c>
      <c r="D1218" t="s">
        <v>111</v>
      </c>
      <c r="E1218" t="s">
        <v>225</v>
      </c>
      <c r="F1218" t="s">
        <v>391</v>
      </c>
      <c r="G1218">
        <v>1</v>
      </c>
      <c r="H1218" t="s">
        <v>134</v>
      </c>
      <c r="I1218">
        <v>2</v>
      </c>
      <c r="J1218">
        <v>0</v>
      </c>
      <c r="K1218">
        <v>0</v>
      </c>
      <c r="L1218" s="1015">
        <v>0</v>
      </c>
      <c r="M1218" s="1015">
        <v>0</v>
      </c>
      <c r="N1218">
        <v>0</v>
      </c>
      <c r="O1218">
        <v>0</v>
      </c>
      <c r="P1218" t="e">
        <v>#DIV/0!</v>
      </c>
      <c r="R1218">
        <v>0</v>
      </c>
      <c r="S1218">
        <v>0</v>
      </c>
    </row>
    <row r="1219" spans="1:19" ht="14.25">
      <c r="A1219">
        <v>18</v>
      </c>
      <c r="B1219" t="s">
        <v>392</v>
      </c>
      <c r="C1219" s="1036" t="s">
        <v>146</v>
      </c>
      <c r="D1219" t="s">
        <v>111</v>
      </c>
      <c r="E1219" t="s">
        <v>225</v>
      </c>
      <c r="F1219" t="s">
        <v>393</v>
      </c>
      <c r="G1219">
        <v>1</v>
      </c>
      <c r="H1219" t="s">
        <v>134</v>
      </c>
      <c r="I1219">
        <v>12</v>
      </c>
      <c r="J1219">
        <v>1</v>
      </c>
      <c r="K1219">
        <v>1</v>
      </c>
      <c r="L1219" s="1015">
        <v>8.3333333333333329E-2</v>
      </c>
      <c r="M1219" s="1015">
        <v>8.3333333333333329E-2</v>
      </c>
      <c r="N1219">
        <v>1</v>
      </c>
      <c r="O1219">
        <v>1</v>
      </c>
      <c r="P1219">
        <v>1</v>
      </c>
      <c r="R1219">
        <v>0</v>
      </c>
      <c r="S1219">
        <v>0</v>
      </c>
    </row>
    <row r="1220" spans="1:19" ht="14.25">
      <c r="A1220">
        <v>19</v>
      </c>
      <c r="B1220" t="s">
        <v>394</v>
      </c>
      <c r="C1220" s="1036" t="s">
        <v>146</v>
      </c>
      <c r="D1220" t="s">
        <v>111</v>
      </c>
      <c r="E1220" t="s">
        <v>225</v>
      </c>
      <c r="F1220" t="s">
        <v>395</v>
      </c>
      <c r="G1220">
        <v>1</v>
      </c>
      <c r="H1220" t="s">
        <v>134</v>
      </c>
      <c r="I1220">
        <v>2</v>
      </c>
      <c r="J1220">
        <v>0</v>
      </c>
      <c r="K1220">
        <v>0</v>
      </c>
      <c r="L1220" s="1015">
        <v>0</v>
      </c>
      <c r="M1220" s="1015">
        <v>0</v>
      </c>
      <c r="N1220">
        <v>0</v>
      </c>
      <c r="O1220">
        <v>0</v>
      </c>
      <c r="P1220" t="e">
        <v>#DIV/0!</v>
      </c>
      <c r="R1220">
        <v>0</v>
      </c>
      <c r="S1220">
        <v>0</v>
      </c>
    </row>
    <row r="1221" spans="1:19" ht="14.25">
      <c r="A1221">
        <v>20</v>
      </c>
      <c r="B1221" t="s">
        <v>396</v>
      </c>
      <c r="C1221" s="1036" t="s">
        <v>146</v>
      </c>
      <c r="D1221" t="s">
        <v>111</v>
      </c>
      <c r="E1221" t="s">
        <v>225</v>
      </c>
      <c r="F1221" t="s">
        <v>397</v>
      </c>
      <c r="G1221">
        <v>1</v>
      </c>
      <c r="H1221" t="s">
        <v>134</v>
      </c>
      <c r="I1221">
        <v>2</v>
      </c>
      <c r="J1221">
        <v>0</v>
      </c>
      <c r="K1221">
        <v>0</v>
      </c>
      <c r="L1221" s="1015">
        <v>0</v>
      </c>
      <c r="M1221" s="1015">
        <v>0</v>
      </c>
      <c r="N1221">
        <v>0</v>
      </c>
      <c r="O1221">
        <v>0</v>
      </c>
      <c r="P1221" t="e">
        <v>#DIV/0!</v>
      </c>
      <c r="R1221">
        <v>0</v>
      </c>
      <c r="S1221">
        <v>0</v>
      </c>
    </row>
    <row r="1222" spans="1:19" ht="14.25">
      <c r="A1222">
        <v>21</v>
      </c>
      <c r="B1222" t="s">
        <v>398</v>
      </c>
      <c r="C1222" s="1036" t="s">
        <v>146</v>
      </c>
      <c r="D1222" t="s">
        <v>111</v>
      </c>
      <c r="E1222" t="s">
        <v>225</v>
      </c>
      <c r="F1222" t="s">
        <v>399</v>
      </c>
      <c r="G1222">
        <v>1</v>
      </c>
      <c r="H1222" t="s">
        <v>134</v>
      </c>
      <c r="I1222">
        <v>12</v>
      </c>
      <c r="J1222">
        <v>1</v>
      </c>
      <c r="K1222">
        <v>1</v>
      </c>
      <c r="L1222" s="1015">
        <v>8.3333333333333329E-2</v>
      </c>
      <c r="M1222" s="1015">
        <v>8.3333333333333329E-2</v>
      </c>
      <c r="N1222">
        <v>1</v>
      </c>
      <c r="O1222">
        <v>1</v>
      </c>
      <c r="P1222">
        <v>1</v>
      </c>
      <c r="R1222">
        <v>0</v>
      </c>
      <c r="S1222">
        <v>0</v>
      </c>
    </row>
    <row r="1223" spans="1:19" ht="14.25">
      <c r="A1223">
        <v>22</v>
      </c>
      <c r="B1223" t="s">
        <v>400</v>
      </c>
      <c r="C1223" s="1036" t="s">
        <v>146</v>
      </c>
      <c r="D1223" t="s">
        <v>111</v>
      </c>
      <c r="E1223" t="s">
        <v>225</v>
      </c>
      <c r="F1223" t="s">
        <v>401</v>
      </c>
      <c r="G1223">
        <v>1</v>
      </c>
      <c r="H1223" t="s">
        <v>134</v>
      </c>
      <c r="I1223">
        <v>3</v>
      </c>
      <c r="J1223">
        <v>0</v>
      </c>
      <c r="K1223">
        <v>0</v>
      </c>
      <c r="L1223" s="1015">
        <v>0</v>
      </c>
      <c r="M1223" s="1015">
        <v>0</v>
      </c>
      <c r="N1223">
        <v>0</v>
      </c>
      <c r="O1223">
        <v>0</v>
      </c>
      <c r="P1223" t="e">
        <v>#DIV/0!</v>
      </c>
      <c r="R1223">
        <v>0</v>
      </c>
      <c r="S1223">
        <v>0</v>
      </c>
    </row>
    <row r="1224" spans="1:19" ht="14.25">
      <c r="A1224">
        <v>23</v>
      </c>
      <c r="B1224" t="s">
        <v>402</v>
      </c>
      <c r="C1224" s="1036" t="s">
        <v>146</v>
      </c>
      <c r="D1224" t="s">
        <v>111</v>
      </c>
      <c r="E1224" t="s">
        <v>225</v>
      </c>
      <c r="F1224" t="s">
        <v>403</v>
      </c>
      <c r="G1224">
        <v>1</v>
      </c>
      <c r="H1224" t="s">
        <v>134</v>
      </c>
      <c r="I1224">
        <v>3</v>
      </c>
      <c r="J1224">
        <v>0</v>
      </c>
      <c r="K1224">
        <v>0</v>
      </c>
      <c r="L1224" s="1015">
        <v>0</v>
      </c>
      <c r="M1224" s="1015">
        <v>0</v>
      </c>
      <c r="N1224">
        <v>0</v>
      </c>
      <c r="O1224">
        <v>0</v>
      </c>
      <c r="P1224" t="e">
        <v>#DIV/0!</v>
      </c>
      <c r="R1224">
        <v>0</v>
      </c>
      <c r="S1224">
        <v>0</v>
      </c>
    </row>
    <row r="1225" spans="1:19" ht="14.25">
      <c r="A1225">
        <v>24</v>
      </c>
      <c r="B1225" t="s">
        <v>404</v>
      </c>
      <c r="C1225" s="1036" t="s">
        <v>146</v>
      </c>
      <c r="D1225" t="s">
        <v>111</v>
      </c>
      <c r="E1225" t="s">
        <v>225</v>
      </c>
      <c r="F1225" t="s">
        <v>405</v>
      </c>
      <c r="G1225">
        <v>1</v>
      </c>
      <c r="H1225" t="s">
        <v>134</v>
      </c>
      <c r="I1225">
        <v>4</v>
      </c>
      <c r="J1225">
        <v>1</v>
      </c>
      <c r="K1225">
        <v>1</v>
      </c>
      <c r="L1225" s="1015">
        <v>0.25</v>
      </c>
      <c r="M1225" s="1015">
        <v>0.25</v>
      </c>
      <c r="N1225">
        <v>1</v>
      </c>
      <c r="O1225">
        <v>1</v>
      </c>
      <c r="P1225">
        <v>1</v>
      </c>
      <c r="R1225">
        <v>0</v>
      </c>
      <c r="S1225">
        <v>0</v>
      </c>
    </row>
    <row r="1226" spans="1:19" ht="14.25">
      <c r="A1226">
        <v>25</v>
      </c>
      <c r="B1226" t="s">
        <v>406</v>
      </c>
      <c r="C1226" s="1036" t="s">
        <v>146</v>
      </c>
      <c r="D1226" t="s">
        <v>111</v>
      </c>
      <c r="E1226" t="s">
        <v>225</v>
      </c>
      <c r="F1226" t="s">
        <v>407</v>
      </c>
      <c r="G1226">
        <v>1</v>
      </c>
      <c r="H1226" t="s">
        <v>134</v>
      </c>
      <c r="I1226">
        <v>1</v>
      </c>
      <c r="J1226">
        <v>0</v>
      </c>
      <c r="K1226">
        <v>0</v>
      </c>
      <c r="L1226" s="1015">
        <v>0</v>
      </c>
      <c r="M1226" s="1015">
        <v>0</v>
      </c>
      <c r="N1226">
        <v>0</v>
      </c>
      <c r="O1226">
        <v>0</v>
      </c>
      <c r="P1226" t="e">
        <v>#DIV/0!</v>
      </c>
      <c r="R1226">
        <v>0</v>
      </c>
      <c r="S1226">
        <v>0</v>
      </c>
    </row>
    <row r="1227" spans="1:19" ht="14.25">
      <c r="A1227">
        <v>26</v>
      </c>
      <c r="B1227" t="s">
        <v>408</v>
      </c>
      <c r="C1227" s="1036" t="s">
        <v>146</v>
      </c>
      <c r="D1227" t="s">
        <v>111</v>
      </c>
      <c r="E1227" t="s">
        <v>225</v>
      </c>
      <c r="F1227" t="s">
        <v>409</v>
      </c>
      <c r="G1227">
        <v>1</v>
      </c>
      <c r="H1227" t="s">
        <v>134</v>
      </c>
      <c r="I1227">
        <v>3</v>
      </c>
      <c r="J1227">
        <v>0</v>
      </c>
      <c r="K1227">
        <v>0</v>
      </c>
      <c r="L1227" s="1015">
        <v>0</v>
      </c>
      <c r="M1227" s="1015">
        <v>0</v>
      </c>
      <c r="N1227">
        <v>0</v>
      </c>
      <c r="O1227">
        <v>0</v>
      </c>
      <c r="P1227" t="e">
        <v>#DIV/0!</v>
      </c>
      <c r="R1227">
        <v>0</v>
      </c>
      <c r="S1227">
        <v>0</v>
      </c>
    </row>
    <row r="1228" spans="1:19" ht="14.25">
      <c r="A1228">
        <v>27</v>
      </c>
      <c r="B1228" t="s">
        <v>410</v>
      </c>
      <c r="C1228" s="1036" t="s">
        <v>146</v>
      </c>
      <c r="D1228" t="s">
        <v>111</v>
      </c>
      <c r="E1228" t="s">
        <v>225</v>
      </c>
      <c r="F1228" t="s">
        <v>411</v>
      </c>
      <c r="G1228">
        <v>1</v>
      </c>
      <c r="H1228" t="s">
        <v>134</v>
      </c>
      <c r="I1228">
        <v>2</v>
      </c>
      <c r="J1228">
        <v>0</v>
      </c>
      <c r="K1228">
        <v>0</v>
      </c>
      <c r="L1228" s="1015">
        <v>0</v>
      </c>
      <c r="M1228" s="1015">
        <v>0</v>
      </c>
      <c r="N1228">
        <v>0</v>
      </c>
      <c r="O1228">
        <v>0</v>
      </c>
      <c r="P1228" t="e">
        <v>#DIV/0!</v>
      </c>
      <c r="R1228">
        <v>0</v>
      </c>
      <c r="S1228">
        <v>0</v>
      </c>
    </row>
    <row r="1229" spans="1:19" ht="14.25">
      <c r="A1229">
        <v>28</v>
      </c>
      <c r="B1229" t="s">
        <v>412</v>
      </c>
      <c r="C1229" s="1036" t="s">
        <v>146</v>
      </c>
      <c r="D1229" t="s">
        <v>111</v>
      </c>
      <c r="E1229" t="s">
        <v>225</v>
      </c>
      <c r="F1229" t="s">
        <v>413</v>
      </c>
      <c r="G1229">
        <v>1</v>
      </c>
      <c r="H1229" t="s">
        <v>134</v>
      </c>
      <c r="I1229">
        <v>2</v>
      </c>
      <c r="J1229">
        <v>1</v>
      </c>
      <c r="K1229">
        <v>1</v>
      </c>
      <c r="L1229" s="1015">
        <v>0.5</v>
      </c>
      <c r="M1229" s="1015">
        <v>0.5</v>
      </c>
      <c r="N1229">
        <v>1</v>
      </c>
      <c r="O1229">
        <v>1</v>
      </c>
      <c r="P1229">
        <v>1</v>
      </c>
      <c r="R1229">
        <v>0</v>
      </c>
      <c r="S1229">
        <v>0</v>
      </c>
    </row>
    <row r="1230" spans="1:19" ht="14.25">
      <c r="A1230">
        <v>29</v>
      </c>
      <c r="B1230" t="s">
        <v>414</v>
      </c>
      <c r="C1230" s="1036" t="s">
        <v>146</v>
      </c>
      <c r="D1230" t="s">
        <v>111</v>
      </c>
      <c r="E1230" t="s">
        <v>225</v>
      </c>
      <c r="F1230" t="s">
        <v>415</v>
      </c>
      <c r="G1230">
        <v>1</v>
      </c>
      <c r="H1230" t="s">
        <v>134</v>
      </c>
      <c r="I1230">
        <v>1</v>
      </c>
      <c r="J1230">
        <v>0</v>
      </c>
      <c r="K1230">
        <v>0</v>
      </c>
      <c r="L1230" s="1015">
        <v>0</v>
      </c>
      <c r="M1230" s="1015">
        <v>0</v>
      </c>
      <c r="N1230">
        <v>0</v>
      </c>
      <c r="O1230">
        <v>0</v>
      </c>
      <c r="P1230" t="e">
        <v>#DIV/0!</v>
      </c>
      <c r="R1230">
        <v>0</v>
      </c>
      <c r="S1230">
        <v>0</v>
      </c>
    </row>
    <row r="1231" spans="1:19" ht="14.25">
      <c r="A1231">
        <v>30</v>
      </c>
      <c r="B1231" t="s">
        <v>416</v>
      </c>
      <c r="C1231" s="1036" t="s">
        <v>146</v>
      </c>
      <c r="D1231" t="s">
        <v>111</v>
      </c>
      <c r="E1231" t="s">
        <v>225</v>
      </c>
      <c r="F1231" t="s">
        <v>417</v>
      </c>
      <c r="G1231">
        <v>1</v>
      </c>
      <c r="H1231" t="s">
        <v>134</v>
      </c>
      <c r="I1231">
        <v>12</v>
      </c>
      <c r="J1231">
        <v>1</v>
      </c>
      <c r="K1231">
        <v>1</v>
      </c>
      <c r="L1231" s="1015">
        <v>8.3333333333333329E-2</v>
      </c>
      <c r="M1231" s="1015">
        <v>8.3333333333333329E-2</v>
      </c>
      <c r="N1231">
        <v>1</v>
      </c>
      <c r="O1231">
        <v>1</v>
      </c>
      <c r="P1231">
        <v>1</v>
      </c>
      <c r="R1231">
        <v>0</v>
      </c>
      <c r="S1231">
        <v>0</v>
      </c>
    </row>
    <row r="1232" spans="1:19" ht="14.25">
      <c r="A1232">
        <v>31</v>
      </c>
      <c r="B1232" t="s">
        <v>418</v>
      </c>
      <c r="C1232" s="1036" t="s">
        <v>146</v>
      </c>
      <c r="D1232" t="s">
        <v>111</v>
      </c>
      <c r="E1232" t="s">
        <v>225</v>
      </c>
      <c r="F1232" t="s">
        <v>419</v>
      </c>
      <c r="G1232">
        <v>1</v>
      </c>
      <c r="H1232" t="s">
        <v>134</v>
      </c>
      <c r="I1232">
        <v>12</v>
      </c>
      <c r="J1232">
        <v>1</v>
      </c>
      <c r="K1232">
        <v>1</v>
      </c>
      <c r="L1232" s="1015">
        <v>8.3333333333333329E-2</v>
      </c>
      <c r="M1232" s="1015">
        <v>8.3333333333333329E-2</v>
      </c>
      <c r="N1232">
        <v>1</v>
      </c>
      <c r="O1232">
        <v>1</v>
      </c>
      <c r="P1232">
        <v>1</v>
      </c>
      <c r="R1232">
        <v>0</v>
      </c>
      <c r="S1232">
        <v>0</v>
      </c>
    </row>
    <row r="1233" spans="1:19" ht="14.25">
      <c r="A1233">
        <v>32</v>
      </c>
      <c r="B1233" t="s">
        <v>420</v>
      </c>
      <c r="C1233" s="1036" t="s">
        <v>146</v>
      </c>
      <c r="D1233" t="s">
        <v>111</v>
      </c>
      <c r="E1233" t="s">
        <v>225</v>
      </c>
      <c r="F1233" t="s">
        <v>421</v>
      </c>
      <c r="G1233">
        <v>1</v>
      </c>
      <c r="H1233" t="s">
        <v>134</v>
      </c>
      <c r="I1233">
        <v>3</v>
      </c>
      <c r="J1233">
        <v>0</v>
      </c>
      <c r="K1233">
        <v>0</v>
      </c>
      <c r="L1233" s="1015">
        <v>0</v>
      </c>
      <c r="M1233" s="1015">
        <v>0</v>
      </c>
      <c r="N1233">
        <v>0</v>
      </c>
      <c r="O1233">
        <v>0</v>
      </c>
      <c r="P1233" t="e">
        <v>#DIV/0!</v>
      </c>
      <c r="R1233">
        <v>0</v>
      </c>
      <c r="S1233">
        <v>0</v>
      </c>
    </row>
    <row r="1234" spans="1:19" ht="14.25">
      <c r="A1234">
        <v>33</v>
      </c>
      <c r="B1234" t="s">
        <v>422</v>
      </c>
      <c r="C1234" s="1036" t="s">
        <v>146</v>
      </c>
      <c r="D1234" t="s">
        <v>111</v>
      </c>
      <c r="E1234" t="s">
        <v>225</v>
      </c>
      <c r="F1234" t="s">
        <v>423</v>
      </c>
      <c r="G1234">
        <v>1</v>
      </c>
      <c r="H1234" t="s">
        <v>134</v>
      </c>
      <c r="I1234">
        <v>1</v>
      </c>
      <c r="J1234">
        <v>0</v>
      </c>
      <c r="K1234">
        <v>0</v>
      </c>
      <c r="L1234" s="1015">
        <v>0</v>
      </c>
      <c r="M1234" s="1015">
        <v>0</v>
      </c>
      <c r="N1234">
        <v>0</v>
      </c>
      <c r="O1234">
        <v>0</v>
      </c>
      <c r="P1234" t="e">
        <v>#DIV/0!</v>
      </c>
      <c r="R1234">
        <v>0</v>
      </c>
      <c r="S1234">
        <v>0</v>
      </c>
    </row>
    <row r="1235" spans="1:19" ht="14.25">
      <c r="A1235">
        <v>34</v>
      </c>
      <c r="B1235" t="s">
        <v>424</v>
      </c>
      <c r="C1235" s="1036" t="s">
        <v>146</v>
      </c>
      <c r="D1235" t="s">
        <v>111</v>
      </c>
      <c r="E1235" t="s">
        <v>225</v>
      </c>
      <c r="F1235" t="s">
        <v>425</v>
      </c>
      <c r="G1235">
        <v>1</v>
      </c>
      <c r="H1235" t="s">
        <v>134</v>
      </c>
      <c r="I1235">
        <v>2</v>
      </c>
      <c r="J1235">
        <v>0</v>
      </c>
      <c r="K1235">
        <v>0</v>
      </c>
      <c r="L1235" s="1015">
        <v>0</v>
      </c>
      <c r="M1235" s="1015">
        <v>0</v>
      </c>
      <c r="N1235">
        <v>0</v>
      </c>
      <c r="O1235">
        <v>0</v>
      </c>
      <c r="P1235" t="e">
        <v>#DIV/0!</v>
      </c>
      <c r="R1235">
        <v>0</v>
      </c>
      <c r="S1235">
        <v>0</v>
      </c>
    </row>
    <row r="1236" spans="1:19" ht="14.25">
      <c r="A1236">
        <v>35</v>
      </c>
      <c r="B1236" t="s">
        <v>426</v>
      </c>
      <c r="C1236" s="1036" t="s">
        <v>146</v>
      </c>
      <c r="D1236" t="s">
        <v>111</v>
      </c>
      <c r="E1236" t="s">
        <v>225</v>
      </c>
      <c r="F1236" t="s">
        <v>427</v>
      </c>
      <c r="G1236">
        <v>1</v>
      </c>
      <c r="H1236" t="s">
        <v>134</v>
      </c>
      <c r="I1236">
        <v>1</v>
      </c>
      <c r="J1236">
        <v>0</v>
      </c>
      <c r="K1236">
        <v>0</v>
      </c>
      <c r="L1236" s="1015">
        <v>0</v>
      </c>
      <c r="M1236" s="1015">
        <v>0</v>
      </c>
      <c r="N1236">
        <v>0</v>
      </c>
      <c r="O1236">
        <v>0</v>
      </c>
      <c r="P1236" t="e">
        <v>#DIV/0!</v>
      </c>
      <c r="R1236">
        <v>0</v>
      </c>
      <c r="S1236">
        <v>0</v>
      </c>
    </row>
    <row r="1237" spans="1:19" ht="14.25">
      <c r="A1237">
        <v>36</v>
      </c>
      <c r="B1237" t="s">
        <v>428</v>
      </c>
      <c r="C1237" s="1036" t="s">
        <v>146</v>
      </c>
      <c r="D1237" t="s">
        <v>111</v>
      </c>
      <c r="E1237" t="s">
        <v>225</v>
      </c>
      <c r="F1237" t="s">
        <v>429</v>
      </c>
      <c r="G1237">
        <v>1</v>
      </c>
      <c r="H1237" t="s">
        <v>134</v>
      </c>
      <c r="I1237">
        <v>2</v>
      </c>
      <c r="J1237">
        <v>0</v>
      </c>
      <c r="K1237">
        <v>0</v>
      </c>
      <c r="L1237" s="1015">
        <v>0</v>
      </c>
      <c r="M1237" s="1015">
        <v>0</v>
      </c>
      <c r="N1237">
        <v>0</v>
      </c>
      <c r="O1237">
        <v>0</v>
      </c>
      <c r="P1237" t="e">
        <v>#DIV/0!</v>
      </c>
      <c r="R1237">
        <v>0</v>
      </c>
      <c r="S1237">
        <v>0</v>
      </c>
    </row>
    <row r="1238" spans="1:19" ht="14.25">
      <c r="A1238">
        <v>37</v>
      </c>
      <c r="B1238" t="s">
        <v>430</v>
      </c>
      <c r="C1238" s="1036" t="s">
        <v>146</v>
      </c>
      <c r="D1238" t="s">
        <v>111</v>
      </c>
      <c r="E1238" t="s">
        <v>225</v>
      </c>
      <c r="F1238" t="s">
        <v>431</v>
      </c>
      <c r="G1238">
        <v>1</v>
      </c>
      <c r="H1238" t="s">
        <v>134</v>
      </c>
      <c r="I1238">
        <v>2</v>
      </c>
      <c r="J1238">
        <v>0</v>
      </c>
      <c r="K1238">
        <v>0</v>
      </c>
      <c r="L1238" s="1015">
        <v>0</v>
      </c>
      <c r="M1238" s="1015">
        <v>0</v>
      </c>
      <c r="N1238">
        <v>0</v>
      </c>
      <c r="O1238">
        <v>0</v>
      </c>
      <c r="P1238" t="e">
        <v>#DIV/0!</v>
      </c>
      <c r="R1238">
        <v>0</v>
      </c>
      <c r="S1238">
        <v>0</v>
      </c>
    </row>
    <row r="1239" spans="1:19" ht="14.25">
      <c r="A1239">
        <v>38</v>
      </c>
      <c r="B1239" t="s">
        <v>432</v>
      </c>
      <c r="C1239" s="1036" t="s">
        <v>146</v>
      </c>
      <c r="D1239" t="s">
        <v>111</v>
      </c>
      <c r="E1239" t="s">
        <v>225</v>
      </c>
      <c r="F1239" t="s">
        <v>433</v>
      </c>
      <c r="G1239">
        <v>1</v>
      </c>
      <c r="H1239" t="s">
        <v>134</v>
      </c>
      <c r="I1239">
        <v>1</v>
      </c>
      <c r="J1239">
        <v>0</v>
      </c>
      <c r="K1239">
        <v>0</v>
      </c>
      <c r="L1239" s="1015">
        <v>0</v>
      </c>
      <c r="M1239" s="1015">
        <v>0</v>
      </c>
      <c r="N1239">
        <v>0</v>
      </c>
      <c r="O1239">
        <v>0</v>
      </c>
      <c r="P1239" t="e">
        <v>#DIV/0!</v>
      </c>
      <c r="R1239">
        <v>0</v>
      </c>
      <c r="S1239">
        <v>0</v>
      </c>
    </row>
    <row r="1240" spans="1:19" ht="14.25">
      <c r="A1240">
        <v>39</v>
      </c>
      <c r="B1240" t="s">
        <v>434</v>
      </c>
      <c r="C1240" s="1036" t="s">
        <v>146</v>
      </c>
      <c r="D1240" t="s">
        <v>111</v>
      </c>
      <c r="E1240" t="s">
        <v>225</v>
      </c>
      <c r="F1240" t="s">
        <v>435</v>
      </c>
      <c r="G1240">
        <v>1</v>
      </c>
      <c r="H1240" t="s">
        <v>134</v>
      </c>
      <c r="I1240">
        <v>12</v>
      </c>
      <c r="J1240">
        <v>1</v>
      </c>
      <c r="K1240">
        <v>1</v>
      </c>
      <c r="L1240" s="1015">
        <v>8.3333333333333329E-2</v>
      </c>
      <c r="M1240" s="1015">
        <v>8.3333333333333329E-2</v>
      </c>
      <c r="N1240">
        <v>1</v>
      </c>
      <c r="O1240">
        <v>1</v>
      </c>
      <c r="P1240">
        <v>1</v>
      </c>
      <c r="R1240">
        <v>0</v>
      </c>
      <c r="S1240">
        <v>0</v>
      </c>
    </row>
    <row r="1241" spans="1:19" ht="14.25">
      <c r="A1241">
        <v>40</v>
      </c>
      <c r="B1241" t="s">
        <v>436</v>
      </c>
      <c r="C1241" s="1036" t="s">
        <v>146</v>
      </c>
      <c r="D1241" t="s">
        <v>111</v>
      </c>
      <c r="E1241" t="s">
        <v>225</v>
      </c>
      <c r="F1241" t="s">
        <v>437</v>
      </c>
      <c r="G1241">
        <v>1</v>
      </c>
      <c r="H1241" t="s">
        <v>134</v>
      </c>
      <c r="I1241">
        <v>12</v>
      </c>
      <c r="J1241">
        <v>1</v>
      </c>
      <c r="K1241">
        <v>1</v>
      </c>
      <c r="L1241" s="1015">
        <v>8.3333333333333329E-2</v>
      </c>
      <c r="M1241" s="1015">
        <v>8.3333333333333329E-2</v>
      </c>
      <c r="N1241">
        <v>1</v>
      </c>
      <c r="O1241">
        <v>1</v>
      </c>
      <c r="P1241">
        <v>1</v>
      </c>
      <c r="R1241">
        <v>0</v>
      </c>
      <c r="S1241">
        <v>0</v>
      </c>
    </row>
    <row r="1242" spans="1:19" ht="14.25">
      <c r="A1242">
        <v>41</v>
      </c>
      <c r="B1242" t="s">
        <v>438</v>
      </c>
      <c r="C1242" s="1036" t="s">
        <v>146</v>
      </c>
      <c r="D1242" t="s">
        <v>111</v>
      </c>
      <c r="E1242" t="s">
        <v>225</v>
      </c>
      <c r="F1242" t="s">
        <v>439</v>
      </c>
      <c r="G1242">
        <v>1</v>
      </c>
      <c r="H1242" t="s">
        <v>134</v>
      </c>
      <c r="I1242">
        <v>3</v>
      </c>
      <c r="J1242">
        <v>0</v>
      </c>
      <c r="K1242">
        <v>0</v>
      </c>
      <c r="L1242" s="1015">
        <v>0</v>
      </c>
      <c r="M1242" s="1015">
        <v>0</v>
      </c>
      <c r="N1242">
        <v>0</v>
      </c>
      <c r="O1242">
        <v>0</v>
      </c>
      <c r="P1242" t="e">
        <v>#DIV/0!</v>
      </c>
      <c r="R1242">
        <v>0</v>
      </c>
      <c r="S1242">
        <v>0</v>
      </c>
    </row>
    <row r="1243" spans="1:19" ht="14.25">
      <c r="A1243">
        <v>42</v>
      </c>
      <c r="B1243" t="s">
        <v>440</v>
      </c>
      <c r="C1243" s="1036" t="s">
        <v>146</v>
      </c>
      <c r="D1243" t="s">
        <v>111</v>
      </c>
      <c r="E1243" t="s">
        <v>225</v>
      </c>
      <c r="F1243" t="s">
        <v>441</v>
      </c>
      <c r="G1243">
        <v>1</v>
      </c>
      <c r="H1243" t="s">
        <v>134</v>
      </c>
      <c r="I1243">
        <v>9</v>
      </c>
      <c r="J1243">
        <v>0</v>
      </c>
      <c r="K1243">
        <v>0</v>
      </c>
      <c r="L1243" s="1015">
        <v>0</v>
      </c>
      <c r="M1243" s="1015">
        <v>0</v>
      </c>
      <c r="N1243">
        <v>0</v>
      </c>
      <c r="O1243">
        <v>0</v>
      </c>
      <c r="P1243" t="e">
        <v>#DIV/0!</v>
      </c>
      <c r="R1243">
        <v>0</v>
      </c>
      <c r="S1243">
        <v>0</v>
      </c>
    </row>
    <row r="1244" spans="1:19" ht="14.25">
      <c r="A1244">
        <v>43</v>
      </c>
      <c r="B1244" t="s">
        <v>442</v>
      </c>
      <c r="C1244" s="1036" t="s">
        <v>146</v>
      </c>
      <c r="D1244" t="s">
        <v>111</v>
      </c>
      <c r="E1244" t="s">
        <v>225</v>
      </c>
      <c r="F1244" t="s">
        <v>443</v>
      </c>
      <c r="G1244">
        <v>1</v>
      </c>
      <c r="H1244" t="s">
        <v>134</v>
      </c>
      <c r="I1244">
        <v>9</v>
      </c>
      <c r="J1244">
        <v>0</v>
      </c>
      <c r="K1244">
        <v>0</v>
      </c>
      <c r="L1244" s="1015">
        <v>0</v>
      </c>
      <c r="M1244" s="1015">
        <v>0</v>
      </c>
      <c r="N1244">
        <v>0</v>
      </c>
      <c r="O1244">
        <v>0</v>
      </c>
      <c r="P1244" t="e">
        <v>#DIV/0!</v>
      </c>
      <c r="R1244">
        <v>0</v>
      </c>
      <c r="S1244">
        <v>0</v>
      </c>
    </row>
    <row r="1245" spans="1:19" ht="14.25">
      <c r="A1245">
        <v>1</v>
      </c>
      <c r="B1245" t="s">
        <v>358</v>
      </c>
      <c r="C1245" s="1036" t="s">
        <v>146</v>
      </c>
      <c r="D1245" t="s">
        <v>111</v>
      </c>
      <c r="E1245" t="s">
        <v>225</v>
      </c>
      <c r="F1245" t="s">
        <v>359</v>
      </c>
      <c r="G1245">
        <v>2</v>
      </c>
      <c r="H1245" t="s">
        <v>135</v>
      </c>
      <c r="I1245">
        <v>12</v>
      </c>
      <c r="J1245">
        <v>2</v>
      </c>
      <c r="K1245">
        <v>3</v>
      </c>
      <c r="L1245" s="1015">
        <v>0.16666666666666666</v>
      </c>
      <c r="M1245" s="1015">
        <v>0.25</v>
      </c>
      <c r="N1245">
        <v>1</v>
      </c>
      <c r="O1245">
        <v>1</v>
      </c>
      <c r="P1245">
        <v>1</v>
      </c>
      <c r="R1245">
        <v>1</v>
      </c>
      <c r="S1245">
        <v>0</v>
      </c>
    </row>
    <row r="1246" spans="1:19" ht="14.25">
      <c r="A1246">
        <v>2</v>
      </c>
      <c r="B1246" t="s">
        <v>360</v>
      </c>
      <c r="C1246" s="1036" t="s">
        <v>146</v>
      </c>
      <c r="D1246" t="s">
        <v>111</v>
      </c>
      <c r="E1246" t="s">
        <v>225</v>
      </c>
      <c r="F1246" t="s">
        <v>361</v>
      </c>
      <c r="G1246">
        <v>2</v>
      </c>
      <c r="H1246" t="s">
        <v>135</v>
      </c>
      <c r="I1246">
        <v>1</v>
      </c>
      <c r="J1246">
        <v>0</v>
      </c>
      <c r="K1246">
        <v>1</v>
      </c>
      <c r="L1246" s="1015">
        <v>0</v>
      </c>
      <c r="M1246" s="1015">
        <v>1</v>
      </c>
      <c r="N1246">
        <v>0</v>
      </c>
      <c r="O1246">
        <v>0</v>
      </c>
      <c r="P1246" t="e">
        <v>#DIV/0!</v>
      </c>
      <c r="R1246">
        <v>1</v>
      </c>
      <c r="S1246">
        <v>0</v>
      </c>
    </row>
    <row r="1247" spans="1:19" ht="14.25">
      <c r="A1247">
        <v>3</v>
      </c>
      <c r="B1247" t="s">
        <v>362</v>
      </c>
      <c r="C1247" s="1036" t="s">
        <v>146</v>
      </c>
      <c r="D1247" t="s">
        <v>111</v>
      </c>
      <c r="E1247" t="s">
        <v>225</v>
      </c>
      <c r="F1247" t="s">
        <v>363</v>
      </c>
      <c r="G1247">
        <v>2</v>
      </c>
      <c r="H1247" t="s">
        <v>135</v>
      </c>
      <c r="I1247">
        <v>1</v>
      </c>
      <c r="J1247">
        <v>0</v>
      </c>
      <c r="K1247">
        <v>0</v>
      </c>
      <c r="L1247" s="1015">
        <v>0</v>
      </c>
      <c r="M1247" s="1015">
        <v>0</v>
      </c>
      <c r="N1247">
        <v>0</v>
      </c>
      <c r="O1247">
        <v>0</v>
      </c>
      <c r="P1247" t="e">
        <v>#DIV/0!</v>
      </c>
      <c r="R1247">
        <v>0</v>
      </c>
      <c r="S1247">
        <v>0</v>
      </c>
    </row>
    <row r="1248" spans="1:19" ht="14.25">
      <c r="A1248">
        <v>4</v>
      </c>
      <c r="B1248" t="s">
        <v>364</v>
      </c>
      <c r="C1248" s="1036" t="s">
        <v>146</v>
      </c>
      <c r="D1248" t="s">
        <v>111</v>
      </c>
      <c r="E1248" t="s">
        <v>225</v>
      </c>
      <c r="F1248" t="s">
        <v>365</v>
      </c>
      <c r="G1248">
        <v>2</v>
      </c>
      <c r="H1248" t="s">
        <v>135</v>
      </c>
      <c r="I1248">
        <v>1</v>
      </c>
      <c r="J1248">
        <v>0</v>
      </c>
      <c r="K1248">
        <v>0</v>
      </c>
      <c r="L1248" s="1015">
        <v>0</v>
      </c>
      <c r="M1248" s="1015">
        <v>0</v>
      </c>
      <c r="N1248">
        <v>0</v>
      </c>
      <c r="O1248">
        <v>0</v>
      </c>
      <c r="P1248" t="e">
        <v>#DIV/0!</v>
      </c>
      <c r="R1248">
        <v>0</v>
      </c>
      <c r="S1248">
        <v>0</v>
      </c>
    </row>
    <row r="1249" spans="1:19" ht="14.25">
      <c r="A1249">
        <v>5</v>
      </c>
      <c r="B1249" t="s">
        <v>366</v>
      </c>
      <c r="C1249" s="1036" t="s">
        <v>146</v>
      </c>
      <c r="D1249" t="s">
        <v>111</v>
      </c>
      <c r="E1249" t="s">
        <v>225</v>
      </c>
      <c r="F1249" t="s">
        <v>367</v>
      </c>
      <c r="G1249">
        <v>2</v>
      </c>
      <c r="H1249" t="s">
        <v>135</v>
      </c>
      <c r="I1249">
        <v>1</v>
      </c>
      <c r="J1249">
        <v>0</v>
      </c>
      <c r="K1249">
        <v>0</v>
      </c>
      <c r="L1249" s="1015">
        <v>0</v>
      </c>
      <c r="M1249" s="1015">
        <v>0</v>
      </c>
      <c r="N1249">
        <v>0</v>
      </c>
      <c r="O1249">
        <v>0</v>
      </c>
      <c r="P1249" t="e">
        <v>#DIV/0!</v>
      </c>
      <c r="R1249">
        <v>0</v>
      </c>
      <c r="S1249">
        <v>0</v>
      </c>
    </row>
    <row r="1250" spans="1:19" ht="14.25">
      <c r="A1250">
        <v>6</v>
      </c>
      <c r="B1250" t="s">
        <v>368</v>
      </c>
      <c r="C1250" s="1036" t="s">
        <v>146</v>
      </c>
      <c r="D1250" t="s">
        <v>111</v>
      </c>
      <c r="E1250" t="s">
        <v>225</v>
      </c>
      <c r="F1250" t="s">
        <v>369</v>
      </c>
      <c r="G1250">
        <v>2</v>
      </c>
      <c r="H1250" t="s">
        <v>135</v>
      </c>
      <c r="I1250">
        <v>1</v>
      </c>
      <c r="J1250">
        <v>0</v>
      </c>
      <c r="K1250">
        <v>1</v>
      </c>
      <c r="L1250" s="1015">
        <v>0</v>
      </c>
      <c r="M1250" s="1015">
        <v>1</v>
      </c>
      <c r="N1250">
        <v>0</v>
      </c>
      <c r="O1250">
        <v>0</v>
      </c>
      <c r="P1250" t="e">
        <v>#DIV/0!</v>
      </c>
      <c r="R1250">
        <v>1</v>
      </c>
      <c r="S1250">
        <v>0</v>
      </c>
    </row>
    <row r="1251" spans="1:19" ht="14.25">
      <c r="A1251">
        <v>7</v>
      </c>
      <c r="B1251" t="s">
        <v>370</v>
      </c>
      <c r="C1251" s="1036" t="s">
        <v>146</v>
      </c>
      <c r="D1251" t="s">
        <v>111</v>
      </c>
      <c r="E1251" t="s">
        <v>225</v>
      </c>
      <c r="F1251" t="s">
        <v>371</v>
      </c>
      <c r="G1251">
        <v>2</v>
      </c>
      <c r="H1251" t="s">
        <v>135</v>
      </c>
      <c r="I1251">
        <v>3</v>
      </c>
      <c r="J1251">
        <v>0</v>
      </c>
      <c r="K1251">
        <v>0</v>
      </c>
      <c r="L1251" s="1015">
        <v>0</v>
      </c>
      <c r="M1251" s="1015">
        <v>0</v>
      </c>
      <c r="N1251">
        <v>0</v>
      </c>
      <c r="O1251">
        <v>0</v>
      </c>
      <c r="P1251" t="e">
        <v>#DIV/0!</v>
      </c>
      <c r="R1251">
        <v>0</v>
      </c>
      <c r="S1251">
        <v>0</v>
      </c>
    </row>
    <row r="1252" spans="1:19" ht="14.25">
      <c r="A1252">
        <v>8</v>
      </c>
      <c r="B1252" t="s">
        <v>372</v>
      </c>
      <c r="C1252" s="1036" t="s">
        <v>146</v>
      </c>
      <c r="D1252" t="s">
        <v>111</v>
      </c>
      <c r="E1252" t="s">
        <v>225</v>
      </c>
      <c r="F1252" t="s">
        <v>373</v>
      </c>
      <c r="G1252">
        <v>2</v>
      </c>
      <c r="H1252" t="s">
        <v>135</v>
      </c>
      <c r="I1252">
        <v>2</v>
      </c>
      <c r="J1252">
        <v>0</v>
      </c>
      <c r="K1252">
        <v>0</v>
      </c>
      <c r="L1252" s="1015">
        <v>0</v>
      </c>
      <c r="M1252" s="1015">
        <v>0</v>
      </c>
      <c r="N1252">
        <v>0</v>
      </c>
      <c r="O1252">
        <v>0</v>
      </c>
      <c r="P1252" t="e">
        <v>#DIV/0!</v>
      </c>
      <c r="R1252">
        <v>0</v>
      </c>
      <c r="S1252">
        <v>0</v>
      </c>
    </row>
    <row r="1253" spans="1:19" ht="14.25">
      <c r="A1253">
        <v>9</v>
      </c>
      <c r="B1253" t="s">
        <v>374</v>
      </c>
      <c r="C1253" s="1036" t="s">
        <v>146</v>
      </c>
      <c r="D1253" t="s">
        <v>111</v>
      </c>
      <c r="E1253" t="s">
        <v>225</v>
      </c>
      <c r="F1253" t="s">
        <v>375</v>
      </c>
      <c r="G1253">
        <v>2</v>
      </c>
      <c r="H1253" t="s">
        <v>135</v>
      </c>
      <c r="I1253">
        <v>1</v>
      </c>
      <c r="J1253">
        <v>0</v>
      </c>
      <c r="K1253">
        <v>0</v>
      </c>
      <c r="L1253" s="1015">
        <v>0</v>
      </c>
      <c r="M1253" s="1015">
        <v>0</v>
      </c>
      <c r="N1253">
        <v>0</v>
      </c>
      <c r="O1253">
        <v>0</v>
      </c>
      <c r="P1253" t="e">
        <v>#DIV/0!</v>
      </c>
      <c r="R1253">
        <v>0</v>
      </c>
      <c r="S1253">
        <v>0</v>
      </c>
    </row>
    <row r="1254" spans="1:19" ht="14.25">
      <c r="A1254">
        <v>10</v>
      </c>
      <c r="B1254" t="s">
        <v>376</v>
      </c>
      <c r="C1254" s="1036" t="s">
        <v>146</v>
      </c>
      <c r="D1254" t="s">
        <v>111</v>
      </c>
      <c r="E1254" t="s">
        <v>225</v>
      </c>
      <c r="F1254" t="s">
        <v>377</v>
      </c>
      <c r="G1254">
        <v>2</v>
      </c>
      <c r="H1254" t="s">
        <v>135</v>
      </c>
      <c r="I1254">
        <v>1</v>
      </c>
      <c r="J1254">
        <v>0</v>
      </c>
      <c r="K1254">
        <v>0</v>
      </c>
      <c r="L1254" s="1015">
        <v>0</v>
      </c>
      <c r="M1254" s="1015">
        <v>0</v>
      </c>
      <c r="N1254">
        <v>0</v>
      </c>
      <c r="O1254">
        <v>0</v>
      </c>
      <c r="P1254" t="e">
        <v>#DIV/0!</v>
      </c>
      <c r="R1254">
        <v>0</v>
      </c>
      <c r="S1254">
        <v>0</v>
      </c>
    </row>
    <row r="1255" spans="1:19" ht="14.25">
      <c r="A1255">
        <v>11</v>
      </c>
      <c r="B1255" t="s">
        <v>378</v>
      </c>
      <c r="C1255" s="1036" t="s">
        <v>146</v>
      </c>
      <c r="D1255" t="s">
        <v>111</v>
      </c>
      <c r="E1255" t="s">
        <v>225</v>
      </c>
      <c r="F1255" t="s">
        <v>379</v>
      </c>
      <c r="G1255">
        <v>2</v>
      </c>
      <c r="H1255" t="s">
        <v>135</v>
      </c>
      <c r="I1255">
        <v>1</v>
      </c>
      <c r="J1255">
        <v>0</v>
      </c>
      <c r="K1255">
        <v>0</v>
      </c>
      <c r="L1255" s="1015">
        <v>0</v>
      </c>
      <c r="M1255" s="1015">
        <v>0</v>
      </c>
      <c r="N1255">
        <v>0</v>
      </c>
      <c r="O1255">
        <v>0</v>
      </c>
      <c r="P1255" t="e">
        <v>#DIV/0!</v>
      </c>
      <c r="R1255">
        <v>0</v>
      </c>
      <c r="S1255">
        <v>0</v>
      </c>
    </row>
    <row r="1256" spans="1:19" ht="14.25">
      <c r="A1256">
        <v>12</v>
      </c>
      <c r="B1256" t="s">
        <v>380</v>
      </c>
      <c r="C1256" s="1036" t="s">
        <v>146</v>
      </c>
      <c r="D1256" t="s">
        <v>111</v>
      </c>
      <c r="E1256" t="s">
        <v>225</v>
      </c>
      <c r="F1256" t="s">
        <v>381</v>
      </c>
      <c r="G1256">
        <v>2</v>
      </c>
      <c r="H1256" t="s">
        <v>135</v>
      </c>
      <c r="I1256">
        <v>1</v>
      </c>
      <c r="J1256">
        <v>0</v>
      </c>
      <c r="K1256">
        <v>0</v>
      </c>
      <c r="L1256" s="1015">
        <v>0</v>
      </c>
      <c r="M1256" s="1015">
        <v>0</v>
      </c>
      <c r="N1256">
        <v>0</v>
      </c>
      <c r="O1256">
        <v>0</v>
      </c>
      <c r="P1256" t="e">
        <v>#DIV/0!</v>
      </c>
      <c r="R1256">
        <v>0</v>
      </c>
      <c r="S1256">
        <v>0</v>
      </c>
    </row>
    <row r="1257" spans="1:19" ht="14.25">
      <c r="A1257">
        <v>13</v>
      </c>
      <c r="B1257" t="s">
        <v>382</v>
      </c>
      <c r="C1257" s="1036" t="s">
        <v>146</v>
      </c>
      <c r="D1257" t="s">
        <v>111</v>
      </c>
      <c r="E1257" t="s">
        <v>225</v>
      </c>
      <c r="F1257" t="s">
        <v>383</v>
      </c>
      <c r="G1257">
        <v>2</v>
      </c>
      <c r="H1257" t="s">
        <v>135</v>
      </c>
      <c r="I1257">
        <v>1</v>
      </c>
      <c r="J1257">
        <v>0</v>
      </c>
      <c r="K1257">
        <v>0</v>
      </c>
      <c r="L1257" s="1015">
        <v>0</v>
      </c>
      <c r="M1257" s="1015">
        <v>0</v>
      </c>
      <c r="N1257">
        <v>0</v>
      </c>
      <c r="O1257">
        <v>0</v>
      </c>
      <c r="P1257" t="e">
        <v>#DIV/0!</v>
      </c>
      <c r="R1257">
        <v>0</v>
      </c>
      <c r="S1257">
        <v>0</v>
      </c>
    </row>
    <row r="1258" spans="1:19" ht="14.25">
      <c r="A1258">
        <v>14</v>
      </c>
      <c r="B1258" t="s">
        <v>384</v>
      </c>
      <c r="C1258" s="1036" t="s">
        <v>146</v>
      </c>
      <c r="D1258" t="s">
        <v>111</v>
      </c>
      <c r="E1258" t="s">
        <v>225</v>
      </c>
      <c r="F1258" t="s">
        <v>385</v>
      </c>
      <c r="G1258">
        <v>2</v>
      </c>
      <c r="H1258" t="s">
        <v>135</v>
      </c>
      <c r="I1258">
        <v>1</v>
      </c>
      <c r="J1258">
        <v>0</v>
      </c>
      <c r="K1258">
        <v>0</v>
      </c>
      <c r="L1258" s="1015">
        <v>0</v>
      </c>
      <c r="M1258" s="1015">
        <v>0</v>
      </c>
      <c r="N1258">
        <v>0</v>
      </c>
      <c r="O1258">
        <v>0</v>
      </c>
      <c r="P1258" t="e">
        <v>#DIV/0!</v>
      </c>
      <c r="R1258">
        <v>0</v>
      </c>
      <c r="S1258">
        <v>0</v>
      </c>
    </row>
    <row r="1259" spans="1:19" ht="14.25">
      <c r="A1259">
        <v>15</v>
      </c>
      <c r="B1259" t="s">
        <v>386</v>
      </c>
      <c r="C1259" s="1036" t="s">
        <v>146</v>
      </c>
      <c r="D1259" t="s">
        <v>111</v>
      </c>
      <c r="E1259" t="s">
        <v>225</v>
      </c>
      <c r="F1259" t="s">
        <v>387</v>
      </c>
      <c r="G1259">
        <v>2</v>
      </c>
      <c r="H1259" t="s">
        <v>135</v>
      </c>
      <c r="I1259">
        <v>1</v>
      </c>
      <c r="J1259">
        <v>0</v>
      </c>
      <c r="K1259">
        <v>0</v>
      </c>
      <c r="L1259" s="1015">
        <v>0</v>
      </c>
      <c r="M1259" s="1015">
        <v>0</v>
      </c>
      <c r="N1259">
        <v>0</v>
      </c>
      <c r="O1259">
        <v>0</v>
      </c>
      <c r="P1259" t="e">
        <v>#DIV/0!</v>
      </c>
      <c r="R1259">
        <v>0</v>
      </c>
      <c r="S1259">
        <v>0</v>
      </c>
    </row>
    <row r="1260" spans="1:19" ht="14.25">
      <c r="A1260">
        <v>16</v>
      </c>
      <c r="B1260" t="s">
        <v>388</v>
      </c>
      <c r="C1260" s="1036" t="s">
        <v>146</v>
      </c>
      <c r="D1260" t="s">
        <v>111</v>
      </c>
      <c r="E1260" t="s">
        <v>225</v>
      </c>
      <c r="F1260" t="s">
        <v>389</v>
      </c>
      <c r="G1260">
        <v>2</v>
      </c>
      <c r="H1260" t="s">
        <v>135</v>
      </c>
      <c r="I1260">
        <v>4</v>
      </c>
      <c r="J1260">
        <v>1</v>
      </c>
      <c r="K1260">
        <v>1</v>
      </c>
      <c r="L1260" s="1015">
        <v>0.25</v>
      </c>
      <c r="M1260" s="1015">
        <v>0.25</v>
      </c>
      <c r="N1260">
        <v>0</v>
      </c>
      <c r="O1260">
        <v>0</v>
      </c>
      <c r="P1260" t="e">
        <v>#DIV/0!</v>
      </c>
      <c r="R1260">
        <v>0</v>
      </c>
      <c r="S1260">
        <v>0</v>
      </c>
    </row>
    <row r="1261" spans="1:19" ht="14.25">
      <c r="A1261">
        <v>17</v>
      </c>
      <c r="B1261" t="s">
        <v>390</v>
      </c>
      <c r="C1261" s="1036" t="s">
        <v>146</v>
      </c>
      <c r="D1261" t="s">
        <v>111</v>
      </c>
      <c r="E1261" t="s">
        <v>225</v>
      </c>
      <c r="F1261" t="s">
        <v>391</v>
      </c>
      <c r="G1261">
        <v>2</v>
      </c>
      <c r="H1261" t="s">
        <v>135</v>
      </c>
      <c r="I1261">
        <v>2</v>
      </c>
      <c r="J1261">
        <v>0</v>
      </c>
      <c r="K1261">
        <v>1</v>
      </c>
      <c r="L1261" s="1015">
        <v>0</v>
      </c>
      <c r="M1261" s="1015">
        <v>0.5</v>
      </c>
      <c r="N1261">
        <v>0</v>
      </c>
      <c r="O1261">
        <v>0</v>
      </c>
      <c r="P1261" t="e">
        <v>#DIV/0!</v>
      </c>
      <c r="R1261">
        <v>1</v>
      </c>
      <c r="S1261">
        <v>0</v>
      </c>
    </row>
    <row r="1262" spans="1:19">
      <c r="A1262">
        <v>18</v>
      </c>
      <c r="B1262" t="s">
        <v>392</v>
      </c>
      <c r="C1262" t="s">
        <v>146</v>
      </c>
      <c r="D1262" t="s">
        <v>111</v>
      </c>
      <c r="E1262" t="s">
        <v>225</v>
      </c>
      <c r="F1262" t="s">
        <v>393</v>
      </c>
      <c r="G1262">
        <v>2</v>
      </c>
      <c r="H1262" t="s">
        <v>135</v>
      </c>
      <c r="I1262">
        <v>12</v>
      </c>
      <c r="J1262">
        <v>2</v>
      </c>
      <c r="K1262">
        <v>3</v>
      </c>
      <c r="L1262" s="1015">
        <v>0.16666666666666666</v>
      </c>
      <c r="M1262" s="1015">
        <v>0.25</v>
      </c>
      <c r="N1262">
        <v>1</v>
      </c>
      <c r="O1262">
        <v>1</v>
      </c>
      <c r="P1262">
        <v>1</v>
      </c>
      <c r="R1262">
        <v>1</v>
      </c>
      <c r="S1262">
        <v>0</v>
      </c>
    </row>
    <row r="1263" spans="1:19">
      <c r="A1263">
        <v>19</v>
      </c>
      <c r="B1263" t="s">
        <v>394</v>
      </c>
      <c r="C1263" t="s">
        <v>146</v>
      </c>
      <c r="D1263" t="s">
        <v>111</v>
      </c>
      <c r="E1263" t="s">
        <v>225</v>
      </c>
      <c r="F1263" t="s">
        <v>395</v>
      </c>
      <c r="G1263">
        <v>2</v>
      </c>
      <c r="H1263" t="s">
        <v>135</v>
      </c>
      <c r="I1263">
        <v>2</v>
      </c>
      <c r="J1263">
        <v>0</v>
      </c>
      <c r="K1263">
        <v>0</v>
      </c>
      <c r="L1263" s="1015">
        <v>0</v>
      </c>
      <c r="M1263" s="1015">
        <v>0</v>
      </c>
      <c r="N1263">
        <v>0</v>
      </c>
      <c r="O1263">
        <v>0</v>
      </c>
      <c r="P1263" t="e">
        <v>#DIV/0!</v>
      </c>
      <c r="R1263">
        <v>0</v>
      </c>
      <c r="S1263">
        <v>0</v>
      </c>
    </row>
    <row r="1264" spans="1:19">
      <c r="A1264">
        <v>20</v>
      </c>
      <c r="B1264" t="s">
        <v>396</v>
      </c>
      <c r="C1264" t="s">
        <v>146</v>
      </c>
      <c r="D1264" t="s">
        <v>111</v>
      </c>
      <c r="E1264" t="s">
        <v>225</v>
      </c>
      <c r="F1264" t="s">
        <v>397</v>
      </c>
      <c r="G1264">
        <v>2</v>
      </c>
      <c r="H1264" t="s">
        <v>135</v>
      </c>
      <c r="I1264">
        <v>2</v>
      </c>
      <c r="J1264">
        <v>0</v>
      </c>
      <c r="K1264">
        <v>0</v>
      </c>
      <c r="L1264" s="1015">
        <v>0</v>
      </c>
      <c r="M1264" s="1015">
        <v>0</v>
      </c>
      <c r="N1264">
        <v>0</v>
      </c>
      <c r="O1264">
        <v>0</v>
      </c>
      <c r="P1264" t="e">
        <v>#DIV/0!</v>
      </c>
      <c r="R1264">
        <v>0</v>
      </c>
      <c r="S1264">
        <v>0</v>
      </c>
    </row>
    <row r="1265" spans="1:19">
      <c r="A1265">
        <v>21</v>
      </c>
      <c r="B1265" t="s">
        <v>398</v>
      </c>
      <c r="C1265" t="s">
        <v>146</v>
      </c>
      <c r="D1265" t="s">
        <v>111</v>
      </c>
      <c r="E1265" t="s">
        <v>225</v>
      </c>
      <c r="F1265" t="s">
        <v>399</v>
      </c>
      <c r="G1265">
        <v>2</v>
      </c>
      <c r="H1265" t="s">
        <v>135</v>
      </c>
      <c r="I1265">
        <v>12</v>
      </c>
      <c r="J1265">
        <v>2</v>
      </c>
      <c r="K1265">
        <v>3</v>
      </c>
      <c r="L1265" s="1015">
        <v>0.16666666666666666</v>
      </c>
      <c r="M1265" s="1015">
        <v>0.25</v>
      </c>
      <c r="N1265">
        <v>1</v>
      </c>
      <c r="O1265">
        <v>1</v>
      </c>
      <c r="P1265">
        <v>1</v>
      </c>
      <c r="R1265">
        <v>1</v>
      </c>
      <c r="S1265">
        <v>0</v>
      </c>
    </row>
    <row r="1266" spans="1:19">
      <c r="A1266">
        <v>22</v>
      </c>
      <c r="B1266" t="s">
        <v>400</v>
      </c>
      <c r="C1266" t="s">
        <v>146</v>
      </c>
      <c r="D1266" t="s">
        <v>111</v>
      </c>
      <c r="E1266" t="s">
        <v>225</v>
      </c>
      <c r="F1266" t="s">
        <v>401</v>
      </c>
      <c r="G1266">
        <v>2</v>
      </c>
      <c r="H1266" t="s">
        <v>135</v>
      </c>
      <c r="I1266">
        <v>3</v>
      </c>
      <c r="J1266">
        <v>0</v>
      </c>
      <c r="K1266">
        <v>1</v>
      </c>
      <c r="L1266" s="1015">
        <v>0</v>
      </c>
      <c r="M1266" s="1015">
        <v>0.33333333333333331</v>
      </c>
      <c r="N1266">
        <v>0</v>
      </c>
      <c r="O1266">
        <v>0</v>
      </c>
      <c r="P1266" t="e">
        <v>#DIV/0!</v>
      </c>
      <c r="R1266">
        <v>1</v>
      </c>
      <c r="S1266">
        <v>0</v>
      </c>
    </row>
    <row r="1267" spans="1:19">
      <c r="A1267">
        <v>23</v>
      </c>
      <c r="B1267" t="s">
        <v>402</v>
      </c>
      <c r="C1267" t="s">
        <v>146</v>
      </c>
      <c r="D1267" t="s">
        <v>111</v>
      </c>
      <c r="E1267" t="s">
        <v>225</v>
      </c>
      <c r="F1267" t="s">
        <v>403</v>
      </c>
      <c r="G1267">
        <v>2</v>
      </c>
      <c r="H1267" t="s">
        <v>135</v>
      </c>
      <c r="I1267">
        <v>3</v>
      </c>
      <c r="J1267">
        <v>0</v>
      </c>
      <c r="K1267">
        <v>1</v>
      </c>
      <c r="L1267" s="1015">
        <v>0</v>
      </c>
      <c r="M1267" s="1015">
        <v>0.33333333333333331</v>
      </c>
      <c r="N1267">
        <v>0</v>
      </c>
      <c r="O1267">
        <v>0</v>
      </c>
      <c r="P1267" t="e">
        <v>#DIV/0!</v>
      </c>
      <c r="R1267">
        <v>1</v>
      </c>
      <c r="S1267">
        <v>0</v>
      </c>
    </row>
    <row r="1268" spans="1:19">
      <c r="A1268">
        <v>24</v>
      </c>
      <c r="B1268" t="s">
        <v>404</v>
      </c>
      <c r="C1268" t="s">
        <v>146</v>
      </c>
      <c r="D1268" t="s">
        <v>111</v>
      </c>
      <c r="E1268" t="s">
        <v>225</v>
      </c>
      <c r="F1268" t="s">
        <v>405</v>
      </c>
      <c r="G1268">
        <v>2</v>
      </c>
      <c r="H1268" t="s">
        <v>135</v>
      </c>
      <c r="I1268">
        <v>4</v>
      </c>
      <c r="J1268">
        <v>1</v>
      </c>
      <c r="K1268">
        <v>2</v>
      </c>
      <c r="L1268" s="1015">
        <v>0.25</v>
      </c>
      <c r="M1268" s="1015">
        <v>0.5</v>
      </c>
      <c r="N1268">
        <v>0</v>
      </c>
      <c r="O1268">
        <v>0</v>
      </c>
      <c r="P1268" t="e">
        <v>#DIV/0!</v>
      </c>
      <c r="R1268">
        <v>1</v>
      </c>
      <c r="S1268">
        <v>0</v>
      </c>
    </row>
    <row r="1269" spans="1:19">
      <c r="A1269">
        <v>25</v>
      </c>
      <c r="B1269" t="s">
        <v>406</v>
      </c>
      <c r="C1269" t="s">
        <v>146</v>
      </c>
      <c r="D1269" t="s">
        <v>111</v>
      </c>
      <c r="E1269" t="s">
        <v>225</v>
      </c>
      <c r="F1269" t="s">
        <v>407</v>
      </c>
      <c r="G1269">
        <v>2</v>
      </c>
      <c r="H1269" t="s">
        <v>135</v>
      </c>
      <c r="I1269">
        <v>1</v>
      </c>
      <c r="J1269">
        <v>0</v>
      </c>
      <c r="K1269">
        <v>0</v>
      </c>
      <c r="L1269" s="1015">
        <v>0</v>
      </c>
      <c r="M1269" s="1015">
        <v>0</v>
      </c>
      <c r="N1269">
        <v>0</v>
      </c>
      <c r="O1269">
        <v>0</v>
      </c>
      <c r="P1269" t="e">
        <v>#DIV/0!</v>
      </c>
      <c r="R1269">
        <v>0</v>
      </c>
      <c r="S1269">
        <v>0</v>
      </c>
    </row>
    <row r="1270" spans="1:19">
      <c r="A1270">
        <v>26</v>
      </c>
      <c r="B1270" t="s">
        <v>408</v>
      </c>
      <c r="C1270" t="s">
        <v>146</v>
      </c>
      <c r="D1270" t="s">
        <v>111</v>
      </c>
      <c r="E1270" t="s">
        <v>225</v>
      </c>
      <c r="F1270" t="s">
        <v>409</v>
      </c>
      <c r="G1270">
        <v>2</v>
      </c>
      <c r="H1270" t="s">
        <v>135</v>
      </c>
      <c r="I1270">
        <v>3</v>
      </c>
      <c r="J1270">
        <v>0</v>
      </c>
      <c r="K1270">
        <v>0</v>
      </c>
      <c r="L1270" s="1015">
        <v>0</v>
      </c>
      <c r="M1270" s="1015">
        <v>0</v>
      </c>
      <c r="N1270">
        <v>0</v>
      </c>
      <c r="O1270">
        <v>0</v>
      </c>
      <c r="P1270" t="e">
        <v>#DIV/0!</v>
      </c>
      <c r="R1270">
        <v>0</v>
      </c>
      <c r="S1270">
        <v>0</v>
      </c>
    </row>
    <row r="1271" spans="1:19">
      <c r="A1271">
        <v>27</v>
      </c>
      <c r="B1271" t="s">
        <v>410</v>
      </c>
      <c r="C1271" t="s">
        <v>146</v>
      </c>
      <c r="D1271" t="s">
        <v>111</v>
      </c>
      <c r="E1271" t="s">
        <v>225</v>
      </c>
      <c r="F1271" t="s">
        <v>411</v>
      </c>
      <c r="G1271">
        <v>2</v>
      </c>
      <c r="H1271" t="s">
        <v>135</v>
      </c>
      <c r="I1271">
        <v>2</v>
      </c>
      <c r="J1271">
        <v>0</v>
      </c>
      <c r="K1271">
        <v>0</v>
      </c>
      <c r="L1271" s="1015">
        <v>0</v>
      </c>
      <c r="M1271" s="1015">
        <v>0</v>
      </c>
      <c r="N1271">
        <v>0</v>
      </c>
      <c r="O1271">
        <v>0</v>
      </c>
      <c r="P1271" t="e">
        <v>#DIV/0!</v>
      </c>
      <c r="R1271">
        <v>0</v>
      </c>
      <c r="S1271">
        <v>0</v>
      </c>
    </row>
    <row r="1272" spans="1:19">
      <c r="A1272">
        <v>28</v>
      </c>
      <c r="B1272" t="s">
        <v>412</v>
      </c>
      <c r="C1272" t="s">
        <v>146</v>
      </c>
      <c r="D1272" t="s">
        <v>111</v>
      </c>
      <c r="E1272" t="s">
        <v>225</v>
      </c>
      <c r="F1272" t="s">
        <v>413</v>
      </c>
      <c r="G1272">
        <v>2</v>
      </c>
      <c r="H1272" t="s">
        <v>135</v>
      </c>
      <c r="I1272">
        <v>2</v>
      </c>
      <c r="J1272">
        <v>1</v>
      </c>
      <c r="K1272">
        <v>1</v>
      </c>
      <c r="L1272" s="1015">
        <v>0.5</v>
      </c>
      <c r="M1272" s="1015">
        <v>0.5</v>
      </c>
      <c r="N1272">
        <v>0</v>
      </c>
      <c r="O1272">
        <v>0</v>
      </c>
      <c r="P1272" t="e">
        <v>#DIV/0!</v>
      </c>
      <c r="R1272">
        <v>0</v>
      </c>
      <c r="S1272">
        <v>0</v>
      </c>
    </row>
    <row r="1273" spans="1:19">
      <c r="A1273">
        <v>29</v>
      </c>
      <c r="B1273" t="s">
        <v>414</v>
      </c>
      <c r="C1273" t="s">
        <v>146</v>
      </c>
      <c r="D1273" t="s">
        <v>111</v>
      </c>
      <c r="E1273" t="s">
        <v>225</v>
      </c>
      <c r="F1273" t="s">
        <v>415</v>
      </c>
      <c r="G1273">
        <v>2</v>
      </c>
      <c r="H1273" t="s">
        <v>135</v>
      </c>
      <c r="I1273">
        <v>1</v>
      </c>
      <c r="J1273">
        <v>1</v>
      </c>
      <c r="K1273">
        <v>1</v>
      </c>
      <c r="L1273" s="1015">
        <v>1</v>
      </c>
      <c r="M1273" s="1015">
        <v>1</v>
      </c>
      <c r="N1273">
        <v>1</v>
      </c>
      <c r="O1273">
        <v>1</v>
      </c>
      <c r="P1273">
        <v>1</v>
      </c>
      <c r="R1273">
        <v>0</v>
      </c>
      <c r="S1273">
        <v>0</v>
      </c>
    </row>
    <row r="1274" spans="1:19">
      <c r="A1274">
        <v>30</v>
      </c>
      <c r="B1274" t="s">
        <v>416</v>
      </c>
      <c r="C1274" t="s">
        <v>146</v>
      </c>
      <c r="D1274" t="s">
        <v>111</v>
      </c>
      <c r="E1274" t="s">
        <v>225</v>
      </c>
      <c r="F1274" t="s">
        <v>417</v>
      </c>
      <c r="G1274">
        <v>2</v>
      </c>
      <c r="H1274" t="s">
        <v>135</v>
      </c>
      <c r="I1274">
        <v>12</v>
      </c>
      <c r="J1274">
        <v>2</v>
      </c>
      <c r="K1274">
        <v>3</v>
      </c>
      <c r="L1274" s="1015">
        <v>0.16666666666666666</v>
      </c>
      <c r="M1274" s="1015">
        <v>0.25</v>
      </c>
      <c r="N1274">
        <v>1</v>
      </c>
      <c r="O1274">
        <v>1</v>
      </c>
      <c r="P1274">
        <v>1</v>
      </c>
      <c r="R1274">
        <v>1</v>
      </c>
      <c r="S1274">
        <v>0</v>
      </c>
    </row>
    <row r="1275" spans="1:19">
      <c r="A1275">
        <v>31</v>
      </c>
      <c r="B1275" t="s">
        <v>418</v>
      </c>
      <c r="C1275" t="s">
        <v>146</v>
      </c>
      <c r="D1275" t="s">
        <v>111</v>
      </c>
      <c r="E1275" t="s">
        <v>225</v>
      </c>
      <c r="F1275" t="s">
        <v>419</v>
      </c>
      <c r="G1275">
        <v>2</v>
      </c>
      <c r="H1275" t="s">
        <v>135</v>
      </c>
      <c r="I1275">
        <v>12</v>
      </c>
      <c r="J1275">
        <v>2</v>
      </c>
      <c r="K1275">
        <v>3</v>
      </c>
      <c r="L1275" s="1015">
        <v>0.16666666666666666</v>
      </c>
      <c r="M1275" s="1015">
        <v>0.25</v>
      </c>
      <c r="N1275">
        <v>1</v>
      </c>
      <c r="O1275">
        <v>1</v>
      </c>
      <c r="P1275">
        <v>1</v>
      </c>
      <c r="R1275">
        <v>1</v>
      </c>
      <c r="S1275">
        <v>0</v>
      </c>
    </row>
    <row r="1276" spans="1:19">
      <c r="A1276">
        <v>32</v>
      </c>
      <c r="B1276" t="s">
        <v>420</v>
      </c>
      <c r="C1276" t="s">
        <v>146</v>
      </c>
      <c r="D1276" t="s">
        <v>111</v>
      </c>
      <c r="E1276" t="s">
        <v>225</v>
      </c>
      <c r="F1276" t="s">
        <v>421</v>
      </c>
      <c r="G1276">
        <v>2</v>
      </c>
      <c r="H1276" t="s">
        <v>135</v>
      </c>
      <c r="I1276">
        <v>3</v>
      </c>
      <c r="J1276">
        <v>0</v>
      </c>
      <c r="K1276">
        <v>0</v>
      </c>
      <c r="L1276" s="1015">
        <v>0</v>
      </c>
      <c r="M1276" s="1015">
        <v>0</v>
      </c>
      <c r="N1276">
        <v>0</v>
      </c>
      <c r="O1276">
        <v>0</v>
      </c>
      <c r="P1276" t="e">
        <v>#DIV/0!</v>
      </c>
      <c r="R1276">
        <v>0</v>
      </c>
      <c r="S1276">
        <v>0</v>
      </c>
    </row>
    <row r="1277" spans="1:19">
      <c r="A1277">
        <v>33</v>
      </c>
      <c r="B1277" t="s">
        <v>422</v>
      </c>
      <c r="C1277" t="s">
        <v>146</v>
      </c>
      <c r="D1277" t="s">
        <v>111</v>
      </c>
      <c r="E1277" t="s">
        <v>225</v>
      </c>
      <c r="F1277" t="s">
        <v>423</v>
      </c>
      <c r="G1277">
        <v>2</v>
      </c>
      <c r="H1277" t="s">
        <v>135</v>
      </c>
      <c r="I1277">
        <v>1</v>
      </c>
      <c r="J1277">
        <v>1</v>
      </c>
      <c r="K1277" t="e">
        <v>#REF!</v>
      </c>
      <c r="L1277" s="1015">
        <v>1</v>
      </c>
      <c r="M1277" s="1015" t="e">
        <v>#REF!</v>
      </c>
      <c r="N1277">
        <v>1</v>
      </c>
      <c r="O1277" t="e">
        <v>#REF!</v>
      </c>
      <c r="P1277" t="e">
        <v>#REF!</v>
      </c>
      <c r="R1277" t="e">
        <v>#REF!</v>
      </c>
      <c r="S1277" t="e">
        <v>#REF!</v>
      </c>
    </row>
    <row r="1278" spans="1:19">
      <c r="A1278">
        <v>34</v>
      </c>
      <c r="B1278" t="s">
        <v>424</v>
      </c>
      <c r="C1278" t="s">
        <v>146</v>
      </c>
      <c r="D1278" t="s">
        <v>111</v>
      </c>
      <c r="E1278" t="s">
        <v>225</v>
      </c>
      <c r="F1278" t="s">
        <v>425</v>
      </c>
      <c r="G1278">
        <v>2</v>
      </c>
      <c r="H1278" t="s">
        <v>135</v>
      </c>
      <c r="I1278">
        <v>2</v>
      </c>
      <c r="J1278">
        <v>0</v>
      </c>
      <c r="K1278">
        <v>0</v>
      </c>
      <c r="L1278" s="1015">
        <v>0</v>
      </c>
      <c r="M1278" s="1015">
        <v>0</v>
      </c>
      <c r="N1278">
        <v>0</v>
      </c>
      <c r="O1278">
        <v>0</v>
      </c>
      <c r="P1278" t="e">
        <v>#DIV/0!</v>
      </c>
      <c r="R1278">
        <v>0</v>
      </c>
      <c r="S1278">
        <v>0</v>
      </c>
    </row>
    <row r="1279" spans="1:19">
      <c r="A1279">
        <v>35</v>
      </c>
      <c r="B1279" t="s">
        <v>426</v>
      </c>
      <c r="C1279" t="s">
        <v>146</v>
      </c>
      <c r="D1279" t="s">
        <v>111</v>
      </c>
      <c r="E1279" t="s">
        <v>225</v>
      </c>
      <c r="F1279" t="s">
        <v>427</v>
      </c>
      <c r="G1279">
        <v>2</v>
      </c>
      <c r="H1279" t="s">
        <v>135</v>
      </c>
      <c r="I1279">
        <v>1</v>
      </c>
      <c r="J1279">
        <v>0</v>
      </c>
      <c r="K1279">
        <v>0</v>
      </c>
      <c r="L1279" s="1015">
        <v>0</v>
      </c>
      <c r="M1279" s="1015">
        <v>0</v>
      </c>
      <c r="N1279">
        <v>0</v>
      </c>
      <c r="O1279">
        <v>0</v>
      </c>
      <c r="P1279" t="e">
        <v>#DIV/0!</v>
      </c>
      <c r="R1279">
        <v>0</v>
      </c>
      <c r="S1279">
        <v>0</v>
      </c>
    </row>
    <row r="1280" spans="1:19">
      <c r="A1280">
        <v>36</v>
      </c>
      <c r="B1280" t="s">
        <v>428</v>
      </c>
      <c r="C1280" t="s">
        <v>146</v>
      </c>
      <c r="D1280" t="s">
        <v>111</v>
      </c>
      <c r="E1280" t="s">
        <v>225</v>
      </c>
      <c r="F1280" t="s">
        <v>429</v>
      </c>
      <c r="G1280">
        <v>2</v>
      </c>
      <c r="H1280" t="s">
        <v>135</v>
      </c>
      <c r="I1280">
        <v>2</v>
      </c>
      <c r="J1280">
        <v>0</v>
      </c>
      <c r="K1280">
        <v>0</v>
      </c>
      <c r="L1280" s="1015">
        <v>0</v>
      </c>
      <c r="M1280" s="1015">
        <v>0</v>
      </c>
      <c r="N1280">
        <v>0</v>
      </c>
      <c r="O1280">
        <v>0</v>
      </c>
      <c r="P1280" t="e">
        <v>#DIV/0!</v>
      </c>
      <c r="R1280">
        <v>0</v>
      </c>
      <c r="S1280">
        <v>0</v>
      </c>
    </row>
    <row r="1281" spans="1:19">
      <c r="A1281">
        <v>37</v>
      </c>
      <c r="B1281" t="s">
        <v>430</v>
      </c>
      <c r="C1281" t="s">
        <v>146</v>
      </c>
      <c r="D1281" t="s">
        <v>111</v>
      </c>
      <c r="E1281" t="s">
        <v>225</v>
      </c>
      <c r="F1281" t="s">
        <v>431</v>
      </c>
      <c r="G1281">
        <v>2</v>
      </c>
      <c r="H1281" t="s">
        <v>135</v>
      </c>
      <c r="I1281">
        <v>2</v>
      </c>
      <c r="J1281">
        <v>0</v>
      </c>
      <c r="K1281">
        <v>1</v>
      </c>
      <c r="L1281" s="1015">
        <v>0</v>
      </c>
      <c r="M1281" s="1015">
        <v>0.5</v>
      </c>
      <c r="N1281">
        <v>0</v>
      </c>
      <c r="O1281">
        <v>0</v>
      </c>
      <c r="P1281" t="e">
        <v>#DIV/0!</v>
      </c>
      <c r="R1281">
        <v>1</v>
      </c>
      <c r="S1281">
        <v>0</v>
      </c>
    </row>
    <row r="1282" spans="1:19">
      <c r="A1282">
        <v>38</v>
      </c>
      <c r="B1282" t="s">
        <v>432</v>
      </c>
      <c r="C1282" t="s">
        <v>146</v>
      </c>
      <c r="D1282" t="s">
        <v>111</v>
      </c>
      <c r="E1282" t="s">
        <v>225</v>
      </c>
      <c r="F1282" t="s">
        <v>433</v>
      </c>
      <c r="G1282">
        <v>2</v>
      </c>
      <c r="H1282" t="s">
        <v>135</v>
      </c>
      <c r="I1282">
        <v>1</v>
      </c>
      <c r="J1282">
        <v>0</v>
      </c>
      <c r="K1282">
        <v>0</v>
      </c>
      <c r="L1282" s="1015">
        <v>0</v>
      </c>
      <c r="M1282" s="1015">
        <v>0</v>
      </c>
      <c r="N1282">
        <v>0</v>
      </c>
      <c r="O1282">
        <v>0</v>
      </c>
      <c r="P1282" t="e">
        <v>#DIV/0!</v>
      </c>
      <c r="R1282">
        <v>0</v>
      </c>
      <c r="S1282">
        <v>0</v>
      </c>
    </row>
    <row r="1283" spans="1:19">
      <c r="A1283">
        <v>39</v>
      </c>
      <c r="B1283" t="s">
        <v>434</v>
      </c>
      <c r="C1283" t="s">
        <v>146</v>
      </c>
      <c r="D1283" t="s">
        <v>111</v>
      </c>
      <c r="E1283" t="s">
        <v>225</v>
      </c>
      <c r="F1283" t="s">
        <v>435</v>
      </c>
      <c r="G1283">
        <v>2</v>
      </c>
      <c r="H1283" t="s">
        <v>135</v>
      </c>
      <c r="I1283">
        <v>12</v>
      </c>
      <c r="J1283">
        <v>2</v>
      </c>
      <c r="K1283">
        <v>3</v>
      </c>
      <c r="L1283" s="1015">
        <v>0.16666666666666666</v>
      </c>
      <c r="M1283" s="1015">
        <v>0.25</v>
      </c>
      <c r="N1283">
        <v>1</v>
      </c>
      <c r="O1283">
        <v>1</v>
      </c>
      <c r="P1283">
        <v>1</v>
      </c>
      <c r="R1283">
        <v>1</v>
      </c>
      <c r="S1283">
        <v>0</v>
      </c>
    </row>
    <row r="1284" spans="1:19">
      <c r="A1284">
        <v>40</v>
      </c>
      <c r="B1284" t="s">
        <v>436</v>
      </c>
      <c r="C1284" t="s">
        <v>146</v>
      </c>
      <c r="D1284" t="s">
        <v>111</v>
      </c>
      <c r="E1284" t="s">
        <v>225</v>
      </c>
      <c r="F1284" t="s">
        <v>437</v>
      </c>
      <c r="G1284">
        <v>2</v>
      </c>
      <c r="H1284" t="s">
        <v>135</v>
      </c>
      <c r="I1284">
        <v>12</v>
      </c>
      <c r="J1284">
        <v>2</v>
      </c>
      <c r="K1284">
        <v>3</v>
      </c>
      <c r="L1284" s="1015">
        <v>0.16666666666666666</v>
      </c>
      <c r="M1284" s="1015">
        <v>0.25</v>
      </c>
      <c r="N1284">
        <v>1</v>
      </c>
      <c r="O1284">
        <v>1</v>
      </c>
      <c r="P1284">
        <v>1</v>
      </c>
      <c r="R1284">
        <v>1</v>
      </c>
      <c r="S1284">
        <v>0</v>
      </c>
    </row>
    <row r="1285" spans="1:19">
      <c r="A1285">
        <v>41</v>
      </c>
      <c r="B1285" t="s">
        <v>438</v>
      </c>
      <c r="C1285" t="s">
        <v>146</v>
      </c>
      <c r="D1285" t="s">
        <v>111</v>
      </c>
      <c r="E1285" t="s">
        <v>225</v>
      </c>
      <c r="F1285" t="s">
        <v>439</v>
      </c>
      <c r="G1285">
        <v>2</v>
      </c>
      <c r="H1285" t="s">
        <v>135</v>
      </c>
      <c r="I1285">
        <v>3</v>
      </c>
      <c r="J1285">
        <v>0</v>
      </c>
      <c r="K1285">
        <v>0</v>
      </c>
      <c r="L1285" s="1015">
        <v>0</v>
      </c>
      <c r="M1285" s="1015">
        <v>0</v>
      </c>
      <c r="N1285">
        <v>0</v>
      </c>
      <c r="O1285">
        <v>0</v>
      </c>
      <c r="P1285" t="e">
        <v>#DIV/0!</v>
      </c>
      <c r="R1285">
        <v>0</v>
      </c>
      <c r="S1285">
        <v>0</v>
      </c>
    </row>
    <row r="1286" spans="1:19">
      <c r="A1286">
        <v>42</v>
      </c>
      <c r="B1286" t="s">
        <v>440</v>
      </c>
      <c r="C1286" t="s">
        <v>146</v>
      </c>
      <c r="D1286" t="s">
        <v>111</v>
      </c>
      <c r="E1286" t="s">
        <v>225</v>
      </c>
      <c r="F1286" t="s">
        <v>441</v>
      </c>
      <c r="G1286">
        <v>2</v>
      </c>
      <c r="H1286" t="s">
        <v>135</v>
      </c>
      <c r="I1286">
        <v>9</v>
      </c>
      <c r="J1286">
        <v>1</v>
      </c>
      <c r="K1286">
        <v>2</v>
      </c>
      <c r="L1286" s="1015">
        <v>0.1111111111111111</v>
      </c>
      <c r="M1286" s="1015">
        <v>0.22222222222222221</v>
      </c>
      <c r="N1286">
        <v>1</v>
      </c>
      <c r="O1286">
        <v>1</v>
      </c>
      <c r="P1286">
        <v>1</v>
      </c>
      <c r="R1286">
        <v>1</v>
      </c>
      <c r="S1286">
        <v>0</v>
      </c>
    </row>
    <row r="1287" spans="1:19">
      <c r="A1287">
        <v>43</v>
      </c>
      <c r="B1287" t="s">
        <v>442</v>
      </c>
      <c r="C1287" t="s">
        <v>146</v>
      </c>
      <c r="D1287" t="s">
        <v>111</v>
      </c>
      <c r="E1287" t="s">
        <v>225</v>
      </c>
      <c r="F1287" t="s">
        <v>443</v>
      </c>
      <c r="G1287">
        <v>2</v>
      </c>
      <c r="H1287" t="s">
        <v>135</v>
      </c>
      <c r="I1287">
        <v>9</v>
      </c>
      <c r="J1287">
        <v>1</v>
      </c>
      <c r="K1287">
        <v>2</v>
      </c>
      <c r="L1287" s="1015">
        <v>0.1111111111111111</v>
      </c>
      <c r="M1287" s="1015">
        <v>0.22222222222222221</v>
      </c>
      <c r="N1287">
        <v>1</v>
      </c>
      <c r="O1287">
        <v>1</v>
      </c>
      <c r="P1287">
        <v>1</v>
      </c>
      <c r="R1287">
        <v>1</v>
      </c>
      <c r="S1287">
        <v>0</v>
      </c>
    </row>
    <row r="1288" spans="1:19">
      <c r="A1288">
        <v>1</v>
      </c>
      <c r="B1288" t="s">
        <v>358</v>
      </c>
      <c r="C1288" t="s">
        <v>146</v>
      </c>
      <c r="D1288" t="s">
        <v>111</v>
      </c>
      <c r="E1288" t="s">
        <v>225</v>
      </c>
      <c r="F1288" t="s">
        <v>359</v>
      </c>
      <c r="G1288">
        <v>3</v>
      </c>
      <c r="H1288" t="s">
        <v>136</v>
      </c>
      <c r="I1288">
        <v>12</v>
      </c>
      <c r="J1288">
        <v>3</v>
      </c>
      <c r="K1288">
        <v>3</v>
      </c>
      <c r="L1288" s="1015">
        <v>0.25</v>
      </c>
      <c r="M1288" s="1015">
        <v>0.25</v>
      </c>
      <c r="N1288">
        <v>1</v>
      </c>
      <c r="O1288">
        <v>1</v>
      </c>
      <c r="P1288">
        <v>1</v>
      </c>
      <c r="R1288">
        <v>0</v>
      </c>
      <c r="S1288">
        <v>0</v>
      </c>
    </row>
    <row r="1289" spans="1:19">
      <c r="A1289">
        <v>2</v>
      </c>
      <c r="B1289" t="s">
        <v>360</v>
      </c>
      <c r="C1289" t="s">
        <v>146</v>
      </c>
      <c r="D1289" t="s">
        <v>111</v>
      </c>
      <c r="E1289" t="s">
        <v>225</v>
      </c>
      <c r="F1289" t="s">
        <v>361</v>
      </c>
      <c r="G1289">
        <v>3</v>
      </c>
      <c r="H1289" t="s">
        <v>136</v>
      </c>
      <c r="I1289">
        <v>1</v>
      </c>
      <c r="J1289">
        <v>1</v>
      </c>
      <c r="K1289">
        <v>1</v>
      </c>
      <c r="L1289" s="1015">
        <v>1</v>
      </c>
      <c r="M1289" s="1015">
        <v>1</v>
      </c>
      <c r="N1289">
        <v>1</v>
      </c>
      <c r="O1289">
        <v>1</v>
      </c>
      <c r="P1289">
        <v>1</v>
      </c>
      <c r="R1289">
        <v>0</v>
      </c>
      <c r="S1289">
        <v>0</v>
      </c>
    </row>
    <row r="1290" spans="1:19">
      <c r="A1290">
        <v>3</v>
      </c>
      <c r="B1290" t="s">
        <v>362</v>
      </c>
      <c r="C1290" t="s">
        <v>146</v>
      </c>
      <c r="D1290" t="s">
        <v>111</v>
      </c>
      <c r="E1290" t="s">
        <v>225</v>
      </c>
      <c r="F1290" t="s">
        <v>363</v>
      </c>
      <c r="G1290">
        <v>3</v>
      </c>
      <c r="H1290" t="s">
        <v>136</v>
      </c>
      <c r="I1290">
        <v>1</v>
      </c>
      <c r="J1290">
        <v>0</v>
      </c>
      <c r="K1290">
        <v>0</v>
      </c>
      <c r="L1290" s="1015">
        <v>0</v>
      </c>
      <c r="M1290" s="1015">
        <v>0</v>
      </c>
      <c r="N1290">
        <v>0</v>
      </c>
      <c r="O1290">
        <v>0</v>
      </c>
      <c r="P1290" t="e">
        <v>#DIV/0!</v>
      </c>
      <c r="R1290">
        <v>0</v>
      </c>
      <c r="S1290">
        <v>0</v>
      </c>
    </row>
    <row r="1291" spans="1:19">
      <c r="A1291">
        <v>4</v>
      </c>
      <c r="B1291" t="s">
        <v>364</v>
      </c>
      <c r="C1291" t="s">
        <v>146</v>
      </c>
      <c r="D1291" t="s">
        <v>111</v>
      </c>
      <c r="E1291" t="s">
        <v>225</v>
      </c>
      <c r="F1291" t="s">
        <v>365</v>
      </c>
      <c r="G1291">
        <v>3</v>
      </c>
      <c r="H1291" t="s">
        <v>136</v>
      </c>
      <c r="I1291">
        <v>1</v>
      </c>
      <c r="J1291">
        <v>0</v>
      </c>
      <c r="K1291">
        <v>0</v>
      </c>
      <c r="L1291" s="1015">
        <v>0</v>
      </c>
      <c r="M1291" s="1015">
        <v>0</v>
      </c>
      <c r="N1291">
        <v>0</v>
      </c>
      <c r="O1291">
        <v>0</v>
      </c>
      <c r="P1291" t="e">
        <v>#DIV/0!</v>
      </c>
      <c r="R1291">
        <v>0</v>
      </c>
      <c r="S1291">
        <v>0</v>
      </c>
    </row>
    <row r="1292" spans="1:19">
      <c r="A1292">
        <v>5</v>
      </c>
      <c r="B1292" t="s">
        <v>366</v>
      </c>
      <c r="C1292" t="s">
        <v>146</v>
      </c>
      <c r="D1292" t="s">
        <v>111</v>
      </c>
      <c r="E1292" t="s">
        <v>225</v>
      </c>
      <c r="F1292" t="s">
        <v>367</v>
      </c>
      <c r="G1292">
        <v>3</v>
      </c>
      <c r="H1292" t="s">
        <v>136</v>
      </c>
      <c r="I1292">
        <v>1</v>
      </c>
      <c r="J1292">
        <v>0</v>
      </c>
      <c r="K1292">
        <v>0</v>
      </c>
      <c r="L1292" s="1015">
        <v>0</v>
      </c>
      <c r="M1292" s="1015">
        <v>0</v>
      </c>
      <c r="N1292">
        <v>0</v>
      </c>
      <c r="O1292">
        <v>0</v>
      </c>
      <c r="P1292" t="e">
        <v>#DIV/0!</v>
      </c>
      <c r="R1292">
        <v>0</v>
      </c>
      <c r="S1292">
        <v>0</v>
      </c>
    </row>
    <row r="1293" spans="1:19">
      <c r="A1293">
        <v>6</v>
      </c>
      <c r="B1293" t="s">
        <v>368</v>
      </c>
      <c r="C1293" t="s">
        <v>146</v>
      </c>
      <c r="D1293" t="s">
        <v>111</v>
      </c>
      <c r="E1293" t="s">
        <v>225</v>
      </c>
      <c r="F1293" t="s">
        <v>369</v>
      </c>
      <c r="G1293">
        <v>3</v>
      </c>
      <c r="H1293" t="s">
        <v>136</v>
      </c>
      <c r="I1293">
        <v>1</v>
      </c>
      <c r="J1293">
        <v>1</v>
      </c>
      <c r="K1293">
        <v>1</v>
      </c>
      <c r="L1293" s="1015">
        <v>1</v>
      </c>
      <c r="M1293" s="1015">
        <v>1</v>
      </c>
      <c r="N1293">
        <v>1</v>
      </c>
      <c r="O1293">
        <v>1</v>
      </c>
      <c r="P1293">
        <v>1</v>
      </c>
      <c r="R1293">
        <v>0</v>
      </c>
      <c r="S1293">
        <v>0</v>
      </c>
    </row>
    <row r="1294" spans="1:19">
      <c r="A1294">
        <v>7</v>
      </c>
      <c r="B1294" t="s">
        <v>370</v>
      </c>
      <c r="C1294" t="s">
        <v>146</v>
      </c>
      <c r="D1294" t="s">
        <v>111</v>
      </c>
      <c r="E1294" t="s">
        <v>225</v>
      </c>
      <c r="F1294" t="s">
        <v>371</v>
      </c>
      <c r="G1294">
        <v>3</v>
      </c>
      <c r="H1294" t="s">
        <v>136</v>
      </c>
      <c r="I1294">
        <v>3</v>
      </c>
      <c r="J1294">
        <v>0</v>
      </c>
      <c r="K1294">
        <v>0</v>
      </c>
      <c r="L1294" s="1015">
        <v>0</v>
      </c>
      <c r="M1294" s="1015">
        <v>0</v>
      </c>
      <c r="N1294">
        <v>0</v>
      </c>
      <c r="O1294">
        <v>0</v>
      </c>
      <c r="P1294" t="e">
        <v>#DIV/0!</v>
      </c>
      <c r="R1294">
        <v>0</v>
      </c>
      <c r="S1294">
        <v>0</v>
      </c>
    </row>
    <row r="1295" spans="1:19">
      <c r="A1295">
        <v>8</v>
      </c>
      <c r="B1295" t="s">
        <v>372</v>
      </c>
      <c r="C1295" t="s">
        <v>146</v>
      </c>
      <c r="D1295" t="s">
        <v>111</v>
      </c>
      <c r="E1295" t="s">
        <v>225</v>
      </c>
      <c r="F1295" t="s">
        <v>373</v>
      </c>
      <c r="G1295">
        <v>3</v>
      </c>
      <c r="H1295" t="s">
        <v>136</v>
      </c>
      <c r="I1295">
        <v>2</v>
      </c>
      <c r="J1295">
        <v>0</v>
      </c>
      <c r="K1295">
        <v>0</v>
      </c>
      <c r="L1295" s="1015">
        <v>0</v>
      </c>
      <c r="M1295" s="1015">
        <v>0</v>
      </c>
      <c r="N1295">
        <v>0</v>
      </c>
      <c r="O1295">
        <v>0</v>
      </c>
      <c r="P1295" t="e">
        <v>#DIV/0!</v>
      </c>
      <c r="R1295">
        <v>0</v>
      </c>
      <c r="S1295">
        <v>0</v>
      </c>
    </row>
    <row r="1296" spans="1:19">
      <c r="A1296">
        <v>9</v>
      </c>
      <c r="B1296" t="s">
        <v>374</v>
      </c>
      <c r="C1296" t="s">
        <v>146</v>
      </c>
      <c r="D1296" t="s">
        <v>111</v>
      </c>
      <c r="E1296" t="s">
        <v>225</v>
      </c>
      <c r="F1296" t="s">
        <v>375</v>
      </c>
      <c r="G1296">
        <v>3</v>
      </c>
      <c r="H1296" t="s">
        <v>136</v>
      </c>
      <c r="I1296">
        <v>1</v>
      </c>
      <c r="J1296">
        <v>0</v>
      </c>
      <c r="K1296">
        <v>0</v>
      </c>
      <c r="L1296" s="1015">
        <v>0</v>
      </c>
      <c r="M1296" s="1015">
        <v>0</v>
      </c>
      <c r="N1296">
        <v>0</v>
      </c>
      <c r="O1296">
        <v>0</v>
      </c>
      <c r="P1296" t="e">
        <v>#DIV/0!</v>
      </c>
      <c r="R1296">
        <v>0</v>
      </c>
      <c r="S1296">
        <v>0</v>
      </c>
    </row>
    <row r="1297" spans="1:19">
      <c r="A1297">
        <v>10</v>
      </c>
      <c r="B1297" t="s">
        <v>376</v>
      </c>
      <c r="C1297" t="s">
        <v>146</v>
      </c>
      <c r="D1297" t="s">
        <v>111</v>
      </c>
      <c r="E1297" t="s">
        <v>225</v>
      </c>
      <c r="F1297" t="s">
        <v>377</v>
      </c>
      <c r="G1297">
        <v>3</v>
      </c>
      <c r="H1297" t="s">
        <v>136</v>
      </c>
      <c r="I1297">
        <v>1</v>
      </c>
      <c r="J1297">
        <v>0</v>
      </c>
      <c r="K1297">
        <v>0</v>
      </c>
      <c r="L1297" s="1015">
        <v>0</v>
      </c>
      <c r="M1297" s="1015">
        <v>0</v>
      </c>
      <c r="N1297">
        <v>0</v>
      </c>
      <c r="O1297">
        <v>0</v>
      </c>
      <c r="P1297" t="e">
        <v>#DIV/0!</v>
      </c>
      <c r="R1297">
        <v>0</v>
      </c>
      <c r="S1297">
        <v>0</v>
      </c>
    </row>
    <row r="1298" spans="1:19">
      <c r="A1298">
        <v>11</v>
      </c>
      <c r="B1298" t="s">
        <v>378</v>
      </c>
      <c r="C1298" t="s">
        <v>146</v>
      </c>
      <c r="D1298" t="s">
        <v>111</v>
      </c>
      <c r="E1298" t="s">
        <v>225</v>
      </c>
      <c r="F1298" t="s">
        <v>379</v>
      </c>
      <c r="G1298">
        <v>3</v>
      </c>
      <c r="H1298" t="s">
        <v>136</v>
      </c>
      <c r="I1298">
        <v>1</v>
      </c>
      <c r="J1298">
        <v>0</v>
      </c>
      <c r="K1298">
        <v>0</v>
      </c>
      <c r="L1298" s="1015">
        <v>0</v>
      </c>
      <c r="M1298" s="1015">
        <v>0</v>
      </c>
      <c r="N1298">
        <v>0</v>
      </c>
      <c r="O1298">
        <v>0</v>
      </c>
      <c r="P1298" t="e">
        <v>#DIV/0!</v>
      </c>
      <c r="R1298">
        <v>0</v>
      </c>
      <c r="S1298">
        <v>0</v>
      </c>
    </row>
    <row r="1299" spans="1:19">
      <c r="A1299">
        <v>12</v>
      </c>
      <c r="B1299" t="s">
        <v>380</v>
      </c>
      <c r="C1299" t="s">
        <v>146</v>
      </c>
      <c r="D1299" t="s">
        <v>111</v>
      </c>
      <c r="E1299" t="s">
        <v>225</v>
      </c>
      <c r="F1299" t="s">
        <v>381</v>
      </c>
      <c r="G1299">
        <v>3</v>
      </c>
      <c r="H1299" t="s">
        <v>136</v>
      </c>
      <c r="I1299">
        <v>1</v>
      </c>
      <c r="J1299">
        <v>0</v>
      </c>
      <c r="K1299">
        <v>0</v>
      </c>
      <c r="L1299" s="1015">
        <v>0</v>
      </c>
      <c r="M1299" s="1015">
        <v>0</v>
      </c>
      <c r="N1299">
        <v>0</v>
      </c>
      <c r="O1299">
        <v>0</v>
      </c>
      <c r="P1299" t="e">
        <v>#DIV/0!</v>
      </c>
      <c r="R1299">
        <v>0</v>
      </c>
      <c r="S1299">
        <v>0</v>
      </c>
    </row>
    <row r="1300" spans="1:19">
      <c r="A1300">
        <v>13</v>
      </c>
      <c r="B1300" t="s">
        <v>382</v>
      </c>
      <c r="C1300" t="s">
        <v>146</v>
      </c>
      <c r="D1300" t="s">
        <v>111</v>
      </c>
      <c r="E1300" t="s">
        <v>225</v>
      </c>
      <c r="F1300" t="s">
        <v>383</v>
      </c>
      <c r="G1300">
        <v>3</v>
      </c>
      <c r="H1300" t="s">
        <v>136</v>
      </c>
      <c r="I1300">
        <v>1</v>
      </c>
      <c r="J1300">
        <v>0</v>
      </c>
      <c r="K1300">
        <v>0</v>
      </c>
      <c r="L1300" s="1015">
        <v>0</v>
      </c>
      <c r="M1300" s="1015">
        <v>0</v>
      </c>
      <c r="N1300">
        <v>0</v>
      </c>
      <c r="O1300">
        <v>0</v>
      </c>
      <c r="P1300" t="e">
        <v>#DIV/0!</v>
      </c>
      <c r="R1300">
        <v>0</v>
      </c>
      <c r="S1300">
        <v>0</v>
      </c>
    </row>
    <row r="1301" spans="1:19">
      <c r="A1301">
        <v>14</v>
      </c>
      <c r="B1301" t="s">
        <v>384</v>
      </c>
      <c r="C1301" t="s">
        <v>146</v>
      </c>
      <c r="D1301" t="s">
        <v>111</v>
      </c>
      <c r="E1301" t="s">
        <v>225</v>
      </c>
      <c r="F1301" t="s">
        <v>385</v>
      </c>
      <c r="G1301">
        <v>3</v>
      </c>
      <c r="H1301" t="s">
        <v>136</v>
      </c>
      <c r="I1301">
        <v>1</v>
      </c>
      <c r="J1301">
        <v>0</v>
      </c>
      <c r="K1301">
        <v>0</v>
      </c>
      <c r="L1301" s="1015">
        <v>0</v>
      </c>
      <c r="M1301" s="1015">
        <v>0</v>
      </c>
      <c r="N1301">
        <v>0</v>
      </c>
      <c r="O1301">
        <v>0</v>
      </c>
      <c r="P1301" t="e">
        <v>#DIV/0!</v>
      </c>
      <c r="R1301">
        <v>0</v>
      </c>
      <c r="S1301">
        <v>0</v>
      </c>
    </row>
    <row r="1302" spans="1:19">
      <c r="A1302">
        <v>15</v>
      </c>
      <c r="B1302" t="s">
        <v>386</v>
      </c>
      <c r="C1302" t="s">
        <v>146</v>
      </c>
      <c r="D1302" t="s">
        <v>111</v>
      </c>
      <c r="E1302" t="s">
        <v>225</v>
      </c>
      <c r="F1302" t="s">
        <v>387</v>
      </c>
      <c r="G1302">
        <v>3</v>
      </c>
      <c r="H1302" t="s">
        <v>136</v>
      </c>
      <c r="I1302">
        <v>1</v>
      </c>
      <c r="J1302">
        <v>0</v>
      </c>
      <c r="K1302">
        <v>0</v>
      </c>
      <c r="L1302" s="1015">
        <v>0</v>
      </c>
      <c r="M1302" s="1015">
        <v>0</v>
      </c>
      <c r="N1302">
        <v>0</v>
      </c>
      <c r="O1302">
        <v>0</v>
      </c>
      <c r="P1302" t="e">
        <v>#DIV/0!</v>
      </c>
      <c r="R1302">
        <v>0</v>
      </c>
      <c r="S1302">
        <v>0</v>
      </c>
    </row>
    <row r="1303" spans="1:19">
      <c r="A1303">
        <v>16</v>
      </c>
      <c r="B1303" t="s">
        <v>388</v>
      </c>
      <c r="C1303" t="s">
        <v>146</v>
      </c>
      <c r="D1303" t="s">
        <v>111</v>
      </c>
      <c r="E1303" t="s">
        <v>225</v>
      </c>
      <c r="F1303" t="s">
        <v>389</v>
      </c>
      <c r="G1303">
        <v>3</v>
      </c>
      <c r="H1303" t="s">
        <v>136</v>
      </c>
      <c r="I1303">
        <v>4</v>
      </c>
      <c r="J1303">
        <v>1</v>
      </c>
      <c r="K1303">
        <v>1</v>
      </c>
      <c r="L1303" s="1015">
        <v>0.25</v>
      </c>
      <c r="M1303" s="1015">
        <v>0.25</v>
      </c>
      <c r="N1303">
        <v>0</v>
      </c>
      <c r="O1303">
        <v>0</v>
      </c>
      <c r="P1303" t="e">
        <v>#DIV/0!</v>
      </c>
      <c r="R1303">
        <v>0</v>
      </c>
      <c r="S1303">
        <v>0</v>
      </c>
    </row>
    <row r="1304" spans="1:19">
      <c r="A1304">
        <v>17</v>
      </c>
      <c r="B1304" t="s">
        <v>390</v>
      </c>
      <c r="C1304" t="s">
        <v>146</v>
      </c>
      <c r="D1304" t="s">
        <v>111</v>
      </c>
      <c r="E1304" t="s">
        <v>225</v>
      </c>
      <c r="F1304" t="s">
        <v>391</v>
      </c>
      <c r="G1304">
        <v>3</v>
      </c>
      <c r="H1304" t="s">
        <v>136</v>
      </c>
      <c r="I1304">
        <v>2</v>
      </c>
      <c r="J1304">
        <v>1</v>
      </c>
      <c r="K1304">
        <v>1</v>
      </c>
      <c r="L1304" s="1015">
        <v>0.5</v>
      </c>
      <c r="M1304" s="1015">
        <v>0.5</v>
      </c>
      <c r="N1304">
        <v>1</v>
      </c>
      <c r="O1304">
        <v>1</v>
      </c>
      <c r="P1304">
        <v>1</v>
      </c>
      <c r="R1304">
        <v>0</v>
      </c>
      <c r="S1304">
        <v>0</v>
      </c>
    </row>
    <row r="1305" spans="1:19">
      <c r="A1305">
        <v>18</v>
      </c>
      <c r="B1305" t="s">
        <v>392</v>
      </c>
      <c r="C1305" t="s">
        <v>146</v>
      </c>
      <c r="D1305" t="s">
        <v>111</v>
      </c>
      <c r="E1305" t="s">
        <v>225</v>
      </c>
      <c r="F1305" t="s">
        <v>393</v>
      </c>
      <c r="G1305">
        <v>3</v>
      </c>
      <c r="H1305" t="s">
        <v>136</v>
      </c>
      <c r="I1305">
        <v>12</v>
      </c>
      <c r="J1305">
        <v>3</v>
      </c>
      <c r="K1305">
        <v>3</v>
      </c>
      <c r="L1305" s="1015">
        <v>0.25</v>
      </c>
      <c r="M1305" s="1015">
        <v>0.25</v>
      </c>
      <c r="N1305">
        <v>1</v>
      </c>
      <c r="O1305">
        <v>1</v>
      </c>
      <c r="P1305">
        <v>1</v>
      </c>
      <c r="R1305">
        <v>0</v>
      </c>
      <c r="S1305">
        <v>0</v>
      </c>
    </row>
    <row r="1306" spans="1:19">
      <c r="A1306">
        <v>19</v>
      </c>
      <c r="B1306" t="s">
        <v>394</v>
      </c>
      <c r="C1306" t="s">
        <v>146</v>
      </c>
      <c r="D1306" t="s">
        <v>111</v>
      </c>
      <c r="E1306" t="s">
        <v>225</v>
      </c>
      <c r="F1306" t="s">
        <v>395</v>
      </c>
      <c r="G1306">
        <v>3</v>
      </c>
      <c r="H1306" t="s">
        <v>136</v>
      </c>
      <c r="I1306">
        <v>2</v>
      </c>
      <c r="J1306">
        <v>0</v>
      </c>
      <c r="K1306">
        <v>0</v>
      </c>
      <c r="L1306" s="1015">
        <v>0</v>
      </c>
      <c r="M1306" s="1015">
        <v>0</v>
      </c>
      <c r="N1306">
        <v>0</v>
      </c>
      <c r="O1306">
        <v>0</v>
      </c>
      <c r="P1306" t="e">
        <v>#DIV/0!</v>
      </c>
      <c r="R1306">
        <v>0</v>
      </c>
      <c r="S1306">
        <v>0</v>
      </c>
    </row>
    <row r="1307" spans="1:19">
      <c r="A1307">
        <v>20</v>
      </c>
      <c r="B1307" t="s">
        <v>396</v>
      </c>
      <c r="C1307" t="s">
        <v>146</v>
      </c>
      <c r="D1307" t="s">
        <v>111</v>
      </c>
      <c r="E1307" t="s">
        <v>225</v>
      </c>
      <c r="F1307" t="s">
        <v>397</v>
      </c>
      <c r="G1307">
        <v>3</v>
      </c>
      <c r="H1307" t="s">
        <v>136</v>
      </c>
      <c r="I1307">
        <v>2</v>
      </c>
      <c r="J1307">
        <v>0</v>
      </c>
      <c r="K1307">
        <v>0</v>
      </c>
      <c r="L1307" s="1015">
        <v>0</v>
      </c>
      <c r="M1307" s="1015">
        <v>0</v>
      </c>
      <c r="N1307">
        <v>0</v>
      </c>
      <c r="O1307">
        <v>0</v>
      </c>
      <c r="P1307" t="e">
        <v>#DIV/0!</v>
      </c>
      <c r="R1307">
        <v>0</v>
      </c>
      <c r="S1307">
        <v>0</v>
      </c>
    </row>
    <row r="1308" spans="1:19">
      <c r="A1308">
        <v>21</v>
      </c>
      <c r="B1308" t="s">
        <v>398</v>
      </c>
      <c r="C1308" t="s">
        <v>146</v>
      </c>
      <c r="D1308" t="s">
        <v>111</v>
      </c>
      <c r="E1308" t="s">
        <v>225</v>
      </c>
      <c r="F1308" t="s">
        <v>399</v>
      </c>
      <c r="G1308">
        <v>3</v>
      </c>
      <c r="H1308" t="s">
        <v>136</v>
      </c>
      <c r="I1308">
        <v>12</v>
      </c>
      <c r="J1308">
        <v>3</v>
      </c>
      <c r="K1308">
        <v>3</v>
      </c>
      <c r="L1308" s="1015">
        <v>0.25</v>
      </c>
      <c r="M1308" s="1015">
        <v>0.25</v>
      </c>
      <c r="N1308">
        <v>1</v>
      </c>
      <c r="O1308">
        <v>1</v>
      </c>
      <c r="P1308">
        <v>1</v>
      </c>
      <c r="R1308">
        <v>0</v>
      </c>
      <c r="S1308">
        <v>0</v>
      </c>
    </row>
    <row r="1309" spans="1:19">
      <c r="A1309">
        <v>22</v>
      </c>
      <c r="B1309" t="s">
        <v>400</v>
      </c>
      <c r="C1309" t="s">
        <v>146</v>
      </c>
      <c r="D1309" t="s">
        <v>111</v>
      </c>
      <c r="E1309" t="s">
        <v>225</v>
      </c>
      <c r="F1309" t="s">
        <v>401</v>
      </c>
      <c r="G1309">
        <v>3</v>
      </c>
      <c r="H1309" t="s">
        <v>136</v>
      </c>
      <c r="I1309">
        <v>3</v>
      </c>
      <c r="J1309">
        <v>1</v>
      </c>
      <c r="K1309">
        <v>1</v>
      </c>
      <c r="L1309" s="1015">
        <v>0.33333333333333331</v>
      </c>
      <c r="M1309" s="1015">
        <v>0.33333333333333331</v>
      </c>
      <c r="N1309">
        <v>1</v>
      </c>
      <c r="O1309">
        <v>1</v>
      </c>
      <c r="P1309">
        <v>1</v>
      </c>
      <c r="R1309">
        <v>0</v>
      </c>
      <c r="S1309">
        <v>0</v>
      </c>
    </row>
    <row r="1310" spans="1:19">
      <c r="A1310">
        <v>23</v>
      </c>
      <c r="B1310" t="s">
        <v>402</v>
      </c>
      <c r="C1310" t="s">
        <v>146</v>
      </c>
      <c r="D1310" t="s">
        <v>111</v>
      </c>
      <c r="E1310" t="s">
        <v>225</v>
      </c>
      <c r="F1310" t="s">
        <v>403</v>
      </c>
      <c r="G1310">
        <v>3</v>
      </c>
      <c r="H1310" t="s">
        <v>136</v>
      </c>
      <c r="I1310">
        <v>3</v>
      </c>
      <c r="J1310">
        <v>1</v>
      </c>
      <c r="K1310">
        <v>1</v>
      </c>
      <c r="L1310" s="1015">
        <v>0.33333333333333331</v>
      </c>
      <c r="M1310" s="1015">
        <v>0.33333333333333331</v>
      </c>
      <c r="N1310">
        <v>1</v>
      </c>
      <c r="O1310">
        <v>1</v>
      </c>
      <c r="P1310">
        <v>1</v>
      </c>
      <c r="R1310">
        <v>0</v>
      </c>
      <c r="S1310">
        <v>0</v>
      </c>
    </row>
    <row r="1311" spans="1:19">
      <c r="A1311">
        <v>24</v>
      </c>
      <c r="B1311" t="s">
        <v>404</v>
      </c>
      <c r="C1311" t="s">
        <v>146</v>
      </c>
      <c r="D1311" t="s">
        <v>111</v>
      </c>
      <c r="E1311" t="s">
        <v>225</v>
      </c>
      <c r="F1311" t="s">
        <v>405</v>
      </c>
      <c r="G1311">
        <v>3</v>
      </c>
      <c r="H1311" t="s">
        <v>136</v>
      </c>
      <c r="I1311">
        <v>4</v>
      </c>
      <c r="J1311">
        <v>1</v>
      </c>
      <c r="K1311">
        <v>2</v>
      </c>
      <c r="L1311" s="1015">
        <v>0.25</v>
      </c>
      <c r="M1311" s="1015">
        <v>0.5</v>
      </c>
      <c r="N1311">
        <v>0</v>
      </c>
      <c r="O1311">
        <v>1</v>
      </c>
      <c r="P1311" t="e">
        <v>#DIV/0!</v>
      </c>
      <c r="R1311">
        <v>1</v>
      </c>
      <c r="S1311">
        <v>1</v>
      </c>
    </row>
    <row r="1312" spans="1:19">
      <c r="A1312">
        <v>25</v>
      </c>
      <c r="B1312" t="s">
        <v>406</v>
      </c>
      <c r="C1312" t="s">
        <v>146</v>
      </c>
      <c r="D1312" t="s">
        <v>111</v>
      </c>
      <c r="E1312" t="s">
        <v>225</v>
      </c>
      <c r="F1312" t="s">
        <v>407</v>
      </c>
      <c r="G1312">
        <v>3</v>
      </c>
      <c r="H1312" t="s">
        <v>136</v>
      </c>
      <c r="I1312">
        <v>1</v>
      </c>
      <c r="J1312">
        <v>0</v>
      </c>
      <c r="K1312">
        <v>0</v>
      </c>
      <c r="L1312" s="1015">
        <v>0</v>
      </c>
      <c r="M1312" s="1015">
        <v>0</v>
      </c>
      <c r="N1312">
        <v>0</v>
      </c>
      <c r="O1312">
        <v>0</v>
      </c>
      <c r="P1312" t="e">
        <v>#DIV/0!</v>
      </c>
      <c r="R1312">
        <v>0</v>
      </c>
      <c r="S1312">
        <v>0</v>
      </c>
    </row>
    <row r="1313" spans="1:19">
      <c r="A1313">
        <v>26</v>
      </c>
      <c r="B1313" t="s">
        <v>408</v>
      </c>
      <c r="C1313" t="s">
        <v>146</v>
      </c>
      <c r="D1313" t="s">
        <v>111</v>
      </c>
      <c r="E1313" t="s">
        <v>225</v>
      </c>
      <c r="F1313" t="s">
        <v>409</v>
      </c>
      <c r="G1313">
        <v>3</v>
      </c>
      <c r="H1313" t="s">
        <v>136</v>
      </c>
      <c r="I1313">
        <v>3</v>
      </c>
      <c r="J1313">
        <v>1</v>
      </c>
      <c r="K1313">
        <v>0</v>
      </c>
      <c r="L1313" s="1015">
        <v>0.33333333333333331</v>
      </c>
      <c r="M1313" s="1015">
        <v>0</v>
      </c>
      <c r="N1313">
        <v>1</v>
      </c>
      <c r="O1313">
        <v>0</v>
      </c>
      <c r="P1313">
        <v>0</v>
      </c>
      <c r="R1313">
        <v>-1</v>
      </c>
      <c r="S1313">
        <v>-1</v>
      </c>
    </row>
    <row r="1314" spans="1:19">
      <c r="A1314">
        <v>27</v>
      </c>
      <c r="B1314" t="s">
        <v>410</v>
      </c>
      <c r="C1314" t="s">
        <v>146</v>
      </c>
      <c r="D1314" t="s">
        <v>111</v>
      </c>
      <c r="E1314" t="s">
        <v>225</v>
      </c>
      <c r="F1314" t="s">
        <v>411</v>
      </c>
      <c r="G1314">
        <v>3</v>
      </c>
      <c r="H1314" t="s">
        <v>136</v>
      </c>
      <c r="I1314">
        <v>2</v>
      </c>
      <c r="J1314">
        <v>0</v>
      </c>
      <c r="K1314">
        <v>0</v>
      </c>
      <c r="L1314" s="1015">
        <v>0</v>
      </c>
      <c r="M1314" s="1015">
        <v>0</v>
      </c>
      <c r="N1314">
        <v>0</v>
      </c>
      <c r="O1314">
        <v>0</v>
      </c>
      <c r="P1314" t="e">
        <v>#DIV/0!</v>
      </c>
      <c r="R1314">
        <v>0</v>
      </c>
      <c r="S1314">
        <v>0</v>
      </c>
    </row>
    <row r="1315" spans="1:19">
      <c r="A1315">
        <v>28</v>
      </c>
      <c r="B1315" t="s">
        <v>412</v>
      </c>
      <c r="C1315" t="s">
        <v>146</v>
      </c>
      <c r="D1315" t="s">
        <v>111</v>
      </c>
      <c r="E1315" t="s">
        <v>225</v>
      </c>
      <c r="F1315" t="s">
        <v>413</v>
      </c>
      <c r="G1315">
        <v>3</v>
      </c>
      <c r="H1315" t="s">
        <v>136</v>
      </c>
      <c r="I1315">
        <v>2</v>
      </c>
      <c r="J1315">
        <v>1</v>
      </c>
      <c r="K1315">
        <v>1</v>
      </c>
      <c r="L1315" s="1015">
        <v>0.5</v>
      </c>
      <c r="M1315" s="1015">
        <v>0.5</v>
      </c>
      <c r="N1315">
        <v>0</v>
      </c>
      <c r="O1315">
        <v>0</v>
      </c>
      <c r="P1315" t="e">
        <v>#DIV/0!</v>
      </c>
      <c r="R1315">
        <v>0</v>
      </c>
      <c r="S1315">
        <v>0</v>
      </c>
    </row>
    <row r="1316" spans="1:19">
      <c r="A1316">
        <v>29</v>
      </c>
      <c r="B1316" t="s">
        <v>414</v>
      </c>
      <c r="C1316" t="s">
        <v>146</v>
      </c>
      <c r="D1316" t="s">
        <v>111</v>
      </c>
      <c r="E1316" t="s">
        <v>225</v>
      </c>
      <c r="F1316" t="s">
        <v>415</v>
      </c>
      <c r="G1316">
        <v>3</v>
      </c>
      <c r="H1316" t="s">
        <v>136</v>
      </c>
      <c r="I1316">
        <v>1</v>
      </c>
      <c r="J1316">
        <v>1</v>
      </c>
      <c r="K1316">
        <v>1</v>
      </c>
      <c r="L1316" s="1015">
        <v>1</v>
      </c>
      <c r="M1316" s="1015">
        <v>1</v>
      </c>
      <c r="N1316">
        <v>0</v>
      </c>
      <c r="O1316">
        <v>0</v>
      </c>
      <c r="P1316" t="e">
        <v>#DIV/0!</v>
      </c>
      <c r="R1316">
        <v>0</v>
      </c>
      <c r="S1316">
        <v>0</v>
      </c>
    </row>
    <row r="1317" spans="1:19">
      <c r="A1317">
        <v>30</v>
      </c>
      <c r="B1317" t="s">
        <v>416</v>
      </c>
      <c r="C1317" t="s">
        <v>146</v>
      </c>
      <c r="D1317" t="s">
        <v>111</v>
      </c>
      <c r="E1317" t="s">
        <v>225</v>
      </c>
      <c r="F1317" t="s">
        <v>417</v>
      </c>
      <c r="G1317">
        <v>3</v>
      </c>
      <c r="H1317" t="s">
        <v>136</v>
      </c>
      <c r="I1317">
        <v>12</v>
      </c>
      <c r="J1317">
        <v>3</v>
      </c>
      <c r="K1317">
        <v>3</v>
      </c>
      <c r="L1317" s="1015">
        <v>0.25</v>
      </c>
      <c r="M1317" s="1015">
        <v>0.25</v>
      </c>
      <c r="N1317">
        <v>1</v>
      </c>
      <c r="O1317">
        <v>1</v>
      </c>
      <c r="P1317">
        <v>1</v>
      </c>
      <c r="R1317">
        <v>0</v>
      </c>
      <c r="S1317">
        <v>0</v>
      </c>
    </row>
    <row r="1318" spans="1:19">
      <c r="A1318">
        <v>31</v>
      </c>
      <c r="B1318" t="s">
        <v>418</v>
      </c>
      <c r="C1318" t="s">
        <v>146</v>
      </c>
      <c r="D1318" t="s">
        <v>111</v>
      </c>
      <c r="E1318" t="s">
        <v>225</v>
      </c>
      <c r="F1318" t="s">
        <v>419</v>
      </c>
      <c r="G1318">
        <v>3</v>
      </c>
      <c r="H1318" t="s">
        <v>136</v>
      </c>
      <c r="I1318">
        <v>12</v>
      </c>
      <c r="J1318">
        <v>3</v>
      </c>
      <c r="K1318">
        <v>3</v>
      </c>
      <c r="L1318" s="1015">
        <v>0.25</v>
      </c>
      <c r="M1318" s="1015">
        <v>0.25</v>
      </c>
      <c r="N1318">
        <v>1</v>
      </c>
      <c r="O1318">
        <v>1</v>
      </c>
      <c r="P1318">
        <v>1</v>
      </c>
      <c r="R1318">
        <v>0</v>
      </c>
      <c r="S1318">
        <v>0</v>
      </c>
    </row>
    <row r="1319" spans="1:19">
      <c r="A1319">
        <v>32</v>
      </c>
      <c r="B1319" t="s">
        <v>420</v>
      </c>
      <c r="C1319" t="s">
        <v>146</v>
      </c>
      <c r="D1319" t="s">
        <v>111</v>
      </c>
      <c r="E1319" t="s">
        <v>225</v>
      </c>
      <c r="F1319" t="s">
        <v>421</v>
      </c>
      <c r="G1319">
        <v>3</v>
      </c>
      <c r="H1319" t="s">
        <v>136</v>
      </c>
      <c r="I1319">
        <v>3</v>
      </c>
      <c r="J1319">
        <v>0</v>
      </c>
      <c r="K1319">
        <v>0</v>
      </c>
      <c r="L1319" s="1015">
        <v>0</v>
      </c>
      <c r="M1319" s="1015">
        <v>0</v>
      </c>
      <c r="N1319">
        <v>0</v>
      </c>
      <c r="O1319">
        <v>0</v>
      </c>
      <c r="P1319" t="e">
        <v>#DIV/0!</v>
      </c>
      <c r="R1319">
        <v>0</v>
      </c>
      <c r="S1319">
        <v>0</v>
      </c>
    </row>
    <row r="1320" spans="1:19">
      <c r="A1320">
        <v>33</v>
      </c>
      <c r="B1320" t="s">
        <v>422</v>
      </c>
      <c r="C1320" t="s">
        <v>146</v>
      </c>
      <c r="D1320" t="s">
        <v>111</v>
      </c>
      <c r="E1320" t="s">
        <v>225</v>
      </c>
      <c r="F1320" t="s">
        <v>423</v>
      </c>
      <c r="G1320">
        <v>3</v>
      </c>
      <c r="H1320" t="s">
        <v>136</v>
      </c>
      <c r="I1320">
        <v>1</v>
      </c>
      <c r="J1320">
        <v>1</v>
      </c>
      <c r="K1320" t="e">
        <v>#REF!</v>
      </c>
      <c r="L1320" s="1015">
        <v>1</v>
      </c>
      <c r="M1320" s="1015" t="e">
        <v>#REF!</v>
      </c>
      <c r="N1320">
        <v>0</v>
      </c>
      <c r="O1320">
        <v>0</v>
      </c>
      <c r="P1320" t="e">
        <v>#DIV/0!</v>
      </c>
      <c r="R1320" t="e">
        <v>#REF!</v>
      </c>
      <c r="S1320">
        <v>0</v>
      </c>
    </row>
    <row r="1321" spans="1:19">
      <c r="A1321">
        <v>34</v>
      </c>
      <c r="B1321" t="s">
        <v>424</v>
      </c>
      <c r="C1321" t="s">
        <v>146</v>
      </c>
      <c r="D1321" t="s">
        <v>111</v>
      </c>
      <c r="E1321" t="s">
        <v>225</v>
      </c>
      <c r="F1321" t="s">
        <v>425</v>
      </c>
      <c r="G1321">
        <v>3</v>
      </c>
      <c r="H1321" t="s">
        <v>136</v>
      </c>
      <c r="I1321">
        <v>2</v>
      </c>
      <c r="J1321">
        <v>0</v>
      </c>
      <c r="K1321">
        <v>0</v>
      </c>
      <c r="L1321" s="1015">
        <v>0</v>
      </c>
      <c r="M1321" s="1015">
        <v>0</v>
      </c>
      <c r="N1321">
        <v>0</v>
      </c>
      <c r="O1321">
        <v>0</v>
      </c>
      <c r="P1321" t="e">
        <v>#DIV/0!</v>
      </c>
      <c r="R1321">
        <v>0</v>
      </c>
      <c r="S1321">
        <v>0</v>
      </c>
    </row>
    <row r="1322" spans="1:19">
      <c r="A1322">
        <v>35</v>
      </c>
      <c r="B1322" t="s">
        <v>426</v>
      </c>
      <c r="C1322" t="s">
        <v>146</v>
      </c>
      <c r="D1322" t="s">
        <v>111</v>
      </c>
      <c r="E1322" t="s">
        <v>225</v>
      </c>
      <c r="F1322" t="s">
        <v>427</v>
      </c>
      <c r="G1322">
        <v>3</v>
      </c>
      <c r="H1322" t="s">
        <v>136</v>
      </c>
      <c r="I1322">
        <v>1</v>
      </c>
      <c r="J1322">
        <v>0</v>
      </c>
      <c r="K1322">
        <v>0</v>
      </c>
      <c r="L1322" s="1015">
        <v>0</v>
      </c>
      <c r="M1322" s="1015">
        <v>0</v>
      </c>
      <c r="N1322">
        <v>0</v>
      </c>
      <c r="O1322">
        <v>0</v>
      </c>
      <c r="P1322" t="e">
        <v>#DIV/0!</v>
      </c>
      <c r="R1322">
        <v>0</v>
      </c>
      <c r="S1322">
        <v>0</v>
      </c>
    </row>
    <row r="1323" spans="1:19">
      <c r="A1323">
        <v>36</v>
      </c>
      <c r="B1323" t="s">
        <v>428</v>
      </c>
      <c r="C1323" t="s">
        <v>146</v>
      </c>
      <c r="D1323" t="s">
        <v>111</v>
      </c>
      <c r="E1323" t="s">
        <v>225</v>
      </c>
      <c r="F1323" t="s">
        <v>429</v>
      </c>
      <c r="G1323">
        <v>3</v>
      </c>
      <c r="H1323" t="s">
        <v>136</v>
      </c>
      <c r="I1323">
        <v>2</v>
      </c>
      <c r="J1323">
        <v>0</v>
      </c>
      <c r="K1323">
        <v>0</v>
      </c>
      <c r="L1323" s="1015">
        <v>0</v>
      </c>
      <c r="M1323" s="1015">
        <v>0</v>
      </c>
      <c r="N1323">
        <v>0</v>
      </c>
      <c r="O1323">
        <v>0</v>
      </c>
      <c r="P1323" t="e">
        <v>#DIV/0!</v>
      </c>
      <c r="R1323">
        <v>0</v>
      </c>
      <c r="S1323">
        <v>0</v>
      </c>
    </row>
    <row r="1324" spans="1:19">
      <c r="A1324">
        <v>37</v>
      </c>
      <c r="B1324" t="s">
        <v>430</v>
      </c>
      <c r="C1324" t="s">
        <v>146</v>
      </c>
      <c r="D1324" t="s">
        <v>111</v>
      </c>
      <c r="E1324" t="s">
        <v>225</v>
      </c>
      <c r="F1324" t="s">
        <v>431</v>
      </c>
      <c r="G1324">
        <v>3</v>
      </c>
      <c r="H1324" t="s">
        <v>136</v>
      </c>
      <c r="I1324">
        <v>2</v>
      </c>
      <c r="J1324">
        <v>1</v>
      </c>
      <c r="K1324">
        <v>1</v>
      </c>
      <c r="L1324" s="1015">
        <v>0.5</v>
      </c>
      <c r="M1324" s="1015">
        <v>0.5</v>
      </c>
      <c r="N1324">
        <v>1</v>
      </c>
      <c r="O1324">
        <v>1</v>
      </c>
      <c r="P1324">
        <v>1</v>
      </c>
      <c r="R1324">
        <v>0</v>
      </c>
      <c r="S1324">
        <v>0</v>
      </c>
    </row>
    <row r="1325" spans="1:19">
      <c r="A1325">
        <v>38</v>
      </c>
      <c r="B1325" t="s">
        <v>432</v>
      </c>
      <c r="C1325" t="s">
        <v>146</v>
      </c>
      <c r="D1325" t="s">
        <v>111</v>
      </c>
      <c r="E1325" t="s">
        <v>225</v>
      </c>
      <c r="F1325" t="s">
        <v>433</v>
      </c>
      <c r="G1325">
        <v>3</v>
      </c>
      <c r="H1325" t="s">
        <v>136</v>
      </c>
      <c r="I1325">
        <v>1</v>
      </c>
      <c r="J1325">
        <v>0</v>
      </c>
      <c r="K1325">
        <v>0</v>
      </c>
      <c r="L1325" s="1015">
        <v>0</v>
      </c>
      <c r="M1325" s="1015">
        <v>0</v>
      </c>
      <c r="N1325">
        <v>0</v>
      </c>
      <c r="O1325">
        <v>0</v>
      </c>
      <c r="P1325" t="e">
        <v>#DIV/0!</v>
      </c>
      <c r="R1325">
        <v>0</v>
      </c>
      <c r="S1325">
        <v>0</v>
      </c>
    </row>
    <row r="1326" spans="1:19">
      <c r="A1326">
        <v>39</v>
      </c>
      <c r="B1326" t="s">
        <v>434</v>
      </c>
      <c r="C1326" t="s">
        <v>146</v>
      </c>
      <c r="D1326" t="s">
        <v>111</v>
      </c>
      <c r="E1326" t="s">
        <v>225</v>
      </c>
      <c r="F1326" t="s">
        <v>435</v>
      </c>
      <c r="G1326">
        <v>3</v>
      </c>
      <c r="H1326" t="s">
        <v>136</v>
      </c>
      <c r="I1326">
        <v>12</v>
      </c>
      <c r="J1326">
        <v>3</v>
      </c>
      <c r="K1326">
        <v>3</v>
      </c>
      <c r="L1326" s="1015">
        <v>0.25</v>
      </c>
      <c r="M1326" s="1015">
        <v>0.25</v>
      </c>
      <c r="N1326">
        <v>1</v>
      </c>
      <c r="O1326">
        <v>1</v>
      </c>
      <c r="P1326">
        <v>1</v>
      </c>
      <c r="R1326">
        <v>0</v>
      </c>
      <c r="S1326">
        <v>0</v>
      </c>
    </row>
    <row r="1327" spans="1:19">
      <c r="A1327">
        <v>40</v>
      </c>
      <c r="B1327" t="s">
        <v>436</v>
      </c>
      <c r="C1327" t="s">
        <v>146</v>
      </c>
      <c r="D1327" t="s">
        <v>111</v>
      </c>
      <c r="E1327" t="s">
        <v>225</v>
      </c>
      <c r="F1327" t="s">
        <v>437</v>
      </c>
      <c r="G1327">
        <v>3</v>
      </c>
      <c r="H1327" t="s">
        <v>136</v>
      </c>
      <c r="I1327">
        <v>12</v>
      </c>
      <c r="J1327">
        <v>3</v>
      </c>
      <c r="K1327">
        <v>3</v>
      </c>
      <c r="L1327" s="1015">
        <v>0.25</v>
      </c>
      <c r="M1327" s="1015">
        <v>0.25</v>
      </c>
      <c r="N1327">
        <v>1</v>
      </c>
      <c r="O1327">
        <v>1</v>
      </c>
      <c r="P1327">
        <v>1</v>
      </c>
      <c r="R1327">
        <v>0</v>
      </c>
      <c r="S1327">
        <v>0</v>
      </c>
    </row>
    <row r="1328" spans="1:19">
      <c r="A1328">
        <v>41</v>
      </c>
      <c r="B1328" t="s">
        <v>438</v>
      </c>
      <c r="C1328" t="s">
        <v>146</v>
      </c>
      <c r="D1328" t="s">
        <v>111</v>
      </c>
      <c r="E1328" t="s">
        <v>225</v>
      </c>
      <c r="F1328" t="s">
        <v>439</v>
      </c>
      <c r="G1328">
        <v>3</v>
      </c>
      <c r="H1328" t="s">
        <v>136</v>
      </c>
      <c r="I1328">
        <v>3</v>
      </c>
      <c r="J1328">
        <v>0</v>
      </c>
      <c r="K1328">
        <v>0</v>
      </c>
      <c r="L1328" s="1015">
        <v>0</v>
      </c>
      <c r="M1328" s="1015" t="e">
        <v>#DIV/0!</v>
      </c>
      <c r="N1328">
        <v>0</v>
      </c>
      <c r="O1328">
        <v>0</v>
      </c>
      <c r="P1328" t="e">
        <v>#DIV/0!</v>
      </c>
      <c r="R1328">
        <v>0</v>
      </c>
      <c r="S1328">
        <v>0</v>
      </c>
    </row>
    <row r="1329" spans="1:19">
      <c r="A1329">
        <v>42</v>
      </c>
      <c r="B1329" t="s">
        <v>440</v>
      </c>
      <c r="C1329" t="s">
        <v>146</v>
      </c>
      <c r="D1329" t="s">
        <v>111</v>
      </c>
      <c r="E1329" t="s">
        <v>225</v>
      </c>
      <c r="F1329" t="s">
        <v>441</v>
      </c>
      <c r="G1329">
        <v>3</v>
      </c>
      <c r="H1329" t="s">
        <v>136</v>
      </c>
      <c r="I1329">
        <v>9</v>
      </c>
      <c r="J1329">
        <v>2</v>
      </c>
      <c r="K1329">
        <v>2</v>
      </c>
      <c r="L1329" s="1015">
        <v>0.22222222222222221</v>
      </c>
      <c r="M1329" s="1015">
        <v>4.5</v>
      </c>
      <c r="N1329">
        <v>1</v>
      </c>
      <c r="O1329">
        <v>1</v>
      </c>
      <c r="P1329">
        <v>1</v>
      </c>
      <c r="R1329">
        <v>0</v>
      </c>
      <c r="S1329">
        <v>0</v>
      </c>
    </row>
    <row r="1330" spans="1:19">
      <c r="A1330">
        <v>43</v>
      </c>
      <c r="B1330" t="s">
        <v>442</v>
      </c>
      <c r="C1330" t="s">
        <v>146</v>
      </c>
      <c r="D1330" t="s">
        <v>111</v>
      </c>
      <c r="E1330" t="s">
        <v>225</v>
      </c>
      <c r="F1330" t="s">
        <v>443</v>
      </c>
      <c r="G1330">
        <v>3</v>
      </c>
      <c r="H1330" t="s">
        <v>136</v>
      </c>
      <c r="I1330">
        <v>9</v>
      </c>
      <c r="J1330">
        <v>2</v>
      </c>
      <c r="K1330">
        <v>2</v>
      </c>
      <c r="L1330" s="1015">
        <v>0.22222222222222221</v>
      </c>
      <c r="M1330" s="1015">
        <v>0.22222222222222221</v>
      </c>
      <c r="N1330">
        <v>1</v>
      </c>
      <c r="O1330">
        <v>1</v>
      </c>
      <c r="P1330">
        <v>1</v>
      </c>
      <c r="R1330">
        <v>0</v>
      </c>
      <c r="S1330">
        <v>0</v>
      </c>
    </row>
    <row r="1331" spans="1:19">
      <c r="A1331">
        <v>1</v>
      </c>
      <c r="B1331" t="s">
        <v>358</v>
      </c>
      <c r="C1331" t="s">
        <v>146</v>
      </c>
      <c r="D1331" t="s">
        <v>111</v>
      </c>
      <c r="E1331" t="s">
        <v>225</v>
      </c>
      <c r="F1331" t="s">
        <v>359</v>
      </c>
      <c r="G1331">
        <v>4</v>
      </c>
      <c r="H1331" t="s">
        <v>137</v>
      </c>
      <c r="I1331">
        <v>12</v>
      </c>
      <c r="J1331">
        <v>4</v>
      </c>
      <c r="L1331" s="1015">
        <v>0.33333333333333331</v>
      </c>
      <c r="N1331">
        <v>1</v>
      </c>
      <c r="O1331">
        <v>0</v>
      </c>
      <c r="P1331">
        <v>0</v>
      </c>
      <c r="R1331">
        <v>-1</v>
      </c>
      <c r="S1331">
        <v>-1</v>
      </c>
    </row>
    <row r="1332" spans="1:19">
      <c r="A1332">
        <v>2</v>
      </c>
      <c r="B1332" t="s">
        <v>360</v>
      </c>
      <c r="C1332" t="s">
        <v>146</v>
      </c>
      <c r="D1332" t="s">
        <v>111</v>
      </c>
      <c r="E1332" t="s">
        <v>225</v>
      </c>
      <c r="F1332" t="s">
        <v>361</v>
      </c>
      <c r="G1332">
        <v>4</v>
      </c>
      <c r="H1332" t="s">
        <v>137</v>
      </c>
      <c r="I1332">
        <v>1</v>
      </c>
      <c r="J1332">
        <v>1</v>
      </c>
      <c r="L1332" s="1015">
        <v>1</v>
      </c>
      <c r="N1332">
        <v>0</v>
      </c>
      <c r="O1332">
        <v>0</v>
      </c>
      <c r="P1332" t="e">
        <v>#DIV/0!</v>
      </c>
      <c r="R1332">
        <v>0</v>
      </c>
      <c r="S1332">
        <v>0</v>
      </c>
    </row>
    <row r="1333" spans="1:19">
      <c r="A1333">
        <v>3</v>
      </c>
      <c r="B1333" t="s">
        <v>362</v>
      </c>
      <c r="C1333" t="s">
        <v>146</v>
      </c>
      <c r="D1333" t="s">
        <v>111</v>
      </c>
      <c r="E1333" t="s">
        <v>225</v>
      </c>
      <c r="F1333" t="s">
        <v>363</v>
      </c>
      <c r="G1333">
        <v>4</v>
      </c>
      <c r="H1333" t="s">
        <v>137</v>
      </c>
      <c r="I1333">
        <v>1</v>
      </c>
      <c r="J1333">
        <v>0</v>
      </c>
      <c r="L1333" s="1015">
        <v>0</v>
      </c>
      <c r="N1333">
        <v>0</v>
      </c>
      <c r="O1333">
        <v>0</v>
      </c>
      <c r="P1333" t="e">
        <v>#DIV/0!</v>
      </c>
      <c r="R1333">
        <v>0</v>
      </c>
      <c r="S1333">
        <v>0</v>
      </c>
    </row>
    <row r="1334" spans="1:19">
      <c r="A1334">
        <v>4</v>
      </c>
      <c r="B1334" t="s">
        <v>364</v>
      </c>
      <c r="C1334" t="s">
        <v>146</v>
      </c>
      <c r="D1334" t="s">
        <v>111</v>
      </c>
      <c r="E1334" t="s">
        <v>225</v>
      </c>
      <c r="F1334" t="s">
        <v>365</v>
      </c>
      <c r="G1334">
        <v>4</v>
      </c>
      <c r="H1334" t="s">
        <v>137</v>
      </c>
      <c r="I1334">
        <v>1</v>
      </c>
      <c r="J1334">
        <v>0</v>
      </c>
      <c r="L1334" s="1015">
        <v>0</v>
      </c>
      <c r="N1334">
        <v>0</v>
      </c>
      <c r="O1334">
        <v>0</v>
      </c>
      <c r="P1334" t="e">
        <v>#DIV/0!</v>
      </c>
      <c r="R1334">
        <v>0</v>
      </c>
      <c r="S1334">
        <v>0</v>
      </c>
    </row>
    <row r="1335" spans="1:19">
      <c r="A1335">
        <v>5</v>
      </c>
      <c r="B1335" t="s">
        <v>366</v>
      </c>
      <c r="C1335" t="s">
        <v>146</v>
      </c>
      <c r="D1335" t="s">
        <v>111</v>
      </c>
      <c r="E1335" t="s">
        <v>225</v>
      </c>
      <c r="F1335" t="s">
        <v>367</v>
      </c>
      <c r="G1335">
        <v>4</v>
      </c>
      <c r="H1335" t="s">
        <v>137</v>
      </c>
      <c r="I1335">
        <v>1</v>
      </c>
      <c r="J1335">
        <v>0</v>
      </c>
      <c r="L1335" s="1015">
        <v>0</v>
      </c>
      <c r="N1335">
        <v>0</v>
      </c>
      <c r="O1335">
        <v>0</v>
      </c>
      <c r="P1335" t="e">
        <v>#DIV/0!</v>
      </c>
      <c r="R1335">
        <v>0</v>
      </c>
      <c r="S1335">
        <v>0</v>
      </c>
    </row>
    <row r="1336" spans="1:19">
      <c r="A1336">
        <v>6</v>
      </c>
      <c r="B1336" t="s">
        <v>368</v>
      </c>
      <c r="C1336" t="s">
        <v>146</v>
      </c>
      <c r="D1336" t="s">
        <v>111</v>
      </c>
      <c r="E1336" t="s">
        <v>225</v>
      </c>
      <c r="F1336" t="s">
        <v>369</v>
      </c>
      <c r="G1336">
        <v>4</v>
      </c>
      <c r="H1336" t="s">
        <v>137</v>
      </c>
      <c r="I1336">
        <v>1</v>
      </c>
      <c r="J1336">
        <v>1</v>
      </c>
      <c r="L1336" s="1015">
        <v>1</v>
      </c>
      <c r="N1336">
        <v>0</v>
      </c>
      <c r="O1336">
        <v>0</v>
      </c>
      <c r="P1336" t="e">
        <v>#DIV/0!</v>
      </c>
      <c r="R1336">
        <v>0</v>
      </c>
      <c r="S1336">
        <v>0</v>
      </c>
    </row>
    <row r="1337" spans="1:19">
      <c r="A1337">
        <v>7</v>
      </c>
      <c r="B1337" t="s">
        <v>370</v>
      </c>
      <c r="C1337" t="s">
        <v>146</v>
      </c>
      <c r="D1337" t="s">
        <v>111</v>
      </c>
      <c r="E1337" t="s">
        <v>225</v>
      </c>
      <c r="F1337" t="s">
        <v>371</v>
      </c>
      <c r="G1337">
        <v>4</v>
      </c>
      <c r="H1337" t="s">
        <v>137</v>
      </c>
      <c r="I1337">
        <v>3</v>
      </c>
      <c r="J1337">
        <v>1</v>
      </c>
      <c r="L1337" s="1015">
        <v>0.33333333333333331</v>
      </c>
      <c r="N1337">
        <v>1</v>
      </c>
      <c r="O1337">
        <v>0</v>
      </c>
      <c r="P1337">
        <v>0</v>
      </c>
      <c r="R1337">
        <v>-1</v>
      </c>
      <c r="S1337">
        <v>-1</v>
      </c>
    </row>
    <row r="1338" spans="1:19">
      <c r="A1338">
        <v>8</v>
      </c>
      <c r="B1338" t="s">
        <v>372</v>
      </c>
      <c r="C1338" t="s">
        <v>146</v>
      </c>
      <c r="D1338" t="s">
        <v>111</v>
      </c>
      <c r="E1338" t="s">
        <v>225</v>
      </c>
      <c r="F1338" t="s">
        <v>373</v>
      </c>
      <c r="G1338">
        <v>4</v>
      </c>
      <c r="H1338" t="s">
        <v>137</v>
      </c>
      <c r="I1338">
        <v>2</v>
      </c>
      <c r="J1338">
        <v>0</v>
      </c>
      <c r="L1338" s="1015">
        <v>0</v>
      </c>
      <c r="N1338">
        <v>0</v>
      </c>
      <c r="O1338">
        <v>0</v>
      </c>
      <c r="P1338" t="e">
        <v>#DIV/0!</v>
      </c>
      <c r="R1338">
        <v>0</v>
      </c>
      <c r="S1338">
        <v>0</v>
      </c>
    </row>
    <row r="1339" spans="1:19">
      <c r="A1339">
        <v>9</v>
      </c>
      <c r="B1339" t="s">
        <v>374</v>
      </c>
      <c r="C1339" t="s">
        <v>146</v>
      </c>
      <c r="D1339" t="s">
        <v>111</v>
      </c>
      <c r="E1339" t="s">
        <v>225</v>
      </c>
      <c r="F1339" t="s">
        <v>375</v>
      </c>
      <c r="G1339">
        <v>4</v>
      </c>
      <c r="H1339" t="s">
        <v>137</v>
      </c>
      <c r="I1339">
        <v>1</v>
      </c>
      <c r="J1339">
        <v>0</v>
      </c>
      <c r="L1339" s="1015">
        <v>0</v>
      </c>
      <c r="N1339">
        <v>0</v>
      </c>
      <c r="O1339">
        <v>0</v>
      </c>
      <c r="P1339" t="e">
        <v>#DIV/0!</v>
      </c>
      <c r="R1339">
        <v>0</v>
      </c>
      <c r="S1339">
        <v>0</v>
      </c>
    </row>
    <row r="1340" spans="1:19">
      <c r="A1340">
        <v>10</v>
      </c>
      <c r="B1340" t="s">
        <v>376</v>
      </c>
      <c r="C1340" t="s">
        <v>146</v>
      </c>
      <c r="D1340" t="s">
        <v>111</v>
      </c>
      <c r="E1340" t="s">
        <v>225</v>
      </c>
      <c r="F1340" t="s">
        <v>377</v>
      </c>
      <c r="G1340">
        <v>4</v>
      </c>
      <c r="H1340" t="s">
        <v>137</v>
      </c>
      <c r="I1340">
        <v>1</v>
      </c>
      <c r="J1340">
        <v>0</v>
      </c>
      <c r="L1340" s="1015">
        <v>0</v>
      </c>
      <c r="N1340">
        <v>0</v>
      </c>
      <c r="O1340">
        <v>0</v>
      </c>
      <c r="P1340" t="e">
        <v>#DIV/0!</v>
      </c>
      <c r="R1340">
        <v>0</v>
      </c>
      <c r="S1340">
        <v>0</v>
      </c>
    </row>
    <row r="1341" spans="1:19">
      <c r="A1341">
        <v>11</v>
      </c>
      <c r="B1341" t="s">
        <v>378</v>
      </c>
      <c r="C1341" t="s">
        <v>146</v>
      </c>
      <c r="D1341" t="s">
        <v>111</v>
      </c>
      <c r="E1341" t="s">
        <v>225</v>
      </c>
      <c r="F1341" t="s">
        <v>379</v>
      </c>
      <c r="G1341">
        <v>4</v>
      </c>
      <c r="H1341" t="s">
        <v>137</v>
      </c>
      <c r="I1341">
        <v>1</v>
      </c>
      <c r="J1341">
        <v>0</v>
      </c>
      <c r="L1341" s="1015">
        <v>0</v>
      </c>
      <c r="N1341">
        <v>0</v>
      </c>
      <c r="O1341">
        <v>0</v>
      </c>
      <c r="P1341" t="e">
        <v>#DIV/0!</v>
      </c>
      <c r="R1341">
        <v>0</v>
      </c>
      <c r="S1341">
        <v>0</v>
      </c>
    </row>
    <row r="1342" spans="1:19">
      <c r="A1342">
        <v>12</v>
      </c>
      <c r="B1342" t="s">
        <v>380</v>
      </c>
      <c r="C1342" t="s">
        <v>146</v>
      </c>
      <c r="D1342" t="s">
        <v>111</v>
      </c>
      <c r="E1342" t="s">
        <v>225</v>
      </c>
      <c r="F1342" t="s">
        <v>381</v>
      </c>
      <c r="G1342">
        <v>4</v>
      </c>
      <c r="H1342" t="s">
        <v>137</v>
      </c>
      <c r="I1342">
        <v>1</v>
      </c>
      <c r="J1342">
        <v>0</v>
      </c>
      <c r="L1342" s="1015">
        <v>0</v>
      </c>
      <c r="N1342">
        <v>0</v>
      </c>
      <c r="O1342">
        <v>0</v>
      </c>
      <c r="P1342" t="e">
        <v>#DIV/0!</v>
      </c>
      <c r="R1342">
        <v>0</v>
      </c>
      <c r="S1342">
        <v>0</v>
      </c>
    </row>
    <row r="1343" spans="1:19">
      <c r="A1343">
        <v>13</v>
      </c>
      <c r="B1343" t="s">
        <v>382</v>
      </c>
      <c r="C1343" t="s">
        <v>146</v>
      </c>
      <c r="D1343" t="s">
        <v>111</v>
      </c>
      <c r="E1343" t="s">
        <v>225</v>
      </c>
      <c r="F1343" t="s">
        <v>383</v>
      </c>
      <c r="G1343">
        <v>4</v>
      </c>
      <c r="H1343" t="s">
        <v>137</v>
      </c>
      <c r="I1343">
        <v>1</v>
      </c>
      <c r="J1343">
        <v>0</v>
      </c>
      <c r="L1343" s="1015">
        <v>0</v>
      </c>
      <c r="N1343">
        <v>0</v>
      </c>
      <c r="O1343">
        <v>0</v>
      </c>
      <c r="P1343" t="e">
        <v>#DIV/0!</v>
      </c>
      <c r="R1343">
        <v>0</v>
      </c>
      <c r="S1343">
        <v>0</v>
      </c>
    </row>
    <row r="1344" spans="1:19">
      <c r="A1344">
        <v>14</v>
      </c>
      <c r="B1344" t="s">
        <v>384</v>
      </c>
      <c r="C1344" t="s">
        <v>146</v>
      </c>
      <c r="D1344" t="s">
        <v>111</v>
      </c>
      <c r="E1344" t="s">
        <v>225</v>
      </c>
      <c r="F1344" t="s">
        <v>385</v>
      </c>
      <c r="G1344">
        <v>4</v>
      </c>
      <c r="H1344" t="s">
        <v>137</v>
      </c>
      <c r="I1344">
        <v>1</v>
      </c>
      <c r="J1344">
        <v>0</v>
      </c>
      <c r="L1344" s="1015">
        <v>0</v>
      </c>
      <c r="N1344">
        <v>0</v>
      </c>
      <c r="O1344">
        <v>0</v>
      </c>
      <c r="P1344" t="e">
        <v>#DIV/0!</v>
      </c>
      <c r="R1344">
        <v>0</v>
      </c>
      <c r="S1344">
        <v>0</v>
      </c>
    </row>
    <row r="1345" spans="1:19">
      <c r="A1345">
        <v>15</v>
      </c>
      <c r="B1345" t="s">
        <v>386</v>
      </c>
      <c r="C1345" t="s">
        <v>146</v>
      </c>
      <c r="D1345" t="s">
        <v>111</v>
      </c>
      <c r="E1345" t="s">
        <v>225</v>
      </c>
      <c r="F1345" t="s">
        <v>387</v>
      </c>
      <c r="G1345">
        <v>4</v>
      </c>
      <c r="H1345" t="s">
        <v>137</v>
      </c>
      <c r="I1345">
        <v>1</v>
      </c>
      <c r="J1345">
        <v>0</v>
      </c>
      <c r="L1345" s="1015">
        <v>0</v>
      </c>
      <c r="N1345">
        <v>0</v>
      </c>
      <c r="O1345">
        <v>0</v>
      </c>
      <c r="P1345" t="e">
        <v>#DIV/0!</v>
      </c>
      <c r="R1345">
        <v>0</v>
      </c>
      <c r="S1345">
        <v>0</v>
      </c>
    </row>
    <row r="1346" spans="1:19">
      <c r="A1346">
        <v>16</v>
      </c>
      <c r="B1346" t="s">
        <v>388</v>
      </c>
      <c r="C1346" t="s">
        <v>146</v>
      </c>
      <c r="D1346" t="s">
        <v>111</v>
      </c>
      <c r="E1346" t="s">
        <v>225</v>
      </c>
      <c r="F1346" t="s">
        <v>389</v>
      </c>
      <c r="G1346">
        <v>4</v>
      </c>
      <c r="H1346" t="s">
        <v>137</v>
      </c>
      <c r="I1346">
        <v>4</v>
      </c>
      <c r="J1346">
        <v>2</v>
      </c>
      <c r="L1346" s="1015">
        <v>0.5</v>
      </c>
      <c r="N1346">
        <v>1</v>
      </c>
      <c r="O1346">
        <v>0</v>
      </c>
      <c r="P1346">
        <v>0</v>
      </c>
      <c r="R1346">
        <v>-1</v>
      </c>
      <c r="S1346">
        <v>-1</v>
      </c>
    </row>
    <row r="1347" spans="1:19">
      <c r="A1347">
        <v>17</v>
      </c>
      <c r="B1347" t="s">
        <v>390</v>
      </c>
      <c r="C1347" t="s">
        <v>146</v>
      </c>
      <c r="D1347" t="s">
        <v>111</v>
      </c>
      <c r="E1347" t="s">
        <v>225</v>
      </c>
      <c r="F1347" t="s">
        <v>391</v>
      </c>
      <c r="G1347">
        <v>4</v>
      </c>
      <c r="H1347" t="s">
        <v>137</v>
      </c>
      <c r="I1347">
        <v>2</v>
      </c>
      <c r="J1347">
        <v>1</v>
      </c>
      <c r="L1347" s="1015">
        <v>0.5</v>
      </c>
      <c r="N1347">
        <v>0</v>
      </c>
      <c r="O1347">
        <v>0</v>
      </c>
      <c r="P1347" t="e">
        <v>#DIV/0!</v>
      </c>
      <c r="R1347">
        <v>0</v>
      </c>
      <c r="S1347">
        <v>0</v>
      </c>
    </row>
    <row r="1348" spans="1:19">
      <c r="A1348">
        <v>18</v>
      </c>
      <c r="B1348" t="s">
        <v>392</v>
      </c>
      <c r="C1348" t="s">
        <v>146</v>
      </c>
      <c r="D1348" t="s">
        <v>111</v>
      </c>
      <c r="E1348" t="s">
        <v>225</v>
      </c>
      <c r="F1348" t="s">
        <v>393</v>
      </c>
      <c r="G1348">
        <v>4</v>
      </c>
      <c r="H1348" t="s">
        <v>137</v>
      </c>
      <c r="I1348">
        <v>12</v>
      </c>
      <c r="J1348">
        <v>4</v>
      </c>
      <c r="L1348" s="1015">
        <v>0.33333333333333331</v>
      </c>
      <c r="N1348">
        <v>1</v>
      </c>
      <c r="O1348">
        <v>0</v>
      </c>
      <c r="P1348">
        <v>0</v>
      </c>
      <c r="R1348">
        <v>-1</v>
      </c>
      <c r="S1348">
        <v>-1</v>
      </c>
    </row>
    <row r="1349" spans="1:19">
      <c r="A1349">
        <v>19</v>
      </c>
      <c r="B1349" t="s">
        <v>394</v>
      </c>
      <c r="C1349" t="s">
        <v>146</v>
      </c>
      <c r="D1349" t="s">
        <v>111</v>
      </c>
      <c r="E1349" t="s">
        <v>225</v>
      </c>
      <c r="F1349" t="s">
        <v>395</v>
      </c>
      <c r="G1349">
        <v>4</v>
      </c>
      <c r="H1349" t="s">
        <v>137</v>
      </c>
      <c r="I1349">
        <v>2</v>
      </c>
      <c r="J1349">
        <v>1</v>
      </c>
      <c r="L1349" s="1015">
        <v>0.5</v>
      </c>
      <c r="N1349">
        <v>1</v>
      </c>
      <c r="O1349">
        <v>0</v>
      </c>
      <c r="P1349">
        <v>0</v>
      </c>
      <c r="R1349">
        <v>-1</v>
      </c>
      <c r="S1349">
        <v>-1</v>
      </c>
    </row>
    <row r="1350" spans="1:19">
      <c r="A1350">
        <v>20</v>
      </c>
      <c r="B1350" t="s">
        <v>396</v>
      </c>
      <c r="C1350" t="s">
        <v>146</v>
      </c>
      <c r="D1350" t="s">
        <v>111</v>
      </c>
      <c r="E1350" t="s">
        <v>225</v>
      </c>
      <c r="F1350" t="s">
        <v>397</v>
      </c>
      <c r="G1350">
        <v>4</v>
      </c>
      <c r="H1350" t="s">
        <v>137</v>
      </c>
      <c r="I1350">
        <v>2</v>
      </c>
      <c r="J1350">
        <v>0</v>
      </c>
      <c r="L1350" s="1015">
        <v>0</v>
      </c>
      <c r="N1350">
        <v>0</v>
      </c>
      <c r="O1350">
        <v>0</v>
      </c>
      <c r="P1350" t="e">
        <v>#DIV/0!</v>
      </c>
      <c r="R1350">
        <v>0</v>
      </c>
      <c r="S1350">
        <v>0</v>
      </c>
    </row>
    <row r="1351" spans="1:19">
      <c r="A1351">
        <v>21</v>
      </c>
      <c r="B1351" t="s">
        <v>398</v>
      </c>
      <c r="C1351" t="s">
        <v>146</v>
      </c>
      <c r="D1351" t="s">
        <v>111</v>
      </c>
      <c r="E1351" t="s">
        <v>225</v>
      </c>
      <c r="F1351" t="s">
        <v>399</v>
      </c>
      <c r="G1351">
        <v>4</v>
      </c>
      <c r="H1351" t="s">
        <v>137</v>
      </c>
      <c r="I1351">
        <v>12</v>
      </c>
      <c r="J1351">
        <v>4</v>
      </c>
      <c r="L1351" s="1015">
        <v>0.33333333333333331</v>
      </c>
      <c r="N1351">
        <v>1</v>
      </c>
      <c r="O1351">
        <v>0</v>
      </c>
      <c r="P1351">
        <v>0</v>
      </c>
      <c r="R1351">
        <v>-1</v>
      </c>
      <c r="S1351">
        <v>-1</v>
      </c>
    </row>
    <row r="1352" spans="1:19">
      <c r="A1352">
        <v>22</v>
      </c>
      <c r="B1352" t="s">
        <v>400</v>
      </c>
      <c r="C1352" t="s">
        <v>146</v>
      </c>
      <c r="D1352" t="s">
        <v>111</v>
      </c>
      <c r="E1352" t="s">
        <v>225</v>
      </c>
      <c r="F1352" t="s">
        <v>401</v>
      </c>
      <c r="G1352">
        <v>4</v>
      </c>
      <c r="H1352" t="s">
        <v>137</v>
      </c>
      <c r="I1352">
        <v>3</v>
      </c>
      <c r="J1352">
        <v>1</v>
      </c>
      <c r="L1352" s="1015">
        <v>0.33333333333333331</v>
      </c>
      <c r="N1352">
        <v>0</v>
      </c>
      <c r="O1352">
        <v>0</v>
      </c>
      <c r="P1352" t="e">
        <v>#DIV/0!</v>
      </c>
      <c r="R1352">
        <v>0</v>
      </c>
      <c r="S1352">
        <v>0</v>
      </c>
    </row>
    <row r="1353" spans="1:19">
      <c r="A1353">
        <v>23</v>
      </c>
      <c r="B1353" t="s">
        <v>402</v>
      </c>
      <c r="C1353" t="s">
        <v>146</v>
      </c>
      <c r="D1353" t="s">
        <v>111</v>
      </c>
      <c r="E1353" t="s">
        <v>225</v>
      </c>
      <c r="F1353" t="s">
        <v>403</v>
      </c>
      <c r="G1353">
        <v>4</v>
      </c>
      <c r="H1353" t="s">
        <v>137</v>
      </c>
      <c r="I1353">
        <v>3</v>
      </c>
      <c r="J1353">
        <v>1</v>
      </c>
      <c r="L1353" s="1015">
        <v>0.33333333333333331</v>
      </c>
      <c r="N1353">
        <v>0</v>
      </c>
      <c r="O1353">
        <v>0</v>
      </c>
      <c r="P1353" t="e">
        <v>#DIV/0!</v>
      </c>
      <c r="R1353">
        <v>0</v>
      </c>
      <c r="S1353">
        <v>0</v>
      </c>
    </row>
    <row r="1354" spans="1:19">
      <c r="A1354">
        <v>24</v>
      </c>
      <c r="B1354" t="s">
        <v>404</v>
      </c>
      <c r="C1354" t="s">
        <v>146</v>
      </c>
      <c r="D1354" t="s">
        <v>111</v>
      </c>
      <c r="E1354" t="s">
        <v>225</v>
      </c>
      <c r="F1354" t="s">
        <v>405</v>
      </c>
      <c r="G1354">
        <v>4</v>
      </c>
      <c r="H1354" t="s">
        <v>137</v>
      </c>
      <c r="I1354">
        <v>4</v>
      </c>
      <c r="J1354">
        <v>2</v>
      </c>
      <c r="L1354" s="1015">
        <v>0.5</v>
      </c>
      <c r="N1354">
        <v>1</v>
      </c>
      <c r="O1354">
        <v>0</v>
      </c>
      <c r="P1354">
        <v>0</v>
      </c>
      <c r="R1354">
        <v>0</v>
      </c>
      <c r="S1354">
        <v>-1</v>
      </c>
    </row>
    <row r="1355" spans="1:19">
      <c r="A1355">
        <v>25</v>
      </c>
      <c r="B1355" t="s">
        <v>406</v>
      </c>
      <c r="C1355" t="s">
        <v>146</v>
      </c>
      <c r="D1355" t="s">
        <v>111</v>
      </c>
      <c r="E1355" t="s">
        <v>225</v>
      </c>
      <c r="F1355" t="s">
        <v>407</v>
      </c>
      <c r="G1355">
        <v>4</v>
      </c>
      <c r="H1355" t="s">
        <v>137</v>
      </c>
      <c r="I1355">
        <v>1</v>
      </c>
      <c r="J1355">
        <v>0</v>
      </c>
      <c r="L1355" s="1015">
        <v>0</v>
      </c>
      <c r="N1355">
        <v>0</v>
      </c>
      <c r="O1355">
        <v>0</v>
      </c>
      <c r="P1355" t="e">
        <v>#DIV/0!</v>
      </c>
      <c r="R1355">
        <v>0</v>
      </c>
      <c r="S1355">
        <v>0</v>
      </c>
    </row>
    <row r="1356" spans="1:19">
      <c r="A1356">
        <v>26</v>
      </c>
      <c r="B1356" t="s">
        <v>408</v>
      </c>
      <c r="C1356" t="s">
        <v>146</v>
      </c>
      <c r="D1356" t="s">
        <v>111</v>
      </c>
      <c r="E1356" t="s">
        <v>225</v>
      </c>
      <c r="F1356" t="s">
        <v>409</v>
      </c>
      <c r="G1356">
        <v>4</v>
      </c>
      <c r="H1356" t="s">
        <v>137</v>
      </c>
      <c r="I1356">
        <v>3</v>
      </c>
      <c r="J1356">
        <v>1</v>
      </c>
      <c r="L1356" s="1015">
        <v>0.33333333333333331</v>
      </c>
      <c r="N1356">
        <v>0</v>
      </c>
      <c r="O1356">
        <v>0</v>
      </c>
      <c r="P1356" t="e">
        <v>#DIV/0!</v>
      </c>
      <c r="R1356">
        <v>-1</v>
      </c>
      <c r="S1356">
        <v>0</v>
      </c>
    </row>
    <row r="1357" spans="1:19">
      <c r="A1357">
        <v>27</v>
      </c>
      <c r="B1357" t="s">
        <v>410</v>
      </c>
      <c r="C1357" t="s">
        <v>146</v>
      </c>
      <c r="D1357" t="s">
        <v>111</v>
      </c>
      <c r="E1357" t="s">
        <v>225</v>
      </c>
      <c r="F1357" t="s">
        <v>411</v>
      </c>
      <c r="G1357">
        <v>4</v>
      </c>
      <c r="H1357" t="s">
        <v>137</v>
      </c>
      <c r="I1357">
        <v>2</v>
      </c>
      <c r="J1357">
        <v>0</v>
      </c>
      <c r="L1357" s="1015">
        <v>0</v>
      </c>
      <c r="N1357">
        <v>0</v>
      </c>
      <c r="O1357">
        <v>0</v>
      </c>
      <c r="P1357" t="e">
        <v>#DIV/0!</v>
      </c>
      <c r="R1357">
        <v>0</v>
      </c>
      <c r="S1357">
        <v>0</v>
      </c>
    </row>
    <row r="1358" spans="1:19">
      <c r="A1358">
        <v>28</v>
      </c>
      <c r="B1358" t="s">
        <v>412</v>
      </c>
      <c r="C1358" t="s">
        <v>146</v>
      </c>
      <c r="D1358" t="s">
        <v>111</v>
      </c>
      <c r="E1358" t="s">
        <v>225</v>
      </c>
      <c r="F1358" t="s">
        <v>413</v>
      </c>
      <c r="G1358">
        <v>4</v>
      </c>
      <c r="H1358" t="s">
        <v>137</v>
      </c>
      <c r="I1358">
        <v>2</v>
      </c>
      <c r="J1358">
        <v>1</v>
      </c>
      <c r="L1358" s="1015">
        <v>0.5</v>
      </c>
      <c r="N1358">
        <v>0</v>
      </c>
      <c r="O1358">
        <v>0</v>
      </c>
      <c r="P1358" t="e">
        <v>#DIV/0!</v>
      </c>
      <c r="R1358">
        <v>0</v>
      </c>
      <c r="S1358">
        <v>0</v>
      </c>
    </row>
    <row r="1359" spans="1:19">
      <c r="A1359">
        <v>29</v>
      </c>
      <c r="B1359" t="s">
        <v>414</v>
      </c>
      <c r="C1359" t="s">
        <v>146</v>
      </c>
      <c r="D1359" t="s">
        <v>111</v>
      </c>
      <c r="E1359" t="s">
        <v>225</v>
      </c>
      <c r="F1359" t="s">
        <v>415</v>
      </c>
      <c r="G1359">
        <v>4</v>
      </c>
      <c r="H1359" t="s">
        <v>137</v>
      </c>
      <c r="I1359">
        <v>1</v>
      </c>
      <c r="J1359">
        <v>1</v>
      </c>
      <c r="L1359" s="1015">
        <v>1</v>
      </c>
      <c r="N1359">
        <v>0</v>
      </c>
      <c r="O1359">
        <v>0</v>
      </c>
      <c r="P1359" t="e">
        <v>#DIV/0!</v>
      </c>
      <c r="R1359">
        <v>0</v>
      </c>
      <c r="S1359">
        <v>0</v>
      </c>
    </row>
    <row r="1360" spans="1:19">
      <c r="A1360">
        <v>30</v>
      </c>
      <c r="B1360" t="s">
        <v>416</v>
      </c>
      <c r="C1360" t="s">
        <v>146</v>
      </c>
      <c r="D1360" t="s">
        <v>111</v>
      </c>
      <c r="E1360" t="s">
        <v>225</v>
      </c>
      <c r="F1360" t="s">
        <v>417</v>
      </c>
      <c r="G1360">
        <v>4</v>
      </c>
      <c r="H1360" t="s">
        <v>137</v>
      </c>
      <c r="I1360">
        <v>12</v>
      </c>
      <c r="J1360">
        <v>4</v>
      </c>
      <c r="L1360" s="1015">
        <v>0.33333333333333331</v>
      </c>
      <c r="N1360">
        <v>1</v>
      </c>
      <c r="O1360">
        <v>0</v>
      </c>
      <c r="P1360">
        <v>0</v>
      </c>
      <c r="R1360">
        <v>-1</v>
      </c>
      <c r="S1360">
        <v>-1</v>
      </c>
    </row>
    <row r="1361" spans="1:19">
      <c r="A1361">
        <v>31</v>
      </c>
      <c r="B1361" t="s">
        <v>418</v>
      </c>
      <c r="C1361" t="s">
        <v>146</v>
      </c>
      <c r="D1361" t="s">
        <v>111</v>
      </c>
      <c r="E1361" t="s">
        <v>225</v>
      </c>
      <c r="F1361" t="s">
        <v>419</v>
      </c>
      <c r="G1361">
        <v>4</v>
      </c>
      <c r="H1361" t="s">
        <v>137</v>
      </c>
      <c r="I1361">
        <v>12</v>
      </c>
      <c r="J1361">
        <v>4</v>
      </c>
      <c r="L1361" s="1015">
        <v>0.33333333333333331</v>
      </c>
      <c r="N1361">
        <v>1</v>
      </c>
      <c r="O1361">
        <v>0</v>
      </c>
      <c r="P1361">
        <v>0</v>
      </c>
      <c r="R1361">
        <v>-1</v>
      </c>
      <c r="S1361">
        <v>-1</v>
      </c>
    </row>
    <row r="1362" spans="1:19">
      <c r="A1362">
        <v>32</v>
      </c>
      <c r="B1362" t="s">
        <v>420</v>
      </c>
      <c r="C1362" t="s">
        <v>146</v>
      </c>
      <c r="D1362" t="s">
        <v>111</v>
      </c>
      <c r="E1362" t="s">
        <v>225</v>
      </c>
      <c r="F1362" t="s">
        <v>421</v>
      </c>
      <c r="G1362">
        <v>4</v>
      </c>
      <c r="H1362" t="s">
        <v>137</v>
      </c>
      <c r="I1362">
        <v>3</v>
      </c>
      <c r="J1362">
        <v>1</v>
      </c>
      <c r="L1362" s="1015">
        <v>0.33333333333333331</v>
      </c>
      <c r="N1362">
        <v>1</v>
      </c>
      <c r="O1362">
        <v>0</v>
      </c>
      <c r="P1362">
        <v>0</v>
      </c>
      <c r="R1362">
        <v>-1</v>
      </c>
      <c r="S1362">
        <v>-1</v>
      </c>
    </row>
    <row r="1363" spans="1:19">
      <c r="A1363">
        <v>33</v>
      </c>
      <c r="B1363" t="s">
        <v>422</v>
      </c>
      <c r="C1363" t="s">
        <v>146</v>
      </c>
      <c r="D1363" t="s">
        <v>111</v>
      </c>
      <c r="E1363" t="s">
        <v>225</v>
      </c>
      <c r="F1363" t="s">
        <v>423</v>
      </c>
      <c r="G1363">
        <v>4</v>
      </c>
      <c r="H1363" t="s">
        <v>137</v>
      </c>
      <c r="I1363">
        <v>1</v>
      </c>
      <c r="J1363">
        <v>1</v>
      </c>
      <c r="L1363" s="1015">
        <v>1</v>
      </c>
      <c r="N1363">
        <v>0</v>
      </c>
      <c r="O1363">
        <v>0</v>
      </c>
      <c r="P1363" t="e">
        <v>#DIV/0!</v>
      </c>
      <c r="R1363" t="e">
        <v>#REF!</v>
      </c>
      <c r="S1363">
        <v>0</v>
      </c>
    </row>
    <row r="1364" spans="1:19">
      <c r="A1364">
        <v>34</v>
      </c>
      <c r="B1364" t="s">
        <v>424</v>
      </c>
      <c r="C1364" t="s">
        <v>146</v>
      </c>
      <c r="D1364" t="s">
        <v>111</v>
      </c>
      <c r="E1364" t="s">
        <v>225</v>
      </c>
      <c r="F1364" t="s">
        <v>425</v>
      </c>
      <c r="G1364">
        <v>4</v>
      </c>
      <c r="H1364" t="s">
        <v>137</v>
      </c>
      <c r="I1364">
        <v>2</v>
      </c>
      <c r="J1364">
        <v>1</v>
      </c>
      <c r="L1364" s="1015">
        <v>0.5</v>
      </c>
      <c r="N1364">
        <v>1</v>
      </c>
      <c r="O1364">
        <v>0</v>
      </c>
      <c r="P1364">
        <v>0</v>
      </c>
      <c r="R1364">
        <v>-1</v>
      </c>
      <c r="S1364">
        <v>-1</v>
      </c>
    </row>
    <row r="1365" spans="1:19">
      <c r="A1365">
        <v>35</v>
      </c>
      <c r="B1365" t="s">
        <v>426</v>
      </c>
      <c r="C1365" t="s">
        <v>146</v>
      </c>
      <c r="D1365" t="s">
        <v>111</v>
      </c>
      <c r="E1365" t="s">
        <v>225</v>
      </c>
      <c r="F1365" t="s">
        <v>427</v>
      </c>
      <c r="G1365">
        <v>4</v>
      </c>
      <c r="H1365" t="s">
        <v>137</v>
      </c>
      <c r="I1365">
        <v>1</v>
      </c>
      <c r="J1365">
        <v>0</v>
      </c>
      <c r="L1365" s="1015">
        <v>0</v>
      </c>
      <c r="N1365">
        <v>0</v>
      </c>
      <c r="O1365">
        <v>0</v>
      </c>
      <c r="P1365" t="e">
        <v>#DIV/0!</v>
      </c>
      <c r="R1365">
        <v>0</v>
      </c>
      <c r="S1365">
        <v>0</v>
      </c>
    </row>
    <row r="1366" spans="1:19">
      <c r="A1366">
        <v>36</v>
      </c>
      <c r="B1366" t="s">
        <v>428</v>
      </c>
      <c r="C1366" t="s">
        <v>146</v>
      </c>
      <c r="D1366" t="s">
        <v>111</v>
      </c>
      <c r="E1366" t="s">
        <v>225</v>
      </c>
      <c r="F1366" t="s">
        <v>429</v>
      </c>
      <c r="G1366">
        <v>4</v>
      </c>
      <c r="H1366" t="s">
        <v>137</v>
      </c>
      <c r="I1366">
        <v>2</v>
      </c>
      <c r="J1366">
        <v>0</v>
      </c>
      <c r="L1366" s="1015">
        <v>0</v>
      </c>
      <c r="N1366">
        <v>0</v>
      </c>
      <c r="O1366">
        <v>0</v>
      </c>
      <c r="P1366" t="e">
        <v>#DIV/0!</v>
      </c>
      <c r="R1366">
        <v>0</v>
      </c>
      <c r="S1366">
        <v>0</v>
      </c>
    </row>
    <row r="1367" spans="1:19">
      <c r="A1367">
        <v>37</v>
      </c>
      <c r="B1367" t="s">
        <v>430</v>
      </c>
      <c r="C1367" t="s">
        <v>146</v>
      </c>
      <c r="D1367" t="s">
        <v>111</v>
      </c>
      <c r="E1367" t="s">
        <v>225</v>
      </c>
      <c r="F1367" t="s">
        <v>431</v>
      </c>
      <c r="G1367">
        <v>4</v>
      </c>
      <c r="H1367" t="s">
        <v>137</v>
      </c>
      <c r="I1367">
        <v>2</v>
      </c>
      <c r="J1367">
        <v>1</v>
      </c>
      <c r="L1367" s="1015">
        <v>0.5</v>
      </c>
      <c r="N1367">
        <v>0</v>
      </c>
      <c r="O1367">
        <v>0</v>
      </c>
      <c r="P1367" t="e">
        <v>#DIV/0!</v>
      </c>
      <c r="R1367">
        <v>0</v>
      </c>
      <c r="S1367">
        <v>0</v>
      </c>
    </row>
    <row r="1368" spans="1:19">
      <c r="A1368">
        <v>38</v>
      </c>
      <c r="B1368" t="s">
        <v>432</v>
      </c>
      <c r="C1368" t="s">
        <v>146</v>
      </c>
      <c r="D1368" t="s">
        <v>111</v>
      </c>
      <c r="E1368" t="s">
        <v>225</v>
      </c>
      <c r="F1368" t="s">
        <v>433</v>
      </c>
      <c r="G1368">
        <v>4</v>
      </c>
      <c r="H1368" t="s">
        <v>137</v>
      </c>
      <c r="I1368">
        <v>1</v>
      </c>
      <c r="J1368">
        <v>0</v>
      </c>
      <c r="L1368" s="1015">
        <v>0</v>
      </c>
      <c r="N1368">
        <v>0</v>
      </c>
      <c r="O1368">
        <v>0</v>
      </c>
      <c r="P1368" t="e">
        <v>#DIV/0!</v>
      </c>
      <c r="R1368">
        <v>0</v>
      </c>
      <c r="S1368">
        <v>0</v>
      </c>
    </row>
    <row r="1369" spans="1:19">
      <c r="A1369">
        <v>39</v>
      </c>
      <c r="B1369" t="s">
        <v>434</v>
      </c>
      <c r="C1369" t="s">
        <v>146</v>
      </c>
      <c r="D1369" t="s">
        <v>111</v>
      </c>
      <c r="E1369" t="s">
        <v>225</v>
      </c>
      <c r="F1369" t="s">
        <v>435</v>
      </c>
      <c r="G1369">
        <v>4</v>
      </c>
      <c r="H1369" t="s">
        <v>137</v>
      </c>
      <c r="I1369">
        <v>12</v>
      </c>
      <c r="J1369">
        <v>4</v>
      </c>
      <c r="L1369" s="1015">
        <v>0.33333333333333331</v>
      </c>
      <c r="N1369">
        <v>1</v>
      </c>
      <c r="O1369">
        <v>0</v>
      </c>
      <c r="P1369">
        <v>0</v>
      </c>
      <c r="R1369">
        <v>-1</v>
      </c>
      <c r="S1369">
        <v>-1</v>
      </c>
    </row>
    <row r="1370" spans="1:19">
      <c r="A1370">
        <v>40</v>
      </c>
      <c r="B1370" t="s">
        <v>436</v>
      </c>
      <c r="C1370" t="s">
        <v>146</v>
      </c>
      <c r="D1370" t="s">
        <v>111</v>
      </c>
      <c r="E1370" t="s">
        <v>225</v>
      </c>
      <c r="F1370" t="s">
        <v>437</v>
      </c>
      <c r="G1370">
        <v>4</v>
      </c>
      <c r="H1370" t="s">
        <v>137</v>
      </c>
      <c r="I1370">
        <v>12</v>
      </c>
      <c r="J1370">
        <v>4</v>
      </c>
      <c r="L1370" s="1015">
        <v>0.33333333333333331</v>
      </c>
      <c r="N1370">
        <v>1</v>
      </c>
      <c r="O1370">
        <v>0</v>
      </c>
      <c r="P1370">
        <v>0</v>
      </c>
      <c r="R1370">
        <v>-1</v>
      </c>
      <c r="S1370">
        <v>-1</v>
      </c>
    </row>
    <row r="1371" spans="1:19">
      <c r="A1371">
        <v>41</v>
      </c>
      <c r="B1371" t="s">
        <v>438</v>
      </c>
      <c r="C1371" t="s">
        <v>146</v>
      </c>
      <c r="D1371" t="s">
        <v>111</v>
      </c>
      <c r="E1371" t="s">
        <v>225</v>
      </c>
      <c r="F1371" t="s">
        <v>439</v>
      </c>
      <c r="G1371">
        <v>4</v>
      </c>
      <c r="H1371" t="s">
        <v>137</v>
      </c>
      <c r="I1371">
        <v>3</v>
      </c>
      <c r="J1371">
        <v>1</v>
      </c>
      <c r="L1371" s="1015">
        <v>0.33333333333333331</v>
      </c>
      <c r="N1371">
        <v>1</v>
      </c>
      <c r="O1371">
        <v>0</v>
      </c>
      <c r="P1371">
        <v>0</v>
      </c>
      <c r="R1371">
        <v>-1</v>
      </c>
      <c r="S1371">
        <v>-1</v>
      </c>
    </row>
    <row r="1372" spans="1:19">
      <c r="A1372">
        <v>42</v>
      </c>
      <c r="B1372" t="s">
        <v>440</v>
      </c>
      <c r="C1372" t="s">
        <v>146</v>
      </c>
      <c r="D1372" t="s">
        <v>111</v>
      </c>
      <c r="E1372" t="s">
        <v>225</v>
      </c>
      <c r="F1372" t="s">
        <v>441</v>
      </c>
      <c r="G1372">
        <v>4</v>
      </c>
      <c r="H1372" t="s">
        <v>137</v>
      </c>
      <c r="I1372">
        <v>9</v>
      </c>
      <c r="J1372">
        <v>3</v>
      </c>
      <c r="L1372" s="1015">
        <v>0.33333333333333331</v>
      </c>
      <c r="N1372">
        <v>1</v>
      </c>
      <c r="O1372">
        <v>0</v>
      </c>
      <c r="P1372">
        <v>0</v>
      </c>
      <c r="R1372">
        <v>-1</v>
      </c>
      <c r="S1372">
        <v>-1</v>
      </c>
    </row>
    <row r="1373" spans="1:19">
      <c r="A1373">
        <v>43</v>
      </c>
      <c r="B1373" t="s">
        <v>442</v>
      </c>
      <c r="C1373" t="s">
        <v>146</v>
      </c>
      <c r="D1373" t="s">
        <v>111</v>
      </c>
      <c r="E1373" t="s">
        <v>225</v>
      </c>
      <c r="F1373" t="s">
        <v>443</v>
      </c>
      <c r="G1373">
        <v>4</v>
      </c>
      <c r="H1373" t="s">
        <v>137</v>
      </c>
      <c r="I1373">
        <v>9</v>
      </c>
      <c r="J1373">
        <v>3</v>
      </c>
      <c r="L1373" s="1015">
        <v>0.33333333333333331</v>
      </c>
      <c r="N1373">
        <v>1</v>
      </c>
      <c r="O1373">
        <v>0</v>
      </c>
      <c r="P1373">
        <v>0</v>
      </c>
      <c r="R1373">
        <v>-1</v>
      </c>
      <c r="S1373">
        <v>-1</v>
      </c>
    </row>
    <row r="1374" spans="1:19">
      <c r="A1374">
        <v>1</v>
      </c>
      <c r="B1374" t="s">
        <v>358</v>
      </c>
      <c r="C1374" t="s">
        <v>146</v>
      </c>
      <c r="D1374" t="s">
        <v>111</v>
      </c>
      <c r="E1374" t="s">
        <v>225</v>
      </c>
      <c r="F1374" t="s">
        <v>359</v>
      </c>
      <c r="G1374">
        <v>5</v>
      </c>
      <c r="H1374" t="s">
        <v>138</v>
      </c>
      <c r="I1374">
        <v>12</v>
      </c>
      <c r="J1374">
        <v>5</v>
      </c>
      <c r="L1374" s="1015">
        <v>0.41666666666666669</v>
      </c>
      <c r="N1374">
        <v>1</v>
      </c>
      <c r="O1374">
        <v>0</v>
      </c>
      <c r="P1374">
        <v>0</v>
      </c>
      <c r="R1374">
        <v>-2</v>
      </c>
      <c r="S1374">
        <v>-1</v>
      </c>
    </row>
    <row r="1375" spans="1:19">
      <c r="A1375">
        <v>2</v>
      </c>
      <c r="B1375" t="s">
        <v>360</v>
      </c>
      <c r="C1375" t="s">
        <v>146</v>
      </c>
      <c r="D1375" t="s">
        <v>111</v>
      </c>
      <c r="E1375" t="s">
        <v>225</v>
      </c>
      <c r="F1375" t="s">
        <v>361</v>
      </c>
      <c r="G1375">
        <v>5</v>
      </c>
      <c r="H1375" t="s">
        <v>138</v>
      </c>
      <c r="I1375">
        <v>1</v>
      </c>
      <c r="J1375">
        <v>1</v>
      </c>
      <c r="L1375" s="1015">
        <v>1</v>
      </c>
      <c r="N1375">
        <v>0</v>
      </c>
      <c r="O1375">
        <v>0</v>
      </c>
      <c r="P1375" t="e">
        <v>#DIV/0!</v>
      </c>
      <c r="R1375">
        <v>0</v>
      </c>
      <c r="S1375">
        <v>0</v>
      </c>
    </row>
    <row r="1376" spans="1:19">
      <c r="A1376">
        <v>3</v>
      </c>
      <c r="B1376" t="s">
        <v>362</v>
      </c>
      <c r="C1376" t="s">
        <v>146</v>
      </c>
      <c r="D1376" t="s">
        <v>111</v>
      </c>
      <c r="E1376" t="s">
        <v>225</v>
      </c>
      <c r="F1376" t="s">
        <v>363</v>
      </c>
      <c r="G1376">
        <v>5</v>
      </c>
      <c r="H1376" t="s">
        <v>138</v>
      </c>
      <c r="I1376">
        <v>1</v>
      </c>
      <c r="J1376">
        <v>0</v>
      </c>
      <c r="L1376" s="1015">
        <v>0</v>
      </c>
      <c r="N1376">
        <v>0</v>
      </c>
      <c r="O1376">
        <v>0</v>
      </c>
      <c r="P1376" t="e">
        <v>#DIV/0!</v>
      </c>
      <c r="R1376">
        <v>0</v>
      </c>
      <c r="S1376">
        <v>0</v>
      </c>
    </row>
    <row r="1377" spans="1:19">
      <c r="A1377">
        <v>4</v>
      </c>
      <c r="B1377" t="s">
        <v>364</v>
      </c>
      <c r="C1377" t="s">
        <v>146</v>
      </c>
      <c r="D1377" t="s">
        <v>111</v>
      </c>
      <c r="E1377" t="s">
        <v>225</v>
      </c>
      <c r="F1377" t="s">
        <v>365</v>
      </c>
      <c r="G1377">
        <v>5</v>
      </c>
      <c r="H1377" t="s">
        <v>138</v>
      </c>
      <c r="I1377">
        <v>1</v>
      </c>
      <c r="J1377">
        <v>0</v>
      </c>
      <c r="L1377" s="1015">
        <v>0</v>
      </c>
      <c r="N1377">
        <v>0</v>
      </c>
      <c r="O1377">
        <v>0</v>
      </c>
      <c r="P1377" t="e">
        <v>#DIV/0!</v>
      </c>
      <c r="R1377">
        <v>0</v>
      </c>
      <c r="S1377">
        <v>0</v>
      </c>
    </row>
    <row r="1378" spans="1:19">
      <c r="A1378">
        <v>5</v>
      </c>
      <c r="B1378" t="s">
        <v>366</v>
      </c>
      <c r="C1378" t="s">
        <v>146</v>
      </c>
      <c r="D1378" t="s">
        <v>111</v>
      </c>
      <c r="E1378" t="s">
        <v>225</v>
      </c>
      <c r="F1378" t="s">
        <v>367</v>
      </c>
      <c r="G1378">
        <v>5</v>
      </c>
      <c r="H1378" t="s">
        <v>138</v>
      </c>
      <c r="I1378">
        <v>1</v>
      </c>
      <c r="J1378">
        <v>0</v>
      </c>
      <c r="L1378" s="1015">
        <v>0</v>
      </c>
      <c r="N1378">
        <v>0</v>
      </c>
      <c r="O1378">
        <v>0</v>
      </c>
      <c r="P1378" t="e">
        <v>#DIV/0!</v>
      </c>
      <c r="R1378">
        <v>0</v>
      </c>
      <c r="S1378">
        <v>0</v>
      </c>
    </row>
    <row r="1379" spans="1:19">
      <c r="A1379">
        <v>6</v>
      </c>
      <c r="B1379" t="s">
        <v>368</v>
      </c>
      <c r="C1379" t="s">
        <v>146</v>
      </c>
      <c r="D1379" t="s">
        <v>111</v>
      </c>
      <c r="E1379" t="s">
        <v>225</v>
      </c>
      <c r="F1379" t="s">
        <v>369</v>
      </c>
      <c r="G1379">
        <v>5</v>
      </c>
      <c r="H1379" t="s">
        <v>138</v>
      </c>
      <c r="I1379">
        <v>1</v>
      </c>
      <c r="J1379">
        <v>1</v>
      </c>
      <c r="L1379" s="1015">
        <v>1</v>
      </c>
      <c r="N1379">
        <v>0</v>
      </c>
      <c r="O1379">
        <v>0</v>
      </c>
      <c r="P1379" t="e">
        <v>#DIV/0!</v>
      </c>
      <c r="R1379">
        <v>0</v>
      </c>
      <c r="S1379">
        <v>0</v>
      </c>
    </row>
    <row r="1380" spans="1:19">
      <c r="A1380">
        <v>7</v>
      </c>
      <c r="B1380" t="s">
        <v>370</v>
      </c>
      <c r="C1380" t="s">
        <v>146</v>
      </c>
      <c r="D1380" t="s">
        <v>111</v>
      </c>
      <c r="E1380" t="s">
        <v>225</v>
      </c>
      <c r="F1380" t="s">
        <v>371</v>
      </c>
      <c r="G1380">
        <v>5</v>
      </c>
      <c r="H1380" t="s">
        <v>138</v>
      </c>
      <c r="I1380">
        <v>3</v>
      </c>
      <c r="J1380">
        <v>1</v>
      </c>
      <c r="L1380" s="1015">
        <v>0.33333333333333331</v>
      </c>
      <c r="N1380">
        <v>0</v>
      </c>
      <c r="O1380">
        <v>0</v>
      </c>
      <c r="P1380" t="e">
        <v>#DIV/0!</v>
      </c>
      <c r="R1380">
        <v>-1</v>
      </c>
      <c r="S1380">
        <v>0</v>
      </c>
    </row>
    <row r="1381" spans="1:19">
      <c r="A1381">
        <v>8</v>
      </c>
      <c r="B1381" t="s">
        <v>372</v>
      </c>
      <c r="C1381" t="s">
        <v>146</v>
      </c>
      <c r="D1381" t="s">
        <v>111</v>
      </c>
      <c r="E1381" t="s">
        <v>225</v>
      </c>
      <c r="F1381" t="s">
        <v>373</v>
      </c>
      <c r="G1381">
        <v>5</v>
      </c>
      <c r="H1381" t="s">
        <v>138</v>
      </c>
      <c r="I1381">
        <v>2</v>
      </c>
      <c r="J1381">
        <v>1</v>
      </c>
      <c r="L1381" s="1015">
        <v>0.5</v>
      </c>
      <c r="N1381">
        <v>1</v>
      </c>
      <c r="O1381">
        <v>0</v>
      </c>
      <c r="P1381">
        <v>0</v>
      </c>
      <c r="R1381">
        <v>-1</v>
      </c>
      <c r="S1381">
        <v>-1</v>
      </c>
    </row>
    <row r="1382" spans="1:19">
      <c r="A1382">
        <v>9</v>
      </c>
      <c r="B1382" t="s">
        <v>374</v>
      </c>
      <c r="C1382" t="s">
        <v>146</v>
      </c>
      <c r="D1382" t="s">
        <v>111</v>
      </c>
      <c r="E1382" t="s">
        <v>225</v>
      </c>
      <c r="F1382" t="s">
        <v>375</v>
      </c>
      <c r="G1382">
        <v>5</v>
      </c>
      <c r="H1382" t="s">
        <v>138</v>
      </c>
      <c r="I1382">
        <v>1</v>
      </c>
      <c r="J1382">
        <v>0</v>
      </c>
      <c r="L1382" s="1015">
        <v>0</v>
      </c>
      <c r="N1382">
        <v>0</v>
      </c>
      <c r="O1382">
        <v>0</v>
      </c>
      <c r="P1382" t="e">
        <v>#DIV/0!</v>
      </c>
      <c r="R1382">
        <v>0</v>
      </c>
      <c r="S1382">
        <v>0</v>
      </c>
    </row>
    <row r="1383" spans="1:19">
      <c r="A1383">
        <v>10</v>
      </c>
      <c r="B1383" t="s">
        <v>376</v>
      </c>
      <c r="C1383" t="s">
        <v>146</v>
      </c>
      <c r="D1383" t="s">
        <v>111</v>
      </c>
      <c r="E1383" t="s">
        <v>225</v>
      </c>
      <c r="F1383" t="s">
        <v>377</v>
      </c>
      <c r="G1383">
        <v>5</v>
      </c>
      <c r="H1383" t="s">
        <v>138</v>
      </c>
      <c r="I1383">
        <v>1</v>
      </c>
      <c r="J1383">
        <v>1</v>
      </c>
      <c r="L1383" s="1015">
        <v>1</v>
      </c>
      <c r="N1383">
        <v>1</v>
      </c>
      <c r="O1383">
        <v>0</v>
      </c>
      <c r="P1383">
        <v>0</v>
      </c>
      <c r="R1383">
        <v>-1</v>
      </c>
      <c r="S1383">
        <v>-1</v>
      </c>
    </row>
    <row r="1384" spans="1:19">
      <c r="A1384">
        <v>11</v>
      </c>
      <c r="B1384" t="s">
        <v>378</v>
      </c>
      <c r="C1384" t="s">
        <v>146</v>
      </c>
      <c r="D1384" t="s">
        <v>111</v>
      </c>
      <c r="E1384" t="s">
        <v>225</v>
      </c>
      <c r="F1384" t="s">
        <v>379</v>
      </c>
      <c r="G1384">
        <v>5</v>
      </c>
      <c r="H1384" t="s">
        <v>138</v>
      </c>
      <c r="I1384">
        <v>1</v>
      </c>
      <c r="J1384">
        <v>0</v>
      </c>
      <c r="L1384" s="1015">
        <v>0</v>
      </c>
      <c r="N1384">
        <v>0</v>
      </c>
      <c r="O1384">
        <v>0</v>
      </c>
      <c r="P1384" t="e">
        <v>#DIV/0!</v>
      </c>
      <c r="R1384">
        <v>0</v>
      </c>
      <c r="S1384">
        <v>0</v>
      </c>
    </row>
    <row r="1385" spans="1:19">
      <c r="A1385">
        <v>12</v>
      </c>
      <c r="B1385" t="s">
        <v>380</v>
      </c>
      <c r="C1385" t="s">
        <v>146</v>
      </c>
      <c r="D1385" t="s">
        <v>111</v>
      </c>
      <c r="E1385" t="s">
        <v>225</v>
      </c>
      <c r="F1385" t="s">
        <v>381</v>
      </c>
      <c r="G1385">
        <v>5</v>
      </c>
      <c r="H1385" t="s">
        <v>138</v>
      </c>
      <c r="I1385">
        <v>1</v>
      </c>
      <c r="J1385">
        <v>0</v>
      </c>
      <c r="L1385" s="1015">
        <v>0</v>
      </c>
      <c r="N1385">
        <v>0</v>
      </c>
      <c r="O1385">
        <v>0</v>
      </c>
      <c r="P1385" t="e">
        <v>#DIV/0!</v>
      </c>
      <c r="R1385">
        <v>0</v>
      </c>
      <c r="S1385">
        <v>0</v>
      </c>
    </row>
    <row r="1386" spans="1:19">
      <c r="A1386">
        <v>13</v>
      </c>
      <c r="B1386" t="s">
        <v>382</v>
      </c>
      <c r="C1386" t="s">
        <v>146</v>
      </c>
      <c r="D1386" t="s">
        <v>111</v>
      </c>
      <c r="E1386" t="s">
        <v>225</v>
      </c>
      <c r="F1386" t="s">
        <v>383</v>
      </c>
      <c r="G1386">
        <v>5</v>
      </c>
      <c r="H1386" t="s">
        <v>138</v>
      </c>
      <c r="I1386">
        <v>1</v>
      </c>
      <c r="J1386">
        <v>0</v>
      </c>
      <c r="L1386" s="1015">
        <v>0</v>
      </c>
      <c r="N1386">
        <v>0</v>
      </c>
      <c r="O1386">
        <v>0</v>
      </c>
      <c r="P1386" t="e">
        <v>#DIV/0!</v>
      </c>
      <c r="R1386">
        <v>0</v>
      </c>
      <c r="S1386">
        <v>0</v>
      </c>
    </row>
    <row r="1387" spans="1:19">
      <c r="A1387">
        <v>14</v>
      </c>
      <c r="B1387" t="s">
        <v>384</v>
      </c>
      <c r="C1387" t="s">
        <v>146</v>
      </c>
      <c r="D1387" t="s">
        <v>111</v>
      </c>
      <c r="E1387" t="s">
        <v>225</v>
      </c>
      <c r="F1387" t="s">
        <v>385</v>
      </c>
      <c r="G1387">
        <v>5</v>
      </c>
      <c r="H1387" t="s">
        <v>138</v>
      </c>
      <c r="I1387">
        <v>1</v>
      </c>
      <c r="J1387">
        <v>0</v>
      </c>
      <c r="L1387" s="1015">
        <v>0</v>
      </c>
      <c r="N1387">
        <v>0</v>
      </c>
      <c r="O1387">
        <v>0</v>
      </c>
      <c r="P1387" t="e">
        <v>#DIV/0!</v>
      </c>
      <c r="R1387">
        <v>0</v>
      </c>
      <c r="S1387">
        <v>0</v>
      </c>
    </row>
    <row r="1388" spans="1:19">
      <c r="A1388">
        <v>15</v>
      </c>
      <c r="B1388" t="s">
        <v>386</v>
      </c>
      <c r="C1388" t="s">
        <v>146</v>
      </c>
      <c r="D1388" t="s">
        <v>111</v>
      </c>
      <c r="E1388" t="s">
        <v>225</v>
      </c>
      <c r="F1388" t="s">
        <v>387</v>
      </c>
      <c r="G1388">
        <v>5</v>
      </c>
      <c r="H1388" t="s">
        <v>138</v>
      </c>
      <c r="I1388">
        <v>1</v>
      </c>
      <c r="J1388">
        <v>0</v>
      </c>
      <c r="L1388" s="1015">
        <v>0</v>
      </c>
      <c r="N1388">
        <v>0</v>
      </c>
      <c r="O1388">
        <v>0</v>
      </c>
      <c r="P1388" t="e">
        <v>#DIV/0!</v>
      </c>
      <c r="R1388">
        <v>0</v>
      </c>
      <c r="S1388">
        <v>0</v>
      </c>
    </row>
    <row r="1389" spans="1:19">
      <c r="A1389">
        <v>16</v>
      </c>
      <c r="B1389" t="s">
        <v>388</v>
      </c>
      <c r="C1389" t="s">
        <v>146</v>
      </c>
      <c r="D1389" t="s">
        <v>111</v>
      </c>
      <c r="E1389" t="s">
        <v>225</v>
      </c>
      <c r="F1389" t="s">
        <v>389</v>
      </c>
      <c r="G1389">
        <v>5</v>
      </c>
      <c r="H1389" t="s">
        <v>138</v>
      </c>
      <c r="I1389">
        <v>4</v>
      </c>
      <c r="J1389">
        <v>2</v>
      </c>
      <c r="L1389" s="1015">
        <v>0.5</v>
      </c>
      <c r="N1389">
        <v>0</v>
      </c>
      <c r="O1389">
        <v>0</v>
      </c>
      <c r="P1389" t="e">
        <v>#DIV/0!</v>
      </c>
      <c r="R1389">
        <v>-1</v>
      </c>
      <c r="S1389">
        <v>0</v>
      </c>
    </row>
    <row r="1390" spans="1:19">
      <c r="A1390">
        <v>17</v>
      </c>
      <c r="B1390" t="s">
        <v>390</v>
      </c>
      <c r="C1390" t="s">
        <v>146</v>
      </c>
      <c r="D1390" t="s">
        <v>111</v>
      </c>
      <c r="E1390" t="s">
        <v>225</v>
      </c>
      <c r="F1390" t="s">
        <v>391</v>
      </c>
      <c r="G1390">
        <v>5</v>
      </c>
      <c r="H1390" t="s">
        <v>138</v>
      </c>
      <c r="I1390">
        <v>2</v>
      </c>
      <c r="J1390">
        <v>1</v>
      </c>
      <c r="L1390" s="1015">
        <v>0.5</v>
      </c>
      <c r="N1390">
        <v>0</v>
      </c>
      <c r="O1390">
        <v>0</v>
      </c>
      <c r="P1390" t="e">
        <v>#DIV/0!</v>
      </c>
      <c r="R1390">
        <v>0</v>
      </c>
      <c r="S1390">
        <v>0</v>
      </c>
    </row>
    <row r="1391" spans="1:19">
      <c r="A1391">
        <v>18</v>
      </c>
      <c r="B1391" t="s">
        <v>392</v>
      </c>
      <c r="C1391" t="s">
        <v>146</v>
      </c>
      <c r="D1391" t="s">
        <v>111</v>
      </c>
      <c r="E1391" t="s">
        <v>225</v>
      </c>
      <c r="F1391" t="s">
        <v>393</v>
      </c>
      <c r="G1391">
        <v>5</v>
      </c>
      <c r="H1391" t="s">
        <v>138</v>
      </c>
      <c r="I1391">
        <v>12</v>
      </c>
      <c r="J1391">
        <v>5</v>
      </c>
      <c r="L1391" s="1015">
        <v>0.41666666666666669</v>
      </c>
      <c r="N1391">
        <v>1</v>
      </c>
      <c r="O1391">
        <v>0</v>
      </c>
      <c r="P1391">
        <v>0</v>
      </c>
      <c r="R1391">
        <v>-2</v>
      </c>
      <c r="S1391">
        <v>-1</v>
      </c>
    </row>
    <row r="1392" spans="1:19">
      <c r="A1392">
        <v>19</v>
      </c>
      <c r="B1392" t="s">
        <v>394</v>
      </c>
      <c r="C1392" t="s">
        <v>146</v>
      </c>
      <c r="D1392" t="s">
        <v>111</v>
      </c>
      <c r="E1392" t="s">
        <v>225</v>
      </c>
      <c r="F1392" t="s">
        <v>395</v>
      </c>
      <c r="G1392">
        <v>5</v>
      </c>
      <c r="H1392" t="s">
        <v>138</v>
      </c>
      <c r="I1392">
        <v>2</v>
      </c>
      <c r="J1392">
        <v>1</v>
      </c>
      <c r="L1392" s="1015">
        <v>0.5</v>
      </c>
      <c r="N1392">
        <v>0</v>
      </c>
      <c r="O1392">
        <v>0</v>
      </c>
      <c r="P1392" t="e">
        <v>#DIV/0!</v>
      </c>
      <c r="R1392">
        <v>-1</v>
      </c>
      <c r="S1392">
        <v>0</v>
      </c>
    </row>
    <row r="1393" spans="1:19">
      <c r="A1393">
        <v>20</v>
      </c>
      <c r="B1393" t="s">
        <v>396</v>
      </c>
      <c r="C1393" t="s">
        <v>146</v>
      </c>
      <c r="D1393" t="s">
        <v>111</v>
      </c>
      <c r="E1393" t="s">
        <v>225</v>
      </c>
      <c r="F1393" t="s">
        <v>397</v>
      </c>
      <c r="G1393">
        <v>5</v>
      </c>
      <c r="H1393" t="s">
        <v>138</v>
      </c>
      <c r="I1393">
        <v>2</v>
      </c>
      <c r="J1393">
        <v>1</v>
      </c>
      <c r="L1393" s="1015">
        <v>0.5</v>
      </c>
      <c r="N1393">
        <v>1</v>
      </c>
      <c r="O1393">
        <v>0</v>
      </c>
      <c r="P1393">
        <v>0</v>
      </c>
      <c r="R1393">
        <v>-1</v>
      </c>
      <c r="S1393">
        <v>-1</v>
      </c>
    </row>
    <row r="1394" spans="1:19">
      <c r="A1394">
        <v>21</v>
      </c>
      <c r="B1394" t="s">
        <v>398</v>
      </c>
      <c r="C1394" t="s">
        <v>146</v>
      </c>
      <c r="D1394" t="s">
        <v>111</v>
      </c>
      <c r="E1394" t="s">
        <v>225</v>
      </c>
      <c r="F1394" t="s">
        <v>399</v>
      </c>
      <c r="G1394">
        <v>5</v>
      </c>
      <c r="H1394" t="s">
        <v>138</v>
      </c>
      <c r="I1394">
        <v>12</v>
      </c>
      <c r="J1394">
        <v>5</v>
      </c>
      <c r="L1394" s="1015">
        <v>0.41666666666666669</v>
      </c>
      <c r="N1394">
        <v>1</v>
      </c>
      <c r="O1394">
        <v>0</v>
      </c>
      <c r="P1394">
        <v>0</v>
      </c>
      <c r="R1394">
        <v>-2</v>
      </c>
      <c r="S1394">
        <v>-1</v>
      </c>
    </row>
    <row r="1395" spans="1:19">
      <c r="A1395">
        <v>22</v>
      </c>
      <c r="B1395" t="s">
        <v>400</v>
      </c>
      <c r="C1395" t="s">
        <v>146</v>
      </c>
      <c r="D1395" t="s">
        <v>111</v>
      </c>
      <c r="E1395" t="s">
        <v>225</v>
      </c>
      <c r="F1395" t="s">
        <v>401</v>
      </c>
      <c r="G1395">
        <v>5</v>
      </c>
      <c r="H1395" t="s">
        <v>138</v>
      </c>
      <c r="I1395">
        <v>3</v>
      </c>
      <c r="J1395">
        <v>1</v>
      </c>
      <c r="L1395" s="1015">
        <v>0.33333333333333331</v>
      </c>
      <c r="N1395">
        <v>0</v>
      </c>
      <c r="O1395">
        <v>0</v>
      </c>
      <c r="P1395" t="e">
        <v>#DIV/0!</v>
      </c>
      <c r="R1395">
        <v>0</v>
      </c>
      <c r="S1395">
        <v>0</v>
      </c>
    </row>
    <row r="1396" spans="1:19">
      <c r="A1396">
        <v>23</v>
      </c>
      <c r="B1396" t="s">
        <v>402</v>
      </c>
      <c r="C1396" t="s">
        <v>146</v>
      </c>
      <c r="D1396" t="s">
        <v>111</v>
      </c>
      <c r="E1396" t="s">
        <v>225</v>
      </c>
      <c r="F1396" t="s">
        <v>403</v>
      </c>
      <c r="G1396">
        <v>5</v>
      </c>
      <c r="H1396" t="s">
        <v>138</v>
      </c>
      <c r="I1396">
        <v>3</v>
      </c>
      <c r="J1396">
        <v>1</v>
      </c>
      <c r="L1396" s="1015">
        <v>0.33333333333333331</v>
      </c>
      <c r="N1396">
        <v>0</v>
      </c>
      <c r="O1396">
        <v>0</v>
      </c>
      <c r="P1396" t="e">
        <v>#DIV/0!</v>
      </c>
      <c r="R1396">
        <v>0</v>
      </c>
      <c r="S1396">
        <v>0</v>
      </c>
    </row>
    <row r="1397" spans="1:19">
      <c r="A1397">
        <v>24</v>
      </c>
      <c r="B1397" t="s">
        <v>404</v>
      </c>
      <c r="C1397" t="s">
        <v>146</v>
      </c>
      <c r="D1397" t="s">
        <v>111</v>
      </c>
      <c r="E1397" t="s">
        <v>225</v>
      </c>
      <c r="F1397" t="s">
        <v>405</v>
      </c>
      <c r="G1397">
        <v>5</v>
      </c>
      <c r="H1397" t="s">
        <v>138</v>
      </c>
      <c r="I1397">
        <v>4</v>
      </c>
      <c r="J1397">
        <v>2</v>
      </c>
      <c r="L1397" s="1015">
        <v>0.5</v>
      </c>
      <c r="N1397">
        <v>0</v>
      </c>
      <c r="O1397">
        <v>0</v>
      </c>
      <c r="P1397" t="e">
        <v>#DIV/0!</v>
      </c>
      <c r="R1397">
        <v>0</v>
      </c>
      <c r="S1397">
        <v>0</v>
      </c>
    </row>
    <row r="1398" spans="1:19">
      <c r="A1398">
        <v>25</v>
      </c>
      <c r="B1398" t="s">
        <v>406</v>
      </c>
      <c r="C1398" t="s">
        <v>146</v>
      </c>
      <c r="D1398" t="s">
        <v>111</v>
      </c>
      <c r="E1398" t="s">
        <v>225</v>
      </c>
      <c r="F1398" t="s">
        <v>407</v>
      </c>
      <c r="G1398">
        <v>5</v>
      </c>
      <c r="H1398" t="s">
        <v>138</v>
      </c>
      <c r="I1398">
        <v>1</v>
      </c>
      <c r="J1398">
        <v>0</v>
      </c>
      <c r="L1398" s="1015">
        <v>0</v>
      </c>
      <c r="N1398">
        <v>0</v>
      </c>
      <c r="O1398">
        <v>0</v>
      </c>
      <c r="P1398" t="e">
        <v>#DIV/0!</v>
      </c>
      <c r="R1398">
        <v>0</v>
      </c>
      <c r="S1398">
        <v>0</v>
      </c>
    </row>
    <row r="1399" spans="1:19">
      <c r="A1399">
        <v>26</v>
      </c>
      <c r="B1399" t="s">
        <v>408</v>
      </c>
      <c r="C1399" t="s">
        <v>146</v>
      </c>
      <c r="D1399" t="s">
        <v>111</v>
      </c>
      <c r="E1399" t="s">
        <v>225</v>
      </c>
      <c r="F1399" t="s">
        <v>409</v>
      </c>
      <c r="G1399">
        <v>5</v>
      </c>
      <c r="H1399" t="s">
        <v>138</v>
      </c>
      <c r="I1399">
        <v>3</v>
      </c>
      <c r="J1399">
        <v>1</v>
      </c>
      <c r="L1399" s="1015">
        <v>0.33333333333333331</v>
      </c>
      <c r="N1399">
        <v>0</v>
      </c>
      <c r="O1399">
        <v>0</v>
      </c>
      <c r="P1399" t="e">
        <v>#DIV/0!</v>
      </c>
      <c r="R1399">
        <v>-1</v>
      </c>
      <c r="S1399">
        <v>0</v>
      </c>
    </row>
    <row r="1400" spans="1:19">
      <c r="A1400">
        <v>27</v>
      </c>
      <c r="B1400" t="s">
        <v>410</v>
      </c>
      <c r="C1400" t="s">
        <v>146</v>
      </c>
      <c r="D1400" t="s">
        <v>111</v>
      </c>
      <c r="E1400" t="s">
        <v>225</v>
      </c>
      <c r="F1400" t="s">
        <v>411</v>
      </c>
      <c r="G1400">
        <v>5</v>
      </c>
      <c r="H1400" t="s">
        <v>138</v>
      </c>
      <c r="I1400">
        <v>2</v>
      </c>
      <c r="J1400">
        <v>1</v>
      </c>
      <c r="L1400" s="1015">
        <v>0.5</v>
      </c>
      <c r="N1400">
        <v>1</v>
      </c>
      <c r="O1400">
        <v>0</v>
      </c>
      <c r="P1400">
        <v>0</v>
      </c>
      <c r="R1400">
        <v>-1</v>
      </c>
      <c r="S1400">
        <v>-1</v>
      </c>
    </row>
    <row r="1401" spans="1:19">
      <c r="A1401">
        <v>28</v>
      </c>
      <c r="B1401" t="s">
        <v>412</v>
      </c>
      <c r="C1401" t="s">
        <v>146</v>
      </c>
      <c r="D1401" t="s">
        <v>111</v>
      </c>
      <c r="E1401" t="s">
        <v>225</v>
      </c>
      <c r="F1401" t="s">
        <v>413</v>
      </c>
      <c r="G1401">
        <v>5</v>
      </c>
      <c r="H1401" t="s">
        <v>138</v>
      </c>
      <c r="I1401">
        <v>2</v>
      </c>
      <c r="J1401">
        <v>1</v>
      </c>
      <c r="L1401" s="1015">
        <v>0.5</v>
      </c>
      <c r="N1401">
        <v>0</v>
      </c>
      <c r="O1401">
        <v>0</v>
      </c>
      <c r="P1401" t="e">
        <v>#DIV/0!</v>
      </c>
      <c r="R1401">
        <v>0</v>
      </c>
      <c r="S1401">
        <v>0</v>
      </c>
    </row>
    <row r="1402" spans="1:19">
      <c r="A1402">
        <v>29</v>
      </c>
      <c r="B1402" t="s">
        <v>414</v>
      </c>
      <c r="C1402" t="s">
        <v>146</v>
      </c>
      <c r="D1402" t="s">
        <v>111</v>
      </c>
      <c r="E1402" t="s">
        <v>225</v>
      </c>
      <c r="F1402" t="s">
        <v>415</v>
      </c>
      <c r="G1402">
        <v>5</v>
      </c>
      <c r="H1402" t="s">
        <v>138</v>
      </c>
      <c r="I1402">
        <v>1</v>
      </c>
      <c r="J1402">
        <v>1</v>
      </c>
      <c r="L1402" s="1015">
        <v>1</v>
      </c>
      <c r="N1402">
        <v>0</v>
      </c>
      <c r="O1402">
        <v>0</v>
      </c>
      <c r="P1402" t="e">
        <v>#DIV/0!</v>
      </c>
      <c r="R1402">
        <v>0</v>
      </c>
      <c r="S1402">
        <v>0</v>
      </c>
    </row>
    <row r="1403" spans="1:19">
      <c r="A1403">
        <v>30</v>
      </c>
      <c r="B1403" t="s">
        <v>416</v>
      </c>
      <c r="C1403" t="s">
        <v>146</v>
      </c>
      <c r="D1403" t="s">
        <v>111</v>
      </c>
      <c r="E1403" t="s">
        <v>225</v>
      </c>
      <c r="F1403" t="s">
        <v>417</v>
      </c>
      <c r="G1403">
        <v>5</v>
      </c>
      <c r="H1403" t="s">
        <v>138</v>
      </c>
      <c r="I1403">
        <v>12</v>
      </c>
      <c r="J1403">
        <v>5</v>
      </c>
      <c r="L1403" s="1015">
        <v>0.41666666666666669</v>
      </c>
      <c r="N1403">
        <v>1</v>
      </c>
      <c r="O1403">
        <v>0</v>
      </c>
      <c r="P1403">
        <v>0</v>
      </c>
      <c r="R1403">
        <v>-2</v>
      </c>
      <c r="S1403">
        <v>-1</v>
      </c>
    </row>
    <row r="1404" spans="1:19">
      <c r="A1404">
        <v>31</v>
      </c>
      <c r="B1404" t="s">
        <v>418</v>
      </c>
      <c r="C1404" t="s">
        <v>146</v>
      </c>
      <c r="D1404" t="s">
        <v>111</v>
      </c>
      <c r="E1404" t="s">
        <v>225</v>
      </c>
      <c r="F1404" t="s">
        <v>419</v>
      </c>
      <c r="G1404">
        <v>5</v>
      </c>
      <c r="H1404" t="s">
        <v>138</v>
      </c>
      <c r="I1404">
        <v>12</v>
      </c>
      <c r="J1404">
        <v>5</v>
      </c>
      <c r="L1404" s="1015">
        <v>0.41666666666666669</v>
      </c>
      <c r="N1404">
        <v>1</v>
      </c>
      <c r="O1404">
        <v>0</v>
      </c>
      <c r="P1404">
        <v>0</v>
      </c>
      <c r="R1404">
        <v>-2</v>
      </c>
      <c r="S1404">
        <v>-1</v>
      </c>
    </row>
    <row r="1405" spans="1:19">
      <c r="A1405">
        <v>32</v>
      </c>
      <c r="B1405" t="s">
        <v>420</v>
      </c>
      <c r="C1405" t="s">
        <v>146</v>
      </c>
      <c r="D1405" t="s">
        <v>111</v>
      </c>
      <c r="E1405" t="s">
        <v>225</v>
      </c>
      <c r="F1405" t="s">
        <v>421</v>
      </c>
      <c r="G1405">
        <v>5</v>
      </c>
      <c r="H1405" t="s">
        <v>138</v>
      </c>
      <c r="I1405">
        <v>3</v>
      </c>
      <c r="J1405">
        <v>1</v>
      </c>
      <c r="L1405" s="1015">
        <v>0.33333333333333331</v>
      </c>
      <c r="N1405">
        <v>0</v>
      </c>
      <c r="O1405">
        <v>0</v>
      </c>
      <c r="P1405" t="e">
        <v>#DIV/0!</v>
      </c>
      <c r="R1405">
        <v>-1</v>
      </c>
      <c r="S1405">
        <v>0</v>
      </c>
    </row>
    <row r="1406" spans="1:19">
      <c r="A1406">
        <v>33</v>
      </c>
      <c r="B1406" t="s">
        <v>422</v>
      </c>
      <c r="C1406" t="s">
        <v>146</v>
      </c>
      <c r="D1406" t="s">
        <v>111</v>
      </c>
      <c r="E1406" t="s">
        <v>225</v>
      </c>
      <c r="F1406" t="s">
        <v>423</v>
      </c>
      <c r="G1406">
        <v>5</v>
      </c>
      <c r="H1406" t="s">
        <v>138</v>
      </c>
      <c r="I1406">
        <v>1</v>
      </c>
      <c r="J1406">
        <v>1</v>
      </c>
      <c r="L1406" s="1015">
        <v>1</v>
      </c>
      <c r="N1406">
        <v>0</v>
      </c>
      <c r="O1406">
        <v>0</v>
      </c>
      <c r="P1406" t="e">
        <v>#DIV/0!</v>
      </c>
      <c r="R1406" t="e">
        <v>#REF!</v>
      </c>
      <c r="S1406">
        <v>0</v>
      </c>
    </row>
    <row r="1407" spans="1:19">
      <c r="A1407">
        <v>34</v>
      </c>
      <c r="B1407" t="s">
        <v>424</v>
      </c>
      <c r="C1407" t="s">
        <v>146</v>
      </c>
      <c r="D1407" t="s">
        <v>111</v>
      </c>
      <c r="E1407" t="s">
        <v>225</v>
      </c>
      <c r="F1407" t="s">
        <v>425</v>
      </c>
      <c r="G1407">
        <v>5</v>
      </c>
      <c r="H1407" t="s">
        <v>138</v>
      </c>
      <c r="I1407">
        <v>2</v>
      </c>
      <c r="J1407">
        <v>1</v>
      </c>
      <c r="L1407" s="1015">
        <v>0.5</v>
      </c>
      <c r="N1407">
        <v>0</v>
      </c>
      <c r="O1407">
        <v>0</v>
      </c>
      <c r="P1407" t="e">
        <v>#DIV/0!</v>
      </c>
      <c r="R1407">
        <v>-1</v>
      </c>
      <c r="S1407">
        <v>0</v>
      </c>
    </row>
    <row r="1408" spans="1:19">
      <c r="A1408">
        <v>35</v>
      </c>
      <c r="B1408" t="s">
        <v>426</v>
      </c>
      <c r="C1408" t="s">
        <v>146</v>
      </c>
      <c r="D1408" t="s">
        <v>111</v>
      </c>
      <c r="E1408" t="s">
        <v>225</v>
      </c>
      <c r="F1408" t="s">
        <v>427</v>
      </c>
      <c r="G1408">
        <v>5</v>
      </c>
      <c r="H1408" t="s">
        <v>138</v>
      </c>
      <c r="I1408">
        <v>1</v>
      </c>
      <c r="J1408">
        <v>0</v>
      </c>
      <c r="L1408" s="1015">
        <v>0</v>
      </c>
      <c r="N1408">
        <v>0</v>
      </c>
      <c r="O1408">
        <v>0</v>
      </c>
      <c r="P1408" t="e">
        <v>#DIV/0!</v>
      </c>
      <c r="R1408">
        <v>0</v>
      </c>
      <c r="S1408">
        <v>0</v>
      </c>
    </row>
    <row r="1409" spans="1:19">
      <c r="A1409">
        <v>36</v>
      </c>
      <c r="B1409" t="s">
        <v>428</v>
      </c>
      <c r="C1409" t="s">
        <v>146</v>
      </c>
      <c r="D1409" t="s">
        <v>111</v>
      </c>
      <c r="E1409" t="s">
        <v>225</v>
      </c>
      <c r="F1409" t="s">
        <v>429</v>
      </c>
      <c r="G1409">
        <v>5</v>
      </c>
      <c r="H1409" t="s">
        <v>138</v>
      </c>
      <c r="I1409">
        <v>2</v>
      </c>
      <c r="J1409">
        <v>0</v>
      </c>
      <c r="L1409" s="1015">
        <v>0</v>
      </c>
      <c r="N1409">
        <v>0</v>
      </c>
      <c r="O1409">
        <v>0</v>
      </c>
      <c r="P1409" t="e">
        <v>#DIV/0!</v>
      </c>
      <c r="R1409">
        <v>0</v>
      </c>
      <c r="S1409">
        <v>0</v>
      </c>
    </row>
    <row r="1410" spans="1:19">
      <c r="A1410">
        <v>37</v>
      </c>
      <c r="B1410" t="s">
        <v>430</v>
      </c>
      <c r="C1410" t="s">
        <v>146</v>
      </c>
      <c r="D1410" t="s">
        <v>111</v>
      </c>
      <c r="E1410" t="s">
        <v>225</v>
      </c>
      <c r="F1410" t="s">
        <v>431</v>
      </c>
      <c r="G1410">
        <v>5</v>
      </c>
      <c r="H1410" t="s">
        <v>138</v>
      </c>
      <c r="I1410">
        <v>2</v>
      </c>
      <c r="J1410">
        <v>1</v>
      </c>
      <c r="L1410" s="1015">
        <v>0.5</v>
      </c>
      <c r="N1410">
        <v>0</v>
      </c>
      <c r="O1410">
        <v>0</v>
      </c>
      <c r="P1410" t="e">
        <v>#DIV/0!</v>
      </c>
      <c r="R1410">
        <v>0</v>
      </c>
      <c r="S1410">
        <v>0</v>
      </c>
    </row>
    <row r="1411" spans="1:19">
      <c r="A1411">
        <v>38</v>
      </c>
      <c r="B1411" t="s">
        <v>432</v>
      </c>
      <c r="C1411" t="s">
        <v>146</v>
      </c>
      <c r="D1411" t="s">
        <v>111</v>
      </c>
      <c r="E1411" t="s">
        <v>225</v>
      </c>
      <c r="F1411" t="s">
        <v>433</v>
      </c>
      <c r="G1411">
        <v>5</v>
      </c>
      <c r="H1411" t="s">
        <v>138</v>
      </c>
      <c r="I1411">
        <v>1</v>
      </c>
      <c r="J1411">
        <v>1</v>
      </c>
      <c r="L1411" s="1015">
        <v>1</v>
      </c>
      <c r="N1411">
        <v>1</v>
      </c>
      <c r="O1411">
        <v>0</v>
      </c>
      <c r="P1411">
        <v>0</v>
      </c>
      <c r="R1411">
        <v>-1</v>
      </c>
      <c r="S1411">
        <v>-1</v>
      </c>
    </row>
    <row r="1412" spans="1:19">
      <c r="A1412">
        <v>39</v>
      </c>
      <c r="B1412" t="s">
        <v>434</v>
      </c>
      <c r="C1412" t="s">
        <v>146</v>
      </c>
      <c r="D1412" t="s">
        <v>111</v>
      </c>
      <c r="E1412" t="s">
        <v>225</v>
      </c>
      <c r="F1412" t="s">
        <v>435</v>
      </c>
      <c r="G1412">
        <v>5</v>
      </c>
      <c r="H1412" t="s">
        <v>138</v>
      </c>
      <c r="I1412">
        <v>12</v>
      </c>
      <c r="J1412">
        <v>5</v>
      </c>
      <c r="L1412" s="1015">
        <v>0.41666666666666669</v>
      </c>
      <c r="N1412">
        <v>1</v>
      </c>
      <c r="O1412">
        <v>0</v>
      </c>
      <c r="P1412">
        <v>0</v>
      </c>
      <c r="R1412">
        <v>-2</v>
      </c>
      <c r="S1412">
        <v>-1</v>
      </c>
    </row>
    <row r="1413" spans="1:19">
      <c r="A1413">
        <v>40</v>
      </c>
      <c r="B1413" t="s">
        <v>436</v>
      </c>
      <c r="C1413" t="s">
        <v>146</v>
      </c>
      <c r="D1413" t="s">
        <v>111</v>
      </c>
      <c r="E1413" t="s">
        <v>225</v>
      </c>
      <c r="F1413" t="s">
        <v>437</v>
      </c>
      <c r="G1413">
        <v>5</v>
      </c>
      <c r="H1413" t="s">
        <v>138</v>
      </c>
      <c r="I1413">
        <v>12</v>
      </c>
      <c r="J1413">
        <v>5</v>
      </c>
      <c r="L1413" s="1015">
        <v>0.41666666666666669</v>
      </c>
      <c r="N1413">
        <v>1</v>
      </c>
      <c r="O1413">
        <v>0</v>
      </c>
      <c r="P1413">
        <v>0</v>
      </c>
      <c r="R1413">
        <v>-2</v>
      </c>
      <c r="S1413">
        <v>-1</v>
      </c>
    </row>
    <row r="1414" spans="1:19">
      <c r="A1414">
        <v>41</v>
      </c>
      <c r="B1414" t="s">
        <v>438</v>
      </c>
      <c r="C1414" t="s">
        <v>146</v>
      </c>
      <c r="D1414" t="s">
        <v>111</v>
      </c>
      <c r="E1414" t="s">
        <v>225</v>
      </c>
      <c r="F1414" t="s">
        <v>439</v>
      </c>
      <c r="G1414">
        <v>5</v>
      </c>
      <c r="H1414" t="s">
        <v>138</v>
      </c>
      <c r="I1414">
        <v>3</v>
      </c>
      <c r="J1414">
        <v>1</v>
      </c>
      <c r="L1414" s="1015">
        <v>0.33333333333333331</v>
      </c>
      <c r="N1414">
        <v>0</v>
      </c>
      <c r="O1414">
        <v>0</v>
      </c>
      <c r="P1414" t="e">
        <v>#DIV/0!</v>
      </c>
      <c r="R1414">
        <v>-1</v>
      </c>
      <c r="S1414">
        <v>0</v>
      </c>
    </row>
    <row r="1415" spans="1:19">
      <c r="A1415">
        <v>42</v>
      </c>
      <c r="B1415" t="s">
        <v>440</v>
      </c>
      <c r="C1415" t="s">
        <v>146</v>
      </c>
      <c r="D1415" t="s">
        <v>111</v>
      </c>
      <c r="E1415" t="s">
        <v>225</v>
      </c>
      <c r="F1415" t="s">
        <v>441</v>
      </c>
      <c r="G1415">
        <v>5</v>
      </c>
      <c r="H1415" t="s">
        <v>138</v>
      </c>
      <c r="I1415">
        <v>9</v>
      </c>
      <c r="J1415">
        <v>4</v>
      </c>
      <c r="L1415" s="1015">
        <v>0.44444444444444442</v>
      </c>
      <c r="N1415">
        <v>1</v>
      </c>
      <c r="O1415">
        <v>0</v>
      </c>
      <c r="P1415">
        <v>0</v>
      </c>
      <c r="R1415">
        <v>-2</v>
      </c>
      <c r="S1415">
        <v>-1</v>
      </c>
    </row>
    <row r="1416" spans="1:19">
      <c r="A1416">
        <v>43</v>
      </c>
      <c r="B1416" t="s">
        <v>442</v>
      </c>
      <c r="C1416" t="s">
        <v>146</v>
      </c>
      <c r="D1416" t="s">
        <v>111</v>
      </c>
      <c r="E1416" t="s">
        <v>225</v>
      </c>
      <c r="F1416" t="s">
        <v>443</v>
      </c>
      <c r="G1416">
        <v>5</v>
      </c>
      <c r="H1416" t="s">
        <v>138</v>
      </c>
      <c r="I1416">
        <v>9</v>
      </c>
      <c r="J1416">
        <v>4</v>
      </c>
      <c r="L1416" s="1015">
        <v>0.44444444444444442</v>
      </c>
      <c r="N1416">
        <v>1</v>
      </c>
      <c r="O1416">
        <v>0</v>
      </c>
      <c r="P1416">
        <v>0</v>
      </c>
      <c r="R1416">
        <v>-2</v>
      </c>
      <c r="S1416">
        <v>-1</v>
      </c>
    </row>
    <row r="1417" spans="1:19">
      <c r="A1417">
        <v>1</v>
      </c>
      <c r="B1417" t="s">
        <v>358</v>
      </c>
      <c r="C1417" t="s">
        <v>146</v>
      </c>
      <c r="D1417" t="s">
        <v>111</v>
      </c>
      <c r="E1417" t="s">
        <v>225</v>
      </c>
      <c r="F1417" t="s">
        <v>359</v>
      </c>
      <c r="G1417">
        <v>6</v>
      </c>
      <c r="H1417" t="s">
        <v>139</v>
      </c>
      <c r="I1417">
        <v>12</v>
      </c>
      <c r="J1417">
        <v>6</v>
      </c>
      <c r="L1417" s="1015">
        <v>0.5</v>
      </c>
      <c r="N1417">
        <v>1</v>
      </c>
      <c r="O1417">
        <v>0</v>
      </c>
      <c r="P1417">
        <v>0</v>
      </c>
      <c r="R1417">
        <v>-3</v>
      </c>
      <c r="S1417">
        <v>-1</v>
      </c>
    </row>
    <row r="1418" spans="1:19">
      <c r="A1418">
        <v>2</v>
      </c>
      <c r="B1418" t="s">
        <v>360</v>
      </c>
      <c r="C1418" t="s">
        <v>146</v>
      </c>
      <c r="D1418" t="s">
        <v>111</v>
      </c>
      <c r="E1418" t="s">
        <v>225</v>
      </c>
      <c r="F1418" t="s">
        <v>361</v>
      </c>
      <c r="G1418">
        <v>6</v>
      </c>
      <c r="H1418" t="s">
        <v>139</v>
      </c>
      <c r="I1418">
        <v>1</v>
      </c>
      <c r="J1418">
        <v>1</v>
      </c>
      <c r="L1418" s="1015">
        <v>1</v>
      </c>
      <c r="N1418">
        <v>0</v>
      </c>
      <c r="O1418">
        <v>0</v>
      </c>
      <c r="P1418" t="e">
        <v>#DIV/0!</v>
      </c>
      <c r="R1418">
        <v>0</v>
      </c>
      <c r="S1418">
        <v>0</v>
      </c>
    </row>
    <row r="1419" spans="1:19">
      <c r="A1419">
        <v>3</v>
      </c>
      <c r="B1419" t="s">
        <v>362</v>
      </c>
      <c r="C1419" t="s">
        <v>146</v>
      </c>
      <c r="D1419" t="s">
        <v>111</v>
      </c>
      <c r="E1419" t="s">
        <v>225</v>
      </c>
      <c r="F1419" t="s">
        <v>363</v>
      </c>
      <c r="G1419">
        <v>6</v>
      </c>
      <c r="H1419" t="s">
        <v>139</v>
      </c>
      <c r="I1419">
        <v>1</v>
      </c>
      <c r="J1419">
        <v>0</v>
      </c>
      <c r="L1419" s="1015">
        <v>0</v>
      </c>
      <c r="N1419">
        <v>0</v>
      </c>
      <c r="O1419">
        <v>0</v>
      </c>
      <c r="P1419" t="e">
        <v>#DIV/0!</v>
      </c>
      <c r="R1419">
        <v>0</v>
      </c>
      <c r="S1419">
        <v>0</v>
      </c>
    </row>
    <row r="1420" spans="1:19">
      <c r="A1420">
        <v>4</v>
      </c>
      <c r="B1420" t="s">
        <v>364</v>
      </c>
      <c r="C1420" t="s">
        <v>146</v>
      </c>
      <c r="D1420" t="s">
        <v>111</v>
      </c>
      <c r="E1420" t="s">
        <v>225</v>
      </c>
      <c r="F1420" t="s">
        <v>365</v>
      </c>
      <c r="G1420">
        <v>6</v>
      </c>
      <c r="H1420" t="s">
        <v>139</v>
      </c>
      <c r="I1420">
        <v>1</v>
      </c>
      <c r="J1420">
        <v>1</v>
      </c>
      <c r="L1420" s="1015">
        <v>1</v>
      </c>
      <c r="N1420">
        <v>1</v>
      </c>
      <c r="O1420">
        <v>0</v>
      </c>
      <c r="P1420">
        <v>0</v>
      </c>
      <c r="R1420">
        <v>-1</v>
      </c>
      <c r="S1420">
        <v>-1</v>
      </c>
    </row>
    <row r="1421" spans="1:19">
      <c r="A1421">
        <v>5</v>
      </c>
      <c r="B1421" t="s">
        <v>366</v>
      </c>
      <c r="C1421" t="s">
        <v>146</v>
      </c>
      <c r="D1421" t="s">
        <v>111</v>
      </c>
      <c r="E1421" t="s">
        <v>225</v>
      </c>
      <c r="F1421" t="s">
        <v>367</v>
      </c>
      <c r="G1421">
        <v>6</v>
      </c>
      <c r="H1421" t="s">
        <v>139</v>
      </c>
      <c r="I1421">
        <v>1</v>
      </c>
      <c r="J1421">
        <v>0</v>
      </c>
      <c r="L1421" s="1015">
        <v>0</v>
      </c>
      <c r="N1421">
        <v>0</v>
      </c>
      <c r="O1421">
        <v>0</v>
      </c>
      <c r="P1421" t="e">
        <v>#DIV/0!</v>
      </c>
      <c r="R1421">
        <v>0</v>
      </c>
      <c r="S1421">
        <v>0</v>
      </c>
    </row>
    <row r="1422" spans="1:19">
      <c r="A1422">
        <v>6</v>
      </c>
      <c r="B1422" t="s">
        <v>368</v>
      </c>
      <c r="C1422" t="s">
        <v>146</v>
      </c>
      <c r="D1422" t="s">
        <v>111</v>
      </c>
      <c r="E1422" t="s">
        <v>225</v>
      </c>
      <c r="F1422" t="s">
        <v>369</v>
      </c>
      <c r="G1422">
        <v>6</v>
      </c>
      <c r="H1422" t="s">
        <v>139</v>
      </c>
      <c r="I1422">
        <v>1</v>
      </c>
      <c r="J1422">
        <v>1</v>
      </c>
      <c r="L1422" s="1015">
        <v>1</v>
      </c>
      <c r="N1422">
        <v>0</v>
      </c>
      <c r="O1422">
        <v>0</v>
      </c>
      <c r="P1422" t="e">
        <v>#DIV/0!</v>
      </c>
      <c r="R1422">
        <v>0</v>
      </c>
      <c r="S1422">
        <v>0</v>
      </c>
    </row>
    <row r="1423" spans="1:19">
      <c r="A1423">
        <v>7</v>
      </c>
      <c r="B1423" t="s">
        <v>370</v>
      </c>
      <c r="C1423" t="s">
        <v>146</v>
      </c>
      <c r="D1423" t="s">
        <v>111</v>
      </c>
      <c r="E1423" t="s">
        <v>225</v>
      </c>
      <c r="F1423" t="s">
        <v>371</v>
      </c>
      <c r="G1423">
        <v>6</v>
      </c>
      <c r="H1423" t="s">
        <v>139</v>
      </c>
      <c r="I1423">
        <v>3</v>
      </c>
      <c r="J1423">
        <v>1</v>
      </c>
      <c r="L1423" s="1015">
        <v>0.33333333333333331</v>
      </c>
      <c r="N1423">
        <v>0</v>
      </c>
      <c r="O1423">
        <v>0</v>
      </c>
      <c r="P1423" t="e">
        <v>#DIV/0!</v>
      </c>
      <c r="R1423">
        <v>-1</v>
      </c>
      <c r="S1423">
        <v>0</v>
      </c>
    </row>
    <row r="1424" spans="1:19">
      <c r="A1424">
        <v>8</v>
      </c>
      <c r="B1424" t="s">
        <v>372</v>
      </c>
      <c r="C1424" t="s">
        <v>146</v>
      </c>
      <c r="D1424" t="s">
        <v>111</v>
      </c>
      <c r="E1424" t="s">
        <v>225</v>
      </c>
      <c r="F1424" t="s">
        <v>373</v>
      </c>
      <c r="G1424">
        <v>6</v>
      </c>
      <c r="H1424" t="s">
        <v>139</v>
      </c>
      <c r="I1424">
        <v>2</v>
      </c>
      <c r="J1424">
        <v>1</v>
      </c>
      <c r="L1424" s="1015">
        <v>0.5</v>
      </c>
      <c r="N1424">
        <v>0</v>
      </c>
      <c r="O1424">
        <v>0</v>
      </c>
      <c r="P1424" t="e">
        <v>#DIV/0!</v>
      </c>
      <c r="R1424">
        <v>-1</v>
      </c>
      <c r="S1424">
        <v>0</v>
      </c>
    </row>
    <row r="1425" spans="1:19">
      <c r="A1425">
        <v>9</v>
      </c>
      <c r="B1425" t="s">
        <v>374</v>
      </c>
      <c r="C1425" t="s">
        <v>146</v>
      </c>
      <c r="D1425" t="s">
        <v>111</v>
      </c>
      <c r="E1425" t="s">
        <v>225</v>
      </c>
      <c r="F1425" t="s">
        <v>375</v>
      </c>
      <c r="G1425">
        <v>6</v>
      </c>
      <c r="H1425" t="s">
        <v>139</v>
      </c>
      <c r="I1425">
        <v>1</v>
      </c>
      <c r="J1425">
        <v>0</v>
      </c>
      <c r="L1425" s="1015">
        <v>0</v>
      </c>
      <c r="N1425">
        <v>0</v>
      </c>
      <c r="O1425">
        <v>0</v>
      </c>
      <c r="P1425" t="e">
        <v>#DIV/0!</v>
      </c>
      <c r="R1425">
        <v>0</v>
      </c>
      <c r="S1425">
        <v>0</v>
      </c>
    </row>
    <row r="1426" spans="1:19">
      <c r="A1426">
        <v>10</v>
      </c>
      <c r="B1426" t="s">
        <v>376</v>
      </c>
      <c r="C1426" t="s">
        <v>146</v>
      </c>
      <c r="D1426" t="s">
        <v>111</v>
      </c>
      <c r="E1426" t="s">
        <v>225</v>
      </c>
      <c r="F1426" t="s">
        <v>377</v>
      </c>
      <c r="G1426">
        <v>6</v>
      </c>
      <c r="H1426" t="s">
        <v>139</v>
      </c>
      <c r="I1426">
        <v>1</v>
      </c>
      <c r="J1426">
        <v>1</v>
      </c>
      <c r="L1426" s="1015">
        <v>1</v>
      </c>
      <c r="N1426">
        <v>0</v>
      </c>
      <c r="O1426">
        <v>0</v>
      </c>
      <c r="P1426" t="e">
        <v>#DIV/0!</v>
      </c>
      <c r="R1426">
        <v>-1</v>
      </c>
      <c r="S1426">
        <v>0</v>
      </c>
    </row>
    <row r="1427" spans="1:19">
      <c r="A1427">
        <v>11</v>
      </c>
      <c r="B1427" t="s">
        <v>378</v>
      </c>
      <c r="C1427" t="s">
        <v>146</v>
      </c>
      <c r="D1427" t="s">
        <v>111</v>
      </c>
      <c r="E1427" t="s">
        <v>225</v>
      </c>
      <c r="F1427" t="s">
        <v>379</v>
      </c>
      <c r="G1427">
        <v>6</v>
      </c>
      <c r="H1427" t="s">
        <v>139</v>
      </c>
      <c r="I1427">
        <v>1</v>
      </c>
      <c r="J1427">
        <v>0</v>
      </c>
      <c r="L1427" s="1015">
        <v>0</v>
      </c>
      <c r="N1427">
        <v>0</v>
      </c>
      <c r="O1427">
        <v>0</v>
      </c>
      <c r="P1427" t="e">
        <v>#DIV/0!</v>
      </c>
      <c r="R1427">
        <v>0</v>
      </c>
      <c r="S1427">
        <v>0</v>
      </c>
    </row>
    <row r="1428" spans="1:19">
      <c r="A1428">
        <v>12</v>
      </c>
      <c r="B1428" t="s">
        <v>380</v>
      </c>
      <c r="C1428" t="s">
        <v>146</v>
      </c>
      <c r="D1428" t="s">
        <v>111</v>
      </c>
      <c r="E1428" t="s">
        <v>225</v>
      </c>
      <c r="F1428" t="s">
        <v>381</v>
      </c>
      <c r="G1428">
        <v>6</v>
      </c>
      <c r="H1428" t="s">
        <v>139</v>
      </c>
      <c r="I1428">
        <v>1</v>
      </c>
      <c r="J1428">
        <v>0</v>
      </c>
      <c r="L1428" s="1015">
        <v>0</v>
      </c>
      <c r="N1428">
        <v>0</v>
      </c>
      <c r="O1428">
        <v>0</v>
      </c>
      <c r="P1428" t="e">
        <v>#DIV/0!</v>
      </c>
      <c r="R1428">
        <v>0</v>
      </c>
      <c r="S1428">
        <v>0</v>
      </c>
    </row>
    <row r="1429" spans="1:19">
      <c r="A1429">
        <v>13</v>
      </c>
      <c r="B1429" t="s">
        <v>382</v>
      </c>
      <c r="C1429" t="s">
        <v>146</v>
      </c>
      <c r="D1429" t="s">
        <v>111</v>
      </c>
      <c r="E1429" t="s">
        <v>225</v>
      </c>
      <c r="F1429" t="s">
        <v>383</v>
      </c>
      <c r="G1429">
        <v>6</v>
      </c>
      <c r="H1429" t="s">
        <v>139</v>
      </c>
      <c r="I1429">
        <v>1</v>
      </c>
      <c r="J1429">
        <v>0</v>
      </c>
      <c r="L1429" s="1015">
        <v>0</v>
      </c>
      <c r="N1429">
        <v>0</v>
      </c>
      <c r="O1429">
        <v>0</v>
      </c>
      <c r="P1429" t="e">
        <v>#DIV/0!</v>
      </c>
      <c r="R1429">
        <v>0</v>
      </c>
      <c r="S1429">
        <v>0</v>
      </c>
    </row>
    <row r="1430" spans="1:19">
      <c r="A1430">
        <v>14</v>
      </c>
      <c r="B1430" t="s">
        <v>384</v>
      </c>
      <c r="C1430" t="s">
        <v>146</v>
      </c>
      <c r="D1430" t="s">
        <v>111</v>
      </c>
      <c r="E1430" t="s">
        <v>225</v>
      </c>
      <c r="F1430" t="s">
        <v>385</v>
      </c>
      <c r="G1430">
        <v>6</v>
      </c>
      <c r="H1430" t="s">
        <v>139</v>
      </c>
      <c r="I1430">
        <v>1</v>
      </c>
      <c r="J1430">
        <v>0</v>
      </c>
      <c r="L1430" s="1015">
        <v>0</v>
      </c>
      <c r="N1430">
        <v>0</v>
      </c>
      <c r="O1430">
        <v>0</v>
      </c>
      <c r="P1430" t="e">
        <v>#DIV/0!</v>
      </c>
      <c r="R1430">
        <v>0</v>
      </c>
      <c r="S1430">
        <v>0</v>
      </c>
    </row>
    <row r="1431" spans="1:19">
      <c r="A1431">
        <v>15</v>
      </c>
      <c r="B1431" t="s">
        <v>386</v>
      </c>
      <c r="C1431" t="s">
        <v>146</v>
      </c>
      <c r="D1431" t="s">
        <v>111</v>
      </c>
      <c r="E1431" t="s">
        <v>225</v>
      </c>
      <c r="F1431" t="s">
        <v>387</v>
      </c>
      <c r="G1431">
        <v>6</v>
      </c>
      <c r="H1431" t="s">
        <v>139</v>
      </c>
      <c r="I1431">
        <v>1</v>
      </c>
      <c r="J1431">
        <v>1</v>
      </c>
      <c r="L1431" s="1015">
        <v>1</v>
      </c>
      <c r="N1431">
        <v>1</v>
      </c>
      <c r="O1431">
        <v>0</v>
      </c>
      <c r="P1431">
        <v>0</v>
      </c>
      <c r="R1431">
        <v>-1</v>
      </c>
      <c r="S1431">
        <v>-1</v>
      </c>
    </row>
    <row r="1432" spans="1:19">
      <c r="A1432">
        <v>16</v>
      </c>
      <c r="B1432" t="s">
        <v>388</v>
      </c>
      <c r="C1432" t="s">
        <v>146</v>
      </c>
      <c r="D1432" t="s">
        <v>111</v>
      </c>
      <c r="E1432" t="s">
        <v>225</v>
      </c>
      <c r="F1432" t="s">
        <v>389</v>
      </c>
      <c r="G1432">
        <v>6</v>
      </c>
      <c r="H1432" t="s">
        <v>139</v>
      </c>
      <c r="I1432">
        <v>4</v>
      </c>
      <c r="J1432">
        <v>2</v>
      </c>
      <c r="L1432" s="1015">
        <v>0.5</v>
      </c>
      <c r="N1432">
        <v>0</v>
      </c>
      <c r="O1432">
        <v>0</v>
      </c>
      <c r="P1432" t="e">
        <v>#DIV/0!</v>
      </c>
      <c r="R1432">
        <v>-1</v>
      </c>
      <c r="S1432">
        <v>0</v>
      </c>
    </row>
    <row r="1433" spans="1:19">
      <c r="A1433">
        <v>17</v>
      </c>
      <c r="B1433" t="s">
        <v>390</v>
      </c>
      <c r="C1433" t="s">
        <v>146</v>
      </c>
      <c r="D1433" t="s">
        <v>111</v>
      </c>
      <c r="E1433" t="s">
        <v>225</v>
      </c>
      <c r="F1433" t="s">
        <v>391</v>
      </c>
      <c r="G1433">
        <v>6</v>
      </c>
      <c r="H1433" t="s">
        <v>139</v>
      </c>
      <c r="I1433">
        <v>2</v>
      </c>
      <c r="J1433">
        <v>1</v>
      </c>
      <c r="L1433" s="1015">
        <v>0.5</v>
      </c>
      <c r="N1433">
        <v>0</v>
      </c>
      <c r="O1433">
        <v>0</v>
      </c>
      <c r="P1433" t="e">
        <v>#DIV/0!</v>
      </c>
      <c r="R1433">
        <v>0</v>
      </c>
      <c r="S1433">
        <v>0</v>
      </c>
    </row>
    <row r="1434" spans="1:19">
      <c r="A1434">
        <v>18</v>
      </c>
      <c r="B1434" t="s">
        <v>392</v>
      </c>
      <c r="C1434" t="s">
        <v>146</v>
      </c>
      <c r="D1434" t="s">
        <v>111</v>
      </c>
      <c r="E1434" t="s">
        <v>225</v>
      </c>
      <c r="F1434" t="s">
        <v>393</v>
      </c>
      <c r="G1434">
        <v>6</v>
      </c>
      <c r="H1434" t="s">
        <v>139</v>
      </c>
      <c r="I1434">
        <v>12</v>
      </c>
      <c r="J1434">
        <v>6</v>
      </c>
      <c r="L1434" s="1015">
        <v>0.5</v>
      </c>
      <c r="N1434">
        <v>1</v>
      </c>
      <c r="O1434">
        <v>0</v>
      </c>
      <c r="P1434">
        <v>0</v>
      </c>
      <c r="R1434">
        <v>-3</v>
      </c>
      <c r="S1434">
        <v>-1</v>
      </c>
    </row>
    <row r="1435" spans="1:19">
      <c r="A1435">
        <v>19</v>
      </c>
      <c r="B1435" t="s">
        <v>394</v>
      </c>
      <c r="C1435" t="s">
        <v>146</v>
      </c>
      <c r="D1435" t="s">
        <v>111</v>
      </c>
      <c r="E1435" t="s">
        <v>225</v>
      </c>
      <c r="F1435" t="s">
        <v>395</v>
      </c>
      <c r="G1435">
        <v>6</v>
      </c>
      <c r="H1435" t="s">
        <v>139</v>
      </c>
      <c r="I1435">
        <v>2</v>
      </c>
      <c r="J1435">
        <v>1</v>
      </c>
      <c r="L1435" s="1015">
        <v>0.5</v>
      </c>
      <c r="N1435">
        <v>0</v>
      </c>
      <c r="O1435">
        <v>0</v>
      </c>
      <c r="P1435" t="e">
        <v>#DIV/0!</v>
      </c>
      <c r="R1435">
        <v>-1</v>
      </c>
      <c r="S1435">
        <v>0</v>
      </c>
    </row>
    <row r="1436" spans="1:19">
      <c r="A1436">
        <v>20</v>
      </c>
      <c r="B1436" t="s">
        <v>396</v>
      </c>
      <c r="C1436" t="s">
        <v>146</v>
      </c>
      <c r="D1436" t="s">
        <v>111</v>
      </c>
      <c r="E1436" t="s">
        <v>225</v>
      </c>
      <c r="F1436" t="s">
        <v>397</v>
      </c>
      <c r="G1436">
        <v>6</v>
      </c>
      <c r="H1436" t="s">
        <v>139</v>
      </c>
      <c r="I1436">
        <v>2</v>
      </c>
      <c r="J1436">
        <v>1</v>
      </c>
      <c r="L1436" s="1015">
        <v>0.5</v>
      </c>
      <c r="N1436">
        <v>0</v>
      </c>
      <c r="O1436">
        <v>0</v>
      </c>
      <c r="P1436" t="e">
        <v>#DIV/0!</v>
      </c>
      <c r="R1436">
        <v>-1</v>
      </c>
      <c r="S1436">
        <v>0</v>
      </c>
    </row>
    <row r="1437" spans="1:19">
      <c r="A1437">
        <v>21</v>
      </c>
      <c r="B1437" t="s">
        <v>398</v>
      </c>
      <c r="C1437" t="s">
        <v>146</v>
      </c>
      <c r="D1437" t="s">
        <v>111</v>
      </c>
      <c r="E1437" t="s">
        <v>225</v>
      </c>
      <c r="F1437" t="s">
        <v>399</v>
      </c>
      <c r="G1437">
        <v>6</v>
      </c>
      <c r="H1437" t="s">
        <v>139</v>
      </c>
      <c r="I1437">
        <v>12</v>
      </c>
      <c r="J1437">
        <v>6</v>
      </c>
      <c r="L1437" s="1015">
        <v>0.5</v>
      </c>
      <c r="N1437">
        <v>1</v>
      </c>
      <c r="O1437">
        <v>0</v>
      </c>
      <c r="P1437">
        <v>0</v>
      </c>
      <c r="R1437">
        <v>-3</v>
      </c>
      <c r="S1437">
        <v>-1</v>
      </c>
    </row>
    <row r="1438" spans="1:19">
      <c r="A1438">
        <v>22</v>
      </c>
      <c r="B1438" t="s">
        <v>400</v>
      </c>
      <c r="C1438" t="s">
        <v>146</v>
      </c>
      <c r="D1438" t="s">
        <v>111</v>
      </c>
      <c r="E1438" t="s">
        <v>225</v>
      </c>
      <c r="F1438" t="s">
        <v>401</v>
      </c>
      <c r="G1438">
        <v>6</v>
      </c>
      <c r="H1438" t="s">
        <v>139</v>
      </c>
      <c r="I1438">
        <v>3</v>
      </c>
      <c r="J1438">
        <v>2</v>
      </c>
      <c r="L1438" s="1015">
        <v>0.66666666666666663</v>
      </c>
      <c r="N1438">
        <v>1</v>
      </c>
      <c r="O1438">
        <v>0</v>
      </c>
      <c r="P1438">
        <v>0</v>
      </c>
      <c r="R1438">
        <v>-1</v>
      </c>
      <c r="S1438">
        <v>-1</v>
      </c>
    </row>
    <row r="1439" spans="1:19">
      <c r="A1439">
        <v>23</v>
      </c>
      <c r="B1439" t="s">
        <v>402</v>
      </c>
      <c r="C1439" t="s">
        <v>146</v>
      </c>
      <c r="D1439" t="s">
        <v>111</v>
      </c>
      <c r="E1439" t="s">
        <v>225</v>
      </c>
      <c r="F1439" t="s">
        <v>403</v>
      </c>
      <c r="G1439">
        <v>6</v>
      </c>
      <c r="H1439" t="s">
        <v>139</v>
      </c>
      <c r="I1439">
        <v>3</v>
      </c>
      <c r="J1439">
        <v>1</v>
      </c>
      <c r="L1439" s="1015">
        <v>0.33333333333333331</v>
      </c>
      <c r="N1439">
        <v>0</v>
      </c>
      <c r="O1439">
        <v>0</v>
      </c>
      <c r="P1439" t="e">
        <v>#DIV/0!</v>
      </c>
      <c r="R1439">
        <v>0</v>
      </c>
      <c r="S1439">
        <v>0</v>
      </c>
    </row>
    <row r="1440" spans="1:19">
      <c r="A1440">
        <v>24</v>
      </c>
      <c r="B1440" t="s">
        <v>404</v>
      </c>
      <c r="C1440" t="s">
        <v>146</v>
      </c>
      <c r="D1440" t="s">
        <v>111</v>
      </c>
      <c r="E1440" t="s">
        <v>225</v>
      </c>
      <c r="F1440" t="s">
        <v>405</v>
      </c>
      <c r="G1440">
        <v>6</v>
      </c>
      <c r="H1440" t="s">
        <v>139</v>
      </c>
      <c r="I1440">
        <v>4</v>
      </c>
      <c r="J1440">
        <v>2</v>
      </c>
      <c r="L1440" s="1015">
        <v>0.5</v>
      </c>
      <c r="N1440">
        <v>0</v>
      </c>
      <c r="O1440">
        <v>0</v>
      </c>
      <c r="P1440" t="e">
        <v>#DIV/0!</v>
      </c>
      <c r="R1440">
        <v>0</v>
      </c>
      <c r="S1440">
        <v>0</v>
      </c>
    </row>
    <row r="1441" spans="1:19">
      <c r="A1441">
        <v>25</v>
      </c>
      <c r="B1441" t="s">
        <v>406</v>
      </c>
      <c r="C1441" t="s">
        <v>146</v>
      </c>
      <c r="D1441" t="s">
        <v>111</v>
      </c>
      <c r="E1441" t="s">
        <v>225</v>
      </c>
      <c r="F1441" t="s">
        <v>407</v>
      </c>
      <c r="G1441">
        <v>6</v>
      </c>
      <c r="H1441" t="s">
        <v>139</v>
      </c>
      <c r="I1441">
        <v>1</v>
      </c>
      <c r="J1441">
        <v>0</v>
      </c>
      <c r="L1441" s="1015">
        <v>0</v>
      </c>
      <c r="N1441">
        <v>0</v>
      </c>
      <c r="O1441">
        <v>0</v>
      </c>
      <c r="P1441" t="e">
        <v>#DIV/0!</v>
      </c>
      <c r="R1441">
        <v>0</v>
      </c>
      <c r="S1441">
        <v>0</v>
      </c>
    </row>
    <row r="1442" spans="1:19">
      <c r="A1442">
        <v>26</v>
      </c>
      <c r="B1442" t="s">
        <v>408</v>
      </c>
      <c r="C1442" t="s">
        <v>146</v>
      </c>
      <c r="D1442" t="s">
        <v>111</v>
      </c>
      <c r="E1442" t="s">
        <v>225</v>
      </c>
      <c r="F1442" t="s">
        <v>409</v>
      </c>
      <c r="G1442">
        <v>6</v>
      </c>
      <c r="H1442" t="s">
        <v>139</v>
      </c>
      <c r="I1442">
        <v>3</v>
      </c>
      <c r="J1442">
        <v>2</v>
      </c>
      <c r="L1442" s="1015">
        <v>0.66666666666666663</v>
      </c>
      <c r="N1442">
        <v>1</v>
      </c>
      <c r="O1442">
        <v>0</v>
      </c>
      <c r="P1442">
        <v>0</v>
      </c>
      <c r="R1442">
        <v>-2</v>
      </c>
      <c r="S1442">
        <v>-1</v>
      </c>
    </row>
    <row r="1443" spans="1:19">
      <c r="A1443">
        <v>27</v>
      </c>
      <c r="B1443" t="s">
        <v>410</v>
      </c>
      <c r="C1443" t="s">
        <v>146</v>
      </c>
      <c r="D1443" t="s">
        <v>111</v>
      </c>
      <c r="E1443" t="s">
        <v>225</v>
      </c>
      <c r="F1443" t="s">
        <v>411</v>
      </c>
      <c r="G1443">
        <v>6</v>
      </c>
      <c r="H1443" t="s">
        <v>139</v>
      </c>
      <c r="I1443">
        <v>2</v>
      </c>
      <c r="J1443">
        <v>1</v>
      </c>
      <c r="L1443" s="1015">
        <v>0.5</v>
      </c>
      <c r="N1443">
        <v>0</v>
      </c>
      <c r="O1443">
        <v>0</v>
      </c>
      <c r="P1443" t="e">
        <v>#DIV/0!</v>
      </c>
      <c r="R1443">
        <v>-1</v>
      </c>
      <c r="S1443">
        <v>0</v>
      </c>
    </row>
    <row r="1444" spans="1:19">
      <c r="A1444">
        <v>28</v>
      </c>
      <c r="B1444" t="s">
        <v>412</v>
      </c>
      <c r="C1444" t="s">
        <v>146</v>
      </c>
      <c r="D1444" t="s">
        <v>111</v>
      </c>
      <c r="E1444" t="s">
        <v>225</v>
      </c>
      <c r="F1444" t="s">
        <v>413</v>
      </c>
      <c r="G1444">
        <v>6</v>
      </c>
      <c r="H1444" t="s">
        <v>139</v>
      </c>
      <c r="I1444">
        <v>2</v>
      </c>
      <c r="J1444">
        <v>1</v>
      </c>
      <c r="L1444" s="1015">
        <v>0.5</v>
      </c>
      <c r="N1444">
        <v>0</v>
      </c>
      <c r="O1444">
        <v>0</v>
      </c>
      <c r="P1444" t="e">
        <v>#DIV/0!</v>
      </c>
      <c r="R1444">
        <v>0</v>
      </c>
      <c r="S1444">
        <v>0</v>
      </c>
    </row>
    <row r="1445" spans="1:19">
      <c r="A1445">
        <v>29</v>
      </c>
      <c r="B1445" t="s">
        <v>414</v>
      </c>
      <c r="C1445" t="s">
        <v>146</v>
      </c>
      <c r="D1445" t="s">
        <v>111</v>
      </c>
      <c r="E1445" t="s">
        <v>225</v>
      </c>
      <c r="F1445" t="s">
        <v>415</v>
      </c>
      <c r="G1445">
        <v>6</v>
      </c>
      <c r="H1445" t="s">
        <v>139</v>
      </c>
      <c r="I1445">
        <v>1</v>
      </c>
      <c r="J1445">
        <v>1</v>
      </c>
      <c r="L1445" s="1015">
        <v>1</v>
      </c>
      <c r="N1445">
        <v>0</v>
      </c>
      <c r="O1445">
        <v>0</v>
      </c>
      <c r="P1445" t="e">
        <v>#DIV/0!</v>
      </c>
      <c r="R1445">
        <v>0</v>
      </c>
      <c r="S1445">
        <v>0</v>
      </c>
    </row>
    <row r="1446" spans="1:19">
      <c r="A1446">
        <v>30</v>
      </c>
      <c r="B1446" t="s">
        <v>416</v>
      </c>
      <c r="C1446" t="s">
        <v>146</v>
      </c>
      <c r="D1446" t="s">
        <v>111</v>
      </c>
      <c r="E1446" t="s">
        <v>225</v>
      </c>
      <c r="F1446" t="s">
        <v>417</v>
      </c>
      <c r="G1446">
        <v>6</v>
      </c>
      <c r="H1446" t="s">
        <v>139</v>
      </c>
      <c r="I1446">
        <v>12</v>
      </c>
      <c r="J1446">
        <v>6</v>
      </c>
      <c r="L1446" s="1015">
        <v>0.5</v>
      </c>
      <c r="N1446">
        <v>1</v>
      </c>
      <c r="O1446">
        <v>0</v>
      </c>
      <c r="P1446">
        <v>0</v>
      </c>
      <c r="R1446">
        <v>-3</v>
      </c>
      <c r="S1446">
        <v>-1</v>
      </c>
    </row>
    <row r="1447" spans="1:19">
      <c r="A1447">
        <v>31</v>
      </c>
      <c r="B1447" t="s">
        <v>418</v>
      </c>
      <c r="C1447" t="s">
        <v>146</v>
      </c>
      <c r="D1447" t="s">
        <v>111</v>
      </c>
      <c r="E1447" t="s">
        <v>225</v>
      </c>
      <c r="F1447" t="s">
        <v>419</v>
      </c>
      <c r="G1447">
        <v>6</v>
      </c>
      <c r="H1447" t="s">
        <v>139</v>
      </c>
      <c r="I1447">
        <v>12</v>
      </c>
      <c r="J1447">
        <v>6</v>
      </c>
      <c r="L1447" s="1015">
        <v>0.5</v>
      </c>
      <c r="N1447">
        <v>1</v>
      </c>
      <c r="O1447">
        <v>0</v>
      </c>
      <c r="P1447">
        <v>0</v>
      </c>
      <c r="R1447">
        <v>-3</v>
      </c>
      <c r="S1447">
        <v>-1</v>
      </c>
    </row>
    <row r="1448" spans="1:19">
      <c r="A1448">
        <v>32</v>
      </c>
      <c r="B1448" t="s">
        <v>420</v>
      </c>
      <c r="C1448" t="s">
        <v>146</v>
      </c>
      <c r="D1448" t="s">
        <v>111</v>
      </c>
      <c r="E1448" t="s">
        <v>225</v>
      </c>
      <c r="F1448" t="s">
        <v>421</v>
      </c>
      <c r="G1448">
        <v>6</v>
      </c>
      <c r="H1448" t="s">
        <v>139</v>
      </c>
      <c r="I1448">
        <v>3</v>
      </c>
      <c r="J1448">
        <v>1</v>
      </c>
      <c r="L1448" s="1015">
        <v>0.33333333333333331</v>
      </c>
      <c r="N1448">
        <v>0</v>
      </c>
      <c r="O1448">
        <v>0</v>
      </c>
      <c r="P1448" t="e">
        <v>#DIV/0!</v>
      </c>
      <c r="R1448">
        <v>-1</v>
      </c>
      <c r="S1448">
        <v>0</v>
      </c>
    </row>
    <row r="1449" spans="1:19">
      <c r="A1449">
        <v>33</v>
      </c>
      <c r="B1449" t="s">
        <v>422</v>
      </c>
      <c r="C1449" t="s">
        <v>146</v>
      </c>
      <c r="D1449" t="s">
        <v>111</v>
      </c>
      <c r="E1449" t="s">
        <v>225</v>
      </c>
      <c r="F1449" t="s">
        <v>423</v>
      </c>
      <c r="G1449">
        <v>6</v>
      </c>
      <c r="H1449" t="s">
        <v>139</v>
      </c>
      <c r="I1449">
        <v>1</v>
      </c>
      <c r="J1449">
        <v>1</v>
      </c>
      <c r="L1449" s="1015">
        <v>1</v>
      </c>
      <c r="N1449">
        <v>0</v>
      </c>
      <c r="O1449">
        <v>0</v>
      </c>
      <c r="P1449" t="e">
        <v>#DIV/0!</v>
      </c>
      <c r="R1449" t="e">
        <v>#REF!</v>
      </c>
      <c r="S1449">
        <v>0</v>
      </c>
    </row>
    <row r="1450" spans="1:19">
      <c r="A1450">
        <v>34</v>
      </c>
      <c r="B1450" t="s">
        <v>424</v>
      </c>
      <c r="C1450" t="s">
        <v>146</v>
      </c>
      <c r="D1450" t="s">
        <v>111</v>
      </c>
      <c r="E1450" t="s">
        <v>225</v>
      </c>
      <c r="F1450" t="s">
        <v>425</v>
      </c>
      <c r="G1450">
        <v>6</v>
      </c>
      <c r="H1450" t="s">
        <v>139</v>
      </c>
      <c r="I1450">
        <v>2</v>
      </c>
      <c r="J1450">
        <v>1</v>
      </c>
      <c r="L1450" s="1015">
        <v>0.5</v>
      </c>
      <c r="N1450">
        <v>0</v>
      </c>
      <c r="O1450">
        <v>0</v>
      </c>
      <c r="P1450" t="e">
        <v>#DIV/0!</v>
      </c>
      <c r="R1450">
        <v>-1</v>
      </c>
      <c r="S1450">
        <v>0</v>
      </c>
    </row>
    <row r="1451" spans="1:19">
      <c r="A1451">
        <v>35</v>
      </c>
      <c r="B1451" t="s">
        <v>426</v>
      </c>
      <c r="C1451" t="s">
        <v>146</v>
      </c>
      <c r="D1451" t="s">
        <v>111</v>
      </c>
      <c r="E1451" t="s">
        <v>225</v>
      </c>
      <c r="F1451" t="s">
        <v>427</v>
      </c>
      <c r="G1451">
        <v>6</v>
      </c>
      <c r="H1451" t="s">
        <v>139</v>
      </c>
      <c r="I1451">
        <v>1</v>
      </c>
      <c r="J1451">
        <v>0</v>
      </c>
      <c r="L1451" s="1015">
        <v>0</v>
      </c>
      <c r="N1451">
        <v>0</v>
      </c>
      <c r="O1451">
        <v>0</v>
      </c>
      <c r="P1451" t="e">
        <v>#DIV/0!</v>
      </c>
      <c r="R1451">
        <v>0</v>
      </c>
      <c r="S1451">
        <v>0</v>
      </c>
    </row>
    <row r="1452" spans="1:19">
      <c r="A1452">
        <v>36</v>
      </c>
      <c r="B1452" t="s">
        <v>428</v>
      </c>
      <c r="C1452" t="s">
        <v>146</v>
      </c>
      <c r="D1452" t="s">
        <v>111</v>
      </c>
      <c r="E1452" t="s">
        <v>225</v>
      </c>
      <c r="F1452" t="s">
        <v>429</v>
      </c>
      <c r="G1452">
        <v>6</v>
      </c>
      <c r="H1452" t="s">
        <v>139</v>
      </c>
      <c r="I1452">
        <v>2</v>
      </c>
      <c r="J1452">
        <v>0</v>
      </c>
      <c r="L1452" s="1015">
        <v>0</v>
      </c>
      <c r="N1452">
        <v>0</v>
      </c>
      <c r="O1452">
        <v>0</v>
      </c>
      <c r="P1452" t="e">
        <v>#DIV/0!</v>
      </c>
      <c r="R1452">
        <v>0</v>
      </c>
      <c r="S1452">
        <v>0</v>
      </c>
    </row>
    <row r="1453" spans="1:19">
      <c r="A1453">
        <v>37</v>
      </c>
      <c r="B1453" t="s">
        <v>430</v>
      </c>
      <c r="C1453" t="s">
        <v>146</v>
      </c>
      <c r="D1453" t="s">
        <v>111</v>
      </c>
      <c r="E1453" t="s">
        <v>225</v>
      </c>
      <c r="F1453" t="s">
        <v>431</v>
      </c>
      <c r="G1453">
        <v>6</v>
      </c>
      <c r="H1453" t="s">
        <v>139</v>
      </c>
      <c r="I1453">
        <v>2</v>
      </c>
      <c r="J1453">
        <v>1</v>
      </c>
      <c r="L1453" s="1015">
        <v>0.5</v>
      </c>
      <c r="N1453">
        <v>0</v>
      </c>
      <c r="O1453">
        <v>0</v>
      </c>
      <c r="P1453" t="e">
        <v>#DIV/0!</v>
      </c>
      <c r="R1453">
        <v>0</v>
      </c>
      <c r="S1453">
        <v>0</v>
      </c>
    </row>
    <row r="1454" spans="1:19">
      <c r="A1454">
        <v>38</v>
      </c>
      <c r="B1454" t="s">
        <v>432</v>
      </c>
      <c r="C1454" t="s">
        <v>146</v>
      </c>
      <c r="D1454" t="s">
        <v>111</v>
      </c>
      <c r="E1454" t="s">
        <v>225</v>
      </c>
      <c r="F1454" t="s">
        <v>433</v>
      </c>
      <c r="G1454">
        <v>6</v>
      </c>
      <c r="H1454" t="s">
        <v>139</v>
      </c>
      <c r="I1454">
        <v>1</v>
      </c>
      <c r="J1454">
        <v>1</v>
      </c>
      <c r="L1454" s="1015">
        <v>1</v>
      </c>
      <c r="N1454">
        <v>0</v>
      </c>
      <c r="O1454">
        <v>0</v>
      </c>
      <c r="P1454" t="e">
        <v>#DIV/0!</v>
      </c>
      <c r="R1454">
        <v>-1</v>
      </c>
      <c r="S1454">
        <v>0</v>
      </c>
    </row>
    <row r="1455" spans="1:19">
      <c r="A1455">
        <v>39</v>
      </c>
      <c r="B1455" t="s">
        <v>434</v>
      </c>
      <c r="C1455" t="s">
        <v>146</v>
      </c>
      <c r="D1455" t="s">
        <v>111</v>
      </c>
      <c r="E1455" t="s">
        <v>225</v>
      </c>
      <c r="F1455" t="s">
        <v>435</v>
      </c>
      <c r="G1455">
        <v>6</v>
      </c>
      <c r="H1455" t="s">
        <v>139</v>
      </c>
      <c r="I1455">
        <v>12</v>
      </c>
      <c r="J1455">
        <v>6</v>
      </c>
      <c r="L1455" s="1015">
        <v>0.5</v>
      </c>
      <c r="N1455">
        <v>1</v>
      </c>
      <c r="O1455">
        <v>0</v>
      </c>
      <c r="P1455">
        <v>0</v>
      </c>
      <c r="R1455">
        <v>-3</v>
      </c>
      <c r="S1455">
        <v>-1</v>
      </c>
    </row>
    <row r="1456" spans="1:19">
      <c r="A1456">
        <v>40</v>
      </c>
      <c r="B1456" t="s">
        <v>436</v>
      </c>
      <c r="C1456" t="s">
        <v>146</v>
      </c>
      <c r="D1456" t="s">
        <v>111</v>
      </c>
      <c r="E1456" t="s">
        <v>225</v>
      </c>
      <c r="F1456" t="s">
        <v>437</v>
      </c>
      <c r="G1456">
        <v>6</v>
      </c>
      <c r="H1456" t="s">
        <v>139</v>
      </c>
      <c r="I1456">
        <v>12</v>
      </c>
      <c r="J1456">
        <v>6</v>
      </c>
      <c r="L1456" s="1015">
        <v>0.5</v>
      </c>
      <c r="N1456">
        <v>1</v>
      </c>
      <c r="O1456">
        <v>0</v>
      </c>
      <c r="P1456">
        <v>0</v>
      </c>
      <c r="R1456">
        <v>-3</v>
      </c>
      <c r="S1456">
        <v>-1</v>
      </c>
    </row>
    <row r="1457" spans="1:19">
      <c r="A1457">
        <v>41</v>
      </c>
      <c r="B1457" t="s">
        <v>438</v>
      </c>
      <c r="C1457" t="s">
        <v>146</v>
      </c>
      <c r="D1457" t="s">
        <v>111</v>
      </c>
      <c r="E1457" t="s">
        <v>225</v>
      </c>
      <c r="F1457" t="s">
        <v>439</v>
      </c>
      <c r="G1457">
        <v>6</v>
      </c>
      <c r="H1457" t="s">
        <v>139</v>
      </c>
      <c r="I1457">
        <v>3</v>
      </c>
      <c r="J1457">
        <v>1</v>
      </c>
      <c r="L1457" s="1015">
        <v>0.33333333333333331</v>
      </c>
      <c r="N1457">
        <v>0</v>
      </c>
      <c r="O1457">
        <v>0</v>
      </c>
      <c r="P1457" t="e">
        <v>#DIV/0!</v>
      </c>
      <c r="R1457">
        <v>-1</v>
      </c>
      <c r="S1457">
        <v>0</v>
      </c>
    </row>
    <row r="1458" spans="1:19">
      <c r="A1458">
        <v>42</v>
      </c>
      <c r="B1458" t="s">
        <v>440</v>
      </c>
      <c r="C1458" t="s">
        <v>146</v>
      </c>
      <c r="D1458" t="s">
        <v>111</v>
      </c>
      <c r="E1458" t="s">
        <v>225</v>
      </c>
      <c r="F1458" t="s">
        <v>441</v>
      </c>
      <c r="G1458">
        <v>6</v>
      </c>
      <c r="H1458" t="s">
        <v>139</v>
      </c>
      <c r="I1458">
        <v>9</v>
      </c>
      <c r="J1458">
        <v>5</v>
      </c>
      <c r="L1458" s="1015">
        <v>0.55555555555555558</v>
      </c>
      <c r="N1458">
        <v>1</v>
      </c>
      <c r="O1458">
        <v>0</v>
      </c>
      <c r="P1458">
        <v>0</v>
      </c>
      <c r="R1458">
        <v>-3</v>
      </c>
      <c r="S1458">
        <v>-1</v>
      </c>
    </row>
    <row r="1459" spans="1:19">
      <c r="A1459">
        <v>43</v>
      </c>
      <c r="B1459" t="s">
        <v>442</v>
      </c>
      <c r="C1459" t="s">
        <v>146</v>
      </c>
      <c r="D1459" t="s">
        <v>111</v>
      </c>
      <c r="E1459" t="s">
        <v>225</v>
      </c>
      <c r="F1459" t="s">
        <v>443</v>
      </c>
      <c r="G1459">
        <v>6</v>
      </c>
      <c r="H1459" t="s">
        <v>139</v>
      </c>
      <c r="I1459">
        <v>9</v>
      </c>
      <c r="J1459">
        <v>5</v>
      </c>
      <c r="L1459" s="1015">
        <v>0.55555555555555558</v>
      </c>
      <c r="N1459">
        <v>1</v>
      </c>
      <c r="O1459">
        <v>0</v>
      </c>
      <c r="P1459">
        <v>0</v>
      </c>
      <c r="R1459">
        <v>-3</v>
      </c>
      <c r="S1459">
        <v>-1</v>
      </c>
    </row>
    <row r="1460" spans="1:19">
      <c r="A1460">
        <v>1</v>
      </c>
      <c r="B1460" t="s">
        <v>358</v>
      </c>
      <c r="C1460" t="s">
        <v>146</v>
      </c>
      <c r="D1460" t="s">
        <v>111</v>
      </c>
      <c r="E1460" t="s">
        <v>225</v>
      </c>
      <c r="F1460" t="s">
        <v>359</v>
      </c>
      <c r="G1460">
        <v>7</v>
      </c>
      <c r="H1460" t="s">
        <v>140</v>
      </c>
      <c r="I1460">
        <v>12</v>
      </c>
      <c r="J1460">
        <v>7</v>
      </c>
      <c r="L1460" s="1015">
        <v>0.58333333333333337</v>
      </c>
      <c r="N1460">
        <v>1</v>
      </c>
      <c r="O1460">
        <v>0</v>
      </c>
      <c r="P1460">
        <v>0</v>
      </c>
      <c r="R1460">
        <v>-4</v>
      </c>
      <c r="S1460">
        <v>-1</v>
      </c>
    </row>
    <row r="1461" spans="1:19">
      <c r="A1461">
        <v>2</v>
      </c>
      <c r="B1461" t="s">
        <v>360</v>
      </c>
      <c r="C1461" t="s">
        <v>146</v>
      </c>
      <c r="D1461" t="s">
        <v>111</v>
      </c>
      <c r="E1461" t="s">
        <v>225</v>
      </c>
      <c r="F1461" t="s">
        <v>361</v>
      </c>
      <c r="G1461">
        <v>7</v>
      </c>
      <c r="H1461" t="s">
        <v>140</v>
      </c>
      <c r="I1461">
        <v>1</v>
      </c>
      <c r="J1461">
        <v>1</v>
      </c>
      <c r="L1461" s="1015">
        <v>1</v>
      </c>
      <c r="N1461">
        <v>0</v>
      </c>
      <c r="O1461">
        <v>0</v>
      </c>
      <c r="P1461" t="e">
        <v>#DIV/0!</v>
      </c>
      <c r="R1461">
        <v>0</v>
      </c>
      <c r="S1461">
        <v>0</v>
      </c>
    </row>
    <row r="1462" spans="1:19">
      <c r="A1462">
        <v>3</v>
      </c>
      <c r="B1462" t="s">
        <v>362</v>
      </c>
      <c r="C1462" t="s">
        <v>146</v>
      </c>
      <c r="D1462" t="s">
        <v>111</v>
      </c>
      <c r="E1462" t="s">
        <v>225</v>
      </c>
      <c r="F1462" t="s">
        <v>363</v>
      </c>
      <c r="G1462">
        <v>7</v>
      </c>
      <c r="H1462" t="s">
        <v>140</v>
      </c>
      <c r="I1462">
        <v>1</v>
      </c>
      <c r="J1462">
        <v>0</v>
      </c>
      <c r="L1462" s="1015">
        <v>0</v>
      </c>
      <c r="N1462">
        <v>0</v>
      </c>
      <c r="O1462">
        <v>0</v>
      </c>
      <c r="P1462" t="e">
        <v>#DIV/0!</v>
      </c>
      <c r="R1462">
        <v>0</v>
      </c>
      <c r="S1462">
        <v>0</v>
      </c>
    </row>
    <row r="1463" spans="1:19">
      <c r="A1463">
        <v>4</v>
      </c>
      <c r="B1463" t="s">
        <v>364</v>
      </c>
      <c r="C1463" t="s">
        <v>146</v>
      </c>
      <c r="D1463" t="s">
        <v>111</v>
      </c>
      <c r="E1463" t="s">
        <v>225</v>
      </c>
      <c r="F1463" t="s">
        <v>365</v>
      </c>
      <c r="G1463">
        <v>7</v>
      </c>
      <c r="H1463" t="s">
        <v>140</v>
      </c>
      <c r="I1463">
        <v>1</v>
      </c>
      <c r="J1463">
        <v>1</v>
      </c>
      <c r="L1463" s="1015">
        <v>1</v>
      </c>
      <c r="N1463">
        <v>0</v>
      </c>
      <c r="O1463">
        <v>0</v>
      </c>
      <c r="P1463" t="e">
        <v>#DIV/0!</v>
      </c>
      <c r="R1463">
        <v>-1</v>
      </c>
      <c r="S1463">
        <v>0</v>
      </c>
    </row>
    <row r="1464" spans="1:19">
      <c r="A1464">
        <v>5</v>
      </c>
      <c r="B1464" t="s">
        <v>366</v>
      </c>
      <c r="C1464" t="s">
        <v>146</v>
      </c>
      <c r="D1464" t="s">
        <v>111</v>
      </c>
      <c r="E1464" t="s">
        <v>225</v>
      </c>
      <c r="F1464" t="s">
        <v>367</v>
      </c>
      <c r="G1464">
        <v>7</v>
      </c>
      <c r="H1464" t="s">
        <v>140</v>
      </c>
      <c r="I1464">
        <v>1</v>
      </c>
      <c r="J1464">
        <v>0</v>
      </c>
      <c r="L1464" s="1015">
        <v>0</v>
      </c>
      <c r="N1464">
        <v>0</v>
      </c>
      <c r="O1464">
        <v>0</v>
      </c>
      <c r="P1464" t="e">
        <v>#DIV/0!</v>
      </c>
      <c r="R1464">
        <v>0</v>
      </c>
      <c r="S1464">
        <v>0</v>
      </c>
    </row>
    <row r="1465" spans="1:19">
      <c r="A1465">
        <v>6</v>
      </c>
      <c r="B1465" t="s">
        <v>368</v>
      </c>
      <c r="C1465" t="s">
        <v>146</v>
      </c>
      <c r="D1465" t="s">
        <v>111</v>
      </c>
      <c r="E1465" t="s">
        <v>225</v>
      </c>
      <c r="F1465" t="s">
        <v>369</v>
      </c>
      <c r="G1465">
        <v>7</v>
      </c>
      <c r="H1465" t="s">
        <v>140</v>
      </c>
      <c r="I1465">
        <v>1</v>
      </c>
      <c r="J1465">
        <v>1</v>
      </c>
      <c r="L1465" s="1015">
        <v>1</v>
      </c>
      <c r="N1465">
        <v>0</v>
      </c>
      <c r="O1465">
        <v>0</v>
      </c>
      <c r="P1465" t="e">
        <v>#DIV/0!</v>
      </c>
      <c r="R1465">
        <v>0</v>
      </c>
      <c r="S1465">
        <v>0</v>
      </c>
    </row>
    <row r="1466" spans="1:19">
      <c r="A1466">
        <v>7</v>
      </c>
      <c r="B1466" t="s">
        <v>370</v>
      </c>
      <c r="C1466" t="s">
        <v>146</v>
      </c>
      <c r="D1466" t="s">
        <v>111</v>
      </c>
      <c r="E1466" t="s">
        <v>225</v>
      </c>
      <c r="F1466" t="s">
        <v>371</v>
      </c>
      <c r="G1466">
        <v>7</v>
      </c>
      <c r="H1466" t="s">
        <v>140</v>
      </c>
      <c r="I1466">
        <v>3</v>
      </c>
      <c r="J1466">
        <v>1</v>
      </c>
      <c r="L1466" s="1015">
        <v>0.33333333333333331</v>
      </c>
      <c r="N1466">
        <v>0</v>
      </c>
      <c r="O1466">
        <v>0</v>
      </c>
      <c r="P1466" t="e">
        <v>#DIV/0!</v>
      </c>
      <c r="R1466">
        <v>-1</v>
      </c>
      <c r="S1466">
        <v>0</v>
      </c>
    </row>
    <row r="1467" spans="1:19">
      <c r="A1467">
        <v>8</v>
      </c>
      <c r="B1467" t="s">
        <v>372</v>
      </c>
      <c r="C1467" t="s">
        <v>146</v>
      </c>
      <c r="D1467" t="s">
        <v>111</v>
      </c>
      <c r="E1467" t="s">
        <v>225</v>
      </c>
      <c r="F1467" t="s">
        <v>373</v>
      </c>
      <c r="G1467">
        <v>7</v>
      </c>
      <c r="H1467" t="s">
        <v>140</v>
      </c>
      <c r="I1467">
        <v>2</v>
      </c>
      <c r="J1467">
        <v>1</v>
      </c>
      <c r="L1467" s="1015">
        <v>0.5</v>
      </c>
      <c r="N1467">
        <v>0</v>
      </c>
      <c r="O1467">
        <v>0</v>
      </c>
      <c r="P1467" t="e">
        <v>#DIV/0!</v>
      </c>
      <c r="R1467">
        <v>-1</v>
      </c>
      <c r="S1467">
        <v>0</v>
      </c>
    </row>
    <row r="1468" spans="1:19">
      <c r="A1468">
        <v>9</v>
      </c>
      <c r="B1468" t="s">
        <v>374</v>
      </c>
      <c r="C1468" t="s">
        <v>146</v>
      </c>
      <c r="D1468" t="s">
        <v>111</v>
      </c>
      <c r="E1468" t="s">
        <v>225</v>
      </c>
      <c r="F1468" t="s">
        <v>375</v>
      </c>
      <c r="G1468">
        <v>7</v>
      </c>
      <c r="H1468" t="s">
        <v>140</v>
      </c>
      <c r="I1468">
        <v>1</v>
      </c>
      <c r="J1468">
        <v>0</v>
      </c>
      <c r="L1468" s="1015">
        <v>0</v>
      </c>
      <c r="N1468">
        <v>0</v>
      </c>
      <c r="O1468">
        <v>0</v>
      </c>
      <c r="P1468" t="e">
        <v>#DIV/0!</v>
      </c>
      <c r="R1468">
        <v>0</v>
      </c>
      <c r="S1468">
        <v>0</v>
      </c>
    </row>
    <row r="1469" spans="1:19">
      <c r="A1469">
        <v>10</v>
      </c>
      <c r="B1469" t="s">
        <v>376</v>
      </c>
      <c r="C1469" t="s">
        <v>146</v>
      </c>
      <c r="D1469" t="s">
        <v>111</v>
      </c>
      <c r="E1469" t="s">
        <v>225</v>
      </c>
      <c r="F1469" t="s">
        <v>377</v>
      </c>
      <c r="G1469">
        <v>7</v>
      </c>
      <c r="H1469" t="s">
        <v>140</v>
      </c>
      <c r="I1469">
        <v>1</v>
      </c>
      <c r="J1469">
        <v>1</v>
      </c>
      <c r="L1469" s="1015">
        <v>1</v>
      </c>
      <c r="N1469">
        <v>0</v>
      </c>
      <c r="O1469">
        <v>0</v>
      </c>
      <c r="P1469" t="e">
        <v>#DIV/0!</v>
      </c>
      <c r="R1469">
        <v>-1</v>
      </c>
      <c r="S1469">
        <v>0</v>
      </c>
    </row>
    <row r="1470" spans="1:19">
      <c r="A1470">
        <v>11</v>
      </c>
      <c r="B1470" t="s">
        <v>378</v>
      </c>
      <c r="C1470" t="s">
        <v>146</v>
      </c>
      <c r="D1470" t="s">
        <v>111</v>
      </c>
      <c r="E1470" t="s">
        <v>225</v>
      </c>
      <c r="F1470" t="s">
        <v>379</v>
      </c>
      <c r="G1470">
        <v>7</v>
      </c>
      <c r="H1470" t="s">
        <v>140</v>
      </c>
      <c r="I1470">
        <v>1</v>
      </c>
      <c r="J1470">
        <v>0</v>
      </c>
      <c r="L1470" s="1015">
        <v>0</v>
      </c>
      <c r="N1470">
        <v>0</v>
      </c>
      <c r="O1470">
        <v>0</v>
      </c>
      <c r="P1470" t="e">
        <v>#DIV/0!</v>
      </c>
      <c r="R1470">
        <v>0</v>
      </c>
      <c r="S1470">
        <v>0</v>
      </c>
    </row>
    <row r="1471" spans="1:19">
      <c r="A1471">
        <v>12</v>
      </c>
      <c r="B1471" t="s">
        <v>380</v>
      </c>
      <c r="C1471" t="s">
        <v>146</v>
      </c>
      <c r="D1471" t="s">
        <v>111</v>
      </c>
      <c r="E1471" t="s">
        <v>225</v>
      </c>
      <c r="F1471" t="s">
        <v>381</v>
      </c>
      <c r="G1471">
        <v>7</v>
      </c>
      <c r="H1471" t="s">
        <v>140</v>
      </c>
      <c r="I1471">
        <v>1</v>
      </c>
      <c r="J1471">
        <v>0</v>
      </c>
      <c r="L1471" s="1015">
        <v>0</v>
      </c>
      <c r="N1471">
        <v>0</v>
      </c>
      <c r="O1471">
        <v>0</v>
      </c>
      <c r="P1471" t="e">
        <v>#DIV/0!</v>
      </c>
      <c r="R1471">
        <v>0</v>
      </c>
      <c r="S1471">
        <v>0</v>
      </c>
    </row>
    <row r="1472" spans="1:19">
      <c r="A1472">
        <v>13</v>
      </c>
      <c r="B1472" t="s">
        <v>382</v>
      </c>
      <c r="C1472" t="s">
        <v>146</v>
      </c>
      <c r="D1472" t="s">
        <v>111</v>
      </c>
      <c r="E1472" t="s">
        <v>225</v>
      </c>
      <c r="F1472" t="s">
        <v>383</v>
      </c>
      <c r="G1472">
        <v>7</v>
      </c>
      <c r="H1472" t="s">
        <v>140</v>
      </c>
      <c r="I1472">
        <v>1</v>
      </c>
      <c r="J1472">
        <v>0</v>
      </c>
      <c r="L1472" s="1015">
        <v>0</v>
      </c>
      <c r="N1472">
        <v>0</v>
      </c>
      <c r="O1472">
        <v>0</v>
      </c>
      <c r="P1472" t="e">
        <v>#DIV/0!</v>
      </c>
      <c r="R1472">
        <v>0</v>
      </c>
      <c r="S1472">
        <v>0</v>
      </c>
    </row>
    <row r="1473" spans="1:19">
      <c r="A1473">
        <v>14</v>
      </c>
      <c r="B1473" t="s">
        <v>384</v>
      </c>
      <c r="C1473" t="s">
        <v>146</v>
      </c>
      <c r="D1473" t="s">
        <v>111</v>
      </c>
      <c r="E1473" t="s">
        <v>225</v>
      </c>
      <c r="F1473" t="s">
        <v>385</v>
      </c>
      <c r="G1473">
        <v>7</v>
      </c>
      <c r="H1473" t="s">
        <v>140</v>
      </c>
      <c r="I1473">
        <v>1</v>
      </c>
      <c r="J1473">
        <v>0</v>
      </c>
      <c r="L1473" s="1015">
        <v>0</v>
      </c>
      <c r="N1473">
        <v>0</v>
      </c>
      <c r="O1473">
        <v>0</v>
      </c>
      <c r="P1473" t="e">
        <v>#DIV/0!</v>
      </c>
      <c r="R1473">
        <v>0</v>
      </c>
      <c r="S1473">
        <v>0</v>
      </c>
    </row>
    <row r="1474" spans="1:19">
      <c r="A1474">
        <v>15</v>
      </c>
      <c r="B1474" t="s">
        <v>386</v>
      </c>
      <c r="C1474" t="s">
        <v>146</v>
      </c>
      <c r="D1474" t="s">
        <v>111</v>
      </c>
      <c r="E1474" t="s">
        <v>225</v>
      </c>
      <c r="F1474" t="s">
        <v>387</v>
      </c>
      <c r="G1474">
        <v>7</v>
      </c>
      <c r="H1474" t="s">
        <v>140</v>
      </c>
      <c r="I1474">
        <v>1</v>
      </c>
      <c r="J1474">
        <v>1</v>
      </c>
      <c r="L1474" s="1015">
        <v>1</v>
      </c>
      <c r="N1474">
        <v>0</v>
      </c>
      <c r="O1474">
        <v>0</v>
      </c>
      <c r="P1474" t="e">
        <v>#DIV/0!</v>
      </c>
      <c r="R1474">
        <v>-1</v>
      </c>
      <c r="S1474">
        <v>0</v>
      </c>
    </row>
    <row r="1475" spans="1:19">
      <c r="A1475">
        <v>16</v>
      </c>
      <c r="B1475" t="s">
        <v>388</v>
      </c>
      <c r="C1475" t="s">
        <v>146</v>
      </c>
      <c r="D1475" t="s">
        <v>111</v>
      </c>
      <c r="E1475" t="s">
        <v>225</v>
      </c>
      <c r="F1475" t="s">
        <v>389</v>
      </c>
      <c r="G1475">
        <v>7</v>
      </c>
      <c r="H1475" t="s">
        <v>140</v>
      </c>
      <c r="I1475">
        <v>4</v>
      </c>
      <c r="J1475">
        <v>3</v>
      </c>
      <c r="L1475" s="1015">
        <v>0.75</v>
      </c>
      <c r="N1475">
        <v>1</v>
      </c>
      <c r="O1475">
        <v>0</v>
      </c>
      <c r="P1475">
        <v>0</v>
      </c>
      <c r="R1475">
        <v>-2</v>
      </c>
      <c r="S1475">
        <v>-1</v>
      </c>
    </row>
    <row r="1476" spans="1:19">
      <c r="A1476">
        <v>17</v>
      </c>
      <c r="B1476" t="s">
        <v>390</v>
      </c>
      <c r="C1476" t="s">
        <v>146</v>
      </c>
      <c r="D1476" t="s">
        <v>111</v>
      </c>
      <c r="E1476" t="s">
        <v>225</v>
      </c>
      <c r="F1476" t="s">
        <v>391</v>
      </c>
      <c r="G1476">
        <v>7</v>
      </c>
      <c r="H1476" t="s">
        <v>140</v>
      </c>
      <c r="I1476">
        <v>2</v>
      </c>
      <c r="J1476">
        <v>1</v>
      </c>
      <c r="L1476" s="1015">
        <v>0.5</v>
      </c>
      <c r="N1476">
        <v>0</v>
      </c>
      <c r="O1476">
        <v>0</v>
      </c>
      <c r="P1476" t="e">
        <v>#DIV/0!</v>
      </c>
      <c r="R1476">
        <v>0</v>
      </c>
      <c r="S1476">
        <v>0</v>
      </c>
    </row>
    <row r="1477" spans="1:19">
      <c r="A1477">
        <v>18</v>
      </c>
      <c r="B1477" t="s">
        <v>392</v>
      </c>
      <c r="C1477" t="s">
        <v>146</v>
      </c>
      <c r="D1477" t="s">
        <v>111</v>
      </c>
      <c r="E1477" t="s">
        <v>225</v>
      </c>
      <c r="F1477" t="s">
        <v>393</v>
      </c>
      <c r="G1477">
        <v>7</v>
      </c>
      <c r="H1477" t="s">
        <v>140</v>
      </c>
      <c r="I1477">
        <v>12</v>
      </c>
      <c r="J1477">
        <v>7</v>
      </c>
      <c r="L1477" s="1015">
        <v>0.58333333333333337</v>
      </c>
      <c r="N1477">
        <v>1</v>
      </c>
      <c r="O1477">
        <v>0</v>
      </c>
      <c r="P1477">
        <v>0</v>
      </c>
      <c r="R1477">
        <v>-4</v>
      </c>
      <c r="S1477">
        <v>-1</v>
      </c>
    </row>
    <row r="1478" spans="1:19">
      <c r="A1478">
        <v>19</v>
      </c>
      <c r="B1478" t="s">
        <v>394</v>
      </c>
      <c r="C1478" t="s">
        <v>146</v>
      </c>
      <c r="D1478" t="s">
        <v>111</v>
      </c>
      <c r="E1478" t="s">
        <v>225</v>
      </c>
      <c r="F1478" t="s">
        <v>395</v>
      </c>
      <c r="G1478">
        <v>7</v>
      </c>
      <c r="H1478" t="s">
        <v>140</v>
      </c>
      <c r="I1478">
        <v>2</v>
      </c>
      <c r="J1478">
        <v>1</v>
      </c>
      <c r="L1478" s="1015">
        <v>0.5</v>
      </c>
      <c r="N1478">
        <v>0</v>
      </c>
      <c r="O1478">
        <v>0</v>
      </c>
      <c r="P1478" t="e">
        <v>#DIV/0!</v>
      </c>
      <c r="R1478">
        <v>-1</v>
      </c>
      <c r="S1478">
        <v>0</v>
      </c>
    </row>
    <row r="1479" spans="1:19">
      <c r="A1479">
        <v>20</v>
      </c>
      <c r="B1479" t="s">
        <v>396</v>
      </c>
      <c r="C1479" t="s">
        <v>146</v>
      </c>
      <c r="D1479" t="s">
        <v>111</v>
      </c>
      <c r="E1479" t="s">
        <v>225</v>
      </c>
      <c r="F1479" t="s">
        <v>397</v>
      </c>
      <c r="G1479">
        <v>7</v>
      </c>
      <c r="H1479" t="s">
        <v>140</v>
      </c>
      <c r="I1479">
        <v>2</v>
      </c>
      <c r="J1479">
        <v>1</v>
      </c>
      <c r="L1479" s="1015">
        <v>0.5</v>
      </c>
      <c r="N1479">
        <v>0</v>
      </c>
      <c r="O1479">
        <v>0</v>
      </c>
      <c r="P1479" t="e">
        <v>#DIV/0!</v>
      </c>
      <c r="R1479">
        <v>-1</v>
      </c>
      <c r="S1479">
        <v>0</v>
      </c>
    </row>
    <row r="1480" spans="1:19">
      <c r="A1480">
        <v>21</v>
      </c>
      <c r="B1480" t="s">
        <v>398</v>
      </c>
      <c r="C1480" t="s">
        <v>146</v>
      </c>
      <c r="D1480" t="s">
        <v>111</v>
      </c>
      <c r="E1480" t="s">
        <v>225</v>
      </c>
      <c r="F1480" t="s">
        <v>399</v>
      </c>
      <c r="G1480">
        <v>7</v>
      </c>
      <c r="H1480" t="s">
        <v>140</v>
      </c>
      <c r="I1480">
        <v>12</v>
      </c>
      <c r="J1480">
        <v>7</v>
      </c>
      <c r="L1480" s="1015">
        <v>0.58333333333333337</v>
      </c>
      <c r="N1480">
        <v>1</v>
      </c>
      <c r="O1480">
        <v>0</v>
      </c>
      <c r="P1480">
        <v>0</v>
      </c>
      <c r="R1480">
        <v>-4</v>
      </c>
      <c r="S1480">
        <v>-1</v>
      </c>
    </row>
    <row r="1481" spans="1:19">
      <c r="A1481">
        <v>22</v>
      </c>
      <c r="B1481" t="s">
        <v>400</v>
      </c>
      <c r="C1481" t="s">
        <v>146</v>
      </c>
      <c r="D1481" t="s">
        <v>111</v>
      </c>
      <c r="E1481" t="s">
        <v>225</v>
      </c>
      <c r="F1481" t="s">
        <v>401</v>
      </c>
      <c r="G1481">
        <v>7</v>
      </c>
      <c r="H1481" t="s">
        <v>140</v>
      </c>
      <c r="I1481">
        <v>3</v>
      </c>
      <c r="J1481">
        <v>2</v>
      </c>
      <c r="L1481" s="1015">
        <v>0.66666666666666663</v>
      </c>
      <c r="N1481">
        <v>0</v>
      </c>
      <c r="O1481">
        <v>0</v>
      </c>
      <c r="P1481" t="e">
        <v>#DIV/0!</v>
      </c>
      <c r="R1481">
        <v>-1</v>
      </c>
      <c r="S1481">
        <v>0</v>
      </c>
    </row>
    <row r="1482" spans="1:19">
      <c r="A1482">
        <v>23</v>
      </c>
      <c r="B1482" t="s">
        <v>402</v>
      </c>
      <c r="C1482" t="s">
        <v>146</v>
      </c>
      <c r="D1482" t="s">
        <v>111</v>
      </c>
      <c r="E1482" t="s">
        <v>225</v>
      </c>
      <c r="F1482" t="s">
        <v>403</v>
      </c>
      <c r="G1482">
        <v>7</v>
      </c>
      <c r="H1482" t="s">
        <v>140</v>
      </c>
      <c r="I1482">
        <v>3</v>
      </c>
      <c r="J1482">
        <v>2</v>
      </c>
      <c r="L1482" s="1015">
        <v>0.66666666666666663</v>
      </c>
      <c r="N1482">
        <v>1</v>
      </c>
      <c r="O1482">
        <v>0</v>
      </c>
      <c r="P1482">
        <v>0</v>
      </c>
      <c r="R1482">
        <v>-1</v>
      </c>
      <c r="S1482">
        <v>-1</v>
      </c>
    </row>
    <row r="1483" spans="1:19">
      <c r="A1483">
        <v>24</v>
      </c>
      <c r="B1483" t="s">
        <v>404</v>
      </c>
      <c r="C1483" t="s">
        <v>146</v>
      </c>
      <c r="D1483" t="s">
        <v>111</v>
      </c>
      <c r="E1483" t="s">
        <v>225</v>
      </c>
      <c r="F1483" t="s">
        <v>405</v>
      </c>
      <c r="G1483">
        <v>7</v>
      </c>
      <c r="H1483" t="s">
        <v>140</v>
      </c>
      <c r="I1483">
        <v>4</v>
      </c>
      <c r="J1483">
        <v>3</v>
      </c>
      <c r="L1483" s="1015">
        <v>0.75</v>
      </c>
      <c r="N1483">
        <v>1</v>
      </c>
      <c r="O1483">
        <v>0</v>
      </c>
      <c r="P1483">
        <v>0</v>
      </c>
      <c r="R1483">
        <v>-1</v>
      </c>
      <c r="S1483">
        <v>-1</v>
      </c>
    </row>
    <row r="1484" spans="1:19">
      <c r="A1484">
        <v>25</v>
      </c>
      <c r="B1484" t="s">
        <v>406</v>
      </c>
      <c r="C1484" t="s">
        <v>146</v>
      </c>
      <c r="D1484" t="s">
        <v>111</v>
      </c>
      <c r="E1484" t="s">
        <v>225</v>
      </c>
      <c r="F1484" t="s">
        <v>407</v>
      </c>
      <c r="G1484">
        <v>7</v>
      </c>
      <c r="H1484" t="s">
        <v>140</v>
      </c>
      <c r="I1484">
        <v>1</v>
      </c>
      <c r="J1484">
        <v>0</v>
      </c>
      <c r="L1484" s="1015">
        <v>0</v>
      </c>
      <c r="N1484">
        <v>0</v>
      </c>
      <c r="O1484">
        <v>0</v>
      </c>
      <c r="P1484" t="e">
        <v>#DIV/0!</v>
      </c>
      <c r="R1484">
        <v>0</v>
      </c>
      <c r="S1484">
        <v>0</v>
      </c>
    </row>
    <row r="1485" spans="1:19">
      <c r="A1485">
        <v>26</v>
      </c>
      <c r="B1485" t="s">
        <v>408</v>
      </c>
      <c r="C1485" t="s">
        <v>146</v>
      </c>
      <c r="D1485" t="s">
        <v>111</v>
      </c>
      <c r="E1485" t="s">
        <v>225</v>
      </c>
      <c r="F1485" t="s">
        <v>409</v>
      </c>
      <c r="G1485">
        <v>7</v>
      </c>
      <c r="H1485" t="s">
        <v>140</v>
      </c>
      <c r="I1485">
        <v>3</v>
      </c>
      <c r="J1485">
        <v>2</v>
      </c>
      <c r="L1485" s="1015">
        <v>0.66666666666666663</v>
      </c>
      <c r="N1485">
        <v>0</v>
      </c>
      <c r="O1485">
        <v>0</v>
      </c>
      <c r="P1485" t="e">
        <v>#DIV/0!</v>
      </c>
      <c r="R1485">
        <v>-2</v>
      </c>
      <c r="S1485">
        <v>0</v>
      </c>
    </row>
    <row r="1486" spans="1:19">
      <c r="A1486">
        <v>27</v>
      </c>
      <c r="B1486" t="s">
        <v>410</v>
      </c>
      <c r="C1486" t="s">
        <v>146</v>
      </c>
      <c r="D1486" t="s">
        <v>111</v>
      </c>
      <c r="E1486" t="s">
        <v>225</v>
      </c>
      <c r="F1486" t="s">
        <v>411</v>
      </c>
      <c r="G1486">
        <v>7</v>
      </c>
      <c r="H1486" t="s">
        <v>140</v>
      </c>
      <c r="I1486">
        <v>2</v>
      </c>
      <c r="J1486">
        <v>1</v>
      </c>
      <c r="L1486" s="1015">
        <v>0.5</v>
      </c>
      <c r="N1486">
        <v>0</v>
      </c>
      <c r="O1486">
        <v>0</v>
      </c>
      <c r="P1486" t="e">
        <v>#DIV/0!</v>
      </c>
      <c r="R1486">
        <v>-1</v>
      </c>
      <c r="S1486">
        <v>0</v>
      </c>
    </row>
    <row r="1487" spans="1:19">
      <c r="A1487">
        <v>28</v>
      </c>
      <c r="B1487" t="s">
        <v>412</v>
      </c>
      <c r="C1487" t="s">
        <v>146</v>
      </c>
      <c r="D1487" t="s">
        <v>111</v>
      </c>
      <c r="E1487" t="s">
        <v>225</v>
      </c>
      <c r="F1487" t="s">
        <v>413</v>
      </c>
      <c r="G1487">
        <v>7</v>
      </c>
      <c r="H1487" t="s">
        <v>140</v>
      </c>
      <c r="I1487">
        <v>2</v>
      </c>
      <c r="J1487">
        <v>2</v>
      </c>
      <c r="L1487" s="1015">
        <v>1</v>
      </c>
      <c r="N1487">
        <v>1</v>
      </c>
      <c r="O1487">
        <v>0</v>
      </c>
      <c r="P1487">
        <v>0</v>
      </c>
      <c r="R1487">
        <v>-1</v>
      </c>
      <c r="S1487">
        <v>-1</v>
      </c>
    </row>
    <row r="1488" spans="1:19">
      <c r="A1488">
        <v>29</v>
      </c>
      <c r="B1488" t="s">
        <v>414</v>
      </c>
      <c r="C1488" t="s">
        <v>146</v>
      </c>
      <c r="D1488" t="s">
        <v>111</v>
      </c>
      <c r="E1488" t="s">
        <v>225</v>
      </c>
      <c r="F1488" t="s">
        <v>415</v>
      </c>
      <c r="G1488">
        <v>7</v>
      </c>
      <c r="H1488" t="s">
        <v>140</v>
      </c>
      <c r="I1488">
        <v>1</v>
      </c>
      <c r="J1488">
        <v>1</v>
      </c>
      <c r="L1488" s="1015">
        <v>1</v>
      </c>
      <c r="N1488">
        <v>0</v>
      </c>
      <c r="O1488">
        <v>0</v>
      </c>
      <c r="P1488" t="e">
        <v>#DIV/0!</v>
      </c>
      <c r="R1488">
        <v>0</v>
      </c>
      <c r="S1488">
        <v>0</v>
      </c>
    </row>
    <row r="1489" spans="1:19">
      <c r="A1489">
        <v>30</v>
      </c>
      <c r="B1489" t="s">
        <v>416</v>
      </c>
      <c r="C1489" t="s">
        <v>146</v>
      </c>
      <c r="D1489" t="s">
        <v>111</v>
      </c>
      <c r="E1489" t="s">
        <v>225</v>
      </c>
      <c r="F1489" t="s">
        <v>417</v>
      </c>
      <c r="G1489">
        <v>7</v>
      </c>
      <c r="H1489" t="s">
        <v>140</v>
      </c>
      <c r="I1489">
        <v>12</v>
      </c>
      <c r="J1489">
        <v>7</v>
      </c>
      <c r="L1489" s="1015">
        <v>0.58333333333333337</v>
      </c>
      <c r="N1489">
        <v>1</v>
      </c>
      <c r="O1489">
        <v>0</v>
      </c>
      <c r="P1489">
        <v>0</v>
      </c>
      <c r="R1489">
        <v>-4</v>
      </c>
      <c r="S1489">
        <v>-1</v>
      </c>
    </row>
    <row r="1490" spans="1:19">
      <c r="A1490">
        <v>31</v>
      </c>
      <c r="B1490" t="s">
        <v>418</v>
      </c>
      <c r="C1490" t="s">
        <v>146</v>
      </c>
      <c r="D1490" t="s">
        <v>111</v>
      </c>
      <c r="E1490" t="s">
        <v>225</v>
      </c>
      <c r="F1490" t="s">
        <v>419</v>
      </c>
      <c r="G1490">
        <v>7</v>
      </c>
      <c r="H1490" t="s">
        <v>140</v>
      </c>
      <c r="I1490">
        <v>12</v>
      </c>
      <c r="J1490">
        <v>7</v>
      </c>
      <c r="L1490" s="1015">
        <v>0.58333333333333337</v>
      </c>
      <c r="N1490">
        <v>1</v>
      </c>
      <c r="O1490">
        <v>0</v>
      </c>
      <c r="P1490">
        <v>0</v>
      </c>
      <c r="R1490">
        <v>-4</v>
      </c>
      <c r="S1490">
        <v>-1</v>
      </c>
    </row>
    <row r="1491" spans="1:19">
      <c r="A1491">
        <v>32</v>
      </c>
      <c r="B1491" t="s">
        <v>420</v>
      </c>
      <c r="C1491" t="s">
        <v>146</v>
      </c>
      <c r="D1491" t="s">
        <v>111</v>
      </c>
      <c r="E1491" t="s">
        <v>225</v>
      </c>
      <c r="F1491" t="s">
        <v>421</v>
      </c>
      <c r="G1491">
        <v>7</v>
      </c>
      <c r="H1491" t="s">
        <v>140</v>
      </c>
      <c r="I1491">
        <v>3</v>
      </c>
      <c r="J1491">
        <v>2</v>
      </c>
      <c r="L1491" s="1015">
        <v>0.66666666666666663</v>
      </c>
      <c r="N1491">
        <v>1</v>
      </c>
      <c r="O1491">
        <v>0</v>
      </c>
      <c r="P1491">
        <v>0</v>
      </c>
      <c r="R1491">
        <v>-2</v>
      </c>
      <c r="S1491">
        <v>-1</v>
      </c>
    </row>
    <row r="1492" spans="1:19">
      <c r="A1492">
        <v>33</v>
      </c>
      <c r="B1492" t="s">
        <v>422</v>
      </c>
      <c r="C1492" t="s">
        <v>146</v>
      </c>
      <c r="D1492" t="s">
        <v>111</v>
      </c>
      <c r="E1492" t="s">
        <v>225</v>
      </c>
      <c r="F1492" t="s">
        <v>423</v>
      </c>
      <c r="G1492">
        <v>7</v>
      </c>
      <c r="H1492" t="s">
        <v>140</v>
      </c>
      <c r="I1492">
        <v>1</v>
      </c>
      <c r="J1492">
        <v>1</v>
      </c>
      <c r="L1492" s="1015">
        <v>1</v>
      </c>
      <c r="N1492">
        <v>0</v>
      </c>
      <c r="O1492">
        <v>0</v>
      </c>
      <c r="P1492" t="e">
        <v>#DIV/0!</v>
      </c>
      <c r="R1492" t="e">
        <v>#REF!</v>
      </c>
      <c r="S1492">
        <v>0</v>
      </c>
    </row>
    <row r="1493" spans="1:19">
      <c r="A1493">
        <v>34</v>
      </c>
      <c r="B1493" t="s">
        <v>424</v>
      </c>
      <c r="C1493" t="s">
        <v>146</v>
      </c>
      <c r="D1493" t="s">
        <v>111</v>
      </c>
      <c r="E1493" t="s">
        <v>225</v>
      </c>
      <c r="F1493" t="s">
        <v>425</v>
      </c>
      <c r="G1493">
        <v>7</v>
      </c>
      <c r="H1493" t="s">
        <v>140</v>
      </c>
      <c r="I1493">
        <v>2</v>
      </c>
      <c r="J1493">
        <v>1</v>
      </c>
      <c r="L1493" s="1015">
        <v>0.5</v>
      </c>
      <c r="N1493">
        <v>0</v>
      </c>
      <c r="O1493">
        <v>0</v>
      </c>
      <c r="P1493" t="e">
        <v>#DIV/0!</v>
      </c>
      <c r="R1493">
        <v>-1</v>
      </c>
      <c r="S1493">
        <v>0</v>
      </c>
    </row>
    <row r="1494" spans="1:19">
      <c r="A1494">
        <v>35</v>
      </c>
      <c r="B1494" t="s">
        <v>426</v>
      </c>
      <c r="C1494" t="s">
        <v>146</v>
      </c>
      <c r="D1494" t="s">
        <v>111</v>
      </c>
      <c r="E1494" t="s">
        <v>225</v>
      </c>
      <c r="F1494" t="s">
        <v>427</v>
      </c>
      <c r="G1494">
        <v>7</v>
      </c>
      <c r="H1494" t="s">
        <v>140</v>
      </c>
      <c r="I1494">
        <v>1</v>
      </c>
      <c r="J1494">
        <v>0</v>
      </c>
      <c r="L1494" s="1015">
        <v>0</v>
      </c>
      <c r="N1494">
        <v>0</v>
      </c>
      <c r="O1494">
        <v>0</v>
      </c>
      <c r="P1494" t="e">
        <v>#DIV/0!</v>
      </c>
      <c r="R1494">
        <v>0</v>
      </c>
      <c r="S1494">
        <v>0</v>
      </c>
    </row>
    <row r="1495" spans="1:19">
      <c r="A1495">
        <v>36</v>
      </c>
      <c r="B1495" t="s">
        <v>428</v>
      </c>
      <c r="C1495" t="s">
        <v>146</v>
      </c>
      <c r="D1495" t="s">
        <v>111</v>
      </c>
      <c r="E1495" t="s">
        <v>225</v>
      </c>
      <c r="F1495" t="s">
        <v>429</v>
      </c>
      <c r="G1495">
        <v>7</v>
      </c>
      <c r="H1495" t="s">
        <v>140</v>
      </c>
      <c r="I1495">
        <v>2</v>
      </c>
      <c r="J1495">
        <v>0</v>
      </c>
      <c r="L1495" s="1015">
        <v>0</v>
      </c>
      <c r="N1495">
        <v>0</v>
      </c>
      <c r="O1495">
        <v>0</v>
      </c>
      <c r="P1495" t="e">
        <v>#DIV/0!</v>
      </c>
      <c r="R1495">
        <v>0</v>
      </c>
      <c r="S1495">
        <v>0</v>
      </c>
    </row>
    <row r="1496" spans="1:19">
      <c r="A1496">
        <v>37</v>
      </c>
      <c r="B1496" t="s">
        <v>430</v>
      </c>
      <c r="C1496" t="s">
        <v>146</v>
      </c>
      <c r="D1496" t="s">
        <v>111</v>
      </c>
      <c r="E1496" t="s">
        <v>225</v>
      </c>
      <c r="F1496" t="s">
        <v>431</v>
      </c>
      <c r="G1496">
        <v>7</v>
      </c>
      <c r="H1496" t="s">
        <v>140</v>
      </c>
      <c r="I1496">
        <v>2</v>
      </c>
      <c r="J1496">
        <v>1</v>
      </c>
      <c r="L1496" s="1015">
        <v>0.5</v>
      </c>
      <c r="N1496">
        <v>0</v>
      </c>
      <c r="O1496">
        <v>0</v>
      </c>
      <c r="P1496" t="e">
        <v>#DIV/0!</v>
      </c>
      <c r="R1496">
        <v>0</v>
      </c>
      <c r="S1496">
        <v>0</v>
      </c>
    </row>
    <row r="1497" spans="1:19">
      <c r="A1497">
        <v>38</v>
      </c>
      <c r="B1497" t="s">
        <v>432</v>
      </c>
      <c r="C1497" t="s">
        <v>146</v>
      </c>
      <c r="D1497" t="s">
        <v>111</v>
      </c>
      <c r="E1497" t="s">
        <v>225</v>
      </c>
      <c r="F1497" t="s">
        <v>433</v>
      </c>
      <c r="G1497">
        <v>7</v>
      </c>
      <c r="H1497" t="s">
        <v>140</v>
      </c>
      <c r="I1497">
        <v>1</v>
      </c>
      <c r="J1497">
        <v>1</v>
      </c>
      <c r="L1497" s="1015">
        <v>1</v>
      </c>
      <c r="N1497">
        <v>0</v>
      </c>
      <c r="O1497">
        <v>0</v>
      </c>
      <c r="P1497" t="e">
        <v>#DIV/0!</v>
      </c>
      <c r="R1497">
        <v>-1</v>
      </c>
      <c r="S1497">
        <v>0</v>
      </c>
    </row>
    <row r="1498" spans="1:19">
      <c r="A1498">
        <v>39</v>
      </c>
      <c r="B1498" t="s">
        <v>434</v>
      </c>
      <c r="C1498" t="s">
        <v>146</v>
      </c>
      <c r="D1498" t="s">
        <v>111</v>
      </c>
      <c r="E1498" t="s">
        <v>225</v>
      </c>
      <c r="F1498" t="s">
        <v>435</v>
      </c>
      <c r="G1498">
        <v>7</v>
      </c>
      <c r="H1498" t="s">
        <v>140</v>
      </c>
      <c r="I1498">
        <v>12</v>
      </c>
      <c r="J1498">
        <v>7</v>
      </c>
      <c r="L1498" s="1015">
        <v>0.58333333333333337</v>
      </c>
      <c r="N1498">
        <v>1</v>
      </c>
      <c r="O1498">
        <v>0</v>
      </c>
      <c r="P1498">
        <v>0</v>
      </c>
      <c r="R1498">
        <v>-4</v>
      </c>
      <c r="S1498">
        <v>-1</v>
      </c>
    </row>
    <row r="1499" spans="1:19">
      <c r="A1499">
        <v>40</v>
      </c>
      <c r="B1499" t="s">
        <v>436</v>
      </c>
      <c r="C1499" t="s">
        <v>146</v>
      </c>
      <c r="D1499" t="s">
        <v>111</v>
      </c>
      <c r="E1499" t="s">
        <v>225</v>
      </c>
      <c r="F1499" t="s">
        <v>437</v>
      </c>
      <c r="G1499">
        <v>7</v>
      </c>
      <c r="H1499" t="s">
        <v>140</v>
      </c>
      <c r="I1499">
        <v>12</v>
      </c>
      <c r="J1499">
        <v>7</v>
      </c>
      <c r="L1499" s="1015">
        <v>0.58333333333333337</v>
      </c>
      <c r="N1499">
        <v>1</v>
      </c>
      <c r="O1499">
        <v>0</v>
      </c>
      <c r="P1499">
        <v>0</v>
      </c>
      <c r="R1499">
        <v>-4</v>
      </c>
      <c r="S1499">
        <v>-1</v>
      </c>
    </row>
    <row r="1500" spans="1:19">
      <c r="A1500">
        <v>41</v>
      </c>
      <c r="B1500" t="s">
        <v>438</v>
      </c>
      <c r="C1500" t="s">
        <v>146</v>
      </c>
      <c r="D1500" t="s">
        <v>111</v>
      </c>
      <c r="E1500" t="s">
        <v>225</v>
      </c>
      <c r="F1500" t="s">
        <v>439</v>
      </c>
      <c r="G1500">
        <v>7</v>
      </c>
      <c r="H1500" t="s">
        <v>140</v>
      </c>
      <c r="I1500">
        <v>3</v>
      </c>
      <c r="J1500">
        <v>2</v>
      </c>
      <c r="L1500" s="1015">
        <v>0.66666666666666663</v>
      </c>
      <c r="N1500">
        <v>1</v>
      </c>
      <c r="O1500">
        <v>0</v>
      </c>
      <c r="P1500">
        <v>0</v>
      </c>
      <c r="R1500">
        <v>-2</v>
      </c>
      <c r="S1500">
        <v>-1</v>
      </c>
    </row>
    <row r="1501" spans="1:19">
      <c r="A1501">
        <v>42</v>
      </c>
      <c r="B1501" t="s">
        <v>440</v>
      </c>
      <c r="C1501" t="s">
        <v>146</v>
      </c>
      <c r="D1501" t="s">
        <v>111</v>
      </c>
      <c r="E1501" t="s">
        <v>225</v>
      </c>
      <c r="F1501" t="s">
        <v>441</v>
      </c>
      <c r="G1501">
        <v>7</v>
      </c>
      <c r="H1501" t="s">
        <v>140</v>
      </c>
      <c r="I1501">
        <v>9</v>
      </c>
      <c r="J1501">
        <v>6</v>
      </c>
      <c r="L1501" s="1015">
        <v>0.66666666666666663</v>
      </c>
      <c r="N1501">
        <v>1</v>
      </c>
      <c r="O1501">
        <v>0</v>
      </c>
      <c r="P1501">
        <v>0</v>
      </c>
      <c r="R1501">
        <v>-4</v>
      </c>
      <c r="S1501">
        <v>-1</v>
      </c>
    </row>
    <row r="1502" spans="1:19">
      <c r="A1502">
        <v>43</v>
      </c>
      <c r="B1502" t="s">
        <v>442</v>
      </c>
      <c r="C1502" t="s">
        <v>146</v>
      </c>
      <c r="D1502" t="s">
        <v>111</v>
      </c>
      <c r="E1502" t="s">
        <v>225</v>
      </c>
      <c r="F1502" t="s">
        <v>443</v>
      </c>
      <c r="G1502">
        <v>7</v>
      </c>
      <c r="H1502" t="s">
        <v>140</v>
      </c>
      <c r="I1502">
        <v>9</v>
      </c>
      <c r="J1502">
        <v>6</v>
      </c>
      <c r="L1502" s="1015">
        <v>0.66666666666666663</v>
      </c>
      <c r="N1502">
        <v>1</v>
      </c>
      <c r="O1502">
        <v>0</v>
      </c>
      <c r="P1502">
        <v>0</v>
      </c>
      <c r="R1502">
        <v>-4</v>
      </c>
      <c r="S1502">
        <v>-1</v>
      </c>
    </row>
    <row r="1503" spans="1:19">
      <c r="A1503">
        <v>1</v>
      </c>
      <c r="B1503" t="s">
        <v>358</v>
      </c>
      <c r="C1503" t="s">
        <v>146</v>
      </c>
      <c r="D1503" t="s">
        <v>111</v>
      </c>
      <c r="E1503" t="s">
        <v>225</v>
      </c>
      <c r="F1503" t="s">
        <v>359</v>
      </c>
      <c r="G1503">
        <v>8</v>
      </c>
      <c r="H1503" t="s">
        <v>141</v>
      </c>
      <c r="I1503">
        <v>12</v>
      </c>
      <c r="J1503">
        <v>8</v>
      </c>
      <c r="L1503" s="1015">
        <v>0.66666666666666663</v>
      </c>
      <c r="N1503">
        <v>1</v>
      </c>
      <c r="O1503">
        <v>0</v>
      </c>
      <c r="P1503">
        <v>0</v>
      </c>
      <c r="R1503">
        <v>-5</v>
      </c>
      <c r="S1503">
        <v>-1</v>
      </c>
    </row>
    <row r="1504" spans="1:19">
      <c r="A1504">
        <v>2</v>
      </c>
      <c r="B1504" t="s">
        <v>360</v>
      </c>
      <c r="C1504" t="s">
        <v>146</v>
      </c>
      <c r="D1504" t="s">
        <v>111</v>
      </c>
      <c r="E1504" t="s">
        <v>225</v>
      </c>
      <c r="F1504" t="s">
        <v>361</v>
      </c>
      <c r="G1504">
        <v>8</v>
      </c>
      <c r="H1504" t="s">
        <v>141</v>
      </c>
      <c r="I1504">
        <v>1</v>
      </c>
      <c r="J1504">
        <v>1</v>
      </c>
      <c r="L1504" s="1015">
        <v>1</v>
      </c>
      <c r="N1504">
        <v>0</v>
      </c>
      <c r="O1504">
        <v>0</v>
      </c>
      <c r="P1504" t="e">
        <v>#DIV/0!</v>
      </c>
      <c r="R1504">
        <v>0</v>
      </c>
      <c r="S1504">
        <v>0</v>
      </c>
    </row>
    <row r="1505" spans="1:19">
      <c r="A1505">
        <v>3</v>
      </c>
      <c r="B1505" t="s">
        <v>362</v>
      </c>
      <c r="C1505" t="s">
        <v>146</v>
      </c>
      <c r="D1505" t="s">
        <v>111</v>
      </c>
      <c r="E1505" t="s">
        <v>225</v>
      </c>
      <c r="F1505" t="s">
        <v>363</v>
      </c>
      <c r="G1505">
        <v>8</v>
      </c>
      <c r="H1505" t="s">
        <v>141</v>
      </c>
      <c r="I1505">
        <v>1</v>
      </c>
      <c r="J1505">
        <v>0</v>
      </c>
      <c r="L1505" s="1015">
        <v>0</v>
      </c>
      <c r="N1505">
        <v>0</v>
      </c>
      <c r="O1505">
        <v>0</v>
      </c>
      <c r="P1505" t="e">
        <v>#DIV/0!</v>
      </c>
      <c r="R1505">
        <v>0</v>
      </c>
      <c r="S1505">
        <v>0</v>
      </c>
    </row>
    <row r="1506" spans="1:19">
      <c r="A1506">
        <v>4</v>
      </c>
      <c r="B1506" t="s">
        <v>364</v>
      </c>
      <c r="C1506" t="s">
        <v>146</v>
      </c>
      <c r="D1506" t="s">
        <v>111</v>
      </c>
      <c r="E1506" t="s">
        <v>225</v>
      </c>
      <c r="F1506" t="s">
        <v>365</v>
      </c>
      <c r="G1506">
        <v>8</v>
      </c>
      <c r="H1506" t="s">
        <v>141</v>
      </c>
      <c r="I1506">
        <v>1</v>
      </c>
      <c r="J1506">
        <v>1</v>
      </c>
      <c r="L1506" s="1015">
        <v>1</v>
      </c>
      <c r="N1506">
        <v>0</v>
      </c>
      <c r="O1506">
        <v>0</v>
      </c>
      <c r="P1506" t="e">
        <v>#DIV/0!</v>
      </c>
      <c r="R1506">
        <v>-1</v>
      </c>
      <c r="S1506">
        <v>0</v>
      </c>
    </row>
    <row r="1507" spans="1:19">
      <c r="A1507">
        <v>5</v>
      </c>
      <c r="B1507" t="s">
        <v>366</v>
      </c>
      <c r="C1507" t="s">
        <v>146</v>
      </c>
      <c r="D1507" t="s">
        <v>111</v>
      </c>
      <c r="E1507" t="s">
        <v>225</v>
      </c>
      <c r="F1507" t="s">
        <v>367</v>
      </c>
      <c r="G1507">
        <v>8</v>
      </c>
      <c r="H1507" t="s">
        <v>141</v>
      </c>
      <c r="I1507">
        <v>1</v>
      </c>
      <c r="J1507">
        <v>0</v>
      </c>
      <c r="L1507" s="1015">
        <v>0</v>
      </c>
      <c r="N1507">
        <v>0</v>
      </c>
      <c r="O1507">
        <v>0</v>
      </c>
      <c r="P1507" t="e">
        <v>#DIV/0!</v>
      </c>
      <c r="R1507">
        <v>0</v>
      </c>
      <c r="S1507">
        <v>0</v>
      </c>
    </row>
    <row r="1508" spans="1:19">
      <c r="A1508">
        <v>6</v>
      </c>
      <c r="B1508" t="s">
        <v>368</v>
      </c>
      <c r="C1508" t="s">
        <v>146</v>
      </c>
      <c r="D1508" t="s">
        <v>111</v>
      </c>
      <c r="E1508" t="s">
        <v>225</v>
      </c>
      <c r="F1508" t="s">
        <v>369</v>
      </c>
      <c r="G1508">
        <v>8</v>
      </c>
      <c r="H1508" t="s">
        <v>141</v>
      </c>
      <c r="I1508">
        <v>1</v>
      </c>
      <c r="J1508">
        <v>1</v>
      </c>
      <c r="L1508" s="1015">
        <v>1</v>
      </c>
      <c r="N1508">
        <v>0</v>
      </c>
      <c r="O1508">
        <v>0</v>
      </c>
      <c r="P1508" t="e">
        <v>#DIV/0!</v>
      </c>
      <c r="R1508">
        <v>0</v>
      </c>
      <c r="S1508">
        <v>0</v>
      </c>
    </row>
    <row r="1509" spans="1:19">
      <c r="A1509">
        <v>7</v>
      </c>
      <c r="B1509" t="s">
        <v>370</v>
      </c>
      <c r="C1509" t="s">
        <v>146</v>
      </c>
      <c r="D1509" t="s">
        <v>111</v>
      </c>
      <c r="E1509" t="s">
        <v>225</v>
      </c>
      <c r="F1509" t="s">
        <v>371</v>
      </c>
      <c r="G1509">
        <v>8</v>
      </c>
      <c r="H1509" t="s">
        <v>141</v>
      </c>
      <c r="I1509">
        <v>3</v>
      </c>
      <c r="J1509">
        <v>2</v>
      </c>
      <c r="L1509" s="1015">
        <v>0.66666666666666663</v>
      </c>
      <c r="N1509">
        <v>1</v>
      </c>
      <c r="O1509">
        <v>0</v>
      </c>
      <c r="P1509">
        <v>0</v>
      </c>
      <c r="R1509">
        <v>-2</v>
      </c>
      <c r="S1509">
        <v>-1</v>
      </c>
    </row>
    <row r="1510" spans="1:19">
      <c r="A1510">
        <v>8</v>
      </c>
      <c r="B1510" t="s">
        <v>372</v>
      </c>
      <c r="C1510" t="s">
        <v>146</v>
      </c>
      <c r="D1510" t="s">
        <v>111</v>
      </c>
      <c r="E1510" t="s">
        <v>225</v>
      </c>
      <c r="F1510" t="s">
        <v>373</v>
      </c>
      <c r="G1510">
        <v>8</v>
      </c>
      <c r="H1510" t="s">
        <v>141</v>
      </c>
      <c r="I1510">
        <v>2</v>
      </c>
      <c r="J1510">
        <v>1</v>
      </c>
      <c r="L1510" s="1015">
        <v>0.5</v>
      </c>
      <c r="N1510">
        <v>0</v>
      </c>
      <c r="O1510">
        <v>0</v>
      </c>
      <c r="P1510" t="e">
        <v>#DIV/0!</v>
      </c>
      <c r="R1510">
        <v>-1</v>
      </c>
      <c r="S1510">
        <v>0</v>
      </c>
    </row>
    <row r="1511" spans="1:19">
      <c r="A1511">
        <v>9</v>
      </c>
      <c r="B1511" t="s">
        <v>374</v>
      </c>
      <c r="C1511" t="s">
        <v>146</v>
      </c>
      <c r="D1511" t="s">
        <v>111</v>
      </c>
      <c r="E1511" t="s">
        <v>225</v>
      </c>
      <c r="F1511" t="s">
        <v>375</v>
      </c>
      <c r="G1511">
        <v>8</v>
      </c>
      <c r="H1511" t="s">
        <v>141</v>
      </c>
      <c r="I1511">
        <v>1</v>
      </c>
      <c r="J1511">
        <v>0</v>
      </c>
      <c r="L1511" s="1015">
        <v>0</v>
      </c>
      <c r="N1511">
        <v>0</v>
      </c>
      <c r="O1511">
        <v>0</v>
      </c>
      <c r="P1511" t="e">
        <v>#DIV/0!</v>
      </c>
      <c r="R1511">
        <v>0</v>
      </c>
      <c r="S1511">
        <v>0</v>
      </c>
    </row>
    <row r="1512" spans="1:19">
      <c r="A1512">
        <v>10</v>
      </c>
      <c r="B1512" t="s">
        <v>376</v>
      </c>
      <c r="C1512" t="s">
        <v>146</v>
      </c>
      <c r="D1512" t="s">
        <v>111</v>
      </c>
      <c r="E1512" t="s">
        <v>225</v>
      </c>
      <c r="F1512" t="s">
        <v>377</v>
      </c>
      <c r="G1512">
        <v>8</v>
      </c>
      <c r="H1512" t="s">
        <v>141</v>
      </c>
      <c r="I1512">
        <v>1</v>
      </c>
      <c r="J1512">
        <v>1</v>
      </c>
      <c r="L1512" s="1015">
        <v>1</v>
      </c>
      <c r="N1512">
        <v>0</v>
      </c>
      <c r="O1512">
        <v>0</v>
      </c>
      <c r="P1512" t="e">
        <v>#DIV/0!</v>
      </c>
      <c r="R1512">
        <v>-1</v>
      </c>
      <c r="S1512">
        <v>0</v>
      </c>
    </row>
    <row r="1513" spans="1:19">
      <c r="A1513">
        <v>11</v>
      </c>
      <c r="B1513" t="s">
        <v>378</v>
      </c>
      <c r="C1513" t="s">
        <v>146</v>
      </c>
      <c r="D1513" t="s">
        <v>111</v>
      </c>
      <c r="E1513" t="s">
        <v>225</v>
      </c>
      <c r="F1513" t="s">
        <v>379</v>
      </c>
      <c r="G1513">
        <v>8</v>
      </c>
      <c r="H1513" t="s">
        <v>141</v>
      </c>
      <c r="I1513">
        <v>1</v>
      </c>
      <c r="J1513">
        <v>0</v>
      </c>
      <c r="L1513" s="1015">
        <v>0</v>
      </c>
      <c r="N1513">
        <v>0</v>
      </c>
      <c r="O1513">
        <v>0</v>
      </c>
      <c r="P1513" t="e">
        <v>#DIV/0!</v>
      </c>
      <c r="R1513">
        <v>0</v>
      </c>
      <c r="S1513">
        <v>0</v>
      </c>
    </row>
    <row r="1514" spans="1:19">
      <c r="A1514">
        <v>12</v>
      </c>
      <c r="B1514" t="s">
        <v>380</v>
      </c>
      <c r="C1514" t="s">
        <v>146</v>
      </c>
      <c r="D1514" t="s">
        <v>111</v>
      </c>
      <c r="E1514" t="s">
        <v>225</v>
      </c>
      <c r="F1514" t="s">
        <v>381</v>
      </c>
      <c r="G1514">
        <v>8</v>
      </c>
      <c r="H1514" t="s">
        <v>141</v>
      </c>
      <c r="I1514">
        <v>1</v>
      </c>
      <c r="J1514">
        <v>0</v>
      </c>
      <c r="L1514" s="1015">
        <v>0</v>
      </c>
      <c r="N1514">
        <v>0</v>
      </c>
      <c r="O1514">
        <v>0</v>
      </c>
      <c r="P1514" t="e">
        <v>#DIV/0!</v>
      </c>
      <c r="R1514">
        <v>0</v>
      </c>
      <c r="S1514">
        <v>0</v>
      </c>
    </row>
    <row r="1515" spans="1:19">
      <c r="A1515">
        <v>13</v>
      </c>
      <c r="B1515" t="s">
        <v>382</v>
      </c>
      <c r="C1515" t="s">
        <v>146</v>
      </c>
      <c r="D1515" t="s">
        <v>111</v>
      </c>
      <c r="E1515" t="s">
        <v>225</v>
      </c>
      <c r="F1515" t="s">
        <v>383</v>
      </c>
      <c r="G1515">
        <v>8</v>
      </c>
      <c r="H1515" t="s">
        <v>141</v>
      </c>
      <c r="I1515">
        <v>1</v>
      </c>
      <c r="J1515">
        <v>1</v>
      </c>
      <c r="L1515" s="1015">
        <v>1</v>
      </c>
      <c r="N1515">
        <v>1</v>
      </c>
      <c r="O1515">
        <v>0</v>
      </c>
      <c r="P1515">
        <v>0</v>
      </c>
      <c r="R1515">
        <v>-1</v>
      </c>
      <c r="S1515">
        <v>-1</v>
      </c>
    </row>
    <row r="1516" spans="1:19">
      <c r="A1516">
        <v>14</v>
      </c>
      <c r="B1516" t="s">
        <v>384</v>
      </c>
      <c r="C1516" t="s">
        <v>146</v>
      </c>
      <c r="D1516" t="s">
        <v>111</v>
      </c>
      <c r="E1516" t="s">
        <v>225</v>
      </c>
      <c r="F1516" t="s">
        <v>385</v>
      </c>
      <c r="G1516">
        <v>8</v>
      </c>
      <c r="H1516" t="s">
        <v>141</v>
      </c>
      <c r="I1516">
        <v>1</v>
      </c>
      <c r="J1516">
        <v>0</v>
      </c>
      <c r="L1516" s="1015">
        <v>0</v>
      </c>
      <c r="N1516">
        <v>0</v>
      </c>
      <c r="O1516">
        <v>0</v>
      </c>
      <c r="P1516" t="e">
        <v>#DIV/0!</v>
      </c>
      <c r="R1516">
        <v>0</v>
      </c>
      <c r="S1516">
        <v>0</v>
      </c>
    </row>
    <row r="1517" spans="1:19">
      <c r="A1517">
        <v>15</v>
      </c>
      <c r="B1517" t="s">
        <v>386</v>
      </c>
      <c r="C1517" t="s">
        <v>146</v>
      </c>
      <c r="D1517" t="s">
        <v>111</v>
      </c>
      <c r="E1517" t="s">
        <v>225</v>
      </c>
      <c r="F1517" t="s">
        <v>387</v>
      </c>
      <c r="G1517">
        <v>8</v>
      </c>
      <c r="H1517" t="s">
        <v>141</v>
      </c>
      <c r="I1517">
        <v>1</v>
      </c>
      <c r="J1517">
        <v>1</v>
      </c>
      <c r="L1517" s="1015">
        <v>1</v>
      </c>
      <c r="N1517">
        <v>0</v>
      </c>
      <c r="O1517">
        <v>0</v>
      </c>
      <c r="P1517" t="e">
        <v>#DIV/0!</v>
      </c>
      <c r="R1517">
        <v>-1</v>
      </c>
      <c r="S1517">
        <v>0</v>
      </c>
    </row>
    <row r="1518" spans="1:19">
      <c r="A1518">
        <v>16</v>
      </c>
      <c r="B1518" t="s">
        <v>388</v>
      </c>
      <c r="C1518" t="s">
        <v>146</v>
      </c>
      <c r="D1518" t="s">
        <v>111</v>
      </c>
      <c r="E1518" t="s">
        <v>225</v>
      </c>
      <c r="F1518" t="s">
        <v>389</v>
      </c>
      <c r="G1518">
        <v>8</v>
      </c>
      <c r="H1518" t="s">
        <v>141</v>
      </c>
      <c r="I1518">
        <v>4</v>
      </c>
      <c r="J1518">
        <v>3</v>
      </c>
      <c r="L1518" s="1015">
        <v>0.75</v>
      </c>
      <c r="N1518">
        <v>0</v>
      </c>
      <c r="O1518">
        <v>0</v>
      </c>
      <c r="P1518" t="e">
        <v>#DIV/0!</v>
      </c>
      <c r="R1518">
        <v>-2</v>
      </c>
      <c r="S1518">
        <v>0</v>
      </c>
    </row>
    <row r="1519" spans="1:19">
      <c r="A1519">
        <v>17</v>
      </c>
      <c r="B1519" t="s">
        <v>390</v>
      </c>
      <c r="C1519" t="s">
        <v>146</v>
      </c>
      <c r="D1519" t="s">
        <v>111</v>
      </c>
      <c r="E1519" t="s">
        <v>225</v>
      </c>
      <c r="F1519" t="s">
        <v>391</v>
      </c>
      <c r="G1519">
        <v>8</v>
      </c>
      <c r="H1519" t="s">
        <v>141</v>
      </c>
      <c r="I1519">
        <v>2</v>
      </c>
      <c r="J1519">
        <v>1</v>
      </c>
      <c r="L1519" s="1015">
        <v>0.5</v>
      </c>
      <c r="N1519">
        <v>0</v>
      </c>
      <c r="O1519">
        <v>0</v>
      </c>
      <c r="P1519" t="e">
        <v>#DIV/0!</v>
      </c>
      <c r="R1519">
        <v>0</v>
      </c>
      <c r="S1519">
        <v>0</v>
      </c>
    </row>
    <row r="1520" spans="1:19">
      <c r="A1520">
        <v>18</v>
      </c>
      <c r="B1520" t="s">
        <v>392</v>
      </c>
      <c r="C1520" t="s">
        <v>146</v>
      </c>
      <c r="D1520" t="s">
        <v>111</v>
      </c>
      <c r="E1520" t="s">
        <v>225</v>
      </c>
      <c r="F1520" t="s">
        <v>393</v>
      </c>
      <c r="G1520">
        <v>8</v>
      </c>
      <c r="H1520" t="s">
        <v>141</v>
      </c>
      <c r="I1520">
        <v>12</v>
      </c>
      <c r="J1520">
        <v>8</v>
      </c>
      <c r="L1520" s="1015">
        <v>0.66666666666666663</v>
      </c>
      <c r="N1520">
        <v>1</v>
      </c>
      <c r="O1520">
        <v>0</v>
      </c>
      <c r="P1520">
        <v>0</v>
      </c>
      <c r="R1520">
        <v>-5</v>
      </c>
      <c r="S1520">
        <v>-1</v>
      </c>
    </row>
    <row r="1521" spans="1:19">
      <c r="A1521">
        <v>19</v>
      </c>
      <c r="B1521" t="s">
        <v>394</v>
      </c>
      <c r="C1521" t="s">
        <v>146</v>
      </c>
      <c r="D1521" t="s">
        <v>111</v>
      </c>
      <c r="E1521" t="s">
        <v>225</v>
      </c>
      <c r="F1521" t="s">
        <v>395</v>
      </c>
      <c r="G1521">
        <v>8</v>
      </c>
      <c r="H1521" t="s">
        <v>141</v>
      </c>
      <c r="I1521">
        <v>2</v>
      </c>
      <c r="J1521">
        <v>1</v>
      </c>
      <c r="L1521" s="1015">
        <v>0.5</v>
      </c>
      <c r="N1521">
        <v>0</v>
      </c>
      <c r="O1521">
        <v>0</v>
      </c>
      <c r="P1521" t="e">
        <v>#DIV/0!</v>
      </c>
      <c r="R1521">
        <v>-1</v>
      </c>
      <c r="S1521">
        <v>0</v>
      </c>
    </row>
    <row r="1522" spans="1:19">
      <c r="A1522">
        <v>20</v>
      </c>
      <c r="B1522" t="s">
        <v>396</v>
      </c>
      <c r="C1522" t="s">
        <v>146</v>
      </c>
      <c r="D1522" t="s">
        <v>111</v>
      </c>
      <c r="E1522" t="s">
        <v>225</v>
      </c>
      <c r="F1522" t="s">
        <v>397</v>
      </c>
      <c r="G1522">
        <v>8</v>
      </c>
      <c r="H1522" t="s">
        <v>141</v>
      </c>
      <c r="I1522">
        <v>2</v>
      </c>
      <c r="J1522">
        <v>1</v>
      </c>
      <c r="L1522" s="1015">
        <v>0.5</v>
      </c>
      <c r="N1522">
        <v>0</v>
      </c>
      <c r="O1522">
        <v>0</v>
      </c>
      <c r="P1522" t="e">
        <v>#DIV/0!</v>
      </c>
      <c r="R1522">
        <v>-1</v>
      </c>
      <c r="S1522">
        <v>0</v>
      </c>
    </row>
    <row r="1523" spans="1:19">
      <c r="A1523">
        <v>21</v>
      </c>
      <c r="B1523" t="s">
        <v>398</v>
      </c>
      <c r="C1523" t="s">
        <v>146</v>
      </c>
      <c r="D1523" t="s">
        <v>111</v>
      </c>
      <c r="E1523" t="s">
        <v>225</v>
      </c>
      <c r="F1523" t="s">
        <v>399</v>
      </c>
      <c r="G1523">
        <v>8</v>
      </c>
      <c r="H1523" t="s">
        <v>141</v>
      </c>
      <c r="I1523">
        <v>12</v>
      </c>
      <c r="J1523">
        <v>8</v>
      </c>
      <c r="L1523" s="1015">
        <v>0.66666666666666663</v>
      </c>
      <c r="N1523">
        <v>1</v>
      </c>
      <c r="O1523">
        <v>0</v>
      </c>
      <c r="P1523">
        <v>0</v>
      </c>
      <c r="R1523">
        <v>-5</v>
      </c>
      <c r="S1523">
        <v>-1</v>
      </c>
    </row>
    <row r="1524" spans="1:19">
      <c r="A1524">
        <v>22</v>
      </c>
      <c r="B1524" t="s">
        <v>400</v>
      </c>
      <c r="C1524" t="s">
        <v>146</v>
      </c>
      <c r="D1524" t="s">
        <v>111</v>
      </c>
      <c r="E1524" t="s">
        <v>225</v>
      </c>
      <c r="F1524" t="s">
        <v>401</v>
      </c>
      <c r="G1524">
        <v>8</v>
      </c>
      <c r="H1524" t="s">
        <v>141</v>
      </c>
      <c r="I1524">
        <v>3</v>
      </c>
      <c r="J1524">
        <v>2</v>
      </c>
      <c r="L1524" s="1015">
        <v>0.66666666666666663</v>
      </c>
      <c r="N1524">
        <v>0</v>
      </c>
      <c r="O1524">
        <v>0</v>
      </c>
      <c r="P1524" t="e">
        <v>#DIV/0!</v>
      </c>
      <c r="R1524">
        <v>-1</v>
      </c>
      <c r="S1524">
        <v>0</v>
      </c>
    </row>
    <row r="1525" spans="1:19">
      <c r="A1525">
        <v>23</v>
      </c>
      <c r="B1525" t="s">
        <v>402</v>
      </c>
      <c r="C1525" t="s">
        <v>146</v>
      </c>
      <c r="D1525" t="s">
        <v>111</v>
      </c>
      <c r="E1525" t="s">
        <v>225</v>
      </c>
      <c r="F1525" t="s">
        <v>403</v>
      </c>
      <c r="G1525">
        <v>8</v>
      </c>
      <c r="H1525" t="s">
        <v>141</v>
      </c>
      <c r="I1525">
        <v>3</v>
      </c>
      <c r="J1525">
        <v>2</v>
      </c>
      <c r="L1525" s="1015">
        <v>0.66666666666666663</v>
      </c>
      <c r="N1525">
        <v>0</v>
      </c>
      <c r="O1525">
        <v>0</v>
      </c>
      <c r="P1525" t="e">
        <v>#DIV/0!</v>
      </c>
      <c r="R1525">
        <v>-1</v>
      </c>
      <c r="S1525">
        <v>0</v>
      </c>
    </row>
    <row r="1526" spans="1:19">
      <c r="A1526">
        <v>24</v>
      </c>
      <c r="B1526" t="s">
        <v>404</v>
      </c>
      <c r="C1526" t="s">
        <v>146</v>
      </c>
      <c r="D1526" t="s">
        <v>111</v>
      </c>
      <c r="E1526" t="s">
        <v>225</v>
      </c>
      <c r="F1526" t="s">
        <v>405</v>
      </c>
      <c r="G1526">
        <v>8</v>
      </c>
      <c r="H1526" t="s">
        <v>141</v>
      </c>
      <c r="I1526">
        <v>4</v>
      </c>
      <c r="J1526">
        <v>3</v>
      </c>
      <c r="L1526" s="1015">
        <v>0.75</v>
      </c>
      <c r="N1526">
        <v>0</v>
      </c>
      <c r="O1526">
        <v>0</v>
      </c>
      <c r="P1526" t="e">
        <v>#DIV/0!</v>
      </c>
      <c r="R1526">
        <v>-1</v>
      </c>
      <c r="S1526">
        <v>0</v>
      </c>
    </row>
    <row r="1527" spans="1:19">
      <c r="A1527">
        <v>25</v>
      </c>
      <c r="B1527" t="s">
        <v>406</v>
      </c>
      <c r="C1527" t="s">
        <v>146</v>
      </c>
      <c r="D1527" t="s">
        <v>111</v>
      </c>
      <c r="E1527" t="s">
        <v>225</v>
      </c>
      <c r="F1527" t="s">
        <v>407</v>
      </c>
      <c r="G1527">
        <v>8</v>
      </c>
      <c r="H1527" t="s">
        <v>141</v>
      </c>
      <c r="I1527">
        <v>1</v>
      </c>
      <c r="J1527">
        <v>1</v>
      </c>
      <c r="L1527" s="1015">
        <v>1</v>
      </c>
      <c r="N1527">
        <v>1</v>
      </c>
      <c r="O1527">
        <v>0</v>
      </c>
      <c r="P1527">
        <v>0</v>
      </c>
      <c r="R1527">
        <v>-1</v>
      </c>
      <c r="S1527">
        <v>-1</v>
      </c>
    </row>
    <row r="1528" spans="1:19">
      <c r="A1528">
        <v>26</v>
      </c>
      <c r="B1528" t="s">
        <v>408</v>
      </c>
      <c r="C1528" t="s">
        <v>146</v>
      </c>
      <c r="D1528" t="s">
        <v>111</v>
      </c>
      <c r="E1528" t="s">
        <v>225</v>
      </c>
      <c r="F1528" t="s">
        <v>409</v>
      </c>
      <c r="G1528">
        <v>8</v>
      </c>
      <c r="H1528" t="s">
        <v>141</v>
      </c>
      <c r="I1528">
        <v>3</v>
      </c>
      <c r="J1528">
        <v>2</v>
      </c>
      <c r="L1528" s="1015">
        <v>0.66666666666666663</v>
      </c>
      <c r="N1528">
        <v>0</v>
      </c>
      <c r="O1528">
        <v>0</v>
      </c>
      <c r="P1528" t="e">
        <v>#DIV/0!</v>
      </c>
      <c r="R1528">
        <v>-2</v>
      </c>
      <c r="S1528">
        <v>0</v>
      </c>
    </row>
    <row r="1529" spans="1:19">
      <c r="A1529">
        <v>27</v>
      </c>
      <c r="B1529" t="s">
        <v>410</v>
      </c>
      <c r="C1529" t="s">
        <v>146</v>
      </c>
      <c r="D1529" t="s">
        <v>111</v>
      </c>
      <c r="E1529" t="s">
        <v>225</v>
      </c>
      <c r="F1529" t="s">
        <v>411</v>
      </c>
      <c r="G1529">
        <v>8</v>
      </c>
      <c r="H1529" t="s">
        <v>141</v>
      </c>
      <c r="I1529">
        <v>2</v>
      </c>
      <c r="J1529">
        <v>1</v>
      </c>
      <c r="L1529" s="1015">
        <v>0.5</v>
      </c>
      <c r="N1529">
        <v>0</v>
      </c>
      <c r="O1529">
        <v>0</v>
      </c>
      <c r="P1529" t="e">
        <v>#DIV/0!</v>
      </c>
      <c r="R1529">
        <v>-1</v>
      </c>
      <c r="S1529">
        <v>0</v>
      </c>
    </row>
    <row r="1530" spans="1:19">
      <c r="A1530">
        <v>28</v>
      </c>
      <c r="B1530" t="s">
        <v>412</v>
      </c>
      <c r="C1530" t="s">
        <v>146</v>
      </c>
      <c r="D1530" t="s">
        <v>111</v>
      </c>
      <c r="E1530" t="s">
        <v>225</v>
      </c>
      <c r="F1530" t="s">
        <v>413</v>
      </c>
      <c r="G1530">
        <v>8</v>
      </c>
      <c r="H1530" t="s">
        <v>141</v>
      </c>
      <c r="I1530">
        <v>2</v>
      </c>
      <c r="J1530">
        <v>2</v>
      </c>
      <c r="L1530" s="1015">
        <v>1</v>
      </c>
      <c r="N1530">
        <v>0</v>
      </c>
      <c r="O1530">
        <v>0</v>
      </c>
      <c r="P1530" t="e">
        <v>#DIV/0!</v>
      </c>
      <c r="R1530">
        <v>-1</v>
      </c>
      <c r="S1530">
        <v>0</v>
      </c>
    </row>
    <row r="1531" spans="1:19">
      <c r="A1531">
        <v>29</v>
      </c>
      <c r="B1531" t="s">
        <v>414</v>
      </c>
      <c r="C1531" t="s">
        <v>146</v>
      </c>
      <c r="D1531" t="s">
        <v>111</v>
      </c>
      <c r="E1531" t="s">
        <v>225</v>
      </c>
      <c r="F1531" t="s">
        <v>415</v>
      </c>
      <c r="G1531">
        <v>8</v>
      </c>
      <c r="H1531" t="s">
        <v>141</v>
      </c>
      <c r="I1531">
        <v>1</v>
      </c>
      <c r="J1531">
        <v>1</v>
      </c>
      <c r="L1531" s="1015">
        <v>1</v>
      </c>
      <c r="N1531">
        <v>0</v>
      </c>
      <c r="O1531">
        <v>0</v>
      </c>
      <c r="P1531" t="e">
        <v>#DIV/0!</v>
      </c>
      <c r="R1531">
        <v>0</v>
      </c>
      <c r="S1531">
        <v>0</v>
      </c>
    </row>
    <row r="1532" spans="1:19">
      <c r="A1532">
        <v>30</v>
      </c>
      <c r="B1532" t="s">
        <v>416</v>
      </c>
      <c r="C1532" t="s">
        <v>146</v>
      </c>
      <c r="D1532" t="s">
        <v>111</v>
      </c>
      <c r="E1532" t="s">
        <v>225</v>
      </c>
      <c r="F1532" t="s">
        <v>417</v>
      </c>
      <c r="G1532">
        <v>8</v>
      </c>
      <c r="H1532" t="s">
        <v>141</v>
      </c>
      <c r="I1532">
        <v>12</v>
      </c>
      <c r="J1532">
        <v>8</v>
      </c>
      <c r="L1532" s="1015">
        <v>0.66666666666666663</v>
      </c>
      <c r="N1532">
        <v>1</v>
      </c>
      <c r="O1532">
        <v>0</v>
      </c>
      <c r="P1532">
        <v>0</v>
      </c>
      <c r="R1532">
        <v>-5</v>
      </c>
      <c r="S1532">
        <v>-1</v>
      </c>
    </row>
    <row r="1533" spans="1:19">
      <c r="A1533">
        <v>31</v>
      </c>
      <c r="B1533" t="s">
        <v>418</v>
      </c>
      <c r="C1533" t="s">
        <v>146</v>
      </c>
      <c r="D1533" t="s">
        <v>111</v>
      </c>
      <c r="E1533" t="s">
        <v>225</v>
      </c>
      <c r="F1533" t="s">
        <v>419</v>
      </c>
      <c r="G1533">
        <v>8</v>
      </c>
      <c r="H1533" t="s">
        <v>141</v>
      </c>
      <c r="I1533">
        <v>12</v>
      </c>
      <c r="J1533">
        <v>8</v>
      </c>
      <c r="L1533" s="1015">
        <v>0.66666666666666663</v>
      </c>
      <c r="N1533">
        <v>1</v>
      </c>
      <c r="O1533">
        <v>0</v>
      </c>
      <c r="P1533">
        <v>0</v>
      </c>
      <c r="R1533">
        <v>-5</v>
      </c>
      <c r="S1533">
        <v>-1</v>
      </c>
    </row>
    <row r="1534" spans="1:19">
      <c r="A1534">
        <v>32</v>
      </c>
      <c r="B1534" t="s">
        <v>420</v>
      </c>
      <c r="C1534" t="s">
        <v>146</v>
      </c>
      <c r="D1534" t="s">
        <v>111</v>
      </c>
      <c r="E1534" t="s">
        <v>225</v>
      </c>
      <c r="F1534" t="s">
        <v>421</v>
      </c>
      <c r="G1534">
        <v>8</v>
      </c>
      <c r="H1534" t="s">
        <v>141</v>
      </c>
      <c r="I1534">
        <v>3</v>
      </c>
      <c r="J1534">
        <v>2</v>
      </c>
      <c r="L1534" s="1015">
        <v>0.66666666666666663</v>
      </c>
      <c r="N1534">
        <v>0</v>
      </c>
      <c r="O1534">
        <v>0</v>
      </c>
      <c r="P1534" t="e">
        <v>#DIV/0!</v>
      </c>
      <c r="R1534">
        <v>-2</v>
      </c>
      <c r="S1534">
        <v>0</v>
      </c>
    </row>
    <row r="1535" spans="1:19">
      <c r="A1535">
        <v>33</v>
      </c>
      <c r="B1535" t="s">
        <v>422</v>
      </c>
      <c r="C1535" t="s">
        <v>146</v>
      </c>
      <c r="D1535" t="s">
        <v>111</v>
      </c>
      <c r="E1535" t="s">
        <v>225</v>
      </c>
      <c r="F1535" t="s">
        <v>423</v>
      </c>
      <c r="G1535">
        <v>8</v>
      </c>
      <c r="H1535" t="s">
        <v>141</v>
      </c>
      <c r="I1535">
        <v>1</v>
      </c>
      <c r="J1535">
        <v>1</v>
      </c>
      <c r="L1535" s="1015">
        <v>1</v>
      </c>
      <c r="N1535">
        <v>0</v>
      </c>
      <c r="O1535">
        <v>0</v>
      </c>
      <c r="P1535" t="e">
        <v>#DIV/0!</v>
      </c>
      <c r="R1535" t="e">
        <v>#REF!</v>
      </c>
      <c r="S1535">
        <v>0</v>
      </c>
    </row>
    <row r="1536" spans="1:19">
      <c r="A1536">
        <v>34</v>
      </c>
      <c r="B1536" t="s">
        <v>424</v>
      </c>
      <c r="C1536" t="s">
        <v>146</v>
      </c>
      <c r="D1536" t="s">
        <v>111</v>
      </c>
      <c r="E1536" t="s">
        <v>225</v>
      </c>
      <c r="F1536" t="s">
        <v>425</v>
      </c>
      <c r="G1536">
        <v>8</v>
      </c>
      <c r="H1536" t="s">
        <v>141</v>
      </c>
      <c r="I1536">
        <v>2</v>
      </c>
      <c r="J1536">
        <v>2</v>
      </c>
      <c r="L1536" s="1015">
        <v>1</v>
      </c>
      <c r="N1536">
        <v>1</v>
      </c>
      <c r="O1536">
        <v>0</v>
      </c>
      <c r="P1536">
        <v>0</v>
      </c>
      <c r="R1536">
        <v>-2</v>
      </c>
      <c r="S1536">
        <v>-1</v>
      </c>
    </row>
    <row r="1537" spans="1:19">
      <c r="A1537">
        <v>35</v>
      </c>
      <c r="B1537" t="s">
        <v>426</v>
      </c>
      <c r="C1537" t="s">
        <v>146</v>
      </c>
      <c r="D1537" t="s">
        <v>111</v>
      </c>
      <c r="E1537" t="s">
        <v>225</v>
      </c>
      <c r="F1537" t="s">
        <v>427</v>
      </c>
      <c r="G1537">
        <v>8</v>
      </c>
      <c r="H1537" t="s">
        <v>141</v>
      </c>
      <c r="I1537">
        <v>1</v>
      </c>
      <c r="J1537">
        <v>0</v>
      </c>
      <c r="L1537" s="1015">
        <v>0</v>
      </c>
      <c r="N1537">
        <v>0</v>
      </c>
      <c r="O1537">
        <v>0</v>
      </c>
      <c r="P1537" t="e">
        <v>#DIV/0!</v>
      </c>
      <c r="R1537">
        <v>0</v>
      </c>
      <c r="S1537">
        <v>0</v>
      </c>
    </row>
    <row r="1538" spans="1:19">
      <c r="A1538">
        <v>36</v>
      </c>
      <c r="B1538" t="s">
        <v>428</v>
      </c>
      <c r="C1538" t="s">
        <v>146</v>
      </c>
      <c r="D1538" t="s">
        <v>111</v>
      </c>
      <c r="E1538" t="s">
        <v>225</v>
      </c>
      <c r="F1538" t="s">
        <v>429</v>
      </c>
      <c r="G1538">
        <v>8</v>
      </c>
      <c r="H1538" t="s">
        <v>141</v>
      </c>
      <c r="I1538">
        <v>2</v>
      </c>
      <c r="J1538">
        <v>1</v>
      </c>
      <c r="L1538" s="1015">
        <v>0.5</v>
      </c>
      <c r="N1538">
        <v>1</v>
      </c>
      <c r="O1538">
        <v>0</v>
      </c>
      <c r="P1538">
        <v>0</v>
      </c>
      <c r="R1538">
        <v>-1</v>
      </c>
      <c r="S1538">
        <v>-1</v>
      </c>
    </row>
    <row r="1539" spans="1:19">
      <c r="A1539">
        <v>37</v>
      </c>
      <c r="B1539" t="s">
        <v>430</v>
      </c>
      <c r="C1539" t="s">
        <v>146</v>
      </c>
      <c r="D1539" t="s">
        <v>111</v>
      </c>
      <c r="E1539" t="s">
        <v>225</v>
      </c>
      <c r="F1539" t="s">
        <v>431</v>
      </c>
      <c r="G1539">
        <v>8</v>
      </c>
      <c r="H1539" t="s">
        <v>141</v>
      </c>
      <c r="I1539">
        <v>2</v>
      </c>
      <c r="J1539">
        <v>1</v>
      </c>
      <c r="L1539" s="1015">
        <v>0.5</v>
      </c>
      <c r="N1539">
        <v>0</v>
      </c>
      <c r="O1539">
        <v>0</v>
      </c>
      <c r="P1539" t="e">
        <v>#DIV/0!</v>
      </c>
      <c r="R1539">
        <v>0</v>
      </c>
      <c r="S1539">
        <v>0</v>
      </c>
    </row>
    <row r="1540" spans="1:19">
      <c r="A1540">
        <v>38</v>
      </c>
      <c r="B1540" t="s">
        <v>432</v>
      </c>
      <c r="C1540" t="s">
        <v>146</v>
      </c>
      <c r="D1540" t="s">
        <v>111</v>
      </c>
      <c r="E1540" t="s">
        <v>225</v>
      </c>
      <c r="F1540" t="s">
        <v>433</v>
      </c>
      <c r="G1540">
        <v>8</v>
      </c>
      <c r="H1540" t="s">
        <v>141</v>
      </c>
      <c r="I1540">
        <v>1</v>
      </c>
      <c r="J1540">
        <v>1</v>
      </c>
      <c r="L1540" s="1015">
        <v>1</v>
      </c>
      <c r="N1540">
        <v>0</v>
      </c>
      <c r="O1540">
        <v>0</v>
      </c>
      <c r="P1540" t="e">
        <v>#DIV/0!</v>
      </c>
      <c r="R1540">
        <v>-1</v>
      </c>
      <c r="S1540">
        <v>0</v>
      </c>
    </row>
    <row r="1541" spans="1:19">
      <c r="A1541">
        <v>39</v>
      </c>
      <c r="B1541" t="s">
        <v>434</v>
      </c>
      <c r="C1541" t="s">
        <v>146</v>
      </c>
      <c r="D1541" t="s">
        <v>111</v>
      </c>
      <c r="E1541" t="s">
        <v>225</v>
      </c>
      <c r="F1541" t="s">
        <v>435</v>
      </c>
      <c r="G1541">
        <v>8</v>
      </c>
      <c r="H1541" t="s">
        <v>141</v>
      </c>
      <c r="I1541">
        <v>12</v>
      </c>
      <c r="J1541">
        <v>8</v>
      </c>
      <c r="L1541" s="1015">
        <v>0.66666666666666663</v>
      </c>
      <c r="N1541">
        <v>1</v>
      </c>
      <c r="O1541">
        <v>0</v>
      </c>
      <c r="P1541">
        <v>0</v>
      </c>
      <c r="R1541">
        <v>-5</v>
      </c>
      <c r="S1541">
        <v>-1</v>
      </c>
    </row>
    <row r="1542" spans="1:19">
      <c r="A1542">
        <v>40</v>
      </c>
      <c r="B1542" t="s">
        <v>436</v>
      </c>
      <c r="C1542" t="s">
        <v>146</v>
      </c>
      <c r="D1542" t="s">
        <v>111</v>
      </c>
      <c r="E1542" t="s">
        <v>225</v>
      </c>
      <c r="F1542" t="s">
        <v>437</v>
      </c>
      <c r="G1542">
        <v>8</v>
      </c>
      <c r="H1542" t="s">
        <v>141</v>
      </c>
      <c r="I1542">
        <v>12</v>
      </c>
      <c r="J1542">
        <v>8</v>
      </c>
      <c r="L1542" s="1015">
        <v>0.66666666666666663</v>
      </c>
      <c r="N1542">
        <v>1</v>
      </c>
      <c r="O1542">
        <v>0</v>
      </c>
      <c r="P1542">
        <v>0</v>
      </c>
      <c r="R1542">
        <v>-5</v>
      </c>
      <c r="S1542">
        <v>-1</v>
      </c>
    </row>
    <row r="1543" spans="1:19">
      <c r="A1543">
        <v>41</v>
      </c>
      <c r="B1543" t="s">
        <v>438</v>
      </c>
      <c r="C1543" t="s">
        <v>146</v>
      </c>
      <c r="D1543" t="s">
        <v>111</v>
      </c>
      <c r="E1543" t="s">
        <v>225</v>
      </c>
      <c r="F1543" t="s">
        <v>439</v>
      </c>
      <c r="G1543">
        <v>8</v>
      </c>
      <c r="H1543" t="s">
        <v>141</v>
      </c>
      <c r="I1543">
        <v>3</v>
      </c>
      <c r="J1543">
        <v>2</v>
      </c>
      <c r="L1543" s="1015">
        <v>0.66666666666666663</v>
      </c>
      <c r="N1543">
        <v>0</v>
      </c>
      <c r="O1543">
        <v>0</v>
      </c>
      <c r="P1543" t="e">
        <v>#DIV/0!</v>
      </c>
      <c r="R1543">
        <v>-2</v>
      </c>
      <c r="S1543">
        <v>0</v>
      </c>
    </row>
    <row r="1544" spans="1:19">
      <c r="A1544">
        <v>42</v>
      </c>
      <c r="B1544" t="s">
        <v>440</v>
      </c>
      <c r="C1544" t="s">
        <v>146</v>
      </c>
      <c r="D1544" t="s">
        <v>111</v>
      </c>
      <c r="E1544" t="s">
        <v>225</v>
      </c>
      <c r="F1544" t="s">
        <v>441</v>
      </c>
      <c r="G1544">
        <v>8</v>
      </c>
      <c r="H1544" t="s">
        <v>141</v>
      </c>
      <c r="I1544">
        <v>9</v>
      </c>
      <c r="J1544">
        <v>7</v>
      </c>
      <c r="L1544" s="1015">
        <v>0.77777777777777779</v>
      </c>
      <c r="N1544">
        <v>1</v>
      </c>
      <c r="O1544">
        <v>0</v>
      </c>
      <c r="P1544">
        <v>0</v>
      </c>
      <c r="R1544">
        <v>-5</v>
      </c>
      <c r="S1544">
        <v>-1</v>
      </c>
    </row>
    <row r="1545" spans="1:19">
      <c r="A1545">
        <v>43</v>
      </c>
      <c r="B1545" t="s">
        <v>442</v>
      </c>
      <c r="C1545" t="s">
        <v>146</v>
      </c>
      <c r="D1545" t="s">
        <v>111</v>
      </c>
      <c r="E1545" t="s">
        <v>225</v>
      </c>
      <c r="F1545" t="s">
        <v>443</v>
      </c>
      <c r="G1545">
        <v>8</v>
      </c>
      <c r="H1545" t="s">
        <v>141</v>
      </c>
      <c r="I1545">
        <v>9</v>
      </c>
      <c r="J1545">
        <v>7</v>
      </c>
      <c r="L1545" s="1015">
        <v>0.77777777777777779</v>
      </c>
      <c r="N1545">
        <v>1</v>
      </c>
      <c r="O1545">
        <v>0</v>
      </c>
      <c r="P1545">
        <v>0</v>
      </c>
      <c r="R1545">
        <v>-5</v>
      </c>
      <c r="S1545">
        <v>-1</v>
      </c>
    </row>
    <row r="1546" spans="1:19">
      <c r="A1546">
        <v>1</v>
      </c>
      <c r="B1546" t="s">
        <v>358</v>
      </c>
      <c r="C1546" t="s">
        <v>146</v>
      </c>
      <c r="D1546" t="s">
        <v>111</v>
      </c>
      <c r="E1546" t="s">
        <v>225</v>
      </c>
      <c r="F1546" t="s">
        <v>359</v>
      </c>
      <c r="G1546">
        <v>9</v>
      </c>
      <c r="H1546" t="s">
        <v>142</v>
      </c>
      <c r="I1546">
        <v>12</v>
      </c>
      <c r="J1546">
        <v>9</v>
      </c>
      <c r="L1546" s="1015">
        <v>0.75</v>
      </c>
      <c r="N1546">
        <v>1</v>
      </c>
      <c r="O1546">
        <v>0</v>
      </c>
      <c r="P1546">
        <v>0</v>
      </c>
      <c r="R1546">
        <v>-6</v>
      </c>
      <c r="S1546">
        <v>-1</v>
      </c>
    </row>
    <row r="1547" spans="1:19">
      <c r="A1547">
        <v>2</v>
      </c>
      <c r="B1547" t="s">
        <v>360</v>
      </c>
      <c r="C1547" t="s">
        <v>146</v>
      </c>
      <c r="D1547" t="s">
        <v>111</v>
      </c>
      <c r="E1547" t="s">
        <v>225</v>
      </c>
      <c r="F1547" t="s">
        <v>361</v>
      </c>
      <c r="G1547">
        <v>9</v>
      </c>
      <c r="H1547" t="s">
        <v>142</v>
      </c>
      <c r="I1547">
        <v>1</v>
      </c>
      <c r="J1547">
        <v>1</v>
      </c>
      <c r="L1547" s="1015">
        <v>1</v>
      </c>
      <c r="N1547">
        <v>0</v>
      </c>
      <c r="O1547">
        <v>0</v>
      </c>
      <c r="P1547" t="e">
        <v>#DIV/0!</v>
      </c>
      <c r="R1547">
        <v>0</v>
      </c>
      <c r="S1547">
        <v>0</v>
      </c>
    </row>
    <row r="1548" spans="1:19">
      <c r="A1548">
        <v>3</v>
      </c>
      <c r="B1548" t="s">
        <v>362</v>
      </c>
      <c r="C1548" t="s">
        <v>146</v>
      </c>
      <c r="D1548" t="s">
        <v>111</v>
      </c>
      <c r="E1548" t="s">
        <v>225</v>
      </c>
      <c r="F1548" t="s">
        <v>363</v>
      </c>
      <c r="G1548">
        <v>9</v>
      </c>
      <c r="H1548" t="s">
        <v>142</v>
      </c>
      <c r="I1548">
        <v>1</v>
      </c>
      <c r="J1548">
        <v>0</v>
      </c>
      <c r="L1548" s="1015">
        <v>0</v>
      </c>
      <c r="N1548">
        <v>0</v>
      </c>
      <c r="O1548">
        <v>0</v>
      </c>
      <c r="P1548" t="e">
        <v>#DIV/0!</v>
      </c>
      <c r="R1548">
        <v>0</v>
      </c>
      <c r="S1548">
        <v>0</v>
      </c>
    </row>
    <row r="1549" spans="1:19">
      <c r="A1549">
        <v>4</v>
      </c>
      <c r="B1549" t="s">
        <v>364</v>
      </c>
      <c r="C1549" t="s">
        <v>146</v>
      </c>
      <c r="D1549" t="s">
        <v>111</v>
      </c>
      <c r="E1549" t="s">
        <v>225</v>
      </c>
      <c r="F1549" t="s">
        <v>365</v>
      </c>
      <c r="G1549">
        <v>9</v>
      </c>
      <c r="H1549" t="s">
        <v>142</v>
      </c>
      <c r="I1549">
        <v>1</v>
      </c>
      <c r="J1549">
        <v>1</v>
      </c>
      <c r="L1549" s="1015">
        <v>1</v>
      </c>
      <c r="N1549">
        <v>0</v>
      </c>
      <c r="O1549">
        <v>0</v>
      </c>
      <c r="P1549" t="e">
        <v>#DIV/0!</v>
      </c>
      <c r="R1549">
        <v>-1</v>
      </c>
      <c r="S1549">
        <v>0</v>
      </c>
    </row>
    <row r="1550" spans="1:19">
      <c r="A1550">
        <v>5</v>
      </c>
      <c r="B1550" t="s">
        <v>366</v>
      </c>
      <c r="C1550" t="s">
        <v>146</v>
      </c>
      <c r="D1550" t="s">
        <v>111</v>
      </c>
      <c r="E1550" t="s">
        <v>225</v>
      </c>
      <c r="F1550" t="s">
        <v>367</v>
      </c>
      <c r="G1550">
        <v>9</v>
      </c>
      <c r="H1550" t="s">
        <v>142</v>
      </c>
      <c r="I1550">
        <v>1</v>
      </c>
      <c r="J1550">
        <v>0</v>
      </c>
      <c r="L1550" s="1015">
        <v>0</v>
      </c>
      <c r="N1550">
        <v>0</v>
      </c>
      <c r="O1550">
        <v>0</v>
      </c>
      <c r="P1550" t="e">
        <v>#DIV/0!</v>
      </c>
      <c r="R1550">
        <v>0</v>
      </c>
      <c r="S1550">
        <v>0</v>
      </c>
    </row>
    <row r="1551" spans="1:19">
      <c r="A1551">
        <v>6</v>
      </c>
      <c r="B1551" t="s">
        <v>368</v>
      </c>
      <c r="C1551" t="s">
        <v>146</v>
      </c>
      <c r="D1551" t="s">
        <v>111</v>
      </c>
      <c r="E1551" t="s">
        <v>225</v>
      </c>
      <c r="F1551" t="s">
        <v>369</v>
      </c>
      <c r="G1551">
        <v>9</v>
      </c>
      <c r="H1551" t="s">
        <v>142</v>
      </c>
      <c r="I1551">
        <v>1</v>
      </c>
      <c r="J1551">
        <v>1</v>
      </c>
      <c r="L1551" s="1015">
        <v>1</v>
      </c>
      <c r="N1551">
        <v>0</v>
      </c>
      <c r="O1551">
        <v>0</v>
      </c>
      <c r="P1551" t="e">
        <v>#DIV/0!</v>
      </c>
      <c r="R1551">
        <v>0</v>
      </c>
      <c r="S1551">
        <v>0</v>
      </c>
    </row>
    <row r="1552" spans="1:19">
      <c r="A1552">
        <v>7</v>
      </c>
      <c r="B1552" t="s">
        <v>370</v>
      </c>
      <c r="C1552" t="s">
        <v>146</v>
      </c>
      <c r="D1552" t="s">
        <v>111</v>
      </c>
      <c r="E1552" t="s">
        <v>225</v>
      </c>
      <c r="F1552" t="s">
        <v>371</v>
      </c>
      <c r="G1552">
        <v>9</v>
      </c>
      <c r="H1552" t="s">
        <v>142</v>
      </c>
      <c r="I1552">
        <v>3</v>
      </c>
      <c r="J1552">
        <v>2</v>
      </c>
      <c r="L1552" s="1015">
        <v>0.66666666666666663</v>
      </c>
      <c r="N1552">
        <v>0</v>
      </c>
      <c r="O1552">
        <v>0</v>
      </c>
      <c r="P1552" t="e">
        <v>#DIV/0!</v>
      </c>
      <c r="R1552">
        <v>-2</v>
      </c>
      <c r="S1552">
        <v>0</v>
      </c>
    </row>
    <row r="1553" spans="1:19">
      <c r="A1553">
        <v>8</v>
      </c>
      <c r="B1553" t="s">
        <v>372</v>
      </c>
      <c r="C1553" t="s">
        <v>146</v>
      </c>
      <c r="D1553" t="s">
        <v>111</v>
      </c>
      <c r="E1553" t="s">
        <v>225</v>
      </c>
      <c r="F1553" t="s">
        <v>373</v>
      </c>
      <c r="G1553">
        <v>9</v>
      </c>
      <c r="H1553" t="s">
        <v>142</v>
      </c>
      <c r="I1553">
        <v>2</v>
      </c>
      <c r="J1553">
        <v>2</v>
      </c>
      <c r="L1553" s="1015">
        <v>1</v>
      </c>
      <c r="N1553">
        <v>1</v>
      </c>
      <c r="O1553">
        <v>0</v>
      </c>
      <c r="P1553">
        <v>0</v>
      </c>
      <c r="R1553">
        <v>-2</v>
      </c>
      <c r="S1553">
        <v>-1</v>
      </c>
    </row>
    <row r="1554" spans="1:19">
      <c r="A1554">
        <v>9</v>
      </c>
      <c r="B1554" t="s">
        <v>374</v>
      </c>
      <c r="C1554" t="s">
        <v>146</v>
      </c>
      <c r="D1554" t="s">
        <v>111</v>
      </c>
      <c r="E1554" t="s">
        <v>225</v>
      </c>
      <c r="F1554" t="s">
        <v>375</v>
      </c>
      <c r="G1554">
        <v>9</v>
      </c>
      <c r="H1554" t="s">
        <v>142</v>
      </c>
      <c r="I1554">
        <v>1</v>
      </c>
      <c r="J1554">
        <v>0</v>
      </c>
      <c r="L1554" s="1015">
        <v>0</v>
      </c>
      <c r="N1554">
        <v>0</v>
      </c>
      <c r="O1554">
        <v>0</v>
      </c>
      <c r="P1554" t="e">
        <v>#DIV/0!</v>
      </c>
      <c r="R1554">
        <v>0</v>
      </c>
      <c r="S1554">
        <v>0</v>
      </c>
    </row>
    <row r="1555" spans="1:19">
      <c r="A1555">
        <v>10</v>
      </c>
      <c r="B1555" t="s">
        <v>376</v>
      </c>
      <c r="C1555" t="s">
        <v>146</v>
      </c>
      <c r="D1555" t="s">
        <v>111</v>
      </c>
      <c r="E1555" t="s">
        <v>225</v>
      </c>
      <c r="F1555" t="s">
        <v>377</v>
      </c>
      <c r="G1555">
        <v>9</v>
      </c>
      <c r="H1555" t="s">
        <v>142</v>
      </c>
      <c r="I1555">
        <v>1</v>
      </c>
      <c r="J1555">
        <v>1</v>
      </c>
      <c r="L1555" s="1015">
        <v>1</v>
      </c>
      <c r="N1555">
        <v>0</v>
      </c>
      <c r="O1555">
        <v>0</v>
      </c>
      <c r="P1555" t="e">
        <v>#DIV/0!</v>
      </c>
      <c r="R1555">
        <v>-1</v>
      </c>
      <c r="S1555">
        <v>0</v>
      </c>
    </row>
    <row r="1556" spans="1:19">
      <c r="A1556">
        <v>11</v>
      </c>
      <c r="B1556" t="s">
        <v>378</v>
      </c>
      <c r="C1556" t="s">
        <v>146</v>
      </c>
      <c r="D1556" t="s">
        <v>111</v>
      </c>
      <c r="E1556" t="s">
        <v>225</v>
      </c>
      <c r="F1556" t="s">
        <v>379</v>
      </c>
      <c r="G1556">
        <v>9</v>
      </c>
      <c r="H1556" t="s">
        <v>142</v>
      </c>
      <c r="I1556">
        <v>1</v>
      </c>
      <c r="J1556">
        <v>0</v>
      </c>
      <c r="L1556" s="1015">
        <v>0</v>
      </c>
      <c r="N1556">
        <v>0</v>
      </c>
      <c r="O1556">
        <v>0</v>
      </c>
      <c r="P1556" t="e">
        <v>#DIV/0!</v>
      </c>
      <c r="R1556">
        <v>0</v>
      </c>
      <c r="S1556">
        <v>0</v>
      </c>
    </row>
    <row r="1557" spans="1:19">
      <c r="A1557">
        <v>12</v>
      </c>
      <c r="B1557" t="s">
        <v>380</v>
      </c>
      <c r="C1557" t="s">
        <v>146</v>
      </c>
      <c r="D1557" t="s">
        <v>111</v>
      </c>
      <c r="E1557" t="s">
        <v>225</v>
      </c>
      <c r="F1557" t="s">
        <v>381</v>
      </c>
      <c r="G1557">
        <v>9</v>
      </c>
      <c r="H1557" t="s">
        <v>142</v>
      </c>
      <c r="I1557">
        <v>1</v>
      </c>
      <c r="J1557">
        <v>0</v>
      </c>
      <c r="L1557" s="1015">
        <v>0</v>
      </c>
      <c r="N1557">
        <v>0</v>
      </c>
      <c r="O1557">
        <v>0</v>
      </c>
      <c r="P1557" t="e">
        <v>#DIV/0!</v>
      </c>
      <c r="R1557">
        <v>0</v>
      </c>
      <c r="S1557">
        <v>0</v>
      </c>
    </row>
    <row r="1558" spans="1:19">
      <c r="A1558">
        <v>13</v>
      </c>
      <c r="B1558" t="s">
        <v>382</v>
      </c>
      <c r="C1558" t="s">
        <v>146</v>
      </c>
      <c r="D1558" t="s">
        <v>111</v>
      </c>
      <c r="E1558" t="s">
        <v>225</v>
      </c>
      <c r="F1558" t="s">
        <v>383</v>
      </c>
      <c r="G1558">
        <v>9</v>
      </c>
      <c r="H1558" t="s">
        <v>142</v>
      </c>
      <c r="I1558">
        <v>1</v>
      </c>
      <c r="J1558">
        <v>1</v>
      </c>
      <c r="L1558" s="1015">
        <v>1</v>
      </c>
      <c r="N1558">
        <v>0</v>
      </c>
      <c r="O1558">
        <v>0</v>
      </c>
      <c r="P1558" t="e">
        <v>#DIV/0!</v>
      </c>
      <c r="R1558">
        <v>-1</v>
      </c>
      <c r="S1558">
        <v>0</v>
      </c>
    </row>
    <row r="1559" spans="1:19">
      <c r="A1559">
        <v>14</v>
      </c>
      <c r="B1559" t="s">
        <v>384</v>
      </c>
      <c r="C1559" t="s">
        <v>146</v>
      </c>
      <c r="D1559" t="s">
        <v>111</v>
      </c>
      <c r="E1559" t="s">
        <v>225</v>
      </c>
      <c r="F1559" t="s">
        <v>385</v>
      </c>
      <c r="G1559">
        <v>9</v>
      </c>
      <c r="H1559" t="s">
        <v>142</v>
      </c>
      <c r="I1559">
        <v>1</v>
      </c>
      <c r="J1559">
        <v>0</v>
      </c>
      <c r="L1559" s="1015">
        <v>0</v>
      </c>
      <c r="N1559">
        <v>0</v>
      </c>
      <c r="O1559">
        <v>0</v>
      </c>
      <c r="P1559" t="e">
        <v>#DIV/0!</v>
      </c>
      <c r="R1559">
        <v>0</v>
      </c>
      <c r="S1559">
        <v>0</v>
      </c>
    </row>
    <row r="1560" spans="1:19">
      <c r="A1560">
        <v>15</v>
      </c>
      <c r="B1560" t="s">
        <v>386</v>
      </c>
      <c r="C1560" t="s">
        <v>146</v>
      </c>
      <c r="D1560" t="s">
        <v>111</v>
      </c>
      <c r="E1560" t="s">
        <v>225</v>
      </c>
      <c r="F1560" t="s">
        <v>387</v>
      </c>
      <c r="G1560">
        <v>9</v>
      </c>
      <c r="H1560" t="s">
        <v>142</v>
      </c>
      <c r="I1560">
        <v>1</v>
      </c>
      <c r="J1560">
        <v>1</v>
      </c>
      <c r="L1560" s="1015">
        <v>1</v>
      </c>
      <c r="N1560">
        <v>0</v>
      </c>
      <c r="O1560">
        <v>0</v>
      </c>
      <c r="P1560" t="e">
        <v>#DIV/0!</v>
      </c>
      <c r="R1560">
        <v>-1</v>
      </c>
      <c r="S1560">
        <v>0</v>
      </c>
    </row>
    <row r="1561" spans="1:19">
      <c r="A1561">
        <v>16</v>
      </c>
      <c r="B1561" t="s">
        <v>388</v>
      </c>
      <c r="C1561" t="s">
        <v>146</v>
      </c>
      <c r="D1561" t="s">
        <v>111</v>
      </c>
      <c r="E1561" t="s">
        <v>225</v>
      </c>
      <c r="F1561" t="s">
        <v>389</v>
      </c>
      <c r="G1561">
        <v>9</v>
      </c>
      <c r="H1561" t="s">
        <v>142</v>
      </c>
      <c r="I1561">
        <v>4</v>
      </c>
      <c r="J1561">
        <v>3</v>
      </c>
      <c r="L1561" s="1015">
        <v>0.75</v>
      </c>
      <c r="N1561">
        <v>0</v>
      </c>
      <c r="O1561">
        <v>0</v>
      </c>
      <c r="P1561" t="e">
        <v>#DIV/0!</v>
      </c>
      <c r="R1561">
        <v>-2</v>
      </c>
      <c r="S1561">
        <v>0</v>
      </c>
    </row>
    <row r="1562" spans="1:19">
      <c r="A1562">
        <v>17</v>
      </c>
      <c r="B1562" t="s">
        <v>390</v>
      </c>
      <c r="C1562" t="s">
        <v>146</v>
      </c>
      <c r="D1562" t="s">
        <v>111</v>
      </c>
      <c r="E1562" t="s">
        <v>225</v>
      </c>
      <c r="F1562" t="s">
        <v>391</v>
      </c>
      <c r="G1562">
        <v>9</v>
      </c>
      <c r="H1562" t="s">
        <v>142</v>
      </c>
      <c r="I1562">
        <v>2</v>
      </c>
      <c r="J1562">
        <v>1</v>
      </c>
      <c r="L1562" s="1015">
        <v>0.5</v>
      </c>
      <c r="N1562">
        <v>0</v>
      </c>
      <c r="O1562">
        <v>0</v>
      </c>
      <c r="P1562" t="e">
        <v>#DIV/0!</v>
      </c>
      <c r="R1562">
        <v>0</v>
      </c>
      <c r="S1562">
        <v>0</v>
      </c>
    </row>
    <row r="1563" spans="1:19">
      <c r="A1563">
        <v>18</v>
      </c>
      <c r="B1563" t="s">
        <v>392</v>
      </c>
      <c r="C1563" t="s">
        <v>146</v>
      </c>
      <c r="D1563" t="s">
        <v>111</v>
      </c>
      <c r="E1563" t="s">
        <v>225</v>
      </c>
      <c r="F1563" t="s">
        <v>393</v>
      </c>
      <c r="G1563">
        <v>9</v>
      </c>
      <c r="H1563" t="s">
        <v>142</v>
      </c>
      <c r="I1563">
        <v>12</v>
      </c>
      <c r="J1563">
        <v>9</v>
      </c>
      <c r="L1563" s="1015">
        <v>0.75</v>
      </c>
      <c r="N1563">
        <v>1</v>
      </c>
      <c r="O1563">
        <v>0</v>
      </c>
      <c r="P1563">
        <v>0</v>
      </c>
      <c r="R1563">
        <v>-6</v>
      </c>
      <c r="S1563">
        <v>-1</v>
      </c>
    </row>
    <row r="1564" spans="1:19">
      <c r="A1564">
        <v>19</v>
      </c>
      <c r="B1564" t="s">
        <v>394</v>
      </c>
      <c r="C1564" t="s">
        <v>146</v>
      </c>
      <c r="D1564" t="s">
        <v>111</v>
      </c>
      <c r="E1564" t="s">
        <v>225</v>
      </c>
      <c r="F1564" t="s">
        <v>395</v>
      </c>
      <c r="G1564">
        <v>9</v>
      </c>
      <c r="H1564" t="s">
        <v>142</v>
      </c>
      <c r="I1564">
        <v>2</v>
      </c>
      <c r="J1564">
        <v>2</v>
      </c>
      <c r="L1564" s="1015">
        <v>1</v>
      </c>
      <c r="N1564">
        <v>1</v>
      </c>
      <c r="O1564">
        <v>0</v>
      </c>
      <c r="P1564">
        <v>0</v>
      </c>
      <c r="R1564">
        <v>-2</v>
      </c>
      <c r="S1564">
        <v>-1</v>
      </c>
    </row>
    <row r="1565" spans="1:19">
      <c r="A1565">
        <v>20</v>
      </c>
      <c r="B1565" t="s">
        <v>396</v>
      </c>
      <c r="C1565" t="s">
        <v>146</v>
      </c>
      <c r="D1565" t="s">
        <v>111</v>
      </c>
      <c r="E1565" t="s">
        <v>225</v>
      </c>
      <c r="F1565" t="s">
        <v>397</v>
      </c>
      <c r="G1565">
        <v>9</v>
      </c>
      <c r="H1565" t="s">
        <v>142</v>
      </c>
      <c r="I1565">
        <v>2</v>
      </c>
      <c r="J1565">
        <v>1</v>
      </c>
      <c r="L1565" s="1015">
        <v>0.5</v>
      </c>
      <c r="N1565">
        <v>0</v>
      </c>
      <c r="O1565">
        <v>0</v>
      </c>
      <c r="P1565" t="e">
        <v>#DIV/0!</v>
      </c>
      <c r="R1565">
        <v>-1</v>
      </c>
      <c r="S1565">
        <v>0</v>
      </c>
    </row>
    <row r="1566" spans="1:19">
      <c r="A1566">
        <v>21</v>
      </c>
      <c r="B1566" t="s">
        <v>398</v>
      </c>
      <c r="C1566" t="s">
        <v>146</v>
      </c>
      <c r="D1566" t="s">
        <v>111</v>
      </c>
      <c r="E1566" t="s">
        <v>225</v>
      </c>
      <c r="F1566" t="s">
        <v>399</v>
      </c>
      <c r="G1566">
        <v>9</v>
      </c>
      <c r="H1566" t="s">
        <v>142</v>
      </c>
      <c r="I1566">
        <v>12</v>
      </c>
      <c r="J1566">
        <v>9</v>
      </c>
      <c r="L1566" s="1015">
        <v>0.75</v>
      </c>
      <c r="N1566">
        <v>1</v>
      </c>
      <c r="O1566">
        <v>0</v>
      </c>
      <c r="P1566">
        <v>0</v>
      </c>
      <c r="R1566">
        <v>-6</v>
      </c>
      <c r="S1566">
        <v>-1</v>
      </c>
    </row>
    <row r="1567" spans="1:19">
      <c r="A1567">
        <v>22</v>
      </c>
      <c r="B1567" t="s">
        <v>400</v>
      </c>
      <c r="C1567" t="s">
        <v>146</v>
      </c>
      <c r="D1567" t="s">
        <v>111</v>
      </c>
      <c r="E1567" t="s">
        <v>225</v>
      </c>
      <c r="F1567" t="s">
        <v>401</v>
      </c>
      <c r="G1567">
        <v>9</v>
      </c>
      <c r="H1567" t="s">
        <v>142</v>
      </c>
      <c r="I1567">
        <v>3</v>
      </c>
      <c r="J1567">
        <v>3</v>
      </c>
      <c r="L1567" s="1015">
        <v>1</v>
      </c>
      <c r="N1567">
        <v>1</v>
      </c>
      <c r="O1567">
        <v>0</v>
      </c>
      <c r="P1567">
        <v>0</v>
      </c>
      <c r="R1567">
        <v>-2</v>
      </c>
      <c r="S1567">
        <v>-1</v>
      </c>
    </row>
    <row r="1568" spans="1:19">
      <c r="A1568">
        <v>23</v>
      </c>
      <c r="B1568" t="s">
        <v>402</v>
      </c>
      <c r="C1568" t="s">
        <v>146</v>
      </c>
      <c r="D1568" t="s">
        <v>111</v>
      </c>
      <c r="E1568" t="s">
        <v>225</v>
      </c>
      <c r="F1568" t="s">
        <v>403</v>
      </c>
      <c r="G1568">
        <v>9</v>
      </c>
      <c r="H1568" t="s">
        <v>142</v>
      </c>
      <c r="I1568">
        <v>3</v>
      </c>
      <c r="J1568">
        <v>2</v>
      </c>
      <c r="L1568" s="1015">
        <v>0.66666666666666663</v>
      </c>
      <c r="N1568">
        <v>0</v>
      </c>
      <c r="O1568">
        <v>0</v>
      </c>
      <c r="P1568" t="e">
        <v>#DIV/0!</v>
      </c>
      <c r="R1568">
        <v>-1</v>
      </c>
      <c r="S1568">
        <v>0</v>
      </c>
    </row>
    <row r="1569" spans="1:19">
      <c r="A1569">
        <v>24</v>
      </c>
      <c r="B1569" t="s">
        <v>404</v>
      </c>
      <c r="C1569" t="s">
        <v>146</v>
      </c>
      <c r="D1569" t="s">
        <v>111</v>
      </c>
      <c r="E1569" t="s">
        <v>225</v>
      </c>
      <c r="F1569" t="s">
        <v>405</v>
      </c>
      <c r="G1569">
        <v>9</v>
      </c>
      <c r="H1569" t="s">
        <v>142</v>
      </c>
      <c r="I1569">
        <v>4</v>
      </c>
      <c r="J1569">
        <v>3</v>
      </c>
      <c r="L1569" s="1015">
        <v>0.75</v>
      </c>
      <c r="N1569">
        <v>0</v>
      </c>
      <c r="O1569">
        <v>0</v>
      </c>
      <c r="P1569" t="e">
        <v>#DIV/0!</v>
      </c>
      <c r="R1569">
        <v>-1</v>
      </c>
      <c r="S1569">
        <v>0</v>
      </c>
    </row>
    <row r="1570" spans="1:19">
      <c r="A1570">
        <v>25</v>
      </c>
      <c r="B1570" t="s">
        <v>406</v>
      </c>
      <c r="C1570" t="s">
        <v>146</v>
      </c>
      <c r="D1570" t="s">
        <v>111</v>
      </c>
      <c r="E1570" t="s">
        <v>225</v>
      </c>
      <c r="F1570" t="s">
        <v>407</v>
      </c>
      <c r="G1570">
        <v>9</v>
      </c>
      <c r="H1570" t="s">
        <v>142</v>
      </c>
      <c r="I1570">
        <v>1</v>
      </c>
      <c r="J1570">
        <v>1</v>
      </c>
      <c r="L1570" s="1015">
        <v>1</v>
      </c>
      <c r="N1570">
        <v>0</v>
      </c>
      <c r="O1570">
        <v>0</v>
      </c>
      <c r="P1570" t="e">
        <v>#DIV/0!</v>
      </c>
      <c r="R1570">
        <v>-1</v>
      </c>
      <c r="S1570">
        <v>0</v>
      </c>
    </row>
    <row r="1571" spans="1:19">
      <c r="A1571">
        <v>26</v>
      </c>
      <c r="B1571" t="s">
        <v>408</v>
      </c>
      <c r="C1571" t="s">
        <v>146</v>
      </c>
      <c r="D1571" t="s">
        <v>111</v>
      </c>
      <c r="E1571" t="s">
        <v>225</v>
      </c>
      <c r="F1571" t="s">
        <v>409</v>
      </c>
      <c r="G1571">
        <v>9</v>
      </c>
      <c r="H1571" t="s">
        <v>142</v>
      </c>
      <c r="I1571">
        <v>3</v>
      </c>
      <c r="J1571">
        <v>3</v>
      </c>
      <c r="L1571" s="1015">
        <v>1</v>
      </c>
      <c r="N1571">
        <v>1</v>
      </c>
      <c r="O1571">
        <v>0</v>
      </c>
      <c r="P1571">
        <v>0</v>
      </c>
      <c r="R1571">
        <v>-3</v>
      </c>
      <c r="S1571">
        <v>-1</v>
      </c>
    </row>
    <row r="1572" spans="1:19">
      <c r="A1572">
        <v>27</v>
      </c>
      <c r="B1572" t="s">
        <v>410</v>
      </c>
      <c r="C1572" t="s">
        <v>146</v>
      </c>
      <c r="D1572" t="s">
        <v>111</v>
      </c>
      <c r="E1572" t="s">
        <v>225</v>
      </c>
      <c r="F1572" t="s">
        <v>411</v>
      </c>
      <c r="G1572">
        <v>9</v>
      </c>
      <c r="H1572" t="s">
        <v>142</v>
      </c>
      <c r="I1572">
        <v>2</v>
      </c>
      <c r="J1572">
        <v>1</v>
      </c>
      <c r="L1572" s="1015">
        <v>0.5</v>
      </c>
      <c r="N1572">
        <v>0</v>
      </c>
      <c r="O1572">
        <v>0</v>
      </c>
      <c r="P1572" t="e">
        <v>#DIV/0!</v>
      </c>
      <c r="R1572">
        <v>-1</v>
      </c>
      <c r="S1572">
        <v>0</v>
      </c>
    </row>
    <row r="1573" spans="1:19">
      <c r="A1573">
        <v>28</v>
      </c>
      <c r="B1573" t="s">
        <v>412</v>
      </c>
      <c r="C1573" t="s">
        <v>146</v>
      </c>
      <c r="D1573" t="s">
        <v>111</v>
      </c>
      <c r="E1573" t="s">
        <v>225</v>
      </c>
      <c r="F1573" t="s">
        <v>413</v>
      </c>
      <c r="G1573">
        <v>9</v>
      </c>
      <c r="H1573" t="s">
        <v>142</v>
      </c>
      <c r="I1573">
        <v>2</v>
      </c>
      <c r="J1573">
        <v>2</v>
      </c>
      <c r="L1573" s="1015">
        <v>1</v>
      </c>
      <c r="N1573">
        <v>0</v>
      </c>
      <c r="O1573">
        <v>0</v>
      </c>
      <c r="P1573" t="e">
        <v>#DIV/0!</v>
      </c>
      <c r="R1573">
        <v>-1</v>
      </c>
      <c r="S1573">
        <v>0</v>
      </c>
    </row>
    <row r="1574" spans="1:19">
      <c r="A1574">
        <v>29</v>
      </c>
      <c r="B1574" t="s">
        <v>414</v>
      </c>
      <c r="C1574" t="s">
        <v>146</v>
      </c>
      <c r="D1574" t="s">
        <v>111</v>
      </c>
      <c r="E1574" t="s">
        <v>225</v>
      </c>
      <c r="F1574" t="s">
        <v>415</v>
      </c>
      <c r="G1574">
        <v>9</v>
      </c>
      <c r="H1574" t="s">
        <v>142</v>
      </c>
      <c r="I1574">
        <v>1</v>
      </c>
      <c r="J1574">
        <v>1</v>
      </c>
      <c r="L1574" s="1015">
        <v>1</v>
      </c>
      <c r="N1574">
        <v>0</v>
      </c>
      <c r="O1574">
        <v>0</v>
      </c>
      <c r="P1574" t="e">
        <v>#DIV/0!</v>
      </c>
      <c r="R1574">
        <v>0</v>
      </c>
      <c r="S1574">
        <v>0</v>
      </c>
    </row>
    <row r="1575" spans="1:19">
      <c r="A1575">
        <v>30</v>
      </c>
      <c r="B1575" t="s">
        <v>416</v>
      </c>
      <c r="C1575" t="s">
        <v>146</v>
      </c>
      <c r="D1575" t="s">
        <v>111</v>
      </c>
      <c r="E1575" t="s">
        <v>225</v>
      </c>
      <c r="F1575" t="s">
        <v>417</v>
      </c>
      <c r="G1575">
        <v>9</v>
      </c>
      <c r="H1575" t="s">
        <v>142</v>
      </c>
      <c r="I1575">
        <v>12</v>
      </c>
      <c r="J1575">
        <v>9</v>
      </c>
      <c r="L1575" s="1015">
        <v>0.75</v>
      </c>
      <c r="N1575">
        <v>1</v>
      </c>
      <c r="O1575">
        <v>0</v>
      </c>
      <c r="P1575">
        <v>0</v>
      </c>
      <c r="R1575">
        <v>-6</v>
      </c>
      <c r="S1575">
        <v>-1</v>
      </c>
    </row>
    <row r="1576" spans="1:19">
      <c r="A1576">
        <v>31</v>
      </c>
      <c r="B1576" t="s">
        <v>418</v>
      </c>
      <c r="C1576" t="s">
        <v>146</v>
      </c>
      <c r="D1576" t="s">
        <v>111</v>
      </c>
      <c r="E1576" t="s">
        <v>225</v>
      </c>
      <c r="F1576" t="s">
        <v>419</v>
      </c>
      <c r="G1576">
        <v>9</v>
      </c>
      <c r="H1576" t="s">
        <v>142</v>
      </c>
      <c r="I1576">
        <v>12</v>
      </c>
      <c r="J1576">
        <v>9</v>
      </c>
      <c r="L1576" s="1015">
        <v>0.75</v>
      </c>
      <c r="N1576">
        <v>1</v>
      </c>
      <c r="O1576">
        <v>0</v>
      </c>
      <c r="P1576">
        <v>0</v>
      </c>
      <c r="R1576">
        <v>-6</v>
      </c>
      <c r="S1576">
        <v>-1</v>
      </c>
    </row>
    <row r="1577" spans="1:19">
      <c r="A1577">
        <v>32</v>
      </c>
      <c r="B1577" t="s">
        <v>420</v>
      </c>
      <c r="C1577" t="s">
        <v>146</v>
      </c>
      <c r="D1577" t="s">
        <v>111</v>
      </c>
      <c r="E1577" t="s">
        <v>225</v>
      </c>
      <c r="F1577" t="s">
        <v>421</v>
      </c>
      <c r="G1577">
        <v>9</v>
      </c>
      <c r="H1577" t="s">
        <v>142</v>
      </c>
      <c r="I1577">
        <v>3</v>
      </c>
      <c r="J1577">
        <v>2</v>
      </c>
      <c r="L1577" s="1015">
        <v>0.66666666666666663</v>
      </c>
      <c r="N1577">
        <v>0</v>
      </c>
      <c r="O1577">
        <v>0</v>
      </c>
      <c r="P1577" t="e">
        <v>#DIV/0!</v>
      </c>
      <c r="R1577">
        <v>-2</v>
      </c>
      <c r="S1577">
        <v>0</v>
      </c>
    </row>
    <row r="1578" spans="1:19">
      <c r="A1578">
        <v>33</v>
      </c>
      <c r="B1578" t="s">
        <v>422</v>
      </c>
      <c r="C1578" t="s">
        <v>146</v>
      </c>
      <c r="D1578" t="s">
        <v>111</v>
      </c>
      <c r="E1578" t="s">
        <v>225</v>
      </c>
      <c r="F1578" t="s">
        <v>423</v>
      </c>
      <c r="G1578">
        <v>9</v>
      </c>
      <c r="H1578" t="s">
        <v>142</v>
      </c>
      <c r="I1578">
        <v>1</v>
      </c>
      <c r="J1578">
        <v>1</v>
      </c>
      <c r="L1578" s="1015">
        <v>1</v>
      </c>
      <c r="N1578">
        <v>0</v>
      </c>
      <c r="O1578">
        <v>0</v>
      </c>
      <c r="P1578" t="e">
        <v>#DIV/0!</v>
      </c>
      <c r="R1578" t="e">
        <v>#REF!</v>
      </c>
      <c r="S1578">
        <v>0</v>
      </c>
    </row>
    <row r="1579" spans="1:19">
      <c r="A1579">
        <v>34</v>
      </c>
      <c r="B1579" t="s">
        <v>424</v>
      </c>
      <c r="C1579" t="s">
        <v>146</v>
      </c>
      <c r="D1579" t="s">
        <v>111</v>
      </c>
      <c r="E1579" t="s">
        <v>225</v>
      </c>
      <c r="F1579" t="s">
        <v>425</v>
      </c>
      <c r="G1579">
        <v>9</v>
      </c>
      <c r="H1579" t="s">
        <v>142</v>
      </c>
      <c r="I1579">
        <v>2</v>
      </c>
      <c r="J1579">
        <v>2</v>
      </c>
      <c r="L1579" s="1015">
        <v>1</v>
      </c>
      <c r="N1579">
        <v>0</v>
      </c>
      <c r="O1579">
        <v>0</v>
      </c>
      <c r="P1579" t="e">
        <v>#DIV/0!</v>
      </c>
      <c r="R1579">
        <v>-2</v>
      </c>
      <c r="S1579">
        <v>0</v>
      </c>
    </row>
    <row r="1580" spans="1:19">
      <c r="A1580">
        <v>35</v>
      </c>
      <c r="B1580" t="s">
        <v>426</v>
      </c>
      <c r="C1580" t="s">
        <v>146</v>
      </c>
      <c r="D1580" t="s">
        <v>111</v>
      </c>
      <c r="E1580" t="s">
        <v>225</v>
      </c>
      <c r="F1580" t="s">
        <v>427</v>
      </c>
      <c r="G1580">
        <v>9</v>
      </c>
      <c r="H1580" t="s">
        <v>142</v>
      </c>
      <c r="I1580">
        <v>1</v>
      </c>
      <c r="J1580">
        <v>1</v>
      </c>
      <c r="L1580" s="1015">
        <v>1</v>
      </c>
      <c r="N1580">
        <v>1</v>
      </c>
      <c r="O1580">
        <v>0</v>
      </c>
      <c r="P1580">
        <v>0</v>
      </c>
      <c r="R1580">
        <v>-1</v>
      </c>
      <c r="S1580">
        <v>-1</v>
      </c>
    </row>
    <row r="1581" spans="1:19">
      <c r="A1581">
        <v>36</v>
      </c>
      <c r="B1581" t="s">
        <v>428</v>
      </c>
      <c r="C1581" t="s">
        <v>146</v>
      </c>
      <c r="D1581" t="s">
        <v>111</v>
      </c>
      <c r="E1581" t="s">
        <v>225</v>
      </c>
      <c r="F1581" t="s">
        <v>429</v>
      </c>
      <c r="G1581">
        <v>9</v>
      </c>
      <c r="H1581" t="s">
        <v>142</v>
      </c>
      <c r="I1581">
        <v>2</v>
      </c>
      <c r="J1581">
        <v>1</v>
      </c>
      <c r="L1581" s="1015">
        <v>0.5</v>
      </c>
      <c r="N1581">
        <v>0</v>
      </c>
      <c r="O1581">
        <v>0</v>
      </c>
      <c r="P1581" t="e">
        <v>#DIV/0!</v>
      </c>
      <c r="R1581">
        <v>-1</v>
      </c>
      <c r="S1581">
        <v>0</v>
      </c>
    </row>
    <row r="1582" spans="1:19">
      <c r="A1582">
        <v>37</v>
      </c>
      <c r="B1582" t="s">
        <v>430</v>
      </c>
      <c r="C1582" t="s">
        <v>146</v>
      </c>
      <c r="D1582" t="s">
        <v>111</v>
      </c>
      <c r="E1582" t="s">
        <v>225</v>
      </c>
      <c r="F1582" t="s">
        <v>431</v>
      </c>
      <c r="G1582">
        <v>9</v>
      </c>
      <c r="H1582" t="s">
        <v>142</v>
      </c>
      <c r="I1582">
        <v>2</v>
      </c>
      <c r="J1582">
        <v>2</v>
      </c>
      <c r="L1582" s="1015">
        <v>1</v>
      </c>
      <c r="N1582">
        <v>1</v>
      </c>
      <c r="O1582">
        <v>0</v>
      </c>
      <c r="P1582">
        <v>0</v>
      </c>
      <c r="R1582">
        <v>-1</v>
      </c>
      <c r="S1582">
        <v>-1</v>
      </c>
    </row>
    <row r="1583" spans="1:19">
      <c r="A1583">
        <v>38</v>
      </c>
      <c r="B1583" t="s">
        <v>432</v>
      </c>
      <c r="C1583" t="s">
        <v>146</v>
      </c>
      <c r="D1583" t="s">
        <v>111</v>
      </c>
      <c r="E1583" t="s">
        <v>225</v>
      </c>
      <c r="F1583" t="s">
        <v>433</v>
      </c>
      <c r="G1583">
        <v>9</v>
      </c>
      <c r="H1583" t="s">
        <v>142</v>
      </c>
      <c r="I1583">
        <v>1</v>
      </c>
      <c r="J1583">
        <v>1</v>
      </c>
      <c r="L1583" s="1015">
        <v>1</v>
      </c>
      <c r="N1583">
        <v>0</v>
      </c>
      <c r="O1583">
        <v>0</v>
      </c>
      <c r="P1583" t="e">
        <v>#DIV/0!</v>
      </c>
      <c r="R1583">
        <v>-1</v>
      </c>
      <c r="S1583">
        <v>0</v>
      </c>
    </row>
    <row r="1584" spans="1:19">
      <c r="A1584">
        <v>39</v>
      </c>
      <c r="B1584" t="s">
        <v>434</v>
      </c>
      <c r="C1584" t="s">
        <v>146</v>
      </c>
      <c r="D1584" t="s">
        <v>111</v>
      </c>
      <c r="E1584" t="s">
        <v>225</v>
      </c>
      <c r="F1584" t="s">
        <v>435</v>
      </c>
      <c r="G1584">
        <v>9</v>
      </c>
      <c r="H1584" t="s">
        <v>142</v>
      </c>
      <c r="I1584">
        <v>12</v>
      </c>
      <c r="J1584">
        <v>9</v>
      </c>
      <c r="L1584" s="1015">
        <v>0.75</v>
      </c>
      <c r="N1584">
        <v>1</v>
      </c>
      <c r="O1584">
        <v>0</v>
      </c>
      <c r="P1584">
        <v>0</v>
      </c>
      <c r="R1584">
        <v>-6</v>
      </c>
      <c r="S1584">
        <v>-1</v>
      </c>
    </row>
    <row r="1585" spans="1:19">
      <c r="A1585">
        <v>40</v>
      </c>
      <c r="B1585" t="s">
        <v>436</v>
      </c>
      <c r="C1585" t="s">
        <v>146</v>
      </c>
      <c r="D1585" t="s">
        <v>111</v>
      </c>
      <c r="E1585" t="s">
        <v>225</v>
      </c>
      <c r="F1585" t="s">
        <v>437</v>
      </c>
      <c r="G1585">
        <v>9</v>
      </c>
      <c r="H1585" t="s">
        <v>142</v>
      </c>
      <c r="I1585">
        <v>12</v>
      </c>
      <c r="J1585">
        <v>9</v>
      </c>
      <c r="L1585" s="1015">
        <v>0.75</v>
      </c>
      <c r="N1585">
        <v>1</v>
      </c>
      <c r="O1585">
        <v>0</v>
      </c>
      <c r="P1585">
        <v>0</v>
      </c>
      <c r="R1585">
        <v>-6</v>
      </c>
      <c r="S1585">
        <v>-1</v>
      </c>
    </row>
    <row r="1586" spans="1:19">
      <c r="A1586">
        <v>41</v>
      </c>
      <c r="B1586" t="s">
        <v>438</v>
      </c>
      <c r="C1586" t="s">
        <v>146</v>
      </c>
      <c r="D1586" t="s">
        <v>111</v>
      </c>
      <c r="E1586" t="s">
        <v>225</v>
      </c>
      <c r="F1586" t="s">
        <v>439</v>
      </c>
      <c r="G1586">
        <v>9</v>
      </c>
      <c r="H1586" t="s">
        <v>142</v>
      </c>
      <c r="I1586">
        <v>3</v>
      </c>
      <c r="J1586">
        <v>2</v>
      </c>
      <c r="L1586" s="1015">
        <v>0.66666666666666663</v>
      </c>
      <c r="N1586">
        <v>0</v>
      </c>
      <c r="O1586">
        <v>0</v>
      </c>
      <c r="P1586" t="e">
        <v>#DIV/0!</v>
      </c>
      <c r="R1586">
        <v>-2</v>
      </c>
      <c r="S1586">
        <v>0</v>
      </c>
    </row>
    <row r="1587" spans="1:19">
      <c r="A1587">
        <v>42</v>
      </c>
      <c r="B1587" t="s">
        <v>440</v>
      </c>
      <c r="C1587" t="s">
        <v>146</v>
      </c>
      <c r="D1587" t="s">
        <v>111</v>
      </c>
      <c r="E1587" t="s">
        <v>225</v>
      </c>
      <c r="F1587" t="s">
        <v>441</v>
      </c>
      <c r="G1587">
        <v>9</v>
      </c>
      <c r="H1587" t="s">
        <v>142</v>
      </c>
      <c r="I1587">
        <v>9</v>
      </c>
      <c r="J1587">
        <v>8</v>
      </c>
      <c r="L1587" s="1015">
        <v>0.88888888888888884</v>
      </c>
      <c r="N1587">
        <v>1</v>
      </c>
      <c r="O1587">
        <v>0</v>
      </c>
      <c r="P1587">
        <v>0</v>
      </c>
      <c r="R1587">
        <v>-6</v>
      </c>
      <c r="S1587">
        <v>-1</v>
      </c>
    </row>
    <row r="1588" spans="1:19">
      <c r="A1588">
        <v>43</v>
      </c>
      <c r="B1588" t="s">
        <v>442</v>
      </c>
      <c r="C1588" t="s">
        <v>146</v>
      </c>
      <c r="D1588" t="s">
        <v>111</v>
      </c>
      <c r="E1588" t="s">
        <v>225</v>
      </c>
      <c r="F1588" t="s">
        <v>443</v>
      </c>
      <c r="G1588">
        <v>9</v>
      </c>
      <c r="H1588" t="s">
        <v>142</v>
      </c>
      <c r="I1588">
        <v>9</v>
      </c>
      <c r="J1588">
        <v>8</v>
      </c>
      <c r="L1588" s="1015">
        <v>0.88888888888888884</v>
      </c>
      <c r="N1588">
        <v>1</v>
      </c>
      <c r="O1588">
        <v>0</v>
      </c>
      <c r="P1588">
        <v>0</v>
      </c>
      <c r="R1588">
        <v>-6</v>
      </c>
      <c r="S1588">
        <v>-1</v>
      </c>
    </row>
    <row r="1589" spans="1:19">
      <c r="A1589">
        <v>1</v>
      </c>
      <c r="B1589" t="s">
        <v>358</v>
      </c>
      <c r="C1589" t="s">
        <v>146</v>
      </c>
      <c r="D1589" t="s">
        <v>111</v>
      </c>
      <c r="E1589" t="s">
        <v>225</v>
      </c>
      <c r="F1589" t="s">
        <v>359</v>
      </c>
      <c r="G1589">
        <v>10</v>
      </c>
      <c r="H1589" t="s">
        <v>143</v>
      </c>
      <c r="I1589">
        <v>12</v>
      </c>
      <c r="J1589">
        <v>10</v>
      </c>
      <c r="L1589" s="1015">
        <v>0.83333333333333337</v>
      </c>
      <c r="N1589">
        <v>1</v>
      </c>
      <c r="O1589">
        <v>0</v>
      </c>
      <c r="P1589">
        <v>0</v>
      </c>
      <c r="R1589">
        <v>-7</v>
      </c>
      <c r="S1589">
        <v>-1</v>
      </c>
    </row>
    <row r="1590" spans="1:19">
      <c r="A1590">
        <v>2</v>
      </c>
      <c r="B1590" t="s">
        <v>360</v>
      </c>
      <c r="C1590" t="s">
        <v>146</v>
      </c>
      <c r="D1590" t="s">
        <v>111</v>
      </c>
      <c r="E1590" t="s">
        <v>225</v>
      </c>
      <c r="F1590" t="s">
        <v>361</v>
      </c>
      <c r="G1590">
        <v>10</v>
      </c>
      <c r="H1590" t="s">
        <v>143</v>
      </c>
      <c r="I1590">
        <v>1</v>
      </c>
      <c r="J1590">
        <v>1</v>
      </c>
      <c r="L1590" s="1015">
        <v>1</v>
      </c>
      <c r="N1590">
        <v>0</v>
      </c>
      <c r="O1590">
        <v>0</v>
      </c>
      <c r="P1590" t="e">
        <v>#DIV/0!</v>
      </c>
      <c r="R1590">
        <v>0</v>
      </c>
      <c r="S1590">
        <v>0</v>
      </c>
    </row>
    <row r="1591" spans="1:19">
      <c r="A1591">
        <v>3</v>
      </c>
      <c r="B1591" t="s">
        <v>362</v>
      </c>
      <c r="C1591" t="s">
        <v>146</v>
      </c>
      <c r="D1591" t="s">
        <v>111</v>
      </c>
      <c r="E1591" t="s">
        <v>225</v>
      </c>
      <c r="F1591" t="s">
        <v>363</v>
      </c>
      <c r="G1591">
        <v>10</v>
      </c>
      <c r="H1591" t="s">
        <v>143</v>
      </c>
      <c r="I1591">
        <v>1</v>
      </c>
      <c r="J1591">
        <v>0</v>
      </c>
      <c r="L1591" s="1015">
        <v>0</v>
      </c>
      <c r="N1591">
        <v>0</v>
      </c>
      <c r="O1591">
        <v>0</v>
      </c>
      <c r="P1591" t="e">
        <v>#DIV/0!</v>
      </c>
      <c r="R1591">
        <v>0</v>
      </c>
      <c r="S1591">
        <v>0</v>
      </c>
    </row>
    <row r="1592" spans="1:19">
      <c r="A1592">
        <v>4</v>
      </c>
      <c r="B1592" t="s">
        <v>364</v>
      </c>
      <c r="C1592" t="s">
        <v>146</v>
      </c>
      <c r="D1592" t="s">
        <v>111</v>
      </c>
      <c r="E1592" t="s">
        <v>225</v>
      </c>
      <c r="F1592" t="s">
        <v>365</v>
      </c>
      <c r="G1592">
        <v>10</v>
      </c>
      <c r="H1592" t="s">
        <v>143</v>
      </c>
      <c r="I1592">
        <v>1</v>
      </c>
      <c r="J1592">
        <v>1</v>
      </c>
      <c r="L1592" s="1015">
        <v>1</v>
      </c>
      <c r="N1592">
        <v>0</v>
      </c>
      <c r="O1592">
        <v>0</v>
      </c>
      <c r="P1592" t="e">
        <v>#DIV/0!</v>
      </c>
      <c r="R1592">
        <v>-1</v>
      </c>
      <c r="S1592">
        <v>0</v>
      </c>
    </row>
    <row r="1593" spans="1:19">
      <c r="A1593">
        <v>5</v>
      </c>
      <c r="B1593" t="s">
        <v>366</v>
      </c>
      <c r="C1593" t="s">
        <v>146</v>
      </c>
      <c r="D1593" t="s">
        <v>111</v>
      </c>
      <c r="E1593" t="s">
        <v>225</v>
      </c>
      <c r="F1593" t="s">
        <v>367</v>
      </c>
      <c r="G1593">
        <v>10</v>
      </c>
      <c r="H1593" t="s">
        <v>143</v>
      </c>
      <c r="I1593">
        <v>1</v>
      </c>
      <c r="J1593">
        <v>0</v>
      </c>
      <c r="L1593" s="1015">
        <v>0</v>
      </c>
      <c r="N1593">
        <v>0</v>
      </c>
      <c r="O1593">
        <v>0</v>
      </c>
      <c r="P1593" t="e">
        <v>#DIV/0!</v>
      </c>
      <c r="R1593">
        <v>0</v>
      </c>
      <c r="S1593">
        <v>0</v>
      </c>
    </row>
    <row r="1594" spans="1:19">
      <c r="A1594">
        <v>6</v>
      </c>
      <c r="B1594" t="s">
        <v>368</v>
      </c>
      <c r="C1594" t="s">
        <v>146</v>
      </c>
      <c r="D1594" t="s">
        <v>111</v>
      </c>
      <c r="E1594" t="s">
        <v>225</v>
      </c>
      <c r="F1594" t="s">
        <v>369</v>
      </c>
      <c r="G1594">
        <v>10</v>
      </c>
      <c r="H1594" t="s">
        <v>143</v>
      </c>
      <c r="I1594">
        <v>1</v>
      </c>
      <c r="J1594">
        <v>1</v>
      </c>
      <c r="L1594" s="1015">
        <v>1</v>
      </c>
      <c r="N1594">
        <v>0</v>
      </c>
      <c r="O1594">
        <v>0</v>
      </c>
      <c r="P1594" t="e">
        <v>#DIV/0!</v>
      </c>
      <c r="R1594">
        <v>0</v>
      </c>
      <c r="S1594">
        <v>0</v>
      </c>
    </row>
    <row r="1595" spans="1:19">
      <c r="A1595">
        <v>7</v>
      </c>
      <c r="B1595" t="s">
        <v>370</v>
      </c>
      <c r="C1595" t="s">
        <v>146</v>
      </c>
      <c r="D1595" t="s">
        <v>111</v>
      </c>
      <c r="E1595" t="s">
        <v>225</v>
      </c>
      <c r="F1595" t="s">
        <v>371</v>
      </c>
      <c r="G1595">
        <v>10</v>
      </c>
      <c r="H1595" t="s">
        <v>143</v>
      </c>
      <c r="I1595">
        <v>3</v>
      </c>
      <c r="J1595">
        <v>3</v>
      </c>
      <c r="L1595" s="1015">
        <v>1</v>
      </c>
      <c r="N1595">
        <v>1</v>
      </c>
      <c r="O1595">
        <v>0</v>
      </c>
      <c r="P1595">
        <v>0</v>
      </c>
      <c r="R1595">
        <v>-3</v>
      </c>
      <c r="S1595">
        <v>-1</v>
      </c>
    </row>
    <row r="1596" spans="1:19">
      <c r="A1596">
        <v>8</v>
      </c>
      <c r="B1596" t="s">
        <v>372</v>
      </c>
      <c r="C1596" t="s">
        <v>146</v>
      </c>
      <c r="D1596" t="s">
        <v>111</v>
      </c>
      <c r="E1596" t="s">
        <v>225</v>
      </c>
      <c r="F1596" t="s">
        <v>373</v>
      </c>
      <c r="G1596">
        <v>10</v>
      </c>
      <c r="H1596" t="s">
        <v>143</v>
      </c>
      <c r="I1596">
        <v>2</v>
      </c>
      <c r="J1596">
        <v>2</v>
      </c>
      <c r="L1596" s="1015">
        <v>1</v>
      </c>
      <c r="N1596">
        <v>0</v>
      </c>
      <c r="O1596">
        <v>0</v>
      </c>
      <c r="P1596" t="e">
        <v>#DIV/0!</v>
      </c>
      <c r="R1596">
        <v>-2</v>
      </c>
      <c r="S1596">
        <v>0</v>
      </c>
    </row>
    <row r="1597" spans="1:19">
      <c r="A1597">
        <v>9</v>
      </c>
      <c r="B1597" t="s">
        <v>374</v>
      </c>
      <c r="C1597" t="s">
        <v>146</v>
      </c>
      <c r="D1597" t="s">
        <v>111</v>
      </c>
      <c r="E1597" t="s">
        <v>225</v>
      </c>
      <c r="F1597" t="s">
        <v>375</v>
      </c>
      <c r="G1597">
        <v>10</v>
      </c>
      <c r="H1597" t="s">
        <v>143</v>
      </c>
      <c r="I1597">
        <v>1</v>
      </c>
      <c r="J1597">
        <v>0</v>
      </c>
      <c r="L1597" s="1015">
        <v>0</v>
      </c>
      <c r="N1597">
        <v>0</v>
      </c>
      <c r="O1597">
        <v>0</v>
      </c>
      <c r="P1597" t="e">
        <v>#DIV/0!</v>
      </c>
      <c r="R1597">
        <v>0</v>
      </c>
      <c r="S1597">
        <v>0</v>
      </c>
    </row>
    <row r="1598" spans="1:19">
      <c r="A1598">
        <v>10</v>
      </c>
      <c r="B1598" t="s">
        <v>376</v>
      </c>
      <c r="C1598" t="s">
        <v>146</v>
      </c>
      <c r="D1598" t="s">
        <v>111</v>
      </c>
      <c r="E1598" t="s">
        <v>225</v>
      </c>
      <c r="F1598" t="s">
        <v>377</v>
      </c>
      <c r="G1598">
        <v>10</v>
      </c>
      <c r="H1598" t="s">
        <v>143</v>
      </c>
      <c r="I1598">
        <v>1</v>
      </c>
      <c r="J1598">
        <v>1</v>
      </c>
      <c r="L1598" s="1015">
        <v>1</v>
      </c>
      <c r="N1598">
        <v>0</v>
      </c>
      <c r="O1598">
        <v>0</v>
      </c>
      <c r="P1598" t="e">
        <v>#DIV/0!</v>
      </c>
      <c r="R1598">
        <v>-1</v>
      </c>
      <c r="S1598">
        <v>0</v>
      </c>
    </row>
    <row r="1599" spans="1:19">
      <c r="A1599">
        <v>11</v>
      </c>
      <c r="B1599" t="s">
        <v>378</v>
      </c>
      <c r="C1599" t="s">
        <v>146</v>
      </c>
      <c r="D1599" t="s">
        <v>111</v>
      </c>
      <c r="E1599" t="s">
        <v>225</v>
      </c>
      <c r="F1599" t="s">
        <v>379</v>
      </c>
      <c r="G1599">
        <v>10</v>
      </c>
      <c r="H1599" t="s">
        <v>143</v>
      </c>
      <c r="I1599">
        <v>1</v>
      </c>
      <c r="J1599">
        <v>0</v>
      </c>
      <c r="L1599" s="1015">
        <v>0</v>
      </c>
      <c r="N1599">
        <v>0</v>
      </c>
      <c r="O1599">
        <v>0</v>
      </c>
      <c r="P1599" t="e">
        <v>#DIV/0!</v>
      </c>
      <c r="R1599">
        <v>0</v>
      </c>
      <c r="S1599">
        <v>0</v>
      </c>
    </row>
    <row r="1600" spans="1:19">
      <c r="A1600">
        <v>12</v>
      </c>
      <c r="B1600" t="s">
        <v>380</v>
      </c>
      <c r="C1600" t="s">
        <v>146</v>
      </c>
      <c r="D1600" t="s">
        <v>111</v>
      </c>
      <c r="E1600" t="s">
        <v>225</v>
      </c>
      <c r="F1600" t="s">
        <v>381</v>
      </c>
      <c r="G1600">
        <v>10</v>
      </c>
      <c r="H1600" t="s">
        <v>143</v>
      </c>
      <c r="I1600">
        <v>1</v>
      </c>
      <c r="J1600">
        <v>0</v>
      </c>
      <c r="L1600" s="1015">
        <v>0</v>
      </c>
      <c r="N1600">
        <v>0</v>
      </c>
      <c r="O1600">
        <v>0</v>
      </c>
      <c r="P1600" t="e">
        <v>#DIV/0!</v>
      </c>
      <c r="R1600">
        <v>0</v>
      </c>
      <c r="S1600">
        <v>0</v>
      </c>
    </row>
    <row r="1601" spans="1:19">
      <c r="A1601">
        <v>13</v>
      </c>
      <c r="B1601" t="s">
        <v>382</v>
      </c>
      <c r="C1601" t="s">
        <v>146</v>
      </c>
      <c r="D1601" t="s">
        <v>111</v>
      </c>
      <c r="E1601" t="s">
        <v>225</v>
      </c>
      <c r="F1601" t="s">
        <v>383</v>
      </c>
      <c r="G1601">
        <v>10</v>
      </c>
      <c r="H1601" t="s">
        <v>143</v>
      </c>
      <c r="I1601">
        <v>1</v>
      </c>
      <c r="J1601">
        <v>1</v>
      </c>
      <c r="L1601" s="1015">
        <v>1</v>
      </c>
      <c r="N1601">
        <v>0</v>
      </c>
      <c r="O1601">
        <v>0</v>
      </c>
      <c r="P1601" t="e">
        <v>#DIV/0!</v>
      </c>
      <c r="R1601">
        <v>-1</v>
      </c>
      <c r="S1601">
        <v>0</v>
      </c>
    </row>
    <row r="1602" spans="1:19">
      <c r="A1602">
        <v>14</v>
      </c>
      <c r="B1602" t="s">
        <v>384</v>
      </c>
      <c r="C1602" t="s">
        <v>146</v>
      </c>
      <c r="D1602" t="s">
        <v>111</v>
      </c>
      <c r="E1602" t="s">
        <v>225</v>
      </c>
      <c r="F1602" t="s">
        <v>385</v>
      </c>
      <c r="G1602">
        <v>10</v>
      </c>
      <c r="H1602" t="s">
        <v>143</v>
      </c>
      <c r="I1602">
        <v>1</v>
      </c>
      <c r="J1602">
        <v>0</v>
      </c>
      <c r="L1602" s="1015">
        <v>0</v>
      </c>
      <c r="N1602">
        <v>0</v>
      </c>
      <c r="O1602">
        <v>0</v>
      </c>
      <c r="P1602" t="e">
        <v>#DIV/0!</v>
      </c>
      <c r="R1602">
        <v>0</v>
      </c>
      <c r="S1602">
        <v>0</v>
      </c>
    </row>
    <row r="1603" spans="1:19">
      <c r="A1603">
        <v>15</v>
      </c>
      <c r="B1603" t="s">
        <v>386</v>
      </c>
      <c r="C1603" t="s">
        <v>146</v>
      </c>
      <c r="D1603" t="s">
        <v>111</v>
      </c>
      <c r="E1603" t="s">
        <v>225</v>
      </c>
      <c r="F1603" t="s">
        <v>387</v>
      </c>
      <c r="G1603">
        <v>10</v>
      </c>
      <c r="H1603" t="s">
        <v>143</v>
      </c>
      <c r="I1603">
        <v>1</v>
      </c>
      <c r="J1603">
        <v>1</v>
      </c>
      <c r="L1603" s="1015">
        <v>1</v>
      </c>
      <c r="N1603" s="1018">
        <v>0</v>
      </c>
      <c r="O1603">
        <v>0</v>
      </c>
      <c r="P1603" t="e">
        <v>#DIV/0!</v>
      </c>
      <c r="R1603">
        <v>-1</v>
      </c>
      <c r="S1603">
        <v>0</v>
      </c>
    </row>
    <row r="1604" spans="1:19">
      <c r="A1604">
        <v>16</v>
      </c>
      <c r="B1604" t="s">
        <v>388</v>
      </c>
      <c r="C1604" t="s">
        <v>146</v>
      </c>
      <c r="D1604" t="s">
        <v>111</v>
      </c>
      <c r="E1604" t="s">
        <v>225</v>
      </c>
      <c r="F1604" t="s">
        <v>389</v>
      </c>
      <c r="G1604">
        <v>10</v>
      </c>
      <c r="H1604" t="s">
        <v>143</v>
      </c>
      <c r="I1604">
        <v>4</v>
      </c>
      <c r="J1604">
        <v>4</v>
      </c>
      <c r="L1604" s="1015">
        <v>1</v>
      </c>
      <c r="N1604" s="1018">
        <v>1</v>
      </c>
      <c r="O1604">
        <v>0</v>
      </c>
      <c r="P1604">
        <v>0</v>
      </c>
      <c r="R1604">
        <v>-3</v>
      </c>
      <c r="S1604">
        <v>-1</v>
      </c>
    </row>
    <row r="1605" spans="1:19">
      <c r="A1605">
        <v>17</v>
      </c>
      <c r="B1605" t="s">
        <v>390</v>
      </c>
      <c r="C1605" t="s">
        <v>146</v>
      </c>
      <c r="D1605" t="s">
        <v>111</v>
      </c>
      <c r="E1605" t="s">
        <v>225</v>
      </c>
      <c r="F1605" t="s">
        <v>391</v>
      </c>
      <c r="G1605">
        <v>10</v>
      </c>
      <c r="H1605" t="s">
        <v>143</v>
      </c>
      <c r="I1605">
        <v>2</v>
      </c>
      <c r="J1605">
        <v>1</v>
      </c>
      <c r="L1605" s="1015">
        <v>0.5</v>
      </c>
      <c r="N1605" s="1018">
        <v>0</v>
      </c>
      <c r="O1605">
        <v>0</v>
      </c>
      <c r="P1605" t="e">
        <v>#DIV/0!</v>
      </c>
      <c r="R1605">
        <v>0</v>
      </c>
      <c r="S1605">
        <v>0</v>
      </c>
    </row>
    <row r="1606" spans="1:19">
      <c r="A1606">
        <v>18</v>
      </c>
      <c r="B1606" t="s">
        <v>392</v>
      </c>
      <c r="C1606" t="s">
        <v>146</v>
      </c>
      <c r="D1606" t="s">
        <v>111</v>
      </c>
      <c r="E1606" t="s">
        <v>225</v>
      </c>
      <c r="F1606" t="s">
        <v>393</v>
      </c>
      <c r="G1606">
        <v>10</v>
      </c>
      <c r="H1606" t="s">
        <v>143</v>
      </c>
      <c r="I1606">
        <v>12</v>
      </c>
      <c r="J1606">
        <v>10</v>
      </c>
      <c r="L1606" s="1015">
        <v>0.83333333333333337</v>
      </c>
      <c r="N1606" s="1018">
        <v>1</v>
      </c>
      <c r="O1606">
        <v>0</v>
      </c>
      <c r="P1606">
        <v>0</v>
      </c>
      <c r="R1606">
        <v>-7</v>
      </c>
      <c r="S1606">
        <v>-1</v>
      </c>
    </row>
    <row r="1607" spans="1:19">
      <c r="A1607">
        <v>19</v>
      </c>
      <c r="B1607" t="s">
        <v>394</v>
      </c>
      <c r="C1607" t="s">
        <v>146</v>
      </c>
      <c r="D1607" t="s">
        <v>111</v>
      </c>
      <c r="E1607" t="s">
        <v>225</v>
      </c>
      <c r="F1607" t="s">
        <v>395</v>
      </c>
      <c r="G1607">
        <v>10</v>
      </c>
      <c r="H1607" t="s">
        <v>143</v>
      </c>
      <c r="I1607">
        <v>2</v>
      </c>
      <c r="J1607">
        <v>2</v>
      </c>
      <c r="L1607" s="1015">
        <v>1</v>
      </c>
      <c r="N1607" s="1018">
        <v>0</v>
      </c>
      <c r="O1607">
        <v>0</v>
      </c>
      <c r="P1607" t="e">
        <v>#DIV/0!</v>
      </c>
      <c r="R1607">
        <v>-2</v>
      </c>
      <c r="S1607">
        <v>0</v>
      </c>
    </row>
    <row r="1608" spans="1:19">
      <c r="A1608">
        <v>20</v>
      </c>
      <c r="B1608" t="s">
        <v>396</v>
      </c>
      <c r="C1608" t="s">
        <v>146</v>
      </c>
      <c r="D1608" t="s">
        <v>111</v>
      </c>
      <c r="E1608" t="s">
        <v>225</v>
      </c>
      <c r="F1608" t="s">
        <v>397</v>
      </c>
      <c r="G1608">
        <v>10</v>
      </c>
      <c r="H1608" t="s">
        <v>143</v>
      </c>
      <c r="I1608">
        <v>2</v>
      </c>
      <c r="J1608">
        <v>2</v>
      </c>
      <c r="L1608" s="1015">
        <v>1</v>
      </c>
      <c r="N1608" s="1018">
        <v>1</v>
      </c>
      <c r="O1608">
        <v>0</v>
      </c>
      <c r="P1608">
        <v>0</v>
      </c>
      <c r="R1608">
        <v>-2</v>
      </c>
      <c r="S1608">
        <v>-1</v>
      </c>
    </row>
    <row r="1609" spans="1:19">
      <c r="A1609">
        <v>21</v>
      </c>
      <c r="B1609" t="s">
        <v>398</v>
      </c>
      <c r="C1609" t="s">
        <v>146</v>
      </c>
      <c r="D1609" t="s">
        <v>111</v>
      </c>
      <c r="E1609" t="s">
        <v>225</v>
      </c>
      <c r="F1609" t="s">
        <v>399</v>
      </c>
      <c r="G1609">
        <v>10</v>
      </c>
      <c r="H1609" t="s">
        <v>143</v>
      </c>
      <c r="I1609">
        <v>12</v>
      </c>
      <c r="J1609">
        <v>10</v>
      </c>
      <c r="L1609" s="1015">
        <v>0.83333333333333337</v>
      </c>
      <c r="N1609" s="1018">
        <v>1</v>
      </c>
      <c r="O1609">
        <v>0</v>
      </c>
      <c r="P1609">
        <v>0</v>
      </c>
      <c r="R1609">
        <v>-7</v>
      </c>
      <c r="S1609">
        <v>-1</v>
      </c>
    </row>
    <row r="1610" spans="1:19">
      <c r="A1610">
        <v>22</v>
      </c>
      <c r="B1610" t="s">
        <v>400</v>
      </c>
      <c r="C1610" t="s">
        <v>146</v>
      </c>
      <c r="D1610" t="s">
        <v>111</v>
      </c>
      <c r="E1610" t="s">
        <v>225</v>
      </c>
      <c r="F1610" t="s">
        <v>401</v>
      </c>
      <c r="G1610">
        <v>10</v>
      </c>
      <c r="H1610" t="s">
        <v>143</v>
      </c>
      <c r="I1610">
        <v>3</v>
      </c>
      <c r="J1610">
        <v>3</v>
      </c>
      <c r="L1610" s="1015">
        <v>1</v>
      </c>
      <c r="N1610">
        <v>0</v>
      </c>
      <c r="O1610">
        <v>0</v>
      </c>
      <c r="P1610" t="e">
        <v>#DIV/0!</v>
      </c>
      <c r="R1610">
        <v>-2</v>
      </c>
      <c r="S1610">
        <v>0</v>
      </c>
    </row>
    <row r="1611" spans="1:19">
      <c r="A1611">
        <v>23</v>
      </c>
      <c r="B1611" t="s">
        <v>402</v>
      </c>
      <c r="C1611" t="s">
        <v>146</v>
      </c>
      <c r="D1611" t="s">
        <v>111</v>
      </c>
      <c r="E1611" t="s">
        <v>225</v>
      </c>
      <c r="F1611" t="s">
        <v>403</v>
      </c>
      <c r="G1611">
        <v>10</v>
      </c>
      <c r="H1611" t="s">
        <v>143</v>
      </c>
      <c r="I1611">
        <v>3</v>
      </c>
      <c r="J1611">
        <v>2</v>
      </c>
      <c r="L1611" s="1015">
        <v>0.66666666666666663</v>
      </c>
      <c r="N1611">
        <v>0</v>
      </c>
      <c r="O1611">
        <v>0</v>
      </c>
      <c r="P1611" t="e">
        <v>#DIV/0!</v>
      </c>
      <c r="R1611">
        <v>-1</v>
      </c>
      <c r="S1611">
        <v>0</v>
      </c>
    </row>
    <row r="1612" spans="1:19">
      <c r="A1612">
        <v>24</v>
      </c>
      <c r="B1612" t="s">
        <v>404</v>
      </c>
      <c r="C1612" t="s">
        <v>146</v>
      </c>
      <c r="D1612" t="s">
        <v>111</v>
      </c>
      <c r="E1612" t="s">
        <v>225</v>
      </c>
      <c r="F1612" t="s">
        <v>405</v>
      </c>
      <c r="G1612">
        <v>10</v>
      </c>
      <c r="H1612" t="s">
        <v>143</v>
      </c>
      <c r="I1612">
        <v>4</v>
      </c>
      <c r="J1612">
        <v>4</v>
      </c>
      <c r="L1612" s="1015">
        <v>1</v>
      </c>
      <c r="N1612">
        <v>1</v>
      </c>
      <c r="O1612">
        <v>0</v>
      </c>
      <c r="P1612">
        <v>0</v>
      </c>
      <c r="R1612">
        <v>-2</v>
      </c>
      <c r="S1612">
        <v>-1</v>
      </c>
    </row>
    <row r="1613" spans="1:19">
      <c r="A1613">
        <v>25</v>
      </c>
      <c r="B1613" t="s">
        <v>406</v>
      </c>
      <c r="C1613" t="s">
        <v>146</v>
      </c>
      <c r="D1613" t="s">
        <v>111</v>
      </c>
      <c r="E1613" t="s">
        <v>225</v>
      </c>
      <c r="F1613" t="s">
        <v>407</v>
      </c>
      <c r="G1613">
        <v>10</v>
      </c>
      <c r="H1613" t="s">
        <v>143</v>
      </c>
      <c r="I1613">
        <v>1</v>
      </c>
      <c r="J1613">
        <v>1</v>
      </c>
      <c r="L1613" s="1015">
        <v>1</v>
      </c>
      <c r="N1613">
        <v>0</v>
      </c>
      <c r="O1613">
        <v>0</v>
      </c>
      <c r="P1613" t="e">
        <v>#DIV/0!</v>
      </c>
      <c r="R1613">
        <v>-1</v>
      </c>
      <c r="S1613">
        <v>0</v>
      </c>
    </row>
    <row r="1614" spans="1:19">
      <c r="A1614">
        <v>26</v>
      </c>
      <c r="B1614" t="s">
        <v>408</v>
      </c>
      <c r="C1614" t="s">
        <v>146</v>
      </c>
      <c r="D1614" t="s">
        <v>111</v>
      </c>
      <c r="E1614" t="s">
        <v>225</v>
      </c>
      <c r="F1614" t="s">
        <v>409</v>
      </c>
      <c r="G1614">
        <v>10</v>
      </c>
      <c r="H1614" t="s">
        <v>143</v>
      </c>
      <c r="I1614">
        <v>3</v>
      </c>
      <c r="J1614">
        <v>3</v>
      </c>
      <c r="L1614" s="1015">
        <v>1</v>
      </c>
      <c r="N1614">
        <v>0</v>
      </c>
      <c r="O1614">
        <v>0</v>
      </c>
      <c r="P1614" t="e">
        <v>#DIV/0!</v>
      </c>
      <c r="R1614">
        <v>-3</v>
      </c>
      <c r="S1614">
        <v>0</v>
      </c>
    </row>
    <row r="1615" spans="1:19">
      <c r="A1615">
        <v>27</v>
      </c>
      <c r="B1615" t="s">
        <v>410</v>
      </c>
      <c r="C1615" t="s">
        <v>146</v>
      </c>
      <c r="D1615" t="s">
        <v>111</v>
      </c>
      <c r="E1615" t="s">
        <v>225</v>
      </c>
      <c r="F1615" t="s">
        <v>411</v>
      </c>
      <c r="G1615">
        <v>10</v>
      </c>
      <c r="H1615" t="s">
        <v>143</v>
      </c>
      <c r="I1615">
        <v>2</v>
      </c>
      <c r="J1615">
        <v>2</v>
      </c>
      <c r="L1615" s="1015">
        <v>1</v>
      </c>
      <c r="N1615">
        <v>1</v>
      </c>
      <c r="O1615">
        <v>0</v>
      </c>
      <c r="P1615">
        <v>0</v>
      </c>
      <c r="R1615">
        <v>-2</v>
      </c>
      <c r="S1615">
        <v>-1</v>
      </c>
    </row>
    <row r="1616" spans="1:19">
      <c r="A1616">
        <v>28</v>
      </c>
      <c r="B1616" t="s">
        <v>412</v>
      </c>
      <c r="C1616" t="s">
        <v>146</v>
      </c>
      <c r="D1616" t="s">
        <v>111</v>
      </c>
      <c r="E1616" t="s">
        <v>225</v>
      </c>
      <c r="F1616" t="s">
        <v>413</v>
      </c>
      <c r="G1616">
        <v>10</v>
      </c>
      <c r="H1616" t="s">
        <v>143</v>
      </c>
      <c r="I1616">
        <v>2</v>
      </c>
      <c r="J1616">
        <v>2</v>
      </c>
      <c r="L1616" s="1015">
        <v>1</v>
      </c>
      <c r="N1616">
        <v>0</v>
      </c>
      <c r="O1616">
        <v>0</v>
      </c>
      <c r="P1616" t="e">
        <v>#DIV/0!</v>
      </c>
      <c r="R1616">
        <v>-1</v>
      </c>
      <c r="S1616">
        <v>0</v>
      </c>
    </row>
    <row r="1617" spans="1:19">
      <c r="A1617">
        <v>29</v>
      </c>
      <c r="B1617" t="s">
        <v>414</v>
      </c>
      <c r="C1617" t="s">
        <v>146</v>
      </c>
      <c r="D1617" t="s">
        <v>111</v>
      </c>
      <c r="E1617" t="s">
        <v>225</v>
      </c>
      <c r="F1617" t="s">
        <v>415</v>
      </c>
      <c r="G1617">
        <v>10</v>
      </c>
      <c r="H1617" t="s">
        <v>143</v>
      </c>
      <c r="I1617">
        <v>1</v>
      </c>
      <c r="J1617">
        <v>1</v>
      </c>
      <c r="L1617" s="1015">
        <v>1</v>
      </c>
      <c r="N1617">
        <v>0</v>
      </c>
      <c r="O1617">
        <v>0</v>
      </c>
      <c r="P1617" t="e">
        <v>#DIV/0!</v>
      </c>
      <c r="R1617">
        <v>0</v>
      </c>
      <c r="S1617">
        <v>0</v>
      </c>
    </row>
    <row r="1618" spans="1:19">
      <c r="A1618">
        <v>30</v>
      </c>
      <c r="B1618" t="s">
        <v>416</v>
      </c>
      <c r="C1618" t="s">
        <v>146</v>
      </c>
      <c r="D1618" t="s">
        <v>111</v>
      </c>
      <c r="E1618" t="s">
        <v>225</v>
      </c>
      <c r="F1618" t="s">
        <v>417</v>
      </c>
      <c r="G1618">
        <v>10</v>
      </c>
      <c r="H1618" t="s">
        <v>143</v>
      </c>
      <c r="I1618">
        <v>12</v>
      </c>
      <c r="J1618">
        <v>10</v>
      </c>
      <c r="L1618" s="1015">
        <v>0.83333333333333337</v>
      </c>
      <c r="N1618">
        <v>1</v>
      </c>
      <c r="O1618">
        <v>0</v>
      </c>
      <c r="P1618">
        <v>0</v>
      </c>
      <c r="R1618">
        <v>-7</v>
      </c>
      <c r="S1618">
        <v>-1</v>
      </c>
    </row>
    <row r="1619" spans="1:19">
      <c r="A1619">
        <v>31</v>
      </c>
      <c r="B1619" t="s">
        <v>418</v>
      </c>
      <c r="C1619" t="s">
        <v>146</v>
      </c>
      <c r="D1619" t="s">
        <v>111</v>
      </c>
      <c r="E1619" t="s">
        <v>225</v>
      </c>
      <c r="F1619" t="s">
        <v>419</v>
      </c>
      <c r="G1619">
        <v>10</v>
      </c>
      <c r="H1619" t="s">
        <v>143</v>
      </c>
      <c r="I1619">
        <v>12</v>
      </c>
      <c r="J1619">
        <v>10</v>
      </c>
      <c r="L1619" s="1015">
        <v>0.83333333333333337</v>
      </c>
      <c r="N1619">
        <v>1</v>
      </c>
      <c r="O1619">
        <v>0</v>
      </c>
      <c r="P1619">
        <v>0</v>
      </c>
      <c r="R1619">
        <v>-7</v>
      </c>
      <c r="S1619">
        <v>-1</v>
      </c>
    </row>
    <row r="1620" spans="1:19">
      <c r="A1620">
        <v>32</v>
      </c>
      <c r="B1620" t="s">
        <v>420</v>
      </c>
      <c r="C1620" t="s">
        <v>146</v>
      </c>
      <c r="D1620" t="s">
        <v>111</v>
      </c>
      <c r="E1620" t="s">
        <v>225</v>
      </c>
      <c r="F1620" t="s">
        <v>421</v>
      </c>
      <c r="G1620">
        <v>10</v>
      </c>
      <c r="H1620" t="s">
        <v>143</v>
      </c>
      <c r="I1620">
        <v>3</v>
      </c>
      <c r="J1620">
        <v>3</v>
      </c>
      <c r="L1620" s="1015">
        <v>1</v>
      </c>
      <c r="N1620">
        <v>1</v>
      </c>
      <c r="O1620">
        <v>0</v>
      </c>
      <c r="P1620">
        <v>0</v>
      </c>
      <c r="R1620">
        <v>-3</v>
      </c>
      <c r="S1620">
        <v>-1</v>
      </c>
    </row>
    <row r="1621" spans="1:19">
      <c r="A1621">
        <v>33</v>
      </c>
      <c r="B1621" t="s">
        <v>422</v>
      </c>
      <c r="C1621" t="s">
        <v>146</v>
      </c>
      <c r="D1621" t="s">
        <v>111</v>
      </c>
      <c r="E1621" t="s">
        <v>225</v>
      </c>
      <c r="F1621" t="s">
        <v>423</v>
      </c>
      <c r="G1621">
        <v>10</v>
      </c>
      <c r="H1621" t="s">
        <v>143</v>
      </c>
      <c r="I1621">
        <v>1</v>
      </c>
      <c r="J1621">
        <v>1</v>
      </c>
      <c r="L1621" s="1015">
        <v>1</v>
      </c>
      <c r="N1621">
        <v>0</v>
      </c>
      <c r="O1621">
        <v>0</v>
      </c>
      <c r="P1621" t="e">
        <v>#DIV/0!</v>
      </c>
      <c r="R1621" t="e">
        <v>#REF!</v>
      </c>
      <c r="S1621">
        <v>0</v>
      </c>
    </row>
    <row r="1622" spans="1:19">
      <c r="A1622">
        <v>34</v>
      </c>
      <c r="B1622" t="s">
        <v>424</v>
      </c>
      <c r="C1622" t="s">
        <v>146</v>
      </c>
      <c r="D1622" t="s">
        <v>111</v>
      </c>
      <c r="E1622" t="s">
        <v>225</v>
      </c>
      <c r="F1622" t="s">
        <v>425</v>
      </c>
      <c r="G1622">
        <v>10</v>
      </c>
      <c r="H1622" t="s">
        <v>143</v>
      </c>
      <c r="I1622">
        <v>2</v>
      </c>
      <c r="J1622">
        <v>2</v>
      </c>
      <c r="L1622" s="1015">
        <v>1</v>
      </c>
      <c r="N1622">
        <v>0</v>
      </c>
      <c r="O1622">
        <v>0</v>
      </c>
      <c r="P1622" t="e">
        <v>#DIV/0!</v>
      </c>
      <c r="R1622">
        <v>-2</v>
      </c>
      <c r="S1622">
        <v>0</v>
      </c>
    </row>
    <row r="1623" spans="1:19">
      <c r="A1623">
        <v>35</v>
      </c>
      <c r="B1623" t="s">
        <v>426</v>
      </c>
      <c r="C1623" t="s">
        <v>146</v>
      </c>
      <c r="D1623" t="s">
        <v>111</v>
      </c>
      <c r="E1623" t="s">
        <v>225</v>
      </c>
      <c r="F1623" t="s">
        <v>427</v>
      </c>
      <c r="G1623">
        <v>10</v>
      </c>
      <c r="H1623" t="s">
        <v>143</v>
      </c>
      <c r="I1623">
        <v>1</v>
      </c>
      <c r="J1623">
        <v>1</v>
      </c>
      <c r="L1623" s="1015">
        <v>1</v>
      </c>
      <c r="N1623">
        <v>0</v>
      </c>
      <c r="O1623">
        <v>0</v>
      </c>
      <c r="P1623" t="e">
        <v>#DIV/0!</v>
      </c>
      <c r="R1623">
        <v>-1</v>
      </c>
      <c r="S1623">
        <v>0</v>
      </c>
    </row>
    <row r="1624" spans="1:19">
      <c r="A1624">
        <v>36</v>
      </c>
      <c r="B1624" t="s">
        <v>428</v>
      </c>
      <c r="C1624" t="s">
        <v>146</v>
      </c>
      <c r="D1624" t="s">
        <v>111</v>
      </c>
      <c r="E1624" t="s">
        <v>225</v>
      </c>
      <c r="F1624" t="s">
        <v>429</v>
      </c>
      <c r="G1624">
        <v>10</v>
      </c>
      <c r="H1624" t="s">
        <v>143</v>
      </c>
      <c r="I1624">
        <v>2</v>
      </c>
      <c r="J1624">
        <v>1</v>
      </c>
      <c r="L1624" s="1015">
        <v>0.5</v>
      </c>
      <c r="N1624">
        <v>0</v>
      </c>
      <c r="O1624">
        <v>0</v>
      </c>
      <c r="P1624" t="e">
        <v>#DIV/0!</v>
      </c>
      <c r="R1624">
        <v>-1</v>
      </c>
      <c r="S1624">
        <v>0</v>
      </c>
    </row>
    <row r="1625" spans="1:19">
      <c r="A1625">
        <v>37</v>
      </c>
      <c r="B1625" t="s">
        <v>430</v>
      </c>
      <c r="C1625" t="s">
        <v>146</v>
      </c>
      <c r="D1625" t="s">
        <v>111</v>
      </c>
      <c r="E1625" t="s">
        <v>225</v>
      </c>
      <c r="F1625" t="s">
        <v>431</v>
      </c>
      <c r="G1625">
        <v>10</v>
      </c>
      <c r="H1625" t="s">
        <v>143</v>
      </c>
      <c r="I1625">
        <v>2</v>
      </c>
      <c r="J1625">
        <v>2</v>
      </c>
      <c r="L1625" s="1015">
        <v>1</v>
      </c>
      <c r="N1625">
        <v>0</v>
      </c>
      <c r="O1625">
        <v>0</v>
      </c>
      <c r="P1625" t="e">
        <v>#DIV/0!</v>
      </c>
      <c r="R1625">
        <v>-1</v>
      </c>
      <c r="S1625">
        <v>0</v>
      </c>
    </row>
    <row r="1626" spans="1:19">
      <c r="A1626">
        <v>38</v>
      </c>
      <c r="B1626" t="s">
        <v>432</v>
      </c>
      <c r="C1626" t="s">
        <v>146</v>
      </c>
      <c r="D1626" t="s">
        <v>111</v>
      </c>
      <c r="E1626" t="s">
        <v>225</v>
      </c>
      <c r="F1626" t="s">
        <v>433</v>
      </c>
      <c r="G1626">
        <v>10</v>
      </c>
      <c r="H1626" t="s">
        <v>143</v>
      </c>
      <c r="I1626">
        <v>1</v>
      </c>
      <c r="J1626">
        <v>1</v>
      </c>
      <c r="L1626" s="1015">
        <v>1</v>
      </c>
      <c r="N1626">
        <v>0</v>
      </c>
      <c r="O1626">
        <v>0</v>
      </c>
      <c r="P1626" t="e">
        <v>#DIV/0!</v>
      </c>
      <c r="R1626">
        <v>-1</v>
      </c>
      <c r="S1626">
        <v>0</v>
      </c>
    </row>
    <row r="1627" spans="1:19">
      <c r="A1627">
        <v>39</v>
      </c>
      <c r="B1627" t="s">
        <v>434</v>
      </c>
      <c r="C1627" t="s">
        <v>146</v>
      </c>
      <c r="D1627" t="s">
        <v>111</v>
      </c>
      <c r="E1627" t="s">
        <v>225</v>
      </c>
      <c r="F1627" t="s">
        <v>435</v>
      </c>
      <c r="G1627">
        <v>10</v>
      </c>
      <c r="H1627" t="s">
        <v>143</v>
      </c>
      <c r="I1627">
        <v>12</v>
      </c>
      <c r="J1627">
        <v>10</v>
      </c>
      <c r="L1627" s="1015">
        <v>0.83333333333333337</v>
      </c>
      <c r="N1627">
        <v>1</v>
      </c>
      <c r="O1627">
        <v>0</v>
      </c>
      <c r="P1627">
        <v>0</v>
      </c>
      <c r="R1627">
        <v>-7</v>
      </c>
      <c r="S1627">
        <v>-1</v>
      </c>
    </row>
    <row r="1628" spans="1:19">
      <c r="A1628">
        <v>40</v>
      </c>
      <c r="B1628" t="s">
        <v>436</v>
      </c>
      <c r="C1628" t="s">
        <v>146</v>
      </c>
      <c r="D1628" t="s">
        <v>111</v>
      </c>
      <c r="E1628" t="s">
        <v>225</v>
      </c>
      <c r="F1628" t="s">
        <v>437</v>
      </c>
      <c r="G1628">
        <v>10</v>
      </c>
      <c r="H1628" t="s">
        <v>143</v>
      </c>
      <c r="I1628">
        <v>12</v>
      </c>
      <c r="J1628">
        <v>10</v>
      </c>
      <c r="L1628" s="1015">
        <v>0.83333333333333337</v>
      </c>
      <c r="N1628">
        <v>1</v>
      </c>
      <c r="O1628">
        <v>0</v>
      </c>
      <c r="P1628">
        <v>0</v>
      </c>
      <c r="R1628">
        <v>-7</v>
      </c>
      <c r="S1628">
        <v>-1</v>
      </c>
    </row>
    <row r="1629" spans="1:19">
      <c r="A1629">
        <v>41</v>
      </c>
      <c r="B1629" t="s">
        <v>438</v>
      </c>
      <c r="C1629" t="s">
        <v>146</v>
      </c>
      <c r="D1629" t="s">
        <v>111</v>
      </c>
      <c r="E1629" t="s">
        <v>225</v>
      </c>
      <c r="F1629" t="s">
        <v>439</v>
      </c>
      <c r="G1629">
        <v>10</v>
      </c>
      <c r="H1629" t="s">
        <v>143</v>
      </c>
      <c r="I1629">
        <v>3</v>
      </c>
      <c r="J1629">
        <v>3</v>
      </c>
      <c r="L1629" s="1015">
        <v>1</v>
      </c>
      <c r="N1629">
        <v>1</v>
      </c>
      <c r="O1629">
        <v>0</v>
      </c>
      <c r="P1629">
        <v>0</v>
      </c>
      <c r="R1629">
        <v>-3</v>
      </c>
      <c r="S1629">
        <v>-1</v>
      </c>
    </row>
    <row r="1630" spans="1:19">
      <c r="A1630">
        <v>42</v>
      </c>
      <c r="B1630" t="s">
        <v>440</v>
      </c>
      <c r="C1630" t="s">
        <v>146</v>
      </c>
      <c r="D1630" t="s">
        <v>111</v>
      </c>
      <c r="E1630" t="s">
        <v>225</v>
      </c>
      <c r="F1630" t="s">
        <v>441</v>
      </c>
      <c r="G1630">
        <v>10</v>
      </c>
      <c r="H1630" t="s">
        <v>143</v>
      </c>
      <c r="I1630">
        <v>9</v>
      </c>
      <c r="J1630">
        <v>9</v>
      </c>
      <c r="L1630" s="1015">
        <v>1</v>
      </c>
      <c r="N1630">
        <v>1</v>
      </c>
      <c r="O1630">
        <v>0</v>
      </c>
      <c r="P1630">
        <v>0</v>
      </c>
      <c r="R1630">
        <v>-7</v>
      </c>
      <c r="S1630">
        <v>-1</v>
      </c>
    </row>
    <row r="1631" spans="1:19">
      <c r="A1631">
        <v>43</v>
      </c>
      <c r="B1631" t="s">
        <v>442</v>
      </c>
      <c r="C1631" t="s">
        <v>146</v>
      </c>
      <c r="D1631" t="s">
        <v>111</v>
      </c>
      <c r="E1631" t="s">
        <v>225</v>
      </c>
      <c r="F1631" t="s">
        <v>443</v>
      </c>
      <c r="G1631">
        <v>10</v>
      </c>
      <c r="H1631" t="s">
        <v>143</v>
      </c>
      <c r="I1631">
        <v>9</v>
      </c>
      <c r="J1631">
        <v>9</v>
      </c>
      <c r="L1631" s="1015">
        <v>1</v>
      </c>
      <c r="N1631">
        <v>1</v>
      </c>
      <c r="O1631">
        <v>0</v>
      </c>
      <c r="P1631">
        <v>0</v>
      </c>
      <c r="R1631">
        <v>-7</v>
      </c>
      <c r="S1631">
        <v>-1</v>
      </c>
    </row>
    <row r="1632" spans="1:19">
      <c r="A1632">
        <v>1</v>
      </c>
      <c r="B1632" t="s">
        <v>358</v>
      </c>
      <c r="C1632" t="s">
        <v>146</v>
      </c>
      <c r="D1632" t="s">
        <v>111</v>
      </c>
      <c r="E1632" t="s">
        <v>225</v>
      </c>
      <c r="F1632" t="s">
        <v>359</v>
      </c>
      <c r="G1632">
        <v>11</v>
      </c>
      <c r="H1632" t="s">
        <v>144</v>
      </c>
      <c r="I1632">
        <v>12</v>
      </c>
      <c r="J1632">
        <v>11</v>
      </c>
      <c r="L1632" s="1015">
        <v>0.91666666666666663</v>
      </c>
      <c r="N1632">
        <v>1</v>
      </c>
      <c r="O1632">
        <v>0</v>
      </c>
      <c r="P1632">
        <v>0</v>
      </c>
      <c r="R1632">
        <v>-8</v>
      </c>
      <c r="S1632">
        <v>-1</v>
      </c>
    </row>
    <row r="1633" spans="1:19">
      <c r="A1633">
        <v>2</v>
      </c>
      <c r="B1633" t="s">
        <v>360</v>
      </c>
      <c r="C1633" t="s">
        <v>146</v>
      </c>
      <c r="D1633" t="s">
        <v>111</v>
      </c>
      <c r="E1633" t="s">
        <v>225</v>
      </c>
      <c r="F1633" t="s">
        <v>361</v>
      </c>
      <c r="G1633">
        <v>11</v>
      </c>
      <c r="H1633" t="s">
        <v>144</v>
      </c>
      <c r="I1633">
        <v>1</v>
      </c>
      <c r="J1633">
        <v>1</v>
      </c>
      <c r="L1633" s="1015">
        <v>1</v>
      </c>
      <c r="N1633">
        <v>0</v>
      </c>
      <c r="O1633">
        <v>0</v>
      </c>
      <c r="P1633" t="e">
        <v>#DIV/0!</v>
      </c>
      <c r="R1633">
        <v>0</v>
      </c>
      <c r="S1633">
        <v>0</v>
      </c>
    </row>
    <row r="1634" spans="1:19">
      <c r="A1634">
        <v>3</v>
      </c>
      <c r="B1634" t="s">
        <v>362</v>
      </c>
      <c r="C1634" t="s">
        <v>146</v>
      </c>
      <c r="D1634" t="s">
        <v>111</v>
      </c>
      <c r="E1634" t="s">
        <v>225</v>
      </c>
      <c r="F1634" t="s">
        <v>363</v>
      </c>
      <c r="G1634">
        <v>11</v>
      </c>
      <c r="H1634" t="s">
        <v>144</v>
      </c>
      <c r="I1634">
        <v>1</v>
      </c>
      <c r="J1634">
        <v>0</v>
      </c>
      <c r="L1634" s="1015">
        <v>0</v>
      </c>
      <c r="N1634">
        <v>0</v>
      </c>
      <c r="O1634">
        <v>0</v>
      </c>
      <c r="P1634" t="e">
        <v>#DIV/0!</v>
      </c>
      <c r="R1634">
        <v>0</v>
      </c>
      <c r="S1634">
        <v>0</v>
      </c>
    </row>
    <row r="1635" spans="1:19">
      <c r="A1635">
        <v>4</v>
      </c>
      <c r="B1635" t="s">
        <v>364</v>
      </c>
      <c r="C1635" t="s">
        <v>146</v>
      </c>
      <c r="D1635" t="s">
        <v>111</v>
      </c>
      <c r="E1635" t="s">
        <v>225</v>
      </c>
      <c r="F1635" t="s">
        <v>365</v>
      </c>
      <c r="G1635">
        <v>11</v>
      </c>
      <c r="H1635" t="s">
        <v>144</v>
      </c>
      <c r="I1635">
        <v>1</v>
      </c>
      <c r="J1635">
        <v>1</v>
      </c>
      <c r="L1635" s="1015">
        <v>1</v>
      </c>
      <c r="N1635">
        <v>0</v>
      </c>
      <c r="O1635">
        <v>0</v>
      </c>
      <c r="P1635" t="e">
        <v>#DIV/0!</v>
      </c>
      <c r="R1635">
        <v>-1</v>
      </c>
      <c r="S1635">
        <v>0</v>
      </c>
    </row>
    <row r="1636" spans="1:19">
      <c r="A1636">
        <v>5</v>
      </c>
      <c r="B1636" t="s">
        <v>366</v>
      </c>
      <c r="C1636" t="s">
        <v>146</v>
      </c>
      <c r="D1636" t="s">
        <v>111</v>
      </c>
      <c r="E1636" t="s">
        <v>225</v>
      </c>
      <c r="F1636" t="s">
        <v>367</v>
      </c>
      <c r="G1636">
        <v>11</v>
      </c>
      <c r="H1636" t="s">
        <v>144</v>
      </c>
      <c r="I1636">
        <v>1</v>
      </c>
      <c r="J1636">
        <v>0</v>
      </c>
      <c r="L1636" s="1015">
        <v>0</v>
      </c>
      <c r="N1636">
        <v>0</v>
      </c>
      <c r="O1636">
        <v>0</v>
      </c>
      <c r="P1636" t="e">
        <v>#DIV/0!</v>
      </c>
      <c r="R1636">
        <v>0</v>
      </c>
      <c r="S1636">
        <v>0</v>
      </c>
    </row>
    <row r="1637" spans="1:19">
      <c r="A1637">
        <v>6</v>
      </c>
      <c r="B1637" t="s">
        <v>368</v>
      </c>
      <c r="C1637" t="s">
        <v>146</v>
      </c>
      <c r="D1637" t="s">
        <v>111</v>
      </c>
      <c r="E1637" t="s">
        <v>225</v>
      </c>
      <c r="F1637" t="s">
        <v>369</v>
      </c>
      <c r="G1637">
        <v>11</v>
      </c>
      <c r="H1637" t="s">
        <v>144</v>
      </c>
      <c r="I1637">
        <v>1</v>
      </c>
      <c r="J1637">
        <v>1</v>
      </c>
      <c r="L1637" s="1015">
        <v>1</v>
      </c>
      <c r="N1637">
        <v>0</v>
      </c>
      <c r="O1637">
        <v>0</v>
      </c>
      <c r="P1637" t="e">
        <v>#DIV/0!</v>
      </c>
      <c r="R1637">
        <v>0</v>
      </c>
      <c r="S1637">
        <v>0</v>
      </c>
    </row>
    <row r="1638" spans="1:19">
      <c r="A1638">
        <v>7</v>
      </c>
      <c r="B1638" t="s">
        <v>370</v>
      </c>
      <c r="C1638" t="s">
        <v>146</v>
      </c>
      <c r="D1638" t="s">
        <v>111</v>
      </c>
      <c r="E1638" t="s">
        <v>225</v>
      </c>
      <c r="F1638" t="s">
        <v>371</v>
      </c>
      <c r="G1638">
        <v>11</v>
      </c>
      <c r="H1638" t="s">
        <v>144</v>
      </c>
      <c r="I1638">
        <v>3</v>
      </c>
      <c r="J1638">
        <v>3</v>
      </c>
      <c r="L1638" s="1015">
        <v>1</v>
      </c>
      <c r="N1638">
        <v>0</v>
      </c>
      <c r="O1638">
        <v>0</v>
      </c>
      <c r="P1638" t="e">
        <v>#DIV/0!</v>
      </c>
      <c r="R1638">
        <v>-3</v>
      </c>
      <c r="S1638">
        <v>0</v>
      </c>
    </row>
    <row r="1639" spans="1:19">
      <c r="A1639">
        <v>8</v>
      </c>
      <c r="B1639" t="s">
        <v>372</v>
      </c>
      <c r="C1639" t="s">
        <v>146</v>
      </c>
      <c r="D1639" t="s">
        <v>111</v>
      </c>
      <c r="E1639" t="s">
        <v>225</v>
      </c>
      <c r="F1639" t="s">
        <v>373</v>
      </c>
      <c r="G1639">
        <v>11</v>
      </c>
      <c r="H1639" t="s">
        <v>144</v>
      </c>
      <c r="I1639">
        <v>2</v>
      </c>
      <c r="J1639">
        <v>2</v>
      </c>
      <c r="L1639" s="1015">
        <v>1</v>
      </c>
      <c r="N1639">
        <v>0</v>
      </c>
      <c r="O1639">
        <v>0</v>
      </c>
      <c r="P1639" t="e">
        <v>#DIV/0!</v>
      </c>
      <c r="R1639">
        <v>-2</v>
      </c>
      <c r="S1639">
        <v>0</v>
      </c>
    </row>
    <row r="1640" spans="1:19">
      <c r="A1640">
        <v>9</v>
      </c>
      <c r="B1640" t="s">
        <v>374</v>
      </c>
      <c r="C1640" t="s">
        <v>146</v>
      </c>
      <c r="D1640" t="s">
        <v>111</v>
      </c>
      <c r="E1640" t="s">
        <v>225</v>
      </c>
      <c r="F1640" t="s">
        <v>375</v>
      </c>
      <c r="G1640">
        <v>11</v>
      </c>
      <c r="H1640" t="s">
        <v>144</v>
      </c>
      <c r="I1640">
        <v>1</v>
      </c>
      <c r="J1640">
        <v>0</v>
      </c>
      <c r="L1640" s="1015">
        <v>0</v>
      </c>
      <c r="N1640">
        <v>0</v>
      </c>
      <c r="O1640">
        <v>0</v>
      </c>
      <c r="P1640" t="e">
        <v>#DIV/0!</v>
      </c>
      <c r="R1640">
        <v>0</v>
      </c>
      <c r="S1640">
        <v>0</v>
      </c>
    </row>
    <row r="1641" spans="1:19">
      <c r="A1641">
        <v>10</v>
      </c>
      <c r="B1641" t="s">
        <v>376</v>
      </c>
      <c r="C1641" t="s">
        <v>146</v>
      </c>
      <c r="D1641" t="s">
        <v>111</v>
      </c>
      <c r="E1641" t="s">
        <v>225</v>
      </c>
      <c r="F1641" t="s">
        <v>377</v>
      </c>
      <c r="G1641">
        <v>11</v>
      </c>
      <c r="H1641" t="s">
        <v>144</v>
      </c>
      <c r="I1641">
        <v>1</v>
      </c>
      <c r="J1641">
        <v>1</v>
      </c>
      <c r="L1641" s="1015">
        <v>1</v>
      </c>
      <c r="N1641">
        <v>0</v>
      </c>
      <c r="O1641">
        <v>0</v>
      </c>
      <c r="P1641" t="e">
        <v>#DIV/0!</v>
      </c>
      <c r="R1641">
        <v>-1</v>
      </c>
      <c r="S1641">
        <v>0</v>
      </c>
    </row>
    <row r="1642" spans="1:19">
      <c r="A1642">
        <v>11</v>
      </c>
      <c r="B1642" t="s">
        <v>378</v>
      </c>
      <c r="C1642" t="s">
        <v>146</v>
      </c>
      <c r="D1642" t="s">
        <v>111</v>
      </c>
      <c r="E1642" t="s">
        <v>225</v>
      </c>
      <c r="F1642" t="s">
        <v>379</v>
      </c>
      <c r="G1642">
        <v>11</v>
      </c>
      <c r="H1642" t="s">
        <v>144</v>
      </c>
      <c r="I1642">
        <v>1</v>
      </c>
      <c r="J1642">
        <v>1</v>
      </c>
      <c r="L1642" s="1015">
        <v>1</v>
      </c>
      <c r="N1642">
        <v>1</v>
      </c>
      <c r="O1642">
        <v>0</v>
      </c>
      <c r="P1642">
        <v>0</v>
      </c>
      <c r="R1642">
        <v>-1</v>
      </c>
      <c r="S1642">
        <v>-1</v>
      </c>
    </row>
    <row r="1643" spans="1:19">
      <c r="A1643">
        <v>12</v>
      </c>
      <c r="B1643" t="s">
        <v>380</v>
      </c>
      <c r="C1643" t="s">
        <v>146</v>
      </c>
      <c r="D1643" t="s">
        <v>111</v>
      </c>
      <c r="E1643" t="s">
        <v>225</v>
      </c>
      <c r="F1643" t="s">
        <v>381</v>
      </c>
      <c r="G1643">
        <v>11</v>
      </c>
      <c r="H1643" t="s">
        <v>144</v>
      </c>
      <c r="I1643">
        <v>1</v>
      </c>
      <c r="J1643">
        <v>0</v>
      </c>
      <c r="L1643" s="1015">
        <v>0</v>
      </c>
      <c r="N1643">
        <v>0</v>
      </c>
      <c r="O1643">
        <v>0</v>
      </c>
      <c r="P1643" t="e">
        <v>#DIV/0!</v>
      </c>
      <c r="R1643">
        <v>0</v>
      </c>
      <c r="S1643">
        <v>0</v>
      </c>
    </row>
    <row r="1644" spans="1:19">
      <c r="A1644">
        <v>13</v>
      </c>
      <c r="B1644" t="s">
        <v>382</v>
      </c>
      <c r="C1644" t="s">
        <v>146</v>
      </c>
      <c r="D1644" t="s">
        <v>111</v>
      </c>
      <c r="E1644" t="s">
        <v>225</v>
      </c>
      <c r="F1644" t="s">
        <v>383</v>
      </c>
      <c r="G1644">
        <v>11</v>
      </c>
      <c r="H1644" t="s">
        <v>144</v>
      </c>
      <c r="I1644">
        <v>1</v>
      </c>
      <c r="J1644">
        <v>1</v>
      </c>
      <c r="L1644" s="1015">
        <v>1</v>
      </c>
      <c r="N1644">
        <v>0</v>
      </c>
      <c r="O1644">
        <v>0</v>
      </c>
      <c r="P1644" t="e">
        <v>#DIV/0!</v>
      </c>
      <c r="R1644">
        <v>-1</v>
      </c>
      <c r="S1644">
        <v>0</v>
      </c>
    </row>
    <row r="1645" spans="1:19">
      <c r="A1645">
        <v>14</v>
      </c>
      <c r="B1645" t="s">
        <v>384</v>
      </c>
      <c r="C1645" t="s">
        <v>146</v>
      </c>
      <c r="D1645" t="s">
        <v>111</v>
      </c>
      <c r="E1645" t="s">
        <v>225</v>
      </c>
      <c r="F1645" t="s">
        <v>385</v>
      </c>
      <c r="G1645">
        <v>11</v>
      </c>
      <c r="H1645" t="s">
        <v>144</v>
      </c>
      <c r="I1645">
        <v>1</v>
      </c>
      <c r="J1645">
        <v>0</v>
      </c>
      <c r="L1645" s="1015">
        <v>0</v>
      </c>
      <c r="N1645">
        <v>0</v>
      </c>
      <c r="O1645">
        <v>0</v>
      </c>
      <c r="P1645" t="e">
        <v>#DIV/0!</v>
      </c>
      <c r="R1645">
        <v>0</v>
      </c>
      <c r="S1645">
        <v>0</v>
      </c>
    </row>
    <row r="1646" spans="1:19">
      <c r="A1646">
        <v>15</v>
      </c>
      <c r="B1646" t="s">
        <v>386</v>
      </c>
      <c r="C1646" t="s">
        <v>146</v>
      </c>
      <c r="D1646" t="s">
        <v>111</v>
      </c>
      <c r="E1646" t="s">
        <v>225</v>
      </c>
      <c r="F1646" t="s">
        <v>387</v>
      </c>
      <c r="G1646">
        <v>11</v>
      </c>
      <c r="H1646" t="s">
        <v>144</v>
      </c>
      <c r="I1646">
        <v>1</v>
      </c>
      <c r="J1646">
        <v>1</v>
      </c>
      <c r="L1646" s="1015">
        <v>1</v>
      </c>
      <c r="N1646">
        <v>0</v>
      </c>
      <c r="O1646">
        <v>0</v>
      </c>
      <c r="P1646" t="e">
        <v>#DIV/0!</v>
      </c>
      <c r="R1646">
        <v>-1</v>
      </c>
      <c r="S1646">
        <v>0</v>
      </c>
    </row>
    <row r="1647" spans="1:19">
      <c r="A1647">
        <v>16</v>
      </c>
      <c r="B1647" t="s">
        <v>388</v>
      </c>
      <c r="C1647" t="s">
        <v>146</v>
      </c>
      <c r="D1647" t="s">
        <v>111</v>
      </c>
      <c r="E1647" t="s">
        <v>225</v>
      </c>
      <c r="F1647" t="s">
        <v>389</v>
      </c>
      <c r="G1647">
        <v>11</v>
      </c>
      <c r="H1647" t="s">
        <v>144</v>
      </c>
      <c r="I1647">
        <v>4</v>
      </c>
      <c r="J1647">
        <v>4</v>
      </c>
      <c r="L1647" s="1015">
        <v>1</v>
      </c>
      <c r="N1647">
        <v>0</v>
      </c>
      <c r="O1647">
        <v>0</v>
      </c>
      <c r="P1647" t="e">
        <v>#DIV/0!</v>
      </c>
      <c r="R1647">
        <v>-3</v>
      </c>
      <c r="S1647">
        <v>0</v>
      </c>
    </row>
    <row r="1648" spans="1:19">
      <c r="A1648">
        <v>17</v>
      </c>
      <c r="B1648" t="s">
        <v>390</v>
      </c>
      <c r="C1648" t="s">
        <v>146</v>
      </c>
      <c r="D1648" t="s">
        <v>111</v>
      </c>
      <c r="E1648" t="s">
        <v>225</v>
      </c>
      <c r="F1648" t="s">
        <v>391</v>
      </c>
      <c r="G1648">
        <v>11</v>
      </c>
      <c r="H1648" t="s">
        <v>144</v>
      </c>
      <c r="I1648">
        <v>2</v>
      </c>
      <c r="J1648">
        <v>2</v>
      </c>
      <c r="L1648" s="1015">
        <v>1</v>
      </c>
      <c r="N1648">
        <v>1</v>
      </c>
      <c r="O1648">
        <v>0</v>
      </c>
      <c r="P1648">
        <v>0</v>
      </c>
      <c r="R1648">
        <v>-1</v>
      </c>
      <c r="S1648">
        <v>-1</v>
      </c>
    </row>
    <row r="1649" spans="1:19">
      <c r="A1649">
        <v>18</v>
      </c>
      <c r="B1649" t="s">
        <v>392</v>
      </c>
      <c r="C1649" t="s">
        <v>146</v>
      </c>
      <c r="D1649" t="s">
        <v>111</v>
      </c>
      <c r="E1649" t="s">
        <v>225</v>
      </c>
      <c r="F1649" t="s">
        <v>393</v>
      </c>
      <c r="G1649">
        <v>11</v>
      </c>
      <c r="H1649" t="s">
        <v>144</v>
      </c>
      <c r="I1649">
        <v>12</v>
      </c>
      <c r="J1649">
        <v>11</v>
      </c>
      <c r="L1649" s="1015">
        <v>0.91666666666666663</v>
      </c>
      <c r="N1649">
        <v>1</v>
      </c>
      <c r="O1649">
        <v>0</v>
      </c>
      <c r="P1649">
        <v>0</v>
      </c>
      <c r="R1649">
        <v>-8</v>
      </c>
      <c r="S1649">
        <v>-1</v>
      </c>
    </row>
    <row r="1650" spans="1:19">
      <c r="A1650">
        <v>19</v>
      </c>
      <c r="B1650" t="s">
        <v>394</v>
      </c>
      <c r="C1650" t="s">
        <v>146</v>
      </c>
      <c r="D1650" t="s">
        <v>111</v>
      </c>
      <c r="E1650" t="s">
        <v>225</v>
      </c>
      <c r="F1650" t="s">
        <v>395</v>
      </c>
      <c r="G1650">
        <v>11</v>
      </c>
      <c r="H1650" t="s">
        <v>144</v>
      </c>
      <c r="I1650">
        <v>2</v>
      </c>
      <c r="J1650">
        <v>2</v>
      </c>
      <c r="L1650" s="1015">
        <v>1</v>
      </c>
      <c r="N1650">
        <v>0</v>
      </c>
      <c r="O1650">
        <v>0</v>
      </c>
      <c r="P1650" t="e">
        <v>#DIV/0!</v>
      </c>
      <c r="R1650">
        <v>-2</v>
      </c>
      <c r="S1650">
        <v>0</v>
      </c>
    </row>
    <row r="1651" spans="1:19">
      <c r="A1651">
        <v>20</v>
      </c>
      <c r="B1651" t="s">
        <v>396</v>
      </c>
      <c r="C1651" t="s">
        <v>146</v>
      </c>
      <c r="D1651" t="s">
        <v>111</v>
      </c>
      <c r="E1651" t="s">
        <v>225</v>
      </c>
      <c r="F1651" t="s">
        <v>397</v>
      </c>
      <c r="G1651">
        <v>11</v>
      </c>
      <c r="H1651" t="s">
        <v>144</v>
      </c>
      <c r="I1651">
        <v>2</v>
      </c>
      <c r="J1651">
        <v>2</v>
      </c>
      <c r="L1651" s="1015">
        <v>1</v>
      </c>
      <c r="N1651">
        <v>0</v>
      </c>
      <c r="O1651">
        <v>0</v>
      </c>
      <c r="P1651" t="e">
        <v>#DIV/0!</v>
      </c>
      <c r="R1651">
        <v>-2</v>
      </c>
      <c r="S1651">
        <v>0</v>
      </c>
    </row>
    <row r="1652" spans="1:19">
      <c r="A1652">
        <v>21</v>
      </c>
      <c r="B1652" t="s">
        <v>398</v>
      </c>
      <c r="C1652" t="s">
        <v>146</v>
      </c>
      <c r="D1652" t="s">
        <v>111</v>
      </c>
      <c r="E1652" t="s">
        <v>225</v>
      </c>
      <c r="F1652" t="s">
        <v>399</v>
      </c>
      <c r="G1652">
        <v>11</v>
      </c>
      <c r="H1652" t="s">
        <v>144</v>
      </c>
      <c r="I1652">
        <v>12</v>
      </c>
      <c r="J1652">
        <v>11</v>
      </c>
      <c r="L1652" s="1015">
        <v>0.91666666666666663</v>
      </c>
      <c r="N1652">
        <v>1</v>
      </c>
      <c r="O1652">
        <v>0</v>
      </c>
      <c r="P1652">
        <v>0</v>
      </c>
      <c r="R1652">
        <v>-8</v>
      </c>
      <c r="S1652">
        <v>-1</v>
      </c>
    </row>
    <row r="1653" spans="1:19">
      <c r="A1653">
        <v>22</v>
      </c>
      <c r="B1653" t="s">
        <v>400</v>
      </c>
      <c r="C1653" t="s">
        <v>146</v>
      </c>
      <c r="D1653" t="s">
        <v>111</v>
      </c>
      <c r="E1653" t="s">
        <v>225</v>
      </c>
      <c r="F1653" t="s">
        <v>401</v>
      </c>
      <c r="G1653">
        <v>11</v>
      </c>
      <c r="H1653" t="s">
        <v>144</v>
      </c>
      <c r="I1653">
        <v>3</v>
      </c>
      <c r="J1653">
        <v>3</v>
      </c>
      <c r="L1653" s="1015">
        <v>1</v>
      </c>
      <c r="N1653">
        <v>0</v>
      </c>
      <c r="O1653">
        <v>0</v>
      </c>
      <c r="P1653" t="e">
        <v>#DIV/0!</v>
      </c>
      <c r="R1653">
        <v>-2</v>
      </c>
      <c r="S1653">
        <v>0</v>
      </c>
    </row>
    <row r="1654" spans="1:19">
      <c r="A1654">
        <v>23</v>
      </c>
      <c r="B1654" t="s">
        <v>402</v>
      </c>
      <c r="C1654" t="s">
        <v>146</v>
      </c>
      <c r="D1654" t="s">
        <v>111</v>
      </c>
      <c r="E1654" t="s">
        <v>225</v>
      </c>
      <c r="F1654" t="s">
        <v>403</v>
      </c>
      <c r="G1654">
        <v>11</v>
      </c>
      <c r="H1654" t="s">
        <v>144</v>
      </c>
      <c r="I1654">
        <v>3</v>
      </c>
      <c r="J1654">
        <v>3</v>
      </c>
      <c r="L1654" s="1015">
        <v>1</v>
      </c>
      <c r="N1654">
        <v>1</v>
      </c>
      <c r="O1654">
        <v>0</v>
      </c>
      <c r="P1654">
        <v>0</v>
      </c>
      <c r="R1654">
        <v>-2</v>
      </c>
      <c r="S1654">
        <v>-1</v>
      </c>
    </row>
    <row r="1655" spans="1:19">
      <c r="A1655">
        <v>24</v>
      </c>
      <c r="B1655" t="s">
        <v>404</v>
      </c>
      <c r="C1655" t="s">
        <v>146</v>
      </c>
      <c r="D1655" t="s">
        <v>111</v>
      </c>
      <c r="E1655" t="s">
        <v>225</v>
      </c>
      <c r="F1655" t="s">
        <v>405</v>
      </c>
      <c r="G1655">
        <v>11</v>
      </c>
      <c r="H1655" t="s">
        <v>144</v>
      </c>
      <c r="I1655">
        <v>4</v>
      </c>
      <c r="J1655">
        <v>4</v>
      </c>
      <c r="L1655" s="1015">
        <v>1</v>
      </c>
      <c r="N1655">
        <v>0</v>
      </c>
      <c r="O1655">
        <v>0</v>
      </c>
      <c r="P1655" t="e">
        <v>#DIV/0!</v>
      </c>
      <c r="R1655">
        <v>-2</v>
      </c>
      <c r="S1655">
        <v>0</v>
      </c>
    </row>
    <row r="1656" spans="1:19">
      <c r="A1656">
        <v>25</v>
      </c>
      <c r="B1656" t="s">
        <v>406</v>
      </c>
      <c r="C1656" t="s">
        <v>146</v>
      </c>
      <c r="D1656" t="s">
        <v>111</v>
      </c>
      <c r="E1656" t="s">
        <v>225</v>
      </c>
      <c r="F1656" t="s">
        <v>407</v>
      </c>
      <c r="G1656">
        <v>11</v>
      </c>
      <c r="H1656" t="s">
        <v>144</v>
      </c>
      <c r="I1656">
        <v>1</v>
      </c>
      <c r="J1656">
        <v>1</v>
      </c>
      <c r="L1656" s="1015">
        <v>1</v>
      </c>
      <c r="N1656">
        <v>0</v>
      </c>
      <c r="O1656">
        <v>0</v>
      </c>
      <c r="P1656" t="e">
        <v>#DIV/0!</v>
      </c>
      <c r="R1656">
        <v>-1</v>
      </c>
      <c r="S1656">
        <v>0</v>
      </c>
    </row>
    <row r="1657" spans="1:19">
      <c r="A1657">
        <v>26</v>
      </c>
      <c r="B1657" t="s">
        <v>408</v>
      </c>
      <c r="C1657" t="s">
        <v>146</v>
      </c>
      <c r="D1657" t="s">
        <v>111</v>
      </c>
      <c r="E1657" t="s">
        <v>225</v>
      </c>
      <c r="F1657" t="s">
        <v>409</v>
      </c>
      <c r="G1657">
        <v>11</v>
      </c>
      <c r="H1657" t="s">
        <v>144</v>
      </c>
      <c r="I1657">
        <v>3</v>
      </c>
      <c r="J1657">
        <v>3</v>
      </c>
      <c r="L1657" s="1015">
        <v>1</v>
      </c>
      <c r="N1657">
        <v>0</v>
      </c>
      <c r="O1657">
        <v>0</v>
      </c>
      <c r="P1657" t="e">
        <v>#DIV/0!</v>
      </c>
      <c r="R1657">
        <v>-3</v>
      </c>
      <c r="S1657">
        <v>0</v>
      </c>
    </row>
    <row r="1658" spans="1:19">
      <c r="A1658">
        <v>27</v>
      </c>
      <c r="B1658" t="s">
        <v>410</v>
      </c>
      <c r="C1658" t="s">
        <v>146</v>
      </c>
      <c r="D1658" t="s">
        <v>111</v>
      </c>
      <c r="E1658" t="s">
        <v>225</v>
      </c>
      <c r="F1658" t="s">
        <v>411</v>
      </c>
      <c r="G1658">
        <v>11</v>
      </c>
      <c r="H1658" t="s">
        <v>144</v>
      </c>
      <c r="I1658">
        <v>2</v>
      </c>
      <c r="J1658">
        <v>2</v>
      </c>
      <c r="L1658" s="1015">
        <v>1</v>
      </c>
      <c r="N1658">
        <v>0</v>
      </c>
      <c r="O1658">
        <v>0</v>
      </c>
      <c r="P1658" t="e">
        <v>#DIV/0!</v>
      </c>
      <c r="R1658">
        <v>-2</v>
      </c>
      <c r="S1658">
        <v>0</v>
      </c>
    </row>
    <row r="1659" spans="1:19">
      <c r="A1659">
        <v>28</v>
      </c>
      <c r="B1659" t="s">
        <v>412</v>
      </c>
      <c r="C1659" t="s">
        <v>146</v>
      </c>
      <c r="D1659" t="s">
        <v>111</v>
      </c>
      <c r="E1659" t="s">
        <v>225</v>
      </c>
      <c r="F1659" t="s">
        <v>413</v>
      </c>
      <c r="G1659">
        <v>11</v>
      </c>
      <c r="H1659" t="s">
        <v>144</v>
      </c>
      <c r="I1659">
        <v>2</v>
      </c>
      <c r="J1659">
        <v>2</v>
      </c>
      <c r="L1659" s="1015">
        <v>1</v>
      </c>
      <c r="N1659">
        <v>0</v>
      </c>
      <c r="O1659">
        <v>0</v>
      </c>
      <c r="P1659" t="e">
        <v>#DIV/0!</v>
      </c>
      <c r="R1659">
        <v>-1</v>
      </c>
      <c r="S1659">
        <v>0</v>
      </c>
    </row>
    <row r="1660" spans="1:19">
      <c r="A1660">
        <v>29</v>
      </c>
      <c r="B1660" t="s">
        <v>414</v>
      </c>
      <c r="C1660" t="s">
        <v>146</v>
      </c>
      <c r="D1660" t="s">
        <v>111</v>
      </c>
      <c r="E1660" t="s">
        <v>225</v>
      </c>
      <c r="F1660" t="s">
        <v>415</v>
      </c>
      <c r="G1660">
        <v>11</v>
      </c>
      <c r="H1660" t="s">
        <v>144</v>
      </c>
      <c r="I1660">
        <v>1</v>
      </c>
      <c r="J1660">
        <v>1</v>
      </c>
      <c r="L1660" s="1015">
        <v>1</v>
      </c>
      <c r="N1660">
        <v>0</v>
      </c>
      <c r="O1660">
        <v>0</v>
      </c>
      <c r="P1660" t="e">
        <v>#DIV/0!</v>
      </c>
      <c r="R1660">
        <v>0</v>
      </c>
      <c r="S1660">
        <v>0</v>
      </c>
    </row>
    <row r="1661" spans="1:19">
      <c r="A1661">
        <v>30</v>
      </c>
      <c r="B1661" t="s">
        <v>416</v>
      </c>
      <c r="C1661" t="s">
        <v>146</v>
      </c>
      <c r="D1661" t="s">
        <v>111</v>
      </c>
      <c r="E1661" t="s">
        <v>225</v>
      </c>
      <c r="F1661" t="s">
        <v>417</v>
      </c>
      <c r="G1661">
        <v>11</v>
      </c>
      <c r="H1661" t="s">
        <v>144</v>
      </c>
      <c r="I1661">
        <v>12</v>
      </c>
      <c r="J1661">
        <v>11</v>
      </c>
      <c r="L1661" s="1015">
        <v>0.91666666666666663</v>
      </c>
      <c r="N1661">
        <v>1</v>
      </c>
      <c r="O1661">
        <v>0</v>
      </c>
      <c r="P1661">
        <v>0</v>
      </c>
      <c r="R1661">
        <v>-8</v>
      </c>
      <c r="S1661">
        <v>-1</v>
      </c>
    </row>
    <row r="1662" spans="1:19">
      <c r="A1662">
        <v>31</v>
      </c>
      <c r="B1662" t="s">
        <v>418</v>
      </c>
      <c r="C1662" t="s">
        <v>146</v>
      </c>
      <c r="D1662" t="s">
        <v>111</v>
      </c>
      <c r="E1662" t="s">
        <v>225</v>
      </c>
      <c r="F1662" t="s">
        <v>419</v>
      </c>
      <c r="G1662">
        <v>11</v>
      </c>
      <c r="H1662" t="s">
        <v>144</v>
      </c>
      <c r="I1662">
        <v>12</v>
      </c>
      <c r="J1662">
        <v>11</v>
      </c>
      <c r="L1662" s="1015">
        <v>0.91666666666666663</v>
      </c>
      <c r="N1662">
        <v>1</v>
      </c>
      <c r="O1662">
        <v>0</v>
      </c>
      <c r="P1662">
        <v>0</v>
      </c>
      <c r="R1662">
        <v>-8</v>
      </c>
      <c r="S1662">
        <v>-1</v>
      </c>
    </row>
    <row r="1663" spans="1:19">
      <c r="A1663">
        <v>32</v>
      </c>
      <c r="B1663" t="s">
        <v>420</v>
      </c>
      <c r="C1663" t="s">
        <v>146</v>
      </c>
      <c r="D1663" t="s">
        <v>111</v>
      </c>
      <c r="E1663" t="s">
        <v>225</v>
      </c>
      <c r="F1663" t="s">
        <v>421</v>
      </c>
      <c r="G1663">
        <v>11</v>
      </c>
      <c r="H1663" t="s">
        <v>144</v>
      </c>
      <c r="I1663">
        <v>3</v>
      </c>
      <c r="J1663">
        <v>3</v>
      </c>
      <c r="L1663" s="1015">
        <v>1</v>
      </c>
      <c r="N1663">
        <v>0</v>
      </c>
      <c r="O1663">
        <v>0</v>
      </c>
      <c r="P1663" t="e">
        <v>#DIV/0!</v>
      </c>
      <c r="R1663">
        <v>-3</v>
      </c>
      <c r="S1663">
        <v>0</v>
      </c>
    </row>
    <row r="1664" spans="1:19">
      <c r="A1664">
        <v>33</v>
      </c>
      <c r="B1664" t="s">
        <v>422</v>
      </c>
      <c r="C1664" t="s">
        <v>146</v>
      </c>
      <c r="D1664" t="s">
        <v>111</v>
      </c>
      <c r="E1664" t="s">
        <v>225</v>
      </c>
      <c r="F1664" t="s">
        <v>423</v>
      </c>
      <c r="G1664">
        <v>11</v>
      </c>
      <c r="H1664" t="s">
        <v>144</v>
      </c>
      <c r="I1664">
        <v>1</v>
      </c>
      <c r="J1664">
        <v>1</v>
      </c>
      <c r="L1664" s="1015">
        <v>1</v>
      </c>
      <c r="N1664">
        <v>0</v>
      </c>
      <c r="O1664">
        <v>0</v>
      </c>
      <c r="P1664" t="e">
        <v>#DIV/0!</v>
      </c>
      <c r="R1664" t="e">
        <v>#REF!</v>
      </c>
      <c r="S1664">
        <v>0</v>
      </c>
    </row>
    <row r="1665" spans="1:19">
      <c r="A1665">
        <v>34</v>
      </c>
      <c r="B1665" t="s">
        <v>424</v>
      </c>
      <c r="C1665" t="s">
        <v>146</v>
      </c>
      <c r="D1665" t="s">
        <v>111</v>
      </c>
      <c r="E1665" t="s">
        <v>225</v>
      </c>
      <c r="F1665" t="s">
        <v>425</v>
      </c>
      <c r="G1665">
        <v>11</v>
      </c>
      <c r="H1665" t="s">
        <v>144</v>
      </c>
      <c r="I1665">
        <v>2</v>
      </c>
      <c r="J1665">
        <v>2</v>
      </c>
      <c r="L1665" s="1015">
        <v>1</v>
      </c>
      <c r="N1665">
        <v>0</v>
      </c>
      <c r="O1665">
        <v>0</v>
      </c>
      <c r="P1665" t="e">
        <v>#DIV/0!</v>
      </c>
      <c r="R1665">
        <v>-2</v>
      </c>
      <c r="S1665">
        <v>0</v>
      </c>
    </row>
    <row r="1666" spans="1:19">
      <c r="A1666">
        <v>35</v>
      </c>
      <c r="B1666" t="s">
        <v>426</v>
      </c>
      <c r="C1666" t="s">
        <v>146</v>
      </c>
      <c r="D1666" t="s">
        <v>111</v>
      </c>
      <c r="E1666" t="s">
        <v>225</v>
      </c>
      <c r="F1666" t="s">
        <v>427</v>
      </c>
      <c r="G1666">
        <v>11</v>
      </c>
      <c r="H1666" t="s">
        <v>144</v>
      </c>
      <c r="I1666">
        <v>1</v>
      </c>
      <c r="J1666">
        <v>1</v>
      </c>
      <c r="L1666" s="1015">
        <v>1</v>
      </c>
      <c r="N1666">
        <v>0</v>
      </c>
      <c r="O1666">
        <v>0</v>
      </c>
      <c r="P1666" t="e">
        <v>#DIV/0!</v>
      </c>
      <c r="R1666">
        <v>-1</v>
      </c>
      <c r="S1666">
        <v>0</v>
      </c>
    </row>
    <row r="1667" spans="1:19">
      <c r="A1667">
        <v>36</v>
      </c>
      <c r="B1667" t="s">
        <v>428</v>
      </c>
      <c r="C1667" t="s">
        <v>146</v>
      </c>
      <c r="D1667" t="s">
        <v>111</v>
      </c>
      <c r="E1667" t="s">
        <v>225</v>
      </c>
      <c r="F1667" t="s">
        <v>429</v>
      </c>
      <c r="G1667">
        <v>11</v>
      </c>
      <c r="H1667" t="s">
        <v>144</v>
      </c>
      <c r="I1667">
        <v>2</v>
      </c>
      <c r="J1667">
        <v>2</v>
      </c>
      <c r="L1667" s="1015">
        <v>1</v>
      </c>
      <c r="N1667">
        <v>1</v>
      </c>
      <c r="O1667">
        <v>0</v>
      </c>
      <c r="P1667">
        <v>0</v>
      </c>
      <c r="R1667">
        <v>-2</v>
      </c>
      <c r="S1667">
        <v>-1</v>
      </c>
    </row>
    <row r="1668" spans="1:19">
      <c r="A1668">
        <v>37</v>
      </c>
      <c r="B1668" t="s">
        <v>430</v>
      </c>
      <c r="C1668" t="s">
        <v>146</v>
      </c>
      <c r="D1668" t="s">
        <v>111</v>
      </c>
      <c r="E1668" t="s">
        <v>225</v>
      </c>
      <c r="F1668" t="s">
        <v>431</v>
      </c>
      <c r="G1668">
        <v>11</v>
      </c>
      <c r="H1668" t="s">
        <v>144</v>
      </c>
      <c r="I1668">
        <v>2</v>
      </c>
      <c r="J1668">
        <v>2</v>
      </c>
      <c r="L1668" s="1015">
        <v>1</v>
      </c>
      <c r="N1668">
        <v>0</v>
      </c>
      <c r="O1668">
        <v>0</v>
      </c>
      <c r="P1668" t="e">
        <v>#DIV/0!</v>
      </c>
      <c r="R1668">
        <v>-1</v>
      </c>
      <c r="S1668">
        <v>0</v>
      </c>
    </row>
    <row r="1669" spans="1:19">
      <c r="A1669">
        <v>38</v>
      </c>
      <c r="B1669" t="s">
        <v>432</v>
      </c>
      <c r="C1669" t="s">
        <v>146</v>
      </c>
      <c r="D1669" t="s">
        <v>111</v>
      </c>
      <c r="E1669" t="s">
        <v>225</v>
      </c>
      <c r="F1669" t="s">
        <v>433</v>
      </c>
      <c r="G1669">
        <v>11</v>
      </c>
      <c r="H1669" t="s">
        <v>144</v>
      </c>
      <c r="I1669">
        <v>1</v>
      </c>
      <c r="J1669">
        <v>1</v>
      </c>
      <c r="L1669" s="1015">
        <v>1</v>
      </c>
      <c r="N1669">
        <v>0</v>
      </c>
      <c r="O1669">
        <v>0</v>
      </c>
      <c r="P1669" t="e">
        <v>#DIV/0!</v>
      </c>
      <c r="R1669">
        <v>-1</v>
      </c>
      <c r="S1669">
        <v>0</v>
      </c>
    </row>
    <row r="1670" spans="1:19">
      <c r="A1670">
        <v>39</v>
      </c>
      <c r="B1670" t="s">
        <v>434</v>
      </c>
      <c r="C1670" t="s">
        <v>146</v>
      </c>
      <c r="D1670" t="s">
        <v>111</v>
      </c>
      <c r="E1670" t="s">
        <v>225</v>
      </c>
      <c r="F1670" t="s">
        <v>435</v>
      </c>
      <c r="G1670">
        <v>11</v>
      </c>
      <c r="H1670" t="s">
        <v>144</v>
      </c>
      <c r="I1670">
        <v>12</v>
      </c>
      <c r="J1670">
        <v>11</v>
      </c>
      <c r="L1670" s="1015">
        <v>0.91666666666666663</v>
      </c>
      <c r="N1670">
        <v>1</v>
      </c>
      <c r="O1670">
        <v>0</v>
      </c>
      <c r="P1670">
        <v>0</v>
      </c>
      <c r="R1670">
        <v>-8</v>
      </c>
      <c r="S1670">
        <v>-1</v>
      </c>
    </row>
    <row r="1671" spans="1:19">
      <c r="A1671">
        <v>40</v>
      </c>
      <c r="B1671" t="s">
        <v>436</v>
      </c>
      <c r="C1671" t="s">
        <v>146</v>
      </c>
      <c r="D1671" t="s">
        <v>111</v>
      </c>
      <c r="E1671" t="s">
        <v>225</v>
      </c>
      <c r="F1671" t="s">
        <v>437</v>
      </c>
      <c r="G1671">
        <v>11</v>
      </c>
      <c r="H1671" t="s">
        <v>144</v>
      </c>
      <c r="I1671">
        <v>12</v>
      </c>
      <c r="J1671">
        <v>11</v>
      </c>
      <c r="L1671" s="1015">
        <v>0.91666666666666663</v>
      </c>
      <c r="N1671">
        <v>1</v>
      </c>
      <c r="O1671">
        <v>0</v>
      </c>
      <c r="P1671">
        <v>0</v>
      </c>
      <c r="R1671">
        <v>-8</v>
      </c>
      <c r="S1671">
        <v>-1</v>
      </c>
    </row>
    <row r="1672" spans="1:19">
      <c r="A1672">
        <v>41</v>
      </c>
      <c r="B1672" t="s">
        <v>438</v>
      </c>
      <c r="C1672" t="s">
        <v>146</v>
      </c>
      <c r="D1672" t="s">
        <v>111</v>
      </c>
      <c r="E1672" t="s">
        <v>225</v>
      </c>
      <c r="F1672" t="s">
        <v>439</v>
      </c>
      <c r="G1672">
        <v>11</v>
      </c>
      <c r="H1672" t="s">
        <v>144</v>
      </c>
      <c r="I1672">
        <v>3</v>
      </c>
      <c r="J1672">
        <v>3</v>
      </c>
      <c r="L1672" s="1015">
        <v>1</v>
      </c>
      <c r="N1672">
        <v>0</v>
      </c>
      <c r="O1672">
        <v>0</v>
      </c>
      <c r="P1672" t="e">
        <v>#DIV/0!</v>
      </c>
      <c r="R1672">
        <v>-3</v>
      </c>
      <c r="S1672">
        <v>0</v>
      </c>
    </row>
    <row r="1673" spans="1:19">
      <c r="A1673">
        <v>42</v>
      </c>
      <c r="B1673" t="s">
        <v>440</v>
      </c>
      <c r="C1673" t="s">
        <v>146</v>
      </c>
      <c r="D1673" t="s">
        <v>111</v>
      </c>
      <c r="E1673" t="s">
        <v>225</v>
      </c>
      <c r="F1673" t="s">
        <v>441</v>
      </c>
      <c r="G1673">
        <v>11</v>
      </c>
      <c r="H1673" t="s">
        <v>144</v>
      </c>
      <c r="I1673">
        <v>9</v>
      </c>
      <c r="J1673">
        <v>9</v>
      </c>
      <c r="L1673" s="1015">
        <v>1</v>
      </c>
      <c r="N1673">
        <v>0</v>
      </c>
      <c r="O1673">
        <v>0</v>
      </c>
      <c r="P1673" t="e">
        <v>#DIV/0!</v>
      </c>
      <c r="R1673">
        <v>-7</v>
      </c>
      <c r="S1673">
        <v>0</v>
      </c>
    </row>
    <row r="1674" spans="1:19">
      <c r="A1674">
        <v>43</v>
      </c>
      <c r="B1674" t="s">
        <v>442</v>
      </c>
      <c r="C1674" t="s">
        <v>146</v>
      </c>
      <c r="D1674" t="s">
        <v>111</v>
      </c>
      <c r="E1674" t="s">
        <v>225</v>
      </c>
      <c r="F1674" t="s">
        <v>443</v>
      </c>
      <c r="G1674">
        <v>11</v>
      </c>
      <c r="H1674" t="s">
        <v>144</v>
      </c>
      <c r="I1674">
        <v>9</v>
      </c>
      <c r="J1674">
        <v>9</v>
      </c>
      <c r="L1674" s="1015">
        <v>1</v>
      </c>
      <c r="N1674">
        <v>0</v>
      </c>
      <c r="O1674">
        <v>0</v>
      </c>
      <c r="P1674" t="e">
        <v>#DIV/0!</v>
      </c>
      <c r="R1674">
        <v>-7</v>
      </c>
      <c r="S1674">
        <v>0</v>
      </c>
    </row>
    <row r="1675" spans="1:19">
      <c r="A1675">
        <v>1</v>
      </c>
      <c r="B1675" t="s">
        <v>358</v>
      </c>
      <c r="C1675" t="s">
        <v>146</v>
      </c>
      <c r="D1675" t="s">
        <v>111</v>
      </c>
      <c r="E1675" t="s">
        <v>225</v>
      </c>
      <c r="F1675" t="s">
        <v>359</v>
      </c>
      <c r="G1675">
        <v>12</v>
      </c>
      <c r="H1675" t="s">
        <v>145</v>
      </c>
      <c r="I1675">
        <v>12</v>
      </c>
      <c r="J1675">
        <v>12</v>
      </c>
      <c r="L1675" s="1015">
        <v>1</v>
      </c>
      <c r="N1675">
        <v>1</v>
      </c>
      <c r="O1675">
        <v>0</v>
      </c>
      <c r="P1675">
        <v>0</v>
      </c>
      <c r="R1675">
        <v>-9</v>
      </c>
      <c r="S1675">
        <v>-1</v>
      </c>
    </row>
    <row r="1676" spans="1:19">
      <c r="A1676">
        <v>2</v>
      </c>
      <c r="B1676" t="s">
        <v>360</v>
      </c>
      <c r="C1676" t="s">
        <v>146</v>
      </c>
      <c r="D1676" t="s">
        <v>111</v>
      </c>
      <c r="E1676" t="s">
        <v>225</v>
      </c>
      <c r="F1676" t="s">
        <v>361</v>
      </c>
      <c r="G1676">
        <v>12</v>
      </c>
      <c r="H1676" t="s">
        <v>145</v>
      </c>
      <c r="I1676">
        <v>1</v>
      </c>
      <c r="J1676">
        <v>1</v>
      </c>
      <c r="L1676" s="1015">
        <v>1</v>
      </c>
      <c r="N1676">
        <v>0</v>
      </c>
      <c r="O1676">
        <v>0</v>
      </c>
      <c r="P1676" t="e">
        <v>#DIV/0!</v>
      </c>
      <c r="R1676">
        <v>0</v>
      </c>
      <c r="S1676">
        <v>0</v>
      </c>
    </row>
    <row r="1677" spans="1:19">
      <c r="A1677">
        <v>3</v>
      </c>
      <c r="B1677" t="s">
        <v>362</v>
      </c>
      <c r="C1677" t="s">
        <v>146</v>
      </c>
      <c r="D1677" t="s">
        <v>111</v>
      </c>
      <c r="E1677" t="s">
        <v>225</v>
      </c>
      <c r="F1677" t="s">
        <v>363</v>
      </c>
      <c r="G1677">
        <v>12</v>
      </c>
      <c r="H1677" t="s">
        <v>145</v>
      </c>
      <c r="I1677">
        <v>1</v>
      </c>
      <c r="J1677">
        <v>1</v>
      </c>
      <c r="L1677" s="1015">
        <v>1</v>
      </c>
      <c r="N1677">
        <v>1</v>
      </c>
      <c r="O1677">
        <v>0</v>
      </c>
      <c r="P1677">
        <v>0</v>
      </c>
      <c r="R1677">
        <v>-1</v>
      </c>
      <c r="S1677">
        <v>-1</v>
      </c>
    </row>
    <row r="1678" spans="1:19">
      <c r="A1678">
        <v>4</v>
      </c>
      <c r="B1678" t="s">
        <v>364</v>
      </c>
      <c r="C1678" t="s">
        <v>146</v>
      </c>
      <c r="D1678" t="s">
        <v>111</v>
      </c>
      <c r="E1678" t="s">
        <v>225</v>
      </c>
      <c r="F1678" t="s">
        <v>365</v>
      </c>
      <c r="G1678">
        <v>12</v>
      </c>
      <c r="H1678" t="s">
        <v>145</v>
      </c>
      <c r="I1678">
        <v>1</v>
      </c>
      <c r="J1678">
        <v>1</v>
      </c>
      <c r="L1678" s="1015">
        <v>1</v>
      </c>
      <c r="N1678">
        <v>0</v>
      </c>
      <c r="O1678">
        <v>0</v>
      </c>
      <c r="P1678" t="e">
        <v>#DIV/0!</v>
      </c>
      <c r="R1678">
        <v>-1</v>
      </c>
      <c r="S1678">
        <v>0</v>
      </c>
    </row>
    <row r="1679" spans="1:19">
      <c r="A1679">
        <v>5</v>
      </c>
      <c r="B1679" t="s">
        <v>366</v>
      </c>
      <c r="C1679" t="s">
        <v>146</v>
      </c>
      <c r="D1679" t="s">
        <v>111</v>
      </c>
      <c r="E1679" t="s">
        <v>225</v>
      </c>
      <c r="F1679" t="s">
        <v>367</v>
      </c>
      <c r="G1679">
        <v>12</v>
      </c>
      <c r="H1679" t="s">
        <v>145</v>
      </c>
      <c r="I1679">
        <v>1</v>
      </c>
      <c r="J1679">
        <v>1</v>
      </c>
      <c r="L1679" s="1015">
        <v>1</v>
      </c>
      <c r="N1679">
        <v>1</v>
      </c>
      <c r="O1679">
        <v>0</v>
      </c>
      <c r="P1679">
        <v>0</v>
      </c>
      <c r="R1679">
        <v>-1</v>
      </c>
      <c r="S1679">
        <v>-1</v>
      </c>
    </row>
    <row r="1680" spans="1:19">
      <c r="A1680">
        <v>6</v>
      </c>
      <c r="B1680" t="s">
        <v>368</v>
      </c>
      <c r="C1680" t="s">
        <v>146</v>
      </c>
      <c r="D1680" t="s">
        <v>111</v>
      </c>
      <c r="E1680" t="s">
        <v>225</v>
      </c>
      <c r="F1680" t="s">
        <v>369</v>
      </c>
      <c r="G1680">
        <v>12</v>
      </c>
      <c r="H1680" t="s">
        <v>145</v>
      </c>
      <c r="I1680">
        <v>1</v>
      </c>
      <c r="J1680">
        <v>1</v>
      </c>
      <c r="L1680" s="1015">
        <v>1</v>
      </c>
      <c r="N1680">
        <v>0</v>
      </c>
      <c r="O1680">
        <v>0</v>
      </c>
      <c r="P1680" t="e">
        <v>#DIV/0!</v>
      </c>
      <c r="R1680">
        <v>0</v>
      </c>
      <c r="S1680">
        <v>0</v>
      </c>
    </row>
    <row r="1681" spans="1:19">
      <c r="A1681">
        <v>7</v>
      </c>
      <c r="B1681" t="s">
        <v>370</v>
      </c>
      <c r="C1681" t="s">
        <v>146</v>
      </c>
      <c r="D1681" t="s">
        <v>111</v>
      </c>
      <c r="E1681" t="s">
        <v>225</v>
      </c>
      <c r="F1681" t="s">
        <v>371</v>
      </c>
      <c r="G1681">
        <v>12</v>
      </c>
      <c r="H1681" t="s">
        <v>145</v>
      </c>
      <c r="I1681">
        <v>3</v>
      </c>
      <c r="J1681">
        <v>3</v>
      </c>
      <c r="L1681" s="1015">
        <v>1</v>
      </c>
      <c r="N1681">
        <v>0</v>
      </c>
      <c r="O1681">
        <v>0</v>
      </c>
      <c r="P1681" t="e">
        <v>#DIV/0!</v>
      </c>
      <c r="R1681">
        <v>-3</v>
      </c>
      <c r="S1681">
        <v>0</v>
      </c>
    </row>
    <row r="1682" spans="1:19">
      <c r="A1682">
        <v>8</v>
      </c>
      <c r="B1682" t="s">
        <v>372</v>
      </c>
      <c r="C1682" t="s">
        <v>146</v>
      </c>
      <c r="D1682" t="s">
        <v>111</v>
      </c>
      <c r="E1682" t="s">
        <v>225</v>
      </c>
      <c r="F1682" t="s">
        <v>373</v>
      </c>
      <c r="G1682">
        <v>12</v>
      </c>
      <c r="H1682" t="s">
        <v>145</v>
      </c>
      <c r="I1682">
        <v>2</v>
      </c>
      <c r="J1682">
        <v>2</v>
      </c>
      <c r="L1682" s="1015">
        <v>1</v>
      </c>
      <c r="N1682">
        <v>0</v>
      </c>
      <c r="O1682">
        <v>0</v>
      </c>
      <c r="P1682" t="e">
        <v>#DIV/0!</v>
      </c>
      <c r="R1682">
        <v>-2</v>
      </c>
      <c r="S1682">
        <v>0</v>
      </c>
    </row>
    <row r="1683" spans="1:19">
      <c r="A1683">
        <v>9</v>
      </c>
      <c r="B1683" t="s">
        <v>374</v>
      </c>
      <c r="C1683" t="s">
        <v>146</v>
      </c>
      <c r="D1683" t="s">
        <v>111</v>
      </c>
      <c r="E1683" t="s">
        <v>225</v>
      </c>
      <c r="F1683" t="s">
        <v>375</v>
      </c>
      <c r="G1683">
        <v>12</v>
      </c>
      <c r="H1683" t="s">
        <v>145</v>
      </c>
      <c r="I1683">
        <v>1</v>
      </c>
      <c r="J1683">
        <v>1</v>
      </c>
      <c r="L1683" s="1015">
        <v>1</v>
      </c>
      <c r="N1683">
        <v>1</v>
      </c>
      <c r="O1683">
        <v>0</v>
      </c>
      <c r="P1683">
        <v>0</v>
      </c>
      <c r="R1683">
        <v>-1</v>
      </c>
      <c r="S1683">
        <v>-1</v>
      </c>
    </row>
    <row r="1684" spans="1:19">
      <c r="A1684">
        <v>10</v>
      </c>
      <c r="B1684" t="s">
        <v>376</v>
      </c>
      <c r="C1684" t="s">
        <v>146</v>
      </c>
      <c r="D1684" t="s">
        <v>111</v>
      </c>
      <c r="E1684" t="s">
        <v>225</v>
      </c>
      <c r="F1684" t="s">
        <v>377</v>
      </c>
      <c r="G1684">
        <v>12</v>
      </c>
      <c r="H1684" t="s">
        <v>145</v>
      </c>
      <c r="I1684">
        <v>1</v>
      </c>
      <c r="J1684">
        <v>1</v>
      </c>
      <c r="L1684" s="1015">
        <v>1</v>
      </c>
      <c r="N1684">
        <v>0</v>
      </c>
      <c r="O1684">
        <v>0</v>
      </c>
      <c r="P1684" t="e">
        <v>#DIV/0!</v>
      </c>
      <c r="R1684">
        <v>-1</v>
      </c>
      <c r="S1684">
        <v>0</v>
      </c>
    </row>
    <row r="1685" spans="1:19">
      <c r="A1685">
        <v>11</v>
      </c>
      <c r="B1685" t="s">
        <v>378</v>
      </c>
      <c r="C1685" t="s">
        <v>146</v>
      </c>
      <c r="D1685" t="s">
        <v>111</v>
      </c>
      <c r="E1685" t="s">
        <v>225</v>
      </c>
      <c r="F1685" t="s">
        <v>379</v>
      </c>
      <c r="G1685">
        <v>12</v>
      </c>
      <c r="H1685" t="s">
        <v>145</v>
      </c>
      <c r="I1685">
        <v>1</v>
      </c>
      <c r="J1685">
        <v>1</v>
      </c>
      <c r="L1685" s="1015">
        <v>1</v>
      </c>
      <c r="N1685">
        <v>0</v>
      </c>
      <c r="O1685">
        <v>0</v>
      </c>
      <c r="P1685" t="e">
        <v>#DIV/0!</v>
      </c>
      <c r="R1685">
        <v>-1</v>
      </c>
      <c r="S1685">
        <v>0</v>
      </c>
    </row>
    <row r="1686" spans="1:19">
      <c r="A1686">
        <v>12</v>
      </c>
      <c r="B1686" t="s">
        <v>380</v>
      </c>
      <c r="C1686" t="s">
        <v>146</v>
      </c>
      <c r="D1686" t="s">
        <v>111</v>
      </c>
      <c r="E1686" t="s">
        <v>225</v>
      </c>
      <c r="F1686" t="s">
        <v>381</v>
      </c>
      <c r="G1686">
        <v>12</v>
      </c>
      <c r="H1686" t="s">
        <v>145</v>
      </c>
      <c r="I1686">
        <v>1</v>
      </c>
      <c r="J1686">
        <v>1</v>
      </c>
      <c r="L1686" s="1015">
        <v>1</v>
      </c>
      <c r="N1686">
        <v>1</v>
      </c>
      <c r="O1686">
        <v>0</v>
      </c>
      <c r="P1686">
        <v>0</v>
      </c>
      <c r="R1686">
        <v>-1</v>
      </c>
      <c r="S1686">
        <v>-1</v>
      </c>
    </row>
    <row r="1687" spans="1:19">
      <c r="A1687">
        <v>13</v>
      </c>
      <c r="B1687" t="s">
        <v>382</v>
      </c>
      <c r="C1687" t="s">
        <v>146</v>
      </c>
      <c r="D1687" t="s">
        <v>111</v>
      </c>
      <c r="E1687" t="s">
        <v>225</v>
      </c>
      <c r="F1687" t="s">
        <v>383</v>
      </c>
      <c r="G1687">
        <v>12</v>
      </c>
      <c r="H1687" t="s">
        <v>145</v>
      </c>
      <c r="I1687">
        <v>1</v>
      </c>
      <c r="J1687">
        <v>1</v>
      </c>
      <c r="L1687" s="1015">
        <v>1</v>
      </c>
      <c r="N1687">
        <v>0</v>
      </c>
      <c r="O1687">
        <v>0</v>
      </c>
      <c r="P1687" t="e">
        <v>#DIV/0!</v>
      </c>
      <c r="R1687">
        <v>-1</v>
      </c>
      <c r="S1687">
        <v>0</v>
      </c>
    </row>
    <row r="1688" spans="1:19">
      <c r="A1688">
        <v>14</v>
      </c>
      <c r="B1688" t="s">
        <v>384</v>
      </c>
      <c r="C1688" t="s">
        <v>146</v>
      </c>
      <c r="D1688" t="s">
        <v>111</v>
      </c>
      <c r="E1688" t="s">
        <v>225</v>
      </c>
      <c r="F1688" t="s">
        <v>385</v>
      </c>
      <c r="G1688">
        <v>12</v>
      </c>
      <c r="H1688" t="s">
        <v>145</v>
      </c>
      <c r="I1688">
        <v>1</v>
      </c>
      <c r="J1688">
        <v>1</v>
      </c>
      <c r="L1688" s="1015">
        <v>1</v>
      </c>
      <c r="N1688">
        <v>1</v>
      </c>
      <c r="O1688">
        <v>0</v>
      </c>
      <c r="P1688">
        <v>0</v>
      </c>
      <c r="R1688">
        <v>-1</v>
      </c>
      <c r="S1688">
        <v>-1</v>
      </c>
    </row>
    <row r="1689" spans="1:19">
      <c r="A1689">
        <v>15</v>
      </c>
      <c r="B1689" t="s">
        <v>386</v>
      </c>
      <c r="C1689" t="s">
        <v>146</v>
      </c>
      <c r="D1689" t="s">
        <v>111</v>
      </c>
      <c r="E1689" t="s">
        <v>225</v>
      </c>
      <c r="F1689" t="s">
        <v>387</v>
      </c>
      <c r="G1689">
        <v>12</v>
      </c>
      <c r="H1689" t="s">
        <v>145</v>
      </c>
      <c r="I1689">
        <v>1</v>
      </c>
      <c r="J1689">
        <v>1</v>
      </c>
      <c r="L1689" s="1015">
        <v>1</v>
      </c>
      <c r="N1689">
        <v>0</v>
      </c>
      <c r="O1689">
        <v>0</v>
      </c>
      <c r="P1689" t="e">
        <v>#DIV/0!</v>
      </c>
      <c r="R1689">
        <v>-1</v>
      </c>
      <c r="S1689">
        <v>0</v>
      </c>
    </row>
    <row r="1690" spans="1:19">
      <c r="A1690">
        <v>16</v>
      </c>
      <c r="B1690" t="s">
        <v>388</v>
      </c>
      <c r="C1690" t="s">
        <v>146</v>
      </c>
      <c r="D1690" t="s">
        <v>111</v>
      </c>
      <c r="E1690" t="s">
        <v>225</v>
      </c>
      <c r="F1690" t="s">
        <v>389</v>
      </c>
      <c r="G1690">
        <v>12</v>
      </c>
      <c r="H1690" t="s">
        <v>145</v>
      </c>
      <c r="I1690">
        <v>4</v>
      </c>
      <c r="J1690">
        <v>4</v>
      </c>
      <c r="L1690" s="1015">
        <v>1</v>
      </c>
      <c r="N1690">
        <v>0</v>
      </c>
      <c r="O1690">
        <v>0</v>
      </c>
      <c r="P1690" t="e">
        <v>#DIV/0!</v>
      </c>
      <c r="R1690">
        <v>-3</v>
      </c>
      <c r="S1690">
        <v>0</v>
      </c>
    </row>
    <row r="1691" spans="1:19">
      <c r="A1691">
        <v>17</v>
      </c>
      <c r="B1691" t="s">
        <v>390</v>
      </c>
      <c r="C1691" t="s">
        <v>146</v>
      </c>
      <c r="D1691" t="s">
        <v>111</v>
      </c>
      <c r="E1691" t="s">
        <v>225</v>
      </c>
      <c r="F1691" t="s">
        <v>391</v>
      </c>
      <c r="G1691">
        <v>12</v>
      </c>
      <c r="H1691" t="s">
        <v>145</v>
      </c>
      <c r="I1691">
        <v>2</v>
      </c>
      <c r="J1691">
        <v>2</v>
      </c>
      <c r="L1691" s="1015">
        <v>1</v>
      </c>
      <c r="N1691">
        <v>0</v>
      </c>
      <c r="O1691">
        <v>0</v>
      </c>
      <c r="P1691" t="e">
        <v>#DIV/0!</v>
      </c>
      <c r="R1691">
        <v>-1</v>
      </c>
      <c r="S1691">
        <v>0</v>
      </c>
    </row>
    <row r="1692" spans="1:19">
      <c r="A1692">
        <v>18</v>
      </c>
      <c r="B1692" t="s">
        <v>392</v>
      </c>
      <c r="C1692" t="s">
        <v>146</v>
      </c>
      <c r="D1692" t="s">
        <v>111</v>
      </c>
      <c r="E1692" t="s">
        <v>225</v>
      </c>
      <c r="F1692" t="s">
        <v>393</v>
      </c>
      <c r="G1692">
        <v>12</v>
      </c>
      <c r="H1692" t="s">
        <v>145</v>
      </c>
      <c r="I1692">
        <v>12</v>
      </c>
      <c r="J1692">
        <v>12</v>
      </c>
      <c r="L1692" s="1015">
        <v>1</v>
      </c>
      <c r="N1692">
        <v>1</v>
      </c>
      <c r="O1692">
        <v>0</v>
      </c>
      <c r="P1692">
        <v>0</v>
      </c>
      <c r="R1692">
        <v>-9</v>
      </c>
      <c r="S1692">
        <v>-1</v>
      </c>
    </row>
    <row r="1693" spans="1:19">
      <c r="A1693">
        <v>19</v>
      </c>
      <c r="B1693" t="s">
        <v>394</v>
      </c>
      <c r="C1693" t="s">
        <v>146</v>
      </c>
      <c r="D1693" t="s">
        <v>111</v>
      </c>
      <c r="E1693" t="s">
        <v>225</v>
      </c>
      <c r="F1693" t="s">
        <v>395</v>
      </c>
      <c r="G1693">
        <v>12</v>
      </c>
      <c r="H1693" t="s">
        <v>145</v>
      </c>
      <c r="I1693">
        <v>2</v>
      </c>
      <c r="J1693">
        <v>2</v>
      </c>
      <c r="L1693" s="1015">
        <v>1</v>
      </c>
      <c r="N1693">
        <v>0</v>
      </c>
      <c r="O1693">
        <v>0</v>
      </c>
      <c r="P1693" t="e">
        <v>#DIV/0!</v>
      </c>
      <c r="R1693">
        <v>-2</v>
      </c>
      <c r="S1693">
        <v>0</v>
      </c>
    </row>
    <row r="1694" spans="1:19">
      <c r="A1694">
        <v>20</v>
      </c>
      <c r="B1694" t="s">
        <v>396</v>
      </c>
      <c r="C1694" t="s">
        <v>146</v>
      </c>
      <c r="D1694" t="s">
        <v>111</v>
      </c>
      <c r="E1694" t="s">
        <v>225</v>
      </c>
      <c r="F1694" t="s">
        <v>397</v>
      </c>
      <c r="G1694">
        <v>12</v>
      </c>
      <c r="H1694" t="s">
        <v>145</v>
      </c>
      <c r="I1694">
        <v>2</v>
      </c>
      <c r="J1694">
        <v>2</v>
      </c>
      <c r="L1694" s="1015">
        <v>1</v>
      </c>
      <c r="N1694">
        <v>0</v>
      </c>
      <c r="O1694">
        <v>0</v>
      </c>
      <c r="P1694" t="e">
        <v>#DIV/0!</v>
      </c>
      <c r="R1694">
        <v>-2</v>
      </c>
      <c r="S1694">
        <v>0</v>
      </c>
    </row>
    <row r="1695" spans="1:19">
      <c r="A1695">
        <v>21</v>
      </c>
      <c r="B1695" t="s">
        <v>398</v>
      </c>
      <c r="C1695" t="s">
        <v>146</v>
      </c>
      <c r="D1695" t="s">
        <v>111</v>
      </c>
      <c r="E1695" t="s">
        <v>225</v>
      </c>
      <c r="F1695" t="s">
        <v>399</v>
      </c>
      <c r="G1695">
        <v>12</v>
      </c>
      <c r="H1695" t="s">
        <v>145</v>
      </c>
      <c r="I1695">
        <v>12</v>
      </c>
      <c r="J1695">
        <v>12</v>
      </c>
      <c r="L1695" s="1015">
        <v>1</v>
      </c>
      <c r="N1695">
        <v>1</v>
      </c>
      <c r="O1695">
        <v>0</v>
      </c>
      <c r="P1695">
        <v>0</v>
      </c>
      <c r="R1695">
        <v>-9</v>
      </c>
      <c r="S1695">
        <v>-1</v>
      </c>
    </row>
    <row r="1696" spans="1:19">
      <c r="A1696">
        <v>22</v>
      </c>
      <c r="B1696" t="s">
        <v>400</v>
      </c>
      <c r="C1696" t="s">
        <v>146</v>
      </c>
      <c r="D1696" t="s">
        <v>111</v>
      </c>
      <c r="E1696" t="s">
        <v>225</v>
      </c>
      <c r="F1696" t="s">
        <v>401</v>
      </c>
      <c r="G1696">
        <v>12</v>
      </c>
      <c r="H1696" t="s">
        <v>145</v>
      </c>
      <c r="I1696">
        <v>3</v>
      </c>
      <c r="J1696">
        <v>3</v>
      </c>
      <c r="L1696" s="1015">
        <v>1</v>
      </c>
      <c r="N1696">
        <v>0</v>
      </c>
      <c r="O1696">
        <v>0</v>
      </c>
      <c r="P1696" t="e">
        <v>#DIV/0!</v>
      </c>
      <c r="R1696">
        <v>-2</v>
      </c>
      <c r="S1696">
        <v>0</v>
      </c>
    </row>
    <row r="1697" spans="1:19">
      <c r="A1697">
        <v>23</v>
      </c>
      <c r="B1697" t="s">
        <v>402</v>
      </c>
      <c r="C1697" t="s">
        <v>146</v>
      </c>
      <c r="D1697" t="s">
        <v>111</v>
      </c>
      <c r="E1697" t="s">
        <v>225</v>
      </c>
      <c r="F1697" t="s">
        <v>403</v>
      </c>
      <c r="G1697">
        <v>12</v>
      </c>
      <c r="H1697" t="s">
        <v>145</v>
      </c>
      <c r="I1697">
        <v>3</v>
      </c>
      <c r="J1697">
        <v>3</v>
      </c>
      <c r="L1697" s="1015">
        <v>1</v>
      </c>
      <c r="N1697">
        <v>0</v>
      </c>
      <c r="O1697">
        <v>0</v>
      </c>
      <c r="P1697" t="e">
        <v>#DIV/0!</v>
      </c>
      <c r="R1697">
        <v>-2</v>
      </c>
      <c r="S1697">
        <v>0</v>
      </c>
    </row>
    <row r="1698" spans="1:19">
      <c r="A1698">
        <v>24</v>
      </c>
      <c r="B1698" t="s">
        <v>404</v>
      </c>
      <c r="C1698" t="s">
        <v>146</v>
      </c>
      <c r="D1698" t="s">
        <v>111</v>
      </c>
      <c r="E1698" t="s">
        <v>225</v>
      </c>
      <c r="F1698" t="s">
        <v>405</v>
      </c>
      <c r="G1698">
        <v>12</v>
      </c>
      <c r="H1698" t="s">
        <v>145</v>
      </c>
      <c r="I1698">
        <v>4</v>
      </c>
      <c r="J1698">
        <v>4</v>
      </c>
      <c r="L1698" s="1015">
        <v>1</v>
      </c>
      <c r="N1698">
        <v>0</v>
      </c>
      <c r="O1698">
        <v>0</v>
      </c>
      <c r="P1698" t="e">
        <v>#DIV/0!</v>
      </c>
      <c r="R1698">
        <v>-2</v>
      </c>
      <c r="S1698">
        <v>0</v>
      </c>
    </row>
    <row r="1699" spans="1:19">
      <c r="A1699">
        <v>25</v>
      </c>
      <c r="B1699" t="s">
        <v>406</v>
      </c>
      <c r="C1699" t="s">
        <v>146</v>
      </c>
      <c r="D1699" t="s">
        <v>111</v>
      </c>
      <c r="E1699" t="s">
        <v>225</v>
      </c>
      <c r="F1699" t="s">
        <v>407</v>
      </c>
      <c r="G1699">
        <v>12</v>
      </c>
      <c r="H1699" t="s">
        <v>145</v>
      </c>
      <c r="I1699">
        <v>1</v>
      </c>
      <c r="J1699">
        <v>1</v>
      </c>
      <c r="L1699" s="1015">
        <v>1</v>
      </c>
      <c r="N1699">
        <v>0</v>
      </c>
      <c r="O1699">
        <v>0</v>
      </c>
      <c r="P1699" t="e">
        <v>#DIV/0!</v>
      </c>
      <c r="R1699">
        <v>-1</v>
      </c>
      <c r="S1699">
        <v>0</v>
      </c>
    </row>
    <row r="1700" spans="1:19">
      <c r="A1700">
        <v>26</v>
      </c>
      <c r="B1700" t="s">
        <v>408</v>
      </c>
      <c r="C1700" t="s">
        <v>146</v>
      </c>
      <c r="D1700" t="s">
        <v>111</v>
      </c>
      <c r="E1700" t="s">
        <v>225</v>
      </c>
      <c r="F1700" t="s">
        <v>409</v>
      </c>
      <c r="G1700">
        <v>12</v>
      </c>
      <c r="H1700" t="s">
        <v>145</v>
      </c>
      <c r="I1700">
        <v>3</v>
      </c>
      <c r="J1700">
        <v>3</v>
      </c>
      <c r="L1700" s="1015">
        <v>1</v>
      </c>
      <c r="N1700">
        <v>0</v>
      </c>
      <c r="O1700">
        <v>0</v>
      </c>
      <c r="P1700" t="e">
        <v>#DIV/0!</v>
      </c>
      <c r="R1700">
        <v>-3</v>
      </c>
      <c r="S1700">
        <v>0</v>
      </c>
    </row>
    <row r="1701" spans="1:19">
      <c r="A1701">
        <v>27</v>
      </c>
      <c r="B1701" t="s">
        <v>410</v>
      </c>
      <c r="C1701" t="s">
        <v>146</v>
      </c>
      <c r="D1701" t="s">
        <v>111</v>
      </c>
      <c r="E1701" t="s">
        <v>225</v>
      </c>
      <c r="F1701" t="s">
        <v>411</v>
      </c>
      <c r="G1701">
        <v>12</v>
      </c>
      <c r="H1701" t="s">
        <v>145</v>
      </c>
      <c r="I1701">
        <v>2</v>
      </c>
      <c r="J1701">
        <v>2</v>
      </c>
      <c r="L1701" s="1015">
        <v>1</v>
      </c>
      <c r="N1701">
        <v>0</v>
      </c>
      <c r="O1701">
        <v>0</v>
      </c>
      <c r="P1701" t="e">
        <v>#DIV/0!</v>
      </c>
      <c r="R1701">
        <v>-2</v>
      </c>
      <c r="S1701">
        <v>0</v>
      </c>
    </row>
    <row r="1702" spans="1:19">
      <c r="A1702">
        <v>28</v>
      </c>
      <c r="B1702" t="s">
        <v>412</v>
      </c>
      <c r="C1702" t="s">
        <v>146</v>
      </c>
      <c r="D1702" t="s">
        <v>111</v>
      </c>
      <c r="E1702" t="s">
        <v>225</v>
      </c>
      <c r="F1702" t="s">
        <v>413</v>
      </c>
      <c r="G1702">
        <v>12</v>
      </c>
      <c r="H1702" t="s">
        <v>145</v>
      </c>
      <c r="I1702">
        <v>2</v>
      </c>
      <c r="J1702">
        <v>2</v>
      </c>
      <c r="L1702" s="1015">
        <v>1</v>
      </c>
      <c r="N1702">
        <v>0</v>
      </c>
      <c r="O1702">
        <v>0</v>
      </c>
      <c r="P1702" t="e">
        <v>#DIV/0!</v>
      </c>
      <c r="R1702">
        <v>-1</v>
      </c>
      <c r="S1702">
        <v>0</v>
      </c>
    </row>
    <row r="1703" spans="1:19">
      <c r="A1703">
        <v>29</v>
      </c>
      <c r="B1703" t="s">
        <v>414</v>
      </c>
      <c r="C1703" t="s">
        <v>146</v>
      </c>
      <c r="D1703" t="s">
        <v>111</v>
      </c>
      <c r="E1703" t="s">
        <v>225</v>
      </c>
      <c r="F1703" t="s">
        <v>415</v>
      </c>
      <c r="G1703">
        <v>12</v>
      </c>
      <c r="H1703" t="s">
        <v>145</v>
      </c>
      <c r="I1703">
        <v>1</v>
      </c>
      <c r="J1703">
        <v>1</v>
      </c>
      <c r="L1703" s="1015">
        <v>1</v>
      </c>
      <c r="N1703">
        <v>0</v>
      </c>
      <c r="O1703">
        <v>0</v>
      </c>
      <c r="P1703" t="e">
        <v>#DIV/0!</v>
      </c>
      <c r="R1703">
        <v>0</v>
      </c>
      <c r="S1703">
        <v>0</v>
      </c>
    </row>
    <row r="1704" spans="1:19">
      <c r="A1704">
        <v>30</v>
      </c>
      <c r="B1704" t="s">
        <v>416</v>
      </c>
      <c r="C1704" t="s">
        <v>146</v>
      </c>
      <c r="D1704" t="s">
        <v>111</v>
      </c>
      <c r="E1704" t="s">
        <v>225</v>
      </c>
      <c r="F1704" t="s">
        <v>417</v>
      </c>
      <c r="G1704">
        <v>12</v>
      </c>
      <c r="H1704" t="s">
        <v>145</v>
      </c>
      <c r="I1704">
        <v>12</v>
      </c>
      <c r="J1704">
        <v>12</v>
      </c>
      <c r="L1704" s="1015">
        <v>1</v>
      </c>
      <c r="N1704">
        <v>1</v>
      </c>
      <c r="O1704">
        <v>0</v>
      </c>
      <c r="P1704">
        <v>0</v>
      </c>
      <c r="R1704">
        <v>-9</v>
      </c>
      <c r="S1704">
        <v>-1</v>
      </c>
    </row>
    <row r="1705" spans="1:19">
      <c r="A1705">
        <v>31</v>
      </c>
      <c r="B1705" t="s">
        <v>418</v>
      </c>
      <c r="C1705" t="s">
        <v>146</v>
      </c>
      <c r="D1705" t="s">
        <v>111</v>
      </c>
      <c r="E1705" t="s">
        <v>225</v>
      </c>
      <c r="F1705" t="s">
        <v>419</v>
      </c>
      <c r="G1705">
        <v>12</v>
      </c>
      <c r="H1705" t="s">
        <v>145</v>
      </c>
      <c r="I1705">
        <v>12</v>
      </c>
      <c r="J1705">
        <v>12</v>
      </c>
      <c r="L1705" s="1015">
        <v>1</v>
      </c>
      <c r="N1705">
        <v>1</v>
      </c>
      <c r="O1705">
        <v>0</v>
      </c>
      <c r="P1705">
        <v>0</v>
      </c>
      <c r="R1705">
        <v>-9</v>
      </c>
      <c r="S1705">
        <v>-1</v>
      </c>
    </row>
    <row r="1706" spans="1:19">
      <c r="A1706">
        <v>32</v>
      </c>
      <c r="B1706" t="s">
        <v>420</v>
      </c>
      <c r="C1706" t="s">
        <v>146</v>
      </c>
      <c r="D1706" t="s">
        <v>111</v>
      </c>
      <c r="E1706" t="s">
        <v>225</v>
      </c>
      <c r="F1706" t="s">
        <v>421</v>
      </c>
      <c r="G1706">
        <v>12</v>
      </c>
      <c r="H1706" t="s">
        <v>145</v>
      </c>
      <c r="I1706">
        <v>3</v>
      </c>
      <c r="J1706">
        <v>3</v>
      </c>
      <c r="L1706" s="1015">
        <v>1</v>
      </c>
      <c r="N1706">
        <v>0</v>
      </c>
      <c r="O1706">
        <v>0</v>
      </c>
      <c r="P1706" t="e">
        <v>#DIV/0!</v>
      </c>
      <c r="R1706">
        <v>-3</v>
      </c>
      <c r="S1706">
        <v>0</v>
      </c>
    </row>
    <row r="1707" spans="1:19">
      <c r="A1707">
        <v>33</v>
      </c>
      <c r="B1707" t="s">
        <v>422</v>
      </c>
      <c r="C1707" t="s">
        <v>146</v>
      </c>
      <c r="D1707" t="s">
        <v>111</v>
      </c>
      <c r="E1707" t="s">
        <v>225</v>
      </c>
      <c r="F1707" t="s">
        <v>423</v>
      </c>
      <c r="G1707">
        <v>12</v>
      </c>
      <c r="H1707" t="s">
        <v>145</v>
      </c>
      <c r="I1707">
        <v>1</v>
      </c>
      <c r="J1707">
        <v>1</v>
      </c>
      <c r="L1707" s="1015">
        <v>1</v>
      </c>
      <c r="N1707">
        <v>0</v>
      </c>
      <c r="O1707">
        <v>0</v>
      </c>
      <c r="P1707" t="e">
        <v>#DIV/0!</v>
      </c>
      <c r="R1707" t="e">
        <v>#REF!</v>
      </c>
      <c r="S1707">
        <v>0</v>
      </c>
    </row>
    <row r="1708" spans="1:19">
      <c r="A1708">
        <v>34</v>
      </c>
      <c r="B1708" t="s">
        <v>424</v>
      </c>
      <c r="C1708" t="s">
        <v>146</v>
      </c>
      <c r="D1708" t="s">
        <v>111</v>
      </c>
      <c r="E1708" t="s">
        <v>225</v>
      </c>
      <c r="F1708" t="s">
        <v>425</v>
      </c>
      <c r="G1708">
        <v>12</v>
      </c>
      <c r="H1708" t="s">
        <v>145</v>
      </c>
      <c r="I1708">
        <v>2</v>
      </c>
      <c r="J1708">
        <v>2</v>
      </c>
      <c r="L1708" s="1015">
        <v>1</v>
      </c>
      <c r="N1708">
        <v>0</v>
      </c>
      <c r="O1708">
        <v>0</v>
      </c>
      <c r="P1708" t="e">
        <v>#DIV/0!</v>
      </c>
      <c r="R1708">
        <v>-2</v>
      </c>
      <c r="S1708">
        <v>0</v>
      </c>
    </row>
    <row r="1709" spans="1:19">
      <c r="A1709">
        <v>35</v>
      </c>
      <c r="B1709" t="s">
        <v>426</v>
      </c>
      <c r="C1709" t="s">
        <v>146</v>
      </c>
      <c r="D1709" t="s">
        <v>111</v>
      </c>
      <c r="E1709" t="s">
        <v>225</v>
      </c>
      <c r="F1709" t="s">
        <v>427</v>
      </c>
      <c r="G1709">
        <v>12</v>
      </c>
      <c r="H1709" t="s">
        <v>145</v>
      </c>
      <c r="I1709">
        <v>1</v>
      </c>
      <c r="J1709">
        <v>1</v>
      </c>
      <c r="L1709" s="1015">
        <v>1</v>
      </c>
      <c r="N1709">
        <v>0</v>
      </c>
      <c r="O1709">
        <v>0</v>
      </c>
      <c r="P1709" t="e">
        <v>#DIV/0!</v>
      </c>
      <c r="R1709">
        <v>-1</v>
      </c>
      <c r="S1709">
        <v>0</v>
      </c>
    </row>
    <row r="1710" spans="1:19">
      <c r="A1710">
        <v>36</v>
      </c>
      <c r="B1710" t="s">
        <v>428</v>
      </c>
      <c r="C1710" t="s">
        <v>146</v>
      </c>
      <c r="D1710" t="s">
        <v>111</v>
      </c>
      <c r="E1710" t="s">
        <v>225</v>
      </c>
      <c r="F1710" t="s">
        <v>429</v>
      </c>
      <c r="G1710">
        <v>12</v>
      </c>
      <c r="H1710" t="s">
        <v>145</v>
      </c>
      <c r="I1710">
        <v>2</v>
      </c>
      <c r="J1710">
        <v>2</v>
      </c>
      <c r="L1710" s="1015">
        <v>1</v>
      </c>
      <c r="N1710">
        <v>0</v>
      </c>
      <c r="O1710">
        <v>0</v>
      </c>
      <c r="P1710" t="e">
        <v>#DIV/0!</v>
      </c>
      <c r="R1710">
        <v>-2</v>
      </c>
      <c r="S1710">
        <v>0</v>
      </c>
    </row>
    <row r="1711" spans="1:19">
      <c r="A1711">
        <v>37</v>
      </c>
      <c r="B1711" t="s">
        <v>430</v>
      </c>
      <c r="C1711" t="s">
        <v>146</v>
      </c>
      <c r="D1711" t="s">
        <v>111</v>
      </c>
      <c r="E1711" t="s">
        <v>225</v>
      </c>
      <c r="F1711" t="s">
        <v>431</v>
      </c>
      <c r="G1711">
        <v>12</v>
      </c>
      <c r="H1711" t="s">
        <v>145</v>
      </c>
      <c r="I1711">
        <v>2</v>
      </c>
      <c r="J1711">
        <v>2</v>
      </c>
      <c r="L1711" s="1015">
        <v>1</v>
      </c>
      <c r="N1711">
        <v>0</v>
      </c>
      <c r="O1711">
        <v>0</v>
      </c>
      <c r="P1711" t="e">
        <v>#DIV/0!</v>
      </c>
      <c r="R1711">
        <v>-1</v>
      </c>
      <c r="S1711">
        <v>0</v>
      </c>
    </row>
    <row r="1712" spans="1:19">
      <c r="A1712">
        <v>38</v>
      </c>
      <c r="B1712" t="s">
        <v>432</v>
      </c>
      <c r="C1712" t="s">
        <v>146</v>
      </c>
      <c r="D1712" t="s">
        <v>111</v>
      </c>
      <c r="E1712" t="s">
        <v>225</v>
      </c>
      <c r="F1712" t="s">
        <v>433</v>
      </c>
      <c r="G1712">
        <v>12</v>
      </c>
      <c r="H1712" t="s">
        <v>145</v>
      </c>
      <c r="I1712">
        <v>1</v>
      </c>
      <c r="J1712">
        <v>1</v>
      </c>
      <c r="L1712" s="1015">
        <v>1</v>
      </c>
      <c r="N1712">
        <v>0</v>
      </c>
      <c r="O1712">
        <v>0</v>
      </c>
      <c r="P1712" t="e">
        <v>#DIV/0!</v>
      </c>
      <c r="R1712">
        <v>-1</v>
      </c>
      <c r="S1712">
        <v>0</v>
      </c>
    </row>
    <row r="1713" spans="1:19">
      <c r="A1713">
        <v>39</v>
      </c>
      <c r="B1713" t="s">
        <v>434</v>
      </c>
      <c r="C1713" t="s">
        <v>146</v>
      </c>
      <c r="D1713" t="s">
        <v>111</v>
      </c>
      <c r="E1713" t="s">
        <v>225</v>
      </c>
      <c r="F1713" t="s">
        <v>435</v>
      </c>
      <c r="G1713">
        <v>12</v>
      </c>
      <c r="H1713" t="s">
        <v>145</v>
      </c>
      <c r="I1713">
        <v>12</v>
      </c>
      <c r="J1713">
        <v>12</v>
      </c>
      <c r="L1713" s="1015">
        <v>1</v>
      </c>
      <c r="N1713">
        <v>1</v>
      </c>
      <c r="O1713">
        <v>0</v>
      </c>
      <c r="P1713">
        <v>0</v>
      </c>
      <c r="R1713">
        <v>-9</v>
      </c>
      <c r="S1713">
        <v>-1</v>
      </c>
    </row>
    <row r="1714" spans="1:19">
      <c r="A1714">
        <v>40</v>
      </c>
      <c r="B1714" t="s">
        <v>436</v>
      </c>
      <c r="C1714" t="s">
        <v>146</v>
      </c>
      <c r="D1714" t="s">
        <v>111</v>
      </c>
      <c r="E1714" t="s">
        <v>225</v>
      </c>
      <c r="F1714" t="s">
        <v>437</v>
      </c>
      <c r="G1714">
        <v>12</v>
      </c>
      <c r="H1714" t="s">
        <v>145</v>
      </c>
      <c r="I1714">
        <v>12</v>
      </c>
      <c r="J1714">
        <v>12</v>
      </c>
      <c r="L1714" s="1015">
        <v>1</v>
      </c>
      <c r="N1714">
        <v>1</v>
      </c>
      <c r="O1714">
        <v>0</v>
      </c>
      <c r="P1714">
        <v>0</v>
      </c>
      <c r="R1714">
        <v>-9</v>
      </c>
      <c r="S1714">
        <v>-1</v>
      </c>
    </row>
    <row r="1715" spans="1:19">
      <c r="A1715">
        <v>41</v>
      </c>
      <c r="B1715" t="s">
        <v>438</v>
      </c>
      <c r="C1715" t="s">
        <v>146</v>
      </c>
      <c r="D1715" t="s">
        <v>111</v>
      </c>
      <c r="E1715" t="s">
        <v>225</v>
      </c>
      <c r="F1715" t="s">
        <v>439</v>
      </c>
      <c r="G1715">
        <v>12</v>
      </c>
      <c r="H1715" t="s">
        <v>145</v>
      </c>
      <c r="I1715">
        <v>3</v>
      </c>
      <c r="J1715">
        <v>3</v>
      </c>
      <c r="L1715" s="1015">
        <v>1</v>
      </c>
      <c r="N1715">
        <v>0</v>
      </c>
      <c r="O1715">
        <v>0</v>
      </c>
      <c r="P1715" t="e">
        <v>#DIV/0!</v>
      </c>
      <c r="R1715">
        <v>-3</v>
      </c>
      <c r="S1715">
        <v>0</v>
      </c>
    </row>
    <row r="1716" spans="1:19">
      <c r="A1716">
        <v>42</v>
      </c>
      <c r="B1716" t="s">
        <v>440</v>
      </c>
      <c r="C1716" t="s">
        <v>146</v>
      </c>
      <c r="D1716" t="s">
        <v>111</v>
      </c>
      <c r="E1716" t="s">
        <v>225</v>
      </c>
      <c r="F1716" t="s">
        <v>441</v>
      </c>
      <c r="G1716">
        <v>12</v>
      </c>
      <c r="H1716" t="s">
        <v>145</v>
      </c>
      <c r="I1716">
        <v>9</v>
      </c>
      <c r="J1716">
        <v>9</v>
      </c>
      <c r="L1716" s="1015">
        <v>1</v>
      </c>
      <c r="N1716">
        <v>0</v>
      </c>
      <c r="O1716">
        <v>0</v>
      </c>
      <c r="P1716" t="e">
        <v>#DIV/0!</v>
      </c>
      <c r="R1716">
        <v>-7</v>
      </c>
      <c r="S1716">
        <v>0</v>
      </c>
    </row>
    <row r="1717" spans="1:19">
      <c r="A1717">
        <v>43</v>
      </c>
      <c r="B1717" t="s">
        <v>442</v>
      </c>
      <c r="C1717" t="s">
        <v>146</v>
      </c>
      <c r="D1717" t="s">
        <v>111</v>
      </c>
      <c r="E1717" t="s">
        <v>225</v>
      </c>
      <c r="F1717" t="s">
        <v>443</v>
      </c>
      <c r="G1717">
        <v>12</v>
      </c>
      <c r="H1717" t="s">
        <v>145</v>
      </c>
      <c r="I1717">
        <v>9</v>
      </c>
      <c r="J1717">
        <v>9</v>
      </c>
      <c r="L1717" s="1015">
        <v>1</v>
      </c>
      <c r="N1717">
        <v>0</v>
      </c>
      <c r="O1717">
        <v>0</v>
      </c>
      <c r="P1717" t="e">
        <v>#DIV/0!</v>
      </c>
      <c r="R1717">
        <v>-7</v>
      </c>
      <c r="S1717">
        <v>0</v>
      </c>
    </row>
    <row r="1718" spans="1:19">
      <c r="A1718">
        <v>1</v>
      </c>
      <c r="B1718" t="s">
        <v>444</v>
      </c>
      <c r="C1718" t="s">
        <v>147</v>
      </c>
      <c r="D1718" t="s">
        <v>114</v>
      </c>
      <c r="E1718" t="s">
        <v>225</v>
      </c>
      <c r="F1718" t="s">
        <v>445</v>
      </c>
      <c r="G1718">
        <v>1</v>
      </c>
      <c r="H1718" t="s">
        <v>134</v>
      </c>
      <c r="I1718">
        <v>474</v>
      </c>
      <c r="J1718">
        <v>28</v>
      </c>
      <c r="K1718">
        <v>28</v>
      </c>
      <c r="L1718" s="1015">
        <v>5.9071729957805907E-2</v>
      </c>
      <c r="M1718" s="1015">
        <v>5.9071729957805907E-2</v>
      </c>
      <c r="N1718">
        <v>28</v>
      </c>
      <c r="O1718">
        <v>28</v>
      </c>
      <c r="P1718">
        <v>1</v>
      </c>
      <c r="R1718">
        <v>0</v>
      </c>
      <c r="S1718">
        <v>0</v>
      </c>
    </row>
    <row r="1719" spans="1:19">
      <c r="A1719">
        <v>2</v>
      </c>
      <c r="B1719" t="s">
        <v>446</v>
      </c>
      <c r="C1719" t="s">
        <v>147</v>
      </c>
      <c r="D1719" t="s">
        <v>114</v>
      </c>
      <c r="E1719" t="s">
        <v>225</v>
      </c>
      <c r="F1719" t="s">
        <v>447</v>
      </c>
      <c r="G1719">
        <v>1</v>
      </c>
      <c r="H1719" t="s">
        <v>134</v>
      </c>
      <c r="I1719">
        <v>4</v>
      </c>
      <c r="J1719">
        <v>0</v>
      </c>
      <c r="K1719">
        <v>0</v>
      </c>
      <c r="L1719" s="1015">
        <v>0</v>
      </c>
      <c r="M1719" s="1015">
        <v>0</v>
      </c>
      <c r="N1719">
        <v>0</v>
      </c>
      <c r="O1719">
        <v>0</v>
      </c>
      <c r="P1719" t="e">
        <v>#DIV/0!</v>
      </c>
      <c r="R1719">
        <v>0</v>
      </c>
      <c r="S1719">
        <v>0</v>
      </c>
    </row>
    <row r="1720" spans="1:19">
      <c r="A1720">
        <v>3</v>
      </c>
      <c r="B1720" t="s">
        <v>448</v>
      </c>
      <c r="C1720" t="s">
        <v>147</v>
      </c>
      <c r="D1720" t="s">
        <v>114</v>
      </c>
      <c r="E1720" t="s">
        <v>225</v>
      </c>
      <c r="F1720" t="s">
        <v>449</v>
      </c>
      <c r="G1720">
        <v>1</v>
      </c>
      <c r="H1720" t="s">
        <v>134</v>
      </c>
      <c r="I1720">
        <v>2</v>
      </c>
      <c r="J1720">
        <v>0</v>
      </c>
      <c r="K1720">
        <v>0</v>
      </c>
      <c r="L1720" s="1015">
        <v>0</v>
      </c>
      <c r="M1720" s="1015">
        <v>0</v>
      </c>
      <c r="N1720">
        <v>0</v>
      </c>
      <c r="O1720">
        <v>0</v>
      </c>
      <c r="P1720" t="e">
        <v>#DIV/0!</v>
      </c>
      <c r="R1720">
        <v>0</v>
      </c>
      <c r="S1720">
        <v>0</v>
      </c>
    </row>
    <row r="1721" spans="1:19">
      <c r="A1721">
        <v>4</v>
      </c>
      <c r="B1721" t="s">
        <v>450</v>
      </c>
      <c r="C1721" t="s">
        <v>147</v>
      </c>
      <c r="D1721" t="s">
        <v>114</v>
      </c>
      <c r="E1721" t="s">
        <v>225</v>
      </c>
      <c r="F1721" t="s">
        <v>451</v>
      </c>
      <c r="G1721">
        <v>1</v>
      </c>
      <c r="H1721" t="s">
        <v>134</v>
      </c>
      <c r="I1721">
        <v>1</v>
      </c>
      <c r="J1721">
        <v>0</v>
      </c>
      <c r="K1721">
        <v>0</v>
      </c>
      <c r="L1721" s="1015">
        <v>0</v>
      </c>
      <c r="M1721" s="1015">
        <v>0</v>
      </c>
      <c r="N1721">
        <v>0</v>
      </c>
      <c r="O1721">
        <v>0</v>
      </c>
      <c r="P1721" t="e">
        <v>#DIV/0!</v>
      </c>
      <c r="R1721">
        <v>0</v>
      </c>
      <c r="S1721">
        <v>0</v>
      </c>
    </row>
    <row r="1722" spans="1:19">
      <c r="A1722">
        <v>5</v>
      </c>
      <c r="B1722" t="s">
        <v>452</v>
      </c>
      <c r="C1722" t="s">
        <v>147</v>
      </c>
      <c r="D1722" t="s">
        <v>114</v>
      </c>
      <c r="E1722" t="s">
        <v>225</v>
      </c>
      <c r="F1722" t="s">
        <v>453</v>
      </c>
      <c r="G1722">
        <v>1</v>
      </c>
      <c r="H1722" t="s">
        <v>134</v>
      </c>
      <c r="I1722">
        <v>1</v>
      </c>
      <c r="J1722">
        <v>0</v>
      </c>
      <c r="K1722">
        <v>0</v>
      </c>
      <c r="L1722" s="1015">
        <v>0</v>
      </c>
      <c r="M1722" s="1015">
        <v>0</v>
      </c>
      <c r="N1722">
        <v>0</v>
      </c>
      <c r="O1722">
        <v>0</v>
      </c>
      <c r="P1722" t="e">
        <v>#DIV/0!</v>
      </c>
      <c r="R1722">
        <v>0</v>
      </c>
      <c r="S1722">
        <v>0</v>
      </c>
    </row>
    <row r="1723" spans="1:19">
      <c r="A1723">
        <v>6</v>
      </c>
      <c r="B1723" t="s">
        <v>454</v>
      </c>
      <c r="C1723" t="s">
        <v>147</v>
      </c>
      <c r="D1723" t="s">
        <v>114</v>
      </c>
      <c r="E1723" t="s">
        <v>225</v>
      </c>
      <c r="F1723" t="s">
        <v>455</v>
      </c>
      <c r="G1723">
        <v>1</v>
      </c>
      <c r="H1723" t="s">
        <v>134</v>
      </c>
      <c r="I1723">
        <v>1</v>
      </c>
      <c r="J1723">
        <v>0</v>
      </c>
      <c r="K1723">
        <v>0</v>
      </c>
      <c r="L1723" s="1015">
        <v>0</v>
      </c>
      <c r="M1723" s="1015">
        <v>0</v>
      </c>
      <c r="N1723">
        <v>0</v>
      </c>
      <c r="O1723">
        <v>0</v>
      </c>
      <c r="P1723" t="e">
        <v>#DIV/0!</v>
      </c>
      <c r="R1723">
        <v>0</v>
      </c>
      <c r="S1723">
        <v>0</v>
      </c>
    </row>
    <row r="1724" spans="1:19">
      <c r="A1724">
        <v>7</v>
      </c>
      <c r="B1724" t="s">
        <v>456</v>
      </c>
      <c r="C1724" t="s">
        <v>147</v>
      </c>
      <c r="D1724" t="s">
        <v>114</v>
      </c>
      <c r="E1724" t="s">
        <v>225</v>
      </c>
      <c r="F1724" t="s">
        <v>457</v>
      </c>
      <c r="G1724">
        <v>1</v>
      </c>
      <c r="H1724" t="s">
        <v>134</v>
      </c>
      <c r="I1724">
        <v>1</v>
      </c>
      <c r="J1724">
        <v>0</v>
      </c>
      <c r="K1724">
        <v>0</v>
      </c>
      <c r="L1724" s="1015">
        <v>0</v>
      </c>
      <c r="M1724" s="1015">
        <v>0</v>
      </c>
      <c r="N1724">
        <v>0</v>
      </c>
      <c r="O1724">
        <v>0</v>
      </c>
      <c r="P1724" t="e">
        <v>#DIV/0!</v>
      </c>
      <c r="R1724">
        <v>0</v>
      </c>
      <c r="S1724">
        <v>0</v>
      </c>
    </row>
    <row r="1725" spans="1:19">
      <c r="A1725">
        <v>1</v>
      </c>
      <c r="B1725" t="s">
        <v>444</v>
      </c>
      <c r="C1725" t="s">
        <v>147</v>
      </c>
      <c r="D1725" t="s">
        <v>114</v>
      </c>
      <c r="E1725" t="s">
        <v>225</v>
      </c>
      <c r="F1725" t="s">
        <v>445</v>
      </c>
      <c r="G1725">
        <v>2</v>
      </c>
      <c r="H1725" t="s">
        <v>135</v>
      </c>
      <c r="I1725">
        <v>474</v>
      </c>
      <c r="J1725">
        <v>68</v>
      </c>
      <c r="K1725">
        <v>68</v>
      </c>
      <c r="L1725" s="1015">
        <v>0.14345991561181434</v>
      </c>
      <c r="M1725" s="1015">
        <v>0.14345991561181434</v>
      </c>
      <c r="N1725">
        <v>40</v>
      </c>
      <c r="O1725">
        <v>40</v>
      </c>
      <c r="P1725">
        <v>1</v>
      </c>
      <c r="R1725">
        <v>0</v>
      </c>
      <c r="S1725">
        <v>0</v>
      </c>
    </row>
    <row r="1726" spans="1:19">
      <c r="A1726">
        <v>2</v>
      </c>
      <c r="B1726" t="s">
        <v>446</v>
      </c>
      <c r="C1726" t="s">
        <v>147</v>
      </c>
      <c r="D1726" t="s">
        <v>114</v>
      </c>
      <c r="E1726" t="s">
        <v>225</v>
      </c>
      <c r="F1726" t="s">
        <v>447</v>
      </c>
      <c r="G1726">
        <v>2</v>
      </c>
      <c r="H1726" t="s">
        <v>135</v>
      </c>
      <c r="I1726">
        <v>4</v>
      </c>
      <c r="J1726">
        <v>0</v>
      </c>
      <c r="K1726">
        <v>0</v>
      </c>
      <c r="L1726" s="1015">
        <v>0</v>
      </c>
      <c r="M1726" s="1015">
        <v>0</v>
      </c>
      <c r="N1726">
        <v>0</v>
      </c>
      <c r="O1726">
        <v>0</v>
      </c>
      <c r="P1726" t="e">
        <v>#DIV/0!</v>
      </c>
      <c r="R1726">
        <v>0</v>
      </c>
      <c r="S1726">
        <v>0</v>
      </c>
    </row>
    <row r="1727" spans="1:19">
      <c r="A1727">
        <v>3</v>
      </c>
      <c r="B1727" t="s">
        <v>448</v>
      </c>
      <c r="C1727" t="s">
        <v>147</v>
      </c>
      <c r="D1727" t="s">
        <v>114</v>
      </c>
      <c r="E1727" t="s">
        <v>225</v>
      </c>
      <c r="F1727" t="s">
        <v>449</v>
      </c>
      <c r="G1727">
        <v>2</v>
      </c>
      <c r="H1727" t="s">
        <v>135</v>
      </c>
      <c r="I1727">
        <v>2</v>
      </c>
      <c r="J1727">
        <v>0</v>
      </c>
      <c r="K1727">
        <v>0</v>
      </c>
      <c r="L1727" s="1015">
        <v>0</v>
      </c>
      <c r="M1727" s="1015">
        <v>0</v>
      </c>
      <c r="N1727">
        <v>0</v>
      </c>
      <c r="O1727">
        <v>0</v>
      </c>
      <c r="P1727" t="e">
        <v>#DIV/0!</v>
      </c>
      <c r="R1727">
        <v>0</v>
      </c>
      <c r="S1727">
        <v>0</v>
      </c>
    </row>
    <row r="1728" spans="1:19">
      <c r="A1728">
        <v>4</v>
      </c>
      <c r="B1728" t="s">
        <v>450</v>
      </c>
      <c r="C1728" t="s">
        <v>147</v>
      </c>
      <c r="D1728" t="s">
        <v>114</v>
      </c>
      <c r="E1728" t="s">
        <v>225</v>
      </c>
      <c r="F1728" t="s">
        <v>451</v>
      </c>
      <c r="G1728">
        <v>2</v>
      </c>
      <c r="H1728" t="s">
        <v>135</v>
      </c>
      <c r="I1728">
        <v>1</v>
      </c>
      <c r="J1728">
        <v>0</v>
      </c>
      <c r="K1728">
        <v>0</v>
      </c>
      <c r="L1728" s="1015">
        <v>0</v>
      </c>
      <c r="M1728" s="1015">
        <v>0</v>
      </c>
      <c r="N1728">
        <v>0</v>
      </c>
      <c r="O1728">
        <v>0</v>
      </c>
      <c r="P1728" t="e">
        <v>#DIV/0!</v>
      </c>
      <c r="R1728">
        <v>0</v>
      </c>
      <c r="S1728">
        <v>0</v>
      </c>
    </row>
    <row r="1729" spans="1:19">
      <c r="A1729">
        <v>5</v>
      </c>
      <c r="B1729" t="s">
        <v>452</v>
      </c>
      <c r="C1729" t="s">
        <v>147</v>
      </c>
      <c r="D1729" t="s">
        <v>114</v>
      </c>
      <c r="E1729" t="s">
        <v>225</v>
      </c>
      <c r="F1729" t="s">
        <v>453</v>
      </c>
      <c r="G1729">
        <v>2</v>
      </c>
      <c r="H1729" t="s">
        <v>135</v>
      </c>
      <c r="I1729">
        <v>1</v>
      </c>
      <c r="J1729">
        <v>0</v>
      </c>
      <c r="K1729">
        <v>0</v>
      </c>
      <c r="L1729" s="1015">
        <v>0</v>
      </c>
      <c r="M1729" s="1015">
        <v>0</v>
      </c>
      <c r="N1729">
        <v>0</v>
      </c>
      <c r="O1729">
        <v>0</v>
      </c>
      <c r="P1729" t="e">
        <v>#DIV/0!</v>
      </c>
      <c r="R1729">
        <v>0</v>
      </c>
      <c r="S1729">
        <v>0</v>
      </c>
    </row>
    <row r="1730" spans="1:19">
      <c r="A1730">
        <v>6</v>
      </c>
      <c r="B1730" t="s">
        <v>454</v>
      </c>
      <c r="C1730" t="s">
        <v>147</v>
      </c>
      <c r="D1730" t="s">
        <v>114</v>
      </c>
      <c r="E1730" t="s">
        <v>225</v>
      </c>
      <c r="F1730" t="s">
        <v>455</v>
      </c>
      <c r="G1730">
        <v>2</v>
      </c>
      <c r="H1730" t="s">
        <v>135</v>
      </c>
      <c r="I1730">
        <v>1</v>
      </c>
      <c r="J1730">
        <v>0</v>
      </c>
      <c r="K1730">
        <v>0</v>
      </c>
      <c r="L1730" s="1015">
        <v>0</v>
      </c>
      <c r="M1730" s="1015">
        <v>0</v>
      </c>
      <c r="N1730">
        <v>0</v>
      </c>
      <c r="O1730">
        <v>0</v>
      </c>
      <c r="P1730" t="e">
        <v>#DIV/0!</v>
      </c>
      <c r="R1730">
        <v>0</v>
      </c>
      <c r="S1730">
        <v>0</v>
      </c>
    </row>
    <row r="1731" spans="1:19">
      <c r="A1731">
        <v>7</v>
      </c>
      <c r="B1731" t="s">
        <v>456</v>
      </c>
      <c r="C1731" t="s">
        <v>147</v>
      </c>
      <c r="D1731" t="s">
        <v>114</v>
      </c>
      <c r="E1731" t="s">
        <v>225</v>
      </c>
      <c r="F1731" t="s">
        <v>457</v>
      </c>
      <c r="G1731">
        <v>2</v>
      </c>
      <c r="H1731" t="s">
        <v>135</v>
      </c>
      <c r="I1731">
        <v>1</v>
      </c>
      <c r="J1731">
        <v>0</v>
      </c>
      <c r="K1731">
        <v>0</v>
      </c>
      <c r="L1731" s="1015">
        <v>0</v>
      </c>
      <c r="M1731" s="1015">
        <v>0</v>
      </c>
      <c r="N1731">
        <v>0</v>
      </c>
      <c r="O1731">
        <v>0</v>
      </c>
      <c r="P1731" t="e">
        <v>#DIV/0!</v>
      </c>
      <c r="R1731">
        <v>0</v>
      </c>
      <c r="S1731">
        <v>0</v>
      </c>
    </row>
    <row r="1732" spans="1:19">
      <c r="A1732">
        <v>1</v>
      </c>
      <c r="B1732" t="s">
        <v>444</v>
      </c>
      <c r="C1732" t="s">
        <v>147</v>
      </c>
      <c r="D1732" t="s">
        <v>114</v>
      </c>
      <c r="E1732" t="s">
        <v>225</v>
      </c>
      <c r="F1732" t="s">
        <v>445</v>
      </c>
      <c r="G1732">
        <v>3</v>
      </c>
      <c r="H1732" t="s">
        <v>136</v>
      </c>
      <c r="I1732">
        <v>474</v>
      </c>
      <c r="J1732">
        <v>106</v>
      </c>
      <c r="K1732">
        <v>106</v>
      </c>
      <c r="L1732" s="1015">
        <v>0.22362869198312235</v>
      </c>
      <c r="M1732" s="1015">
        <v>0.22362869198312235</v>
      </c>
      <c r="N1732">
        <v>38</v>
      </c>
      <c r="O1732">
        <v>38</v>
      </c>
      <c r="P1732">
        <v>1</v>
      </c>
      <c r="R1732">
        <v>0</v>
      </c>
      <c r="S1732">
        <v>0</v>
      </c>
    </row>
    <row r="1733" spans="1:19">
      <c r="A1733">
        <v>2</v>
      </c>
      <c r="B1733" t="s">
        <v>446</v>
      </c>
      <c r="C1733" t="s">
        <v>147</v>
      </c>
      <c r="D1733" t="s">
        <v>114</v>
      </c>
      <c r="E1733" t="s">
        <v>225</v>
      </c>
      <c r="F1733" t="s">
        <v>447</v>
      </c>
      <c r="G1733">
        <v>3</v>
      </c>
      <c r="H1733" t="s">
        <v>136</v>
      </c>
      <c r="I1733">
        <v>4</v>
      </c>
      <c r="J1733">
        <v>1</v>
      </c>
      <c r="K1733">
        <v>1</v>
      </c>
      <c r="L1733" s="1015">
        <v>0.25</v>
      </c>
      <c r="M1733" s="1015">
        <v>0.25</v>
      </c>
      <c r="N1733">
        <v>1</v>
      </c>
      <c r="O1733">
        <v>1</v>
      </c>
      <c r="P1733">
        <v>1</v>
      </c>
      <c r="R1733">
        <v>0</v>
      </c>
      <c r="S1733">
        <v>0</v>
      </c>
    </row>
    <row r="1734" spans="1:19">
      <c r="A1734">
        <v>3</v>
      </c>
      <c r="B1734" t="s">
        <v>448</v>
      </c>
      <c r="C1734" t="s">
        <v>147</v>
      </c>
      <c r="D1734" t="s">
        <v>114</v>
      </c>
      <c r="E1734" t="s">
        <v>225</v>
      </c>
      <c r="F1734" t="s">
        <v>449</v>
      </c>
      <c r="G1734">
        <v>3</v>
      </c>
      <c r="H1734" t="s">
        <v>136</v>
      </c>
      <c r="I1734">
        <v>2</v>
      </c>
      <c r="J1734">
        <v>0</v>
      </c>
      <c r="K1734">
        <v>0</v>
      </c>
      <c r="L1734" s="1015">
        <v>0</v>
      </c>
      <c r="M1734" s="1015">
        <v>0</v>
      </c>
      <c r="N1734">
        <v>0</v>
      </c>
      <c r="O1734">
        <v>0</v>
      </c>
      <c r="P1734" t="e">
        <v>#DIV/0!</v>
      </c>
      <c r="R1734">
        <v>0</v>
      </c>
      <c r="S1734">
        <v>0</v>
      </c>
    </row>
    <row r="1735" spans="1:19">
      <c r="A1735">
        <v>4</v>
      </c>
      <c r="B1735" t="s">
        <v>450</v>
      </c>
      <c r="C1735" t="s">
        <v>147</v>
      </c>
      <c r="D1735" t="s">
        <v>114</v>
      </c>
      <c r="E1735" t="s">
        <v>225</v>
      </c>
      <c r="F1735" t="s">
        <v>451</v>
      </c>
      <c r="G1735">
        <v>3</v>
      </c>
      <c r="H1735" t="s">
        <v>136</v>
      </c>
      <c r="I1735">
        <v>1</v>
      </c>
      <c r="J1735">
        <v>0</v>
      </c>
      <c r="K1735">
        <v>0</v>
      </c>
      <c r="L1735" s="1015">
        <v>0</v>
      </c>
      <c r="M1735" s="1015">
        <v>0</v>
      </c>
      <c r="N1735">
        <v>0</v>
      </c>
      <c r="O1735">
        <v>0</v>
      </c>
      <c r="P1735" t="e">
        <v>#DIV/0!</v>
      </c>
      <c r="R1735">
        <v>0</v>
      </c>
      <c r="S1735">
        <v>0</v>
      </c>
    </row>
    <row r="1736" spans="1:19">
      <c r="A1736">
        <v>5</v>
      </c>
      <c r="B1736" t="s">
        <v>452</v>
      </c>
      <c r="C1736" t="s">
        <v>147</v>
      </c>
      <c r="D1736" t="s">
        <v>114</v>
      </c>
      <c r="E1736" t="s">
        <v>225</v>
      </c>
      <c r="F1736" t="s">
        <v>453</v>
      </c>
      <c r="G1736">
        <v>3</v>
      </c>
      <c r="H1736" t="s">
        <v>136</v>
      </c>
      <c r="I1736">
        <v>1</v>
      </c>
      <c r="J1736">
        <v>0</v>
      </c>
      <c r="K1736">
        <v>0</v>
      </c>
      <c r="L1736" s="1015">
        <v>0</v>
      </c>
      <c r="M1736" s="1015">
        <v>0</v>
      </c>
      <c r="N1736">
        <v>0</v>
      </c>
      <c r="O1736">
        <v>0</v>
      </c>
      <c r="P1736" t="e">
        <v>#DIV/0!</v>
      </c>
      <c r="R1736">
        <v>0</v>
      </c>
      <c r="S1736">
        <v>0</v>
      </c>
    </row>
    <row r="1737" spans="1:19">
      <c r="A1737">
        <v>6</v>
      </c>
      <c r="B1737" t="s">
        <v>454</v>
      </c>
      <c r="C1737" t="s">
        <v>147</v>
      </c>
      <c r="D1737" t="s">
        <v>114</v>
      </c>
      <c r="E1737" t="s">
        <v>225</v>
      </c>
      <c r="F1737" t="s">
        <v>455</v>
      </c>
      <c r="G1737">
        <v>3</v>
      </c>
      <c r="H1737" t="s">
        <v>136</v>
      </c>
      <c r="I1737">
        <v>1</v>
      </c>
      <c r="J1737">
        <v>0</v>
      </c>
      <c r="K1737">
        <v>0</v>
      </c>
      <c r="L1737" s="1015">
        <v>0</v>
      </c>
      <c r="M1737" s="1015">
        <v>0</v>
      </c>
      <c r="N1737">
        <v>0</v>
      </c>
      <c r="O1737">
        <v>0</v>
      </c>
      <c r="P1737" t="e">
        <v>#DIV/0!</v>
      </c>
      <c r="R1737">
        <v>0</v>
      </c>
      <c r="S1737">
        <v>0</v>
      </c>
    </row>
    <row r="1738" spans="1:19">
      <c r="A1738">
        <v>7</v>
      </c>
      <c r="B1738" t="s">
        <v>456</v>
      </c>
      <c r="C1738" t="s">
        <v>147</v>
      </c>
      <c r="D1738" t="s">
        <v>114</v>
      </c>
      <c r="E1738" t="s">
        <v>225</v>
      </c>
      <c r="F1738" t="s">
        <v>457</v>
      </c>
      <c r="G1738">
        <v>3</v>
      </c>
      <c r="H1738" t="s">
        <v>136</v>
      </c>
      <c r="I1738">
        <v>1</v>
      </c>
      <c r="J1738">
        <v>0</v>
      </c>
      <c r="K1738">
        <v>0</v>
      </c>
      <c r="L1738" s="1015">
        <v>0</v>
      </c>
      <c r="M1738" s="1015">
        <v>0</v>
      </c>
      <c r="N1738">
        <v>0</v>
      </c>
      <c r="O1738">
        <v>0</v>
      </c>
      <c r="P1738" t="e">
        <v>#DIV/0!</v>
      </c>
      <c r="R1738">
        <v>0</v>
      </c>
      <c r="S1738">
        <v>0</v>
      </c>
    </row>
    <row r="1739" spans="1:19">
      <c r="A1739">
        <v>1</v>
      </c>
      <c r="B1739" t="s">
        <v>444</v>
      </c>
      <c r="C1739" t="s">
        <v>147</v>
      </c>
      <c r="D1739" t="s">
        <v>114</v>
      </c>
      <c r="E1739" t="s">
        <v>225</v>
      </c>
      <c r="F1739" t="s">
        <v>445</v>
      </c>
      <c r="G1739">
        <v>4</v>
      </c>
      <c r="H1739" t="s">
        <v>137</v>
      </c>
      <c r="I1739">
        <v>474</v>
      </c>
      <c r="J1739">
        <v>142</v>
      </c>
      <c r="L1739" s="1015">
        <v>0.29957805907172996</v>
      </c>
      <c r="N1739">
        <v>36</v>
      </c>
      <c r="O1739">
        <v>0</v>
      </c>
      <c r="P1739">
        <v>0</v>
      </c>
      <c r="R1739">
        <v>-36</v>
      </c>
      <c r="S1739">
        <v>-36</v>
      </c>
    </row>
    <row r="1740" spans="1:19">
      <c r="A1740">
        <v>2</v>
      </c>
      <c r="B1740" t="s">
        <v>446</v>
      </c>
      <c r="C1740" t="s">
        <v>147</v>
      </c>
      <c r="D1740" t="s">
        <v>114</v>
      </c>
      <c r="E1740" t="s">
        <v>225</v>
      </c>
      <c r="F1740" t="s">
        <v>447</v>
      </c>
      <c r="G1740">
        <v>4</v>
      </c>
      <c r="H1740" t="s">
        <v>137</v>
      </c>
      <c r="I1740">
        <v>4</v>
      </c>
      <c r="J1740">
        <v>1</v>
      </c>
      <c r="L1740" s="1015">
        <v>0.25</v>
      </c>
      <c r="N1740">
        <v>0</v>
      </c>
      <c r="O1740">
        <v>0</v>
      </c>
      <c r="P1740" t="e">
        <v>#DIV/0!</v>
      </c>
      <c r="R1740">
        <v>0</v>
      </c>
      <c r="S1740">
        <v>0</v>
      </c>
    </row>
    <row r="1741" spans="1:19">
      <c r="A1741">
        <v>3</v>
      </c>
      <c r="B1741" t="s">
        <v>448</v>
      </c>
      <c r="C1741" t="s">
        <v>147</v>
      </c>
      <c r="D1741" t="s">
        <v>114</v>
      </c>
      <c r="E1741" t="s">
        <v>225</v>
      </c>
      <c r="F1741" t="s">
        <v>449</v>
      </c>
      <c r="G1741">
        <v>4</v>
      </c>
      <c r="H1741" t="s">
        <v>137</v>
      </c>
      <c r="I1741">
        <v>2</v>
      </c>
      <c r="J1741">
        <v>0</v>
      </c>
      <c r="L1741" s="1015">
        <v>0</v>
      </c>
      <c r="N1741">
        <v>0</v>
      </c>
      <c r="O1741">
        <v>0</v>
      </c>
      <c r="P1741" t="e">
        <v>#DIV/0!</v>
      </c>
      <c r="R1741">
        <v>0</v>
      </c>
      <c r="S1741">
        <v>0</v>
      </c>
    </row>
    <row r="1742" spans="1:19">
      <c r="A1742">
        <v>4</v>
      </c>
      <c r="B1742" t="s">
        <v>450</v>
      </c>
      <c r="C1742" t="s">
        <v>147</v>
      </c>
      <c r="D1742" t="s">
        <v>114</v>
      </c>
      <c r="E1742" t="s">
        <v>225</v>
      </c>
      <c r="F1742" t="s">
        <v>451</v>
      </c>
      <c r="G1742">
        <v>4</v>
      </c>
      <c r="H1742" t="s">
        <v>137</v>
      </c>
      <c r="I1742">
        <v>1</v>
      </c>
      <c r="J1742">
        <v>0</v>
      </c>
      <c r="L1742" s="1015">
        <v>0</v>
      </c>
      <c r="N1742">
        <v>0</v>
      </c>
      <c r="O1742">
        <v>0</v>
      </c>
      <c r="P1742" t="e">
        <v>#DIV/0!</v>
      </c>
      <c r="R1742">
        <v>0</v>
      </c>
      <c r="S1742">
        <v>0</v>
      </c>
    </row>
    <row r="1743" spans="1:19">
      <c r="A1743">
        <v>5</v>
      </c>
      <c r="B1743" t="s">
        <v>452</v>
      </c>
      <c r="C1743" t="s">
        <v>147</v>
      </c>
      <c r="D1743" t="s">
        <v>114</v>
      </c>
      <c r="E1743" t="s">
        <v>225</v>
      </c>
      <c r="F1743" t="s">
        <v>453</v>
      </c>
      <c r="G1743">
        <v>4</v>
      </c>
      <c r="H1743" t="s">
        <v>137</v>
      </c>
      <c r="I1743">
        <v>1</v>
      </c>
      <c r="J1743">
        <v>0</v>
      </c>
      <c r="L1743" s="1015">
        <v>0</v>
      </c>
      <c r="N1743">
        <v>0</v>
      </c>
      <c r="O1743">
        <v>0</v>
      </c>
      <c r="P1743" t="e">
        <v>#DIV/0!</v>
      </c>
      <c r="R1743">
        <v>0</v>
      </c>
      <c r="S1743">
        <v>0</v>
      </c>
    </row>
    <row r="1744" spans="1:19">
      <c r="A1744">
        <v>6</v>
      </c>
      <c r="B1744" t="s">
        <v>454</v>
      </c>
      <c r="C1744" t="s">
        <v>147</v>
      </c>
      <c r="D1744" t="s">
        <v>114</v>
      </c>
      <c r="E1744" t="s">
        <v>225</v>
      </c>
      <c r="F1744" t="s">
        <v>455</v>
      </c>
      <c r="G1744">
        <v>4</v>
      </c>
      <c r="H1744" t="s">
        <v>137</v>
      </c>
      <c r="I1744">
        <v>1</v>
      </c>
      <c r="J1744">
        <v>0</v>
      </c>
      <c r="L1744" s="1015">
        <v>0</v>
      </c>
      <c r="N1744">
        <v>0</v>
      </c>
      <c r="O1744">
        <v>0</v>
      </c>
      <c r="P1744" t="e">
        <v>#DIV/0!</v>
      </c>
      <c r="R1744">
        <v>0</v>
      </c>
      <c r="S1744">
        <v>0</v>
      </c>
    </row>
    <row r="1745" spans="1:19">
      <c r="A1745">
        <v>7</v>
      </c>
      <c r="B1745" t="s">
        <v>456</v>
      </c>
      <c r="C1745" t="s">
        <v>147</v>
      </c>
      <c r="D1745" t="s">
        <v>114</v>
      </c>
      <c r="E1745" t="s">
        <v>225</v>
      </c>
      <c r="F1745" t="s">
        <v>457</v>
      </c>
      <c r="G1745">
        <v>4</v>
      </c>
      <c r="H1745" t="s">
        <v>137</v>
      </c>
      <c r="I1745">
        <v>1</v>
      </c>
      <c r="J1745">
        <v>0</v>
      </c>
      <c r="L1745" s="1015">
        <v>0</v>
      </c>
      <c r="N1745">
        <v>0</v>
      </c>
      <c r="O1745">
        <v>0</v>
      </c>
      <c r="P1745" t="e">
        <v>#DIV/0!</v>
      </c>
      <c r="R1745">
        <v>0</v>
      </c>
      <c r="S1745">
        <v>0</v>
      </c>
    </row>
    <row r="1746" spans="1:19">
      <c r="A1746">
        <v>1</v>
      </c>
      <c r="B1746" t="s">
        <v>444</v>
      </c>
      <c r="C1746" t="s">
        <v>147</v>
      </c>
      <c r="D1746" t="s">
        <v>114</v>
      </c>
      <c r="E1746" t="s">
        <v>225</v>
      </c>
      <c r="F1746" t="s">
        <v>445</v>
      </c>
      <c r="G1746">
        <v>5</v>
      </c>
      <c r="H1746" t="s">
        <v>138</v>
      </c>
      <c r="I1746">
        <v>474</v>
      </c>
      <c r="J1746">
        <v>188</v>
      </c>
      <c r="L1746" s="1015">
        <v>0.39662447257383965</v>
      </c>
      <c r="N1746">
        <v>46</v>
      </c>
      <c r="O1746">
        <v>0</v>
      </c>
      <c r="P1746">
        <v>0</v>
      </c>
      <c r="R1746">
        <v>-82</v>
      </c>
      <c r="S1746">
        <v>-46</v>
      </c>
    </row>
    <row r="1747" spans="1:19">
      <c r="A1747">
        <v>2</v>
      </c>
      <c r="B1747" t="s">
        <v>446</v>
      </c>
      <c r="C1747" t="s">
        <v>147</v>
      </c>
      <c r="D1747" t="s">
        <v>114</v>
      </c>
      <c r="E1747" t="s">
        <v>225</v>
      </c>
      <c r="F1747" t="s">
        <v>447</v>
      </c>
      <c r="G1747">
        <v>5</v>
      </c>
      <c r="H1747" t="s">
        <v>138</v>
      </c>
      <c r="I1747">
        <v>4</v>
      </c>
      <c r="J1747">
        <v>1</v>
      </c>
      <c r="L1747" s="1015">
        <v>0.25</v>
      </c>
      <c r="N1747">
        <v>0</v>
      </c>
      <c r="O1747">
        <v>0</v>
      </c>
      <c r="P1747" t="e">
        <v>#DIV/0!</v>
      </c>
      <c r="R1747">
        <v>0</v>
      </c>
      <c r="S1747">
        <v>0</v>
      </c>
    </row>
    <row r="1748" spans="1:19">
      <c r="A1748">
        <v>3</v>
      </c>
      <c r="B1748" t="s">
        <v>448</v>
      </c>
      <c r="C1748" t="s">
        <v>147</v>
      </c>
      <c r="D1748" t="s">
        <v>114</v>
      </c>
      <c r="E1748" t="s">
        <v>225</v>
      </c>
      <c r="F1748" t="s">
        <v>449</v>
      </c>
      <c r="G1748">
        <v>5</v>
      </c>
      <c r="H1748" t="s">
        <v>138</v>
      </c>
      <c r="I1748">
        <v>2</v>
      </c>
      <c r="J1748">
        <v>0</v>
      </c>
      <c r="L1748" s="1015">
        <v>0</v>
      </c>
      <c r="N1748">
        <v>0</v>
      </c>
      <c r="O1748">
        <v>0</v>
      </c>
      <c r="P1748" t="e">
        <v>#DIV/0!</v>
      </c>
      <c r="R1748">
        <v>0</v>
      </c>
      <c r="S1748">
        <v>0</v>
      </c>
    </row>
    <row r="1749" spans="1:19">
      <c r="A1749">
        <v>4</v>
      </c>
      <c r="B1749" t="s">
        <v>450</v>
      </c>
      <c r="C1749" t="s">
        <v>147</v>
      </c>
      <c r="D1749" t="s">
        <v>114</v>
      </c>
      <c r="E1749" t="s">
        <v>225</v>
      </c>
      <c r="F1749" t="s">
        <v>451</v>
      </c>
      <c r="G1749">
        <v>5</v>
      </c>
      <c r="H1749" t="s">
        <v>138</v>
      </c>
      <c r="I1749">
        <v>1</v>
      </c>
      <c r="J1749">
        <v>1</v>
      </c>
      <c r="L1749" s="1015">
        <v>1</v>
      </c>
      <c r="N1749">
        <v>1</v>
      </c>
      <c r="O1749">
        <v>0</v>
      </c>
      <c r="P1749">
        <v>0</v>
      </c>
      <c r="R1749">
        <v>-1</v>
      </c>
      <c r="S1749">
        <v>-1</v>
      </c>
    </row>
    <row r="1750" spans="1:19">
      <c r="A1750">
        <v>5</v>
      </c>
      <c r="B1750" t="s">
        <v>452</v>
      </c>
      <c r="C1750" t="s">
        <v>147</v>
      </c>
      <c r="D1750" t="s">
        <v>114</v>
      </c>
      <c r="E1750" t="s">
        <v>225</v>
      </c>
      <c r="F1750" t="s">
        <v>453</v>
      </c>
      <c r="G1750">
        <v>5</v>
      </c>
      <c r="H1750" t="s">
        <v>138</v>
      </c>
      <c r="I1750">
        <v>1</v>
      </c>
      <c r="J1750">
        <v>0</v>
      </c>
      <c r="L1750" s="1015">
        <v>0</v>
      </c>
      <c r="N1750">
        <v>0</v>
      </c>
      <c r="O1750">
        <v>0</v>
      </c>
      <c r="P1750" t="e">
        <v>#DIV/0!</v>
      </c>
      <c r="R1750">
        <v>0</v>
      </c>
      <c r="S1750">
        <v>0</v>
      </c>
    </row>
    <row r="1751" spans="1:19">
      <c r="A1751">
        <v>6</v>
      </c>
      <c r="B1751" t="s">
        <v>454</v>
      </c>
      <c r="C1751" t="s">
        <v>147</v>
      </c>
      <c r="D1751" t="s">
        <v>114</v>
      </c>
      <c r="E1751" t="s">
        <v>225</v>
      </c>
      <c r="F1751" t="s">
        <v>455</v>
      </c>
      <c r="G1751">
        <v>5</v>
      </c>
      <c r="H1751" t="s">
        <v>138</v>
      </c>
      <c r="I1751">
        <v>1</v>
      </c>
      <c r="J1751">
        <v>0</v>
      </c>
      <c r="L1751" s="1015">
        <v>0</v>
      </c>
      <c r="N1751">
        <v>0</v>
      </c>
      <c r="O1751">
        <v>0</v>
      </c>
      <c r="P1751" t="e">
        <v>#DIV/0!</v>
      </c>
      <c r="R1751">
        <v>0</v>
      </c>
      <c r="S1751">
        <v>0</v>
      </c>
    </row>
    <row r="1752" spans="1:19">
      <c r="A1752">
        <v>7</v>
      </c>
      <c r="B1752" t="s">
        <v>456</v>
      </c>
      <c r="C1752" t="s">
        <v>147</v>
      </c>
      <c r="D1752" t="s">
        <v>114</v>
      </c>
      <c r="E1752" t="s">
        <v>225</v>
      </c>
      <c r="F1752" t="s">
        <v>457</v>
      </c>
      <c r="G1752">
        <v>5</v>
      </c>
      <c r="H1752" t="s">
        <v>138</v>
      </c>
      <c r="I1752">
        <v>1</v>
      </c>
      <c r="J1752">
        <v>0</v>
      </c>
      <c r="L1752" s="1015">
        <v>0</v>
      </c>
      <c r="N1752">
        <v>0</v>
      </c>
      <c r="O1752">
        <v>0</v>
      </c>
      <c r="P1752" t="e">
        <v>#DIV/0!</v>
      </c>
      <c r="R1752">
        <v>0</v>
      </c>
      <c r="S1752">
        <v>0</v>
      </c>
    </row>
    <row r="1753" spans="1:19">
      <c r="A1753">
        <v>1</v>
      </c>
      <c r="B1753" t="s">
        <v>444</v>
      </c>
      <c r="C1753" t="s">
        <v>147</v>
      </c>
      <c r="D1753" t="s">
        <v>114</v>
      </c>
      <c r="E1753" t="s">
        <v>225</v>
      </c>
      <c r="F1753" t="s">
        <v>445</v>
      </c>
      <c r="G1753">
        <v>6</v>
      </c>
      <c r="H1753" t="s">
        <v>139</v>
      </c>
      <c r="I1753">
        <v>474</v>
      </c>
      <c r="J1753">
        <v>224</v>
      </c>
      <c r="L1753" s="1015">
        <v>0.47257383966244726</v>
      </c>
      <c r="N1753">
        <v>36</v>
      </c>
      <c r="O1753">
        <v>0</v>
      </c>
      <c r="P1753">
        <v>0</v>
      </c>
      <c r="R1753">
        <v>-118</v>
      </c>
      <c r="S1753">
        <v>-36</v>
      </c>
    </row>
    <row r="1754" spans="1:19">
      <c r="A1754">
        <v>2</v>
      </c>
      <c r="B1754" t="s">
        <v>446</v>
      </c>
      <c r="C1754" t="s">
        <v>147</v>
      </c>
      <c r="D1754" t="s">
        <v>114</v>
      </c>
      <c r="E1754" t="s">
        <v>225</v>
      </c>
      <c r="F1754" t="s">
        <v>447</v>
      </c>
      <c r="G1754">
        <v>6</v>
      </c>
      <c r="H1754" t="s">
        <v>139</v>
      </c>
      <c r="I1754">
        <v>4</v>
      </c>
      <c r="J1754">
        <v>2</v>
      </c>
      <c r="L1754" s="1015">
        <v>0.5</v>
      </c>
      <c r="N1754">
        <v>1</v>
      </c>
      <c r="O1754">
        <v>0</v>
      </c>
      <c r="P1754">
        <v>0</v>
      </c>
      <c r="R1754">
        <v>-1</v>
      </c>
      <c r="S1754">
        <v>-1</v>
      </c>
    </row>
    <row r="1755" spans="1:19">
      <c r="A1755">
        <v>3</v>
      </c>
      <c r="B1755" t="s">
        <v>448</v>
      </c>
      <c r="C1755" t="s">
        <v>147</v>
      </c>
      <c r="D1755" t="s">
        <v>114</v>
      </c>
      <c r="E1755" t="s">
        <v>225</v>
      </c>
      <c r="F1755" t="s">
        <v>449</v>
      </c>
      <c r="G1755">
        <v>6</v>
      </c>
      <c r="H1755" t="s">
        <v>139</v>
      </c>
      <c r="I1755">
        <v>2</v>
      </c>
      <c r="J1755">
        <v>1</v>
      </c>
      <c r="L1755" s="1015">
        <v>0.5</v>
      </c>
      <c r="N1755">
        <v>1</v>
      </c>
      <c r="O1755">
        <v>0</v>
      </c>
      <c r="P1755">
        <v>0</v>
      </c>
      <c r="R1755">
        <v>-1</v>
      </c>
      <c r="S1755">
        <v>-1</v>
      </c>
    </row>
    <row r="1756" spans="1:19">
      <c r="A1756">
        <v>4</v>
      </c>
      <c r="B1756" t="s">
        <v>450</v>
      </c>
      <c r="C1756" t="s">
        <v>147</v>
      </c>
      <c r="D1756" t="s">
        <v>114</v>
      </c>
      <c r="E1756" t="s">
        <v>225</v>
      </c>
      <c r="F1756" t="s">
        <v>451</v>
      </c>
      <c r="G1756">
        <v>6</v>
      </c>
      <c r="H1756" t="s">
        <v>139</v>
      </c>
      <c r="I1756">
        <v>1</v>
      </c>
      <c r="J1756">
        <v>1</v>
      </c>
      <c r="L1756" s="1015">
        <v>1</v>
      </c>
      <c r="N1756">
        <v>0</v>
      </c>
      <c r="O1756">
        <v>0</v>
      </c>
      <c r="P1756" t="e">
        <v>#DIV/0!</v>
      </c>
      <c r="R1756">
        <v>-1</v>
      </c>
      <c r="S1756">
        <v>0</v>
      </c>
    </row>
    <row r="1757" spans="1:19">
      <c r="A1757">
        <v>5</v>
      </c>
      <c r="B1757" t="s">
        <v>452</v>
      </c>
      <c r="C1757" t="s">
        <v>147</v>
      </c>
      <c r="D1757" t="s">
        <v>114</v>
      </c>
      <c r="E1757" t="s">
        <v>225</v>
      </c>
      <c r="F1757" t="s">
        <v>453</v>
      </c>
      <c r="G1757">
        <v>6</v>
      </c>
      <c r="H1757" t="s">
        <v>139</v>
      </c>
      <c r="I1757">
        <v>1</v>
      </c>
      <c r="J1757">
        <v>0</v>
      </c>
      <c r="L1757" s="1015">
        <v>0</v>
      </c>
      <c r="N1757">
        <v>0</v>
      </c>
      <c r="O1757">
        <v>0</v>
      </c>
      <c r="P1757" t="e">
        <v>#DIV/0!</v>
      </c>
      <c r="R1757">
        <v>0</v>
      </c>
      <c r="S1757">
        <v>0</v>
      </c>
    </row>
    <row r="1758" spans="1:19">
      <c r="A1758">
        <v>6</v>
      </c>
      <c r="B1758" t="s">
        <v>454</v>
      </c>
      <c r="C1758" t="s">
        <v>147</v>
      </c>
      <c r="D1758" t="s">
        <v>114</v>
      </c>
      <c r="E1758" t="s">
        <v>225</v>
      </c>
      <c r="F1758" t="s">
        <v>455</v>
      </c>
      <c r="G1758">
        <v>6</v>
      </c>
      <c r="H1758" t="s">
        <v>139</v>
      </c>
      <c r="I1758">
        <v>1</v>
      </c>
      <c r="J1758">
        <v>0</v>
      </c>
      <c r="L1758" s="1015">
        <v>0</v>
      </c>
      <c r="N1758">
        <v>0</v>
      </c>
      <c r="O1758">
        <v>0</v>
      </c>
      <c r="P1758" t="e">
        <v>#DIV/0!</v>
      </c>
      <c r="R1758">
        <v>0</v>
      </c>
      <c r="S1758">
        <v>0</v>
      </c>
    </row>
    <row r="1759" spans="1:19">
      <c r="A1759">
        <v>7</v>
      </c>
      <c r="B1759" t="s">
        <v>456</v>
      </c>
      <c r="C1759" t="s">
        <v>147</v>
      </c>
      <c r="D1759" t="s">
        <v>114</v>
      </c>
      <c r="E1759" t="s">
        <v>225</v>
      </c>
      <c r="F1759" t="s">
        <v>458</v>
      </c>
      <c r="G1759">
        <v>6</v>
      </c>
      <c r="H1759" t="s">
        <v>139</v>
      </c>
      <c r="I1759">
        <v>1</v>
      </c>
      <c r="J1759">
        <v>0</v>
      </c>
      <c r="L1759" s="1015">
        <v>0</v>
      </c>
      <c r="N1759">
        <v>0</v>
      </c>
      <c r="O1759">
        <v>0</v>
      </c>
      <c r="P1759" t="e">
        <v>#DIV/0!</v>
      </c>
      <c r="R1759">
        <v>0</v>
      </c>
      <c r="S1759">
        <v>0</v>
      </c>
    </row>
    <row r="1760" spans="1:19">
      <c r="A1760">
        <v>1</v>
      </c>
      <c r="B1760" t="s">
        <v>444</v>
      </c>
      <c r="C1760" t="s">
        <v>147</v>
      </c>
      <c r="D1760" t="s">
        <v>114</v>
      </c>
      <c r="E1760" t="s">
        <v>225</v>
      </c>
      <c r="F1760" t="s">
        <v>445</v>
      </c>
      <c r="G1760">
        <v>7</v>
      </c>
      <c r="H1760" t="s">
        <v>140</v>
      </c>
      <c r="I1760">
        <v>474</v>
      </c>
      <c r="J1760">
        <v>260</v>
      </c>
      <c r="L1760" s="1015">
        <v>0.54852320675105481</v>
      </c>
      <c r="N1760">
        <v>36</v>
      </c>
      <c r="O1760">
        <v>0</v>
      </c>
      <c r="P1760">
        <v>0</v>
      </c>
      <c r="R1760">
        <v>-154</v>
      </c>
      <c r="S1760">
        <v>-36</v>
      </c>
    </row>
    <row r="1761" spans="1:19">
      <c r="A1761">
        <v>2</v>
      </c>
      <c r="B1761" t="s">
        <v>446</v>
      </c>
      <c r="C1761" t="s">
        <v>147</v>
      </c>
      <c r="D1761" t="s">
        <v>114</v>
      </c>
      <c r="E1761" t="s">
        <v>225</v>
      </c>
      <c r="F1761" t="s">
        <v>447</v>
      </c>
      <c r="G1761">
        <v>7</v>
      </c>
      <c r="H1761" t="s">
        <v>140</v>
      </c>
      <c r="I1761">
        <v>4</v>
      </c>
      <c r="J1761">
        <v>2</v>
      </c>
      <c r="L1761" s="1015">
        <v>0.5</v>
      </c>
      <c r="N1761">
        <v>0</v>
      </c>
      <c r="O1761">
        <v>0</v>
      </c>
      <c r="P1761" t="e">
        <v>#DIV/0!</v>
      </c>
      <c r="R1761">
        <v>-1</v>
      </c>
      <c r="S1761">
        <v>0</v>
      </c>
    </row>
    <row r="1762" spans="1:19">
      <c r="A1762">
        <v>3</v>
      </c>
      <c r="B1762" t="s">
        <v>448</v>
      </c>
      <c r="C1762" t="s">
        <v>147</v>
      </c>
      <c r="D1762" t="s">
        <v>114</v>
      </c>
      <c r="E1762" t="s">
        <v>225</v>
      </c>
      <c r="F1762" t="s">
        <v>449</v>
      </c>
      <c r="G1762">
        <v>7</v>
      </c>
      <c r="H1762" t="s">
        <v>140</v>
      </c>
      <c r="I1762">
        <v>2</v>
      </c>
      <c r="J1762">
        <v>1</v>
      </c>
      <c r="L1762" s="1015">
        <v>0.5</v>
      </c>
      <c r="N1762">
        <v>0</v>
      </c>
      <c r="O1762">
        <v>0</v>
      </c>
      <c r="P1762" t="e">
        <v>#DIV/0!</v>
      </c>
      <c r="R1762">
        <v>-1</v>
      </c>
      <c r="S1762">
        <v>0</v>
      </c>
    </row>
    <row r="1763" spans="1:19">
      <c r="A1763">
        <v>4</v>
      </c>
      <c r="B1763" t="s">
        <v>450</v>
      </c>
      <c r="C1763" t="s">
        <v>147</v>
      </c>
      <c r="D1763" t="s">
        <v>114</v>
      </c>
      <c r="E1763" t="s">
        <v>225</v>
      </c>
      <c r="F1763" t="s">
        <v>451</v>
      </c>
      <c r="G1763">
        <v>7</v>
      </c>
      <c r="H1763" t="s">
        <v>140</v>
      </c>
      <c r="I1763">
        <v>1</v>
      </c>
      <c r="J1763">
        <v>1</v>
      </c>
      <c r="L1763" s="1015">
        <v>1</v>
      </c>
      <c r="N1763">
        <v>0</v>
      </c>
      <c r="O1763">
        <v>0</v>
      </c>
      <c r="P1763" t="e">
        <v>#DIV/0!</v>
      </c>
      <c r="R1763">
        <v>-1</v>
      </c>
      <c r="S1763">
        <v>0</v>
      </c>
    </row>
    <row r="1764" spans="1:19">
      <c r="A1764">
        <v>5</v>
      </c>
      <c r="B1764" t="s">
        <v>452</v>
      </c>
      <c r="C1764" t="s">
        <v>147</v>
      </c>
      <c r="D1764" t="s">
        <v>114</v>
      </c>
      <c r="E1764" t="s">
        <v>225</v>
      </c>
      <c r="F1764" t="s">
        <v>453</v>
      </c>
      <c r="G1764">
        <v>7</v>
      </c>
      <c r="H1764" t="s">
        <v>140</v>
      </c>
      <c r="I1764">
        <v>1</v>
      </c>
      <c r="J1764">
        <v>0</v>
      </c>
      <c r="L1764" s="1015">
        <v>0</v>
      </c>
      <c r="N1764">
        <v>0</v>
      </c>
      <c r="O1764">
        <v>0</v>
      </c>
      <c r="P1764" t="e">
        <v>#DIV/0!</v>
      </c>
      <c r="R1764">
        <v>0</v>
      </c>
      <c r="S1764">
        <v>0</v>
      </c>
    </row>
    <row r="1765" spans="1:19">
      <c r="A1765">
        <v>6</v>
      </c>
      <c r="B1765" t="s">
        <v>454</v>
      </c>
      <c r="C1765" t="s">
        <v>147</v>
      </c>
      <c r="D1765" t="s">
        <v>114</v>
      </c>
      <c r="E1765" t="s">
        <v>225</v>
      </c>
      <c r="F1765" t="s">
        <v>455</v>
      </c>
      <c r="G1765">
        <v>7</v>
      </c>
      <c r="H1765" t="s">
        <v>140</v>
      </c>
      <c r="I1765">
        <v>1</v>
      </c>
      <c r="J1765">
        <v>1</v>
      </c>
      <c r="L1765" s="1015">
        <v>1</v>
      </c>
      <c r="N1765">
        <v>1</v>
      </c>
      <c r="O1765">
        <v>0</v>
      </c>
      <c r="P1765">
        <v>0</v>
      </c>
      <c r="R1765">
        <v>-1</v>
      </c>
      <c r="S1765">
        <v>-1</v>
      </c>
    </row>
    <row r="1766" spans="1:19">
      <c r="A1766">
        <v>7</v>
      </c>
      <c r="B1766" t="s">
        <v>456</v>
      </c>
      <c r="C1766" t="s">
        <v>147</v>
      </c>
      <c r="D1766" t="s">
        <v>114</v>
      </c>
      <c r="E1766" t="s">
        <v>225</v>
      </c>
      <c r="F1766" t="s">
        <v>457</v>
      </c>
      <c r="G1766">
        <v>7</v>
      </c>
      <c r="H1766" t="s">
        <v>140</v>
      </c>
      <c r="I1766">
        <v>1</v>
      </c>
      <c r="J1766">
        <v>0</v>
      </c>
      <c r="L1766" s="1015">
        <v>0</v>
      </c>
      <c r="N1766">
        <v>0</v>
      </c>
      <c r="O1766">
        <v>0</v>
      </c>
      <c r="P1766" t="e">
        <v>#DIV/0!</v>
      </c>
      <c r="R1766">
        <v>0</v>
      </c>
      <c r="S1766">
        <v>0</v>
      </c>
    </row>
    <row r="1767" spans="1:19">
      <c r="A1767">
        <v>1</v>
      </c>
      <c r="B1767" t="s">
        <v>444</v>
      </c>
      <c r="C1767" t="s">
        <v>147</v>
      </c>
      <c r="D1767" t="s">
        <v>114</v>
      </c>
      <c r="E1767" t="s">
        <v>225</v>
      </c>
      <c r="F1767" t="s">
        <v>445</v>
      </c>
      <c r="G1767">
        <v>8</v>
      </c>
      <c r="H1767" t="s">
        <v>141</v>
      </c>
      <c r="I1767">
        <v>474</v>
      </c>
      <c r="J1767">
        <v>306</v>
      </c>
      <c r="L1767" s="1015">
        <v>0.64556962025316456</v>
      </c>
      <c r="N1767">
        <v>46</v>
      </c>
      <c r="O1767">
        <v>0</v>
      </c>
      <c r="P1767">
        <v>0</v>
      </c>
      <c r="R1767">
        <v>-200</v>
      </c>
      <c r="S1767">
        <v>-46</v>
      </c>
    </row>
    <row r="1768" spans="1:19">
      <c r="A1768">
        <v>2</v>
      </c>
      <c r="B1768" t="s">
        <v>446</v>
      </c>
      <c r="C1768" t="s">
        <v>147</v>
      </c>
      <c r="D1768" t="s">
        <v>114</v>
      </c>
      <c r="E1768" t="s">
        <v>225</v>
      </c>
      <c r="F1768" t="s">
        <v>447</v>
      </c>
      <c r="G1768">
        <v>8</v>
      </c>
      <c r="H1768" t="s">
        <v>141</v>
      </c>
      <c r="I1768">
        <v>4</v>
      </c>
      <c r="J1768">
        <v>2</v>
      </c>
      <c r="L1768" s="1015">
        <v>0.5</v>
      </c>
      <c r="N1768">
        <v>0</v>
      </c>
      <c r="O1768">
        <v>0</v>
      </c>
      <c r="P1768" t="e">
        <v>#DIV/0!</v>
      </c>
      <c r="R1768">
        <v>-1</v>
      </c>
      <c r="S1768">
        <v>0</v>
      </c>
    </row>
    <row r="1769" spans="1:19">
      <c r="A1769">
        <v>3</v>
      </c>
      <c r="B1769" t="s">
        <v>448</v>
      </c>
      <c r="C1769" t="s">
        <v>147</v>
      </c>
      <c r="D1769" t="s">
        <v>114</v>
      </c>
      <c r="E1769" t="s">
        <v>225</v>
      </c>
      <c r="F1769" t="s">
        <v>449</v>
      </c>
      <c r="G1769">
        <v>8</v>
      </c>
      <c r="H1769" t="s">
        <v>141</v>
      </c>
      <c r="I1769">
        <v>2</v>
      </c>
      <c r="J1769">
        <v>1</v>
      </c>
      <c r="L1769" s="1015">
        <v>0.5</v>
      </c>
      <c r="N1769">
        <v>0</v>
      </c>
      <c r="O1769">
        <v>0</v>
      </c>
      <c r="P1769" t="e">
        <v>#DIV/0!</v>
      </c>
      <c r="R1769">
        <v>-1</v>
      </c>
      <c r="S1769">
        <v>0</v>
      </c>
    </row>
    <row r="1770" spans="1:19">
      <c r="A1770">
        <v>4</v>
      </c>
      <c r="B1770" t="s">
        <v>450</v>
      </c>
      <c r="C1770" t="s">
        <v>147</v>
      </c>
      <c r="D1770" t="s">
        <v>114</v>
      </c>
      <c r="E1770" t="s">
        <v>225</v>
      </c>
      <c r="F1770" t="s">
        <v>451</v>
      </c>
      <c r="G1770">
        <v>8</v>
      </c>
      <c r="H1770" t="s">
        <v>141</v>
      </c>
      <c r="I1770">
        <v>1</v>
      </c>
      <c r="J1770">
        <v>1</v>
      </c>
      <c r="L1770" s="1015">
        <v>1</v>
      </c>
      <c r="N1770">
        <v>0</v>
      </c>
      <c r="O1770">
        <v>0</v>
      </c>
      <c r="P1770" t="e">
        <v>#DIV/0!</v>
      </c>
      <c r="R1770">
        <v>-1</v>
      </c>
      <c r="S1770">
        <v>0</v>
      </c>
    </row>
    <row r="1771" spans="1:19">
      <c r="A1771">
        <v>5</v>
      </c>
      <c r="B1771" t="s">
        <v>452</v>
      </c>
      <c r="C1771" t="s">
        <v>147</v>
      </c>
      <c r="D1771" t="s">
        <v>114</v>
      </c>
      <c r="E1771" t="s">
        <v>225</v>
      </c>
      <c r="F1771" t="s">
        <v>453</v>
      </c>
      <c r="G1771">
        <v>8</v>
      </c>
      <c r="H1771" t="s">
        <v>141</v>
      </c>
      <c r="I1771">
        <v>1</v>
      </c>
      <c r="J1771">
        <v>0</v>
      </c>
      <c r="L1771" s="1015">
        <v>0</v>
      </c>
      <c r="N1771">
        <v>0</v>
      </c>
      <c r="O1771">
        <v>0</v>
      </c>
      <c r="P1771" t="e">
        <v>#DIV/0!</v>
      </c>
      <c r="R1771">
        <v>0</v>
      </c>
      <c r="S1771">
        <v>0</v>
      </c>
    </row>
    <row r="1772" spans="1:19">
      <c r="A1772">
        <v>6</v>
      </c>
      <c r="B1772" t="s">
        <v>454</v>
      </c>
      <c r="C1772" t="s">
        <v>147</v>
      </c>
      <c r="D1772" t="s">
        <v>114</v>
      </c>
      <c r="E1772" t="s">
        <v>225</v>
      </c>
      <c r="F1772" t="s">
        <v>455</v>
      </c>
      <c r="G1772">
        <v>8</v>
      </c>
      <c r="H1772" t="s">
        <v>141</v>
      </c>
      <c r="I1772">
        <v>1</v>
      </c>
      <c r="J1772">
        <v>1</v>
      </c>
      <c r="L1772" s="1015">
        <v>1</v>
      </c>
      <c r="N1772">
        <v>0</v>
      </c>
      <c r="O1772">
        <v>0</v>
      </c>
      <c r="P1772" t="e">
        <v>#DIV/0!</v>
      </c>
      <c r="R1772">
        <v>-1</v>
      </c>
      <c r="S1772">
        <v>0</v>
      </c>
    </row>
    <row r="1773" spans="1:19">
      <c r="A1773">
        <v>7</v>
      </c>
      <c r="B1773" t="s">
        <v>456</v>
      </c>
      <c r="C1773" t="s">
        <v>147</v>
      </c>
      <c r="D1773" t="s">
        <v>114</v>
      </c>
      <c r="E1773" t="s">
        <v>225</v>
      </c>
      <c r="F1773" t="s">
        <v>457</v>
      </c>
      <c r="G1773">
        <v>8</v>
      </c>
      <c r="H1773" t="s">
        <v>141</v>
      </c>
      <c r="I1773">
        <v>1</v>
      </c>
      <c r="J1773">
        <v>0</v>
      </c>
      <c r="L1773" s="1015">
        <v>0</v>
      </c>
      <c r="N1773">
        <v>0</v>
      </c>
      <c r="O1773">
        <v>0</v>
      </c>
      <c r="P1773" t="e">
        <v>#DIV/0!</v>
      </c>
      <c r="R1773">
        <v>0</v>
      </c>
      <c r="S1773">
        <v>0</v>
      </c>
    </row>
    <row r="1774" spans="1:19">
      <c r="A1774">
        <v>1</v>
      </c>
      <c r="B1774" t="s">
        <v>444</v>
      </c>
      <c r="C1774" t="s">
        <v>147</v>
      </c>
      <c r="D1774" t="s">
        <v>114</v>
      </c>
      <c r="E1774" t="s">
        <v>225</v>
      </c>
      <c r="F1774" t="s">
        <v>445</v>
      </c>
      <c r="G1774">
        <v>9</v>
      </c>
      <c r="H1774" t="s">
        <v>142</v>
      </c>
      <c r="I1774">
        <v>474</v>
      </c>
      <c r="J1774">
        <v>346</v>
      </c>
      <c r="L1774" s="1015">
        <v>0.72995780590717296</v>
      </c>
      <c r="N1774">
        <v>40</v>
      </c>
      <c r="O1774">
        <v>0</v>
      </c>
      <c r="P1774">
        <v>0</v>
      </c>
      <c r="R1774">
        <v>-240</v>
      </c>
      <c r="S1774">
        <v>-40</v>
      </c>
    </row>
    <row r="1775" spans="1:19">
      <c r="A1775">
        <v>2</v>
      </c>
      <c r="B1775" t="s">
        <v>446</v>
      </c>
      <c r="C1775" t="s">
        <v>147</v>
      </c>
      <c r="D1775" t="s">
        <v>114</v>
      </c>
      <c r="E1775" t="s">
        <v>225</v>
      </c>
      <c r="F1775" t="s">
        <v>447</v>
      </c>
      <c r="G1775">
        <v>9</v>
      </c>
      <c r="H1775" t="s">
        <v>142</v>
      </c>
      <c r="I1775">
        <v>4</v>
      </c>
      <c r="J1775">
        <v>3</v>
      </c>
      <c r="L1775" s="1015">
        <v>0.75</v>
      </c>
      <c r="N1775">
        <v>1</v>
      </c>
      <c r="O1775">
        <v>0</v>
      </c>
      <c r="P1775">
        <v>0</v>
      </c>
      <c r="R1775">
        <v>-2</v>
      </c>
      <c r="S1775">
        <v>-1</v>
      </c>
    </row>
    <row r="1776" spans="1:19">
      <c r="A1776">
        <v>3</v>
      </c>
      <c r="B1776" t="s">
        <v>448</v>
      </c>
      <c r="C1776" t="s">
        <v>147</v>
      </c>
      <c r="D1776" t="s">
        <v>114</v>
      </c>
      <c r="E1776" t="s">
        <v>225</v>
      </c>
      <c r="F1776" t="s">
        <v>449</v>
      </c>
      <c r="G1776">
        <v>9</v>
      </c>
      <c r="H1776" t="s">
        <v>142</v>
      </c>
      <c r="I1776">
        <v>2</v>
      </c>
      <c r="J1776">
        <v>1</v>
      </c>
      <c r="L1776" s="1015">
        <v>0.5</v>
      </c>
      <c r="N1776">
        <v>0</v>
      </c>
      <c r="O1776">
        <v>0</v>
      </c>
      <c r="P1776" t="e">
        <v>#DIV/0!</v>
      </c>
      <c r="R1776">
        <v>-1</v>
      </c>
      <c r="S1776">
        <v>0</v>
      </c>
    </row>
    <row r="1777" spans="1:19">
      <c r="A1777">
        <v>4</v>
      </c>
      <c r="B1777" t="s">
        <v>450</v>
      </c>
      <c r="C1777" t="s">
        <v>147</v>
      </c>
      <c r="D1777" t="s">
        <v>114</v>
      </c>
      <c r="E1777" t="s">
        <v>225</v>
      </c>
      <c r="F1777" t="s">
        <v>451</v>
      </c>
      <c r="G1777">
        <v>9</v>
      </c>
      <c r="H1777" t="s">
        <v>142</v>
      </c>
      <c r="I1777">
        <v>1</v>
      </c>
      <c r="J1777">
        <v>1</v>
      </c>
      <c r="L1777" s="1015">
        <v>1</v>
      </c>
      <c r="N1777">
        <v>0</v>
      </c>
      <c r="O1777">
        <v>0</v>
      </c>
      <c r="P1777" t="e">
        <v>#DIV/0!</v>
      </c>
      <c r="R1777">
        <v>-1</v>
      </c>
      <c r="S1777">
        <v>0</v>
      </c>
    </row>
    <row r="1778" spans="1:19">
      <c r="A1778">
        <v>5</v>
      </c>
      <c r="B1778" t="s">
        <v>452</v>
      </c>
      <c r="C1778" t="s">
        <v>147</v>
      </c>
      <c r="D1778" t="s">
        <v>114</v>
      </c>
      <c r="E1778" t="s">
        <v>225</v>
      </c>
      <c r="F1778" t="s">
        <v>453</v>
      </c>
      <c r="G1778">
        <v>9</v>
      </c>
      <c r="H1778" t="s">
        <v>142</v>
      </c>
      <c r="I1778">
        <v>1</v>
      </c>
      <c r="J1778">
        <v>0</v>
      </c>
      <c r="L1778" s="1015">
        <v>0</v>
      </c>
      <c r="N1778">
        <v>0</v>
      </c>
      <c r="O1778">
        <v>0</v>
      </c>
      <c r="P1778" t="e">
        <v>#DIV/0!</v>
      </c>
      <c r="R1778">
        <v>0</v>
      </c>
      <c r="S1778">
        <v>0</v>
      </c>
    </row>
    <row r="1779" spans="1:19">
      <c r="A1779">
        <v>6</v>
      </c>
      <c r="B1779" t="s">
        <v>454</v>
      </c>
      <c r="C1779" t="s">
        <v>147</v>
      </c>
      <c r="D1779" t="s">
        <v>114</v>
      </c>
      <c r="E1779" t="s">
        <v>225</v>
      </c>
      <c r="F1779" t="s">
        <v>455</v>
      </c>
      <c r="G1779">
        <v>9</v>
      </c>
      <c r="H1779" t="s">
        <v>142</v>
      </c>
      <c r="I1779">
        <v>1</v>
      </c>
      <c r="J1779">
        <v>1</v>
      </c>
      <c r="L1779" s="1015">
        <v>1</v>
      </c>
      <c r="N1779">
        <v>0</v>
      </c>
      <c r="O1779">
        <v>0</v>
      </c>
      <c r="P1779" t="e">
        <v>#DIV/0!</v>
      </c>
      <c r="R1779">
        <v>-1</v>
      </c>
      <c r="S1779">
        <v>0</v>
      </c>
    </row>
    <row r="1780" spans="1:19">
      <c r="A1780">
        <v>7</v>
      </c>
      <c r="B1780" t="s">
        <v>456</v>
      </c>
      <c r="C1780" t="s">
        <v>147</v>
      </c>
      <c r="D1780" t="s">
        <v>114</v>
      </c>
      <c r="E1780" t="s">
        <v>225</v>
      </c>
      <c r="F1780" t="s">
        <v>457</v>
      </c>
      <c r="G1780">
        <v>9</v>
      </c>
      <c r="H1780" t="s">
        <v>142</v>
      </c>
      <c r="I1780">
        <v>1</v>
      </c>
      <c r="J1780">
        <v>0</v>
      </c>
      <c r="L1780" s="1015">
        <v>0</v>
      </c>
      <c r="N1780">
        <v>0</v>
      </c>
      <c r="O1780">
        <v>0</v>
      </c>
      <c r="P1780" t="e">
        <v>#DIV/0!</v>
      </c>
      <c r="R1780">
        <v>0</v>
      </c>
      <c r="S1780">
        <v>0</v>
      </c>
    </row>
    <row r="1781" spans="1:19">
      <c r="A1781">
        <v>1</v>
      </c>
      <c r="B1781" t="s">
        <v>444</v>
      </c>
      <c r="C1781" t="s">
        <v>147</v>
      </c>
      <c r="D1781" t="s">
        <v>114</v>
      </c>
      <c r="E1781" t="s">
        <v>225</v>
      </c>
      <c r="F1781" t="s">
        <v>445</v>
      </c>
      <c r="G1781">
        <v>10</v>
      </c>
      <c r="H1781" t="s">
        <v>143</v>
      </c>
      <c r="I1781">
        <v>474</v>
      </c>
      <c r="J1781">
        <v>394</v>
      </c>
      <c r="L1781" s="1015">
        <v>0.83122362869198307</v>
      </c>
      <c r="N1781">
        <v>48</v>
      </c>
      <c r="O1781">
        <v>0</v>
      </c>
      <c r="P1781">
        <v>0</v>
      </c>
      <c r="R1781">
        <v>-288</v>
      </c>
      <c r="S1781">
        <v>-48</v>
      </c>
    </row>
    <row r="1782" spans="1:19">
      <c r="A1782">
        <v>2</v>
      </c>
      <c r="B1782" t="s">
        <v>446</v>
      </c>
      <c r="C1782" t="s">
        <v>147</v>
      </c>
      <c r="D1782" t="s">
        <v>114</v>
      </c>
      <c r="E1782" t="s">
        <v>225</v>
      </c>
      <c r="F1782" t="s">
        <v>447</v>
      </c>
      <c r="G1782">
        <v>10</v>
      </c>
      <c r="H1782" t="s">
        <v>143</v>
      </c>
      <c r="I1782">
        <v>4</v>
      </c>
      <c r="J1782">
        <v>3</v>
      </c>
      <c r="L1782" s="1015">
        <v>0.75</v>
      </c>
      <c r="N1782">
        <v>0</v>
      </c>
      <c r="O1782">
        <v>0</v>
      </c>
      <c r="P1782" t="e">
        <v>#DIV/0!</v>
      </c>
      <c r="R1782">
        <v>-2</v>
      </c>
      <c r="S1782">
        <v>0</v>
      </c>
    </row>
    <row r="1783" spans="1:19">
      <c r="A1783">
        <v>3</v>
      </c>
      <c r="B1783" t="s">
        <v>448</v>
      </c>
      <c r="C1783" t="s">
        <v>147</v>
      </c>
      <c r="D1783" t="s">
        <v>114</v>
      </c>
      <c r="E1783" t="s">
        <v>225</v>
      </c>
      <c r="F1783" t="s">
        <v>449</v>
      </c>
      <c r="G1783">
        <v>10</v>
      </c>
      <c r="H1783" t="s">
        <v>143</v>
      </c>
      <c r="I1783">
        <v>2</v>
      </c>
      <c r="J1783">
        <v>1</v>
      </c>
      <c r="L1783" s="1015">
        <v>0.5</v>
      </c>
      <c r="N1783">
        <v>0</v>
      </c>
      <c r="O1783">
        <v>0</v>
      </c>
      <c r="P1783" t="e">
        <v>#DIV/0!</v>
      </c>
      <c r="R1783">
        <v>-1</v>
      </c>
      <c r="S1783">
        <v>0</v>
      </c>
    </row>
    <row r="1784" spans="1:19">
      <c r="A1784">
        <v>4</v>
      </c>
      <c r="B1784" t="s">
        <v>450</v>
      </c>
      <c r="C1784" t="s">
        <v>147</v>
      </c>
      <c r="D1784" t="s">
        <v>114</v>
      </c>
      <c r="E1784" t="s">
        <v>225</v>
      </c>
      <c r="F1784" t="s">
        <v>451</v>
      </c>
      <c r="G1784">
        <v>10</v>
      </c>
      <c r="H1784" t="s">
        <v>143</v>
      </c>
      <c r="I1784">
        <v>1</v>
      </c>
      <c r="J1784">
        <v>1</v>
      </c>
      <c r="L1784" s="1015">
        <v>1</v>
      </c>
      <c r="N1784">
        <v>0</v>
      </c>
      <c r="O1784">
        <v>0</v>
      </c>
      <c r="P1784" t="e">
        <v>#DIV/0!</v>
      </c>
      <c r="R1784">
        <v>-1</v>
      </c>
      <c r="S1784">
        <v>0</v>
      </c>
    </row>
    <row r="1785" spans="1:19">
      <c r="A1785">
        <v>5</v>
      </c>
      <c r="B1785" t="s">
        <v>452</v>
      </c>
      <c r="C1785" t="s">
        <v>147</v>
      </c>
      <c r="D1785" t="s">
        <v>114</v>
      </c>
      <c r="E1785" t="s">
        <v>225</v>
      </c>
      <c r="F1785" t="s">
        <v>453</v>
      </c>
      <c r="G1785">
        <v>10</v>
      </c>
      <c r="H1785" t="s">
        <v>143</v>
      </c>
      <c r="I1785">
        <v>1</v>
      </c>
      <c r="J1785">
        <v>1</v>
      </c>
      <c r="L1785" s="1015">
        <v>1</v>
      </c>
      <c r="N1785">
        <v>1</v>
      </c>
      <c r="O1785">
        <v>0</v>
      </c>
      <c r="P1785">
        <v>0</v>
      </c>
      <c r="R1785">
        <v>-1</v>
      </c>
      <c r="S1785">
        <v>-1</v>
      </c>
    </row>
    <row r="1786" spans="1:19">
      <c r="A1786">
        <v>6</v>
      </c>
      <c r="B1786" t="s">
        <v>454</v>
      </c>
      <c r="C1786" t="s">
        <v>147</v>
      </c>
      <c r="D1786" t="s">
        <v>114</v>
      </c>
      <c r="E1786" t="s">
        <v>225</v>
      </c>
      <c r="F1786" t="s">
        <v>455</v>
      </c>
      <c r="G1786">
        <v>10</v>
      </c>
      <c r="H1786" t="s">
        <v>143</v>
      </c>
      <c r="I1786">
        <v>1</v>
      </c>
      <c r="J1786">
        <v>1</v>
      </c>
      <c r="L1786" s="1015">
        <v>1</v>
      </c>
      <c r="N1786">
        <v>0</v>
      </c>
      <c r="O1786">
        <v>0</v>
      </c>
      <c r="P1786" t="e">
        <v>#DIV/0!</v>
      </c>
      <c r="R1786">
        <v>-1</v>
      </c>
      <c r="S1786">
        <v>0</v>
      </c>
    </row>
    <row r="1787" spans="1:19">
      <c r="A1787">
        <v>7</v>
      </c>
      <c r="B1787" t="s">
        <v>456</v>
      </c>
      <c r="C1787" t="s">
        <v>147</v>
      </c>
      <c r="D1787" t="s">
        <v>114</v>
      </c>
      <c r="E1787" t="s">
        <v>225</v>
      </c>
      <c r="F1787" t="s">
        <v>457</v>
      </c>
      <c r="G1787">
        <v>10</v>
      </c>
      <c r="H1787" t="s">
        <v>143</v>
      </c>
      <c r="I1787">
        <v>1</v>
      </c>
      <c r="J1787">
        <v>0</v>
      </c>
      <c r="L1787" s="1015">
        <v>0</v>
      </c>
      <c r="N1787">
        <v>0</v>
      </c>
      <c r="O1787">
        <v>0</v>
      </c>
      <c r="P1787" t="e">
        <v>#DIV/0!</v>
      </c>
      <c r="R1787">
        <v>0</v>
      </c>
      <c r="S1787">
        <v>0</v>
      </c>
    </row>
    <row r="1788" spans="1:19">
      <c r="A1788">
        <v>1</v>
      </c>
      <c r="B1788" t="s">
        <v>444</v>
      </c>
      <c r="C1788" t="s">
        <v>147</v>
      </c>
      <c r="D1788" t="s">
        <v>114</v>
      </c>
      <c r="E1788" t="s">
        <v>225</v>
      </c>
      <c r="F1788" t="s">
        <v>445</v>
      </c>
      <c r="G1788">
        <v>11</v>
      </c>
      <c r="H1788" t="s">
        <v>144</v>
      </c>
      <c r="I1788">
        <v>474</v>
      </c>
      <c r="J1788">
        <v>430</v>
      </c>
      <c r="L1788" s="1015">
        <v>0.90717299578059074</v>
      </c>
      <c r="N1788">
        <v>36</v>
      </c>
      <c r="O1788">
        <v>0</v>
      </c>
      <c r="P1788">
        <v>0</v>
      </c>
      <c r="R1788">
        <v>-324</v>
      </c>
      <c r="S1788">
        <v>-36</v>
      </c>
    </row>
    <row r="1789" spans="1:19">
      <c r="A1789">
        <v>2</v>
      </c>
      <c r="B1789" t="s">
        <v>446</v>
      </c>
      <c r="C1789" t="s">
        <v>147</v>
      </c>
      <c r="D1789" t="s">
        <v>114</v>
      </c>
      <c r="E1789" t="s">
        <v>225</v>
      </c>
      <c r="F1789" t="s">
        <v>447</v>
      </c>
      <c r="G1789">
        <v>11</v>
      </c>
      <c r="H1789" t="s">
        <v>144</v>
      </c>
      <c r="I1789">
        <v>4</v>
      </c>
      <c r="J1789">
        <v>3</v>
      </c>
      <c r="L1789" s="1015">
        <v>0.75</v>
      </c>
      <c r="N1789">
        <v>0</v>
      </c>
      <c r="O1789">
        <v>0</v>
      </c>
      <c r="P1789" t="e">
        <v>#DIV/0!</v>
      </c>
      <c r="R1789">
        <v>-2</v>
      </c>
      <c r="S1789">
        <v>0</v>
      </c>
    </row>
    <row r="1790" spans="1:19">
      <c r="A1790">
        <v>3</v>
      </c>
      <c r="B1790" t="s">
        <v>448</v>
      </c>
      <c r="C1790" t="s">
        <v>147</v>
      </c>
      <c r="D1790" t="s">
        <v>114</v>
      </c>
      <c r="E1790" t="s">
        <v>225</v>
      </c>
      <c r="F1790" t="s">
        <v>449</v>
      </c>
      <c r="G1790">
        <v>11</v>
      </c>
      <c r="H1790" t="s">
        <v>144</v>
      </c>
      <c r="I1790">
        <v>2</v>
      </c>
      <c r="J1790">
        <v>1</v>
      </c>
      <c r="L1790" s="1015">
        <v>0.5</v>
      </c>
      <c r="N1790">
        <v>0</v>
      </c>
      <c r="O1790">
        <v>0</v>
      </c>
      <c r="P1790" t="e">
        <v>#DIV/0!</v>
      </c>
      <c r="R1790">
        <v>-1</v>
      </c>
      <c r="S1790">
        <v>0</v>
      </c>
    </row>
    <row r="1791" spans="1:19">
      <c r="A1791">
        <v>4</v>
      </c>
      <c r="B1791" t="s">
        <v>450</v>
      </c>
      <c r="C1791" t="s">
        <v>147</v>
      </c>
      <c r="D1791" t="s">
        <v>114</v>
      </c>
      <c r="E1791" t="s">
        <v>225</v>
      </c>
      <c r="F1791" t="s">
        <v>451</v>
      </c>
      <c r="G1791">
        <v>11</v>
      </c>
      <c r="H1791" t="s">
        <v>144</v>
      </c>
      <c r="I1791">
        <v>1</v>
      </c>
      <c r="J1791">
        <v>1</v>
      </c>
      <c r="L1791" s="1015">
        <v>1</v>
      </c>
      <c r="N1791">
        <v>0</v>
      </c>
      <c r="O1791">
        <v>0</v>
      </c>
      <c r="P1791" t="e">
        <v>#DIV/0!</v>
      </c>
      <c r="R1791">
        <v>-1</v>
      </c>
      <c r="S1791">
        <v>0</v>
      </c>
    </row>
    <row r="1792" spans="1:19">
      <c r="A1792">
        <v>5</v>
      </c>
      <c r="B1792" t="s">
        <v>452</v>
      </c>
      <c r="C1792" t="s">
        <v>147</v>
      </c>
      <c r="D1792" t="s">
        <v>114</v>
      </c>
      <c r="E1792" t="s">
        <v>225</v>
      </c>
      <c r="F1792" t="s">
        <v>453</v>
      </c>
      <c r="G1792">
        <v>11</v>
      </c>
      <c r="H1792" t="s">
        <v>144</v>
      </c>
      <c r="I1792">
        <v>1</v>
      </c>
      <c r="J1792">
        <v>1</v>
      </c>
      <c r="L1792" s="1015">
        <v>1</v>
      </c>
      <c r="N1792">
        <v>0</v>
      </c>
      <c r="O1792">
        <v>0</v>
      </c>
      <c r="P1792" t="e">
        <v>#DIV/0!</v>
      </c>
      <c r="R1792">
        <v>-1</v>
      </c>
      <c r="S1792">
        <v>0</v>
      </c>
    </row>
    <row r="1793" spans="1:19">
      <c r="A1793">
        <v>6</v>
      </c>
      <c r="B1793" t="s">
        <v>454</v>
      </c>
      <c r="C1793" t="s">
        <v>147</v>
      </c>
      <c r="D1793" t="s">
        <v>114</v>
      </c>
      <c r="E1793" t="s">
        <v>225</v>
      </c>
      <c r="F1793" t="s">
        <v>455</v>
      </c>
      <c r="G1793">
        <v>11</v>
      </c>
      <c r="H1793" t="s">
        <v>144</v>
      </c>
      <c r="I1793">
        <v>1</v>
      </c>
      <c r="J1793">
        <v>1</v>
      </c>
      <c r="L1793" s="1015">
        <v>1</v>
      </c>
      <c r="N1793">
        <v>0</v>
      </c>
      <c r="O1793">
        <v>0</v>
      </c>
      <c r="P1793" t="e">
        <v>#DIV/0!</v>
      </c>
      <c r="R1793">
        <v>-1</v>
      </c>
      <c r="S1793">
        <v>0</v>
      </c>
    </row>
    <row r="1794" spans="1:19">
      <c r="A1794">
        <v>7</v>
      </c>
      <c r="B1794" t="s">
        <v>456</v>
      </c>
      <c r="C1794" t="s">
        <v>147</v>
      </c>
      <c r="D1794" t="s">
        <v>114</v>
      </c>
      <c r="E1794" t="s">
        <v>225</v>
      </c>
      <c r="F1794" t="s">
        <v>457</v>
      </c>
      <c r="G1794">
        <v>11</v>
      </c>
      <c r="H1794" t="s">
        <v>144</v>
      </c>
      <c r="I1794">
        <v>1</v>
      </c>
      <c r="J1794">
        <v>0</v>
      </c>
      <c r="L1794" s="1015">
        <v>0</v>
      </c>
      <c r="N1794">
        <v>0</v>
      </c>
      <c r="O1794">
        <v>0</v>
      </c>
      <c r="P1794" t="e">
        <v>#DIV/0!</v>
      </c>
      <c r="R1794">
        <v>0</v>
      </c>
      <c r="S1794">
        <v>0</v>
      </c>
    </row>
    <row r="1795" spans="1:19">
      <c r="A1795">
        <v>1</v>
      </c>
      <c r="B1795" t="s">
        <v>444</v>
      </c>
      <c r="C1795" t="s">
        <v>147</v>
      </c>
      <c r="D1795" t="s">
        <v>114</v>
      </c>
      <c r="E1795" t="s">
        <v>225</v>
      </c>
      <c r="F1795" t="s">
        <v>445</v>
      </c>
      <c r="G1795">
        <v>12</v>
      </c>
      <c r="H1795" t="s">
        <v>145</v>
      </c>
      <c r="I1795">
        <v>474</v>
      </c>
      <c r="J1795">
        <v>474</v>
      </c>
      <c r="L1795" s="1015">
        <v>1</v>
      </c>
      <c r="N1795">
        <v>44</v>
      </c>
      <c r="O1795">
        <v>0</v>
      </c>
      <c r="P1795">
        <v>0</v>
      </c>
      <c r="R1795">
        <v>-368</v>
      </c>
      <c r="S1795">
        <v>-44</v>
      </c>
    </row>
    <row r="1796" spans="1:19">
      <c r="A1796">
        <v>2</v>
      </c>
      <c r="B1796" t="s">
        <v>446</v>
      </c>
      <c r="C1796" t="s">
        <v>147</v>
      </c>
      <c r="D1796" t="s">
        <v>114</v>
      </c>
      <c r="E1796" t="s">
        <v>225</v>
      </c>
      <c r="F1796" t="s">
        <v>447</v>
      </c>
      <c r="G1796">
        <v>12</v>
      </c>
      <c r="H1796" t="s">
        <v>145</v>
      </c>
      <c r="I1796">
        <v>4</v>
      </c>
      <c r="J1796">
        <v>4</v>
      </c>
      <c r="L1796" s="1015">
        <v>1</v>
      </c>
      <c r="N1796">
        <v>1</v>
      </c>
      <c r="O1796">
        <v>0</v>
      </c>
      <c r="P1796">
        <v>0</v>
      </c>
      <c r="R1796">
        <v>-3</v>
      </c>
      <c r="S1796">
        <v>-1</v>
      </c>
    </row>
    <row r="1797" spans="1:19">
      <c r="A1797">
        <v>3</v>
      </c>
      <c r="B1797" t="s">
        <v>448</v>
      </c>
      <c r="C1797" t="s">
        <v>147</v>
      </c>
      <c r="D1797" t="s">
        <v>114</v>
      </c>
      <c r="E1797" t="s">
        <v>225</v>
      </c>
      <c r="F1797" t="s">
        <v>449</v>
      </c>
      <c r="G1797">
        <v>12</v>
      </c>
      <c r="H1797" t="s">
        <v>145</v>
      </c>
      <c r="I1797">
        <v>2</v>
      </c>
      <c r="J1797">
        <v>2</v>
      </c>
      <c r="L1797" s="1015">
        <v>1</v>
      </c>
      <c r="N1797">
        <v>1</v>
      </c>
      <c r="O1797">
        <v>0</v>
      </c>
      <c r="P1797">
        <v>0</v>
      </c>
      <c r="R1797">
        <v>-2</v>
      </c>
      <c r="S1797">
        <v>-1</v>
      </c>
    </row>
    <row r="1798" spans="1:19">
      <c r="A1798">
        <v>4</v>
      </c>
      <c r="B1798" t="s">
        <v>450</v>
      </c>
      <c r="C1798" t="s">
        <v>147</v>
      </c>
      <c r="D1798" t="s">
        <v>114</v>
      </c>
      <c r="E1798" t="s">
        <v>225</v>
      </c>
      <c r="F1798" t="s">
        <v>451</v>
      </c>
      <c r="G1798">
        <v>12</v>
      </c>
      <c r="H1798" t="s">
        <v>145</v>
      </c>
      <c r="I1798">
        <v>1</v>
      </c>
      <c r="J1798">
        <v>1</v>
      </c>
      <c r="L1798" s="1015">
        <v>1</v>
      </c>
      <c r="N1798">
        <v>0</v>
      </c>
      <c r="O1798">
        <v>0</v>
      </c>
      <c r="P1798" t="e">
        <v>#DIV/0!</v>
      </c>
      <c r="R1798">
        <v>-1</v>
      </c>
      <c r="S1798">
        <v>0</v>
      </c>
    </row>
    <row r="1799" spans="1:19">
      <c r="A1799">
        <v>5</v>
      </c>
      <c r="B1799" t="s">
        <v>452</v>
      </c>
      <c r="C1799" t="s">
        <v>147</v>
      </c>
      <c r="D1799" t="s">
        <v>114</v>
      </c>
      <c r="E1799" t="s">
        <v>225</v>
      </c>
      <c r="F1799" t="s">
        <v>453</v>
      </c>
      <c r="G1799">
        <v>12</v>
      </c>
      <c r="H1799" t="s">
        <v>145</v>
      </c>
      <c r="I1799">
        <v>1</v>
      </c>
      <c r="J1799">
        <v>1</v>
      </c>
      <c r="L1799" s="1015">
        <v>1</v>
      </c>
      <c r="N1799">
        <v>0</v>
      </c>
      <c r="O1799">
        <v>0</v>
      </c>
      <c r="P1799" t="e">
        <v>#DIV/0!</v>
      </c>
      <c r="R1799">
        <v>-1</v>
      </c>
      <c r="S1799">
        <v>0</v>
      </c>
    </row>
    <row r="1800" spans="1:19">
      <c r="A1800">
        <v>6</v>
      </c>
      <c r="B1800" t="s">
        <v>454</v>
      </c>
      <c r="C1800" t="s">
        <v>147</v>
      </c>
      <c r="D1800" t="s">
        <v>114</v>
      </c>
      <c r="E1800" t="s">
        <v>225</v>
      </c>
      <c r="F1800" t="s">
        <v>455</v>
      </c>
      <c r="G1800">
        <v>12</v>
      </c>
      <c r="H1800" t="s">
        <v>145</v>
      </c>
      <c r="I1800">
        <v>1</v>
      </c>
      <c r="J1800">
        <v>1</v>
      </c>
      <c r="L1800" s="1015">
        <v>1</v>
      </c>
      <c r="N1800">
        <v>0</v>
      </c>
      <c r="O1800">
        <v>0</v>
      </c>
      <c r="P1800" t="e">
        <v>#DIV/0!</v>
      </c>
      <c r="R1800">
        <v>-1</v>
      </c>
      <c r="S1800">
        <v>0</v>
      </c>
    </row>
    <row r="1801" spans="1:19">
      <c r="A1801">
        <v>7</v>
      </c>
      <c r="B1801" t="s">
        <v>456</v>
      </c>
      <c r="C1801" t="s">
        <v>147</v>
      </c>
      <c r="D1801" t="s">
        <v>114</v>
      </c>
      <c r="E1801" t="s">
        <v>225</v>
      </c>
      <c r="F1801" t="s">
        <v>457</v>
      </c>
      <c r="G1801">
        <v>12</v>
      </c>
      <c r="H1801" t="s">
        <v>145</v>
      </c>
      <c r="I1801">
        <v>1</v>
      </c>
      <c r="J1801">
        <v>1</v>
      </c>
      <c r="L1801" s="1015">
        <v>1</v>
      </c>
      <c r="N1801">
        <v>1</v>
      </c>
      <c r="O1801">
        <v>0</v>
      </c>
      <c r="P1801">
        <v>0</v>
      </c>
      <c r="R1801">
        <v>-1</v>
      </c>
      <c r="S1801">
        <v>-1</v>
      </c>
    </row>
    <row r="1802" spans="1:19">
      <c r="A1802">
        <v>1</v>
      </c>
      <c r="B1802" t="s">
        <v>459</v>
      </c>
      <c r="C1802" t="s">
        <v>148</v>
      </c>
      <c r="D1802" t="s">
        <v>112</v>
      </c>
      <c r="E1802" t="s">
        <v>225</v>
      </c>
      <c r="F1802">
        <v>0</v>
      </c>
      <c r="G1802">
        <v>1</v>
      </c>
      <c r="H1802" t="s">
        <v>134</v>
      </c>
      <c r="I1802">
        <v>0</v>
      </c>
      <c r="J1802">
        <v>0</v>
      </c>
      <c r="K1802">
        <v>0</v>
      </c>
      <c r="L1802" s="1015" t="e">
        <v>#DIV/0!</v>
      </c>
      <c r="M1802" s="1015" t="e">
        <v>#DIV/0!</v>
      </c>
      <c r="N1802">
        <v>0</v>
      </c>
      <c r="O1802">
        <v>0</v>
      </c>
      <c r="P1802" t="e">
        <v>#DIV/0!</v>
      </c>
      <c r="R1802">
        <v>0</v>
      </c>
      <c r="S1802">
        <v>0</v>
      </c>
    </row>
    <row r="1803" spans="1:19">
      <c r="A1803">
        <v>2</v>
      </c>
      <c r="B1803" t="s">
        <v>460</v>
      </c>
      <c r="C1803" t="s">
        <v>148</v>
      </c>
      <c r="D1803" t="s">
        <v>112</v>
      </c>
      <c r="E1803" t="s">
        <v>225</v>
      </c>
      <c r="F1803">
        <v>0</v>
      </c>
      <c r="G1803">
        <v>1</v>
      </c>
      <c r="H1803" t="s">
        <v>134</v>
      </c>
      <c r="I1803">
        <v>0</v>
      </c>
      <c r="J1803">
        <v>0</v>
      </c>
      <c r="K1803">
        <v>0</v>
      </c>
      <c r="L1803" s="1015" t="e">
        <v>#DIV/0!</v>
      </c>
      <c r="M1803" s="1015" t="e">
        <v>#DIV/0!</v>
      </c>
      <c r="N1803">
        <v>0</v>
      </c>
      <c r="O1803">
        <v>0</v>
      </c>
      <c r="P1803" t="e">
        <v>#DIV/0!</v>
      </c>
      <c r="R1803">
        <v>0</v>
      </c>
      <c r="S1803">
        <v>0</v>
      </c>
    </row>
    <row r="1804" spans="1:19">
      <c r="A1804">
        <v>3</v>
      </c>
      <c r="B1804" t="s">
        <v>461</v>
      </c>
      <c r="C1804" t="s">
        <v>148</v>
      </c>
      <c r="D1804" t="s">
        <v>112</v>
      </c>
      <c r="E1804" t="s">
        <v>225</v>
      </c>
      <c r="F1804">
        <v>0</v>
      </c>
      <c r="G1804">
        <v>1</v>
      </c>
      <c r="H1804" t="s">
        <v>134</v>
      </c>
      <c r="I1804">
        <v>0</v>
      </c>
      <c r="J1804">
        <v>0</v>
      </c>
      <c r="K1804">
        <v>0</v>
      </c>
      <c r="L1804" s="1015" t="e">
        <v>#DIV/0!</v>
      </c>
      <c r="M1804" s="1015" t="e">
        <v>#DIV/0!</v>
      </c>
      <c r="N1804">
        <v>0</v>
      </c>
      <c r="O1804">
        <v>0</v>
      </c>
      <c r="P1804" t="e">
        <v>#DIV/0!</v>
      </c>
      <c r="R1804">
        <v>0</v>
      </c>
      <c r="S1804">
        <v>0</v>
      </c>
    </row>
    <row r="1805" spans="1:19">
      <c r="A1805">
        <v>4</v>
      </c>
      <c r="B1805" t="s">
        <v>462</v>
      </c>
      <c r="C1805" t="s">
        <v>148</v>
      </c>
      <c r="D1805" t="s">
        <v>112</v>
      </c>
      <c r="E1805" t="s">
        <v>225</v>
      </c>
      <c r="F1805">
        <v>0</v>
      </c>
      <c r="G1805">
        <v>1</v>
      </c>
      <c r="H1805" t="s">
        <v>134</v>
      </c>
      <c r="I1805">
        <v>0</v>
      </c>
      <c r="J1805">
        <v>0</v>
      </c>
      <c r="K1805">
        <v>0</v>
      </c>
      <c r="L1805" s="1015" t="e">
        <v>#DIV/0!</v>
      </c>
      <c r="M1805" s="1015" t="e">
        <v>#DIV/0!</v>
      </c>
      <c r="N1805">
        <v>0</v>
      </c>
      <c r="O1805">
        <v>0</v>
      </c>
      <c r="P1805" t="e">
        <v>#DIV/0!</v>
      </c>
      <c r="R1805">
        <v>0</v>
      </c>
      <c r="S1805">
        <v>0</v>
      </c>
    </row>
    <row r="1806" spans="1:19">
      <c r="A1806">
        <v>5</v>
      </c>
      <c r="B1806" t="s">
        <v>463</v>
      </c>
      <c r="C1806" t="s">
        <v>148</v>
      </c>
      <c r="D1806" t="s">
        <v>112</v>
      </c>
      <c r="E1806" t="s">
        <v>225</v>
      </c>
      <c r="F1806">
        <v>0</v>
      </c>
      <c r="G1806">
        <v>1</v>
      </c>
      <c r="H1806" t="s">
        <v>134</v>
      </c>
      <c r="I1806">
        <v>0</v>
      </c>
      <c r="J1806">
        <v>0</v>
      </c>
      <c r="K1806">
        <v>0</v>
      </c>
      <c r="L1806" s="1015" t="e">
        <v>#DIV/0!</v>
      </c>
      <c r="M1806" s="1015" t="e">
        <v>#DIV/0!</v>
      </c>
      <c r="N1806">
        <v>0</v>
      </c>
      <c r="O1806">
        <v>0</v>
      </c>
      <c r="P1806" t="e">
        <v>#DIV/0!</v>
      </c>
      <c r="R1806">
        <v>0</v>
      </c>
      <c r="S1806">
        <v>0</v>
      </c>
    </row>
    <row r="1807" spans="1:19">
      <c r="A1807">
        <v>6</v>
      </c>
      <c r="B1807" t="s">
        <v>464</v>
      </c>
      <c r="C1807" t="s">
        <v>148</v>
      </c>
      <c r="D1807" t="s">
        <v>112</v>
      </c>
      <c r="E1807" t="s">
        <v>225</v>
      </c>
      <c r="F1807">
        <v>0</v>
      </c>
      <c r="G1807">
        <v>1</v>
      </c>
      <c r="H1807" t="s">
        <v>134</v>
      </c>
      <c r="I1807">
        <v>0</v>
      </c>
      <c r="J1807">
        <v>0</v>
      </c>
      <c r="K1807">
        <v>0</v>
      </c>
      <c r="L1807" s="1015" t="e">
        <v>#DIV/0!</v>
      </c>
      <c r="M1807" s="1015" t="e">
        <v>#DIV/0!</v>
      </c>
      <c r="N1807">
        <v>0</v>
      </c>
      <c r="O1807">
        <v>0</v>
      </c>
      <c r="P1807" t="e">
        <v>#DIV/0!</v>
      </c>
      <c r="R1807">
        <v>0</v>
      </c>
      <c r="S1807">
        <v>0</v>
      </c>
    </row>
    <row r="1808" spans="1:19">
      <c r="A1808">
        <v>7</v>
      </c>
      <c r="B1808" t="s">
        <v>465</v>
      </c>
      <c r="C1808" t="s">
        <v>148</v>
      </c>
      <c r="D1808" t="s">
        <v>112</v>
      </c>
      <c r="E1808" t="s">
        <v>225</v>
      </c>
      <c r="F1808">
        <v>0</v>
      </c>
      <c r="G1808">
        <v>1</v>
      </c>
      <c r="H1808" t="s">
        <v>134</v>
      </c>
      <c r="I1808">
        <v>0</v>
      </c>
      <c r="J1808">
        <v>0</v>
      </c>
      <c r="K1808">
        <v>0</v>
      </c>
      <c r="L1808" s="1015" t="e">
        <v>#DIV/0!</v>
      </c>
      <c r="M1808" s="1015" t="e">
        <v>#DIV/0!</v>
      </c>
      <c r="N1808">
        <v>0</v>
      </c>
      <c r="O1808">
        <v>0</v>
      </c>
      <c r="P1808" t="e">
        <v>#DIV/0!</v>
      </c>
      <c r="R1808">
        <v>0</v>
      </c>
      <c r="S1808">
        <v>0</v>
      </c>
    </row>
    <row r="1809" spans="1:19">
      <c r="A1809">
        <v>8</v>
      </c>
      <c r="B1809" t="s">
        <v>466</v>
      </c>
      <c r="C1809" t="s">
        <v>148</v>
      </c>
      <c r="D1809" t="s">
        <v>112</v>
      </c>
      <c r="E1809" t="s">
        <v>225</v>
      </c>
      <c r="F1809">
        <v>0</v>
      </c>
      <c r="G1809">
        <v>1</v>
      </c>
      <c r="H1809" t="s">
        <v>134</v>
      </c>
      <c r="I1809">
        <v>0</v>
      </c>
      <c r="J1809">
        <v>0</v>
      </c>
      <c r="K1809">
        <v>0</v>
      </c>
      <c r="L1809" s="1015" t="e">
        <v>#DIV/0!</v>
      </c>
      <c r="M1809" s="1015" t="e">
        <v>#DIV/0!</v>
      </c>
      <c r="N1809">
        <v>0</v>
      </c>
      <c r="O1809">
        <v>0</v>
      </c>
      <c r="P1809" t="e">
        <v>#DIV/0!</v>
      </c>
      <c r="R1809">
        <v>0</v>
      </c>
      <c r="S1809">
        <v>0</v>
      </c>
    </row>
    <row r="1810" spans="1:19">
      <c r="A1810">
        <v>9</v>
      </c>
      <c r="B1810" t="s">
        <v>467</v>
      </c>
      <c r="C1810" t="s">
        <v>148</v>
      </c>
      <c r="D1810" t="s">
        <v>112</v>
      </c>
      <c r="E1810" t="s">
        <v>225</v>
      </c>
      <c r="F1810">
        <v>0</v>
      </c>
      <c r="G1810">
        <v>1</v>
      </c>
      <c r="H1810" t="s">
        <v>134</v>
      </c>
      <c r="I1810">
        <v>0</v>
      </c>
      <c r="J1810">
        <v>0</v>
      </c>
      <c r="K1810">
        <v>0</v>
      </c>
      <c r="L1810" s="1015" t="e">
        <v>#DIV/0!</v>
      </c>
      <c r="M1810" s="1015" t="e">
        <v>#DIV/0!</v>
      </c>
      <c r="N1810">
        <v>0</v>
      </c>
      <c r="O1810">
        <v>0</v>
      </c>
      <c r="P1810" t="e">
        <v>#DIV/0!</v>
      </c>
      <c r="R1810">
        <v>0</v>
      </c>
      <c r="S1810">
        <v>0</v>
      </c>
    </row>
    <row r="1811" spans="1:19">
      <c r="A1811">
        <v>10</v>
      </c>
      <c r="B1811" t="s">
        <v>468</v>
      </c>
      <c r="C1811" t="s">
        <v>148</v>
      </c>
      <c r="D1811" t="s">
        <v>112</v>
      </c>
      <c r="E1811" t="s">
        <v>225</v>
      </c>
      <c r="F1811">
        <v>0</v>
      </c>
      <c r="G1811">
        <v>1</v>
      </c>
      <c r="H1811" t="s">
        <v>134</v>
      </c>
      <c r="I1811">
        <v>0</v>
      </c>
      <c r="J1811">
        <v>0</v>
      </c>
      <c r="K1811">
        <v>0</v>
      </c>
      <c r="L1811" s="1015" t="e">
        <v>#DIV/0!</v>
      </c>
      <c r="M1811" s="1015" t="e">
        <v>#DIV/0!</v>
      </c>
      <c r="N1811">
        <v>0</v>
      </c>
      <c r="O1811">
        <v>0</v>
      </c>
      <c r="P1811" t="e">
        <v>#DIV/0!</v>
      </c>
      <c r="R1811">
        <v>0</v>
      </c>
      <c r="S1811">
        <v>0</v>
      </c>
    </row>
    <row r="1812" spans="1:19">
      <c r="A1812">
        <v>11</v>
      </c>
      <c r="B1812" t="s">
        <v>469</v>
      </c>
      <c r="C1812" t="s">
        <v>148</v>
      </c>
      <c r="D1812" t="s">
        <v>112</v>
      </c>
      <c r="E1812" t="s">
        <v>225</v>
      </c>
      <c r="F1812">
        <v>0</v>
      </c>
      <c r="G1812">
        <v>1</v>
      </c>
      <c r="H1812" t="s">
        <v>134</v>
      </c>
      <c r="I1812">
        <v>0</v>
      </c>
      <c r="J1812">
        <v>0</v>
      </c>
      <c r="K1812">
        <v>0</v>
      </c>
      <c r="L1812" s="1015" t="e">
        <v>#DIV/0!</v>
      </c>
      <c r="M1812" s="1015" t="e">
        <v>#DIV/0!</v>
      </c>
      <c r="N1812">
        <v>0</v>
      </c>
      <c r="O1812">
        <v>0</v>
      </c>
      <c r="P1812" t="e">
        <v>#DIV/0!</v>
      </c>
      <c r="R1812">
        <v>0</v>
      </c>
      <c r="S1812">
        <v>0</v>
      </c>
    </row>
    <row r="1813" spans="1:19">
      <c r="A1813">
        <v>12</v>
      </c>
      <c r="B1813" t="s">
        <v>470</v>
      </c>
      <c r="C1813" t="s">
        <v>148</v>
      </c>
      <c r="D1813" t="s">
        <v>112</v>
      </c>
      <c r="E1813" t="s">
        <v>225</v>
      </c>
      <c r="F1813">
        <v>0</v>
      </c>
      <c r="G1813">
        <v>1</v>
      </c>
      <c r="H1813" t="s">
        <v>134</v>
      </c>
      <c r="I1813">
        <v>0</v>
      </c>
      <c r="J1813">
        <v>0</v>
      </c>
      <c r="K1813">
        <v>0</v>
      </c>
      <c r="L1813" s="1015" t="e">
        <v>#DIV/0!</v>
      </c>
      <c r="M1813" s="1015" t="e">
        <v>#DIV/0!</v>
      </c>
      <c r="N1813">
        <v>0</v>
      </c>
      <c r="O1813">
        <v>0</v>
      </c>
      <c r="P1813" t="e">
        <v>#DIV/0!</v>
      </c>
      <c r="R1813">
        <v>0</v>
      </c>
      <c r="S1813">
        <v>0</v>
      </c>
    </row>
    <row r="1814" spans="1:19">
      <c r="A1814">
        <v>13</v>
      </c>
      <c r="B1814" t="s">
        <v>471</v>
      </c>
      <c r="C1814" t="s">
        <v>148</v>
      </c>
      <c r="D1814" t="s">
        <v>112</v>
      </c>
      <c r="E1814" t="s">
        <v>225</v>
      </c>
      <c r="F1814">
        <v>0</v>
      </c>
      <c r="G1814">
        <v>1</v>
      </c>
      <c r="H1814" t="s">
        <v>134</v>
      </c>
      <c r="I1814">
        <v>0</v>
      </c>
      <c r="J1814">
        <v>0</v>
      </c>
      <c r="K1814">
        <v>0</v>
      </c>
      <c r="L1814" s="1015" t="e">
        <v>#DIV/0!</v>
      </c>
      <c r="M1814" s="1015" t="e">
        <v>#DIV/0!</v>
      </c>
      <c r="N1814">
        <v>0</v>
      </c>
      <c r="O1814">
        <v>0</v>
      </c>
      <c r="P1814" t="e">
        <v>#DIV/0!</v>
      </c>
      <c r="R1814">
        <v>0</v>
      </c>
      <c r="S1814">
        <v>0</v>
      </c>
    </row>
    <row r="1815" spans="1:19">
      <c r="A1815">
        <v>14</v>
      </c>
      <c r="B1815" t="s">
        <v>472</v>
      </c>
      <c r="C1815" t="s">
        <v>148</v>
      </c>
      <c r="D1815" t="s">
        <v>112</v>
      </c>
      <c r="E1815" t="s">
        <v>225</v>
      </c>
      <c r="F1815">
        <v>0</v>
      </c>
      <c r="G1815">
        <v>1</v>
      </c>
      <c r="H1815" t="s">
        <v>134</v>
      </c>
      <c r="I1815">
        <v>0</v>
      </c>
      <c r="J1815">
        <v>0</v>
      </c>
      <c r="K1815">
        <v>0</v>
      </c>
      <c r="L1815" s="1015" t="e">
        <v>#DIV/0!</v>
      </c>
      <c r="M1815" s="1015" t="e">
        <v>#DIV/0!</v>
      </c>
      <c r="N1815">
        <v>0</v>
      </c>
      <c r="O1815">
        <v>0</v>
      </c>
      <c r="P1815" t="e">
        <v>#DIV/0!</v>
      </c>
      <c r="R1815">
        <v>0</v>
      </c>
      <c r="S1815">
        <v>0</v>
      </c>
    </row>
    <row r="1816" spans="1:19">
      <c r="A1816">
        <v>15</v>
      </c>
      <c r="B1816" t="s">
        <v>473</v>
      </c>
      <c r="C1816" t="s">
        <v>148</v>
      </c>
      <c r="D1816" t="s">
        <v>112</v>
      </c>
      <c r="E1816" t="s">
        <v>225</v>
      </c>
      <c r="F1816">
        <v>0</v>
      </c>
      <c r="G1816">
        <v>1</v>
      </c>
      <c r="H1816" t="s">
        <v>134</v>
      </c>
      <c r="I1816">
        <v>0</v>
      </c>
      <c r="J1816">
        <v>0</v>
      </c>
      <c r="K1816">
        <v>0</v>
      </c>
      <c r="L1816" s="1015" t="e">
        <v>#DIV/0!</v>
      </c>
      <c r="M1816" s="1015" t="e">
        <v>#DIV/0!</v>
      </c>
      <c r="N1816">
        <v>0</v>
      </c>
      <c r="O1816">
        <v>0</v>
      </c>
      <c r="P1816" t="e">
        <v>#DIV/0!</v>
      </c>
      <c r="R1816">
        <v>0</v>
      </c>
      <c r="S1816">
        <v>0</v>
      </c>
    </row>
    <row r="1817" spans="1:19">
      <c r="A1817">
        <v>16</v>
      </c>
      <c r="B1817" t="s">
        <v>474</v>
      </c>
      <c r="C1817" t="s">
        <v>148</v>
      </c>
      <c r="D1817" t="s">
        <v>112</v>
      </c>
      <c r="E1817" t="s">
        <v>225</v>
      </c>
      <c r="F1817">
        <v>0</v>
      </c>
      <c r="G1817">
        <v>1</v>
      </c>
      <c r="H1817" t="s">
        <v>134</v>
      </c>
      <c r="I1817">
        <v>0</v>
      </c>
      <c r="J1817">
        <v>0</v>
      </c>
      <c r="K1817">
        <v>0</v>
      </c>
      <c r="L1817" s="1015" t="e">
        <v>#DIV/0!</v>
      </c>
      <c r="M1817" s="1015" t="e">
        <v>#DIV/0!</v>
      </c>
      <c r="N1817">
        <v>0</v>
      </c>
      <c r="O1817">
        <v>0</v>
      </c>
      <c r="P1817" t="e">
        <v>#DIV/0!</v>
      </c>
      <c r="R1817">
        <v>0</v>
      </c>
      <c r="S1817">
        <v>0</v>
      </c>
    </row>
    <row r="1818" spans="1:19">
      <c r="A1818">
        <v>17</v>
      </c>
      <c r="B1818" t="s">
        <v>475</v>
      </c>
      <c r="C1818" t="s">
        <v>148</v>
      </c>
      <c r="D1818" t="s">
        <v>112</v>
      </c>
      <c r="E1818" t="s">
        <v>225</v>
      </c>
      <c r="F1818">
        <v>0</v>
      </c>
      <c r="G1818">
        <v>1</v>
      </c>
      <c r="H1818" t="s">
        <v>134</v>
      </c>
      <c r="I1818">
        <v>0</v>
      </c>
      <c r="J1818">
        <v>0</v>
      </c>
      <c r="K1818">
        <v>0</v>
      </c>
      <c r="L1818" s="1015" t="e">
        <v>#DIV/0!</v>
      </c>
      <c r="M1818" s="1015" t="e">
        <v>#DIV/0!</v>
      </c>
      <c r="N1818">
        <v>0</v>
      </c>
      <c r="O1818">
        <v>0</v>
      </c>
      <c r="P1818" t="e">
        <v>#DIV/0!</v>
      </c>
      <c r="R1818">
        <v>0</v>
      </c>
      <c r="S1818">
        <v>0</v>
      </c>
    </row>
    <row r="1819" spans="1:19">
      <c r="A1819">
        <v>18</v>
      </c>
      <c r="B1819" t="s">
        <v>476</v>
      </c>
      <c r="C1819" t="s">
        <v>148</v>
      </c>
      <c r="D1819" t="s">
        <v>112</v>
      </c>
      <c r="E1819" t="s">
        <v>225</v>
      </c>
      <c r="F1819">
        <v>0</v>
      </c>
      <c r="G1819">
        <v>1</v>
      </c>
      <c r="H1819" t="s">
        <v>134</v>
      </c>
      <c r="I1819">
        <v>0</v>
      </c>
      <c r="J1819">
        <v>0</v>
      </c>
      <c r="K1819">
        <v>0</v>
      </c>
      <c r="L1819" s="1015" t="e">
        <v>#DIV/0!</v>
      </c>
      <c r="M1819" s="1015" t="e">
        <v>#DIV/0!</v>
      </c>
      <c r="N1819">
        <v>0</v>
      </c>
      <c r="O1819">
        <v>0</v>
      </c>
      <c r="P1819" t="e">
        <v>#DIV/0!</v>
      </c>
      <c r="R1819">
        <v>0</v>
      </c>
      <c r="S1819">
        <v>0</v>
      </c>
    </row>
    <row r="1820" spans="1:19">
      <c r="A1820">
        <v>19</v>
      </c>
      <c r="B1820" t="s">
        <v>477</v>
      </c>
      <c r="C1820" t="s">
        <v>148</v>
      </c>
      <c r="D1820" t="s">
        <v>112</v>
      </c>
      <c r="E1820" t="s">
        <v>225</v>
      </c>
      <c r="F1820">
        <v>0</v>
      </c>
      <c r="G1820">
        <v>1</v>
      </c>
      <c r="H1820" t="s">
        <v>134</v>
      </c>
      <c r="I1820">
        <v>0</v>
      </c>
      <c r="J1820">
        <v>0</v>
      </c>
      <c r="K1820">
        <v>0</v>
      </c>
      <c r="L1820" s="1015" t="e">
        <v>#DIV/0!</v>
      </c>
      <c r="M1820" s="1015" t="e">
        <v>#DIV/0!</v>
      </c>
      <c r="N1820">
        <v>0</v>
      </c>
      <c r="O1820">
        <v>0</v>
      </c>
      <c r="P1820" t="e">
        <v>#DIV/0!</v>
      </c>
      <c r="R1820">
        <v>0</v>
      </c>
      <c r="S1820">
        <v>0</v>
      </c>
    </row>
    <row r="1821" spans="1:19">
      <c r="A1821">
        <v>20</v>
      </c>
      <c r="B1821" t="s">
        <v>478</v>
      </c>
      <c r="C1821" t="s">
        <v>148</v>
      </c>
      <c r="D1821" t="s">
        <v>112</v>
      </c>
      <c r="E1821" t="s">
        <v>225</v>
      </c>
      <c r="F1821">
        <v>0</v>
      </c>
      <c r="G1821">
        <v>1</v>
      </c>
      <c r="H1821" t="s">
        <v>134</v>
      </c>
      <c r="I1821">
        <v>0</v>
      </c>
      <c r="J1821">
        <v>0</v>
      </c>
      <c r="K1821">
        <v>0</v>
      </c>
      <c r="L1821" s="1015" t="e">
        <v>#DIV/0!</v>
      </c>
      <c r="M1821" s="1015" t="e">
        <v>#DIV/0!</v>
      </c>
      <c r="N1821">
        <v>0</v>
      </c>
      <c r="O1821">
        <v>0</v>
      </c>
      <c r="P1821" t="e">
        <v>#DIV/0!</v>
      </c>
      <c r="R1821">
        <v>0</v>
      </c>
      <c r="S1821">
        <v>0</v>
      </c>
    </row>
    <row r="1822" spans="1:19">
      <c r="A1822">
        <v>21</v>
      </c>
      <c r="B1822" t="s">
        <v>479</v>
      </c>
      <c r="C1822" t="s">
        <v>148</v>
      </c>
      <c r="D1822" t="s">
        <v>112</v>
      </c>
      <c r="E1822" t="s">
        <v>225</v>
      </c>
      <c r="F1822">
        <v>0</v>
      </c>
      <c r="G1822">
        <v>1</v>
      </c>
      <c r="H1822" t="s">
        <v>134</v>
      </c>
      <c r="I1822">
        <v>0</v>
      </c>
      <c r="J1822">
        <v>0</v>
      </c>
      <c r="K1822">
        <v>0</v>
      </c>
      <c r="L1822" s="1015" t="e">
        <v>#DIV/0!</v>
      </c>
      <c r="M1822" s="1015" t="e">
        <v>#DIV/0!</v>
      </c>
      <c r="N1822">
        <v>0</v>
      </c>
      <c r="O1822">
        <v>0</v>
      </c>
      <c r="P1822" t="e">
        <v>#DIV/0!</v>
      </c>
      <c r="R1822">
        <v>0</v>
      </c>
      <c r="S1822">
        <v>0</v>
      </c>
    </row>
    <row r="1823" spans="1:19">
      <c r="A1823">
        <v>1</v>
      </c>
      <c r="B1823" t="s">
        <v>459</v>
      </c>
      <c r="C1823" t="s">
        <v>148</v>
      </c>
      <c r="D1823" t="s">
        <v>112</v>
      </c>
      <c r="E1823" t="s">
        <v>225</v>
      </c>
      <c r="F1823">
        <v>0</v>
      </c>
      <c r="G1823">
        <v>2</v>
      </c>
      <c r="H1823" t="s">
        <v>135</v>
      </c>
      <c r="I1823">
        <v>0</v>
      </c>
      <c r="J1823">
        <v>0</v>
      </c>
      <c r="K1823">
        <v>0</v>
      </c>
      <c r="L1823" s="1015" t="e">
        <v>#DIV/0!</v>
      </c>
      <c r="M1823" s="1015" t="e">
        <v>#DIV/0!</v>
      </c>
      <c r="N1823">
        <v>0</v>
      </c>
      <c r="O1823">
        <v>0</v>
      </c>
      <c r="P1823" t="e">
        <v>#DIV/0!</v>
      </c>
      <c r="R1823">
        <v>0</v>
      </c>
      <c r="S1823">
        <v>0</v>
      </c>
    </row>
    <row r="1824" spans="1:19">
      <c r="A1824">
        <v>2</v>
      </c>
      <c r="B1824" t="s">
        <v>460</v>
      </c>
      <c r="C1824" t="s">
        <v>148</v>
      </c>
      <c r="D1824" t="s">
        <v>112</v>
      </c>
      <c r="E1824" t="s">
        <v>225</v>
      </c>
      <c r="F1824">
        <v>0</v>
      </c>
      <c r="G1824">
        <v>2</v>
      </c>
      <c r="H1824" t="s">
        <v>135</v>
      </c>
      <c r="I1824">
        <v>0</v>
      </c>
      <c r="J1824">
        <v>0</v>
      </c>
      <c r="K1824">
        <v>0</v>
      </c>
      <c r="L1824" s="1015" t="e">
        <v>#DIV/0!</v>
      </c>
      <c r="M1824" s="1015" t="e">
        <v>#DIV/0!</v>
      </c>
      <c r="N1824">
        <v>0</v>
      </c>
      <c r="O1824">
        <v>0</v>
      </c>
      <c r="P1824" t="e">
        <v>#DIV/0!</v>
      </c>
      <c r="R1824">
        <v>0</v>
      </c>
      <c r="S1824">
        <v>0</v>
      </c>
    </row>
    <row r="1825" spans="1:19">
      <c r="A1825">
        <v>3</v>
      </c>
      <c r="B1825" t="s">
        <v>461</v>
      </c>
      <c r="C1825" t="s">
        <v>148</v>
      </c>
      <c r="D1825" t="s">
        <v>112</v>
      </c>
      <c r="E1825" t="s">
        <v>225</v>
      </c>
      <c r="F1825">
        <v>0</v>
      </c>
      <c r="G1825">
        <v>2</v>
      </c>
      <c r="H1825" t="s">
        <v>135</v>
      </c>
      <c r="I1825">
        <v>0</v>
      </c>
      <c r="J1825">
        <v>0</v>
      </c>
      <c r="K1825">
        <v>0</v>
      </c>
      <c r="L1825" s="1015" t="e">
        <v>#DIV/0!</v>
      </c>
      <c r="M1825" s="1015" t="e">
        <v>#DIV/0!</v>
      </c>
      <c r="N1825">
        <v>0</v>
      </c>
      <c r="O1825">
        <v>0</v>
      </c>
      <c r="P1825" t="e">
        <v>#DIV/0!</v>
      </c>
      <c r="R1825">
        <v>0</v>
      </c>
      <c r="S1825">
        <v>0</v>
      </c>
    </row>
    <row r="1826" spans="1:19">
      <c r="A1826">
        <v>4</v>
      </c>
      <c r="B1826" t="s">
        <v>462</v>
      </c>
      <c r="C1826" t="s">
        <v>148</v>
      </c>
      <c r="D1826" t="s">
        <v>112</v>
      </c>
      <c r="E1826" t="s">
        <v>225</v>
      </c>
      <c r="F1826">
        <v>0</v>
      </c>
      <c r="G1826">
        <v>2</v>
      </c>
      <c r="H1826" t="s">
        <v>135</v>
      </c>
      <c r="I1826">
        <v>0</v>
      </c>
      <c r="J1826">
        <v>0</v>
      </c>
      <c r="K1826">
        <v>0</v>
      </c>
      <c r="L1826" s="1015" t="e">
        <v>#DIV/0!</v>
      </c>
      <c r="M1826" s="1015" t="e">
        <v>#DIV/0!</v>
      </c>
      <c r="N1826">
        <v>0</v>
      </c>
      <c r="O1826">
        <v>0</v>
      </c>
      <c r="P1826" t="e">
        <v>#DIV/0!</v>
      </c>
      <c r="R1826">
        <v>0</v>
      </c>
      <c r="S1826">
        <v>0</v>
      </c>
    </row>
    <row r="1827" spans="1:19">
      <c r="A1827">
        <v>5</v>
      </c>
      <c r="B1827" t="s">
        <v>463</v>
      </c>
      <c r="C1827" t="s">
        <v>148</v>
      </c>
      <c r="D1827" t="s">
        <v>112</v>
      </c>
      <c r="E1827" t="s">
        <v>225</v>
      </c>
      <c r="F1827">
        <v>0</v>
      </c>
      <c r="G1827">
        <v>2</v>
      </c>
      <c r="H1827" t="s">
        <v>135</v>
      </c>
      <c r="I1827">
        <v>0</v>
      </c>
      <c r="J1827">
        <v>0</v>
      </c>
      <c r="K1827">
        <v>0</v>
      </c>
      <c r="L1827" s="1015" t="e">
        <v>#DIV/0!</v>
      </c>
      <c r="M1827" s="1015" t="e">
        <v>#DIV/0!</v>
      </c>
      <c r="N1827">
        <v>0</v>
      </c>
      <c r="O1827">
        <v>0</v>
      </c>
      <c r="P1827" t="e">
        <v>#DIV/0!</v>
      </c>
      <c r="R1827">
        <v>0</v>
      </c>
      <c r="S1827">
        <v>0</v>
      </c>
    </row>
    <row r="1828" spans="1:19">
      <c r="A1828">
        <v>6</v>
      </c>
      <c r="B1828" t="s">
        <v>464</v>
      </c>
      <c r="C1828" t="s">
        <v>148</v>
      </c>
      <c r="D1828" t="s">
        <v>112</v>
      </c>
      <c r="E1828" t="s">
        <v>225</v>
      </c>
      <c r="F1828">
        <v>0</v>
      </c>
      <c r="G1828">
        <v>2</v>
      </c>
      <c r="H1828" t="s">
        <v>135</v>
      </c>
      <c r="I1828">
        <v>0</v>
      </c>
      <c r="J1828">
        <v>0</v>
      </c>
      <c r="K1828">
        <v>0</v>
      </c>
      <c r="L1828" s="1015" t="e">
        <v>#DIV/0!</v>
      </c>
      <c r="M1828" s="1015" t="e">
        <v>#DIV/0!</v>
      </c>
      <c r="N1828">
        <v>0</v>
      </c>
      <c r="O1828">
        <v>0</v>
      </c>
      <c r="P1828" t="e">
        <v>#DIV/0!</v>
      </c>
      <c r="R1828">
        <v>0</v>
      </c>
      <c r="S1828">
        <v>0</v>
      </c>
    </row>
    <row r="1829" spans="1:19">
      <c r="A1829">
        <v>7</v>
      </c>
      <c r="B1829" t="s">
        <v>465</v>
      </c>
      <c r="C1829" t="s">
        <v>148</v>
      </c>
      <c r="D1829" t="s">
        <v>112</v>
      </c>
      <c r="E1829" t="s">
        <v>225</v>
      </c>
      <c r="F1829">
        <v>0</v>
      </c>
      <c r="G1829">
        <v>2</v>
      </c>
      <c r="H1829" t="s">
        <v>135</v>
      </c>
      <c r="I1829">
        <v>0</v>
      </c>
      <c r="J1829">
        <v>0</v>
      </c>
      <c r="K1829">
        <v>0</v>
      </c>
      <c r="L1829" s="1015" t="e">
        <v>#DIV/0!</v>
      </c>
      <c r="M1829" s="1015" t="e">
        <v>#DIV/0!</v>
      </c>
      <c r="N1829">
        <v>0</v>
      </c>
      <c r="O1829">
        <v>0</v>
      </c>
      <c r="P1829" t="e">
        <v>#DIV/0!</v>
      </c>
      <c r="R1829">
        <v>0</v>
      </c>
      <c r="S1829">
        <v>0</v>
      </c>
    </row>
    <row r="1830" spans="1:19">
      <c r="A1830">
        <v>8</v>
      </c>
      <c r="B1830" t="s">
        <v>466</v>
      </c>
      <c r="C1830" t="s">
        <v>148</v>
      </c>
      <c r="D1830" t="s">
        <v>112</v>
      </c>
      <c r="E1830" t="s">
        <v>225</v>
      </c>
      <c r="F1830">
        <v>0</v>
      </c>
      <c r="G1830">
        <v>2</v>
      </c>
      <c r="H1830" t="s">
        <v>135</v>
      </c>
      <c r="I1830">
        <v>0</v>
      </c>
      <c r="J1830">
        <v>0</v>
      </c>
      <c r="K1830">
        <v>0</v>
      </c>
      <c r="L1830" s="1015" t="e">
        <v>#DIV/0!</v>
      </c>
      <c r="M1830" s="1015" t="e">
        <v>#DIV/0!</v>
      </c>
      <c r="N1830">
        <v>0</v>
      </c>
      <c r="O1830">
        <v>0</v>
      </c>
      <c r="P1830" t="e">
        <v>#DIV/0!</v>
      </c>
      <c r="R1830">
        <v>0</v>
      </c>
      <c r="S1830">
        <v>0</v>
      </c>
    </row>
    <row r="1831" spans="1:19">
      <c r="A1831">
        <v>9</v>
      </c>
      <c r="B1831" t="s">
        <v>467</v>
      </c>
      <c r="C1831" t="s">
        <v>148</v>
      </c>
      <c r="D1831" t="s">
        <v>112</v>
      </c>
      <c r="E1831" t="s">
        <v>225</v>
      </c>
      <c r="F1831">
        <v>0</v>
      </c>
      <c r="G1831">
        <v>2</v>
      </c>
      <c r="H1831" t="s">
        <v>135</v>
      </c>
      <c r="I1831">
        <v>0</v>
      </c>
      <c r="J1831">
        <v>0</v>
      </c>
      <c r="K1831">
        <v>0</v>
      </c>
      <c r="L1831" s="1015" t="e">
        <v>#DIV/0!</v>
      </c>
      <c r="M1831" s="1015" t="e">
        <v>#DIV/0!</v>
      </c>
      <c r="N1831">
        <v>0</v>
      </c>
      <c r="O1831">
        <v>0</v>
      </c>
      <c r="P1831" t="e">
        <v>#DIV/0!</v>
      </c>
      <c r="R1831">
        <v>0</v>
      </c>
      <c r="S1831">
        <v>0</v>
      </c>
    </row>
    <row r="1832" spans="1:19">
      <c r="A1832">
        <v>10</v>
      </c>
      <c r="B1832" t="s">
        <v>468</v>
      </c>
      <c r="C1832" t="s">
        <v>148</v>
      </c>
      <c r="D1832" t="s">
        <v>112</v>
      </c>
      <c r="E1832" t="s">
        <v>225</v>
      </c>
      <c r="F1832">
        <v>0</v>
      </c>
      <c r="G1832">
        <v>2</v>
      </c>
      <c r="H1832" t="s">
        <v>135</v>
      </c>
      <c r="I1832">
        <v>0</v>
      </c>
      <c r="J1832">
        <v>0</v>
      </c>
      <c r="K1832">
        <v>0</v>
      </c>
      <c r="L1832" s="1015" t="e">
        <v>#DIV/0!</v>
      </c>
      <c r="M1832" s="1015" t="e">
        <v>#DIV/0!</v>
      </c>
      <c r="N1832">
        <v>0</v>
      </c>
      <c r="O1832">
        <v>0</v>
      </c>
      <c r="P1832" t="e">
        <v>#DIV/0!</v>
      </c>
      <c r="R1832">
        <v>0</v>
      </c>
      <c r="S1832">
        <v>0</v>
      </c>
    </row>
    <row r="1833" spans="1:19">
      <c r="A1833">
        <v>11</v>
      </c>
      <c r="B1833" t="s">
        <v>469</v>
      </c>
      <c r="C1833" t="s">
        <v>148</v>
      </c>
      <c r="D1833" t="s">
        <v>112</v>
      </c>
      <c r="E1833" t="s">
        <v>225</v>
      </c>
      <c r="F1833">
        <v>0</v>
      </c>
      <c r="G1833">
        <v>2</v>
      </c>
      <c r="H1833" t="s">
        <v>135</v>
      </c>
      <c r="I1833">
        <v>0</v>
      </c>
      <c r="J1833">
        <v>0</v>
      </c>
      <c r="K1833">
        <v>0</v>
      </c>
      <c r="L1833" s="1015" t="e">
        <v>#DIV/0!</v>
      </c>
      <c r="M1833" s="1015" t="e">
        <v>#DIV/0!</v>
      </c>
      <c r="N1833">
        <v>0</v>
      </c>
      <c r="O1833">
        <v>0</v>
      </c>
      <c r="P1833" t="e">
        <v>#DIV/0!</v>
      </c>
      <c r="R1833">
        <v>0</v>
      </c>
      <c r="S1833">
        <v>0</v>
      </c>
    </row>
    <row r="1834" spans="1:19">
      <c r="A1834">
        <v>12</v>
      </c>
      <c r="B1834" t="s">
        <v>470</v>
      </c>
      <c r="C1834" t="s">
        <v>148</v>
      </c>
      <c r="D1834" t="s">
        <v>112</v>
      </c>
      <c r="E1834" t="s">
        <v>225</v>
      </c>
      <c r="F1834">
        <v>0</v>
      </c>
      <c r="G1834">
        <v>2</v>
      </c>
      <c r="H1834" t="s">
        <v>135</v>
      </c>
      <c r="I1834">
        <v>0</v>
      </c>
      <c r="J1834">
        <v>0</v>
      </c>
      <c r="K1834">
        <v>0</v>
      </c>
      <c r="L1834" s="1015" t="e">
        <v>#DIV/0!</v>
      </c>
      <c r="M1834" s="1015" t="e">
        <v>#DIV/0!</v>
      </c>
      <c r="N1834">
        <v>0</v>
      </c>
      <c r="O1834">
        <v>0</v>
      </c>
      <c r="P1834" t="e">
        <v>#DIV/0!</v>
      </c>
      <c r="R1834">
        <v>0</v>
      </c>
      <c r="S1834">
        <v>0</v>
      </c>
    </row>
    <row r="1835" spans="1:19">
      <c r="A1835">
        <v>13</v>
      </c>
      <c r="B1835" t="s">
        <v>471</v>
      </c>
      <c r="C1835" t="s">
        <v>148</v>
      </c>
      <c r="D1835" t="s">
        <v>112</v>
      </c>
      <c r="E1835" t="s">
        <v>225</v>
      </c>
      <c r="F1835">
        <v>0</v>
      </c>
      <c r="G1835">
        <v>2</v>
      </c>
      <c r="H1835" t="s">
        <v>135</v>
      </c>
      <c r="I1835">
        <v>0</v>
      </c>
      <c r="J1835">
        <v>0</v>
      </c>
      <c r="K1835">
        <v>0</v>
      </c>
      <c r="L1835" s="1015" t="e">
        <v>#DIV/0!</v>
      </c>
      <c r="M1835" s="1015" t="e">
        <v>#DIV/0!</v>
      </c>
      <c r="N1835">
        <v>0</v>
      </c>
      <c r="O1835">
        <v>0</v>
      </c>
      <c r="P1835" t="e">
        <v>#DIV/0!</v>
      </c>
      <c r="R1835">
        <v>0</v>
      </c>
      <c r="S1835">
        <v>0</v>
      </c>
    </row>
    <row r="1836" spans="1:19">
      <c r="A1836">
        <v>14</v>
      </c>
      <c r="B1836" t="s">
        <v>472</v>
      </c>
      <c r="C1836" t="s">
        <v>148</v>
      </c>
      <c r="D1836" t="s">
        <v>112</v>
      </c>
      <c r="E1836" t="s">
        <v>225</v>
      </c>
      <c r="F1836">
        <v>0</v>
      </c>
      <c r="G1836">
        <v>2</v>
      </c>
      <c r="H1836" t="s">
        <v>135</v>
      </c>
      <c r="I1836">
        <v>0</v>
      </c>
      <c r="J1836">
        <v>0</v>
      </c>
      <c r="K1836">
        <v>0</v>
      </c>
      <c r="L1836" s="1015" t="e">
        <v>#DIV/0!</v>
      </c>
      <c r="M1836" s="1015" t="e">
        <v>#DIV/0!</v>
      </c>
      <c r="N1836">
        <v>0</v>
      </c>
      <c r="O1836">
        <v>0</v>
      </c>
      <c r="P1836" t="e">
        <v>#DIV/0!</v>
      </c>
      <c r="R1836">
        <v>0</v>
      </c>
      <c r="S1836">
        <v>0</v>
      </c>
    </row>
    <row r="1837" spans="1:19">
      <c r="A1837">
        <v>15</v>
      </c>
      <c r="B1837" t="s">
        <v>473</v>
      </c>
      <c r="C1837" t="s">
        <v>148</v>
      </c>
      <c r="D1837" t="s">
        <v>112</v>
      </c>
      <c r="E1837" t="s">
        <v>225</v>
      </c>
      <c r="F1837">
        <v>0</v>
      </c>
      <c r="G1837">
        <v>2</v>
      </c>
      <c r="H1837" t="s">
        <v>135</v>
      </c>
      <c r="I1837">
        <v>0</v>
      </c>
      <c r="J1837">
        <v>0</v>
      </c>
      <c r="K1837">
        <v>0</v>
      </c>
      <c r="L1837" s="1015" t="e">
        <v>#DIV/0!</v>
      </c>
      <c r="M1837" s="1015" t="e">
        <v>#DIV/0!</v>
      </c>
      <c r="N1837">
        <v>0</v>
      </c>
      <c r="O1837">
        <v>0</v>
      </c>
      <c r="P1837" t="e">
        <v>#DIV/0!</v>
      </c>
      <c r="R1837">
        <v>0</v>
      </c>
      <c r="S1837">
        <v>0</v>
      </c>
    </row>
    <row r="1838" spans="1:19">
      <c r="A1838">
        <v>16</v>
      </c>
      <c r="B1838" t="s">
        <v>474</v>
      </c>
      <c r="C1838" t="s">
        <v>148</v>
      </c>
      <c r="D1838" t="s">
        <v>112</v>
      </c>
      <c r="E1838" t="s">
        <v>225</v>
      </c>
      <c r="F1838">
        <v>0</v>
      </c>
      <c r="G1838">
        <v>2</v>
      </c>
      <c r="H1838" t="s">
        <v>135</v>
      </c>
      <c r="I1838">
        <v>0</v>
      </c>
      <c r="J1838">
        <v>0</v>
      </c>
      <c r="K1838">
        <v>0</v>
      </c>
      <c r="L1838" s="1015" t="e">
        <v>#DIV/0!</v>
      </c>
      <c r="M1838" s="1015" t="e">
        <v>#DIV/0!</v>
      </c>
      <c r="N1838">
        <v>0</v>
      </c>
      <c r="O1838">
        <v>0</v>
      </c>
      <c r="P1838" t="e">
        <v>#DIV/0!</v>
      </c>
      <c r="R1838">
        <v>0</v>
      </c>
      <c r="S1838">
        <v>0</v>
      </c>
    </row>
    <row r="1839" spans="1:19">
      <c r="A1839">
        <v>17</v>
      </c>
      <c r="B1839" t="s">
        <v>475</v>
      </c>
      <c r="C1839" t="s">
        <v>148</v>
      </c>
      <c r="D1839" t="s">
        <v>112</v>
      </c>
      <c r="E1839" t="s">
        <v>225</v>
      </c>
      <c r="F1839">
        <v>0</v>
      </c>
      <c r="G1839">
        <v>2</v>
      </c>
      <c r="H1839" t="s">
        <v>135</v>
      </c>
      <c r="I1839">
        <v>0</v>
      </c>
      <c r="J1839">
        <v>0</v>
      </c>
      <c r="K1839">
        <v>0</v>
      </c>
      <c r="L1839" s="1015" t="e">
        <v>#DIV/0!</v>
      </c>
      <c r="M1839" s="1015" t="e">
        <v>#DIV/0!</v>
      </c>
      <c r="N1839">
        <v>0</v>
      </c>
      <c r="O1839">
        <v>0</v>
      </c>
      <c r="P1839" t="e">
        <v>#DIV/0!</v>
      </c>
      <c r="R1839">
        <v>0</v>
      </c>
      <c r="S1839">
        <v>0</v>
      </c>
    </row>
    <row r="1840" spans="1:19">
      <c r="A1840">
        <v>18</v>
      </c>
      <c r="B1840" t="s">
        <v>476</v>
      </c>
      <c r="C1840" t="s">
        <v>148</v>
      </c>
      <c r="D1840" t="s">
        <v>112</v>
      </c>
      <c r="E1840" t="s">
        <v>225</v>
      </c>
      <c r="F1840">
        <v>0</v>
      </c>
      <c r="G1840">
        <v>2</v>
      </c>
      <c r="H1840" t="s">
        <v>135</v>
      </c>
      <c r="I1840">
        <v>0</v>
      </c>
      <c r="J1840">
        <v>0</v>
      </c>
      <c r="K1840">
        <v>0</v>
      </c>
      <c r="L1840" s="1015" t="e">
        <v>#DIV/0!</v>
      </c>
      <c r="M1840" s="1015" t="e">
        <v>#DIV/0!</v>
      </c>
      <c r="N1840">
        <v>0</v>
      </c>
      <c r="O1840">
        <v>0</v>
      </c>
      <c r="P1840" t="e">
        <v>#DIV/0!</v>
      </c>
      <c r="R1840">
        <v>0</v>
      </c>
      <c r="S1840">
        <v>0</v>
      </c>
    </row>
    <row r="1841" spans="1:19">
      <c r="A1841">
        <v>19</v>
      </c>
      <c r="B1841" t="s">
        <v>477</v>
      </c>
      <c r="C1841" t="s">
        <v>148</v>
      </c>
      <c r="D1841" t="s">
        <v>112</v>
      </c>
      <c r="E1841" t="s">
        <v>225</v>
      </c>
      <c r="F1841">
        <v>0</v>
      </c>
      <c r="G1841">
        <v>2</v>
      </c>
      <c r="H1841" t="s">
        <v>135</v>
      </c>
      <c r="I1841">
        <v>0</v>
      </c>
      <c r="J1841">
        <v>0</v>
      </c>
      <c r="K1841">
        <v>0</v>
      </c>
      <c r="L1841" s="1015" t="e">
        <v>#DIV/0!</v>
      </c>
      <c r="M1841" s="1015" t="e">
        <v>#DIV/0!</v>
      </c>
      <c r="N1841">
        <v>0</v>
      </c>
      <c r="O1841">
        <v>0</v>
      </c>
      <c r="P1841" t="e">
        <v>#DIV/0!</v>
      </c>
      <c r="R1841">
        <v>0</v>
      </c>
      <c r="S1841">
        <v>0</v>
      </c>
    </row>
    <row r="1842" spans="1:19">
      <c r="A1842">
        <v>20</v>
      </c>
      <c r="B1842" t="s">
        <v>478</v>
      </c>
      <c r="C1842" t="s">
        <v>148</v>
      </c>
      <c r="D1842" t="s">
        <v>112</v>
      </c>
      <c r="E1842" t="s">
        <v>225</v>
      </c>
      <c r="F1842">
        <v>0</v>
      </c>
      <c r="G1842">
        <v>2</v>
      </c>
      <c r="H1842" t="s">
        <v>135</v>
      </c>
      <c r="I1842">
        <v>0</v>
      </c>
      <c r="J1842">
        <v>0</v>
      </c>
      <c r="K1842">
        <v>0</v>
      </c>
      <c r="L1842" s="1015" t="e">
        <v>#DIV/0!</v>
      </c>
      <c r="M1842" s="1015" t="e">
        <v>#DIV/0!</v>
      </c>
      <c r="N1842">
        <v>0</v>
      </c>
      <c r="O1842">
        <v>0</v>
      </c>
      <c r="P1842" t="e">
        <v>#DIV/0!</v>
      </c>
      <c r="R1842">
        <v>0</v>
      </c>
      <c r="S1842">
        <v>0</v>
      </c>
    </row>
    <row r="1843" spans="1:19">
      <c r="A1843">
        <v>21</v>
      </c>
      <c r="B1843" t="s">
        <v>479</v>
      </c>
      <c r="C1843" t="s">
        <v>148</v>
      </c>
      <c r="D1843" t="s">
        <v>112</v>
      </c>
      <c r="E1843" t="s">
        <v>225</v>
      </c>
      <c r="F1843">
        <v>0</v>
      </c>
      <c r="G1843">
        <v>2</v>
      </c>
      <c r="H1843" t="s">
        <v>135</v>
      </c>
      <c r="I1843">
        <v>0</v>
      </c>
      <c r="J1843">
        <v>0</v>
      </c>
      <c r="K1843">
        <v>0</v>
      </c>
      <c r="L1843" s="1015" t="e">
        <v>#DIV/0!</v>
      </c>
      <c r="M1843" s="1015" t="e">
        <v>#DIV/0!</v>
      </c>
      <c r="N1843">
        <v>0</v>
      </c>
      <c r="O1843">
        <v>0</v>
      </c>
      <c r="P1843" t="e">
        <v>#DIV/0!</v>
      </c>
      <c r="R1843">
        <v>0</v>
      </c>
      <c r="S1843">
        <v>0</v>
      </c>
    </row>
    <row r="1844" spans="1:19">
      <c r="A1844">
        <v>1</v>
      </c>
      <c r="B1844" t="s">
        <v>459</v>
      </c>
      <c r="C1844" t="s">
        <v>148</v>
      </c>
      <c r="D1844" t="s">
        <v>112</v>
      </c>
      <c r="E1844" t="s">
        <v>225</v>
      </c>
      <c r="F1844">
        <v>0</v>
      </c>
      <c r="G1844">
        <v>3</v>
      </c>
      <c r="H1844" t="s">
        <v>136</v>
      </c>
      <c r="I1844">
        <v>0</v>
      </c>
      <c r="J1844">
        <v>0</v>
      </c>
      <c r="K1844">
        <v>0</v>
      </c>
      <c r="L1844" s="1015" t="e">
        <v>#DIV/0!</v>
      </c>
      <c r="M1844" s="1015" t="e">
        <v>#DIV/0!</v>
      </c>
      <c r="N1844">
        <v>0</v>
      </c>
      <c r="O1844">
        <v>0</v>
      </c>
      <c r="P1844" t="e">
        <v>#DIV/0!</v>
      </c>
      <c r="R1844">
        <v>0</v>
      </c>
      <c r="S1844">
        <v>0</v>
      </c>
    </row>
    <row r="1845" spans="1:19">
      <c r="A1845">
        <v>2</v>
      </c>
      <c r="B1845" t="s">
        <v>460</v>
      </c>
      <c r="C1845" t="s">
        <v>148</v>
      </c>
      <c r="D1845" t="s">
        <v>112</v>
      </c>
      <c r="E1845" t="s">
        <v>225</v>
      </c>
      <c r="F1845">
        <v>0</v>
      </c>
      <c r="G1845">
        <v>3</v>
      </c>
      <c r="H1845" t="s">
        <v>136</v>
      </c>
      <c r="I1845">
        <v>0</v>
      </c>
      <c r="J1845">
        <v>0</v>
      </c>
      <c r="K1845">
        <v>0</v>
      </c>
      <c r="L1845" s="1015" t="e">
        <v>#DIV/0!</v>
      </c>
      <c r="M1845" s="1015" t="e">
        <v>#DIV/0!</v>
      </c>
      <c r="N1845">
        <v>0</v>
      </c>
      <c r="O1845">
        <v>0</v>
      </c>
      <c r="P1845" t="e">
        <v>#DIV/0!</v>
      </c>
      <c r="R1845">
        <v>0</v>
      </c>
      <c r="S1845">
        <v>0</v>
      </c>
    </row>
    <row r="1846" spans="1:19">
      <c r="A1846">
        <v>3</v>
      </c>
      <c r="B1846" t="s">
        <v>461</v>
      </c>
      <c r="C1846" t="s">
        <v>148</v>
      </c>
      <c r="D1846" t="s">
        <v>112</v>
      </c>
      <c r="E1846" t="s">
        <v>225</v>
      </c>
      <c r="F1846">
        <v>0</v>
      </c>
      <c r="G1846">
        <v>3</v>
      </c>
      <c r="H1846" t="s">
        <v>136</v>
      </c>
      <c r="I1846">
        <v>0</v>
      </c>
      <c r="J1846">
        <v>0</v>
      </c>
      <c r="K1846">
        <v>0</v>
      </c>
      <c r="L1846" s="1015" t="e">
        <v>#DIV/0!</v>
      </c>
      <c r="M1846" s="1015" t="e">
        <v>#DIV/0!</v>
      </c>
      <c r="N1846">
        <v>0</v>
      </c>
      <c r="O1846">
        <v>0</v>
      </c>
      <c r="P1846" t="e">
        <v>#DIV/0!</v>
      </c>
      <c r="R1846">
        <v>0</v>
      </c>
      <c r="S1846">
        <v>0</v>
      </c>
    </row>
    <row r="1847" spans="1:19">
      <c r="A1847">
        <v>4</v>
      </c>
      <c r="B1847" t="s">
        <v>462</v>
      </c>
      <c r="C1847" t="s">
        <v>148</v>
      </c>
      <c r="D1847" t="s">
        <v>112</v>
      </c>
      <c r="E1847" t="s">
        <v>225</v>
      </c>
      <c r="F1847">
        <v>0</v>
      </c>
      <c r="G1847">
        <v>3</v>
      </c>
      <c r="H1847" t="s">
        <v>136</v>
      </c>
      <c r="I1847">
        <v>0</v>
      </c>
      <c r="J1847">
        <v>0</v>
      </c>
      <c r="K1847">
        <v>0</v>
      </c>
      <c r="L1847" s="1015" t="e">
        <v>#DIV/0!</v>
      </c>
      <c r="M1847" s="1015" t="e">
        <v>#DIV/0!</v>
      </c>
      <c r="N1847">
        <v>0</v>
      </c>
      <c r="O1847">
        <v>0</v>
      </c>
      <c r="P1847" t="e">
        <v>#DIV/0!</v>
      </c>
      <c r="R1847">
        <v>0</v>
      </c>
      <c r="S1847">
        <v>0</v>
      </c>
    </row>
    <row r="1848" spans="1:19">
      <c r="A1848">
        <v>5</v>
      </c>
      <c r="B1848" t="s">
        <v>463</v>
      </c>
      <c r="C1848" t="s">
        <v>148</v>
      </c>
      <c r="D1848" t="s">
        <v>112</v>
      </c>
      <c r="E1848" t="s">
        <v>225</v>
      </c>
      <c r="F1848">
        <v>0</v>
      </c>
      <c r="G1848">
        <v>3</v>
      </c>
      <c r="H1848" t="s">
        <v>136</v>
      </c>
      <c r="I1848">
        <v>0</v>
      </c>
      <c r="J1848">
        <v>0</v>
      </c>
      <c r="K1848">
        <v>0</v>
      </c>
      <c r="L1848" s="1015" t="e">
        <v>#DIV/0!</v>
      </c>
      <c r="M1848" s="1015" t="e">
        <v>#DIV/0!</v>
      </c>
      <c r="N1848">
        <v>0</v>
      </c>
      <c r="O1848">
        <v>0</v>
      </c>
      <c r="P1848" t="e">
        <v>#DIV/0!</v>
      </c>
      <c r="R1848">
        <v>0</v>
      </c>
      <c r="S1848">
        <v>0</v>
      </c>
    </row>
    <row r="1849" spans="1:19">
      <c r="A1849">
        <v>6</v>
      </c>
      <c r="B1849" t="s">
        <v>464</v>
      </c>
      <c r="C1849" t="s">
        <v>148</v>
      </c>
      <c r="D1849" t="s">
        <v>112</v>
      </c>
      <c r="E1849" t="s">
        <v>225</v>
      </c>
      <c r="F1849">
        <v>0</v>
      </c>
      <c r="G1849">
        <v>3</v>
      </c>
      <c r="H1849" t="s">
        <v>136</v>
      </c>
      <c r="I1849">
        <v>0</v>
      </c>
      <c r="J1849">
        <v>0</v>
      </c>
      <c r="K1849">
        <v>0</v>
      </c>
      <c r="L1849" s="1015" t="e">
        <v>#DIV/0!</v>
      </c>
      <c r="M1849" s="1015" t="e">
        <v>#DIV/0!</v>
      </c>
      <c r="N1849">
        <v>0</v>
      </c>
      <c r="O1849">
        <v>0</v>
      </c>
      <c r="P1849" t="e">
        <v>#DIV/0!</v>
      </c>
      <c r="R1849">
        <v>0</v>
      </c>
      <c r="S1849">
        <v>0</v>
      </c>
    </row>
    <row r="1850" spans="1:19">
      <c r="A1850">
        <v>7</v>
      </c>
      <c r="B1850" t="s">
        <v>465</v>
      </c>
      <c r="C1850" t="s">
        <v>148</v>
      </c>
      <c r="D1850" t="s">
        <v>112</v>
      </c>
      <c r="E1850" t="s">
        <v>225</v>
      </c>
      <c r="F1850">
        <v>0</v>
      </c>
      <c r="G1850">
        <v>3</v>
      </c>
      <c r="H1850" t="s">
        <v>136</v>
      </c>
      <c r="I1850">
        <v>0</v>
      </c>
      <c r="J1850">
        <v>0</v>
      </c>
      <c r="K1850">
        <v>0</v>
      </c>
      <c r="L1850" s="1015" t="e">
        <v>#DIV/0!</v>
      </c>
      <c r="M1850" s="1015" t="e">
        <v>#DIV/0!</v>
      </c>
      <c r="N1850">
        <v>0</v>
      </c>
      <c r="O1850">
        <v>0</v>
      </c>
      <c r="P1850" t="e">
        <v>#DIV/0!</v>
      </c>
      <c r="R1850">
        <v>0</v>
      </c>
      <c r="S1850">
        <v>0</v>
      </c>
    </row>
    <row r="1851" spans="1:19">
      <c r="A1851">
        <v>8</v>
      </c>
      <c r="B1851" t="s">
        <v>466</v>
      </c>
      <c r="C1851" t="s">
        <v>148</v>
      </c>
      <c r="D1851" t="s">
        <v>112</v>
      </c>
      <c r="E1851" t="s">
        <v>225</v>
      </c>
      <c r="F1851">
        <v>0</v>
      </c>
      <c r="G1851">
        <v>3</v>
      </c>
      <c r="H1851" t="s">
        <v>136</v>
      </c>
      <c r="I1851">
        <v>0</v>
      </c>
      <c r="J1851">
        <v>0</v>
      </c>
      <c r="K1851">
        <v>0</v>
      </c>
      <c r="L1851" s="1015" t="e">
        <v>#DIV/0!</v>
      </c>
      <c r="M1851" s="1015" t="e">
        <v>#DIV/0!</v>
      </c>
      <c r="N1851">
        <v>0</v>
      </c>
      <c r="O1851">
        <v>0</v>
      </c>
      <c r="P1851" t="e">
        <v>#DIV/0!</v>
      </c>
      <c r="R1851">
        <v>0</v>
      </c>
      <c r="S1851">
        <v>0</v>
      </c>
    </row>
    <row r="1852" spans="1:19">
      <c r="A1852">
        <v>9</v>
      </c>
      <c r="B1852" t="s">
        <v>467</v>
      </c>
      <c r="C1852" t="s">
        <v>148</v>
      </c>
      <c r="D1852" t="s">
        <v>112</v>
      </c>
      <c r="E1852" t="s">
        <v>225</v>
      </c>
      <c r="F1852">
        <v>0</v>
      </c>
      <c r="G1852">
        <v>3</v>
      </c>
      <c r="H1852" t="s">
        <v>136</v>
      </c>
      <c r="I1852">
        <v>0</v>
      </c>
      <c r="J1852">
        <v>0</v>
      </c>
      <c r="K1852">
        <v>0</v>
      </c>
      <c r="L1852" s="1015" t="e">
        <v>#DIV/0!</v>
      </c>
      <c r="M1852" s="1015" t="e">
        <v>#DIV/0!</v>
      </c>
      <c r="N1852">
        <v>0</v>
      </c>
      <c r="O1852">
        <v>0</v>
      </c>
      <c r="P1852" t="e">
        <v>#DIV/0!</v>
      </c>
      <c r="R1852">
        <v>0</v>
      </c>
      <c r="S1852">
        <v>0</v>
      </c>
    </row>
    <row r="1853" spans="1:19">
      <c r="A1853">
        <v>10</v>
      </c>
      <c r="B1853" t="s">
        <v>468</v>
      </c>
      <c r="C1853" t="s">
        <v>148</v>
      </c>
      <c r="D1853" t="s">
        <v>112</v>
      </c>
      <c r="E1853" t="s">
        <v>225</v>
      </c>
      <c r="F1853">
        <v>0</v>
      </c>
      <c r="G1853">
        <v>3</v>
      </c>
      <c r="H1853" t="s">
        <v>136</v>
      </c>
      <c r="I1853">
        <v>0</v>
      </c>
      <c r="J1853">
        <v>0</v>
      </c>
      <c r="K1853">
        <v>0</v>
      </c>
      <c r="L1853" s="1015" t="e">
        <v>#DIV/0!</v>
      </c>
      <c r="M1853" s="1015" t="e">
        <v>#DIV/0!</v>
      </c>
      <c r="N1853">
        <v>0</v>
      </c>
      <c r="O1853">
        <v>0</v>
      </c>
      <c r="P1853" t="e">
        <v>#DIV/0!</v>
      </c>
      <c r="R1853">
        <v>0</v>
      </c>
      <c r="S1853">
        <v>0</v>
      </c>
    </row>
    <row r="1854" spans="1:19">
      <c r="A1854">
        <v>11</v>
      </c>
      <c r="B1854" t="s">
        <v>469</v>
      </c>
      <c r="C1854" t="s">
        <v>148</v>
      </c>
      <c r="D1854" t="s">
        <v>112</v>
      </c>
      <c r="E1854" t="s">
        <v>225</v>
      </c>
      <c r="F1854">
        <v>0</v>
      </c>
      <c r="G1854">
        <v>3</v>
      </c>
      <c r="H1854" t="s">
        <v>136</v>
      </c>
      <c r="I1854">
        <v>0</v>
      </c>
      <c r="J1854">
        <v>0</v>
      </c>
      <c r="K1854">
        <v>0</v>
      </c>
      <c r="L1854" s="1015" t="e">
        <v>#DIV/0!</v>
      </c>
      <c r="M1854" s="1015" t="e">
        <v>#DIV/0!</v>
      </c>
      <c r="N1854">
        <v>0</v>
      </c>
      <c r="O1854">
        <v>0</v>
      </c>
      <c r="P1854" t="e">
        <v>#DIV/0!</v>
      </c>
      <c r="R1854">
        <v>0</v>
      </c>
      <c r="S1854">
        <v>0</v>
      </c>
    </row>
    <row r="1855" spans="1:19">
      <c r="A1855">
        <v>12</v>
      </c>
      <c r="B1855" t="s">
        <v>470</v>
      </c>
      <c r="C1855" t="s">
        <v>148</v>
      </c>
      <c r="D1855" t="s">
        <v>112</v>
      </c>
      <c r="E1855" t="s">
        <v>225</v>
      </c>
      <c r="F1855">
        <v>0</v>
      </c>
      <c r="G1855">
        <v>3</v>
      </c>
      <c r="H1855" t="s">
        <v>136</v>
      </c>
      <c r="I1855">
        <v>0</v>
      </c>
      <c r="J1855">
        <v>0</v>
      </c>
      <c r="K1855">
        <v>0</v>
      </c>
      <c r="L1855" s="1015" t="e">
        <v>#DIV/0!</v>
      </c>
      <c r="M1855" s="1015" t="e">
        <v>#DIV/0!</v>
      </c>
      <c r="N1855">
        <v>0</v>
      </c>
      <c r="O1855">
        <v>0</v>
      </c>
      <c r="P1855" t="e">
        <v>#DIV/0!</v>
      </c>
      <c r="R1855">
        <v>0</v>
      </c>
      <c r="S1855">
        <v>0</v>
      </c>
    </row>
    <row r="1856" spans="1:19">
      <c r="A1856">
        <v>13</v>
      </c>
      <c r="B1856" t="s">
        <v>471</v>
      </c>
      <c r="C1856" t="s">
        <v>148</v>
      </c>
      <c r="D1856" t="s">
        <v>112</v>
      </c>
      <c r="E1856" t="s">
        <v>225</v>
      </c>
      <c r="F1856">
        <v>0</v>
      </c>
      <c r="G1856">
        <v>3</v>
      </c>
      <c r="H1856" t="s">
        <v>136</v>
      </c>
      <c r="I1856">
        <v>0</v>
      </c>
      <c r="J1856">
        <v>0</v>
      </c>
      <c r="K1856">
        <v>0</v>
      </c>
      <c r="L1856" s="1015" t="e">
        <v>#DIV/0!</v>
      </c>
      <c r="M1856" s="1015" t="e">
        <v>#DIV/0!</v>
      </c>
      <c r="N1856">
        <v>0</v>
      </c>
      <c r="O1856">
        <v>0</v>
      </c>
      <c r="P1856" t="e">
        <v>#DIV/0!</v>
      </c>
      <c r="R1856">
        <v>0</v>
      </c>
      <c r="S1856">
        <v>0</v>
      </c>
    </row>
    <row r="1857" spans="1:19">
      <c r="A1857">
        <v>14</v>
      </c>
      <c r="B1857" t="s">
        <v>472</v>
      </c>
      <c r="C1857" t="s">
        <v>148</v>
      </c>
      <c r="D1857" t="s">
        <v>112</v>
      </c>
      <c r="E1857" t="s">
        <v>225</v>
      </c>
      <c r="F1857">
        <v>0</v>
      </c>
      <c r="G1857">
        <v>3</v>
      </c>
      <c r="H1857" t="s">
        <v>136</v>
      </c>
      <c r="I1857">
        <v>0</v>
      </c>
      <c r="J1857">
        <v>0</v>
      </c>
      <c r="K1857">
        <v>0</v>
      </c>
      <c r="L1857" s="1015" t="e">
        <v>#DIV/0!</v>
      </c>
      <c r="M1857" s="1015" t="e">
        <v>#DIV/0!</v>
      </c>
      <c r="N1857">
        <v>0</v>
      </c>
      <c r="O1857">
        <v>0</v>
      </c>
      <c r="P1857" t="e">
        <v>#DIV/0!</v>
      </c>
      <c r="R1857">
        <v>0</v>
      </c>
      <c r="S1857">
        <v>0</v>
      </c>
    </row>
    <row r="1858" spans="1:19">
      <c r="A1858">
        <v>15</v>
      </c>
      <c r="B1858" t="s">
        <v>473</v>
      </c>
      <c r="C1858" t="s">
        <v>148</v>
      </c>
      <c r="D1858" t="s">
        <v>112</v>
      </c>
      <c r="E1858" t="s">
        <v>225</v>
      </c>
      <c r="F1858">
        <v>0</v>
      </c>
      <c r="G1858">
        <v>3</v>
      </c>
      <c r="H1858" t="s">
        <v>136</v>
      </c>
      <c r="I1858">
        <v>0</v>
      </c>
      <c r="J1858">
        <v>0</v>
      </c>
      <c r="K1858">
        <v>0</v>
      </c>
      <c r="L1858" s="1015" t="e">
        <v>#DIV/0!</v>
      </c>
      <c r="M1858" s="1015" t="e">
        <v>#DIV/0!</v>
      </c>
      <c r="N1858">
        <v>0</v>
      </c>
      <c r="O1858">
        <v>0</v>
      </c>
      <c r="P1858" t="e">
        <v>#DIV/0!</v>
      </c>
      <c r="R1858">
        <v>0</v>
      </c>
      <c r="S1858">
        <v>0</v>
      </c>
    </row>
    <row r="1859" spans="1:19">
      <c r="A1859">
        <v>16</v>
      </c>
      <c r="B1859" t="s">
        <v>474</v>
      </c>
      <c r="C1859" t="s">
        <v>148</v>
      </c>
      <c r="D1859" t="s">
        <v>112</v>
      </c>
      <c r="E1859" t="s">
        <v>225</v>
      </c>
      <c r="F1859">
        <v>0</v>
      </c>
      <c r="G1859">
        <v>3</v>
      </c>
      <c r="H1859" t="s">
        <v>136</v>
      </c>
      <c r="I1859">
        <v>0</v>
      </c>
      <c r="J1859">
        <v>0</v>
      </c>
      <c r="K1859">
        <v>0</v>
      </c>
      <c r="L1859" s="1015" t="e">
        <v>#DIV/0!</v>
      </c>
      <c r="M1859" s="1015" t="e">
        <v>#DIV/0!</v>
      </c>
      <c r="N1859">
        <v>0</v>
      </c>
      <c r="O1859">
        <v>0</v>
      </c>
      <c r="P1859" t="e">
        <v>#DIV/0!</v>
      </c>
      <c r="R1859">
        <v>0</v>
      </c>
      <c r="S1859">
        <v>0</v>
      </c>
    </row>
    <row r="1860" spans="1:19">
      <c r="A1860">
        <v>17</v>
      </c>
      <c r="B1860" t="s">
        <v>475</v>
      </c>
      <c r="C1860" t="s">
        <v>148</v>
      </c>
      <c r="D1860" t="s">
        <v>112</v>
      </c>
      <c r="E1860" t="s">
        <v>225</v>
      </c>
      <c r="F1860">
        <v>0</v>
      </c>
      <c r="G1860">
        <v>3</v>
      </c>
      <c r="H1860" t="s">
        <v>136</v>
      </c>
      <c r="I1860">
        <v>0</v>
      </c>
      <c r="J1860">
        <v>0</v>
      </c>
      <c r="K1860">
        <v>0</v>
      </c>
      <c r="L1860" s="1015" t="e">
        <v>#DIV/0!</v>
      </c>
      <c r="M1860" s="1015" t="e">
        <v>#DIV/0!</v>
      </c>
      <c r="N1860">
        <v>0</v>
      </c>
      <c r="O1860">
        <v>0</v>
      </c>
      <c r="P1860" t="e">
        <v>#DIV/0!</v>
      </c>
      <c r="R1860">
        <v>0</v>
      </c>
      <c r="S1860">
        <v>0</v>
      </c>
    </row>
    <row r="1861" spans="1:19">
      <c r="A1861">
        <v>18</v>
      </c>
      <c r="B1861" t="s">
        <v>476</v>
      </c>
      <c r="C1861" t="s">
        <v>148</v>
      </c>
      <c r="D1861" t="s">
        <v>112</v>
      </c>
      <c r="E1861" t="s">
        <v>225</v>
      </c>
      <c r="F1861">
        <v>0</v>
      </c>
      <c r="G1861">
        <v>3</v>
      </c>
      <c r="H1861" t="s">
        <v>136</v>
      </c>
      <c r="I1861">
        <v>0</v>
      </c>
      <c r="J1861">
        <v>0</v>
      </c>
      <c r="K1861">
        <v>0</v>
      </c>
      <c r="L1861" s="1015" t="e">
        <v>#DIV/0!</v>
      </c>
      <c r="M1861" s="1015" t="e">
        <v>#DIV/0!</v>
      </c>
      <c r="N1861">
        <v>0</v>
      </c>
      <c r="O1861">
        <v>0</v>
      </c>
      <c r="P1861" t="e">
        <v>#DIV/0!</v>
      </c>
      <c r="R1861">
        <v>0</v>
      </c>
      <c r="S1861">
        <v>0</v>
      </c>
    </row>
    <row r="1862" spans="1:19">
      <c r="A1862">
        <v>19</v>
      </c>
      <c r="B1862" t="s">
        <v>477</v>
      </c>
      <c r="C1862" t="s">
        <v>148</v>
      </c>
      <c r="D1862" t="s">
        <v>112</v>
      </c>
      <c r="E1862" t="s">
        <v>225</v>
      </c>
      <c r="F1862">
        <v>0</v>
      </c>
      <c r="G1862">
        <v>3</v>
      </c>
      <c r="H1862" t="s">
        <v>136</v>
      </c>
      <c r="I1862">
        <v>0</v>
      </c>
      <c r="J1862">
        <v>0</v>
      </c>
      <c r="K1862">
        <v>0</v>
      </c>
      <c r="L1862" s="1015" t="e">
        <v>#DIV/0!</v>
      </c>
      <c r="M1862" s="1015" t="e">
        <v>#DIV/0!</v>
      </c>
      <c r="N1862">
        <v>0</v>
      </c>
      <c r="O1862">
        <v>0</v>
      </c>
      <c r="P1862" t="e">
        <v>#DIV/0!</v>
      </c>
      <c r="R1862">
        <v>0</v>
      </c>
      <c r="S1862">
        <v>0</v>
      </c>
    </row>
    <row r="1863" spans="1:19">
      <c r="A1863">
        <v>20</v>
      </c>
      <c r="B1863" t="s">
        <v>478</v>
      </c>
      <c r="C1863" t="s">
        <v>148</v>
      </c>
      <c r="D1863" t="s">
        <v>112</v>
      </c>
      <c r="E1863" t="s">
        <v>225</v>
      </c>
      <c r="F1863">
        <v>0</v>
      </c>
      <c r="G1863">
        <v>3</v>
      </c>
      <c r="H1863" t="s">
        <v>136</v>
      </c>
      <c r="I1863">
        <v>0</v>
      </c>
      <c r="J1863">
        <v>0</v>
      </c>
      <c r="K1863">
        <v>0</v>
      </c>
      <c r="L1863" s="1015" t="e">
        <v>#DIV/0!</v>
      </c>
      <c r="M1863" s="1015" t="e">
        <v>#DIV/0!</v>
      </c>
      <c r="N1863">
        <v>0</v>
      </c>
      <c r="O1863">
        <v>0</v>
      </c>
      <c r="P1863" t="e">
        <v>#DIV/0!</v>
      </c>
      <c r="R1863">
        <v>0</v>
      </c>
      <c r="S1863">
        <v>0</v>
      </c>
    </row>
    <row r="1864" spans="1:19">
      <c r="A1864">
        <v>21</v>
      </c>
      <c r="B1864" t="s">
        <v>479</v>
      </c>
      <c r="C1864" t="s">
        <v>148</v>
      </c>
      <c r="D1864" t="s">
        <v>112</v>
      </c>
      <c r="E1864" t="s">
        <v>225</v>
      </c>
      <c r="F1864">
        <v>0</v>
      </c>
      <c r="G1864">
        <v>3</v>
      </c>
      <c r="H1864" t="s">
        <v>136</v>
      </c>
      <c r="I1864">
        <v>0</v>
      </c>
      <c r="J1864">
        <v>0</v>
      </c>
      <c r="K1864">
        <v>0</v>
      </c>
      <c r="L1864" s="1015" t="e">
        <v>#DIV/0!</v>
      </c>
      <c r="M1864" s="1015" t="e">
        <v>#DIV/0!</v>
      </c>
      <c r="N1864">
        <v>0</v>
      </c>
      <c r="O1864">
        <v>0</v>
      </c>
      <c r="P1864" t="e">
        <v>#DIV/0!</v>
      </c>
      <c r="R1864">
        <v>0</v>
      </c>
      <c r="S1864">
        <v>0</v>
      </c>
    </row>
    <row r="1865" spans="1:19">
      <c r="A1865">
        <v>1</v>
      </c>
      <c r="B1865" t="s">
        <v>459</v>
      </c>
      <c r="C1865" t="s">
        <v>148</v>
      </c>
      <c r="D1865" t="s">
        <v>112</v>
      </c>
      <c r="E1865" t="s">
        <v>225</v>
      </c>
      <c r="F1865">
        <v>0</v>
      </c>
      <c r="G1865">
        <v>4</v>
      </c>
      <c r="H1865" t="s">
        <v>137</v>
      </c>
      <c r="I1865">
        <v>0</v>
      </c>
      <c r="J1865">
        <v>0</v>
      </c>
      <c r="L1865" s="1015" t="e">
        <v>#DIV/0!</v>
      </c>
      <c r="N1865">
        <v>0</v>
      </c>
      <c r="O1865">
        <v>0</v>
      </c>
      <c r="P1865" t="e">
        <v>#DIV/0!</v>
      </c>
      <c r="R1865">
        <v>0</v>
      </c>
      <c r="S1865">
        <v>0</v>
      </c>
    </row>
    <row r="1866" spans="1:19">
      <c r="A1866">
        <v>2</v>
      </c>
      <c r="B1866" t="s">
        <v>460</v>
      </c>
      <c r="C1866" t="s">
        <v>148</v>
      </c>
      <c r="D1866" t="s">
        <v>112</v>
      </c>
      <c r="E1866" t="s">
        <v>225</v>
      </c>
      <c r="F1866">
        <v>0</v>
      </c>
      <c r="G1866">
        <v>4</v>
      </c>
      <c r="H1866" t="s">
        <v>137</v>
      </c>
      <c r="I1866">
        <v>0</v>
      </c>
      <c r="J1866">
        <v>0</v>
      </c>
      <c r="L1866" s="1015" t="e">
        <v>#DIV/0!</v>
      </c>
      <c r="N1866">
        <v>0</v>
      </c>
      <c r="O1866">
        <v>0</v>
      </c>
      <c r="P1866" t="e">
        <v>#DIV/0!</v>
      </c>
      <c r="R1866">
        <v>0</v>
      </c>
      <c r="S1866">
        <v>0</v>
      </c>
    </row>
    <row r="1867" spans="1:19">
      <c r="A1867">
        <v>3</v>
      </c>
      <c r="B1867" t="s">
        <v>461</v>
      </c>
      <c r="C1867" t="s">
        <v>148</v>
      </c>
      <c r="D1867" t="s">
        <v>112</v>
      </c>
      <c r="E1867" t="s">
        <v>225</v>
      </c>
      <c r="F1867">
        <v>0</v>
      </c>
      <c r="G1867">
        <v>4</v>
      </c>
      <c r="H1867" t="s">
        <v>137</v>
      </c>
      <c r="I1867">
        <v>0</v>
      </c>
      <c r="J1867">
        <v>0</v>
      </c>
      <c r="L1867" s="1015" t="e">
        <v>#DIV/0!</v>
      </c>
      <c r="N1867">
        <v>0</v>
      </c>
      <c r="O1867">
        <v>0</v>
      </c>
      <c r="P1867" t="e">
        <v>#DIV/0!</v>
      </c>
      <c r="R1867">
        <v>0</v>
      </c>
      <c r="S1867">
        <v>0</v>
      </c>
    </row>
    <row r="1868" spans="1:19">
      <c r="A1868">
        <v>4</v>
      </c>
      <c r="B1868" t="s">
        <v>462</v>
      </c>
      <c r="C1868" t="s">
        <v>148</v>
      </c>
      <c r="D1868" t="s">
        <v>112</v>
      </c>
      <c r="E1868" t="s">
        <v>225</v>
      </c>
      <c r="F1868">
        <v>0</v>
      </c>
      <c r="G1868">
        <v>4</v>
      </c>
      <c r="H1868" t="s">
        <v>137</v>
      </c>
      <c r="I1868">
        <v>0</v>
      </c>
      <c r="J1868">
        <v>0</v>
      </c>
      <c r="L1868" s="1015" t="e">
        <v>#DIV/0!</v>
      </c>
      <c r="N1868">
        <v>0</v>
      </c>
      <c r="O1868">
        <v>0</v>
      </c>
      <c r="P1868" t="e">
        <v>#DIV/0!</v>
      </c>
      <c r="R1868">
        <v>0</v>
      </c>
      <c r="S1868">
        <v>0</v>
      </c>
    </row>
    <row r="1869" spans="1:19">
      <c r="A1869">
        <v>5</v>
      </c>
      <c r="B1869" t="s">
        <v>463</v>
      </c>
      <c r="C1869" t="s">
        <v>148</v>
      </c>
      <c r="D1869" t="s">
        <v>112</v>
      </c>
      <c r="E1869" t="s">
        <v>225</v>
      </c>
      <c r="F1869">
        <v>0</v>
      </c>
      <c r="G1869">
        <v>4</v>
      </c>
      <c r="H1869" t="s">
        <v>137</v>
      </c>
      <c r="I1869">
        <v>0</v>
      </c>
      <c r="J1869">
        <v>0</v>
      </c>
      <c r="L1869" s="1015" t="e">
        <v>#DIV/0!</v>
      </c>
      <c r="N1869">
        <v>0</v>
      </c>
      <c r="O1869">
        <v>0</v>
      </c>
      <c r="P1869" t="e">
        <v>#DIV/0!</v>
      </c>
      <c r="R1869">
        <v>0</v>
      </c>
      <c r="S1869">
        <v>0</v>
      </c>
    </row>
    <row r="1870" spans="1:19">
      <c r="A1870">
        <v>6</v>
      </c>
      <c r="B1870" t="s">
        <v>464</v>
      </c>
      <c r="C1870" t="s">
        <v>148</v>
      </c>
      <c r="D1870" t="s">
        <v>112</v>
      </c>
      <c r="E1870" t="s">
        <v>225</v>
      </c>
      <c r="F1870">
        <v>0</v>
      </c>
      <c r="G1870">
        <v>4</v>
      </c>
      <c r="H1870" t="s">
        <v>137</v>
      </c>
      <c r="I1870">
        <v>0</v>
      </c>
      <c r="J1870">
        <v>0</v>
      </c>
      <c r="L1870" s="1015" t="e">
        <v>#DIV/0!</v>
      </c>
      <c r="N1870">
        <v>0</v>
      </c>
      <c r="O1870">
        <v>0</v>
      </c>
      <c r="P1870" t="e">
        <v>#DIV/0!</v>
      </c>
      <c r="R1870">
        <v>0</v>
      </c>
      <c r="S1870">
        <v>0</v>
      </c>
    </row>
    <row r="1871" spans="1:19">
      <c r="A1871">
        <v>7</v>
      </c>
      <c r="B1871" t="s">
        <v>465</v>
      </c>
      <c r="C1871" t="s">
        <v>148</v>
      </c>
      <c r="D1871" t="s">
        <v>112</v>
      </c>
      <c r="E1871" t="s">
        <v>225</v>
      </c>
      <c r="F1871">
        <v>0</v>
      </c>
      <c r="G1871">
        <v>4</v>
      </c>
      <c r="H1871" t="s">
        <v>137</v>
      </c>
      <c r="I1871">
        <v>0</v>
      </c>
      <c r="J1871">
        <v>0</v>
      </c>
      <c r="L1871" s="1015" t="e">
        <v>#DIV/0!</v>
      </c>
      <c r="N1871">
        <v>0</v>
      </c>
      <c r="O1871">
        <v>0</v>
      </c>
      <c r="P1871" t="e">
        <v>#DIV/0!</v>
      </c>
      <c r="R1871">
        <v>0</v>
      </c>
      <c r="S1871">
        <v>0</v>
      </c>
    </row>
    <row r="1872" spans="1:19">
      <c r="A1872">
        <v>8</v>
      </c>
      <c r="B1872" t="s">
        <v>466</v>
      </c>
      <c r="C1872" t="s">
        <v>148</v>
      </c>
      <c r="D1872" t="s">
        <v>112</v>
      </c>
      <c r="E1872" t="s">
        <v>225</v>
      </c>
      <c r="F1872">
        <v>0</v>
      </c>
      <c r="G1872">
        <v>4</v>
      </c>
      <c r="H1872" t="s">
        <v>137</v>
      </c>
      <c r="I1872">
        <v>0</v>
      </c>
      <c r="J1872">
        <v>0</v>
      </c>
      <c r="L1872" s="1015" t="e">
        <v>#DIV/0!</v>
      </c>
      <c r="N1872">
        <v>0</v>
      </c>
      <c r="O1872">
        <v>0</v>
      </c>
      <c r="P1872" t="e">
        <v>#DIV/0!</v>
      </c>
      <c r="R1872">
        <v>0</v>
      </c>
      <c r="S1872">
        <v>0</v>
      </c>
    </row>
    <row r="1873" spans="1:19">
      <c r="A1873">
        <v>9</v>
      </c>
      <c r="B1873" t="s">
        <v>467</v>
      </c>
      <c r="C1873" t="s">
        <v>148</v>
      </c>
      <c r="D1873" t="s">
        <v>112</v>
      </c>
      <c r="E1873" t="s">
        <v>225</v>
      </c>
      <c r="F1873">
        <v>0</v>
      </c>
      <c r="G1873">
        <v>4</v>
      </c>
      <c r="H1873" t="s">
        <v>137</v>
      </c>
      <c r="I1873">
        <v>0</v>
      </c>
      <c r="J1873">
        <v>0</v>
      </c>
      <c r="L1873" s="1015" t="e">
        <v>#DIV/0!</v>
      </c>
      <c r="N1873">
        <v>0</v>
      </c>
      <c r="O1873">
        <v>0</v>
      </c>
      <c r="P1873" t="e">
        <v>#DIV/0!</v>
      </c>
      <c r="R1873">
        <v>0</v>
      </c>
      <c r="S1873">
        <v>0</v>
      </c>
    </row>
    <row r="1874" spans="1:19">
      <c r="A1874">
        <v>10</v>
      </c>
      <c r="B1874" t="s">
        <v>468</v>
      </c>
      <c r="C1874" t="s">
        <v>148</v>
      </c>
      <c r="D1874" t="s">
        <v>112</v>
      </c>
      <c r="E1874" t="s">
        <v>225</v>
      </c>
      <c r="F1874">
        <v>0</v>
      </c>
      <c r="G1874">
        <v>4</v>
      </c>
      <c r="H1874" t="s">
        <v>137</v>
      </c>
      <c r="I1874">
        <v>0</v>
      </c>
      <c r="J1874">
        <v>0</v>
      </c>
      <c r="L1874" s="1015" t="e">
        <v>#DIV/0!</v>
      </c>
      <c r="N1874">
        <v>0</v>
      </c>
      <c r="O1874">
        <v>0</v>
      </c>
      <c r="P1874" t="e">
        <v>#DIV/0!</v>
      </c>
      <c r="R1874">
        <v>0</v>
      </c>
      <c r="S1874">
        <v>0</v>
      </c>
    </row>
    <row r="1875" spans="1:19">
      <c r="A1875">
        <v>11</v>
      </c>
      <c r="B1875" t="s">
        <v>469</v>
      </c>
      <c r="C1875" t="s">
        <v>148</v>
      </c>
      <c r="D1875" t="s">
        <v>112</v>
      </c>
      <c r="E1875" t="s">
        <v>225</v>
      </c>
      <c r="F1875">
        <v>0</v>
      </c>
      <c r="G1875">
        <v>4</v>
      </c>
      <c r="H1875" t="s">
        <v>137</v>
      </c>
      <c r="I1875">
        <v>0</v>
      </c>
      <c r="J1875">
        <v>0</v>
      </c>
      <c r="L1875" s="1015" t="e">
        <v>#DIV/0!</v>
      </c>
      <c r="N1875">
        <v>0</v>
      </c>
      <c r="O1875">
        <v>0</v>
      </c>
      <c r="P1875" t="e">
        <v>#DIV/0!</v>
      </c>
      <c r="R1875">
        <v>0</v>
      </c>
      <c r="S1875">
        <v>0</v>
      </c>
    </row>
    <row r="1876" spans="1:19">
      <c r="A1876">
        <v>12</v>
      </c>
      <c r="B1876" t="s">
        <v>470</v>
      </c>
      <c r="C1876" t="s">
        <v>148</v>
      </c>
      <c r="D1876" t="s">
        <v>112</v>
      </c>
      <c r="E1876" t="s">
        <v>225</v>
      </c>
      <c r="F1876">
        <v>0</v>
      </c>
      <c r="G1876">
        <v>4</v>
      </c>
      <c r="H1876" t="s">
        <v>137</v>
      </c>
      <c r="I1876">
        <v>0</v>
      </c>
      <c r="J1876">
        <v>0</v>
      </c>
      <c r="L1876" s="1015" t="e">
        <v>#DIV/0!</v>
      </c>
      <c r="N1876">
        <v>0</v>
      </c>
      <c r="O1876">
        <v>0</v>
      </c>
      <c r="P1876" t="e">
        <v>#DIV/0!</v>
      </c>
      <c r="R1876">
        <v>0</v>
      </c>
      <c r="S1876">
        <v>0</v>
      </c>
    </row>
    <row r="1877" spans="1:19">
      <c r="A1877">
        <v>13</v>
      </c>
      <c r="B1877" t="s">
        <v>471</v>
      </c>
      <c r="C1877" t="s">
        <v>148</v>
      </c>
      <c r="D1877" t="s">
        <v>112</v>
      </c>
      <c r="E1877" t="s">
        <v>225</v>
      </c>
      <c r="F1877">
        <v>0</v>
      </c>
      <c r="G1877">
        <v>4</v>
      </c>
      <c r="H1877" t="s">
        <v>137</v>
      </c>
      <c r="I1877">
        <v>0</v>
      </c>
      <c r="J1877">
        <v>0</v>
      </c>
      <c r="L1877" s="1015" t="e">
        <v>#DIV/0!</v>
      </c>
      <c r="N1877">
        <v>0</v>
      </c>
      <c r="O1877">
        <v>0</v>
      </c>
      <c r="P1877" t="e">
        <v>#DIV/0!</v>
      </c>
      <c r="R1877">
        <v>0</v>
      </c>
      <c r="S1877">
        <v>0</v>
      </c>
    </row>
    <row r="1878" spans="1:19">
      <c r="A1878">
        <v>14</v>
      </c>
      <c r="B1878" t="s">
        <v>472</v>
      </c>
      <c r="C1878" t="s">
        <v>148</v>
      </c>
      <c r="D1878" t="s">
        <v>112</v>
      </c>
      <c r="E1878" t="s">
        <v>225</v>
      </c>
      <c r="F1878">
        <v>0</v>
      </c>
      <c r="G1878">
        <v>4</v>
      </c>
      <c r="H1878" t="s">
        <v>137</v>
      </c>
      <c r="I1878">
        <v>0</v>
      </c>
      <c r="J1878">
        <v>0</v>
      </c>
      <c r="L1878" s="1015" t="e">
        <v>#DIV/0!</v>
      </c>
      <c r="N1878">
        <v>0</v>
      </c>
      <c r="O1878">
        <v>0</v>
      </c>
      <c r="P1878" t="e">
        <v>#DIV/0!</v>
      </c>
      <c r="R1878">
        <v>0</v>
      </c>
      <c r="S1878">
        <v>0</v>
      </c>
    </row>
    <row r="1879" spans="1:19">
      <c r="A1879">
        <v>15</v>
      </c>
      <c r="B1879" t="s">
        <v>473</v>
      </c>
      <c r="C1879" t="s">
        <v>148</v>
      </c>
      <c r="D1879" t="s">
        <v>112</v>
      </c>
      <c r="E1879" t="s">
        <v>225</v>
      </c>
      <c r="F1879">
        <v>0</v>
      </c>
      <c r="G1879">
        <v>4</v>
      </c>
      <c r="H1879" t="s">
        <v>137</v>
      </c>
      <c r="I1879">
        <v>0</v>
      </c>
      <c r="J1879">
        <v>0</v>
      </c>
      <c r="L1879" s="1015" t="e">
        <v>#DIV/0!</v>
      </c>
      <c r="N1879">
        <v>0</v>
      </c>
      <c r="O1879">
        <v>0</v>
      </c>
      <c r="P1879" t="e">
        <v>#DIV/0!</v>
      </c>
      <c r="R1879">
        <v>0</v>
      </c>
      <c r="S1879">
        <v>0</v>
      </c>
    </row>
    <row r="1880" spans="1:19">
      <c r="A1880">
        <v>16</v>
      </c>
      <c r="B1880" t="s">
        <v>474</v>
      </c>
      <c r="C1880" t="s">
        <v>148</v>
      </c>
      <c r="D1880" t="s">
        <v>112</v>
      </c>
      <c r="E1880" t="s">
        <v>225</v>
      </c>
      <c r="F1880">
        <v>0</v>
      </c>
      <c r="G1880">
        <v>4</v>
      </c>
      <c r="H1880" t="s">
        <v>137</v>
      </c>
      <c r="I1880">
        <v>0</v>
      </c>
      <c r="J1880">
        <v>0</v>
      </c>
      <c r="L1880" s="1015" t="e">
        <v>#DIV/0!</v>
      </c>
      <c r="N1880">
        <v>0</v>
      </c>
      <c r="O1880">
        <v>0</v>
      </c>
      <c r="P1880" t="e">
        <v>#DIV/0!</v>
      </c>
      <c r="R1880">
        <v>0</v>
      </c>
      <c r="S1880">
        <v>0</v>
      </c>
    </row>
    <row r="1881" spans="1:19">
      <c r="A1881">
        <v>17</v>
      </c>
      <c r="B1881" t="s">
        <v>475</v>
      </c>
      <c r="C1881" t="s">
        <v>148</v>
      </c>
      <c r="D1881" t="s">
        <v>112</v>
      </c>
      <c r="E1881" t="s">
        <v>225</v>
      </c>
      <c r="F1881">
        <v>0</v>
      </c>
      <c r="G1881">
        <v>4</v>
      </c>
      <c r="H1881" t="s">
        <v>137</v>
      </c>
      <c r="I1881">
        <v>0</v>
      </c>
      <c r="J1881">
        <v>0</v>
      </c>
      <c r="L1881" s="1015" t="e">
        <v>#DIV/0!</v>
      </c>
      <c r="N1881">
        <v>0</v>
      </c>
      <c r="O1881">
        <v>0</v>
      </c>
      <c r="P1881" t="e">
        <v>#DIV/0!</v>
      </c>
      <c r="R1881">
        <v>0</v>
      </c>
      <c r="S1881">
        <v>0</v>
      </c>
    </row>
    <row r="1882" spans="1:19">
      <c r="A1882">
        <v>18</v>
      </c>
      <c r="B1882" t="s">
        <v>476</v>
      </c>
      <c r="C1882" t="s">
        <v>148</v>
      </c>
      <c r="D1882" t="s">
        <v>112</v>
      </c>
      <c r="E1882" t="s">
        <v>225</v>
      </c>
      <c r="F1882">
        <v>0</v>
      </c>
      <c r="G1882">
        <v>4</v>
      </c>
      <c r="H1882" t="s">
        <v>137</v>
      </c>
      <c r="I1882">
        <v>0</v>
      </c>
      <c r="J1882">
        <v>0</v>
      </c>
      <c r="L1882" s="1015" t="e">
        <v>#DIV/0!</v>
      </c>
      <c r="N1882">
        <v>0</v>
      </c>
      <c r="O1882">
        <v>0</v>
      </c>
      <c r="P1882" t="e">
        <v>#DIV/0!</v>
      </c>
      <c r="R1882">
        <v>0</v>
      </c>
      <c r="S1882">
        <v>0</v>
      </c>
    </row>
    <row r="1883" spans="1:19">
      <c r="A1883">
        <v>19</v>
      </c>
      <c r="B1883" t="s">
        <v>477</v>
      </c>
      <c r="C1883" t="s">
        <v>148</v>
      </c>
      <c r="D1883" t="s">
        <v>112</v>
      </c>
      <c r="E1883" t="s">
        <v>225</v>
      </c>
      <c r="F1883">
        <v>0</v>
      </c>
      <c r="G1883">
        <v>4</v>
      </c>
      <c r="H1883" t="s">
        <v>137</v>
      </c>
      <c r="I1883">
        <v>0</v>
      </c>
      <c r="J1883">
        <v>0</v>
      </c>
      <c r="L1883" s="1015" t="e">
        <v>#DIV/0!</v>
      </c>
      <c r="N1883">
        <v>0</v>
      </c>
      <c r="O1883">
        <v>0</v>
      </c>
      <c r="P1883" t="e">
        <v>#DIV/0!</v>
      </c>
      <c r="R1883">
        <v>0</v>
      </c>
      <c r="S1883">
        <v>0</v>
      </c>
    </row>
    <row r="1884" spans="1:19">
      <c r="A1884">
        <v>20</v>
      </c>
      <c r="B1884" t="s">
        <v>478</v>
      </c>
      <c r="C1884" t="s">
        <v>148</v>
      </c>
      <c r="D1884" t="s">
        <v>112</v>
      </c>
      <c r="E1884" t="s">
        <v>225</v>
      </c>
      <c r="F1884">
        <v>0</v>
      </c>
      <c r="G1884">
        <v>4</v>
      </c>
      <c r="H1884" t="s">
        <v>137</v>
      </c>
      <c r="I1884">
        <v>0</v>
      </c>
      <c r="J1884">
        <v>0</v>
      </c>
      <c r="L1884" s="1015" t="e">
        <v>#DIV/0!</v>
      </c>
      <c r="N1884">
        <v>0</v>
      </c>
      <c r="O1884">
        <v>0</v>
      </c>
      <c r="P1884" t="e">
        <v>#DIV/0!</v>
      </c>
      <c r="R1884">
        <v>0</v>
      </c>
      <c r="S1884">
        <v>0</v>
      </c>
    </row>
    <row r="1885" spans="1:19">
      <c r="A1885">
        <v>21</v>
      </c>
      <c r="B1885" t="s">
        <v>479</v>
      </c>
      <c r="C1885" t="s">
        <v>148</v>
      </c>
      <c r="D1885" t="s">
        <v>112</v>
      </c>
      <c r="E1885" t="s">
        <v>225</v>
      </c>
      <c r="F1885">
        <v>0</v>
      </c>
      <c r="G1885">
        <v>4</v>
      </c>
      <c r="H1885" t="s">
        <v>137</v>
      </c>
      <c r="I1885">
        <v>0</v>
      </c>
      <c r="J1885">
        <v>0</v>
      </c>
      <c r="L1885" s="1015" t="e">
        <v>#DIV/0!</v>
      </c>
      <c r="N1885">
        <v>0</v>
      </c>
      <c r="O1885">
        <v>0</v>
      </c>
      <c r="P1885" t="e">
        <v>#DIV/0!</v>
      </c>
      <c r="R1885">
        <v>0</v>
      </c>
      <c r="S1885">
        <v>0</v>
      </c>
    </row>
    <row r="1886" spans="1:19">
      <c r="A1886">
        <v>1</v>
      </c>
      <c r="B1886" t="s">
        <v>459</v>
      </c>
      <c r="C1886" t="s">
        <v>148</v>
      </c>
      <c r="D1886" t="s">
        <v>112</v>
      </c>
      <c r="E1886" t="s">
        <v>225</v>
      </c>
      <c r="F1886">
        <v>0</v>
      </c>
      <c r="G1886">
        <v>5</v>
      </c>
      <c r="H1886" t="s">
        <v>138</v>
      </c>
      <c r="I1886">
        <v>0</v>
      </c>
      <c r="J1886">
        <v>0</v>
      </c>
      <c r="L1886" s="1015" t="e">
        <v>#DIV/0!</v>
      </c>
      <c r="N1886">
        <v>0</v>
      </c>
      <c r="O1886">
        <v>0</v>
      </c>
      <c r="P1886" t="e">
        <v>#DIV/0!</v>
      </c>
      <c r="R1886">
        <v>0</v>
      </c>
      <c r="S1886">
        <v>0</v>
      </c>
    </row>
    <row r="1887" spans="1:19">
      <c r="A1887">
        <v>2</v>
      </c>
      <c r="B1887" t="s">
        <v>460</v>
      </c>
      <c r="C1887" t="s">
        <v>148</v>
      </c>
      <c r="D1887" t="s">
        <v>112</v>
      </c>
      <c r="E1887" t="s">
        <v>225</v>
      </c>
      <c r="F1887">
        <v>0</v>
      </c>
      <c r="G1887">
        <v>5</v>
      </c>
      <c r="H1887" t="s">
        <v>138</v>
      </c>
      <c r="I1887">
        <v>0</v>
      </c>
      <c r="J1887">
        <v>0</v>
      </c>
      <c r="L1887" s="1015" t="e">
        <v>#DIV/0!</v>
      </c>
      <c r="N1887">
        <v>0</v>
      </c>
      <c r="O1887">
        <v>0</v>
      </c>
      <c r="P1887" t="e">
        <v>#DIV/0!</v>
      </c>
      <c r="R1887">
        <v>0</v>
      </c>
      <c r="S1887">
        <v>0</v>
      </c>
    </row>
    <row r="1888" spans="1:19">
      <c r="A1888">
        <v>3</v>
      </c>
      <c r="B1888" t="s">
        <v>461</v>
      </c>
      <c r="C1888" t="s">
        <v>148</v>
      </c>
      <c r="D1888" t="s">
        <v>112</v>
      </c>
      <c r="E1888" t="s">
        <v>225</v>
      </c>
      <c r="F1888">
        <v>0</v>
      </c>
      <c r="G1888">
        <v>5</v>
      </c>
      <c r="H1888" t="s">
        <v>138</v>
      </c>
      <c r="I1888">
        <v>0</v>
      </c>
      <c r="J1888">
        <v>0</v>
      </c>
      <c r="L1888" s="1015" t="e">
        <v>#DIV/0!</v>
      </c>
      <c r="N1888">
        <v>0</v>
      </c>
      <c r="O1888">
        <v>0</v>
      </c>
      <c r="P1888" t="e">
        <v>#DIV/0!</v>
      </c>
      <c r="R1888">
        <v>0</v>
      </c>
      <c r="S1888">
        <v>0</v>
      </c>
    </row>
    <row r="1889" spans="1:19">
      <c r="A1889">
        <v>4</v>
      </c>
      <c r="B1889" t="s">
        <v>462</v>
      </c>
      <c r="C1889" t="s">
        <v>148</v>
      </c>
      <c r="D1889" t="s">
        <v>112</v>
      </c>
      <c r="E1889" t="s">
        <v>225</v>
      </c>
      <c r="F1889">
        <v>0</v>
      </c>
      <c r="G1889">
        <v>5</v>
      </c>
      <c r="H1889" t="s">
        <v>138</v>
      </c>
      <c r="I1889">
        <v>0</v>
      </c>
      <c r="J1889">
        <v>0</v>
      </c>
      <c r="L1889" s="1015" t="e">
        <v>#DIV/0!</v>
      </c>
      <c r="N1889">
        <v>0</v>
      </c>
      <c r="O1889">
        <v>0</v>
      </c>
      <c r="P1889" t="e">
        <v>#DIV/0!</v>
      </c>
      <c r="R1889">
        <v>0</v>
      </c>
      <c r="S1889">
        <v>0</v>
      </c>
    </row>
    <row r="1890" spans="1:19">
      <c r="A1890">
        <v>5</v>
      </c>
      <c r="B1890" t="s">
        <v>463</v>
      </c>
      <c r="C1890" t="s">
        <v>148</v>
      </c>
      <c r="D1890" t="s">
        <v>112</v>
      </c>
      <c r="E1890" t="s">
        <v>225</v>
      </c>
      <c r="F1890">
        <v>0</v>
      </c>
      <c r="G1890">
        <v>5</v>
      </c>
      <c r="H1890" t="s">
        <v>138</v>
      </c>
      <c r="I1890">
        <v>0</v>
      </c>
      <c r="J1890">
        <v>0</v>
      </c>
      <c r="L1890" s="1015" t="e">
        <v>#DIV/0!</v>
      </c>
      <c r="N1890">
        <v>0</v>
      </c>
      <c r="O1890">
        <v>0</v>
      </c>
      <c r="P1890" t="e">
        <v>#DIV/0!</v>
      </c>
      <c r="R1890">
        <v>0</v>
      </c>
      <c r="S1890">
        <v>0</v>
      </c>
    </row>
    <row r="1891" spans="1:19">
      <c r="A1891">
        <v>6</v>
      </c>
      <c r="B1891" t="s">
        <v>464</v>
      </c>
      <c r="C1891" t="s">
        <v>148</v>
      </c>
      <c r="D1891" t="s">
        <v>112</v>
      </c>
      <c r="E1891" t="s">
        <v>225</v>
      </c>
      <c r="F1891">
        <v>0</v>
      </c>
      <c r="G1891">
        <v>5</v>
      </c>
      <c r="H1891" t="s">
        <v>138</v>
      </c>
      <c r="I1891">
        <v>0</v>
      </c>
      <c r="J1891">
        <v>0</v>
      </c>
      <c r="L1891" s="1015" t="e">
        <v>#DIV/0!</v>
      </c>
      <c r="N1891">
        <v>0</v>
      </c>
      <c r="O1891">
        <v>0</v>
      </c>
      <c r="P1891" t="e">
        <v>#DIV/0!</v>
      </c>
      <c r="R1891">
        <v>0</v>
      </c>
      <c r="S1891">
        <v>0</v>
      </c>
    </row>
    <row r="1892" spans="1:19">
      <c r="A1892">
        <v>7</v>
      </c>
      <c r="B1892" t="s">
        <v>465</v>
      </c>
      <c r="C1892" t="s">
        <v>148</v>
      </c>
      <c r="D1892" t="s">
        <v>112</v>
      </c>
      <c r="E1892" t="s">
        <v>225</v>
      </c>
      <c r="F1892">
        <v>0</v>
      </c>
      <c r="G1892">
        <v>5</v>
      </c>
      <c r="H1892" t="s">
        <v>138</v>
      </c>
      <c r="I1892">
        <v>0</v>
      </c>
      <c r="J1892">
        <v>0</v>
      </c>
      <c r="L1892" s="1015" t="e">
        <v>#DIV/0!</v>
      </c>
      <c r="N1892">
        <v>0</v>
      </c>
      <c r="O1892">
        <v>0</v>
      </c>
      <c r="P1892" t="e">
        <v>#DIV/0!</v>
      </c>
      <c r="R1892">
        <v>0</v>
      </c>
      <c r="S1892">
        <v>0</v>
      </c>
    </row>
    <row r="1893" spans="1:19">
      <c r="A1893">
        <v>8</v>
      </c>
      <c r="B1893" t="s">
        <v>466</v>
      </c>
      <c r="C1893" t="s">
        <v>148</v>
      </c>
      <c r="D1893" t="s">
        <v>112</v>
      </c>
      <c r="E1893" t="s">
        <v>225</v>
      </c>
      <c r="F1893">
        <v>0</v>
      </c>
      <c r="G1893">
        <v>5</v>
      </c>
      <c r="H1893" t="s">
        <v>138</v>
      </c>
      <c r="I1893">
        <v>0</v>
      </c>
      <c r="J1893">
        <v>0</v>
      </c>
      <c r="L1893" s="1015" t="e">
        <v>#DIV/0!</v>
      </c>
      <c r="N1893">
        <v>0</v>
      </c>
      <c r="O1893">
        <v>0</v>
      </c>
      <c r="P1893" t="e">
        <v>#DIV/0!</v>
      </c>
      <c r="R1893">
        <v>0</v>
      </c>
      <c r="S1893">
        <v>0</v>
      </c>
    </row>
    <row r="1894" spans="1:19">
      <c r="A1894">
        <v>9</v>
      </c>
      <c r="B1894" t="s">
        <v>467</v>
      </c>
      <c r="C1894" t="s">
        <v>148</v>
      </c>
      <c r="D1894" t="s">
        <v>112</v>
      </c>
      <c r="E1894" t="s">
        <v>225</v>
      </c>
      <c r="F1894">
        <v>0</v>
      </c>
      <c r="G1894">
        <v>5</v>
      </c>
      <c r="H1894" t="s">
        <v>138</v>
      </c>
      <c r="I1894">
        <v>0</v>
      </c>
      <c r="J1894">
        <v>0</v>
      </c>
      <c r="L1894" s="1015" t="e">
        <v>#DIV/0!</v>
      </c>
      <c r="N1894">
        <v>0</v>
      </c>
      <c r="O1894">
        <v>0</v>
      </c>
      <c r="P1894" t="e">
        <v>#DIV/0!</v>
      </c>
      <c r="R1894">
        <v>0</v>
      </c>
      <c r="S1894">
        <v>0</v>
      </c>
    </row>
    <row r="1895" spans="1:19">
      <c r="A1895">
        <v>10</v>
      </c>
      <c r="B1895" t="s">
        <v>468</v>
      </c>
      <c r="C1895" t="s">
        <v>148</v>
      </c>
      <c r="D1895" t="s">
        <v>112</v>
      </c>
      <c r="E1895" t="s">
        <v>225</v>
      </c>
      <c r="F1895">
        <v>0</v>
      </c>
      <c r="G1895">
        <v>5</v>
      </c>
      <c r="H1895" t="s">
        <v>138</v>
      </c>
      <c r="I1895">
        <v>0</v>
      </c>
      <c r="J1895">
        <v>0</v>
      </c>
      <c r="L1895" s="1015" t="e">
        <v>#DIV/0!</v>
      </c>
      <c r="N1895">
        <v>0</v>
      </c>
      <c r="O1895">
        <v>0</v>
      </c>
      <c r="P1895" t="e">
        <v>#DIV/0!</v>
      </c>
      <c r="R1895">
        <v>0</v>
      </c>
      <c r="S1895">
        <v>0</v>
      </c>
    </row>
    <row r="1896" spans="1:19">
      <c r="A1896">
        <v>11</v>
      </c>
      <c r="B1896" t="s">
        <v>469</v>
      </c>
      <c r="C1896" t="s">
        <v>148</v>
      </c>
      <c r="D1896" t="s">
        <v>112</v>
      </c>
      <c r="E1896" t="s">
        <v>225</v>
      </c>
      <c r="F1896">
        <v>0</v>
      </c>
      <c r="G1896">
        <v>5</v>
      </c>
      <c r="H1896" t="s">
        <v>138</v>
      </c>
      <c r="I1896">
        <v>0</v>
      </c>
      <c r="J1896">
        <v>0</v>
      </c>
      <c r="L1896" s="1015" t="e">
        <v>#DIV/0!</v>
      </c>
      <c r="N1896">
        <v>0</v>
      </c>
      <c r="O1896">
        <v>0</v>
      </c>
      <c r="P1896" t="e">
        <v>#DIV/0!</v>
      </c>
      <c r="R1896">
        <v>0</v>
      </c>
      <c r="S1896">
        <v>0</v>
      </c>
    </row>
    <row r="1897" spans="1:19">
      <c r="A1897">
        <v>12</v>
      </c>
      <c r="B1897" t="s">
        <v>470</v>
      </c>
      <c r="C1897" t="s">
        <v>148</v>
      </c>
      <c r="D1897" t="s">
        <v>112</v>
      </c>
      <c r="E1897" t="s">
        <v>225</v>
      </c>
      <c r="F1897">
        <v>0</v>
      </c>
      <c r="G1897">
        <v>5</v>
      </c>
      <c r="H1897" t="s">
        <v>138</v>
      </c>
      <c r="I1897">
        <v>0</v>
      </c>
      <c r="J1897">
        <v>0</v>
      </c>
      <c r="L1897" s="1015" t="e">
        <v>#DIV/0!</v>
      </c>
      <c r="N1897">
        <v>0</v>
      </c>
      <c r="O1897">
        <v>0</v>
      </c>
      <c r="P1897" t="e">
        <v>#DIV/0!</v>
      </c>
      <c r="R1897">
        <v>0</v>
      </c>
      <c r="S1897">
        <v>0</v>
      </c>
    </row>
    <row r="1898" spans="1:19">
      <c r="A1898">
        <v>13</v>
      </c>
      <c r="B1898" t="s">
        <v>471</v>
      </c>
      <c r="C1898" t="s">
        <v>148</v>
      </c>
      <c r="D1898" t="s">
        <v>112</v>
      </c>
      <c r="E1898" t="s">
        <v>225</v>
      </c>
      <c r="F1898">
        <v>0</v>
      </c>
      <c r="G1898">
        <v>5</v>
      </c>
      <c r="H1898" t="s">
        <v>138</v>
      </c>
      <c r="I1898">
        <v>0</v>
      </c>
      <c r="J1898">
        <v>0</v>
      </c>
      <c r="L1898" s="1015" t="e">
        <v>#DIV/0!</v>
      </c>
      <c r="N1898">
        <v>0</v>
      </c>
      <c r="O1898">
        <v>0</v>
      </c>
      <c r="P1898" t="e">
        <v>#DIV/0!</v>
      </c>
      <c r="R1898">
        <v>0</v>
      </c>
      <c r="S1898">
        <v>0</v>
      </c>
    </row>
    <row r="1899" spans="1:19">
      <c r="A1899">
        <v>14</v>
      </c>
      <c r="B1899" t="s">
        <v>472</v>
      </c>
      <c r="C1899" t="s">
        <v>148</v>
      </c>
      <c r="D1899" t="s">
        <v>112</v>
      </c>
      <c r="E1899" t="s">
        <v>225</v>
      </c>
      <c r="F1899">
        <v>0</v>
      </c>
      <c r="G1899">
        <v>5</v>
      </c>
      <c r="H1899" t="s">
        <v>138</v>
      </c>
      <c r="I1899">
        <v>0</v>
      </c>
      <c r="J1899">
        <v>0</v>
      </c>
      <c r="L1899" s="1015" t="e">
        <v>#DIV/0!</v>
      </c>
      <c r="N1899">
        <v>0</v>
      </c>
      <c r="O1899">
        <v>0</v>
      </c>
      <c r="P1899" t="e">
        <v>#DIV/0!</v>
      </c>
      <c r="R1899">
        <v>0</v>
      </c>
      <c r="S1899">
        <v>0</v>
      </c>
    </row>
    <row r="1900" spans="1:19">
      <c r="A1900">
        <v>15</v>
      </c>
      <c r="B1900" t="s">
        <v>473</v>
      </c>
      <c r="C1900" t="s">
        <v>148</v>
      </c>
      <c r="D1900" t="s">
        <v>112</v>
      </c>
      <c r="E1900" t="s">
        <v>225</v>
      </c>
      <c r="F1900">
        <v>0</v>
      </c>
      <c r="G1900">
        <v>5</v>
      </c>
      <c r="H1900" t="s">
        <v>138</v>
      </c>
      <c r="I1900">
        <v>0</v>
      </c>
      <c r="J1900">
        <v>0</v>
      </c>
      <c r="L1900" s="1015" t="e">
        <v>#DIV/0!</v>
      </c>
      <c r="N1900">
        <v>0</v>
      </c>
      <c r="O1900">
        <v>0</v>
      </c>
      <c r="P1900" t="e">
        <v>#DIV/0!</v>
      </c>
      <c r="R1900">
        <v>0</v>
      </c>
      <c r="S1900">
        <v>0</v>
      </c>
    </row>
    <row r="1901" spans="1:19">
      <c r="A1901">
        <v>16</v>
      </c>
      <c r="B1901" t="s">
        <v>474</v>
      </c>
      <c r="C1901" t="s">
        <v>148</v>
      </c>
      <c r="D1901" t="s">
        <v>112</v>
      </c>
      <c r="E1901" t="s">
        <v>225</v>
      </c>
      <c r="F1901">
        <v>0</v>
      </c>
      <c r="G1901">
        <v>5</v>
      </c>
      <c r="H1901" t="s">
        <v>138</v>
      </c>
      <c r="I1901">
        <v>0</v>
      </c>
      <c r="J1901">
        <v>0</v>
      </c>
      <c r="L1901" s="1015" t="e">
        <v>#DIV/0!</v>
      </c>
      <c r="N1901">
        <v>0</v>
      </c>
      <c r="O1901">
        <v>0</v>
      </c>
      <c r="P1901" t="e">
        <v>#DIV/0!</v>
      </c>
      <c r="R1901">
        <v>0</v>
      </c>
      <c r="S1901">
        <v>0</v>
      </c>
    </row>
    <row r="1902" spans="1:19">
      <c r="A1902">
        <v>17</v>
      </c>
      <c r="B1902" t="s">
        <v>475</v>
      </c>
      <c r="C1902" t="s">
        <v>148</v>
      </c>
      <c r="D1902" t="s">
        <v>112</v>
      </c>
      <c r="E1902" t="s">
        <v>225</v>
      </c>
      <c r="F1902">
        <v>0</v>
      </c>
      <c r="G1902">
        <v>5</v>
      </c>
      <c r="H1902" t="s">
        <v>138</v>
      </c>
      <c r="I1902">
        <v>0</v>
      </c>
      <c r="J1902">
        <v>0</v>
      </c>
      <c r="L1902" s="1015" t="e">
        <v>#DIV/0!</v>
      </c>
      <c r="N1902">
        <v>0</v>
      </c>
      <c r="O1902">
        <v>0</v>
      </c>
      <c r="P1902" t="e">
        <v>#DIV/0!</v>
      </c>
      <c r="R1902">
        <v>0</v>
      </c>
      <c r="S1902">
        <v>0</v>
      </c>
    </row>
    <row r="1903" spans="1:19">
      <c r="A1903">
        <v>18</v>
      </c>
      <c r="B1903" t="s">
        <v>476</v>
      </c>
      <c r="C1903" t="s">
        <v>148</v>
      </c>
      <c r="D1903" t="s">
        <v>112</v>
      </c>
      <c r="E1903" t="s">
        <v>225</v>
      </c>
      <c r="F1903">
        <v>0</v>
      </c>
      <c r="G1903">
        <v>5</v>
      </c>
      <c r="H1903" t="s">
        <v>138</v>
      </c>
      <c r="I1903">
        <v>0</v>
      </c>
      <c r="J1903">
        <v>0</v>
      </c>
      <c r="L1903" s="1015" t="e">
        <v>#DIV/0!</v>
      </c>
      <c r="N1903">
        <v>0</v>
      </c>
      <c r="O1903">
        <v>0</v>
      </c>
      <c r="P1903" t="e">
        <v>#DIV/0!</v>
      </c>
      <c r="R1903">
        <v>0</v>
      </c>
      <c r="S1903">
        <v>0</v>
      </c>
    </row>
    <row r="1904" spans="1:19">
      <c r="A1904">
        <v>19</v>
      </c>
      <c r="B1904" t="s">
        <v>477</v>
      </c>
      <c r="C1904" t="s">
        <v>148</v>
      </c>
      <c r="D1904" t="s">
        <v>112</v>
      </c>
      <c r="E1904" t="s">
        <v>225</v>
      </c>
      <c r="F1904">
        <v>0</v>
      </c>
      <c r="G1904">
        <v>5</v>
      </c>
      <c r="H1904" t="s">
        <v>138</v>
      </c>
      <c r="I1904">
        <v>0</v>
      </c>
      <c r="J1904">
        <v>0</v>
      </c>
      <c r="L1904" s="1015" t="e">
        <v>#DIV/0!</v>
      </c>
      <c r="N1904">
        <v>0</v>
      </c>
      <c r="O1904">
        <v>0</v>
      </c>
      <c r="P1904" t="e">
        <v>#DIV/0!</v>
      </c>
      <c r="R1904">
        <v>0</v>
      </c>
      <c r="S1904">
        <v>0</v>
      </c>
    </row>
    <row r="1905" spans="1:19">
      <c r="A1905">
        <v>20</v>
      </c>
      <c r="B1905" t="s">
        <v>478</v>
      </c>
      <c r="C1905" t="s">
        <v>148</v>
      </c>
      <c r="D1905" t="s">
        <v>112</v>
      </c>
      <c r="E1905" t="s">
        <v>225</v>
      </c>
      <c r="F1905">
        <v>0</v>
      </c>
      <c r="G1905">
        <v>5</v>
      </c>
      <c r="H1905" t="s">
        <v>138</v>
      </c>
      <c r="I1905">
        <v>0</v>
      </c>
      <c r="J1905">
        <v>0</v>
      </c>
      <c r="L1905" s="1015" t="e">
        <v>#DIV/0!</v>
      </c>
      <c r="N1905">
        <v>0</v>
      </c>
      <c r="O1905">
        <v>0</v>
      </c>
      <c r="P1905" t="e">
        <v>#DIV/0!</v>
      </c>
      <c r="R1905">
        <v>0</v>
      </c>
      <c r="S1905">
        <v>0</v>
      </c>
    </row>
    <row r="1906" spans="1:19">
      <c r="A1906">
        <v>21</v>
      </c>
      <c r="B1906" t="s">
        <v>479</v>
      </c>
      <c r="C1906" t="s">
        <v>148</v>
      </c>
      <c r="D1906" t="s">
        <v>112</v>
      </c>
      <c r="E1906" t="s">
        <v>225</v>
      </c>
      <c r="F1906">
        <v>0</v>
      </c>
      <c r="G1906">
        <v>5</v>
      </c>
      <c r="H1906" t="s">
        <v>138</v>
      </c>
      <c r="I1906">
        <v>0</v>
      </c>
      <c r="J1906">
        <v>0</v>
      </c>
      <c r="L1906" s="1015" t="e">
        <v>#DIV/0!</v>
      </c>
      <c r="N1906">
        <v>0</v>
      </c>
      <c r="O1906">
        <v>0</v>
      </c>
      <c r="P1906" t="e">
        <v>#DIV/0!</v>
      </c>
      <c r="R1906">
        <v>0</v>
      </c>
      <c r="S1906">
        <v>0</v>
      </c>
    </row>
    <row r="1907" spans="1:19">
      <c r="A1907">
        <v>1</v>
      </c>
      <c r="B1907" t="s">
        <v>459</v>
      </c>
      <c r="C1907" t="s">
        <v>148</v>
      </c>
      <c r="D1907" t="s">
        <v>112</v>
      </c>
      <c r="E1907" t="s">
        <v>225</v>
      </c>
      <c r="F1907">
        <v>0</v>
      </c>
      <c r="G1907">
        <v>6</v>
      </c>
      <c r="H1907" t="s">
        <v>139</v>
      </c>
      <c r="I1907">
        <v>0</v>
      </c>
      <c r="J1907">
        <v>0</v>
      </c>
      <c r="L1907" s="1015" t="e">
        <v>#DIV/0!</v>
      </c>
      <c r="N1907">
        <v>0</v>
      </c>
      <c r="O1907">
        <v>0</v>
      </c>
      <c r="P1907" t="e">
        <v>#DIV/0!</v>
      </c>
      <c r="R1907">
        <v>0</v>
      </c>
      <c r="S1907">
        <v>0</v>
      </c>
    </row>
    <row r="1908" spans="1:19">
      <c r="A1908">
        <v>2</v>
      </c>
      <c r="B1908" t="s">
        <v>460</v>
      </c>
      <c r="C1908" t="s">
        <v>148</v>
      </c>
      <c r="D1908" t="s">
        <v>112</v>
      </c>
      <c r="E1908" t="s">
        <v>225</v>
      </c>
      <c r="F1908">
        <v>0</v>
      </c>
      <c r="G1908">
        <v>6</v>
      </c>
      <c r="H1908" t="s">
        <v>139</v>
      </c>
      <c r="I1908">
        <v>0</v>
      </c>
      <c r="J1908">
        <v>0</v>
      </c>
      <c r="L1908" s="1015" t="e">
        <v>#DIV/0!</v>
      </c>
      <c r="N1908">
        <v>0</v>
      </c>
      <c r="O1908">
        <v>0</v>
      </c>
      <c r="P1908" t="e">
        <v>#DIV/0!</v>
      </c>
      <c r="R1908">
        <v>0</v>
      </c>
      <c r="S1908">
        <v>0</v>
      </c>
    </row>
    <row r="1909" spans="1:19">
      <c r="A1909">
        <v>3</v>
      </c>
      <c r="B1909" t="s">
        <v>461</v>
      </c>
      <c r="C1909" t="s">
        <v>148</v>
      </c>
      <c r="D1909" t="s">
        <v>112</v>
      </c>
      <c r="E1909" t="s">
        <v>225</v>
      </c>
      <c r="F1909">
        <v>0</v>
      </c>
      <c r="G1909">
        <v>6</v>
      </c>
      <c r="H1909" t="s">
        <v>139</v>
      </c>
      <c r="I1909">
        <v>0</v>
      </c>
      <c r="J1909">
        <v>0</v>
      </c>
      <c r="L1909" s="1015" t="e">
        <v>#DIV/0!</v>
      </c>
      <c r="N1909">
        <v>0</v>
      </c>
      <c r="O1909">
        <v>0</v>
      </c>
      <c r="P1909" t="e">
        <v>#DIV/0!</v>
      </c>
      <c r="R1909">
        <v>0</v>
      </c>
      <c r="S1909">
        <v>0</v>
      </c>
    </row>
    <row r="1910" spans="1:19">
      <c r="A1910">
        <v>4</v>
      </c>
      <c r="B1910" t="s">
        <v>462</v>
      </c>
      <c r="C1910" t="s">
        <v>148</v>
      </c>
      <c r="D1910" t="s">
        <v>112</v>
      </c>
      <c r="E1910" t="s">
        <v>225</v>
      </c>
      <c r="F1910">
        <v>0</v>
      </c>
      <c r="G1910">
        <v>6</v>
      </c>
      <c r="H1910" t="s">
        <v>139</v>
      </c>
      <c r="I1910">
        <v>0</v>
      </c>
      <c r="J1910">
        <v>0</v>
      </c>
      <c r="L1910" s="1015" t="e">
        <v>#DIV/0!</v>
      </c>
      <c r="N1910">
        <v>0</v>
      </c>
      <c r="O1910">
        <v>0</v>
      </c>
      <c r="P1910" t="e">
        <v>#DIV/0!</v>
      </c>
      <c r="R1910">
        <v>0</v>
      </c>
      <c r="S1910">
        <v>0</v>
      </c>
    </row>
    <row r="1911" spans="1:19">
      <c r="A1911">
        <v>5</v>
      </c>
      <c r="B1911" t="s">
        <v>463</v>
      </c>
      <c r="C1911" t="s">
        <v>148</v>
      </c>
      <c r="D1911" t="s">
        <v>112</v>
      </c>
      <c r="E1911" t="s">
        <v>225</v>
      </c>
      <c r="F1911">
        <v>0</v>
      </c>
      <c r="G1911">
        <v>6</v>
      </c>
      <c r="H1911" t="s">
        <v>139</v>
      </c>
      <c r="I1911">
        <v>0</v>
      </c>
      <c r="J1911">
        <v>0</v>
      </c>
      <c r="L1911" s="1015" t="e">
        <v>#DIV/0!</v>
      </c>
      <c r="N1911">
        <v>0</v>
      </c>
      <c r="O1911">
        <v>0</v>
      </c>
      <c r="P1911" t="e">
        <v>#DIV/0!</v>
      </c>
      <c r="R1911">
        <v>0</v>
      </c>
      <c r="S1911">
        <v>0</v>
      </c>
    </row>
    <row r="1912" spans="1:19">
      <c r="A1912">
        <v>6</v>
      </c>
      <c r="B1912" t="s">
        <v>464</v>
      </c>
      <c r="C1912" t="s">
        <v>148</v>
      </c>
      <c r="D1912" t="s">
        <v>112</v>
      </c>
      <c r="E1912" t="s">
        <v>225</v>
      </c>
      <c r="F1912">
        <v>0</v>
      </c>
      <c r="G1912">
        <v>6</v>
      </c>
      <c r="H1912" t="s">
        <v>139</v>
      </c>
      <c r="I1912">
        <v>0</v>
      </c>
      <c r="J1912">
        <v>0</v>
      </c>
      <c r="L1912" s="1015" t="e">
        <v>#DIV/0!</v>
      </c>
      <c r="N1912">
        <v>0</v>
      </c>
      <c r="O1912">
        <v>0</v>
      </c>
      <c r="P1912" t="e">
        <v>#DIV/0!</v>
      </c>
      <c r="R1912">
        <v>0</v>
      </c>
      <c r="S1912">
        <v>0</v>
      </c>
    </row>
    <row r="1913" spans="1:19">
      <c r="A1913">
        <v>7</v>
      </c>
      <c r="B1913" t="s">
        <v>465</v>
      </c>
      <c r="C1913" t="s">
        <v>148</v>
      </c>
      <c r="D1913" t="s">
        <v>112</v>
      </c>
      <c r="E1913" t="s">
        <v>225</v>
      </c>
      <c r="F1913">
        <v>0</v>
      </c>
      <c r="G1913">
        <v>6</v>
      </c>
      <c r="H1913" t="s">
        <v>139</v>
      </c>
      <c r="I1913">
        <v>0</v>
      </c>
      <c r="J1913">
        <v>0</v>
      </c>
      <c r="L1913" s="1015" t="e">
        <v>#DIV/0!</v>
      </c>
      <c r="N1913">
        <v>0</v>
      </c>
      <c r="O1913">
        <v>0</v>
      </c>
      <c r="P1913" t="e">
        <v>#DIV/0!</v>
      </c>
      <c r="R1913">
        <v>0</v>
      </c>
      <c r="S1913">
        <v>0</v>
      </c>
    </row>
    <row r="1914" spans="1:19">
      <c r="A1914">
        <v>8</v>
      </c>
      <c r="B1914" t="s">
        <v>466</v>
      </c>
      <c r="C1914" t="s">
        <v>148</v>
      </c>
      <c r="D1914" t="s">
        <v>112</v>
      </c>
      <c r="E1914" t="s">
        <v>225</v>
      </c>
      <c r="F1914">
        <v>0</v>
      </c>
      <c r="G1914">
        <v>6</v>
      </c>
      <c r="H1914" t="s">
        <v>139</v>
      </c>
      <c r="I1914">
        <v>0</v>
      </c>
      <c r="J1914">
        <v>0</v>
      </c>
      <c r="L1914" s="1015" t="e">
        <v>#DIV/0!</v>
      </c>
      <c r="N1914">
        <v>0</v>
      </c>
      <c r="O1914">
        <v>0</v>
      </c>
      <c r="P1914" t="e">
        <v>#DIV/0!</v>
      </c>
      <c r="R1914">
        <v>0</v>
      </c>
      <c r="S1914">
        <v>0</v>
      </c>
    </row>
    <row r="1915" spans="1:19">
      <c r="A1915">
        <v>9</v>
      </c>
      <c r="B1915" t="s">
        <v>467</v>
      </c>
      <c r="C1915" t="s">
        <v>148</v>
      </c>
      <c r="D1915" t="s">
        <v>112</v>
      </c>
      <c r="E1915" t="s">
        <v>225</v>
      </c>
      <c r="F1915">
        <v>0</v>
      </c>
      <c r="G1915">
        <v>6</v>
      </c>
      <c r="H1915" t="s">
        <v>139</v>
      </c>
      <c r="I1915">
        <v>0</v>
      </c>
      <c r="J1915">
        <v>0</v>
      </c>
      <c r="L1915" s="1015" t="e">
        <v>#DIV/0!</v>
      </c>
      <c r="N1915">
        <v>0</v>
      </c>
      <c r="O1915">
        <v>0</v>
      </c>
      <c r="P1915" t="e">
        <v>#DIV/0!</v>
      </c>
      <c r="R1915">
        <v>0</v>
      </c>
      <c r="S1915">
        <v>0</v>
      </c>
    </row>
    <row r="1916" spans="1:19">
      <c r="A1916">
        <v>10</v>
      </c>
      <c r="B1916" t="s">
        <v>468</v>
      </c>
      <c r="C1916" t="s">
        <v>148</v>
      </c>
      <c r="D1916" t="s">
        <v>112</v>
      </c>
      <c r="E1916" t="s">
        <v>225</v>
      </c>
      <c r="F1916">
        <v>0</v>
      </c>
      <c r="G1916">
        <v>6</v>
      </c>
      <c r="H1916" t="s">
        <v>139</v>
      </c>
      <c r="I1916">
        <v>0</v>
      </c>
      <c r="J1916">
        <v>0</v>
      </c>
      <c r="L1916" s="1015" t="e">
        <v>#DIV/0!</v>
      </c>
      <c r="N1916">
        <v>0</v>
      </c>
      <c r="O1916">
        <v>0</v>
      </c>
      <c r="P1916" t="e">
        <v>#DIV/0!</v>
      </c>
      <c r="R1916">
        <v>0</v>
      </c>
      <c r="S1916">
        <v>0</v>
      </c>
    </row>
    <row r="1917" spans="1:19">
      <c r="A1917">
        <v>11</v>
      </c>
      <c r="B1917" t="s">
        <v>469</v>
      </c>
      <c r="C1917" t="s">
        <v>148</v>
      </c>
      <c r="D1917" t="s">
        <v>112</v>
      </c>
      <c r="E1917" t="s">
        <v>225</v>
      </c>
      <c r="F1917">
        <v>0</v>
      </c>
      <c r="G1917">
        <v>6</v>
      </c>
      <c r="H1917" t="s">
        <v>139</v>
      </c>
      <c r="I1917">
        <v>0</v>
      </c>
      <c r="J1917">
        <v>0</v>
      </c>
      <c r="L1917" s="1015" t="e">
        <v>#DIV/0!</v>
      </c>
      <c r="N1917">
        <v>0</v>
      </c>
      <c r="O1917">
        <v>0</v>
      </c>
      <c r="P1917" t="e">
        <v>#DIV/0!</v>
      </c>
      <c r="R1917">
        <v>0</v>
      </c>
      <c r="S1917">
        <v>0</v>
      </c>
    </row>
    <row r="1918" spans="1:19">
      <c r="A1918">
        <v>12</v>
      </c>
      <c r="B1918" t="s">
        <v>470</v>
      </c>
      <c r="C1918" t="s">
        <v>148</v>
      </c>
      <c r="D1918" t="s">
        <v>112</v>
      </c>
      <c r="E1918" t="s">
        <v>225</v>
      </c>
      <c r="F1918">
        <v>0</v>
      </c>
      <c r="G1918">
        <v>6</v>
      </c>
      <c r="H1918" t="s">
        <v>139</v>
      </c>
      <c r="I1918">
        <v>0</v>
      </c>
      <c r="J1918">
        <v>0</v>
      </c>
      <c r="L1918" s="1015" t="e">
        <v>#DIV/0!</v>
      </c>
      <c r="N1918">
        <v>0</v>
      </c>
      <c r="O1918">
        <v>0</v>
      </c>
      <c r="P1918" t="e">
        <v>#DIV/0!</v>
      </c>
      <c r="R1918">
        <v>0</v>
      </c>
      <c r="S1918">
        <v>0</v>
      </c>
    </row>
    <row r="1919" spans="1:19">
      <c r="A1919">
        <v>13</v>
      </c>
      <c r="B1919" t="s">
        <v>471</v>
      </c>
      <c r="C1919" t="s">
        <v>148</v>
      </c>
      <c r="D1919" t="s">
        <v>112</v>
      </c>
      <c r="E1919" t="s">
        <v>225</v>
      </c>
      <c r="F1919">
        <v>0</v>
      </c>
      <c r="G1919">
        <v>6</v>
      </c>
      <c r="H1919" t="s">
        <v>139</v>
      </c>
      <c r="I1919">
        <v>0</v>
      </c>
      <c r="J1919">
        <v>0</v>
      </c>
      <c r="L1919" s="1015" t="e">
        <v>#DIV/0!</v>
      </c>
      <c r="N1919">
        <v>0</v>
      </c>
      <c r="O1919">
        <v>0</v>
      </c>
      <c r="P1919" t="e">
        <v>#DIV/0!</v>
      </c>
      <c r="R1919">
        <v>0</v>
      </c>
      <c r="S1919">
        <v>0</v>
      </c>
    </row>
    <row r="1920" spans="1:19">
      <c r="A1920">
        <v>14</v>
      </c>
      <c r="B1920" t="s">
        <v>472</v>
      </c>
      <c r="C1920" t="s">
        <v>148</v>
      </c>
      <c r="D1920" t="s">
        <v>112</v>
      </c>
      <c r="E1920" t="s">
        <v>225</v>
      </c>
      <c r="F1920">
        <v>0</v>
      </c>
      <c r="G1920">
        <v>6</v>
      </c>
      <c r="H1920" t="s">
        <v>139</v>
      </c>
      <c r="I1920">
        <v>0</v>
      </c>
      <c r="J1920">
        <v>0</v>
      </c>
      <c r="L1920" s="1015" t="e">
        <v>#DIV/0!</v>
      </c>
      <c r="N1920">
        <v>0</v>
      </c>
      <c r="O1920">
        <v>0</v>
      </c>
      <c r="P1920" t="e">
        <v>#DIV/0!</v>
      </c>
      <c r="R1920">
        <v>0</v>
      </c>
      <c r="S1920">
        <v>0</v>
      </c>
    </row>
    <row r="1921" spans="1:19">
      <c r="A1921">
        <v>15</v>
      </c>
      <c r="B1921" t="s">
        <v>473</v>
      </c>
      <c r="C1921" t="s">
        <v>148</v>
      </c>
      <c r="D1921" t="s">
        <v>112</v>
      </c>
      <c r="E1921" t="s">
        <v>225</v>
      </c>
      <c r="F1921">
        <v>0</v>
      </c>
      <c r="G1921">
        <v>6</v>
      </c>
      <c r="H1921" t="s">
        <v>139</v>
      </c>
      <c r="I1921">
        <v>0</v>
      </c>
      <c r="J1921">
        <v>0</v>
      </c>
      <c r="L1921" s="1015" t="e">
        <v>#DIV/0!</v>
      </c>
      <c r="N1921">
        <v>0</v>
      </c>
      <c r="O1921">
        <v>0</v>
      </c>
      <c r="P1921" t="e">
        <v>#DIV/0!</v>
      </c>
      <c r="R1921">
        <v>0</v>
      </c>
      <c r="S1921">
        <v>0</v>
      </c>
    </row>
    <row r="1922" spans="1:19">
      <c r="A1922">
        <v>16</v>
      </c>
      <c r="B1922" t="s">
        <v>474</v>
      </c>
      <c r="C1922" t="s">
        <v>148</v>
      </c>
      <c r="D1922" t="s">
        <v>112</v>
      </c>
      <c r="E1922" t="s">
        <v>225</v>
      </c>
      <c r="F1922">
        <v>0</v>
      </c>
      <c r="G1922">
        <v>6</v>
      </c>
      <c r="H1922" t="s">
        <v>139</v>
      </c>
      <c r="I1922">
        <v>0</v>
      </c>
      <c r="J1922">
        <v>0</v>
      </c>
      <c r="L1922" s="1015" t="e">
        <v>#DIV/0!</v>
      </c>
      <c r="N1922">
        <v>0</v>
      </c>
      <c r="O1922">
        <v>0</v>
      </c>
      <c r="P1922" t="e">
        <v>#DIV/0!</v>
      </c>
      <c r="R1922">
        <v>0</v>
      </c>
      <c r="S1922">
        <v>0</v>
      </c>
    </row>
    <row r="1923" spans="1:19">
      <c r="A1923">
        <v>17</v>
      </c>
      <c r="B1923" t="s">
        <v>475</v>
      </c>
      <c r="C1923" t="s">
        <v>148</v>
      </c>
      <c r="D1923" t="s">
        <v>112</v>
      </c>
      <c r="E1923" t="s">
        <v>225</v>
      </c>
      <c r="F1923">
        <v>0</v>
      </c>
      <c r="G1923">
        <v>6</v>
      </c>
      <c r="H1923" t="s">
        <v>139</v>
      </c>
      <c r="I1923">
        <v>0</v>
      </c>
      <c r="J1923">
        <v>0</v>
      </c>
      <c r="L1923" s="1015" t="e">
        <v>#DIV/0!</v>
      </c>
      <c r="N1923">
        <v>0</v>
      </c>
      <c r="O1923">
        <v>0</v>
      </c>
      <c r="P1923" t="e">
        <v>#DIV/0!</v>
      </c>
      <c r="R1923">
        <v>0</v>
      </c>
      <c r="S1923">
        <v>0</v>
      </c>
    </row>
    <row r="1924" spans="1:19">
      <c r="A1924">
        <v>18</v>
      </c>
      <c r="B1924" t="s">
        <v>476</v>
      </c>
      <c r="C1924" t="s">
        <v>148</v>
      </c>
      <c r="D1924" t="s">
        <v>112</v>
      </c>
      <c r="E1924" t="s">
        <v>225</v>
      </c>
      <c r="F1924">
        <v>0</v>
      </c>
      <c r="G1924">
        <v>6</v>
      </c>
      <c r="H1924" t="s">
        <v>139</v>
      </c>
      <c r="I1924">
        <v>0</v>
      </c>
      <c r="J1924">
        <v>0</v>
      </c>
      <c r="L1924" s="1015" t="e">
        <v>#DIV/0!</v>
      </c>
      <c r="N1924">
        <v>0</v>
      </c>
      <c r="O1924">
        <v>0</v>
      </c>
      <c r="P1924" t="e">
        <v>#DIV/0!</v>
      </c>
      <c r="R1924">
        <v>0</v>
      </c>
      <c r="S1924">
        <v>0</v>
      </c>
    </row>
    <row r="1925" spans="1:19">
      <c r="A1925">
        <v>19</v>
      </c>
      <c r="B1925" t="s">
        <v>477</v>
      </c>
      <c r="C1925" t="s">
        <v>148</v>
      </c>
      <c r="D1925" t="s">
        <v>112</v>
      </c>
      <c r="E1925" t="s">
        <v>225</v>
      </c>
      <c r="F1925">
        <v>0</v>
      </c>
      <c r="G1925">
        <v>6</v>
      </c>
      <c r="H1925" t="s">
        <v>139</v>
      </c>
      <c r="I1925">
        <v>0</v>
      </c>
      <c r="J1925">
        <v>0</v>
      </c>
      <c r="L1925" s="1015" t="e">
        <v>#DIV/0!</v>
      </c>
      <c r="N1925">
        <v>0</v>
      </c>
      <c r="O1925">
        <v>0</v>
      </c>
      <c r="P1925" t="e">
        <v>#DIV/0!</v>
      </c>
      <c r="R1925">
        <v>0</v>
      </c>
      <c r="S1925">
        <v>0</v>
      </c>
    </row>
    <row r="1926" spans="1:19">
      <c r="A1926">
        <v>20</v>
      </c>
      <c r="B1926" t="s">
        <v>478</v>
      </c>
      <c r="C1926" t="s">
        <v>148</v>
      </c>
      <c r="D1926" t="s">
        <v>112</v>
      </c>
      <c r="E1926" t="s">
        <v>225</v>
      </c>
      <c r="F1926">
        <v>0</v>
      </c>
      <c r="G1926">
        <v>6</v>
      </c>
      <c r="H1926" t="s">
        <v>139</v>
      </c>
      <c r="I1926">
        <v>0</v>
      </c>
      <c r="J1926">
        <v>0</v>
      </c>
      <c r="L1926" s="1015" t="e">
        <v>#DIV/0!</v>
      </c>
      <c r="N1926">
        <v>0</v>
      </c>
      <c r="O1926">
        <v>0</v>
      </c>
      <c r="P1926" t="e">
        <v>#DIV/0!</v>
      </c>
      <c r="R1926">
        <v>0</v>
      </c>
      <c r="S1926">
        <v>0</v>
      </c>
    </row>
    <row r="1927" spans="1:19">
      <c r="A1927">
        <v>21</v>
      </c>
      <c r="B1927" t="s">
        <v>479</v>
      </c>
      <c r="C1927" t="s">
        <v>148</v>
      </c>
      <c r="D1927" t="s">
        <v>112</v>
      </c>
      <c r="E1927" t="s">
        <v>225</v>
      </c>
      <c r="F1927">
        <v>0</v>
      </c>
      <c r="G1927">
        <v>6</v>
      </c>
      <c r="H1927" t="s">
        <v>139</v>
      </c>
      <c r="I1927">
        <v>0</v>
      </c>
      <c r="J1927">
        <v>0</v>
      </c>
      <c r="L1927" s="1015" t="e">
        <v>#DIV/0!</v>
      </c>
      <c r="N1927">
        <v>0</v>
      </c>
      <c r="O1927">
        <v>0</v>
      </c>
      <c r="P1927" t="e">
        <v>#DIV/0!</v>
      </c>
      <c r="R1927">
        <v>0</v>
      </c>
      <c r="S1927">
        <v>0</v>
      </c>
    </row>
    <row r="1928" spans="1:19">
      <c r="A1928">
        <v>1</v>
      </c>
      <c r="B1928" t="s">
        <v>459</v>
      </c>
      <c r="C1928" t="s">
        <v>148</v>
      </c>
      <c r="D1928" t="s">
        <v>112</v>
      </c>
      <c r="E1928" t="s">
        <v>225</v>
      </c>
      <c r="F1928">
        <v>0</v>
      </c>
      <c r="G1928">
        <v>7</v>
      </c>
      <c r="H1928" t="s">
        <v>140</v>
      </c>
      <c r="I1928">
        <v>0</v>
      </c>
      <c r="J1928">
        <v>0</v>
      </c>
      <c r="L1928" s="1015" t="e">
        <v>#DIV/0!</v>
      </c>
      <c r="N1928">
        <v>0</v>
      </c>
      <c r="O1928">
        <v>0</v>
      </c>
      <c r="P1928" t="e">
        <v>#DIV/0!</v>
      </c>
      <c r="R1928">
        <v>0</v>
      </c>
      <c r="S1928">
        <v>0</v>
      </c>
    </row>
    <row r="1929" spans="1:19">
      <c r="A1929">
        <v>2</v>
      </c>
      <c r="B1929" t="s">
        <v>460</v>
      </c>
      <c r="C1929" t="s">
        <v>148</v>
      </c>
      <c r="D1929" t="s">
        <v>112</v>
      </c>
      <c r="E1929" t="s">
        <v>225</v>
      </c>
      <c r="F1929">
        <v>0</v>
      </c>
      <c r="G1929">
        <v>7</v>
      </c>
      <c r="H1929" t="s">
        <v>140</v>
      </c>
      <c r="I1929">
        <v>0</v>
      </c>
      <c r="J1929">
        <v>0</v>
      </c>
      <c r="L1929" s="1015" t="e">
        <v>#DIV/0!</v>
      </c>
      <c r="N1929">
        <v>0</v>
      </c>
      <c r="O1929">
        <v>0</v>
      </c>
      <c r="P1929" t="e">
        <v>#DIV/0!</v>
      </c>
      <c r="R1929">
        <v>0</v>
      </c>
      <c r="S1929">
        <v>0</v>
      </c>
    </row>
    <row r="1930" spans="1:19">
      <c r="A1930">
        <v>3</v>
      </c>
      <c r="B1930" t="s">
        <v>461</v>
      </c>
      <c r="C1930" t="s">
        <v>148</v>
      </c>
      <c r="D1930" t="s">
        <v>112</v>
      </c>
      <c r="E1930" t="s">
        <v>225</v>
      </c>
      <c r="F1930">
        <v>0</v>
      </c>
      <c r="G1930">
        <v>7</v>
      </c>
      <c r="H1930" t="s">
        <v>140</v>
      </c>
      <c r="I1930">
        <v>0</v>
      </c>
      <c r="J1930">
        <v>0</v>
      </c>
      <c r="L1930" s="1015" t="e">
        <v>#DIV/0!</v>
      </c>
      <c r="N1930">
        <v>0</v>
      </c>
      <c r="O1930">
        <v>0</v>
      </c>
      <c r="P1930" t="e">
        <v>#DIV/0!</v>
      </c>
      <c r="R1930">
        <v>0</v>
      </c>
      <c r="S1930">
        <v>0</v>
      </c>
    </row>
    <row r="1931" spans="1:19">
      <c r="A1931">
        <v>4</v>
      </c>
      <c r="B1931" t="s">
        <v>462</v>
      </c>
      <c r="C1931" t="s">
        <v>148</v>
      </c>
      <c r="D1931" t="s">
        <v>112</v>
      </c>
      <c r="E1931" t="s">
        <v>225</v>
      </c>
      <c r="F1931">
        <v>0</v>
      </c>
      <c r="G1931">
        <v>7</v>
      </c>
      <c r="H1931" t="s">
        <v>140</v>
      </c>
      <c r="I1931">
        <v>0</v>
      </c>
      <c r="J1931">
        <v>0</v>
      </c>
      <c r="L1931" s="1015" t="e">
        <v>#DIV/0!</v>
      </c>
      <c r="N1931">
        <v>0</v>
      </c>
      <c r="O1931">
        <v>0</v>
      </c>
      <c r="P1931" t="e">
        <v>#DIV/0!</v>
      </c>
      <c r="R1931">
        <v>0</v>
      </c>
      <c r="S1931">
        <v>0</v>
      </c>
    </row>
    <row r="1932" spans="1:19">
      <c r="A1932">
        <v>5</v>
      </c>
      <c r="B1932" t="s">
        <v>463</v>
      </c>
      <c r="C1932" t="s">
        <v>148</v>
      </c>
      <c r="D1932" t="s">
        <v>112</v>
      </c>
      <c r="E1932" t="s">
        <v>225</v>
      </c>
      <c r="F1932">
        <v>0</v>
      </c>
      <c r="G1932">
        <v>7</v>
      </c>
      <c r="H1932" t="s">
        <v>140</v>
      </c>
      <c r="I1932">
        <v>0</v>
      </c>
      <c r="J1932">
        <v>0</v>
      </c>
      <c r="L1932" s="1015" t="e">
        <v>#DIV/0!</v>
      </c>
      <c r="N1932">
        <v>0</v>
      </c>
      <c r="O1932">
        <v>0</v>
      </c>
      <c r="P1932" t="e">
        <v>#DIV/0!</v>
      </c>
      <c r="R1932">
        <v>0</v>
      </c>
      <c r="S1932">
        <v>0</v>
      </c>
    </row>
    <row r="1933" spans="1:19">
      <c r="A1933">
        <v>6</v>
      </c>
      <c r="B1933" t="s">
        <v>464</v>
      </c>
      <c r="C1933" t="s">
        <v>148</v>
      </c>
      <c r="D1933" t="s">
        <v>112</v>
      </c>
      <c r="E1933" t="s">
        <v>225</v>
      </c>
      <c r="F1933">
        <v>0</v>
      </c>
      <c r="G1933">
        <v>7</v>
      </c>
      <c r="H1933" t="s">
        <v>140</v>
      </c>
      <c r="I1933">
        <v>0</v>
      </c>
      <c r="J1933">
        <v>0</v>
      </c>
      <c r="L1933" s="1015" t="e">
        <v>#DIV/0!</v>
      </c>
      <c r="N1933">
        <v>0</v>
      </c>
      <c r="O1933">
        <v>0</v>
      </c>
      <c r="P1933" t="e">
        <v>#DIV/0!</v>
      </c>
      <c r="R1933">
        <v>0</v>
      </c>
      <c r="S1933">
        <v>0</v>
      </c>
    </row>
    <row r="1934" spans="1:19">
      <c r="A1934">
        <v>7</v>
      </c>
      <c r="B1934" t="s">
        <v>465</v>
      </c>
      <c r="C1934" t="s">
        <v>148</v>
      </c>
      <c r="D1934" t="s">
        <v>112</v>
      </c>
      <c r="E1934" t="s">
        <v>225</v>
      </c>
      <c r="F1934">
        <v>0</v>
      </c>
      <c r="G1934">
        <v>7</v>
      </c>
      <c r="H1934" t="s">
        <v>140</v>
      </c>
      <c r="I1934">
        <v>0</v>
      </c>
      <c r="J1934">
        <v>0</v>
      </c>
      <c r="L1934" s="1015" t="e">
        <v>#DIV/0!</v>
      </c>
      <c r="N1934">
        <v>0</v>
      </c>
      <c r="O1934">
        <v>0</v>
      </c>
      <c r="P1934" t="e">
        <v>#DIV/0!</v>
      </c>
      <c r="R1934">
        <v>0</v>
      </c>
      <c r="S1934">
        <v>0</v>
      </c>
    </row>
    <row r="1935" spans="1:19">
      <c r="A1935">
        <v>8</v>
      </c>
      <c r="B1935" t="s">
        <v>466</v>
      </c>
      <c r="C1935" t="s">
        <v>148</v>
      </c>
      <c r="D1935" t="s">
        <v>112</v>
      </c>
      <c r="E1935" t="s">
        <v>225</v>
      </c>
      <c r="F1935">
        <v>0</v>
      </c>
      <c r="G1935">
        <v>7</v>
      </c>
      <c r="H1935" t="s">
        <v>140</v>
      </c>
      <c r="I1935">
        <v>0</v>
      </c>
      <c r="J1935">
        <v>0</v>
      </c>
      <c r="L1935" s="1015" t="e">
        <v>#DIV/0!</v>
      </c>
      <c r="N1935">
        <v>0</v>
      </c>
      <c r="O1935">
        <v>0</v>
      </c>
      <c r="P1935" t="e">
        <v>#DIV/0!</v>
      </c>
      <c r="R1935">
        <v>0</v>
      </c>
      <c r="S1935">
        <v>0</v>
      </c>
    </row>
    <row r="1936" spans="1:19">
      <c r="A1936">
        <v>9</v>
      </c>
      <c r="B1936" t="s">
        <v>467</v>
      </c>
      <c r="C1936" t="s">
        <v>148</v>
      </c>
      <c r="D1936" t="s">
        <v>112</v>
      </c>
      <c r="E1936" t="s">
        <v>225</v>
      </c>
      <c r="F1936">
        <v>0</v>
      </c>
      <c r="G1936">
        <v>7</v>
      </c>
      <c r="H1936" t="s">
        <v>140</v>
      </c>
      <c r="I1936">
        <v>0</v>
      </c>
      <c r="J1936">
        <v>0</v>
      </c>
      <c r="L1936" s="1015" t="e">
        <v>#DIV/0!</v>
      </c>
      <c r="N1936">
        <v>0</v>
      </c>
      <c r="O1936">
        <v>0</v>
      </c>
      <c r="P1936" t="e">
        <v>#DIV/0!</v>
      </c>
      <c r="R1936">
        <v>0</v>
      </c>
      <c r="S1936">
        <v>0</v>
      </c>
    </row>
    <row r="1937" spans="1:19">
      <c r="A1937">
        <v>10</v>
      </c>
      <c r="B1937" t="s">
        <v>468</v>
      </c>
      <c r="C1937" t="s">
        <v>148</v>
      </c>
      <c r="D1937" t="s">
        <v>112</v>
      </c>
      <c r="E1937" t="s">
        <v>225</v>
      </c>
      <c r="F1937">
        <v>0</v>
      </c>
      <c r="G1937">
        <v>7</v>
      </c>
      <c r="H1937" t="s">
        <v>140</v>
      </c>
      <c r="I1937">
        <v>0</v>
      </c>
      <c r="J1937">
        <v>0</v>
      </c>
      <c r="L1937" s="1015" t="e">
        <v>#DIV/0!</v>
      </c>
      <c r="N1937">
        <v>0</v>
      </c>
      <c r="O1937">
        <v>0</v>
      </c>
      <c r="P1937" t="e">
        <v>#DIV/0!</v>
      </c>
      <c r="R1937">
        <v>0</v>
      </c>
      <c r="S1937">
        <v>0</v>
      </c>
    </row>
    <row r="1938" spans="1:19">
      <c r="A1938">
        <v>11</v>
      </c>
      <c r="B1938" t="s">
        <v>469</v>
      </c>
      <c r="C1938" t="s">
        <v>148</v>
      </c>
      <c r="D1938" t="s">
        <v>112</v>
      </c>
      <c r="E1938" t="s">
        <v>225</v>
      </c>
      <c r="F1938">
        <v>0</v>
      </c>
      <c r="G1938">
        <v>7</v>
      </c>
      <c r="H1938" t="s">
        <v>140</v>
      </c>
      <c r="I1938">
        <v>0</v>
      </c>
      <c r="J1938">
        <v>0</v>
      </c>
      <c r="L1938" s="1015" t="e">
        <v>#DIV/0!</v>
      </c>
      <c r="N1938">
        <v>0</v>
      </c>
      <c r="O1938">
        <v>0</v>
      </c>
      <c r="P1938" t="e">
        <v>#DIV/0!</v>
      </c>
      <c r="R1938">
        <v>0</v>
      </c>
      <c r="S1938">
        <v>0</v>
      </c>
    </row>
    <row r="1939" spans="1:19">
      <c r="A1939">
        <v>12</v>
      </c>
      <c r="B1939" t="s">
        <v>470</v>
      </c>
      <c r="C1939" t="s">
        <v>148</v>
      </c>
      <c r="D1939" t="s">
        <v>112</v>
      </c>
      <c r="E1939" t="s">
        <v>225</v>
      </c>
      <c r="F1939">
        <v>0</v>
      </c>
      <c r="G1939">
        <v>7</v>
      </c>
      <c r="H1939" t="s">
        <v>140</v>
      </c>
      <c r="I1939">
        <v>0</v>
      </c>
      <c r="J1939">
        <v>0</v>
      </c>
      <c r="L1939" s="1015" t="e">
        <v>#DIV/0!</v>
      </c>
      <c r="N1939">
        <v>0</v>
      </c>
      <c r="O1939">
        <v>0</v>
      </c>
      <c r="P1939" t="e">
        <v>#DIV/0!</v>
      </c>
      <c r="R1939">
        <v>0</v>
      </c>
      <c r="S1939">
        <v>0</v>
      </c>
    </row>
    <row r="1940" spans="1:19">
      <c r="A1940">
        <v>13</v>
      </c>
      <c r="B1940" t="s">
        <v>471</v>
      </c>
      <c r="C1940" t="s">
        <v>148</v>
      </c>
      <c r="D1940" t="s">
        <v>112</v>
      </c>
      <c r="E1940" t="s">
        <v>225</v>
      </c>
      <c r="F1940">
        <v>0</v>
      </c>
      <c r="G1940">
        <v>7</v>
      </c>
      <c r="H1940" t="s">
        <v>140</v>
      </c>
      <c r="I1940">
        <v>0</v>
      </c>
      <c r="J1940">
        <v>0</v>
      </c>
      <c r="L1940" s="1015" t="e">
        <v>#DIV/0!</v>
      </c>
      <c r="N1940">
        <v>0</v>
      </c>
      <c r="O1940">
        <v>0</v>
      </c>
      <c r="P1940" t="e">
        <v>#DIV/0!</v>
      </c>
      <c r="R1940">
        <v>0</v>
      </c>
      <c r="S1940">
        <v>0</v>
      </c>
    </row>
    <row r="1941" spans="1:19">
      <c r="A1941">
        <v>14</v>
      </c>
      <c r="B1941" t="s">
        <v>472</v>
      </c>
      <c r="C1941" t="s">
        <v>148</v>
      </c>
      <c r="D1941" t="s">
        <v>112</v>
      </c>
      <c r="E1941" t="s">
        <v>225</v>
      </c>
      <c r="F1941">
        <v>0</v>
      </c>
      <c r="G1941">
        <v>7</v>
      </c>
      <c r="H1941" t="s">
        <v>140</v>
      </c>
      <c r="I1941">
        <v>0</v>
      </c>
      <c r="J1941">
        <v>0</v>
      </c>
      <c r="L1941" s="1015" t="e">
        <v>#DIV/0!</v>
      </c>
      <c r="N1941">
        <v>0</v>
      </c>
      <c r="O1941">
        <v>0</v>
      </c>
      <c r="P1941" t="e">
        <v>#DIV/0!</v>
      </c>
      <c r="R1941">
        <v>0</v>
      </c>
      <c r="S1941">
        <v>0</v>
      </c>
    </row>
    <row r="1942" spans="1:19">
      <c r="A1942">
        <v>15</v>
      </c>
      <c r="B1942" t="s">
        <v>473</v>
      </c>
      <c r="C1942" t="s">
        <v>148</v>
      </c>
      <c r="D1942" t="s">
        <v>112</v>
      </c>
      <c r="E1942" t="s">
        <v>225</v>
      </c>
      <c r="F1942">
        <v>0</v>
      </c>
      <c r="G1942">
        <v>7</v>
      </c>
      <c r="H1942" t="s">
        <v>140</v>
      </c>
      <c r="I1942">
        <v>0</v>
      </c>
      <c r="J1942">
        <v>0</v>
      </c>
      <c r="L1942" s="1015" t="e">
        <v>#DIV/0!</v>
      </c>
      <c r="N1942">
        <v>0</v>
      </c>
      <c r="O1942">
        <v>0</v>
      </c>
      <c r="P1942" t="e">
        <v>#DIV/0!</v>
      </c>
      <c r="R1942">
        <v>0</v>
      </c>
      <c r="S1942">
        <v>0</v>
      </c>
    </row>
    <row r="1943" spans="1:19">
      <c r="A1943">
        <v>16</v>
      </c>
      <c r="B1943" t="s">
        <v>474</v>
      </c>
      <c r="C1943" t="s">
        <v>148</v>
      </c>
      <c r="D1943" t="s">
        <v>112</v>
      </c>
      <c r="E1943" t="s">
        <v>225</v>
      </c>
      <c r="F1943">
        <v>0</v>
      </c>
      <c r="G1943">
        <v>7</v>
      </c>
      <c r="H1943" t="s">
        <v>140</v>
      </c>
      <c r="I1943">
        <v>0</v>
      </c>
      <c r="J1943">
        <v>0</v>
      </c>
      <c r="L1943" s="1015" t="e">
        <v>#DIV/0!</v>
      </c>
      <c r="N1943">
        <v>0</v>
      </c>
      <c r="O1943">
        <v>0</v>
      </c>
      <c r="P1943" t="e">
        <v>#DIV/0!</v>
      </c>
      <c r="R1943">
        <v>0</v>
      </c>
      <c r="S1943">
        <v>0</v>
      </c>
    </row>
    <row r="1944" spans="1:19">
      <c r="A1944">
        <v>17</v>
      </c>
      <c r="B1944" t="s">
        <v>475</v>
      </c>
      <c r="C1944" t="s">
        <v>148</v>
      </c>
      <c r="D1944" t="s">
        <v>112</v>
      </c>
      <c r="E1944" t="s">
        <v>225</v>
      </c>
      <c r="F1944">
        <v>0</v>
      </c>
      <c r="G1944">
        <v>7</v>
      </c>
      <c r="H1944" t="s">
        <v>140</v>
      </c>
      <c r="I1944">
        <v>0</v>
      </c>
      <c r="J1944">
        <v>0</v>
      </c>
      <c r="L1944" s="1015" t="e">
        <v>#DIV/0!</v>
      </c>
      <c r="N1944">
        <v>0</v>
      </c>
      <c r="O1944">
        <v>0</v>
      </c>
      <c r="P1944" t="e">
        <v>#DIV/0!</v>
      </c>
      <c r="R1944">
        <v>0</v>
      </c>
      <c r="S1944">
        <v>0</v>
      </c>
    </row>
    <row r="1945" spans="1:19">
      <c r="A1945">
        <v>18</v>
      </c>
      <c r="B1945" t="s">
        <v>476</v>
      </c>
      <c r="C1945" t="s">
        <v>148</v>
      </c>
      <c r="D1945" t="s">
        <v>112</v>
      </c>
      <c r="E1945" t="s">
        <v>225</v>
      </c>
      <c r="F1945">
        <v>0</v>
      </c>
      <c r="G1945">
        <v>7</v>
      </c>
      <c r="H1945" t="s">
        <v>140</v>
      </c>
      <c r="I1945">
        <v>0</v>
      </c>
      <c r="J1945">
        <v>0</v>
      </c>
      <c r="L1945" s="1015" t="e">
        <v>#DIV/0!</v>
      </c>
      <c r="N1945">
        <v>0</v>
      </c>
      <c r="O1945">
        <v>0</v>
      </c>
      <c r="P1945" t="e">
        <v>#DIV/0!</v>
      </c>
      <c r="R1945">
        <v>0</v>
      </c>
      <c r="S1945">
        <v>0</v>
      </c>
    </row>
    <row r="1946" spans="1:19">
      <c r="A1946">
        <v>19</v>
      </c>
      <c r="B1946" t="s">
        <v>477</v>
      </c>
      <c r="C1946" t="s">
        <v>148</v>
      </c>
      <c r="D1946" t="s">
        <v>112</v>
      </c>
      <c r="E1946" t="s">
        <v>225</v>
      </c>
      <c r="F1946">
        <v>0</v>
      </c>
      <c r="G1946">
        <v>7</v>
      </c>
      <c r="H1946" t="s">
        <v>140</v>
      </c>
      <c r="I1946">
        <v>0</v>
      </c>
      <c r="J1946">
        <v>0</v>
      </c>
      <c r="L1946" s="1015" t="e">
        <v>#DIV/0!</v>
      </c>
      <c r="N1946">
        <v>0</v>
      </c>
      <c r="O1946">
        <v>0</v>
      </c>
      <c r="P1946" t="e">
        <v>#DIV/0!</v>
      </c>
      <c r="R1946">
        <v>0</v>
      </c>
      <c r="S1946">
        <v>0</v>
      </c>
    </row>
    <row r="1947" spans="1:19">
      <c r="A1947">
        <v>20</v>
      </c>
      <c r="B1947" t="s">
        <v>478</v>
      </c>
      <c r="C1947" t="s">
        <v>148</v>
      </c>
      <c r="D1947" t="s">
        <v>112</v>
      </c>
      <c r="E1947" t="s">
        <v>225</v>
      </c>
      <c r="F1947">
        <v>0</v>
      </c>
      <c r="G1947">
        <v>7</v>
      </c>
      <c r="H1947" t="s">
        <v>140</v>
      </c>
      <c r="I1947">
        <v>0</v>
      </c>
      <c r="J1947">
        <v>0</v>
      </c>
      <c r="L1947" s="1015" t="e">
        <v>#DIV/0!</v>
      </c>
      <c r="N1947">
        <v>0</v>
      </c>
      <c r="O1947">
        <v>0</v>
      </c>
      <c r="P1947" t="e">
        <v>#DIV/0!</v>
      </c>
      <c r="R1947">
        <v>0</v>
      </c>
      <c r="S1947">
        <v>0</v>
      </c>
    </row>
    <row r="1948" spans="1:19">
      <c r="A1948">
        <v>21</v>
      </c>
      <c r="B1948" t="s">
        <v>479</v>
      </c>
      <c r="C1948" t="s">
        <v>148</v>
      </c>
      <c r="D1948" t="s">
        <v>112</v>
      </c>
      <c r="E1948" t="s">
        <v>225</v>
      </c>
      <c r="F1948">
        <v>0</v>
      </c>
      <c r="G1948">
        <v>7</v>
      </c>
      <c r="H1948" t="s">
        <v>140</v>
      </c>
      <c r="I1948">
        <v>0</v>
      </c>
      <c r="J1948">
        <v>0</v>
      </c>
      <c r="L1948" s="1015" t="e">
        <v>#DIV/0!</v>
      </c>
      <c r="N1948">
        <v>0</v>
      </c>
      <c r="O1948">
        <v>0</v>
      </c>
      <c r="P1948" t="e">
        <v>#DIV/0!</v>
      </c>
      <c r="R1948">
        <v>0</v>
      </c>
      <c r="S1948">
        <v>0</v>
      </c>
    </row>
    <row r="1949" spans="1:19">
      <c r="A1949">
        <v>1</v>
      </c>
      <c r="B1949" t="s">
        <v>459</v>
      </c>
      <c r="C1949" t="s">
        <v>148</v>
      </c>
      <c r="D1949" t="s">
        <v>112</v>
      </c>
      <c r="E1949" t="s">
        <v>225</v>
      </c>
      <c r="F1949">
        <v>0</v>
      </c>
      <c r="G1949">
        <v>8</v>
      </c>
      <c r="H1949" t="s">
        <v>141</v>
      </c>
      <c r="I1949">
        <v>0</v>
      </c>
      <c r="J1949">
        <v>0</v>
      </c>
      <c r="L1949" s="1015" t="e">
        <v>#DIV/0!</v>
      </c>
      <c r="N1949">
        <v>0</v>
      </c>
      <c r="O1949">
        <v>0</v>
      </c>
      <c r="P1949" t="e">
        <v>#DIV/0!</v>
      </c>
      <c r="R1949">
        <v>0</v>
      </c>
      <c r="S1949">
        <v>0</v>
      </c>
    </row>
    <row r="1950" spans="1:19">
      <c r="A1950">
        <v>2</v>
      </c>
      <c r="B1950" t="s">
        <v>460</v>
      </c>
      <c r="C1950" t="s">
        <v>148</v>
      </c>
      <c r="D1950" t="s">
        <v>112</v>
      </c>
      <c r="E1950" t="s">
        <v>225</v>
      </c>
      <c r="F1950">
        <v>0</v>
      </c>
      <c r="G1950">
        <v>8</v>
      </c>
      <c r="H1950" t="s">
        <v>141</v>
      </c>
      <c r="I1950">
        <v>0</v>
      </c>
      <c r="J1950">
        <v>0</v>
      </c>
      <c r="L1950" s="1015" t="e">
        <v>#DIV/0!</v>
      </c>
      <c r="N1950">
        <v>0</v>
      </c>
      <c r="O1950">
        <v>0</v>
      </c>
      <c r="P1950" t="e">
        <v>#DIV/0!</v>
      </c>
      <c r="R1950">
        <v>0</v>
      </c>
      <c r="S1950">
        <v>0</v>
      </c>
    </row>
    <row r="1951" spans="1:19">
      <c r="A1951">
        <v>3</v>
      </c>
      <c r="B1951" t="s">
        <v>461</v>
      </c>
      <c r="C1951" t="s">
        <v>148</v>
      </c>
      <c r="D1951" t="s">
        <v>112</v>
      </c>
      <c r="E1951" t="s">
        <v>225</v>
      </c>
      <c r="F1951">
        <v>0</v>
      </c>
      <c r="G1951">
        <v>8</v>
      </c>
      <c r="H1951" t="s">
        <v>141</v>
      </c>
      <c r="I1951">
        <v>0</v>
      </c>
      <c r="J1951">
        <v>0</v>
      </c>
      <c r="L1951" s="1015" t="e">
        <v>#DIV/0!</v>
      </c>
      <c r="N1951">
        <v>0</v>
      </c>
      <c r="O1951">
        <v>0</v>
      </c>
      <c r="P1951" t="e">
        <v>#DIV/0!</v>
      </c>
      <c r="R1951">
        <v>0</v>
      </c>
      <c r="S1951">
        <v>0</v>
      </c>
    </row>
    <row r="1952" spans="1:19">
      <c r="A1952">
        <v>4</v>
      </c>
      <c r="B1952" t="s">
        <v>462</v>
      </c>
      <c r="C1952" t="s">
        <v>148</v>
      </c>
      <c r="D1952" t="s">
        <v>112</v>
      </c>
      <c r="E1952" t="s">
        <v>225</v>
      </c>
      <c r="F1952">
        <v>0</v>
      </c>
      <c r="G1952">
        <v>8</v>
      </c>
      <c r="H1952" t="s">
        <v>141</v>
      </c>
      <c r="I1952">
        <v>0</v>
      </c>
      <c r="J1952">
        <v>0</v>
      </c>
      <c r="L1952" s="1015" t="e">
        <v>#DIV/0!</v>
      </c>
      <c r="N1952">
        <v>0</v>
      </c>
      <c r="O1952">
        <v>0</v>
      </c>
      <c r="P1952" t="e">
        <v>#DIV/0!</v>
      </c>
      <c r="R1952">
        <v>0</v>
      </c>
      <c r="S1952">
        <v>0</v>
      </c>
    </row>
    <row r="1953" spans="1:19">
      <c r="A1953">
        <v>5</v>
      </c>
      <c r="B1953" t="s">
        <v>463</v>
      </c>
      <c r="C1953" t="s">
        <v>148</v>
      </c>
      <c r="D1953" t="s">
        <v>112</v>
      </c>
      <c r="E1953" t="s">
        <v>225</v>
      </c>
      <c r="F1953">
        <v>0</v>
      </c>
      <c r="G1953">
        <v>8</v>
      </c>
      <c r="H1953" t="s">
        <v>141</v>
      </c>
      <c r="I1953">
        <v>0</v>
      </c>
      <c r="J1953">
        <v>0</v>
      </c>
      <c r="L1953" s="1015" t="e">
        <v>#DIV/0!</v>
      </c>
      <c r="N1953">
        <v>0</v>
      </c>
      <c r="O1953">
        <v>0</v>
      </c>
      <c r="P1953" t="e">
        <v>#DIV/0!</v>
      </c>
      <c r="R1953">
        <v>0</v>
      </c>
      <c r="S1953">
        <v>0</v>
      </c>
    </row>
    <row r="1954" spans="1:19">
      <c r="A1954">
        <v>6</v>
      </c>
      <c r="B1954" t="s">
        <v>464</v>
      </c>
      <c r="C1954" t="s">
        <v>148</v>
      </c>
      <c r="D1954" t="s">
        <v>112</v>
      </c>
      <c r="E1954" t="s">
        <v>225</v>
      </c>
      <c r="F1954">
        <v>0</v>
      </c>
      <c r="G1954">
        <v>8</v>
      </c>
      <c r="H1954" t="s">
        <v>141</v>
      </c>
      <c r="I1954">
        <v>0</v>
      </c>
      <c r="J1954">
        <v>0</v>
      </c>
      <c r="L1954" s="1015" t="e">
        <v>#DIV/0!</v>
      </c>
      <c r="N1954">
        <v>0</v>
      </c>
      <c r="O1954">
        <v>0</v>
      </c>
      <c r="P1954" t="e">
        <v>#DIV/0!</v>
      </c>
      <c r="R1954">
        <v>0</v>
      </c>
      <c r="S1954">
        <v>0</v>
      </c>
    </row>
    <row r="1955" spans="1:19">
      <c r="A1955">
        <v>7</v>
      </c>
      <c r="B1955" t="s">
        <v>465</v>
      </c>
      <c r="C1955" t="s">
        <v>148</v>
      </c>
      <c r="D1955" t="s">
        <v>112</v>
      </c>
      <c r="E1955" t="s">
        <v>225</v>
      </c>
      <c r="F1955">
        <v>0</v>
      </c>
      <c r="G1955">
        <v>8</v>
      </c>
      <c r="H1955" t="s">
        <v>141</v>
      </c>
      <c r="I1955">
        <v>0</v>
      </c>
      <c r="J1955">
        <v>0</v>
      </c>
      <c r="L1955" s="1015" t="e">
        <v>#DIV/0!</v>
      </c>
      <c r="N1955">
        <v>0</v>
      </c>
      <c r="O1955">
        <v>0</v>
      </c>
      <c r="P1955" t="e">
        <v>#DIV/0!</v>
      </c>
      <c r="R1955">
        <v>0</v>
      </c>
      <c r="S1955">
        <v>0</v>
      </c>
    </row>
    <row r="1956" spans="1:19">
      <c r="A1956">
        <v>8</v>
      </c>
      <c r="B1956" t="s">
        <v>466</v>
      </c>
      <c r="C1956" t="s">
        <v>148</v>
      </c>
      <c r="D1956" t="s">
        <v>112</v>
      </c>
      <c r="E1956" t="s">
        <v>225</v>
      </c>
      <c r="F1956">
        <v>0</v>
      </c>
      <c r="G1956">
        <v>8</v>
      </c>
      <c r="H1956" t="s">
        <v>141</v>
      </c>
      <c r="I1956">
        <v>0</v>
      </c>
      <c r="J1956">
        <v>0</v>
      </c>
      <c r="L1956" s="1015" t="e">
        <v>#DIV/0!</v>
      </c>
      <c r="N1956">
        <v>0</v>
      </c>
      <c r="O1956">
        <v>0</v>
      </c>
      <c r="P1956" t="e">
        <v>#DIV/0!</v>
      </c>
      <c r="R1956">
        <v>0</v>
      </c>
      <c r="S1956">
        <v>0</v>
      </c>
    </row>
    <row r="1957" spans="1:19">
      <c r="A1957">
        <v>9</v>
      </c>
      <c r="B1957" t="s">
        <v>467</v>
      </c>
      <c r="C1957" t="s">
        <v>148</v>
      </c>
      <c r="D1957" t="s">
        <v>112</v>
      </c>
      <c r="E1957" t="s">
        <v>225</v>
      </c>
      <c r="F1957">
        <v>0</v>
      </c>
      <c r="G1957">
        <v>8</v>
      </c>
      <c r="H1957" t="s">
        <v>141</v>
      </c>
      <c r="I1957">
        <v>0</v>
      </c>
      <c r="J1957">
        <v>0</v>
      </c>
      <c r="L1957" s="1015" t="e">
        <v>#DIV/0!</v>
      </c>
      <c r="N1957">
        <v>0</v>
      </c>
      <c r="O1957">
        <v>0</v>
      </c>
      <c r="P1957" t="e">
        <v>#DIV/0!</v>
      </c>
      <c r="R1957">
        <v>0</v>
      </c>
      <c r="S1957">
        <v>0</v>
      </c>
    </row>
    <row r="1958" spans="1:19">
      <c r="A1958">
        <v>10</v>
      </c>
      <c r="B1958" t="s">
        <v>468</v>
      </c>
      <c r="C1958" t="s">
        <v>148</v>
      </c>
      <c r="D1958" t="s">
        <v>112</v>
      </c>
      <c r="E1958" t="s">
        <v>225</v>
      </c>
      <c r="F1958">
        <v>0</v>
      </c>
      <c r="G1958">
        <v>8</v>
      </c>
      <c r="H1958" t="s">
        <v>141</v>
      </c>
      <c r="I1958">
        <v>0</v>
      </c>
      <c r="J1958">
        <v>0</v>
      </c>
      <c r="L1958" s="1015" t="e">
        <v>#DIV/0!</v>
      </c>
      <c r="N1958">
        <v>0</v>
      </c>
      <c r="O1958">
        <v>0</v>
      </c>
      <c r="P1958" t="e">
        <v>#DIV/0!</v>
      </c>
      <c r="R1958">
        <v>0</v>
      </c>
      <c r="S1958">
        <v>0</v>
      </c>
    </row>
    <row r="1959" spans="1:19">
      <c r="A1959">
        <v>11</v>
      </c>
      <c r="B1959" t="s">
        <v>469</v>
      </c>
      <c r="C1959" t="s">
        <v>148</v>
      </c>
      <c r="D1959" t="s">
        <v>112</v>
      </c>
      <c r="E1959" t="s">
        <v>225</v>
      </c>
      <c r="F1959">
        <v>0</v>
      </c>
      <c r="G1959">
        <v>8</v>
      </c>
      <c r="H1959" t="s">
        <v>141</v>
      </c>
      <c r="I1959">
        <v>0</v>
      </c>
      <c r="J1959">
        <v>0</v>
      </c>
      <c r="L1959" s="1015" t="e">
        <v>#DIV/0!</v>
      </c>
      <c r="N1959">
        <v>0</v>
      </c>
      <c r="O1959">
        <v>0</v>
      </c>
      <c r="P1959" t="e">
        <v>#DIV/0!</v>
      </c>
      <c r="R1959">
        <v>0</v>
      </c>
      <c r="S1959">
        <v>0</v>
      </c>
    </row>
    <row r="1960" spans="1:19">
      <c r="A1960">
        <v>12</v>
      </c>
      <c r="B1960" t="s">
        <v>470</v>
      </c>
      <c r="C1960" t="s">
        <v>148</v>
      </c>
      <c r="D1960" t="s">
        <v>112</v>
      </c>
      <c r="E1960" t="s">
        <v>225</v>
      </c>
      <c r="F1960">
        <v>0</v>
      </c>
      <c r="G1960">
        <v>8</v>
      </c>
      <c r="H1960" t="s">
        <v>141</v>
      </c>
      <c r="I1960">
        <v>0</v>
      </c>
      <c r="J1960">
        <v>0</v>
      </c>
      <c r="L1960" s="1015" t="e">
        <v>#DIV/0!</v>
      </c>
      <c r="N1960">
        <v>0</v>
      </c>
      <c r="O1960">
        <v>0</v>
      </c>
      <c r="P1960" t="e">
        <v>#DIV/0!</v>
      </c>
      <c r="R1960">
        <v>0</v>
      </c>
      <c r="S1960">
        <v>0</v>
      </c>
    </row>
    <row r="1961" spans="1:19">
      <c r="A1961">
        <v>13</v>
      </c>
      <c r="B1961" t="s">
        <v>471</v>
      </c>
      <c r="C1961" t="s">
        <v>148</v>
      </c>
      <c r="D1961" t="s">
        <v>112</v>
      </c>
      <c r="E1961" t="s">
        <v>225</v>
      </c>
      <c r="F1961">
        <v>0</v>
      </c>
      <c r="G1961">
        <v>8</v>
      </c>
      <c r="H1961" t="s">
        <v>141</v>
      </c>
      <c r="I1961">
        <v>0</v>
      </c>
      <c r="J1961">
        <v>0</v>
      </c>
      <c r="L1961" s="1015" t="e">
        <v>#DIV/0!</v>
      </c>
      <c r="N1961">
        <v>0</v>
      </c>
      <c r="O1961">
        <v>0</v>
      </c>
      <c r="P1961" t="e">
        <v>#DIV/0!</v>
      </c>
      <c r="R1961">
        <v>0</v>
      </c>
      <c r="S1961">
        <v>0</v>
      </c>
    </row>
    <row r="1962" spans="1:19">
      <c r="A1962">
        <v>14</v>
      </c>
      <c r="B1962" t="s">
        <v>472</v>
      </c>
      <c r="C1962" t="s">
        <v>148</v>
      </c>
      <c r="D1962" t="s">
        <v>112</v>
      </c>
      <c r="E1962" t="s">
        <v>225</v>
      </c>
      <c r="F1962">
        <v>0</v>
      </c>
      <c r="G1962">
        <v>8</v>
      </c>
      <c r="H1962" t="s">
        <v>141</v>
      </c>
      <c r="I1962">
        <v>0</v>
      </c>
      <c r="J1962">
        <v>0</v>
      </c>
      <c r="L1962" s="1015" t="e">
        <v>#DIV/0!</v>
      </c>
      <c r="N1962">
        <v>0</v>
      </c>
      <c r="O1962">
        <v>0</v>
      </c>
      <c r="P1962" t="e">
        <v>#DIV/0!</v>
      </c>
      <c r="R1962">
        <v>0</v>
      </c>
      <c r="S1962">
        <v>0</v>
      </c>
    </row>
    <row r="1963" spans="1:19">
      <c r="A1963">
        <v>15</v>
      </c>
      <c r="B1963" t="s">
        <v>473</v>
      </c>
      <c r="C1963" t="s">
        <v>148</v>
      </c>
      <c r="D1963" t="s">
        <v>112</v>
      </c>
      <c r="E1963" t="s">
        <v>225</v>
      </c>
      <c r="F1963">
        <v>0</v>
      </c>
      <c r="G1963">
        <v>8</v>
      </c>
      <c r="H1963" t="s">
        <v>141</v>
      </c>
      <c r="I1963">
        <v>0</v>
      </c>
      <c r="J1963">
        <v>0</v>
      </c>
      <c r="L1963" s="1015" t="e">
        <v>#DIV/0!</v>
      </c>
      <c r="N1963">
        <v>0</v>
      </c>
      <c r="O1963">
        <v>0</v>
      </c>
      <c r="P1963" t="e">
        <v>#DIV/0!</v>
      </c>
      <c r="R1963">
        <v>0</v>
      </c>
      <c r="S1963">
        <v>0</v>
      </c>
    </row>
    <row r="1964" spans="1:19">
      <c r="A1964">
        <v>16</v>
      </c>
      <c r="B1964" t="s">
        <v>474</v>
      </c>
      <c r="C1964" t="s">
        <v>148</v>
      </c>
      <c r="D1964" t="s">
        <v>112</v>
      </c>
      <c r="E1964" t="s">
        <v>225</v>
      </c>
      <c r="F1964">
        <v>0</v>
      </c>
      <c r="G1964">
        <v>8</v>
      </c>
      <c r="H1964" t="s">
        <v>141</v>
      </c>
      <c r="I1964">
        <v>0</v>
      </c>
      <c r="J1964">
        <v>0</v>
      </c>
      <c r="L1964" s="1015" t="e">
        <v>#DIV/0!</v>
      </c>
      <c r="N1964">
        <v>0</v>
      </c>
      <c r="O1964">
        <v>0</v>
      </c>
      <c r="P1964" t="e">
        <v>#DIV/0!</v>
      </c>
      <c r="R1964">
        <v>0</v>
      </c>
      <c r="S1964">
        <v>0</v>
      </c>
    </row>
    <row r="1965" spans="1:19">
      <c r="A1965">
        <v>17</v>
      </c>
      <c r="B1965" t="s">
        <v>475</v>
      </c>
      <c r="C1965" t="s">
        <v>148</v>
      </c>
      <c r="D1965" t="s">
        <v>112</v>
      </c>
      <c r="E1965" t="s">
        <v>225</v>
      </c>
      <c r="F1965">
        <v>0</v>
      </c>
      <c r="G1965">
        <v>8</v>
      </c>
      <c r="H1965" t="s">
        <v>141</v>
      </c>
      <c r="I1965">
        <v>0</v>
      </c>
      <c r="J1965">
        <v>0</v>
      </c>
      <c r="L1965" s="1015" t="e">
        <v>#DIV/0!</v>
      </c>
      <c r="N1965">
        <v>0</v>
      </c>
      <c r="O1965">
        <v>0</v>
      </c>
      <c r="P1965" t="e">
        <v>#DIV/0!</v>
      </c>
      <c r="R1965">
        <v>0</v>
      </c>
      <c r="S1965">
        <v>0</v>
      </c>
    </row>
    <row r="1966" spans="1:19">
      <c r="A1966">
        <v>18</v>
      </c>
      <c r="B1966" t="s">
        <v>476</v>
      </c>
      <c r="C1966" t="s">
        <v>148</v>
      </c>
      <c r="D1966" t="s">
        <v>112</v>
      </c>
      <c r="E1966" t="s">
        <v>225</v>
      </c>
      <c r="F1966">
        <v>0</v>
      </c>
      <c r="G1966">
        <v>8</v>
      </c>
      <c r="H1966" t="s">
        <v>141</v>
      </c>
      <c r="I1966">
        <v>0</v>
      </c>
      <c r="J1966">
        <v>0</v>
      </c>
      <c r="L1966" s="1015" t="e">
        <v>#DIV/0!</v>
      </c>
      <c r="N1966">
        <v>0</v>
      </c>
      <c r="O1966">
        <v>0</v>
      </c>
      <c r="P1966" t="e">
        <v>#DIV/0!</v>
      </c>
      <c r="R1966">
        <v>0</v>
      </c>
      <c r="S1966">
        <v>0</v>
      </c>
    </row>
    <row r="1967" spans="1:19">
      <c r="A1967">
        <v>19</v>
      </c>
      <c r="B1967" t="s">
        <v>477</v>
      </c>
      <c r="C1967" t="s">
        <v>148</v>
      </c>
      <c r="D1967" t="s">
        <v>112</v>
      </c>
      <c r="E1967" t="s">
        <v>225</v>
      </c>
      <c r="F1967">
        <v>0</v>
      </c>
      <c r="G1967">
        <v>8</v>
      </c>
      <c r="H1967" t="s">
        <v>141</v>
      </c>
      <c r="I1967">
        <v>0</v>
      </c>
      <c r="J1967">
        <v>0</v>
      </c>
      <c r="L1967" s="1015" t="e">
        <v>#DIV/0!</v>
      </c>
      <c r="N1967">
        <v>0</v>
      </c>
      <c r="O1967">
        <v>0</v>
      </c>
      <c r="P1967" t="e">
        <v>#DIV/0!</v>
      </c>
      <c r="R1967">
        <v>0</v>
      </c>
      <c r="S1967">
        <v>0</v>
      </c>
    </row>
    <row r="1968" spans="1:19">
      <c r="A1968">
        <v>20</v>
      </c>
      <c r="B1968" t="s">
        <v>478</v>
      </c>
      <c r="C1968" t="s">
        <v>148</v>
      </c>
      <c r="D1968" t="s">
        <v>112</v>
      </c>
      <c r="E1968" t="s">
        <v>225</v>
      </c>
      <c r="F1968">
        <v>0</v>
      </c>
      <c r="G1968">
        <v>8</v>
      </c>
      <c r="H1968" t="s">
        <v>141</v>
      </c>
      <c r="I1968">
        <v>0</v>
      </c>
      <c r="J1968">
        <v>0</v>
      </c>
      <c r="L1968" s="1015" t="e">
        <v>#DIV/0!</v>
      </c>
      <c r="N1968">
        <v>0</v>
      </c>
      <c r="O1968">
        <v>0</v>
      </c>
      <c r="P1968" t="e">
        <v>#DIV/0!</v>
      </c>
      <c r="R1968">
        <v>0</v>
      </c>
      <c r="S1968">
        <v>0</v>
      </c>
    </row>
    <row r="1969" spans="1:19">
      <c r="A1969">
        <v>21</v>
      </c>
      <c r="B1969" t="s">
        <v>479</v>
      </c>
      <c r="C1969" t="s">
        <v>148</v>
      </c>
      <c r="D1969" t="s">
        <v>112</v>
      </c>
      <c r="E1969" t="s">
        <v>225</v>
      </c>
      <c r="F1969">
        <v>0</v>
      </c>
      <c r="G1969">
        <v>8</v>
      </c>
      <c r="H1969" t="s">
        <v>141</v>
      </c>
      <c r="I1969">
        <v>0</v>
      </c>
      <c r="J1969">
        <v>0</v>
      </c>
      <c r="L1969" s="1015" t="e">
        <v>#DIV/0!</v>
      </c>
      <c r="N1969">
        <v>0</v>
      </c>
      <c r="O1969">
        <v>0</v>
      </c>
      <c r="P1969" t="e">
        <v>#DIV/0!</v>
      </c>
      <c r="R1969">
        <v>0</v>
      </c>
      <c r="S1969">
        <v>0</v>
      </c>
    </row>
    <row r="1970" spans="1:19">
      <c r="A1970">
        <v>1</v>
      </c>
      <c r="B1970" t="s">
        <v>459</v>
      </c>
      <c r="C1970" t="s">
        <v>148</v>
      </c>
      <c r="D1970" t="s">
        <v>112</v>
      </c>
      <c r="E1970" t="s">
        <v>225</v>
      </c>
      <c r="F1970">
        <v>0</v>
      </c>
      <c r="G1970">
        <v>9</v>
      </c>
      <c r="H1970" t="s">
        <v>142</v>
      </c>
      <c r="I1970">
        <v>0</v>
      </c>
      <c r="J1970">
        <v>0</v>
      </c>
      <c r="L1970" s="1015" t="e">
        <v>#DIV/0!</v>
      </c>
      <c r="N1970">
        <v>0</v>
      </c>
      <c r="O1970">
        <v>0</v>
      </c>
      <c r="P1970" t="e">
        <v>#DIV/0!</v>
      </c>
      <c r="R1970">
        <v>0</v>
      </c>
      <c r="S1970">
        <v>0</v>
      </c>
    </row>
    <row r="1971" spans="1:19">
      <c r="A1971">
        <v>2</v>
      </c>
      <c r="B1971" t="s">
        <v>460</v>
      </c>
      <c r="C1971" t="s">
        <v>148</v>
      </c>
      <c r="D1971" t="s">
        <v>112</v>
      </c>
      <c r="E1971" t="s">
        <v>225</v>
      </c>
      <c r="F1971">
        <v>0</v>
      </c>
      <c r="G1971">
        <v>9</v>
      </c>
      <c r="H1971" t="s">
        <v>142</v>
      </c>
      <c r="I1971">
        <v>0</v>
      </c>
      <c r="J1971">
        <v>0</v>
      </c>
      <c r="L1971" s="1015" t="e">
        <v>#DIV/0!</v>
      </c>
      <c r="N1971">
        <v>0</v>
      </c>
      <c r="O1971">
        <v>0</v>
      </c>
      <c r="P1971" t="e">
        <v>#DIV/0!</v>
      </c>
      <c r="R1971">
        <v>0</v>
      </c>
      <c r="S1971">
        <v>0</v>
      </c>
    </row>
    <row r="1972" spans="1:19">
      <c r="A1972">
        <v>3</v>
      </c>
      <c r="B1972" t="s">
        <v>461</v>
      </c>
      <c r="C1972" t="s">
        <v>148</v>
      </c>
      <c r="D1972" t="s">
        <v>112</v>
      </c>
      <c r="E1972" t="s">
        <v>225</v>
      </c>
      <c r="F1972">
        <v>0</v>
      </c>
      <c r="G1972">
        <v>9</v>
      </c>
      <c r="H1972" t="s">
        <v>142</v>
      </c>
      <c r="I1972">
        <v>0</v>
      </c>
      <c r="J1972">
        <v>0</v>
      </c>
      <c r="L1972" s="1015" t="e">
        <v>#DIV/0!</v>
      </c>
      <c r="N1972">
        <v>0</v>
      </c>
      <c r="O1972">
        <v>0</v>
      </c>
      <c r="P1972" t="e">
        <v>#DIV/0!</v>
      </c>
      <c r="R1972">
        <v>0</v>
      </c>
      <c r="S1972">
        <v>0</v>
      </c>
    </row>
    <row r="1973" spans="1:19">
      <c r="A1973">
        <v>4</v>
      </c>
      <c r="B1973" t="s">
        <v>462</v>
      </c>
      <c r="C1973" t="s">
        <v>148</v>
      </c>
      <c r="D1973" t="s">
        <v>112</v>
      </c>
      <c r="E1973" t="s">
        <v>225</v>
      </c>
      <c r="F1973">
        <v>0</v>
      </c>
      <c r="G1973">
        <v>9</v>
      </c>
      <c r="H1973" t="s">
        <v>142</v>
      </c>
      <c r="I1973">
        <v>0</v>
      </c>
      <c r="J1973">
        <v>0</v>
      </c>
      <c r="L1973" s="1015" t="e">
        <v>#DIV/0!</v>
      </c>
      <c r="N1973">
        <v>0</v>
      </c>
      <c r="O1973">
        <v>0</v>
      </c>
      <c r="P1973" t="e">
        <v>#DIV/0!</v>
      </c>
      <c r="R1973">
        <v>0</v>
      </c>
      <c r="S1973">
        <v>0</v>
      </c>
    </row>
    <row r="1974" spans="1:19">
      <c r="A1974">
        <v>5</v>
      </c>
      <c r="B1974" t="s">
        <v>463</v>
      </c>
      <c r="C1974" t="s">
        <v>148</v>
      </c>
      <c r="D1974" t="s">
        <v>112</v>
      </c>
      <c r="E1974" t="s">
        <v>225</v>
      </c>
      <c r="F1974">
        <v>0</v>
      </c>
      <c r="G1974">
        <v>9</v>
      </c>
      <c r="H1974" t="s">
        <v>142</v>
      </c>
      <c r="I1974">
        <v>0</v>
      </c>
      <c r="J1974">
        <v>0</v>
      </c>
      <c r="L1974" s="1015" t="e">
        <v>#DIV/0!</v>
      </c>
      <c r="N1974">
        <v>0</v>
      </c>
      <c r="O1974">
        <v>0</v>
      </c>
      <c r="P1974" t="e">
        <v>#DIV/0!</v>
      </c>
      <c r="R1974">
        <v>0</v>
      </c>
      <c r="S1974">
        <v>0</v>
      </c>
    </row>
    <row r="1975" spans="1:19">
      <c r="A1975">
        <v>6</v>
      </c>
      <c r="B1975" t="s">
        <v>464</v>
      </c>
      <c r="C1975" t="s">
        <v>148</v>
      </c>
      <c r="D1975" t="s">
        <v>112</v>
      </c>
      <c r="E1975" t="s">
        <v>225</v>
      </c>
      <c r="F1975">
        <v>0</v>
      </c>
      <c r="G1975">
        <v>9</v>
      </c>
      <c r="H1975" t="s">
        <v>142</v>
      </c>
      <c r="I1975">
        <v>0</v>
      </c>
      <c r="J1975">
        <v>0</v>
      </c>
      <c r="L1975" s="1015" t="e">
        <v>#DIV/0!</v>
      </c>
      <c r="N1975">
        <v>0</v>
      </c>
      <c r="O1975">
        <v>0</v>
      </c>
      <c r="P1975" t="e">
        <v>#DIV/0!</v>
      </c>
      <c r="R1975">
        <v>0</v>
      </c>
      <c r="S1975">
        <v>0</v>
      </c>
    </row>
    <row r="1976" spans="1:19">
      <c r="A1976">
        <v>7</v>
      </c>
      <c r="B1976" t="s">
        <v>465</v>
      </c>
      <c r="C1976" t="s">
        <v>148</v>
      </c>
      <c r="D1976" t="s">
        <v>112</v>
      </c>
      <c r="E1976" t="s">
        <v>225</v>
      </c>
      <c r="F1976">
        <v>0</v>
      </c>
      <c r="G1976">
        <v>9</v>
      </c>
      <c r="H1976" t="s">
        <v>142</v>
      </c>
      <c r="I1976">
        <v>0</v>
      </c>
      <c r="J1976">
        <v>0</v>
      </c>
      <c r="L1976" s="1015" t="e">
        <v>#DIV/0!</v>
      </c>
      <c r="N1976">
        <v>0</v>
      </c>
      <c r="O1976">
        <v>0</v>
      </c>
      <c r="P1976" t="e">
        <v>#DIV/0!</v>
      </c>
      <c r="R1976">
        <v>0</v>
      </c>
      <c r="S1976">
        <v>0</v>
      </c>
    </row>
    <row r="1977" spans="1:19">
      <c r="A1977">
        <v>8</v>
      </c>
      <c r="B1977" t="s">
        <v>466</v>
      </c>
      <c r="C1977" t="s">
        <v>148</v>
      </c>
      <c r="D1977" t="s">
        <v>112</v>
      </c>
      <c r="E1977" t="s">
        <v>225</v>
      </c>
      <c r="F1977">
        <v>0</v>
      </c>
      <c r="G1977">
        <v>9</v>
      </c>
      <c r="H1977" t="s">
        <v>142</v>
      </c>
      <c r="I1977">
        <v>0</v>
      </c>
      <c r="J1977">
        <v>0</v>
      </c>
      <c r="L1977" s="1015" t="e">
        <v>#DIV/0!</v>
      </c>
      <c r="N1977">
        <v>0</v>
      </c>
      <c r="O1977">
        <v>0</v>
      </c>
      <c r="P1977" t="e">
        <v>#DIV/0!</v>
      </c>
      <c r="R1977">
        <v>0</v>
      </c>
      <c r="S1977">
        <v>0</v>
      </c>
    </row>
    <row r="1978" spans="1:19">
      <c r="A1978">
        <v>9</v>
      </c>
      <c r="B1978" t="s">
        <v>467</v>
      </c>
      <c r="C1978" t="s">
        <v>148</v>
      </c>
      <c r="D1978" t="s">
        <v>112</v>
      </c>
      <c r="E1978" t="s">
        <v>225</v>
      </c>
      <c r="F1978">
        <v>0</v>
      </c>
      <c r="G1978">
        <v>9</v>
      </c>
      <c r="H1978" t="s">
        <v>142</v>
      </c>
      <c r="I1978">
        <v>0</v>
      </c>
      <c r="J1978">
        <v>0</v>
      </c>
      <c r="L1978" s="1015" t="e">
        <v>#DIV/0!</v>
      </c>
      <c r="N1978">
        <v>0</v>
      </c>
      <c r="O1978">
        <v>0</v>
      </c>
      <c r="P1978" t="e">
        <v>#DIV/0!</v>
      </c>
      <c r="R1978">
        <v>0</v>
      </c>
      <c r="S1978">
        <v>0</v>
      </c>
    </row>
    <row r="1979" spans="1:19">
      <c r="A1979">
        <v>10</v>
      </c>
      <c r="B1979" t="s">
        <v>468</v>
      </c>
      <c r="C1979" t="s">
        <v>148</v>
      </c>
      <c r="D1979" t="s">
        <v>112</v>
      </c>
      <c r="E1979" t="s">
        <v>225</v>
      </c>
      <c r="F1979">
        <v>0</v>
      </c>
      <c r="G1979">
        <v>9</v>
      </c>
      <c r="H1979" t="s">
        <v>142</v>
      </c>
      <c r="I1979">
        <v>0</v>
      </c>
      <c r="J1979">
        <v>0</v>
      </c>
      <c r="L1979" s="1015" t="e">
        <v>#DIV/0!</v>
      </c>
      <c r="N1979">
        <v>0</v>
      </c>
      <c r="O1979">
        <v>0</v>
      </c>
      <c r="P1979" t="e">
        <v>#DIV/0!</v>
      </c>
      <c r="R1979">
        <v>0</v>
      </c>
      <c r="S1979">
        <v>0</v>
      </c>
    </row>
    <row r="1980" spans="1:19">
      <c r="A1980">
        <v>11</v>
      </c>
      <c r="B1980" t="s">
        <v>469</v>
      </c>
      <c r="C1980" t="s">
        <v>148</v>
      </c>
      <c r="D1980" t="s">
        <v>112</v>
      </c>
      <c r="E1980" t="s">
        <v>225</v>
      </c>
      <c r="F1980">
        <v>0</v>
      </c>
      <c r="G1980">
        <v>9</v>
      </c>
      <c r="H1980" t="s">
        <v>142</v>
      </c>
      <c r="I1980">
        <v>0</v>
      </c>
      <c r="J1980">
        <v>0</v>
      </c>
      <c r="L1980" s="1015" t="e">
        <v>#DIV/0!</v>
      </c>
      <c r="N1980">
        <v>0</v>
      </c>
      <c r="O1980">
        <v>0</v>
      </c>
      <c r="P1980" t="e">
        <v>#DIV/0!</v>
      </c>
      <c r="R1980">
        <v>0</v>
      </c>
      <c r="S1980">
        <v>0</v>
      </c>
    </row>
    <row r="1981" spans="1:19">
      <c r="A1981">
        <v>12</v>
      </c>
      <c r="B1981" t="s">
        <v>470</v>
      </c>
      <c r="C1981" t="s">
        <v>148</v>
      </c>
      <c r="D1981" t="s">
        <v>112</v>
      </c>
      <c r="E1981" t="s">
        <v>225</v>
      </c>
      <c r="F1981">
        <v>0</v>
      </c>
      <c r="G1981">
        <v>9</v>
      </c>
      <c r="H1981" t="s">
        <v>142</v>
      </c>
      <c r="I1981">
        <v>0</v>
      </c>
      <c r="J1981">
        <v>0</v>
      </c>
      <c r="L1981" s="1015" t="e">
        <v>#DIV/0!</v>
      </c>
      <c r="N1981">
        <v>0</v>
      </c>
      <c r="O1981">
        <v>0</v>
      </c>
      <c r="P1981" t="e">
        <v>#DIV/0!</v>
      </c>
      <c r="R1981">
        <v>0</v>
      </c>
      <c r="S1981">
        <v>0</v>
      </c>
    </row>
    <row r="1982" spans="1:19">
      <c r="A1982">
        <v>13</v>
      </c>
      <c r="B1982" t="s">
        <v>471</v>
      </c>
      <c r="C1982" t="s">
        <v>148</v>
      </c>
      <c r="D1982" t="s">
        <v>112</v>
      </c>
      <c r="E1982" t="s">
        <v>225</v>
      </c>
      <c r="F1982">
        <v>0</v>
      </c>
      <c r="G1982">
        <v>9</v>
      </c>
      <c r="H1982" t="s">
        <v>142</v>
      </c>
      <c r="I1982">
        <v>0</v>
      </c>
      <c r="J1982">
        <v>0</v>
      </c>
      <c r="L1982" s="1015" t="e">
        <v>#DIV/0!</v>
      </c>
      <c r="N1982">
        <v>0</v>
      </c>
      <c r="O1982">
        <v>0</v>
      </c>
      <c r="P1982" t="e">
        <v>#DIV/0!</v>
      </c>
      <c r="R1982">
        <v>0</v>
      </c>
      <c r="S1982">
        <v>0</v>
      </c>
    </row>
    <row r="1983" spans="1:19">
      <c r="A1983">
        <v>14</v>
      </c>
      <c r="B1983" t="s">
        <v>472</v>
      </c>
      <c r="C1983" t="s">
        <v>148</v>
      </c>
      <c r="D1983" t="s">
        <v>112</v>
      </c>
      <c r="E1983" t="s">
        <v>225</v>
      </c>
      <c r="F1983">
        <v>0</v>
      </c>
      <c r="G1983">
        <v>9</v>
      </c>
      <c r="H1983" t="s">
        <v>142</v>
      </c>
      <c r="I1983">
        <v>0</v>
      </c>
      <c r="J1983">
        <v>0</v>
      </c>
      <c r="L1983" s="1015" t="e">
        <v>#DIV/0!</v>
      </c>
      <c r="N1983">
        <v>0</v>
      </c>
      <c r="O1983">
        <v>0</v>
      </c>
      <c r="P1983" t="e">
        <v>#DIV/0!</v>
      </c>
      <c r="R1983">
        <v>0</v>
      </c>
      <c r="S1983">
        <v>0</v>
      </c>
    </row>
    <row r="1984" spans="1:19">
      <c r="A1984">
        <v>15</v>
      </c>
      <c r="B1984" t="s">
        <v>473</v>
      </c>
      <c r="C1984" t="s">
        <v>148</v>
      </c>
      <c r="D1984" t="s">
        <v>112</v>
      </c>
      <c r="E1984" t="s">
        <v>225</v>
      </c>
      <c r="F1984">
        <v>0</v>
      </c>
      <c r="G1984">
        <v>9</v>
      </c>
      <c r="H1984" t="s">
        <v>142</v>
      </c>
      <c r="I1984">
        <v>0</v>
      </c>
      <c r="J1984">
        <v>0</v>
      </c>
      <c r="L1984" s="1015" t="e">
        <v>#DIV/0!</v>
      </c>
      <c r="N1984">
        <v>0</v>
      </c>
      <c r="O1984">
        <v>0</v>
      </c>
      <c r="P1984" t="e">
        <v>#DIV/0!</v>
      </c>
      <c r="R1984">
        <v>0</v>
      </c>
      <c r="S1984">
        <v>0</v>
      </c>
    </row>
    <row r="1985" spans="1:19">
      <c r="A1985">
        <v>16</v>
      </c>
      <c r="B1985" t="s">
        <v>474</v>
      </c>
      <c r="C1985" t="s">
        <v>148</v>
      </c>
      <c r="D1985" t="s">
        <v>112</v>
      </c>
      <c r="E1985" t="s">
        <v>225</v>
      </c>
      <c r="F1985">
        <v>0</v>
      </c>
      <c r="G1985">
        <v>9</v>
      </c>
      <c r="H1985" t="s">
        <v>142</v>
      </c>
      <c r="I1985">
        <v>0</v>
      </c>
      <c r="J1985">
        <v>0</v>
      </c>
      <c r="L1985" s="1015" t="e">
        <v>#DIV/0!</v>
      </c>
      <c r="N1985">
        <v>0</v>
      </c>
      <c r="O1985">
        <v>0</v>
      </c>
      <c r="P1985" t="e">
        <v>#DIV/0!</v>
      </c>
      <c r="R1985">
        <v>0</v>
      </c>
      <c r="S1985">
        <v>0</v>
      </c>
    </row>
    <row r="1986" spans="1:19">
      <c r="A1986">
        <v>17</v>
      </c>
      <c r="B1986" t="s">
        <v>475</v>
      </c>
      <c r="C1986" t="s">
        <v>148</v>
      </c>
      <c r="D1986" t="s">
        <v>112</v>
      </c>
      <c r="E1986" t="s">
        <v>225</v>
      </c>
      <c r="F1986">
        <v>0</v>
      </c>
      <c r="G1986">
        <v>9</v>
      </c>
      <c r="H1986" t="s">
        <v>142</v>
      </c>
      <c r="I1986">
        <v>0</v>
      </c>
      <c r="J1986">
        <v>0</v>
      </c>
      <c r="L1986" s="1015" t="e">
        <v>#DIV/0!</v>
      </c>
      <c r="N1986">
        <v>0</v>
      </c>
      <c r="O1986">
        <v>0</v>
      </c>
      <c r="P1986" t="e">
        <v>#DIV/0!</v>
      </c>
      <c r="R1986">
        <v>0</v>
      </c>
      <c r="S1986">
        <v>0</v>
      </c>
    </row>
    <row r="1987" spans="1:19">
      <c r="A1987">
        <v>18</v>
      </c>
      <c r="B1987" t="s">
        <v>476</v>
      </c>
      <c r="C1987" t="s">
        <v>148</v>
      </c>
      <c r="D1987" t="s">
        <v>112</v>
      </c>
      <c r="E1987" t="s">
        <v>225</v>
      </c>
      <c r="F1987">
        <v>0</v>
      </c>
      <c r="G1987">
        <v>9</v>
      </c>
      <c r="H1987" t="s">
        <v>142</v>
      </c>
      <c r="I1987">
        <v>0</v>
      </c>
      <c r="J1987">
        <v>0</v>
      </c>
      <c r="L1987" s="1015" t="e">
        <v>#DIV/0!</v>
      </c>
      <c r="N1987">
        <v>0</v>
      </c>
      <c r="O1987">
        <v>0</v>
      </c>
      <c r="P1987" t="e">
        <v>#DIV/0!</v>
      </c>
      <c r="R1987">
        <v>0</v>
      </c>
      <c r="S1987">
        <v>0</v>
      </c>
    </row>
    <row r="1988" spans="1:19">
      <c r="A1988">
        <v>19</v>
      </c>
      <c r="B1988" t="s">
        <v>477</v>
      </c>
      <c r="C1988" t="s">
        <v>148</v>
      </c>
      <c r="D1988" t="s">
        <v>112</v>
      </c>
      <c r="E1988" t="s">
        <v>225</v>
      </c>
      <c r="F1988">
        <v>0</v>
      </c>
      <c r="G1988">
        <v>9</v>
      </c>
      <c r="H1988" t="s">
        <v>142</v>
      </c>
      <c r="I1988">
        <v>0</v>
      </c>
      <c r="J1988">
        <v>0</v>
      </c>
      <c r="L1988" s="1015" t="e">
        <v>#DIV/0!</v>
      </c>
      <c r="N1988">
        <v>0</v>
      </c>
      <c r="O1988">
        <v>0</v>
      </c>
      <c r="P1988" t="e">
        <v>#DIV/0!</v>
      </c>
      <c r="R1988">
        <v>0</v>
      </c>
      <c r="S1988">
        <v>0</v>
      </c>
    </row>
    <row r="1989" spans="1:19">
      <c r="A1989">
        <v>20</v>
      </c>
      <c r="B1989" t="s">
        <v>478</v>
      </c>
      <c r="C1989" t="s">
        <v>148</v>
      </c>
      <c r="D1989" t="s">
        <v>112</v>
      </c>
      <c r="E1989" t="s">
        <v>225</v>
      </c>
      <c r="F1989">
        <v>0</v>
      </c>
      <c r="G1989">
        <v>9</v>
      </c>
      <c r="H1989" t="s">
        <v>142</v>
      </c>
      <c r="I1989">
        <v>0</v>
      </c>
      <c r="J1989">
        <v>0</v>
      </c>
      <c r="L1989" s="1015" t="e">
        <v>#DIV/0!</v>
      </c>
      <c r="N1989">
        <v>0</v>
      </c>
      <c r="O1989">
        <v>0</v>
      </c>
      <c r="P1989" t="e">
        <v>#DIV/0!</v>
      </c>
      <c r="R1989">
        <v>0</v>
      </c>
      <c r="S1989">
        <v>0</v>
      </c>
    </row>
    <row r="1990" spans="1:19">
      <c r="A1990">
        <v>21</v>
      </c>
      <c r="B1990" t="s">
        <v>479</v>
      </c>
      <c r="C1990" t="s">
        <v>148</v>
      </c>
      <c r="D1990" t="s">
        <v>112</v>
      </c>
      <c r="E1990" t="s">
        <v>225</v>
      </c>
      <c r="F1990">
        <v>0</v>
      </c>
      <c r="G1990">
        <v>9</v>
      </c>
      <c r="H1990" t="s">
        <v>142</v>
      </c>
      <c r="I1990">
        <v>0</v>
      </c>
      <c r="J1990">
        <v>0</v>
      </c>
      <c r="L1990" s="1015" t="e">
        <v>#DIV/0!</v>
      </c>
      <c r="N1990">
        <v>0</v>
      </c>
      <c r="O1990">
        <v>0</v>
      </c>
      <c r="P1990" t="e">
        <v>#DIV/0!</v>
      </c>
      <c r="R1990">
        <v>0</v>
      </c>
      <c r="S1990">
        <v>0</v>
      </c>
    </row>
    <row r="1991" spans="1:19">
      <c r="A1991">
        <v>1</v>
      </c>
      <c r="B1991" t="s">
        <v>459</v>
      </c>
      <c r="C1991" t="s">
        <v>148</v>
      </c>
      <c r="D1991" t="s">
        <v>112</v>
      </c>
      <c r="E1991" t="s">
        <v>225</v>
      </c>
      <c r="F1991">
        <v>0</v>
      </c>
      <c r="G1991">
        <v>10</v>
      </c>
      <c r="H1991" t="s">
        <v>143</v>
      </c>
      <c r="I1991">
        <v>0</v>
      </c>
      <c r="J1991">
        <v>0</v>
      </c>
      <c r="L1991" s="1015" t="e">
        <v>#DIV/0!</v>
      </c>
      <c r="N1991">
        <v>0</v>
      </c>
      <c r="O1991">
        <v>0</v>
      </c>
      <c r="P1991" t="e">
        <v>#DIV/0!</v>
      </c>
      <c r="R1991">
        <v>0</v>
      </c>
      <c r="S1991">
        <v>0</v>
      </c>
    </row>
    <row r="1992" spans="1:19">
      <c r="A1992">
        <v>2</v>
      </c>
      <c r="B1992" t="s">
        <v>460</v>
      </c>
      <c r="C1992" t="s">
        <v>148</v>
      </c>
      <c r="D1992" t="s">
        <v>112</v>
      </c>
      <c r="E1992" t="s">
        <v>225</v>
      </c>
      <c r="F1992">
        <v>0</v>
      </c>
      <c r="G1992">
        <v>10</v>
      </c>
      <c r="H1992" t="s">
        <v>143</v>
      </c>
      <c r="I1992">
        <v>0</v>
      </c>
      <c r="J1992">
        <v>0</v>
      </c>
      <c r="L1992" s="1015" t="e">
        <v>#DIV/0!</v>
      </c>
      <c r="N1992">
        <v>0</v>
      </c>
      <c r="O1992">
        <v>0</v>
      </c>
      <c r="P1992" t="e">
        <v>#DIV/0!</v>
      </c>
      <c r="R1992">
        <v>0</v>
      </c>
      <c r="S1992">
        <v>0</v>
      </c>
    </row>
    <row r="1993" spans="1:19">
      <c r="A1993">
        <v>3</v>
      </c>
      <c r="B1993" t="s">
        <v>461</v>
      </c>
      <c r="C1993" t="s">
        <v>148</v>
      </c>
      <c r="D1993" t="s">
        <v>112</v>
      </c>
      <c r="E1993" t="s">
        <v>225</v>
      </c>
      <c r="F1993">
        <v>0</v>
      </c>
      <c r="G1993">
        <v>10</v>
      </c>
      <c r="H1993" t="s">
        <v>143</v>
      </c>
      <c r="I1993">
        <v>0</v>
      </c>
      <c r="J1993">
        <v>0</v>
      </c>
      <c r="L1993" s="1015" t="e">
        <v>#DIV/0!</v>
      </c>
      <c r="N1993">
        <v>0</v>
      </c>
      <c r="O1993">
        <v>0</v>
      </c>
      <c r="P1993" t="e">
        <v>#DIV/0!</v>
      </c>
      <c r="R1993">
        <v>0</v>
      </c>
      <c r="S1993">
        <v>0</v>
      </c>
    </row>
    <row r="1994" spans="1:19">
      <c r="A1994">
        <v>4</v>
      </c>
      <c r="B1994" t="s">
        <v>462</v>
      </c>
      <c r="C1994" t="s">
        <v>148</v>
      </c>
      <c r="D1994" t="s">
        <v>112</v>
      </c>
      <c r="E1994" t="s">
        <v>225</v>
      </c>
      <c r="F1994">
        <v>0</v>
      </c>
      <c r="G1994">
        <v>10</v>
      </c>
      <c r="H1994" t="s">
        <v>143</v>
      </c>
      <c r="I1994">
        <v>0</v>
      </c>
      <c r="J1994">
        <v>0</v>
      </c>
      <c r="L1994" s="1015" t="e">
        <v>#DIV/0!</v>
      </c>
      <c r="N1994">
        <v>0</v>
      </c>
      <c r="O1994">
        <v>0</v>
      </c>
      <c r="P1994" t="e">
        <v>#DIV/0!</v>
      </c>
      <c r="R1994">
        <v>0</v>
      </c>
      <c r="S1994">
        <v>0</v>
      </c>
    </row>
    <row r="1995" spans="1:19">
      <c r="A1995">
        <v>5</v>
      </c>
      <c r="B1995" t="s">
        <v>463</v>
      </c>
      <c r="C1995" t="s">
        <v>148</v>
      </c>
      <c r="D1995" t="s">
        <v>112</v>
      </c>
      <c r="E1995" t="s">
        <v>225</v>
      </c>
      <c r="F1995">
        <v>0</v>
      </c>
      <c r="G1995">
        <v>10</v>
      </c>
      <c r="H1995" t="s">
        <v>143</v>
      </c>
      <c r="I1995">
        <v>0</v>
      </c>
      <c r="J1995">
        <v>0</v>
      </c>
      <c r="L1995" s="1015" t="e">
        <v>#DIV/0!</v>
      </c>
      <c r="N1995">
        <v>0</v>
      </c>
      <c r="O1995">
        <v>0</v>
      </c>
      <c r="P1995" t="e">
        <v>#DIV/0!</v>
      </c>
      <c r="R1995">
        <v>0</v>
      </c>
      <c r="S1995">
        <v>0</v>
      </c>
    </row>
    <row r="1996" spans="1:19">
      <c r="A1996">
        <v>6</v>
      </c>
      <c r="B1996" t="s">
        <v>464</v>
      </c>
      <c r="C1996" t="s">
        <v>148</v>
      </c>
      <c r="D1996" t="s">
        <v>112</v>
      </c>
      <c r="E1996" t="s">
        <v>225</v>
      </c>
      <c r="F1996">
        <v>0</v>
      </c>
      <c r="G1996">
        <v>10</v>
      </c>
      <c r="H1996" t="s">
        <v>143</v>
      </c>
      <c r="I1996">
        <v>0</v>
      </c>
      <c r="J1996">
        <v>0</v>
      </c>
      <c r="L1996" s="1015" t="e">
        <v>#DIV/0!</v>
      </c>
      <c r="N1996">
        <v>0</v>
      </c>
      <c r="O1996">
        <v>0</v>
      </c>
      <c r="P1996" t="e">
        <v>#DIV/0!</v>
      </c>
      <c r="R1996">
        <v>0</v>
      </c>
      <c r="S1996">
        <v>0</v>
      </c>
    </row>
    <row r="1997" spans="1:19">
      <c r="A1997">
        <v>7</v>
      </c>
      <c r="B1997" t="s">
        <v>465</v>
      </c>
      <c r="C1997" t="s">
        <v>148</v>
      </c>
      <c r="D1997" t="s">
        <v>112</v>
      </c>
      <c r="E1997" t="s">
        <v>225</v>
      </c>
      <c r="F1997">
        <v>0</v>
      </c>
      <c r="G1997">
        <v>10</v>
      </c>
      <c r="H1997" t="s">
        <v>143</v>
      </c>
      <c r="I1997">
        <v>0</v>
      </c>
      <c r="J1997">
        <v>0</v>
      </c>
      <c r="L1997" s="1015" t="e">
        <v>#DIV/0!</v>
      </c>
      <c r="N1997">
        <v>0</v>
      </c>
      <c r="O1997">
        <v>0</v>
      </c>
      <c r="P1997" t="e">
        <v>#DIV/0!</v>
      </c>
      <c r="R1997">
        <v>0</v>
      </c>
      <c r="S1997">
        <v>0</v>
      </c>
    </row>
    <row r="1998" spans="1:19">
      <c r="A1998">
        <v>8</v>
      </c>
      <c r="B1998" t="s">
        <v>466</v>
      </c>
      <c r="C1998" t="s">
        <v>148</v>
      </c>
      <c r="D1998" t="s">
        <v>112</v>
      </c>
      <c r="E1998" t="s">
        <v>225</v>
      </c>
      <c r="F1998">
        <v>0</v>
      </c>
      <c r="G1998">
        <v>10</v>
      </c>
      <c r="H1998" t="s">
        <v>143</v>
      </c>
      <c r="I1998">
        <v>0</v>
      </c>
      <c r="J1998">
        <v>0</v>
      </c>
      <c r="L1998" s="1015" t="e">
        <v>#DIV/0!</v>
      </c>
      <c r="N1998">
        <v>0</v>
      </c>
      <c r="O1998">
        <v>0</v>
      </c>
      <c r="P1998" t="e">
        <v>#DIV/0!</v>
      </c>
      <c r="R1998">
        <v>0</v>
      </c>
      <c r="S1998">
        <v>0</v>
      </c>
    </row>
    <row r="1999" spans="1:19">
      <c r="A1999">
        <v>9</v>
      </c>
      <c r="B1999" t="s">
        <v>467</v>
      </c>
      <c r="C1999" t="s">
        <v>148</v>
      </c>
      <c r="D1999" t="s">
        <v>112</v>
      </c>
      <c r="E1999" t="s">
        <v>225</v>
      </c>
      <c r="F1999">
        <v>0</v>
      </c>
      <c r="G1999">
        <v>10</v>
      </c>
      <c r="H1999" t="s">
        <v>143</v>
      </c>
      <c r="I1999">
        <v>0</v>
      </c>
      <c r="J1999">
        <v>0</v>
      </c>
      <c r="L1999" s="1015" t="e">
        <v>#DIV/0!</v>
      </c>
      <c r="N1999">
        <v>0</v>
      </c>
      <c r="O1999">
        <v>0</v>
      </c>
      <c r="P1999" t="e">
        <v>#DIV/0!</v>
      </c>
      <c r="R1999">
        <v>0</v>
      </c>
      <c r="S1999">
        <v>0</v>
      </c>
    </row>
    <row r="2000" spans="1:19">
      <c r="A2000">
        <v>10</v>
      </c>
      <c r="B2000" t="s">
        <v>468</v>
      </c>
      <c r="C2000" t="s">
        <v>148</v>
      </c>
      <c r="D2000" t="s">
        <v>112</v>
      </c>
      <c r="E2000" t="s">
        <v>225</v>
      </c>
      <c r="F2000">
        <v>0</v>
      </c>
      <c r="G2000">
        <v>10</v>
      </c>
      <c r="H2000" t="s">
        <v>143</v>
      </c>
      <c r="I2000">
        <v>0</v>
      </c>
      <c r="J2000">
        <v>0</v>
      </c>
      <c r="L2000" s="1015" t="e">
        <v>#DIV/0!</v>
      </c>
      <c r="N2000">
        <v>0</v>
      </c>
      <c r="O2000">
        <v>0</v>
      </c>
      <c r="P2000" t="e">
        <v>#DIV/0!</v>
      </c>
      <c r="R2000">
        <v>0</v>
      </c>
      <c r="S2000">
        <v>0</v>
      </c>
    </row>
    <row r="2001" spans="1:19">
      <c r="A2001">
        <v>11</v>
      </c>
      <c r="B2001" t="s">
        <v>469</v>
      </c>
      <c r="C2001" t="s">
        <v>148</v>
      </c>
      <c r="D2001" t="s">
        <v>112</v>
      </c>
      <c r="E2001" t="s">
        <v>225</v>
      </c>
      <c r="F2001">
        <v>0</v>
      </c>
      <c r="G2001">
        <v>10</v>
      </c>
      <c r="H2001" t="s">
        <v>143</v>
      </c>
      <c r="I2001">
        <v>0</v>
      </c>
      <c r="J2001">
        <v>0</v>
      </c>
      <c r="L2001" s="1015" t="e">
        <v>#DIV/0!</v>
      </c>
      <c r="N2001">
        <v>0</v>
      </c>
      <c r="O2001">
        <v>0</v>
      </c>
      <c r="P2001" t="e">
        <v>#DIV/0!</v>
      </c>
      <c r="R2001">
        <v>0</v>
      </c>
      <c r="S2001">
        <v>0</v>
      </c>
    </row>
    <row r="2002" spans="1:19">
      <c r="A2002">
        <v>12</v>
      </c>
      <c r="B2002" t="s">
        <v>470</v>
      </c>
      <c r="C2002" t="s">
        <v>148</v>
      </c>
      <c r="D2002" t="s">
        <v>112</v>
      </c>
      <c r="E2002" t="s">
        <v>225</v>
      </c>
      <c r="F2002">
        <v>0</v>
      </c>
      <c r="G2002">
        <v>10</v>
      </c>
      <c r="H2002" t="s">
        <v>143</v>
      </c>
      <c r="I2002">
        <v>0</v>
      </c>
      <c r="J2002">
        <v>0</v>
      </c>
      <c r="L2002" s="1015" t="e">
        <v>#DIV/0!</v>
      </c>
      <c r="N2002">
        <v>0</v>
      </c>
      <c r="O2002">
        <v>0</v>
      </c>
      <c r="P2002" t="e">
        <v>#DIV/0!</v>
      </c>
      <c r="R2002">
        <v>0</v>
      </c>
      <c r="S2002">
        <v>0</v>
      </c>
    </row>
    <row r="2003" spans="1:19">
      <c r="A2003">
        <v>13</v>
      </c>
      <c r="B2003" t="s">
        <v>471</v>
      </c>
      <c r="C2003" t="s">
        <v>148</v>
      </c>
      <c r="D2003" t="s">
        <v>112</v>
      </c>
      <c r="E2003" t="s">
        <v>225</v>
      </c>
      <c r="F2003">
        <v>0</v>
      </c>
      <c r="G2003">
        <v>10</v>
      </c>
      <c r="H2003" t="s">
        <v>143</v>
      </c>
      <c r="I2003">
        <v>0</v>
      </c>
      <c r="J2003">
        <v>0</v>
      </c>
      <c r="L2003" s="1015" t="e">
        <v>#DIV/0!</v>
      </c>
      <c r="N2003">
        <v>0</v>
      </c>
      <c r="O2003">
        <v>0</v>
      </c>
      <c r="P2003" t="e">
        <v>#DIV/0!</v>
      </c>
      <c r="R2003">
        <v>0</v>
      </c>
      <c r="S2003">
        <v>0</v>
      </c>
    </row>
    <row r="2004" spans="1:19">
      <c r="A2004">
        <v>14</v>
      </c>
      <c r="B2004" t="s">
        <v>472</v>
      </c>
      <c r="C2004" t="s">
        <v>148</v>
      </c>
      <c r="D2004" t="s">
        <v>112</v>
      </c>
      <c r="E2004" t="s">
        <v>225</v>
      </c>
      <c r="F2004">
        <v>0</v>
      </c>
      <c r="G2004">
        <v>10</v>
      </c>
      <c r="H2004" t="s">
        <v>143</v>
      </c>
      <c r="I2004">
        <v>0</v>
      </c>
      <c r="J2004">
        <v>0</v>
      </c>
      <c r="L2004" s="1015" t="e">
        <v>#DIV/0!</v>
      </c>
      <c r="N2004">
        <v>0</v>
      </c>
      <c r="O2004">
        <v>0</v>
      </c>
      <c r="P2004" t="e">
        <v>#DIV/0!</v>
      </c>
      <c r="R2004">
        <v>0</v>
      </c>
      <c r="S2004">
        <v>0</v>
      </c>
    </row>
    <row r="2005" spans="1:19">
      <c r="A2005">
        <v>15</v>
      </c>
      <c r="B2005" t="s">
        <v>473</v>
      </c>
      <c r="C2005" t="s">
        <v>148</v>
      </c>
      <c r="D2005" t="s">
        <v>112</v>
      </c>
      <c r="E2005" t="s">
        <v>225</v>
      </c>
      <c r="F2005">
        <v>0</v>
      </c>
      <c r="G2005">
        <v>10</v>
      </c>
      <c r="H2005" t="s">
        <v>143</v>
      </c>
      <c r="I2005">
        <v>0</v>
      </c>
      <c r="J2005">
        <v>0</v>
      </c>
      <c r="L2005" s="1015" t="e">
        <v>#DIV/0!</v>
      </c>
      <c r="N2005">
        <v>0</v>
      </c>
      <c r="O2005">
        <v>0</v>
      </c>
      <c r="P2005" t="e">
        <v>#DIV/0!</v>
      </c>
      <c r="R2005">
        <v>0</v>
      </c>
      <c r="S2005">
        <v>0</v>
      </c>
    </row>
    <row r="2006" spans="1:19">
      <c r="A2006">
        <v>16</v>
      </c>
      <c r="B2006" t="s">
        <v>474</v>
      </c>
      <c r="C2006" t="s">
        <v>148</v>
      </c>
      <c r="D2006" t="s">
        <v>112</v>
      </c>
      <c r="E2006" t="s">
        <v>225</v>
      </c>
      <c r="F2006">
        <v>0</v>
      </c>
      <c r="G2006">
        <v>10</v>
      </c>
      <c r="H2006" t="s">
        <v>143</v>
      </c>
      <c r="I2006">
        <v>0</v>
      </c>
      <c r="J2006">
        <v>0</v>
      </c>
      <c r="L2006" s="1015" t="e">
        <v>#DIV/0!</v>
      </c>
      <c r="N2006">
        <v>0</v>
      </c>
      <c r="O2006">
        <v>0</v>
      </c>
      <c r="P2006" t="e">
        <v>#DIV/0!</v>
      </c>
      <c r="R2006">
        <v>0</v>
      </c>
      <c r="S2006">
        <v>0</v>
      </c>
    </row>
    <row r="2007" spans="1:19">
      <c r="A2007">
        <v>17</v>
      </c>
      <c r="B2007" t="s">
        <v>475</v>
      </c>
      <c r="C2007" t="s">
        <v>148</v>
      </c>
      <c r="D2007" t="s">
        <v>112</v>
      </c>
      <c r="E2007" t="s">
        <v>225</v>
      </c>
      <c r="F2007">
        <v>0</v>
      </c>
      <c r="G2007">
        <v>10</v>
      </c>
      <c r="H2007" t="s">
        <v>143</v>
      </c>
      <c r="I2007">
        <v>0</v>
      </c>
      <c r="J2007">
        <v>0</v>
      </c>
      <c r="L2007" s="1015" t="e">
        <v>#DIV/0!</v>
      </c>
      <c r="N2007">
        <v>0</v>
      </c>
      <c r="O2007">
        <v>0</v>
      </c>
      <c r="P2007" t="e">
        <v>#DIV/0!</v>
      </c>
      <c r="R2007">
        <v>0</v>
      </c>
      <c r="S2007">
        <v>0</v>
      </c>
    </row>
    <row r="2008" spans="1:19">
      <c r="A2008">
        <v>18</v>
      </c>
      <c r="B2008" t="s">
        <v>476</v>
      </c>
      <c r="C2008" t="s">
        <v>148</v>
      </c>
      <c r="D2008" t="s">
        <v>112</v>
      </c>
      <c r="E2008" t="s">
        <v>225</v>
      </c>
      <c r="F2008">
        <v>0</v>
      </c>
      <c r="G2008">
        <v>10</v>
      </c>
      <c r="H2008" t="s">
        <v>143</v>
      </c>
      <c r="I2008">
        <v>0</v>
      </c>
      <c r="J2008">
        <v>0</v>
      </c>
      <c r="L2008" s="1015" t="e">
        <v>#DIV/0!</v>
      </c>
      <c r="N2008">
        <v>0</v>
      </c>
      <c r="O2008">
        <v>0</v>
      </c>
      <c r="P2008" t="e">
        <v>#DIV/0!</v>
      </c>
      <c r="R2008">
        <v>0</v>
      </c>
      <c r="S2008">
        <v>0</v>
      </c>
    </row>
    <row r="2009" spans="1:19">
      <c r="A2009">
        <v>19</v>
      </c>
      <c r="B2009" t="s">
        <v>477</v>
      </c>
      <c r="C2009" t="s">
        <v>148</v>
      </c>
      <c r="D2009" t="s">
        <v>112</v>
      </c>
      <c r="E2009" t="s">
        <v>225</v>
      </c>
      <c r="F2009">
        <v>0</v>
      </c>
      <c r="G2009">
        <v>10</v>
      </c>
      <c r="H2009" t="s">
        <v>143</v>
      </c>
      <c r="I2009">
        <v>0</v>
      </c>
      <c r="J2009">
        <v>0</v>
      </c>
      <c r="L2009" s="1015" t="e">
        <v>#DIV/0!</v>
      </c>
      <c r="N2009">
        <v>0</v>
      </c>
      <c r="O2009">
        <v>0</v>
      </c>
      <c r="P2009" t="e">
        <v>#DIV/0!</v>
      </c>
      <c r="R2009">
        <v>0</v>
      </c>
      <c r="S2009">
        <v>0</v>
      </c>
    </row>
    <row r="2010" spans="1:19">
      <c r="A2010">
        <v>20</v>
      </c>
      <c r="B2010" t="s">
        <v>478</v>
      </c>
      <c r="C2010" t="s">
        <v>148</v>
      </c>
      <c r="D2010" t="s">
        <v>112</v>
      </c>
      <c r="E2010" t="s">
        <v>225</v>
      </c>
      <c r="F2010">
        <v>0</v>
      </c>
      <c r="G2010">
        <v>10</v>
      </c>
      <c r="H2010" t="s">
        <v>143</v>
      </c>
      <c r="I2010">
        <v>0</v>
      </c>
      <c r="J2010">
        <v>0</v>
      </c>
      <c r="L2010" s="1015" t="e">
        <v>#DIV/0!</v>
      </c>
      <c r="N2010">
        <v>0</v>
      </c>
      <c r="O2010">
        <v>0</v>
      </c>
      <c r="P2010" t="e">
        <v>#DIV/0!</v>
      </c>
      <c r="R2010">
        <v>0</v>
      </c>
      <c r="S2010">
        <v>0</v>
      </c>
    </row>
    <row r="2011" spans="1:19">
      <c r="A2011">
        <v>21</v>
      </c>
      <c r="B2011" t="s">
        <v>479</v>
      </c>
      <c r="C2011" t="s">
        <v>148</v>
      </c>
      <c r="D2011" t="s">
        <v>112</v>
      </c>
      <c r="E2011" t="s">
        <v>225</v>
      </c>
      <c r="F2011">
        <v>0</v>
      </c>
      <c r="G2011">
        <v>10</v>
      </c>
      <c r="H2011" t="s">
        <v>143</v>
      </c>
      <c r="I2011">
        <v>0</v>
      </c>
      <c r="J2011">
        <v>0</v>
      </c>
      <c r="L2011" s="1015" t="e">
        <v>#DIV/0!</v>
      </c>
      <c r="N2011">
        <v>0</v>
      </c>
      <c r="O2011">
        <v>0</v>
      </c>
      <c r="P2011" t="e">
        <v>#DIV/0!</v>
      </c>
      <c r="R2011">
        <v>0</v>
      </c>
      <c r="S2011">
        <v>0</v>
      </c>
    </row>
    <row r="2012" spans="1:19">
      <c r="A2012">
        <v>1</v>
      </c>
      <c r="B2012" t="s">
        <v>459</v>
      </c>
      <c r="C2012" t="s">
        <v>148</v>
      </c>
      <c r="D2012" t="s">
        <v>112</v>
      </c>
      <c r="E2012" t="s">
        <v>225</v>
      </c>
      <c r="F2012">
        <v>0</v>
      </c>
      <c r="G2012">
        <v>11</v>
      </c>
      <c r="H2012" t="s">
        <v>144</v>
      </c>
      <c r="I2012">
        <v>0</v>
      </c>
      <c r="J2012">
        <v>0</v>
      </c>
      <c r="L2012" s="1015" t="e">
        <v>#DIV/0!</v>
      </c>
      <c r="N2012">
        <v>0</v>
      </c>
      <c r="O2012">
        <v>0</v>
      </c>
      <c r="P2012" t="e">
        <v>#DIV/0!</v>
      </c>
      <c r="R2012">
        <v>0</v>
      </c>
      <c r="S2012">
        <v>0</v>
      </c>
    </row>
    <row r="2013" spans="1:19">
      <c r="A2013">
        <v>2</v>
      </c>
      <c r="B2013" t="s">
        <v>460</v>
      </c>
      <c r="C2013" t="s">
        <v>148</v>
      </c>
      <c r="D2013" t="s">
        <v>112</v>
      </c>
      <c r="E2013" t="s">
        <v>225</v>
      </c>
      <c r="F2013">
        <v>0</v>
      </c>
      <c r="G2013">
        <v>11</v>
      </c>
      <c r="H2013" t="s">
        <v>144</v>
      </c>
      <c r="I2013">
        <v>0</v>
      </c>
      <c r="J2013">
        <v>0</v>
      </c>
      <c r="L2013" s="1015" t="e">
        <v>#DIV/0!</v>
      </c>
      <c r="N2013">
        <v>0</v>
      </c>
      <c r="O2013">
        <v>0</v>
      </c>
      <c r="P2013" t="e">
        <v>#DIV/0!</v>
      </c>
      <c r="R2013">
        <v>0</v>
      </c>
      <c r="S2013">
        <v>0</v>
      </c>
    </row>
    <row r="2014" spans="1:19">
      <c r="A2014">
        <v>3</v>
      </c>
      <c r="B2014" t="s">
        <v>461</v>
      </c>
      <c r="C2014" t="s">
        <v>148</v>
      </c>
      <c r="D2014" t="s">
        <v>112</v>
      </c>
      <c r="E2014" t="s">
        <v>225</v>
      </c>
      <c r="F2014">
        <v>0</v>
      </c>
      <c r="G2014">
        <v>11</v>
      </c>
      <c r="H2014" t="s">
        <v>144</v>
      </c>
      <c r="I2014">
        <v>0</v>
      </c>
      <c r="J2014">
        <v>0</v>
      </c>
      <c r="L2014" s="1015" t="e">
        <v>#DIV/0!</v>
      </c>
      <c r="N2014">
        <v>0</v>
      </c>
      <c r="O2014">
        <v>0</v>
      </c>
      <c r="P2014" t="e">
        <v>#DIV/0!</v>
      </c>
      <c r="R2014">
        <v>0</v>
      </c>
      <c r="S2014">
        <v>0</v>
      </c>
    </row>
    <row r="2015" spans="1:19">
      <c r="A2015">
        <v>4</v>
      </c>
      <c r="B2015" t="s">
        <v>462</v>
      </c>
      <c r="C2015" t="s">
        <v>148</v>
      </c>
      <c r="D2015" t="s">
        <v>112</v>
      </c>
      <c r="E2015" t="s">
        <v>225</v>
      </c>
      <c r="F2015">
        <v>0</v>
      </c>
      <c r="G2015">
        <v>11</v>
      </c>
      <c r="H2015" t="s">
        <v>144</v>
      </c>
      <c r="I2015">
        <v>0</v>
      </c>
      <c r="J2015">
        <v>0</v>
      </c>
      <c r="L2015" s="1015" t="e">
        <v>#DIV/0!</v>
      </c>
      <c r="N2015">
        <v>0</v>
      </c>
      <c r="O2015">
        <v>0</v>
      </c>
      <c r="P2015" t="e">
        <v>#DIV/0!</v>
      </c>
      <c r="R2015">
        <v>0</v>
      </c>
      <c r="S2015">
        <v>0</v>
      </c>
    </row>
    <row r="2016" spans="1:19">
      <c r="A2016">
        <v>5</v>
      </c>
      <c r="B2016" t="s">
        <v>463</v>
      </c>
      <c r="C2016" t="s">
        <v>148</v>
      </c>
      <c r="D2016" t="s">
        <v>112</v>
      </c>
      <c r="E2016" t="s">
        <v>225</v>
      </c>
      <c r="F2016">
        <v>0</v>
      </c>
      <c r="G2016">
        <v>11</v>
      </c>
      <c r="H2016" t="s">
        <v>144</v>
      </c>
      <c r="I2016">
        <v>0</v>
      </c>
      <c r="J2016">
        <v>0</v>
      </c>
      <c r="L2016" s="1015" t="e">
        <v>#DIV/0!</v>
      </c>
      <c r="N2016">
        <v>0</v>
      </c>
      <c r="O2016">
        <v>0</v>
      </c>
      <c r="P2016" t="e">
        <v>#DIV/0!</v>
      </c>
      <c r="R2016">
        <v>0</v>
      </c>
      <c r="S2016">
        <v>0</v>
      </c>
    </row>
    <row r="2017" spans="1:19">
      <c r="A2017">
        <v>6</v>
      </c>
      <c r="B2017" t="s">
        <v>464</v>
      </c>
      <c r="C2017" t="s">
        <v>148</v>
      </c>
      <c r="D2017" t="s">
        <v>112</v>
      </c>
      <c r="E2017" t="s">
        <v>225</v>
      </c>
      <c r="F2017">
        <v>0</v>
      </c>
      <c r="G2017">
        <v>11</v>
      </c>
      <c r="H2017" t="s">
        <v>144</v>
      </c>
      <c r="I2017">
        <v>0</v>
      </c>
      <c r="J2017">
        <v>0</v>
      </c>
      <c r="L2017" s="1015" t="e">
        <v>#DIV/0!</v>
      </c>
      <c r="N2017">
        <v>0</v>
      </c>
      <c r="O2017">
        <v>0</v>
      </c>
      <c r="P2017" t="e">
        <v>#DIV/0!</v>
      </c>
      <c r="R2017">
        <v>0</v>
      </c>
      <c r="S2017">
        <v>0</v>
      </c>
    </row>
    <row r="2018" spans="1:19">
      <c r="A2018">
        <v>7</v>
      </c>
      <c r="B2018" t="s">
        <v>465</v>
      </c>
      <c r="C2018" t="s">
        <v>148</v>
      </c>
      <c r="D2018" t="s">
        <v>112</v>
      </c>
      <c r="E2018" t="s">
        <v>225</v>
      </c>
      <c r="F2018">
        <v>0</v>
      </c>
      <c r="G2018">
        <v>11</v>
      </c>
      <c r="H2018" t="s">
        <v>144</v>
      </c>
      <c r="I2018">
        <v>0</v>
      </c>
      <c r="J2018">
        <v>0</v>
      </c>
      <c r="L2018" s="1015" t="e">
        <v>#DIV/0!</v>
      </c>
      <c r="N2018">
        <v>0</v>
      </c>
      <c r="O2018">
        <v>0</v>
      </c>
      <c r="P2018" t="e">
        <v>#DIV/0!</v>
      </c>
      <c r="R2018">
        <v>0</v>
      </c>
      <c r="S2018">
        <v>0</v>
      </c>
    </row>
    <row r="2019" spans="1:19">
      <c r="A2019">
        <v>8</v>
      </c>
      <c r="B2019" t="s">
        <v>466</v>
      </c>
      <c r="C2019" t="s">
        <v>148</v>
      </c>
      <c r="D2019" t="s">
        <v>112</v>
      </c>
      <c r="E2019" t="s">
        <v>225</v>
      </c>
      <c r="F2019">
        <v>0</v>
      </c>
      <c r="G2019">
        <v>11</v>
      </c>
      <c r="H2019" t="s">
        <v>144</v>
      </c>
      <c r="I2019">
        <v>0</v>
      </c>
      <c r="J2019">
        <v>0</v>
      </c>
      <c r="L2019" s="1015" t="e">
        <v>#DIV/0!</v>
      </c>
      <c r="N2019">
        <v>0</v>
      </c>
      <c r="O2019">
        <v>0</v>
      </c>
      <c r="P2019" t="e">
        <v>#DIV/0!</v>
      </c>
      <c r="R2019">
        <v>0</v>
      </c>
      <c r="S2019">
        <v>0</v>
      </c>
    </row>
    <row r="2020" spans="1:19">
      <c r="A2020">
        <v>9</v>
      </c>
      <c r="B2020" t="s">
        <v>467</v>
      </c>
      <c r="C2020" t="s">
        <v>148</v>
      </c>
      <c r="D2020" t="s">
        <v>112</v>
      </c>
      <c r="E2020" t="s">
        <v>225</v>
      </c>
      <c r="F2020">
        <v>0</v>
      </c>
      <c r="G2020">
        <v>11</v>
      </c>
      <c r="H2020" t="s">
        <v>144</v>
      </c>
      <c r="I2020">
        <v>0</v>
      </c>
      <c r="J2020">
        <v>0</v>
      </c>
      <c r="L2020" s="1015" t="e">
        <v>#DIV/0!</v>
      </c>
      <c r="N2020">
        <v>0</v>
      </c>
      <c r="O2020">
        <v>0</v>
      </c>
      <c r="P2020" t="e">
        <v>#DIV/0!</v>
      </c>
      <c r="R2020">
        <v>0</v>
      </c>
      <c r="S2020">
        <v>0</v>
      </c>
    </row>
    <row r="2021" spans="1:19">
      <c r="A2021">
        <v>10</v>
      </c>
      <c r="B2021" t="s">
        <v>468</v>
      </c>
      <c r="C2021" t="s">
        <v>148</v>
      </c>
      <c r="D2021" t="s">
        <v>112</v>
      </c>
      <c r="E2021" t="s">
        <v>225</v>
      </c>
      <c r="F2021">
        <v>0</v>
      </c>
      <c r="G2021">
        <v>11</v>
      </c>
      <c r="H2021" t="s">
        <v>144</v>
      </c>
      <c r="I2021">
        <v>0</v>
      </c>
      <c r="J2021">
        <v>0</v>
      </c>
      <c r="L2021" s="1015" t="e">
        <v>#DIV/0!</v>
      </c>
      <c r="N2021">
        <v>0</v>
      </c>
      <c r="O2021">
        <v>0</v>
      </c>
      <c r="P2021" t="e">
        <v>#DIV/0!</v>
      </c>
      <c r="R2021">
        <v>0</v>
      </c>
      <c r="S2021">
        <v>0</v>
      </c>
    </row>
    <row r="2022" spans="1:19">
      <c r="A2022">
        <v>11</v>
      </c>
      <c r="B2022" t="s">
        <v>469</v>
      </c>
      <c r="C2022" t="s">
        <v>148</v>
      </c>
      <c r="D2022" t="s">
        <v>112</v>
      </c>
      <c r="E2022" t="s">
        <v>225</v>
      </c>
      <c r="F2022">
        <v>0</v>
      </c>
      <c r="G2022">
        <v>11</v>
      </c>
      <c r="H2022" t="s">
        <v>144</v>
      </c>
      <c r="I2022">
        <v>0</v>
      </c>
      <c r="J2022">
        <v>0</v>
      </c>
      <c r="L2022" s="1015" t="e">
        <v>#DIV/0!</v>
      </c>
      <c r="N2022">
        <v>0</v>
      </c>
      <c r="O2022">
        <v>0</v>
      </c>
      <c r="P2022" t="e">
        <v>#DIV/0!</v>
      </c>
      <c r="R2022">
        <v>0</v>
      </c>
      <c r="S2022">
        <v>0</v>
      </c>
    </row>
    <row r="2023" spans="1:19">
      <c r="A2023">
        <v>12</v>
      </c>
      <c r="B2023" t="s">
        <v>470</v>
      </c>
      <c r="C2023" t="s">
        <v>148</v>
      </c>
      <c r="D2023" t="s">
        <v>112</v>
      </c>
      <c r="E2023" t="s">
        <v>225</v>
      </c>
      <c r="F2023">
        <v>0</v>
      </c>
      <c r="G2023">
        <v>11</v>
      </c>
      <c r="H2023" t="s">
        <v>144</v>
      </c>
      <c r="I2023">
        <v>0</v>
      </c>
      <c r="J2023">
        <v>0</v>
      </c>
      <c r="L2023" s="1015" t="e">
        <v>#DIV/0!</v>
      </c>
      <c r="N2023">
        <v>0</v>
      </c>
      <c r="O2023">
        <v>0</v>
      </c>
      <c r="P2023" t="e">
        <v>#DIV/0!</v>
      </c>
      <c r="R2023">
        <v>0</v>
      </c>
      <c r="S2023">
        <v>0</v>
      </c>
    </row>
    <row r="2024" spans="1:19">
      <c r="A2024">
        <v>13</v>
      </c>
      <c r="B2024" t="s">
        <v>471</v>
      </c>
      <c r="C2024" t="s">
        <v>148</v>
      </c>
      <c r="D2024" t="s">
        <v>112</v>
      </c>
      <c r="E2024" t="s">
        <v>225</v>
      </c>
      <c r="F2024">
        <v>0</v>
      </c>
      <c r="G2024">
        <v>11</v>
      </c>
      <c r="H2024" t="s">
        <v>144</v>
      </c>
      <c r="I2024">
        <v>0</v>
      </c>
      <c r="J2024">
        <v>0</v>
      </c>
      <c r="L2024" s="1015" t="e">
        <v>#DIV/0!</v>
      </c>
      <c r="N2024">
        <v>0</v>
      </c>
      <c r="O2024">
        <v>0</v>
      </c>
      <c r="P2024" t="e">
        <v>#DIV/0!</v>
      </c>
      <c r="R2024">
        <v>0</v>
      </c>
      <c r="S2024">
        <v>0</v>
      </c>
    </row>
    <row r="2025" spans="1:19">
      <c r="A2025">
        <v>14</v>
      </c>
      <c r="B2025" t="s">
        <v>472</v>
      </c>
      <c r="C2025" t="s">
        <v>148</v>
      </c>
      <c r="D2025" t="s">
        <v>112</v>
      </c>
      <c r="E2025" t="s">
        <v>225</v>
      </c>
      <c r="F2025">
        <v>0</v>
      </c>
      <c r="G2025">
        <v>11</v>
      </c>
      <c r="H2025" t="s">
        <v>144</v>
      </c>
      <c r="I2025">
        <v>0</v>
      </c>
      <c r="J2025">
        <v>0</v>
      </c>
      <c r="L2025" s="1015" t="e">
        <v>#DIV/0!</v>
      </c>
      <c r="N2025">
        <v>0</v>
      </c>
      <c r="O2025">
        <v>0</v>
      </c>
      <c r="P2025" t="e">
        <v>#DIV/0!</v>
      </c>
      <c r="R2025">
        <v>0</v>
      </c>
      <c r="S2025">
        <v>0</v>
      </c>
    </row>
    <row r="2026" spans="1:19">
      <c r="A2026">
        <v>15</v>
      </c>
      <c r="B2026" t="s">
        <v>473</v>
      </c>
      <c r="C2026" t="s">
        <v>148</v>
      </c>
      <c r="D2026" t="s">
        <v>112</v>
      </c>
      <c r="E2026" t="s">
        <v>225</v>
      </c>
      <c r="F2026">
        <v>0</v>
      </c>
      <c r="G2026">
        <v>11</v>
      </c>
      <c r="H2026" t="s">
        <v>144</v>
      </c>
      <c r="I2026">
        <v>0</v>
      </c>
      <c r="J2026">
        <v>0</v>
      </c>
      <c r="L2026" s="1015" t="e">
        <v>#DIV/0!</v>
      </c>
      <c r="N2026">
        <v>0</v>
      </c>
      <c r="O2026">
        <v>0</v>
      </c>
      <c r="P2026" t="e">
        <v>#DIV/0!</v>
      </c>
      <c r="R2026">
        <v>0</v>
      </c>
      <c r="S2026">
        <v>0</v>
      </c>
    </row>
    <row r="2027" spans="1:19">
      <c r="A2027">
        <v>16</v>
      </c>
      <c r="B2027" t="s">
        <v>474</v>
      </c>
      <c r="C2027" t="s">
        <v>148</v>
      </c>
      <c r="D2027" t="s">
        <v>112</v>
      </c>
      <c r="E2027" t="s">
        <v>225</v>
      </c>
      <c r="F2027">
        <v>0</v>
      </c>
      <c r="G2027">
        <v>11</v>
      </c>
      <c r="H2027" t="s">
        <v>144</v>
      </c>
      <c r="I2027">
        <v>0</v>
      </c>
      <c r="J2027">
        <v>0</v>
      </c>
      <c r="L2027" s="1015" t="e">
        <v>#DIV/0!</v>
      </c>
      <c r="N2027">
        <v>0</v>
      </c>
      <c r="O2027">
        <v>0</v>
      </c>
      <c r="P2027" t="e">
        <v>#DIV/0!</v>
      </c>
      <c r="R2027">
        <v>0</v>
      </c>
      <c r="S2027">
        <v>0</v>
      </c>
    </row>
    <row r="2028" spans="1:19">
      <c r="A2028">
        <v>17</v>
      </c>
      <c r="B2028" t="s">
        <v>475</v>
      </c>
      <c r="C2028" t="s">
        <v>148</v>
      </c>
      <c r="D2028" t="s">
        <v>112</v>
      </c>
      <c r="E2028" t="s">
        <v>225</v>
      </c>
      <c r="F2028">
        <v>0</v>
      </c>
      <c r="G2028">
        <v>11</v>
      </c>
      <c r="H2028" t="s">
        <v>144</v>
      </c>
      <c r="I2028">
        <v>0</v>
      </c>
      <c r="J2028">
        <v>0</v>
      </c>
      <c r="L2028" s="1015" t="e">
        <v>#DIV/0!</v>
      </c>
      <c r="N2028">
        <v>0</v>
      </c>
      <c r="O2028">
        <v>0</v>
      </c>
      <c r="P2028" t="e">
        <v>#DIV/0!</v>
      </c>
      <c r="R2028">
        <v>0</v>
      </c>
      <c r="S2028">
        <v>0</v>
      </c>
    </row>
    <row r="2029" spans="1:19">
      <c r="A2029">
        <v>18</v>
      </c>
      <c r="B2029" t="s">
        <v>476</v>
      </c>
      <c r="C2029" t="s">
        <v>148</v>
      </c>
      <c r="D2029" t="s">
        <v>112</v>
      </c>
      <c r="E2029" t="s">
        <v>225</v>
      </c>
      <c r="F2029">
        <v>0</v>
      </c>
      <c r="G2029">
        <v>11</v>
      </c>
      <c r="H2029" t="s">
        <v>144</v>
      </c>
      <c r="I2029">
        <v>0</v>
      </c>
      <c r="J2029">
        <v>0</v>
      </c>
      <c r="L2029" s="1015" t="e">
        <v>#DIV/0!</v>
      </c>
      <c r="N2029">
        <v>0</v>
      </c>
      <c r="O2029">
        <v>0</v>
      </c>
      <c r="P2029" t="e">
        <v>#DIV/0!</v>
      </c>
      <c r="R2029">
        <v>0</v>
      </c>
      <c r="S2029">
        <v>0</v>
      </c>
    </row>
    <row r="2030" spans="1:19">
      <c r="A2030">
        <v>19</v>
      </c>
      <c r="B2030" t="s">
        <v>477</v>
      </c>
      <c r="C2030" t="s">
        <v>148</v>
      </c>
      <c r="D2030" t="s">
        <v>112</v>
      </c>
      <c r="E2030" t="s">
        <v>225</v>
      </c>
      <c r="F2030">
        <v>0</v>
      </c>
      <c r="G2030">
        <v>11</v>
      </c>
      <c r="H2030" t="s">
        <v>144</v>
      </c>
      <c r="I2030">
        <v>0</v>
      </c>
      <c r="J2030">
        <v>0</v>
      </c>
      <c r="L2030" s="1015" t="e">
        <v>#DIV/0!</v>
      </c>
      <c r="N2030">
        <v>0</v>
      </c>
      <c r="O2030">
        <v>0</v>
      </c>
      <c r="P2030" t="e">
        <v>#DIV/0!</v>
      </c>
      <c r="R2030">
        <v>0</v>
      </c>
      <c r="S2030">
        <v>0</v>
      </c>
    </row>
    <row r="2031" spans="1:19">
      <c r="A2031">
        <v>20</v>
      </c>
      <c r="B2031" t="s">
        <v>478</v>
      </c>
      <c r="C2031" t="s">
        <v>148</v>
      </c>
      <c r="D2031" t="s">
        <v>112</v>
      </c>
      <c r="E2031" t="s">
        <v>225</v>
      </c>
      <c r="F2031">
        <v>0</v>
      </c>
      <c r="G2031">
        <v>11</v>
      </c>
      <c r="H2031" t="s">
        <v>144</v>
      </c>
      <c r="I2031">
        <v>0</v>
      </c>
      <c r="J2031">
        <v>0</v>
      </c>
      <c r="L2031" s="1015" t="e">
        <v>#DIV/0!</v>
      </c>
      <c r="N2031">
        <v>0</v>
      </c>
      <c r="O2031">
        <v>0</v>
      </c>
      <c r="P2031" t="e">
        <v>#DIV/0!</v>
      </c>
      <c r="R2031">
        <v>0</v>
      </c>
      <c r="S2031">
        <v>0</v>
      </c>
    </row>
    <row r="2032" spans="1:19">
      <c r="A2032">
        <v>21</v>
      </c>
      <c r="B2032" t="s">
        <v>479</v>
      </c>
      <c r="C2032" t="s">
        <v>148</v>
      </c>
      <c r="D2032" t="s">
        <v>112</v>
      </c>
      <c r="E2032" t="s">
        <v>225</v>
      </c>
      <c r="F2032">
        <v>0</v>
      </c>
      <c r="G2032">
        <v>11</v>
      </c>
      <c r="H2032" t="s">
        <v>144</v>
      </c>
      <c r="I2032">
        <v>0</v>
      </c>
      <c r="J2032">
        <v>0</v>
      </c>
      <c r="L2032" s="1015" t="e">
        <v>#DIV/0!</v>
      </c>
      <c r="N2032">
        <v>0</v>
      </c>
      <c r="O2032">
        <v>0</v>
      </c>
      <c r="P2032" t="e">
        <v>#DIV/0!</v>
      </c>
      <c r="R2032">
        <v>0</v>
      </c>
      <c r="S2032">
        <v>0</v>
      </c>
    </row>
    <row r="2033" spans="1:19">
      <c r="A2033">
        <v>1</v>
      </c>
      <c r="B2033" t="s">
        <v>459</v>
      </c>
      <c r="C2033" t="s">
        <v>148</v>
      </c>
      <c r="D2033" t="s">
        <v>112</v>
      </c>
      <c r="E2033" t="s">
        <v>225</v>
      </c>
      <c r="F2033">
        <v>0</v>
      </c>
      <c r="G2033">
        <v>12</v>
      </c>
      <c r="H2033" t="s">
        <v>145</v>
      </c>
      <c r="I2033">
        <v>0</v>
      </c>
      <c r="J2033">
        <v>0</v>
      </c>
      <c r="L2033" s="1015" t="e">
        <v>#DIV/0!</v>
      </c>
      <c r="N2033">
        <v>0</v>
      </c>
      <c r="O2033">
        <v>0</v>
      </c>
      <c r="P2033" t="e">
        <v>#DIV/0!</v>
      </c>
      <c r="R2033">
        <v>0</v>
      </c>
      <c r="S2033">
        <v>0</v>
      </c>
    </row>
    <row r="2034" spans="1:19">
      <c r="A2034">
        <v>2</v>
      </c>
      <c r="B2034" t="s">
        <v>460</v>
      </c>
      <c r="C2034" t="s">
        <v>148</v>
      </c>
      <c r="D2034" t="s">
        <v>112</v>
      </c>
      <c r="E2034" t="s">
        <v>225</v>
      </c>
      <c r="F2034">
        <v>0</v>
      </c>
      <c r="G2034">
        <v>12</v>
      </c>
      <c r="H2034" t="s">
        <v>145</v>
      </c>
      <c r="I2034">
        <v>0</v>
      </c>
      <c r="J2034">
        <v>0</v>
      </c>
      <c r="L2034" s="1015" t="e">
        <v>#DIV/0!</v>
      </c>
      <c r="N2034">
        <v>0</v>
      </c>
      <c r="O2034">
        <v>0</v>
      </c>
      <c r="P2034" t="e">
        <v>#DIV/0!</v>
      </c>
      <c r="R2034">
        <v>0</v>
      </c>
      <c r="S2034">
        <v>0</v>
      </c>
    </row>
    <row r="2035" spans="1:19">
      <c r="A2035">
        <v>3</v>
      </c>
      <c r="B2035" t="s">
        <v>461</v>
      </c>
      <c r="C2035" t="s">
        <v>148</v>
      </c>
      <c r="D2035" t="s">
        <v>112</v>
      </c>
      <c r="E2035" t="s">
        <v>225</v>
      </c>
      <c r="F2035">
        <v>0</v>
      </c>
      <c r="G2035">
        <v>12</v>
      </c>
      <c r="H2035" t="s">
        <v>145</v>
      </c>
      <c r="I2035">
        <v>0</v>
      </c>
      <c r="J2035">
        <v>0</v>
      </c>
      <c r="L2035" s="1015" t="e">
        <v>#DIV/0!</v>
      </c>
      <c r="N2035">
        <v>0</v>
      </c>
      <c r="O2035">
        <v>0</v>
      </c>
      <c r="P2035" t="e">
        <v>#DIV/0!</v>
      </c>
      <c r="R2035">
        <v>0</v>
      </c>
      <c r="S2035">
        <v>0</v>
      </c>
    </row>
    <row r="2036" spans="1:19">
      <c r="A2036">
        <v>4</v>
      </c>
      <c r="B2036" t="s">
        <v>462</v>
      </c>
      <c r="C2036" t="s">
        <v>148</v>
      </c>
      <c r="D2036" t="s">
        <v>112</v>
      </c>
      <c r="E2036" t="s">
        <v>225</v>
      </c>
      <c r="F2036">
        <v>0</v>
      </c>
      <c r="G2036">
        <v>12</v>
      </c>
      <c r="H2036" t="s">
        <v>145</v>
      </c>
      <c r="I2036">
        <v>0</v>
      </c>
      <c r="J2036">
        <v>0</v>
      </c>
      <c r="L2036" s="1015" t="e">
        <v>#DIV/0!</v>
      </c>
      <c r="N2036">
        <v>0</v>
      </c>
      <c r="O2036">
        <v>0</v>
      </c>
      <c r="P2036" t="e">
        <v>#DIV/0!</v>
      </c>
      <c r="R2036">
        <v>0</v>
      </c>
      <c r="S2036">
        <v>0</v>
      </c>
    </row>
    <row r="2037" spans="1:19">
      <c r="A2037">
        <v>5</v>
      </c>
      <c r="B2037" t="s">
        <v>463</v>
      </c>
      <c r="C2037" t="s">
        <v>148</v>
      </c>
      <c r="D2037" t="s">
        <v>112</v>
      </c>
      <c r="E2037" t="s">
        <v>225</v>
      </c>
      <c r="F2037">
        <v>0</v>
      </c>
      <c r="G2037">
        <v>12</v>
      </c>
      <c r="H2037" t="s">
        <v>145</v>
      </c>
      <c r="I2037">
        <v>0</v>
      </c>
      <c r="J2037">
        <v>0</v>
      </c>
      <c r="L2037" s="1015" t="e">
        <v>#DIV/0!</v>
      </c>
      <c r="N2037">
        <v>0</v>
      </c>
      <c r="O2037">
        <v>0</v>
      </c>
      <c r="P2037" t="e">
        <v>#DIV/0!</v>
      </c>
      <c r="R2037">
        <v>0</v>
      </c>
      <c r="S2037">
        <v>0</v>
      </c>
    </row>
    <row r="2038" spans="1:19">
      <c r="A2038">
        <v>6</v>
      </c>
      <c r="B2038" t="s">
        <v>464</v>
      </c>
      <c r="C2038" t="s">
        <v>148</v>
      </c>
      <c r="D2038" t="s">
        <v>112</v>
      </c>
      <c r="E2038" t="s">
        <v>225</v>
      </c>
      <c r="F2038">
        <v>0</v>
      </c>
      <c r="G2038">
        <v>12</v>
      </c>
      <c r="H2038" t="s">
        <v>145</v>
      </c>
      <c r="I2038">
        <v>0</v>
      </c>
      <c r="J2038">
        <v>0</v>
      </c>
      <c r="L2038" s="1015" t="e">
        <v>#DIV/0!</v>
      </c>
      <c r="N2038">
        <v>0</v>
      </c>
      <c r="O2038">
        <v>0</v>
      </c>
      <c r="P2038" t="e">
        <v>#DIV/0!</v>
      </c>
      <c r="R2038">
        <v>0</v>
      </c>
      <c r="S2038">
        <v>0</v>
      </c>
    </row>
    <row r="2039" spans="1:19">
      <c r="A2039">
        <v>7</v>
      </c>
      <c r="B2039" t="s">
        <v>465</v>
      </c>
      <c r="C2039" t="s">
        <v>148</v>
      </c>
      <c r="D2039" t="s">
        <v>112</v>
      </c>
      <c r="E2039" t="s">
        <v>225</v>
      </c>
      <c r="F2039">
        <v>0</v>
      </c>
      <c r="G2039">
        <v>12</v>
      </c>
      <c r="H2039" t="s">
        <v>145</v>
      </c>
      <c r="I2039">
        <v>0</v>
      </c>
      <c r="J2039">
        <v>0</v>
      </c>
      <c r="L2039" s="1015" t="e">
        <v>#DIV/0!</v>
      </c>
      <c r="N2039">
        <v>0</v>
      </c>
      <c r="O2039">
        <v>0</v>
      </c>
      <c r="P2039" t="e">
        <v>#DIV/0!</v>
      </c>
      <c r="R2039">
        <v>0</v>
      </c>
      <c r="S2039">
        <v>0</v>
      </c>
    </row>
    <row r="2040" spans="1:19">
      <c r="A2040">
        <v>8</v>
      </c>
      <c r="B2040" t="s">
        <v>466</v>
      </c>
      <c r="C2040" t="s">
        <v>148</v>
      </c>
      <c r="D2040" t="s">
        <v>112</v>
      </c>
      <c r="E2040" t="s">
        <v>225</v>
      </c>
      <c r="F2040">
        <v>0</v>
      </c>
      <c r="G2040">
        <v>12</v>
      </c>
      <c r="H2040" t="s">
        <v>145</v>
      </c>
      <c r="I2040">
        <v>0</v>
      </c>
      <c r="J2040">
        <v>0</v>
      </c>
      <c r="L2040" s="1015" t="e">
        <v>#DIV/0!</v>
      </c>
      <c r="N2040">
        <v>0</v>
      </c>
      <c r="O2040">
        <v>0</v>
      </c>
      <c r="P2040" t="e">
        <v>#DIV/0!</v>
      </c>
      <c r="R2040">
        <v>0</v>
      </c>
      <c r="S2040">
        <v>0</v>
      </c>
    </row>
    <row r="2041" spans="1:19">
      <c r="A2041">
        <v>9</v>
      </c>
      <c r="B2041" t="s">
        <v>467</v>
      </c>
      <c r="C2041" t="s">
        <v>148</v>
      </c>
      <c r="D2041" t="s">
        <v>112</v>
      </c>
      <c r="E2041" t="s">
        <v>225</v>
      </c>
      <c r="F2041">
        <v>0</v>
      </c>
      <c r="G2041">
        <v>12</v>
      </c>
      <c r="H2041" t="s">
        <v>145</v>
      </c>
      <c r="I2041">
        <v>0</v>
      </c>
      <c r="J2041">
        <v>0</v>
      </c>
      <c r="L2041" s="1015" t="e">
        <v>#DIV/0!</v>
      </c>
      <c r="N2041">
        <v>0</v>
      </c>
      <c r="O2041">
        <v>0</v>
      </c>
      <c r="P2041" t="e">
        <v>#DIV/0!</v>
      </c>
      <c r="R2041">
        <v>0</v>
      </c>
      <c r="S2041">
        <v>0</v>
      </c>
    </row>
    <row r="2042" spans="1:19">
      <c r="A2042">
        <v>10</v>
      </c>
      <c r="B2042" t="s">
        <v>468</v>
      </c>
      <c r="C2042" t="s">
        <v>148</v>
      </c>
      <c r="D2042" t="s">
        <v>112</v>
      </c>
      <c r="E2042" t="s">
        <v>225</v>
      </c>
      <c r="F2042">
        <v>0</v>
      </c>
      <c r="G2042">
        <v>12</v>
      </c>
      <c r="H2042" t="s">
        <v>145</v>
      </c>
      <c r="I2042">
        <v>0</v>
      </c>
      <c r="J2042">
        <v>0</v>
      </c>
      <c r="L2042" s="1015" t="e">
        <v>#DIV/0!</v>
      </c>
      <c r="N2042">
        <v>0</v>
      </c>
      <c r="O2042">
        <v>0</v>
      </c>
      <c r="P2042" t="e">
        <v>#DIV/0!</v>
      </c>
      <c r="R2042">
        <v>0</v>
      </c>
      <c r="S2042">
        <v>0</v>
      </c>
    </row>
    <row r="2043" spans="1:19">
      <c r="A2043">
        <v>11</v>
      </c>
      <c r="B2043" t="s">
        <v>469</v>
      </c>
      <c r="C2043" t="s">
        <v>148</v>
      </c>
      <c r="D2043" t="s">
        <v>112</v>
      </c>
      <c r="E2043" t="s">
        <v>225</v>
      </c>
      <c r="F2043">
        <v>0</v>
      </c>
      <c r="G2043">
        <v>12</v>
      </c>
      <c r="H2043" t="s">
        <v>145</v>
      </c>
      <c r="I2043">
        <v>0</v>
      </c>
      <c r="J2043">
        <v>0</v>
      </c>
      <c r="L2043" s="1015" t="e">
        <v>#DIV/0!</v>
      </c>
      <c r="N2043">
        <v>0</v>
      </c>
      <c r="O2043">
        <v>0</v>
      </c>
      <c r="P2043" t="e">
        <v>#DIV/0!</v>
      </c>
      <c r="R2043">
        <v>0</v>
      </c>
      <c r="S2043">
        <v>0</v>
      </c>
    </row>
    <row r="2044" spans="1:19">
      <c r="A2044">
        <v>12</v>
      </c>
      <c r="B2044" t="s">
        <v>470</v>
      </c>
      <c r="C2044" t="s">
        <v>148</v>
      </c>
      <c r="D2044" t="s">
        <v>112</v>
      </c>
      <c r="E2044" t="s">
        <v>225</v>
      </c>
      <c r="F2044">
        <v>0</v>
      </c>
      <c r="G2044">
        <v>12</v>
      </c>
      <c r="H2044" t="s">
        <v>145</v>
      </c>
      <c r="I2044">
        <v>0</v>
      </c>
      <c r="J2044">
        <v>0</v>
      </c>
      <c r="L2044" s="1015" t="e">
        <v>#DIV/0!</v>
      </c>
      <c r="N2044">
        <v>0</v>
      </c>
      <c r="O2044">
        <v>0</v>
      </c>
      <c r="P2044" t="e">
        <v>#DIV/0!</v>
      </c>
      <c r="R2044">
        <v>0</v>
      </c>
      <c r="S2044">
        <v>0</v>
      </c>
    </row>
    <row r="2045" spans="1:19">
      <c r="A2045">
        <v>13</v>
      </c>
      <c r="B2045" t="s">
        <v>471</v>
      </c>
      <c r="C2045" t="s">
        <v>148</v>
      </c>
      <c r="D2045" t="s">
        <v>112</v>
      </c>
      <c r="E2045" t="s">
        <v>225</v>
      </c>
      <c r="F2045">
        <v>0</v>
      </c>
      <c r="G2045">
        <v>12</v>
      </c>
      <c r="H2045" t="s">
        <v>145</v>
      </c>
      <c r="I2045">
        <v>0</v>
      </c>
      <c r="J2045">
        <v>0</v>
      </c>
      <c r="L2045" s="1015" t="e">
        <v>#DIV/0!</v>
      </c>
      <c r="N2045">
        <v>0</v>
      </c>
      <c r="O2045">
        <v>0</v>
      </c>
      <c r="P2045" t="e">
        <v>#DIV/0!</v>
      </c>
      <c r="R2045">
        <v>0</v>
      </c>
      <c r="S2045">
        <v>0</v>
      </c>
    </row>
    <row r="2046" spans="1:19">
      <c r="A2046">
        <v>14</v>
      </c>
      <c r="B2046" t="s">
        <v>472</v>
      </c>
      <c r="C2046" t="s">
        <v>148</v>
      </c>
      <c r="D2046" t="s">
        <v>112</v>
      </c>
      <c r="E2046" t="s">
        <v>225</v>
      </c>
      <c r="F2046">
        <v>0</v>
      </c>
      <c r="G2046">
        <v>12</v>
      </c>
      <c r="H2046" t="s">
        <v>145</v>
      </c>
      <c r="I2046">
        <v>0</v>
      </c>
      <c r="J2046">
        <v>0</v>
      </c>
      <c r="L2046" s="1015" t="e">
        <v>#DIV/0!</v>
      </c>
      <c r="N2046">
        <v>0</v>
      </c>
      <c r="O2046">
        <v>0</v>
      </c>
      <c r="P2046" t="e">
        <v>#DIV/0!</v>
      </c>
      <c r="R2046">
        <v>0</v>
      </c>
      <c r="S2046">
        <v>0</v>
      </c>
    </row>
    <row r="2047" spans="1:19">
      <c r="A2047">
        <v>15</v>
      </c>
      <c r="B2047" t="s">
        <v>473</v>
      </c>
      <c r="C2047" t="s">
        <v>148</v>
      </c>
      <c r="D2047" t="s">
        <v>112</v>
      </c>
      <c r="E2047" t="s">
        <v>225</v>
      </c>
      <c r="F2047">
        <v>0</v>
      </c>
      <c r="G2047">
        <v>12</v>
      </c>
      <c r="H2047" t="s">
        <v>145</v>
      </c>
      <c r="I2047">
        <v>0</v>
      </c>
      <c r="J2047">
        <v>0</v>
      </c>
      <c r="L2047" s="1015" t="e">
        <v>#DIV/0!</v>
      </c>
      <c r="N2047">
        <v>0</v>
      </c>
      <c r="O2047">
        <v>0</v>
      </c>
      <c r="P2047" t="e">
        <v>#DIV/0!</v>
      </c>
      <c r="R2047">
        <v>0</v>
      </c>
      <c r="S2047">
        <v>0</v>
      </c>
    </row>
    <row r="2048" spans="1:19">
      <c r="A2048">
        <v>16</v>
      </c>
      <c r="B2048" t="s">
        <v>474</v>
      </c>
      <c r="C2048" t="s">
        <v>148</v>
      </c>
      <c r="D2048" t="s">
        <v>112</v>
      </c>
      <c r="E2048" t="s">
        <v>225</v>
      </c>
      <c r="F2048">
        <v>0</v>
      </c>
      <c r="G2048">
        <v>12</v>
      </c>
      <c r="H2048" t="s">
        <v>145</v>
      </c>
      <c r="I2048">
        <v>0</v>
      </c>
      <c r="J2048">
        <v>0</v>
      </c>
      <c r="L2048" s="1015" t="e">
        <v>#DIV/0!</v>
      </c>
      <c r="N2048">
        <v>0</v>
      </c>
      <c r="O2048">
        <v>0</v>
      </c>
      <c r="P2048" t="e">
        <v>#DIV/0!</v>
      </c>
      <c r="R2048">
        <v>0</v>
      </c>
      <c r="S2048">
        <v>0</v>
      </c>
    </row>
    <row r="2049" spans="1:19">
      <c r="A2049">
        <v>17</v>
      </c>
      <c r="B2049" t="s">
        <v>475</v>
      </c>
      <c r="C2049" t="s">
        <v>148</v>
      </c>
      <c r="D2049" t="s">
        <v>112</v>
      </c>
      <c r="E2049" t="s">
        <v>225</v>
      </c>
      <c r="F2049">
        <v>0</v>
      </c>
      <c r="G2049">
        <v>12</v>
      </c>
      <c r="H2049" t="s">
        <v>145</v>
      </c>
      <c r="I2049">
        <v>0</v>
      </c>
      <c r="J2049">
        <v>0</v>
      </c>
      <c r="L2049" s="1015" t="e">
        <v>#DIV/0!</v>
      </c>
      <c r="N2049">
        <v>0</v>
      </c>
      <c r="O2049">
        <v>0</v>
      </c>
      <c r="P2049" t="e">
        <v>#DIV/0!</v>
      </c>
      <c r="R2049">
        <v>0</v>
      </c>
      <c r="S2049">
        <v>0</v>
      </c>
    </row>
    <row r="2050" spans="1:19">
      <c r="A2050">
        <v>18</v>
      </c>
      <c r="B2050" t="s">
        <v>476</v>
      </c>
      <c r="C2050" t="s">
        <v>148</v>
      </c>
      <c r="D2050" t="s">
        <v>112</v>
      </c>
      <c r="E2050" t="s">
        <v>225</v>
      </c>
      <c r="F2050">
        <v>0</v>
      </c>
      <c r="G2050">
        <v>12</v>
      </c>
      <c r="H2050" t="s">
        <v>145</v>
      </c>
      <c r="I2050">
        <v>0</v>
      </c>
      <c r="J2050">
        <v>0</v>
      </c>
      <c r="L2050" s="1015" t="e">
        <v>#DIV/0!</v>
      </c>
      <c r="N2050">
        <v>0</v>
      </c>
      <c r="O2050">
        <v>0</v>
      </c>
      <c r="P2050" t="e">
        <v>#DIV/0!</v>
      </c>
      <c r="R2050">
        <v>0</v>
      </c>
      <c r="S2050">
        <v>0</v>
      </c>
    </row>
    <row r="2051" spans="1:19">
      <c r="A2051">
        <v>19</v>
      </c>
      <c r="B2051" t="s">
        <v>477</v>
      </c>
      <c r="C2051" t="s">
        <v>148</v>
      </c>
      <c r="D2051" t="s">
        <v>112</v>
      </c>
      <c r="E2051" t="s">
        <v>225</v>
      </c>
      <c r="F2051">
        <v>0</v>
      </c>
      <c r="G2051">
        <v>12</v>
      </c>
      <c r="H2051" t="s">
        <v>145</v>
      </c>
      <c r="I2051">
        <v>0</v>
      </c>
      <c r="J2051">
        <v>0</v>
      </c>
      <c r="L2051" s="1015" t="e">
        <v>#DIV/0!</v>
      </c>
      <c r="N2051">
        <v>0</v>
      </c>
      <c r="O2051">
        <v>0</v>
      </c>
      <c r="P2051" t="e">
        <v>#DIV/0!</v>
      </c>
      <c r="R2051">
        <v>0</v>
      </c>
      <c r="S2051">
        <v>0</v>
      </c>
    </row>
    <row r="2052" spans="1:19">
      <c r="A2052">
        <v>20</v>
      </c>
      <c r="B2052" t="s">
        <v>478</v>
      </c>
      <c r="C2052" t="s">
        <v>148</v>
      </c>
      <c r="D2052" t="s">
        <v>112</v>
      </c>
      <c r="E2052" t="s">
        <v>225</v>
      </c>
      <c r="F2052">
        <v>0</v>
      </c>
      <c r="G2052">
        <v>12</v>
      </c>
      <c r="H2052" t="s">
        <v>145</v>
      </c>
      <c r="I2052">
        <v>0</v>
      </c>
      <c r="J2052">
        <v>0</v>
      </c>
      <c r="L2052" s="1015" t="e">
        <v>#DIV/0!</v>
      </c>
      <c r="N2052">
        <v>0</v>
      </c>
      <c r="O2052">
        <v>0</v>
      </c>
      <c r="P2052" t="e">
        <v>#DIV/0!</v>
      </c>
      <c r="R2052">
        <v>0</v>
      </c>
      <c r="S2052">
        <v>0</v>
      </c>
    </row>
    <row r="2053" spans="1:19">
      <c r="A2053">
        <v>21</v>
      </c>
      <c r="B2053" t="s">
        <v>479</v>
      </c>
      <c r="C2053" t="s">
        <v>148</v>
      </c>
      <c r="D2053" t="s">
        <v>112</v>
      </c>
      <c r="E2053" t="s">
        <v>225</v>
      </c>
      <c r="F2053">
        <v>0</v>
      </c>
      <c r="G2053">
        <v>12</v>
      </c>
      <c r="H2053" t="s">
        <v>145</v>
      </c>
      <c r="I2053">
        <v>0</v>
      </c>
      <c r="J2053">
        <v>0</v>
      </c>
      <c r="L2053" s="1015" t="e">
        <v>#DIV/0!</v>
      </c>
      <c r="N2053">
        <v>0</v>
      </c>
      <c r="O2053">
        <v>0</v>
      </c>
      <c r="P2053" t="e">
        <v>#DIV/0!</v>
      </c>
      <c r="R2053">
        <v>0</v>
      </c>
      <c r="S2053">
        <v>0</v>
      </c>
    </row>
    <row r="2054" spans="1:19">
      <c r="A2054">
        <v>1</v>
      </c>
      <c r="B2054" t="s">
        <v>480</v>
      </c>
      <c r="C2054" t="s">
        <v>149</v>
      </c>
      <c r="D2054" t="s">
        <v>113</v>
      </c>
      <c r="E2054" t="s">
        <v>481</v>
      </c>
      <c r="F2054" t="s">
        <v>482</v>
      </c>
      <c r="G2054">
        <v>1</v>
      </c>
      <c r="H2054" t="s">
        <v>134</v>
      </c>
      <c r="I2054">
        <v>1</v>
      </c>
      <c r="J2054">
        <v>0</v>
      </c>
      <c r="K2054">
        <v>0</v>
      </c>
      <c r="L2054" s="1015">
        <v>0</v>
      </c>
      <c r="M2054" s="1015">
        <v>0</v>
      </c>
      <c r="N2054">
        <v>0</v>
      </c>
      <c r="O2054">
        <v>0</v>
      </c>
      <c r="P2054" t="e">
        <v>#DIV/0!</v>
      </c>
      <c r="R2054">
        <v>0</v>
      </c>
      <c r="S2054">
        <v>0</v>
      </c>
    </row>
    <row r="2055" spans="1:19">
      <c r="A2055">
        <v>2</v>
      </c>
      <c r="B2055" t="s">
        <v>483</v>
      </c>
      <c r="C2055" t="s">
        <v>149</v>
      </c>
      <c r="D2055" t="s">
        <v>113</v>
      </c>
      <c r="E2055" t="s">
        <v>481</v>
      </c>
      <c r="F2055" t="s">
        <v>484</v>
      </c>
      <c r="G2055">
        <v>1</v>
      </c>
      <c r="H2055" t="s">
        <v>134</v>
      </c>
      <c r="I2055">
        <v>1</v>
      </c>
      <c r="J2055">
        <v>0</v>
      </c>
      <c r="K2055">
        <v>0</v>
      </c>
      <c r="L2055" s="1015">
        <v>0</v>
      </c>
      <c r="M2055" s="1015">
        <v>0</v>
      </c>
      <c r="N2055">
        <v>0</v>
      </c>
      <c r="O2055">
        <v>0</v>
      </c>
      <c r="P2055" t="e">
        <v>#DIV/0!</v>
      </c>
      <c r="R2055">
        <v>0</v>
      </c>
      <c r="S2055">
        <v>0</v>
      </c>
    </row>
    <row r="2056" spans="1:19">
      <c r="A2056">
        <v>3</v>
      </c>
      <c r="B2056" t="s">
        <v>485</v>
      </c>
      <c r="C2056" t="s">
        <v>149</v>
      </c>
      <c r="D2056" t="s">
        <v>113</v>
      </c>
      <c r="E2056" t="s">
        <v>481</v>
      </c>
      <c r="F2056" t="s">
        <v>486</v>
      </c>
      <c r="G2056">
        <v>1</v>
      </c>
      <c r="H2056" t="s">
        <v>134</v>
      </c>
      <c r="I2056">
        <v>3</v>
      </c>
      <c r="J2056">
        <v>0</v>
      </c>
      <c r="K2056">
        <v>0</v>
      </c>
      <c r="L2056" s="1015">
        <v>0</v>
      </c>
      <c r="M2056" s="1015">
        <v>0</v>
      </c>
      <c r="N2056">
        <v>0</v>
      </c>
      <c r="O2056">
        <v>0</v>
      </c>
      <c r="P2056" t="e">
        <v>#DIV/0!</v>
      </c>
      <c r="R2056">
        <v>0</v>
      </c>
      <c r="S2056">
        <v>0</v>
      </c>
    </row>
    <row r="2057" spans="1:19">
      <c r="A2057">
        <v>4</v>
      </c>
      <c r="B2057" t="s">
        <v>487</v>
      </c>
      <c r="C2057" t="s">
        <v>149</v>
      </c>
      <c r="D2057" t="s">
        <v>113</v>
      </c>
      <c r="E2057" t="s">
        <v>481</v>
      </c>
      <c r="F2057" t="s">
        <v>488</v>
      </c>
      <c r="G2057">
        <v>1</v>
      </c>
      <c r="H2057" t="s">
        <v>134</v>
      </c>
      <c r="I2057">
        <v>2</v>
      </c>
      <c r="J2057">
        <v>0</v>
      </c>
      <c r="K2057">
        <v>0</v>
      </c>
      <c r="L2057" s="1015">
        <v>0</v>
      </c>
      <c r="M2057" s="1015">
        <v>0</v>
      </c>
      <c r="N2057">
        <v>0</v>
      </c>
      <c r="O2057">
        <v>0</v>
      </c>
      <c r="P2057" t="e">
        <v>#DIV/0!</v>
      </c>
      <c r="R2057">
        <v>0</v>
      </c>
      <c r="S2057">
        <v>0</v>
      </c>
    </row>
    <row r="2058" spans="1:19">
      <c r="A2058">
        <v>5</v>
      </c>
      <c r="B2058" t="s">
        <v>489</v>
      </c>
      <c r="C2058" t="s">
        <v>149</v>
      </c>
      <c r="D2058" t="s">
        <v>113</v>
      </c>
      <c r="E2058" t="s">
        <v>481</v>
      </c>
      <c r="F2058" t="s">
        <v>490</v>
      </c>
      <c r="G2058">
        <v>1</v>
      </c>
      <c r="H2058" t="s">
        <v>134</v>
      </c>
      <c r="I2058">
        <v>2</v>
      </c>
      <c r="J2058">
        <v>0</v>
      </c>
      <c r="K2058">
        <v>0</v>
      </c>
      <c r="L2058" s="1015">
        <v>0</v>
      </c>
      <c r="M2058" s="1015">
        <v>0</v>
      </c>
      <c r="N2058">
        <v>0</v>
      </c>
      <c r="O2058">
        <v>0</v>
      </c>
      <c r="P2058" t="e">
        <v>#DIV/0!</v>
      </c>
      <c r="R2058">
        <v>0</v>
      </c>
      <c r="S2058">
        <v>0</v>
      </c>
    </row>
    <row r="2059" spans="1:19">
      <c r="A2059">
        <v>6</v>
      </c>
      <c r="B2059" t="s">
        <v>491</v>
      </c>
      <c r="C2059" t="s">
        <v>149</v>
      </c>
      <c r="D2059" t="s">
        <v>113</v>
      </c>
      <c r="E2059" t="s">
        <v>481</v>
      </c>
      <c r="F2059" t="s">
        <v>492</v>
      </c>
      <c r="G2059">
        <v>1</v>
      </c>
      <c r="H2059" t="s">
        <v>134</v>
      </c>
      <c r="I2059">
        <v>2</v>
      </c>
      <c r="J2059">
        <v>0</v>
      </c>
      <c r="K2059">
        <v>0</v>
      </c>
      <c r="L2059" s="1015">
        <v>0</v>
      </c>
      <c r="M2059" s="1015">
        <v>0</v>
      </c>
      <c r="N2059">
        <v>0</v>
      </c>
      <c r="O2059">
        <v>0</v>
      </c>
      <c r="P2059" t="e">
        <v>#DIV/0!</v>
      </c>
      <c r="R2059">
        <v>0</v>
      </c>
      <c r="S2059">
        <v>0</v>
      </c>
    </row>
    <row r="2060" spans="1:19">
      <c r="A2060">
        <v>7</v>
      </c>
      <c r="B2060" t="s">
        <v>493</v>
      </c>
      <c r="C2060" t="s">
        <v>149</v>
      </c>
      <c r="D2060" t="s">
        <v>113</v>
      </c>
      <c r="E2060" t="s">
        <v>481</v>
      </c>
      <c r="F2060" t="s">
        <v>494</v>
      </c>
      <c r="G2060">
        <v>1</v>
      </c>
      <c r="H2060" t="s">
        <v>134</v>
      </c>
      <c r="I2060">
        <v>2</v>
      </c>
      <c r="J2060">
        <v>0</v>
      </c>
      <c r="K2060">
        <v>0</v>
      </c>
      <c r="L2060" s="1015">
        <v>0</v>
      </c>
      <c r="M2060" s="1015">
        <v>0</v>
      </c>
      <c r="N2060">
        <v>0</v>
      </c>
      <c r="O2060">
        <v>0</v>
      </c>
      <c r="P2060" t="e">
        <v>#DIV/0!</v>
      </c>
      <c r="R2060">
        <v>0</v>
      </c>
      <c r="S2060">
        <v>0</v>
      </c>
    </row>
    <row r="2061" spans="1:19">
      <c r="A2061">
        <v>8</v>
      </c>
      <c r="B2061" t="s">
        <v>495</v>
      </c>
      <c r="C2061" t="s">
        <v>149</v>
      </c>
      <c r="D2061" t="s">
        <v>113</v>
      </c>
      <c r="E2061" t="s">
        <v>481</v>
      </c>
      <c r="F2061" t="s">
        <v>496</v>
      </c>
      <c r="G2061">
        <v>1</v>
      </c>
      <c r="H2061" t="s">
        <v>134</v>
      </c>
      <c r="I2061">
        <v>2</v>
      </c>
      <c r="J2061">
        <v>0</v>
      </c>
      <c r="K2061">
        <v>0</v>
      </c>
      <c r="L2061" s="1015">
        <v>0</v>
      </c>
      <c r="M2061" s="1015">
        <v>0</v>
      </c>
      <c r="N2061">
        <v>0</v>
      </c>
      <c r="O2061">
        <v>0</v>
      </c>
      <c r="P2061" t="e">
        <v>#DIV/0!</v>
      </c>
      <c r="R2061">
        <v>0</v>
      </c>
      <c r="S2061">
        <v>0</v>
      </c>
    </row>
    <row r="2062" spans="1:19">
      <c r="A2062">
        <v>9</v>
      </c>
      <c r="B2062" t="s">
        <v>497</v>
      </c>
      <c r="C2062" t="s">
        <v>149</v>
      </c>
      <c r="D2062" t="s">
        <v>113</v>
      </c>
      <c r="E2062" t="s">
        <v>481</v>
      </c>
      <c r="F2062" t="s">
        <v>498</v>
      </c>
      <c r="G2062">
        <v>1</v>
      </c>
      <c r="H2062" t="s">
        <v>134</v>
      </c>
      <c r="I2062">
        <v>2</v>
      </c>
      <c r="J2062">
        <v>0</v>
      </c>
      <c r="K2062">
        <v>0</v>
      </c>
      <c r="L2062" s="1015">
        <v>0</v>
      </c>
      <c r="M2062" s="1015">
        <v>0</v>
      </c>
      <c r="N2062">
        <v>0</v>
      </c>
      <c r="O2062">
        <v>0</v>
      </c>
      <c r="P2062" t="e">
        <v>#DIV/0!</v>
      </c>
      <c r="R2062">
        <v>0</v>
      </c>
      <c r="S2062">
        <v>0</v>
      </c>
    </row>
    <row r="2063" spans="1:19">
      <c r="A2063">
        <v>10</v>
      </c>
      <c r="B2063" t="s">
        <v>499</v>
      </c>
      <c r="C2063" t="s">
        <v>149</v>
      </c>
      <c r="D2063" t="s">
        <v>113</v>
      </c>
      <c r="E2063" t="s">
        <v>481</v>
      </c>
      <c r="F2063" t="s">
        <v>500</v>
      </c>
      <c r="G2063">
        <v>1</v>
      </c>
      <c r="H2063" t="s">
        <v>134</v>
      </c>
      <c r="I2063">
        <v>2</v>
      </c>
      <c r="J2063">
        <v>0</v>
      </c>
      <c r="K2063">
        <v>0</v>
      </c>
      <c r="L2063" s="1015">
        <v>0</v>
      </c>
      <c r="M2063" s="1015">
        <v>0</v>
      </c>
      <c r="N2063">
        <v>0</v>
      </c>
      <c r="O2063">
        <v>0</v>
      </c>
      <c r="P2063" t="e">
        <v>#DIV/0!</v>
      </c>
      <c r="R2063">
        <v>0</v>
      </c>
      <c r="S2063">
        <v>0</v>
      </c>
    </row>
    <row r="2064" spans="1:19">
      <c r="A2064">
        <v>11</v>
      </c>
      <c r="B2064" t="s">
        <v>501</v>
      </c>
      <c r="C2064" t="s">
        <v>149</v>
      </c>
      <c r="D2064" t="s">
        <v>113</v>
      </c>
      <c r="E2064" t="s">
        <v>481</v>
      </c>
      <c r="F2064" t="s">
        <v>502</v>
      </c>
      <c r="G2064">
        <v>1</v>
      </c>
      <c r="H2064" t="s">
        <v>134</v>
      </c>
      <c r="I2064">
        <v>2</v>
      </c>
      <c r="J2064">
        <v>0</v>
      </c>
      <c r="K2064">
        <v>0</v>
      </c>
      <c r="L2064" s="1015">
        <v>0</v>
      </c>
      <c r="M2064" s="1015">
        <v>0</v>
      </c>
      <c r="N2064">
        <v>0</v>
      </c>
      <c r="O2064">
        <v>0</v>
      </c>
      <c r="P2064" t="e">
        <v>#DIV/0!</v>
      </c>
      <c r="R2064">
        <v>0</v>
      </c>
      <c r="S2064">
        <v>0</v>
      </c>
    </row>
    <row r="2065" spans="1:19">
      <c r="A2065">
        <v>12</v>
      </c>
      <c r="B2065" t="s">
        <v>503</v>
      </c>
      <c r="C2065" t="s">
        <v>149</v>
      </c>
      <c r="D2065" t="s">
        <v>113</v>
      </c>
      <c r="E2065" t="s">
        <v>481</v>
      </c>
      <c r="F2065" t="s">
        <v>504</v>
      </c>
      <c r="G2065">
        <v>1</v>
      </c>
      <c r="H2065" t="s">
        <v>134</v>
      </c>
      <c r="I2065">
        <v>6</v>
      </c>
      <c r="J2065">
        <v>0</v>
      </c>
      <c r="K2065">
        <v>0</v>
      </c>
      <c r="L2065" s="1015">
        <v>0</v>
      </c>
      <c r="M2065" s="1015">
        <v>0</v>
      </c>
      <c r="N2065">
        <v>0</v>
      </c>
      <c r="O2065">
        <v>0</v>
      </c>
      <c r="P2065" t="e">
        <v>#DIV/0!</v>
      </c>
      <c r="R2065">
        <v>0</v>
      </c>
      <c r="S2065">
        <v>0</v>
      </c>
    </row>
    <row r="2066" spans="1:19">
      <c r="A2066">
        <v>13</v>
      </c>
      <c r="B2066" t="s">
        <v>505</v>
      </c>
      <c r="C2066" t="s">
        <v>149</v>
      </c>
      <c r="D2066" t="s">
        <v>113</v>
      </c>
      <c r="E2066" t="s">
        <v>481</v>
      </c>
      <c r="F2066" t="s">
        <v>506</v>
      </c>
      <c r="G2066">
        <v>1</v>
      </c>
      <c r="H2066" t="s">
        <v>134</v>
      </c>
      <c r="I2066">
        <v>12</v>
      </c>
      <c r="J2066">
        <v>0</v>
      </c>
      <c r="K2066">
        <v>0</v>
      </c>
      <c r="L2066" s="1015">
        <v>0</v>
      </c>
      <c r="M2066" s="1015">
        <v>0</v>
      </c>
      <c r="N2066">
        <v>0</v>
      </c>
      <c r="O2066">
        <v>0</v>
      </c>
      <c r="P2066" t="e">
        <v>#DIV/0!</v>
      </c>
      <c r="R2066">
        <v>0</v>
      </c>
      <c r="S2066">
        <v>0</v>
      </c>
    </row>
    <row r="2067" spans="1:19">
      <c r="A2067">
        <v>14</v>
      </c>
      <c r="B2067" t="s">
        <v>507</v>
      </c>
      <c r="C2067" t="s">
        <v>149</v>
      </c>
      <c r="D2067" t="s">
        <v>113</v>
      </c>
      <c r="E2067" t="s">
        <v>481</v>
      </c>
      <c r="F2067" t="s">
        <v>508</v>
      </c>
      <c r="G2067">
        <v>1</v>
      </c>
      <c r="H2067" t="s">
        <v>134</v>
      </c>
      <c r="I2067">
        <v>2</v>
      </c>
      <c r="J2067">
        <v>0</v>
      </c>
      <c r="K2067">
        <v>0</v>
      </c>
      <c r="L2067" s="1015">
        <v>0</v>
      </c>
      <c r="M2067" s="1015">
        <v>0</v>
      </c>
      <c r="N2067">
        <v>0</v>
      </c>
      <c r="O2067">
        <v>0</v>
      </c>
      <c r="P2067" t="e">
        <v>#DIV/0!</v>
      </c>
      <c r="R2067">
        <v>0</v>
      </c>
      <c r="S2067">
        <v>0</v>
      </c>
    </row>
    <row r="2068" spans="1:19">
      <c r="A2068">
        <v>15</v>
      </c>
      <c r="B2068" t="s">
        <v>509</v>
      </c>
      <c r="C2068" t="s">
        <v>149</v>
      </c>
      <c r="D2068" t="s">
        <v>113</v>
      </c>
      <c r="E2068" t="s">
        <v>481</v>
      </c>
      <c r="F2068" t="s">
        <v>510</v>
      </c>
      <c r="G2068">
        <v>1</v>
      </c>
      <c r="H2068" t="s">
        <v>134</v>
      </c>
      <c r="I2068">
        <v>2</v>
      </c>
      <c r="J2068">
        <v>0</v>
      </c>
      <c r="K2068">
        <v>0</v>
      </c>
      <c r="L2068" s="1015">
        <v>0</v>
      </c>
      <c r="M2068" s="1015">
        <v>0</v>
      </c>
      <c r="N2068">
        <v>0</v>
      </c>
      <c r="O2068">
        <v>0</v>
      </c>
      <c r="P2068" t="e">
        <v>#DIV/0!</v>
      </c>
      <c r="R2068">
        <v>0</v>
      </c>
      <c r="S2068">
        <v>0</v>
      </c>
    </row>
    <row r="2069" spans="1:19">
      <c r="A2069">
        <v>16</v>
      </c>
      <c r="B2069" t="s">
        <v>511</v>
      </c>
      <c r="C2069" t="s">
        <v>149</v>
      </c>
      <c r="D2069" t="s">
        <v>113</v>
      </c>
      <c r="E2069" t="s">
        <v>481</v>
      </c>
      <c r="F2069" t="s">
        <v>512</v>
      </c>
      <c r="G2069">
        <v>1</v>
      </c>
      <c r="H2069" t="s">
        <v>134</v>
      </c>
      <c r="I2069">
        <v>2</v>
      </c>
      <c r="J2069">
        <v>0</v>
      </c>
      <c r="K2069">
        <v>0</v>
      </c>
      <c r="L2069" s="1015">
        <v>0</v>
      </c>
      <c r="M2069" s="1015">
        <v>0</v>
      </c>
      <c r="N2069">
        <v>0</v>
      </c>
      <c r="O2069">
        <v>0</v>
      </c>
      <c r="P2069" t="e">
        <v>#DIV/0!</v>
      </c>
      <c r="R2069">
        <v>0</v>
      </c>
      <c r="S2069">
        <v>0</v>
      </c>
    </row>
    <row r="2070" spans="1:19">
      <c r="A2070">
        <v>17</v>
      </c>
      <c r="B2070" t="s">
        <v>513</v>
      </c>
      <c r="C2070" t="s">
        <v>149</v>
      </c>
      <c r="D2070" t="s">
        <v>113</v>
      </c>
      <c r="E2070" t="s">
        <v>481</v>
      </c>
      <c r="F2070" t="s">
        <v>514</v>
      </c>
      <c r="G2070">
        <v>1</v>
      </c>
      <c r="H2070" t="s">
        <v>134</v>
      </c>
      <c r="I2070">
        <v>1</v>
      </c>
      <c r="J2070">
        <v>0</v>
      </c>
      <c r="K2070">
        <v>0</v>
      </c>
      <c r="L2070" s="1015">
        <v>0</v>
      </c>
      <c r="M2070" s="1015">
        <v>0</v>
      </c>
      <c r="N2070">
        <v>0</v>
      </c>
      <c r="O2070">
        <v>0</v>
      </c>
      <c r="P2070" t="e">
        <v>#DIV/0!</v>
      </c>
      <c r="R2070">
        <v>0</v>
      </c>
      <c r="S2070">
        <v>0</v>
      </c>
    </row>
    <row r="2071" spans="1:19">
      <c r="A2071">
        <v>18</v>
      </c>
      <c r="B2071" t="s">
        <v>515</v>
      </c>
      <c r="C2071" t="s">
        <v>149</v>
      </c>
      <c r="D2071" t="s">
        <v>113</v>
      </c>
      <c r="E2071" t="s">
        <v>481</v>
      </c>
      <c r="F2071" t="s">
        <v>516</v>
      </c>
      <c r="G2071">
        <v>1</v>
      </c>
      <c r="H2071" t="s">
        <v>134</v>
      </c>
      <c r="I2071">
        <v>1</v>
      </c>
      <c r="J2071">
        <v>0</v>
      </c>
      <c r="K2071">
        <v>0</v>
      </c>
      <c r="L2071" s="1015">
        <v>0</v>
      </c>
      <c r="M2071" s="1015">
        <v>0</v>
      </c>
      <c r="N2071">
        <v>0</v>
      </c>
      <c r="O2071">
        <v>0</v>
      </c>
      <c r="P2071" t="e">
        <v>#DIV/0!</v>
      </c>
      <c r="R2071">
        <v>0</v>
      </c>
      <c r="S2071">
        <v>0</v>
      </c>
    </row>
    <row r="2072" spans="1:19">
      <c r="A2072">
        <v>19</v>
      </c>
      <c r="B2072" t="s">
        <v>517</v>
      </c>
      <c r="C2072" t="s">
        <v>149</v>
      </c>
      <c r="D2072" t="s">
        <v>113</v>
      </c>
      <c r="E2072" t="s">
        <v>481</v>
      </c>
      <c r="F2072" t="s">
        <v>518</v>
      </c>
      <c r="G2072">
        <v>1</v>
      </c>
      <c r="H2072" t="s">
        <v>134</v>
      </c>
      <c r="I2072">
        <v>1</v>
      </c>
      <c r="J2072">
        <v>0</v>
      </c>
      <c r="K2072">
        <v>0</v>
      </c>
      <c r="L2072" s="1015">
        <v>0</v>
      </c>
      <c r="M2072" s="1015">
        <v>0</v>
      </c>
      <c r="N2072">
        <v>0</v>
      </c>
      <c r="O2072">
        <v>0</v>
      </c>
      <c r="P2072" t="e">
        <v>#DIV/0!</v>
      </c>
      <c r="R2072">
        <v>0</v>
      </c>
      <c r="S2072">
        <v>0</v>
      </c>
    </row>
    <row r="2073" spans="1:19">
      <c r="A2073">
        <v>20</v>
      </c>
      <c r="B2073" t="s">
        <v>519</v>
      </c>
      <c r="C2073" t="s">
        <v>149</v>
      </c>
      <c r="D2073" t="s">
        <v>113</v>
      </c>
      <c r="E2073" t="s">
        <v>481</v>
      </c>
      <c r="F2073" t="s">
        <v>520</v>
      </c>
      <c r="G2073">
        <v>1</v>
      </c>
      <c r="H2073" t="s">
        <v>134</v>
      </c>
      <c r="I2073">
        <v>3</v>
      </c>
      <c r="J2073">
        <v>0</v>
      </c>
      <c r="K2073">
        <v>0</v>
      </c>
      <c r="L2073" s="1015">
        <v>0</v>
      </c>
      <c r="M2073" s="1015">
        <v>0</v>
      </c>
      <c r="N2073">
        <v>0</v>
      </c>
      <c r="O2073">
        <v>0</v>
      </c>
      <c r="P2073" t="e">
        <v>#DIV/0!</v>
      </c>
      <c r="R2073">
        <v>0</v>
      </c>
      <c r="S2073">
        <v>0</v>
      </c>
    </row>
    <row r="2074" spans="1:19">
      <c r="A2074">
        <v>21</v>
      </c>
      <c r="B2074" t="s">
        <v>521</v>
      </c>
      <c r="C2074" t="s">
        <v>149</v>
      </c>
      <c r="D2074" t="s">
        <v>113</v>
      </c>
      <c r="E2074" t="s">
        <v>481</v>
      </c>
      <c r="F2074" t="s">
        <v>522</v>
      </c>
      <c r="G2074">
        <v>1</v>
      </c>
      <c r="H2074" t="s">
        <v>134</v>
      </c>
      <c r="I2074">
        <v>5</v>
      </c>
      <c r="J2074">
        <v>1</v>
      </c>
      <c r="K2074">
        <v>1</v>
      </c>
      <c r="L2074" s="1015">
        <v>0.2</v>
      </c>
      <c r="M2074" s="1015">
        <v>0.2</v>
      </c>
      <c r="N2074">
        <v>1</v>
      </c>
      <c r="O2074">
        <v>1</v>
      </c>
      <c r="P2074">
        <v>1</v>
      </c>
      <c r="R2074">
        <v>0</v>
      </c>
      <c r="S2074">
        <v>0</v>
      </c>
    </row>
    <row r="2075" spans="1:19">
      <c r="A2075">
        <v>22</v>
      </c>
      <c r="B2075" t="s">
        <v>523</v>
      </c>
      <c r="C2075" t="s">
        <v>149</v>
      </c>
      <c r="D2075" t="s">
        <v>113</v>
      </c>
      <c r="E2075" t="s">
        <v>481</v>
      </c>
      <c r="F2075" t="s">
        <v>524</v>
      </c>
      <c r="G2075">
        <v>1</v>
      </c>
      <c r="H2075" t="s">
        <v>134</v>
      </c>
      <c r="I2075">
        <v>4</v>
      </c>
      <c r="J2075">
        <v>0</v>
      </c>
      <c r="K2075">
        <v>0</v>
      </c>
      <c r="L2075" s="1015">
        <v>0</v>
      </c>
      <c r="M2075" s="1015">
        <v>0</v>
      </c>
      <c r="N2075">
        <v>0</v>
      </c>
      <c r="O2075">
        <v>0</v>
      </c>
      <c r="P2075" t="e">
        <v>#DIV/0!</v>
      </c>
      <c r="R2075">
        <v>0</v>
      </c>
      <c r="S2075">
        <v>0</v>
      </c>
    </row>
    <row r="2076" spans="1:19">
      <c r="A2076">
        <v>23</v>
      </c>
      <c r="B2076" t="s">
        <v>525</v>
      </c>
      <c r="C2076" t="s">
        <v>149</v>
      </c>
      <c r="D2076" t="s">
        <v>113</v>
      </c>
      <c r="E2076" t="s">
        <v>481</v>
      </c>
      <c r="F2076" t="s">
        <v>526</v>
      </c>
      <c r="G2076">
        <v>1</v>
      </c>
      <c r="H2076" t="s">
        <v>134</v>
      </c>
      <c r="I2076">
        <v>3</v>
      </c>
      <c r="J2076">
        <v>0</v>
      </c>
      <c r="K2076">
        <v>0</v>
      </c>
      <c r="L2076" s="1015">
        <v>0</v>
      </c>
      <c r="M2076" s="1015">
        <v>0</v>
      </c>
      <c r="N2076">
        <v>0</v>
      </c>
      <c r="O2076">
        <v>0</v>
      </c>
      <c r="P2076" t="e">
        <v>#DIV/0!</v>
      </c>
      <c r="R2076">
        <v>0</v>
      </c>
      <c r="S2076">
        <v>0</v>
      </c>
    </row>
    <row r="2077" spans="1:19">
      <c r="A2077">
        <v>24</v>
      </c>
      <c r="B2077" t="s">
        <v>527</v>
      </c>
      <c r="C2077" t="s">
        <v>149</v>
      </c>
      <c r="D2077" t="s">
        <v>113</v>
      </c>
      <c r="E2077" t="s">
        <v>481</v>
      </c>
      <c r="F2077" t="s">
        <v>528</v>
      </c>
      <c r="G2077">
        <v>1</v>
      </c>
      <c r="H2077" t="s">
        <v>134</v>
      </c>
      <c r="I2077">
        <v>3</v>
      </c>
      <c r="J2077">
        <v>0</v>
      </c>
      <c r="K2077">
        <v>0</v>
      </c>
      <c r="L2077" s="1015">
        <v>0</v>
      </c>
      <c r="M2077" s="1015">
        <v>0</v>
      </c>
      <c r="N2077">
        <v>0</v>
      </c>
      <c r="O2077">
        <v>0</v>
      </c>
      <c r="P2077" t="e">
        <v>#DIV/0!</v>
      </c>
      <c r="R2077">
        <v>0</v>
      </c>
      <c r="S2077">
        <v>0</v>
      </c>
    </row>
    <row r="2078" spans="1:19">
      <c r="A2078">
        <v>25</v>
      </c>
      <c r="B2078" t="s">
        <v>529</v>
      </c>
      <c r="C2078" t="s">
        <v>149</v>
      </c>
      <c r="D2078" t="s">
        <v>113</v>
      </c>
      <c r="E2078" t="s">
        <v>481</v>
      </c>
      <c r="F2078" t="s">
        <v>530</v>
      </c>
      <c r="G2078">
        <v>1</v>
      </c>
      <c r="H2078" t="s">
        <v>134</v>
      </c>
      <c r="I2078">
        <v>1</v>
      </c>
      <c r="J2078">
        <v>0</v>
      </c>
      <c r="K2078">
        <v>0</v>
      </c>
      <c r="L2078" s="1015">
        <v>0</v>
      </c>
      <c r="M2078" s="1015">
        <v>0</v>
      </c>
      <c r="N2078">
        <v>0</v>
      </c>
      <c r="O2078">
        <v>0</v>
      </c>
      <c r="P2078" t="e">
        <v>#DIV/0!</v>
      </c>
      <c r="R2078">
        <v>0</v>
      </c>
      <c r="S2078">
        <v>0</v>
      </c>
    </row>
    <row r="2079" spans="1:19">
      <c r="A2079">
        <v>26</v>
      </c>
      <c r="B2079" t="s">
        <v>531</v>
      </c>
      <c r="C2079" t="s">
        <v>149</v>
      </c>
      <c r="D2079" t="s">
        <v>113</v>
      </c>
      <c r="E2079" t="s">
        <v>481</v>
      </c>
      <c r="F2079" t="s">
        <v>532</v>
      </c>
      <c r="G2079">
        <v>1</v>
      </c>
      <c r="H2079" t="s">
        <v>134</v>
      </c>
      <c r="I2079">
        <v>14</v>
      </c>
      <c r="J2079">
        <v>0</v>
      </c>
      <c r="K2079">
        <v>0</v>
      </c>
      <c r="L2079" s="1015">
        <v>0</v>
      </c>
      <c r="M2079" s="1015">
        <v>0</v>
      </c>
      <c r="N2079">
        <v>0</v>
      </c>
      <c r="O2079">
        <v>0</v>
      </c>
      <c r="P2079" t="e">
        <v>#DIV/0!</v>
      </c>
      <c r="R2079">
        <v>0</v>
      </c>
      <c r="S2079">
        <v>0</v>
      </c>
    </row>
    <row r="2080" spans="1:19">
      <c r="A2080">
        <v>1</v>
      </c>
      <c r="B2080" t="s">
        <v>480</v>
      </c>
      <c r="C2080" t="s">
        <v>149</v>
      </c>
      <c r="D2080" t="s">
        <v>113</v>
      </c>
      <c r="E2080" t="s">
        <v>481</v>
      </c>
      <c r="F2080" t="s">
        <v>482</v>
      </c>
      <c r="G2080">
        <v>2</v>
      </c>
      <c r="H2080" t="s">
        <v>135</v>
      </c>
      <c r="I2080">
        <v>1</v>
      </c>
      <c r="J2080">
        <v>1</v>
      </c>
      <c r="K2080">
        <v>0</v>
      </c>
      <c r="L2080" s="1015">
        <v>1</v>
      </c>
      <c r="M2080" s="1015">
        <v>0</v>
      </c>
      <c r="N2080">
        <v>1</v>
      </c>
      <c r="O2080">
        <v>0</v>
      </c>
      <c r="P2080">
        <v>0</v>
      </c>
      <c r="R2080">
        <v>-1</v>
      </c>
      <c r="S2080">
        <v>-1</v>
      </c>
    </row>
    <row r="2081" spans="1:19">
      <c r="A2081">
        <v>2</v>
      </c>
      <c r="B2081" t="s">
        <v>483</v>
      </c>
      <c r="C2081" t="s">
        <v>149</v>
      </c>
      <c r="D2081" t="s">
        <v>113</v>
      </c>
      <c r="E2081" t="s">
        <v>481</v>
      </c>
      <c r="F2081" t="s">
        <v>484</v>
      </c>
      <c r="G2081">
        <v>2</v>
      </c>
      <c r="H2081" t="s">
        <v>135</v>
      </c>
      <c r="I2081">
        <v>1</v>
      </c>
      <c r="J2081">
        <v>0</v>
      </c>
      <c r="K2081">
        <v>0</v>
      </c>
      <c r="L2081" s="1015">
        <v>0</v>
      </c>
      <c r="M2081" s="1015">
        <v>0</v>
      </c>
      <c r="N2081">
        <v>0</v>
      </c>
      <c r="O2081">
        <v>0</v>
      </c>
      <c r="P2081" t="e">
        <v>#DIV/0!</v>
      </c>
      <c r="R2081">
        <v>0</v>
      </c>
      <c r="S2081">
        <v>0</v>
      </c>
    </row>
    <row r="2082" spans="1:19">
      <c r="A2082">
        <v>3</v>
      </c>
      <c r="B2082" t="s">
        <v>485</v>
      </c>
      <c r="C2082" t="s">
        <v>149</v>
      </c>
      <c r="D2082" t="s">
        <v>113</v>
      </c>
      <c r="E2082" t="s">
        <v>481</v>
      </c>
      <c r="F2082" t="s">
        <v>486</v>
      </c>
      <c r="G2082">
        <v>2</v>
      </c>
      <c r="H2082" t="s">
        <v>135</v>
      </c>
      <c r="I2082">
        <v>3</v>
      </c>
      <c r="J2082">
        <v>0</v>
      </c>
      <c r="K2082">
        <v>0</v>
      </c>
      <c r="L2082" s="1015">
        <v>0</v>
      </c>
      <c r="M2082" s="1015">
        <v>0</v>
      </c>
      <c r="N2082">
        <v>0</v>
      </c>
      <c r="O2082">
        <v>0</v>
      </c>
      <c r="P2082" t="e">
        <v>#DIV/0!</v>
      </c>
      <c r="R2082">
        <v>0</v>
      </c>
      <c r="S2082">
        <v>0</v>
      </c>
    </row>
    <row r="2083" spans="1:19">
      <c r="A2083">
        <v>4</v>
      </c>
      <c r="B2083" t="s">
        <v>487</v>
      </c>
      <c r="C2083" t="s">
        <v>149</v>
      </c>
      <c r="D2083" t="s">
        <v>113</v>
      </c>
      <c r="E2083" t="s">
        <v>481</v>
      </c>
      <c r="F2083" t="s">
        <v>488</v>
      </c>
      <c r="G2083">
        <v>2</v>
      </c>
      <c r="H2083" t="s">
        <v>135</v>
      </c>
      <c r="I2083">
        <v>2</v>
      </c>
      <c r="J2083">
        <v>0</v>
      </c>
      <c r="K2083">
        <v>0</v>
      </c>
      <c r="L2083" s="1015">
        <v>0</v>
      </c>
      <c r="M2083" s="1015">
        <v>0</v>
      </c>
      <c r="N2083">
        <v>0</v>
      </c>
      <c r="O2083">
        <v>0</v>
      </c>
      <c r="P2083" t="e">
        <v>#DIV/0!</v>
      </c>
      <c r="R2083">
        <v>0</v>
      </c>
      <c r="S2083">
        <v>0</v>
      </c>
    </row>
    <row r="2084" spans="1:19">
      <c r="A2084">
        <v>5</v>
      </c>
      <c r="B2084" t="s">
        <v>489</v>
      </c>
      <c r="C2084" t="s">
        <v>149</v>
      </c>
      <c r="D2084" t="s">
        <v>113</v>
      </c>
      <c r="E2084" t="s">
        <v>481</v>
      </c>
      <c r="F2084" t="s">
        <v>490</v>
      </c>
      <c r="G2084">
        <v>2</v>
      </c>
      <c r="H2084" t="s">
        <v>135</v>
      </c>
      <c r="I2084">
        <v>2</v>
      </c>
      <c r="J2084">
        <v>0</v>
      </c>
      <c r="K2084">
        <v>0</v>
      </c>
      <c r="L2084" s="1015">
        <v>0</v>
      </c>
      <c r="M2084" s="1015">
        <v>0</v>
      </c>
      <c r="N2084">
        <v>0</v>
      </c>
      <c r="O2084">
        <v>0</v>
      </c>
      <c r="P2084" t="e">
        <v>#DIV/0!</v>
      </c>
      <c r="R2084">
        <v>0</v>
      </c>
      <c r="S2084">
        <v>0</v>
      </c>
    </row>
    <row r="2085" spans="1:19">
      <c r="A2085">
        <v>6</v>
      </c>
      <c r="B2085" t="s">
        <v>491</v>
      </c>
      <c r="C2085" t="s">
        <v>149</v>
      </c>
      <c r="D2085" t="s">
        <v>113</v>
      </c>
      <c r="E2085" t="s">
        <v>481</v>
      </c>
      <c r="F2085" t="s">
        <v>492</v>
      </c>
      <c r="G2085">
        <v>2</v>
      </c>
      <c r="H2085" t="s">
        <v>135</v>
      </c>
      <c r="I2085">
        <v>2</v>
      </c>
      <c r="J2085">
        <v>0</v>
      </c>
      <c r="K2085">
        <v>0</v>
      </c>
      <c r="L2085" s="1015">
        <v>0</v>
      </c>
      <c r="M2085" s="1015">
        <v>0</v>
      </c>
      <c r="N2085">
        <v>0</v>
      </c>
      <c r="O2085">
        <v>0</v>
      </c>
      <c r="P2085" t="e">
        <v>#DIV/0!</v>
      </c>
      <c r="R2085">
        <v>0</v>
      </c>
      <c r="S2085">
        <v>0</v>
      </c>
    </row>
    <row r="2086" spans="1:19">
      <c r="A2086">
        <v>7</v>
      </c>
      <c r="B2086" t="s">
        <v>493</v>
      </c>
      <c r="C2086" t="s">
        <v>149</v>
      </c>
      <c r="D2086" t="s">
        <v>113</v>
      </c>
      <c r="E2086" t="s">
        <v>481</v>
      </c>
      <c r="F2086" t="s">
        <v>494</v>
      </c>
      <c r="G2086">
        <v>2</v>
      </c>
      <c r="H2086" t="s">
        <v>135</v>
      </c>
      <c r="I2086">
        <v>2</v>
      </c>
      <c r="J2086">
        <v>0</v>
      </c>
      <c r="K2086">
        <v>0</v>
      </c>
      <c r="L2086" s="1015">
        <v>0</v>
      </c>
      <c r="M2086" s="1015">
        <v>0</v>
      </c>
      <c r="N2086">
        <v>0</v>
      </c>
      <c r="O2086">
        <v>0</v>
      </c>
      <c r="P2086" t="e">
        <v>#DIV/0!</v>
      </c>
      <c r="R2086">
        <v>0</v>
      </c>
      <c r="S2086">
        <v>0</v>
      </c>
    </row>
    <row r="2087" spans="1:19">
      <c r="A2087">
        <v>8</v>
      </c>
      <c r="B2087" t="s">
        <v>495</v>
      </c>
      <c r="C2087" t="s">
        <v>149</v>
      </c>
      <c r="D2087" t="s">
        <v>113</v>
      </c>
      <c r="E2087" t="s">
        <v>481</v>
      </c>
      <c r="F2087" t="s">
        <v>496</v>
      </c>
      <c r="G2087">
        <v>2</v>
      </c>
      <c r="H2087" t="s">
        <v>135</v>
      </c>
      <c r="I2087">
        <v>2</v>
      </c>
      <c r="J2087">
        <v>1</v>
      </c>
      <c r="K2087">
        <v>0</v>
      </c>
      <c r="L2087" s="1015">
        <v>0.5</v>
      </c>
      <c r="M2087" s="1015">
        <v>0</v>
      </c>
      <c r="N2087">
        <v>1</v>
      </c>
      <c r="O2087">
        <v>0</v>
      </c>
      <c r="P2087">
        <v>0</v>
      </c>
      <c r="R2087">
        <v>-1</v>
      </c>
      <c r="S2087">
        <v>-1</v>
      </c>
    </row>
    <row r="2088" spans="1:19">
      <c r="A2088">
        <v>9</v>
      </c>
      <c r="B2088" t="s">
        <v>497</v>
      </c>
      <c r="C2088" t="s">
        <v>149</v>
      </c>
      <c r="D2088" t="s">
        <v>113</v>
      </c>
      <c r="E2088" t="s">
        <v>481</v>
      </c>
      <c r="F2088" t="s">
        <v>498</v>
      </c>
      <c r="G2088">
        <v>2</v>
      </c>
      <c r="H2088" t="s">
        <v>135</v>
      </c>
      <c r="I2088">
        <v>2</v>
      </c>
      <c r="J2088">
        <v>0</v>
      </c>
      <c r="K2088">
        <v>0</v>
      </c>
      <c r="L2088" s="1015">
        <v>0</v>
      </c>
      <c r="M2088" s="1015">
        <v>0</v>
      </c>
      <c r="N2088">
        <v>0</v>
      </c>
      <c r="O2088">
        <v>0</v>
      </c>
      <c r="P2088" t="e">
        <v>#DIV/0!</v>
      </c>
      <c r="R2088">
        <v>0</v>
      </c>
      <c r="S2088">
        <v>0</v>
      </c>
    </row>
    <row r="2089" spans="1:19">
      <c r="A2089">
        <v>10</v>
      </c>
      <c r="B2089" t="s">
        <v>499</v>
      </c>
      <c r="C2089" t="s">
        <v>149</v>
      </c>
      <c r="D2089" t="s">
        <v>113</v>
      </c>
      <c r="E2089" t="s">
        <v>481</v>
      </c>
      <c r="F2089" t="s">
        <v>500</v>
      </c>
      <c r="G2089">
        <v>2</v>
      </c>
      <c r="H2089" t="s">
        <v>135</v>
      </c>
      <c r="I2089">
        <v>2</v>
      </c>
      <c r="J2089">
        <v>0</v>
      </c>
      <c r="K2089">
        <v>0</v>
      </c>
      <c r="L2089" s="1015">
        <v>0</v>
      </c>
      <c r="M2089" s="1015">
        <v>0</v>
      </c>
      <c r="N2089">
        <v>0</v>
      </c>
      <c r="O2089">
        <v>0</v>
      </c>
      <c r="P2089" t="e">
        <v>#DIV/0!</v>
      </c>
      <c r="R2089">
        <v>0</v>
      </c>
      <c r="S2089">
        <v>0</v>
      </c>
    </row>
    <row r="2090" spans="1:19">
      <c r="A2090">
        <v>11</v>
      </c>
      <c r="B2090" t="s">
        <v>501</v>
      </c>
      <c r="C2090" t="s">
        <v>149</v>
      </c>
      <c r="D2090" t="s">
        <v>113</v>
      </c>
      <c r="E2090" t="s">
        <v>481</v>
      </c>
      <c r="F2090" t="s">
        <v>502</v>
      </c>
      <c r="G2090">
        <v>2</v>
      </c>
      <c r="H2090" t="s">
        <v>135</v>
      </c>
      <c r="I2090">
        <v>2</v>
      </c>
      <c r="J2090">
        <v>1</v>
      </c>
      <c r="K2090">
        <v>1</v>
      </c>
      <c r="L2090" s="1015">
        <v>0.5</v>
      </c>
      <c r="M2090" s="1015">
        <v>0.5</v>
      </c>
      <c r="N2090">
        <v>1</v>
      </c>
      <c r="O2090">
        <v>1</v>
      </c>
      <c r="P2090">
        <v>1</v>
      </c>
      <c r="R2090">
        <v>0</v>
      </c>
      <c r="S2090">
        <v>0</v>
      </c>
    </row>
    <row r="2091" spans="1:19">
      <c r="A2091">
        <v>12</v>
      </c>
      <c r="B2091" t="s">
        <v>503</v>
      </c>
      <c r="C2091" t="s">
        <v>149</v>
      </c>
      <c r="D2091" t="s">
        <v>113</v>
      </c>
      <c r="E2091" t="s">
        <v>481</v>
      </c>
      <c r="F2091" t="s">
        <v>504</v>
      </c>
      <c r="G2091">
        <v>2</v>
      </c>
      <c r="H2091" t="s">
        <v>135</v>
      </c>
      <c r="I2091">
        <v>6</v>
      </c>
      <c r="J2091">
        <v>1</v>
      </c>
      <c r="K2091">
        <v>0</v>
      </c>
      <c r="L2091" s="1015">
        <v>0.16666666666666666</v>
      </c>
      <c r="M2091" s="1015">
        <v>0</v>
      </c>
      <c r="N2091">
        <v>1</v>
      </c>
      <c r="O2091">
        <v>0</v>
      </c>
      <c r="P2091">
        <v>0</v>
      </c>
      <c r="R2091">
        <v>-1</v>
      </c>
      <c r="S2091">
        <v>-1</v>
      </c>
    </row>
    <row r="2092" spans="1:19">
      <c r="A2092">
        <v>13</v>
      </c>
      <c r="B2092" t="s">
        <v>505</v>
      </c>
      <c r="C2092" t="s">
        <v>149</v>
      </c>
      <c r="D2092" t="s">
        <v>113</v>
      </c>
      <c r="E2092" t="s">
        <v>481</v>
      </c>
      <c r="F2092" t="s">
        <v>506</v>
      </c>
      <c r="G2092">
        <v>2</v>
      </c>
      <c r="H2092" t="s">
        <v>135</v>
      </c>
      <c r="I2092">
        <v>12</v>
      </c>
      <c r="J2092">
        <v>1</v>
      </c>
      <c r="K2092">
        <v>0</v>
      </c>
      <c r="L2092" s="1015">
        <v>8.3333333333333329E-2</v>
      </c>
      <c r="M2092" s="1015">
        <v>0</v>
      </c>
      <c r="N2092">
        <v>1</v>
      </c>
      <c r="O2092">
        <v>0</v>
      </c>
      <c r="P2092">
        <v>0</v>
      </c>
      <c r="R2092">
        <v>-1</v>
      </c>
      <c r="S2092">
        <v>-1</v>
      </c>
    </row>
    <row r="2093" spans="1:19">
      <c r="A2093">
        <v>14</v>
      </c>
      <c r="B2093" t="s">
        <v>507</v>
      </c>
      <c r="C2093" t="s">
        <v>149</v>
      </c>
      <c r="D2093" t="s">
        <v>113</v>
      </c>
      <c r="E2093" t="s">
        <v>481</v>
      </c>
      <c r="F2093" t="s">
        <v>508</v>
      </c>
      <c r="G2093">
        <v>2</v>
      </c>
      <c r="H2093" t="s">
        <v>135</v>
      </c>
      <c r="I2093">
        <v>2</v>
      </c>
      <c r="J2093">
        <v>1</v>
      </c>
      <c r="K2093">
        <v>1</v>
      </c>
      <c r="L2093" s="1015">
        <v>0.5</v>
      </c>
      <c r="M2093" s="1015">
        <v>0.5</v>
      </c>
      <c r="N2093">
        <v>1</v>
      </c>
      <c r="O2093">
        <v>1</v>
      </c>
      <c r="P2093">
        <v>1</v>
      </c>
      <c r="R2093">
        <v>0</v>
      </c>
      <c r="S2093">
        <v>0</v>
      </c>
    </row>
    <row r="2094" spans="1:19">
      <c r="A2094">
        <v>15</v>
      </c>
      <c r="B2094" t="s">
        <v>509</v>
      </c>
      <c r="C2094" t="s">
        <v>149</v>
      </c>
      <c r="D2094" t="s">
        <v>113</v>
      </c>
      <c r="E2094" t="s">
        <v>481</v>
      </c>
      <c r="F2094" t="s">
        <v>510</v>
      </c>
      <c r="G2094">
        <v>2</v>
      </c>
      <c r="H2094" t="s">
        <v>135</v>
      </c>
      <c r="I2094">
        <v>2</v>
      </c>
      <c r="J2094">
        <v>1</v>
      </c>
      <c r="K2094">
        <v>0</v>
      </c>
      <c r="L2094" s="1015">
        <v>0.5</v>
      </c>
      <c r="M2094" s="1015">
        <v>0</v>
      </c>
      <c r="N2094">
        <v>1</v>
      </c>
      <c r="O2094">
        <v>0</v>
      </c>
      <c r="P2094">
        <v>0</v>
      </c>
      <c r="R2094">
        <v>-1</v>
      </c>
      <c r="S2094">
        <v>-1</v>
      </c>
    </row>
    <row r="2095" spans="1:19">
      <c r="A2095">
        <v>16</v>
      </c>
      <c r="B2095" t="s">
        <v>511</v>
      </c>
      <c r="C2095" t="s">
        <v>149</v>
      </c>
      <c r="D2095" t="s">
        <v>113</v>
      </c>
      <c r="E2095" t="s">
        <v>481</v>
      </c>
      <c r="F2095" t="s">
        <v>512</v>
      </c>
      <c r="G2095">
        <v>2</v>
      </c>
      <c r="H2095" t="s">
        <v>135</v>
      </c>
      <c r="I2095">
        <v>2</v>
      </c>
      <c r="J2095">
        <v>0</v>
      </c>
      <c r="K2095">
        <v>0</v>
      </c>
      <c r="L2095" s="1015">
        <v>0</v>
      </c>
      <c r="M2095" s="1015">
        <v>0</v>
      </c>
      <c r="N2095">
        <v>0</v>
      </c>
      <c r="O2095">
        <v>0</v>
      </c>
      <c r="P2095" t="e">
        <v>#DIV/0!</v>
      </c>
      <c r="R2095">
        <v>0</v>
      </c>
      <c r="S2095">
        <v>0</v>
      </c>
    </row>
    <row r="2096" spans="1:19">
      <c r="A2096">
        <v>17</v>
      </c>
      <c r="B2096" t="s">
        <v>513</v>
      </c>
      <c r="C2096" t="s">
        <v>149</v>
      </c>
      <c r="D2096" t="s">
        <v>113</v>
      </c>
      <c r="E2096" t="s">
        <v>481</v>
      </c>
      <c r="F2096" t="s">
        <v>514</v>
      </c>
      <c r="G2096">
        <v>2</v>
      </c>
      <c r="H2096" t="s">
        <v>135</v>
      </c>
      <c r="I2096">
        <v>1</v>
      </c>
      <c r="J2096">
        <v>0</v>
      </c>
      <c r="K2096">
        <v>0</v>
      </c>
      <c r="L2096" s="1015">
        <v>0</v>
      </c>
      <c r="M2096" s="1015">
        <v>0</v>
      </c>
      <c r="N2096">
        <v>0</v>
      </c>
      <c r="O2096">
        <v>0</v>
      </c>
      <c r="P2096" t="e">
        <v>#DIV/0!</v>
      </c>
      <c r="R2096">
        <v>0</v>
      </c>
      <c r="S2096">
        <v>0</v>
      </c>
    </row>
    <row r="2097" spans="1:19">
      <c r="A2097">
        <v>18</v>
      </c>
      <c r="B2097" t="s">
        <v>515</v>
      </c>
      <c r="C2097" t="s">
        <v>149</v>
      </c>
      <c r="D2097" t="s">
        <v>113</v>
      </c>
      <c r="E2097" t="s">
        <v>481</v>
      </c>
      <c r="F2097" t="s">
        <v>516</v>
      </c>
      <c r="G2097">
        <v>2</v>
      </c>
      <c r="H2097" t="s">
        <v>135</v>
      </c>
      <c r="I2097">
        <v>1</v>
      </c>
      <c r="J2097">
        <v>1</v>
      </c>
      <c r="K2097">
        <v>0</v>
      </c>
      <c r="L2097" s="1015">
        <v>1</v>
      </c>
      <c r="M2097" s="1015">
        <v>0</v>
      </c>
      <c r="N2097">
        <v>1</v>
      </c>
      <c r="O2097">
        <v>0</v>
      </c>
      <c r="P2097">
        <v>0</v>
      </c>
      <c r="R2097">
        <v>-1</v>
      </c>
      <c r="S2097">
        <v>-1</v>
      </c>
    </row>
    <row r="2098" spans="1:19">
      <c r="A2098">
        <v>19</v>
      </c>
      <c r="B2098" t="s">
        <v>517</v>
      </c>
      <c r="C2098" t="s">
        <v>149</v>
      </c>
      <c r="D2098" t="s">
        <v>113</v>
      </c>
      <c r="E2098" t="s">
        <v>481</v>
      </c>
      <c r="F2098" t="s">
        <v>518</v>
      </c>
      <c r="G2098">
        <v>2</v>
      </c>
      <c r="H2098" t="s">
        <v>135</v>
      </c>
      <c r="I2098">
        <v>1</v>
      </c>
      <c r="J2098">
        <v>0</v>
      </c>
      <c r="K2098">
        <v>0</v>
      </c>
      <c r="L2098" s="1015">
        <v>0</v>
      </c>
      <c r="M2098" s="1015">
        <v>0</v>
      </c>
      <c r="N2098">
        <v>0</v>
      </c>
      <c r="O2098">
        <v>0</v>
      </c>
      <c r="P2098" t="e">
        <v>#DIV/0!</v>
      </c>
      <c r="R2098">
        <v>0</v>
      </c>
      <c r="S2098">
        <v>0</v>
      </c>
    </row>
    <row r="2099" spans="1:19">
      <c r="A2099">
        <v>20</v>
      </c>
      <c r="B2099" t="s">
        <v>519</v>
      </c>
      <c r="C2099" t="s">
        <v>149</v>
      </c>
      <c r="D2099" t="s">
        <v>113</v>
      </c>
      <c r="E2099" t="s">
        <v>481</v>
      </c>
      <c r="F2099" t="s">
        <v>520</v>
      </c>
      <c r="G2099">
        <v>2</v>
      </c>
      <c r="H2099" t="s">
        <v>135</v>
      </c>
      <c r="I2099">
        <v>3</v>
      </c>
      <c r="J2099">
        <v>0</v>
      </c>
      <c r="K2099">
        <v>0</v>
      </c>
      <c r="L2099" s="1015">
        <v>0</v>
      </c>
      <c r="M2099" s="1015">
        <v>0</v>
      </c>
      <c r="N2099">
        <v>0</v>
      </c>
      <c r="O2099">
        <v>0</v>
      </c>
      <c r="P2099" t="e">
        <v>#DIV/0!</v>
      </c>
      <c r="R2099">
        <v>0</v>
      </c>
      <c r="S2099">
        <v>0</v>
      </c>
    </row>
    <row r="2100" spans="1:19">
      <c r="A2100">
        <v>21</v>
      </c>
      <c r="B2100" t="s">
        <v>521</v>
      </c>
      <c r="C2100" t="s">
        <v>149</v>
      </c>
      <c r="D2100" t="s">
        <v>113</v>
      </c>
      <c r="E2100" t="s">
        <v>481</v>
      </c>
      <c r="F2100" t="s">
        <v>522</v>
      </c>
      <c r="G2100">
        <v>2</v>
      </c>
      <c r="H2100" t="s">
        <v>135</v>
      </c>
      <c r="I2100">
        <v>5</v>
      </c>
      <c r="J2100">
        <v>1</v>
      </c>
      <c r="K2100">
        <v>1</v>
      </c>
      <c r="L2100" s="1015">
        <v>0.2</v>
      </c>
      <c r="M2100" s="1015">
        <v>0.2</v>
      </c>
      <c r="N2100">
        <v>0</v>
      </c>
      <c r="O2100">
        <v>0</v>
      </c>
      <c r="P2100" t="e">
        <v>#DIV/0!</v>
      </c>
      <c r="R2100">
        <v>0</v>
      </c>
      <c r="S2100">
        <v>0</v>
      </c>
    </row>
    <row r="2101" spans="1:19">
      <c r="A2101">
        <v>22</v>
      </c>
      <c r="B2101" t="s">
        <v>523</v>
      </c>
      <c r="C2101" t="s">
        <v>149</v>
      </c>
      <c r="D2101" t="s">
        <v>113</v>
      </c>
      <c r="E2101" t="s">
        <v>481</v>
      </c>
      <c r="F2101" t="s">
        <v>524</v>
      </c>
      <c r="G2101">
        <v>2</v>
      </c>
      <c r="H2101" t="s">
        <v>135</v>
      </c>
      <c r="I2101">
        <v>4</v>
      </c>
      <c r="J2101">
        <v>0</v>
      </c>
      <c r="K2101">
        <v>0</v>
      </c>
      <c r="L2101" s="1015">
        <v>0</v>
      </c>
      <c r="M2101" s="1015">
        <v>0</v>
      </c>
      <c r="N2101">
        <v>0</v>
      </c>
      <c r="O2101">
        <v>0</v>
      </c>
      <c r="P2101" t="e">
        <v>#DIV/0!</v>
      </c>
      <c r="R2101">
        <v>0</v>
      </c>
      <c r="S2101">
        <v>0</v>
      </c>
    </row>
    <row r="2102" spans="1:19">
      <c r="A2102">
        <v>23</v>
      </c>
      <c r="B2102" t="s">
        <v>525</v>
      </c>
      <c r="C2102" t="s">
        <v>149</v>
      </c>
      <c r="D2102" t="s">
        <v>113</v>
      </c>
      <c r="E2102" t="s">
        <v>481</v>
      </c>
      <c r="F2102" t="s">
        <v>526</v>
      </c>
      <c r="G2102">
        <v>2</v>
      </c>
      <c r="H2102" t="s">
        <v>135</v>
      </c>
      <c r="I2102">
        <v>3</v>
      </c>
      <c r="J2102">
        <v>0</v>
      </c>
      <c r="K2102">
        <v>0</v>
      </c>
      <c r="L2102" s="1015">
        <v>0</v>
      </c>
      <c r="M2102" s="1015">
        <v>0</v>
      </c>
      <c r="N2102">
        <v>0</v>
      </c>
      <c r="O2102">
        <v>0</v>
      </c>
      <c r="P2102" t="e">
        <v>#DIV/0!</v>
      </c>
      <c r="R2102">
        <v>0</v>
      </c>
      <c r="S2102">
        <v>0</v>
      </c>
    </row>
    <row r="2103" spans="1:19">
      <c r="A2103">
        <v>24</v>
      </c>
      <c r="B2103" t="s">
        <v>527</v>
      </c>
      <c r="C2103" t="s">
        <v>149</v>
      </c>
      <c r="D2103" t="s">
        <v>113</v>
      </c>
      <c r="E2103" t="s">
        <v>481</v>
      </c>
      <c r="F2103" t="s">
        <v>528</v>
      </c>
      <c r="G2103">
        <v>2</v>
      </c>
      <c r="H2103" t="s">
        <v>135</v>
      </c>
      <c r="I2103">
        <v>3</v>
      </c>
      <c r="J2103">
        <v>1</v>
      </c>
      <c r="K2103">
        <v>1</v>
      </c>
      <c r="L2103" s="1015">
        <v>0.33333333333333331</v>
      </c>
      <c r="M2103" s="1015">
        <v>0.33333333333333331</v>
      </c>
      <c r="N2103">
        <v>1</v>
      </c>
      <c r="O2103">
        <v>1</v>
      </c>
      <c r="P2103">
        <v>1</v>
      </c>
      <c r="R2103">
        <v>0</v>
      </c>
      <c r="S2103">
        <v>0</v>
      </c>
    </row>
    <row r="2104" spans="1:19">
      <c r="A2104">
        <v>25</v>
      </c>
      <c r="B2104" t="s">
        <v>529</v>
      </c>
      <c r="C2104" t="s">
        <v>149</v>
      </c>
      <c r="D2104" t="s">
        <v>113</v>
      </c>
      <c r="E2104" t="s">
        <v>481</v>
      </c>
      <c r="F2104" t="s">
        <v>530</v>
      </c>
      <c r="G2104">
        <v>2</v>
      </c>
      <c r="H2104" t="s">
        <v>135</v>
      </c>
      <c r="I2104">
        <v>1</v>
      </c>
      <c r="J2104">
        <v>0</v>
      </c>
      <c r="K2104">
        <v>0</v>
      </c>
      <c r="L2104" s="1015">
        <v>0</v>
      </c>
      <c r="M2104" s="1015">
        <v>0</v>
      </c>
      <c r="N2104">
        <v>0</v>
      </c>
      <c r="O2104">
        <v>0</v>
      </c>
      <c r="P2104" t="e">
        <v>#DIV/0!</v>
      </c>
      <c r="R2104">
        <v>0</v>
      </c>
      <c r="S2104">
        <v>0</v>
      </c>
    </row>
    <row r="2105" spans="1:19">
      <c r="A2105">
        <v>26</v>
      </c>
      <c r="B2105" t="s">
        <v>531</v>
      </c>
      <c r="C2105" t="s">
        <v>149</v>
      </c>
      <c r="D2105" t="s">
        <v>113</v>
      </c>
      <c r="E2105" t="s">
        <v>481</v>
      </c>
      <c r="F2105" t="s">
        <v>532</v>
      </c>
      <c r="G2105">
        <v>2</v>
      </c>
      <c r="H2105" t="s">
        <v>135</v>
      </c>
      <c r="I2105">
        <v>14</v>
      </c>
      <c r="J2105">
        <v>0</v>
      </c>
      <c r="K2105">
        <v>0</v>
      </c>
      <c r="L2105" s="1015">
        <v>0</v>
      </c>
      <c r="M2105" s="1015">
        <v>0</v>
      </c>
      <c r="N2105">
        <v>0</v>
      </c>
      <c r="O2105">
        <v>0</v>
      </c>
      <c r="P2105" t="e">
        <v>#DIV/0!</v>
      </c>
      <c r="R2105">
        <v>0</v>
      </c>
      <c r="S2105">
        <v>0</v>
      </c>
    </row>
    <row r="2106" spans="1:19">
      <c r="A2106">
        <v>1</v>
      </c>
      <c r="B2106" t="s">
        <v>480</v>
      </c>
      <c r="C2106" t="s">
        <v>149</v>
      </c>
      <c r="D2106" t="s">
        <v>113</v>
      </c>
      <c r="E2106" t="s">
        <v>481</v>
      </c>
      <c r="F2106" t="s">
        <v>482</v>
      </c>
      <c r="G2106">
        <v>3</v>
      </c>
      <c r="H2106" t="s">
        <v>136</v>
      </c>
      <c r="I2106">
        <v>1</v>
      </c>
      <c r="J2106">
        <v>1</v>
      </c>
      <c r="K2106">
        <v>1</v>
      </c>
      <c r="L2106" s="1015">
        <v>1</v>
      </c>
      <c r="M2106" s="1015">
        <v>1</v>
      </c>
      <c r="N2106">
        <v>0</v>
      </c>
      <c r="O2106">
        <v>1</v>
      </c>
      <c r="P2106" t="e">
        <v>#DIV/0!</v>
      </c>
      <c r="R2106">
        <v>0</v>
      </c>
      <c r="S2106">
        <v>1</v>
      </c>
    </row>
    <row r="2107" spans="1:19">
      <c r="A2107">
        <v>2</v>
      </c>
      <c r="B2107" t="s">
        <v>483</v>
      </c>
      <c r="C2107" t="s">
        <v>149</v>
      </c>
      <c r="D2107" t="s">
        <v>113</v>
      </c>
      <c r="E2107" t="s">
        <v>481</v>
      </c>
      <c r="F2107" t="s">
        <v>484</v>
      </c>
      <c r="G2107">
        <v>3</v>
      </c>
      <c r="H2107" t="s">
        <v>136</v>
      </c>
      <c r="I2107">
        <v>1</v>
      </c>
      <c r="J2107">
        <v>0</v>
      </c>
      <c r="K2107">
        <v>0</v>
      </c>
      <c r="L2107" s="1015">
        <v>0</v>
      </c>
      <c r="M2107" s="1015">
        <v>0</v>
      </c>
      <c r="N2107">
        <v>0</v>
      </c>
      <c r="O2107">
        <v>0</v>
      </c>
      <c r="P2107" t="e">
        <v>#DIV/0!</v>
      </c>
      <c r="R2107">
        <v>0</v>
      </c>
      <c r="S2107">
        <v>0</v>
      </c>
    </row>
    <row r="2108" spans="1:19">
      <c r="A2108">
        <v>3</v>
      </c>
      <c r="B2108" t="s">
        <v>485</v>
      </c>
      <c r="C2108" t="s">
        <v>149</v>
      </c>
      <c r="D2108" t="s">
        <v>113</v>
      </c>
      <c r="E2108" t="s">
        <v>481</v>
      </c>
      <c r="F2108" t="s">
        <v>486</v>
      </c>
      <c r="G2108">
        <v>3</v>
      </c>
      <c r="H2108" t="s">
        <v>136</v>
      </c>
      <c r="I2108">
        <v>3</v>
      </c>
      <c r="J2108">
        <v>1</v>
      </c>
      <c r="K2108">
        <v>1</v>
      </c>
      <c r="L2108" s="1015">
        <v>0.33333333333333331</v>
      </c>
      <c r="M2108" s="1015">
        <v>0.33333333333333331</v>
      </c>
      <c r="N2108">
        <v>1</v>
      </c>
      <c r="O2108">
        <v>1</v>
      </c>
      <c r="P2108">
        <v>1</v>
      </c>
      <c r="R2108">
        <v>0</v>
      </c>
      <c r="S2108">
        <v>0</v>
      </c>
    </row>
    <row r="2109" spans="1:19">
      <c r="A2109">
        <v>4</v>
      </c>
      <c r="B2109" t="s">
        <v>487</v>
      </c>
      <c r="C2109" t="s">
        <v>149</v>
      </c>
      <c r="D2109" t="s">
        <v>113</v>
      </c>
      <c r="E2109" t="s">
        <v>481</v>
      </c>
      <c r="F2109" t="s">
        <v>488</v>
      </c>
      <c r="G2109">
        <v>3</v>
      </c>
      <c r="H2109" t="s">
        <v>136</v>
      </c>
      <c r="I2109">
        <v>2</v>
      </c>
      <c r="J2109">
        <v>0</v>
      </c>
      <c r="K2109">
        <v>0</v>
      </c>
      <c r="L2109" s="1015">
        <v>0</v>
      </c>
      <c r="M2109" s="1015">
        <v>0</v>
      </c>
      <c r="N2109">
        <v>0</v>
      </c>
      <c r="O2109">
        <v>0</v>
      </c>
      <c r="P2109" t="e">
        <v>#DIV/0!</v>
      </c>
      <c r="R2109">
        <v>0</v>
      </c>
      <c r="S2109">
        <v>0</v>
      </c>
    </row>
    <row r="2110" spans="1:19">
      <c r="A2110">
        <v>5</v>
      </c>
      <c r="B2110" t="s">
        <v>489</v>
      </c>
      <c r="C2110" t="s">
        <v>149</v>
      </c>
      <c r="D2110" t="s">
        <v>113</v>
      </c>
      <c r="E2110" t="s">
        <v>481</v>
      </c>
      <c r="F2110" t="s">
        <v>490</v>
      </c>
      <c r="G2110">
        <v>3</v>
      </c>
      <c r="H2110" t="s">
        <v>136</v>
      </c>
      <c r="I2110">
        <v>2</v>
      </c>
      <c r="J2110">
        <v>0</v>
      </c>
      <c r="K2110">
        <v>0</v>
      </c>
      <c r="L2110" s="1015">
        <v>0</v>
      </c>
      <c r="M2110" s="1015">
        <v>0</v>
      </c>
      <c r="N2110">
        <v>0</v>
      </c>
      <c r="O2110">
        <v>0</v>
      </c>
      <c r="P2110" t="e">
        <v>#DIV/0!</v>
      </c>
      <c r="R2110">
        <v>0</v>
      </c>
      <c r="S2110">
        <v>0</v>
      </c>
    </row>
    <row r="2111" spans="1:19">
      <c r="A2111">
        <v>6</v>
      </c>
      <c r="B2111" t="s">
        <v>491</v>
      </c>
      <c r="C2111" t="s">
        <v>149</v>
      </c>
      <c r="D2111" t="s">
        <v>113</v>
      </c>
      <c r="E2111" t="s">
        <v>481</v>
      </c>
      <c r="F2111" t="s">
        <v>492</v>
      </c>
      <c r="G2111">
        <v>3</v>
      </c>
      <c r="H2111" t="s">
        <v>136</v>
      </c>
      <c r="I2111">
        <v>2</v>
      </c>
      <c r="J2111">
        <v>0</v>
      </c>
      <c r="K2111">
        <v>0</v>
      </c>
      <c r="L2111" s="1015">
        <v>0</v>
      </c>
      <c r="M2111" s="1015">
        <v>0</v>
      </c>
      <c r="N2111">
        <v>0</v>
      </c>
      <c r="O2111">
        <v>0</v>
      </c>
      <c r="P2111" t="e">
        <v>#DIV/0!</v>
      </c>
      <c r="R2111">
        <v>0</v>
      </c>
      <c r="S2111">
        <v>0</v>
      </c>
    </row>
    <row r="2112" spans="1:19">
      <c r="A2112">
        <v>7</v>
      </c>
      <c r="B2112" t="s">
        <v>493</v>
      </c>
      <c r="C2112" t="s">
        <v>149</v>
      </c>
      <c r="D2112" t="s">
        <v>113</v>
      </c>
      <c r="E2112" t="s">
        <v>481</v>
      </c>
      <c r="F2112" t="s">
        <v>494</v>
      </c>
      <c r="G2112">
        <v>3</v>
      </c>
      <c r="H2112" t="s">
        <v>136</v>
      </c>
      <c r="I2112">
        <v>2</v>
      </c>
      <c r="J2112">
        <v>0</v>
      </c>
      <c r="K2112">
        <v>0</v>
      </c>
      <c r="L2112" s="1015">
        <v>0</v>
      </c>
      <c r="M2112" s="1015">
        <v>0</v>
      </c>
      <c r="N2112">
        <v>0</v>
      </c>
      <c r="O2112">
        <v>0</v>
      </c>
      <c r="P2112" t="e">
        <v>#DIV/0!</v>
      </c>
      <c r="R2112">
        <v>0</v>
      </c>
      <c r="S2112">
        <v>0</v>
      </c>
    </row>
    <row r="2113" spans="1:19">
      <c r="A2113">
        <v>8</v>
      </c>
      <c r="B2113" t="s">
        <v>495</v>
      </c>
      <c r="C2113" t="s">
        <v>149</v>
      </c>
      <c r="D2113" t="s">
        <v>113</v>
      </c>
      <c r="E2113" t="s">
        <v>481</v>
      </c>
      <c r="F2113" t="s">
        <v>496</v>
      </c>
      <c r="G2113">
        <v>3</v>
      </c>
      <c r="H2113" t="s">
        <v>136</v>
      </c>
      <c r="I2113">
        <v>2</v>
      </c>
      <c r="J2113">
        <v>1</v>
      </c>
      <c r="K2113">
        <v>1</v>
      </c>
      <c r="L2113" s="1015">
        <v>0.5</v>
      </c>
      <c r="M2113" s="1015">
        <v>0.5</v>
      </c>
      <c r="N2113">
        <v>0</v>
      </c>
      <c r="O2113">
        <v>1</v>
      </c>
      <c r="P2113" t="e">
        <v>#DIV/0!</v>
      </c>
      <c r="R2113">
        <v>0</v>
      </c>
      <c r="S2113">
        <v>1</v>
      </c>
    </row>
    <row r="2114" spans="1:19">
      <c r="A2114">
        <v>9</v>
      </c>
      <c r="B2114" t="s">
        <v>497</v>
      </c>
      <c r="C2114" t="s">
        <v>149</v>
      </c>
      <c r="D2114" t="s">
        <v>113</v>
      </c>
      <c r="E2114" t="s">
        <v>481</v>
      </c>
      <c r="F2114" t="s">
        <v>498</v>
      </c>
      <c r="G2114">
        <v>3</v>
      </c>
      <c r="H2114" t="s">
        <v>136</v>
      </c>
      <c r="I2114">
        <v>2</v>
      </c>
      <c r="J2114">
        <v>0</v>
      </c>
      <c r="K2114">
        <v>0</v>
      </c>
      <c r="L2114" s="1015">
        <v>0</v>
      </c>
      <c r="M2114" s="1015">
        <v>0</v>
      </c>
      <c r="N2114">
        <v>0</v>
      </c>
      <c r="O2114">
        <v>0</v>
      </c>
      <c r="P2114" t="e">
        <v>#DIV/0!</v>
      </c>
      <c r="R2114">
        <v>0</v>
      </c>
      <c r="S2114">
        <v>0</v>
      </c>
    </row>
    <row r="2115" spans="1:19">
      <c r="A2115">
        <v>10</v>
      </c>
      <c r="B2115" t="s">
        <v>499</v>
      </c>
      <c r="C2115" t="s">
        <v>149</v>
      </c>
      <c r="D2115" t="s">
        <v>113</v>
      </c>
      <c r="E2115" t="s">
        <v>481</v>
      </c>
      <c r="F2115" t="s">
        <v>500</v>
      </c>
      <c r="G2115">
        <v>3</v>
      </c>
      <c r="H2115" t="s">
        <v>136</v>
      </c>
      <c r="I2115">
        <v>2</v>
      </c>
      <c r="J2115">
        <v>0</v>
      </c>
      <c r="K2115">
        <v>0</v>
      </c>
      <c r="L2115" s="1015">
        <v>0</v>
      </c>
      <c r="M2115" s="1015">
        <v>0</v>
      </c>
      <c r="N2115">
        <v>0</v>
      </c>
      <c r="O2115">
        <v>0</v>
      </c>
      <c r="P2115" t="e">
        <v>#DIV/0!</v>
      </c>
      <c r="R2115">
        <v>0</v>
      </c>
      <c r="S2115">
        <v>0</v>
      </c>
    </row>
    <row r="2116" spans="1:19">
      <c r="A2116">
        <v>11</v>
      </c>
      <c r="B2116" t="s">
        <v>501</v>
      </c>
      <c r="C2116" t="s">
        <v>149</v>
      </c>
      <c r="D2116" t="s">
        <v>113</v>
      </c>
      <c r="E2116" t="s">
        <v>481</v>
      </c>
      <c r="F2116" t="s">
        <v>502</v>
      </c>
      <c r="G2116">
        <v>3</v>
      </c>
      <c r="H2116" t="s">
        <v>136</v>
      </c>
      <c r="I2116">
        <v>2</v>
      </c>
      <c r="J2116">
        <v>1</v>
      </c>
      <c r="K2116">
        <v>1</v>
      </c>
      <c r="L2116" s="1015">
        <v>0.5</v>
      </c>
      <c r="M2116" s="1015">
        <v>0.5</v>
      </c>
      <c r="N2116">
        <v>0</v>
      </c>
      <c r="O2116">
        <v>0</v>
      </c>
      <c r="P2116" t="e">
        <v>#DIV/0!</v>
      </c>
      <c r="R2116">
        <v>0</v>
      </c>
      <c r="S2116">
        <v>0</v>
      </c>
    </row>
    <row r="2117" spans="1:19">
      <c r="A2117">
        <v>12</v>
      </c>
      <c r="B2117" t="s">
        <v>503</v>
      </c>
      <c r="C2117" t="s">
        <v>149</v>
      </c>
      <c r="D2117" t="s">
        <v>113</v>
      </c>
      <c r="E2117" t="s">
        <v>481</v>
      </c>
      <c r="F2117" t="s">
        <v>504</v>
      </c>
      <c r="G2117">
        <v>3</v>
      </c>
      <c r="H2117" t="s">
        <v>136</v>
      </c>
      <c r="I2117">
        <v>6</v>
      </c>
      <c r="J2117">
        <v>2</v>
      </c>
      <c r="K2117">
        <v>2</v>
      </c>
      <c r="L2117" s="1015">
        <v>0.33333333333333331</v>
      </c>
      <c r="M2117" s="1015">
        <v>0.33333333333333331</v>
      </c>
      <c r="N2117">
        <v>1</v>
      </c>
      <c r="O2117">
        <v>2</v>
      </c>
      <c r="P2117">
        <v>2</v>
      </c>
      <c r="R2117">
        <v>0</v>
      </c>
      <c r="S2117">
        <v>1</v>
      </c>
    </row>
    <row r="2118" spans="1:19">
      <c r="A2118">
        <v>13</v>
      </c>
      <c r="B2118" t="s">
        <v>505</v>
      </c>
      <c r="C2118" t="s">
        <v>149</v>
      </c>
      <c r="D2118" t="s">
        <v>113</v>
      </c>
      <c r="E2118" t="s">
        <v>481</v>
      </c>
      <c r="F2118" t="s">
        <v>506</v>
      </c>
      <c r="G2118">
        <v>3</v>
      </c>
      <c r="H2118" t="s">
        <v>136</v>
      </c>
      <c r="I2118">
        <v>12</v>
      </c>
      <c r="J2118">
        <v>3</v>
      </c>
      <c r="K2118">
        <v>3</v>
      </c>
      <c r="L2118" s="1015">
        <v>0.25</v>
      </c>
      <c r="M2118" s="1015">
        <v>0.25</v>
      </c>
      <c r="N2118">
        <v>2</v>
      </c>
      <c r="O2118">
        <v>3</v>
      </c>
      <c r="P2118">
        <v>1.5</v>
      </c>
      <c r="R2118">
        <v>0</v>
      </c>
      <c r="S2118">
        <v>1</v>
      </c>
    </row>
    <row r="2119" spans="1:19">
      <c r="A2119">
        <v>14</v>
      </c>
      <c r="B2119" t="s">
        <v>507</v>
      </c>
      <c r="C2119" t="s">
        <v>149</v>
      </c>
      <c r="D2119" t="s">
        <v>113</v>
      </c>
      <c r="E2119" t="s">
        <v>481</v>
      </c>
      <c r="F2119" t="s">
        <v>508</v>
      </c>
      <c r="G2119">
        <v>3</v>
      </c>
      <c r="H2119" t="s">
        <v>136</v>
      </c>
      <c r="I2119">
        <v>2</v>
      </c>
      <c r="J2119">
        <v>1</v>
      </c>
      <c r="K2119">
        <v>1</v>
      </c>
      <c r="L2119" s="1015">
        <v>0.5</v>
      </c>
      <c r="M2119" s="1015">
        <v>0.5</v>
      </c>
      <c r="N2119">
        <v>0</v>
      </c>
      <c r="O2119">
        <v>0</v>
      </c>
      <c r="P2119" t="e">
        <v>#DIV/0!</v>
      </c>
      <c r="R2119">
        <v>0</v>
      </c>
      <c r="S2119">
        <v>0</v>
      </c>
    </row>
    <row r="2120" spans="1:19">
      <c r="A2120">
        <v>15</v>
      </c>
      <c r="B2120" t="s">
        <v>509</v>
      </c>
      <c r="C2120" t="s">
        <v>149</v>
      </c>
      <c r="D2120" t="s">
        <v>113</v>
      </c>
      <c r="E2120" t="s">
        <v>481</v>
      </c>
      <c r="F2120" t="s">
        <v>510</v>
      </c>
      <c r="G2120">
        <v>3</v>
      </c>
      <c r="H2120" t="s">
        <v>136</v>
      </c>
      <c r="I2120">
        <v>2</v>
      </c>
      <c r="J2120">
        <v>1</v>
      </c>
      <c r="K2120">
        <v>1</v>
      </c>
      <c r="L2120" s="1015">
        <v>0.5</v>
      </c>
      <c r="M2120" s="1015">
        <v>0.5</v>
      </c>
      <c r="N2120">
        <v>0</v>
      </c>
      <c r="O2120">
        <v>1</v>
      </c>
      <c r="P2120" t="e">
        <v>#DIV/0!</v>
      </c>
      <c r="R2120">
        <v>0</v>
      </c>
      <c r="S2120">
        <v>1</v>
      </c>
    </row>
    <row r="2121" spans="1:19">
      <c r="A2121">
        <v>16</v>
      </c>
      <c r="B2121" t="s">
        <v>511</v>
      </c>
      <c r="C2121" t="s">
        <v>149</v>
      </c>
      <c r="D2121" t="s">
        <v>113</v>
      </c>
      <c r="E2121" t="s">
        <v>481</v>
      </c>
      <c r="F2121" t="s">
        <v>512</v>
      </c>
      <c r="G2121">
        <v>3</v>
      </c>
      <c r="H2121" t="s">
        <v>136</v>
      </c>
      <c r="I2121">
        <v>2</v>
      </c>
      <c r="J2121">
        <v>0</v>
      </c>
      <c r="K2121">
        <v>0</v>
      </c>
      <c r="L2121" s="1015">
        <v>0</v>
      </c>
      <c r="M2121" s="1015">
        <v>0</v>
      </c>
      <c r="N2121">
        <v>0</v>
      </c>
      <c r="O2121">
        <v>0</v>
      </c>
      <c r="P2121" t="e">
        <v>#DIV/0!</v>
      </c>
      <c r="R2121">
        <v>0</v>
      </c>
      <c r="S2121">
        <v>0</v>
      </c>
    </row>
    <row r="2122" spans="1:19">
      <c r="A2122">
        <v>17</v>
      </c>
      <c r="B2122" t="s">
        <v>513</v>
      </c>
      <c r="C2122" t="s">
        <v>149</v>
      </c>
      <c r="D2122" t="s">
        <v>113</v>
      </c>
      <c r="E2122" t="s">
        <v>481</v>
      </c>
      <c r="F2122" t="s">
        <v>514</v>
      </c>
      <c r="G2122">
        <v>3</v>
      </c>
      <c r="H2122" t="s">
        <v>136</v>
      </c>
      <c r="I2122">
        <v>1</v>
      </c>
      <c r="J2122">
        <v>1</v>
      </c>
      <c r="K2122">
        <v>0</v>
      </c>
      <c r="L2122" s="1015">
        <v>1</v>
      </c>
      <c r="M2122" s="1015">
        <v>0</v>
      </c>
      <c r="N2122">
        <v>1</v>
      </c>
      <c r="O2122">
        <v>0</v>
      </c>
      <c r="P2122">
        <v>0</v>
      </c>
      <c r="R2122">
        <v>-1</v>
      </c>
      <c r="S2122">
        <v>-1</v>
      </c>
    </row>
    <row r="2123" spans="1:19">
      <c r="A2123">
        <v>18</v>
      </c>
      <c r="B2123" t="s">
        <v>515</v>
      </c>
      <c r="C2123" t="s">
        <v>149</v>
      </c>
      <c r="D2123" t="s">
        <v>113</v>
      </c>
      <c r="E2123" t="s">
        <v>481</v>
      </c>
      <c r="F2123" t="s">
        <v>516</v>
      </c>
      <c r="G2123">
        <v>3</v>
      </c>
      <c r="H2123" t="s">
        <v>136</v>
      </c>
      <c r="I2123">
        <v>1</v>
      </c>
      <c r="J2123">
        <v>1</v>
      </c>
      <c r="K2123">
        <v>1</v>
      </c>
      <c r="L2123" s="1015">
        <v>1</v>
      </c>
      <c r="M2123" s="1015">
        <v>1</v>
      </c>
      <c r="N2123">
        <v>0</v>
      </c>
      <c r="O2123">
        <v>1</v>
      </c>
      <c r="P2123" t="e">
        <v>#DIV/0!</v>
      </c>
      <c r="R2123">
        <v>0</v>
      </c>
      <c r="S2123">
        <v>1</v>
      </c>
    </row>
    <row r="2124" spans="1:19">
      <c r="A2124">
        <v>19</v>
      </c>
      <c r="B2124" t="s">
        <v>517</v>
      </c>
      <c r="C2124" t="s">
        <v>149</v>
      </c>
      <c r="D2124" t="s">
        <v>113</v>
      </c>
      <c r="E2124" t="s">
        <v>481</v>
      </c>
      <c r="F2124" t="s">
        <v>518</v>
      </c>
      <c r="G2124">
        <v>3</v>
      </c>
      <c r="H2124" t="s">
        <v>136</v>
      </c>
      <c r="I2124">
        <v>1</v>
      </c>
      <c r="J2124">
        <v>0</v>
      </c>
      <c r="K2124">
        <v>0</v>
      </c>
      <c r="L2124" s="1015">
        <v>0</v>
      </c>
      <c r="M2124" s="1015">
        <v>0</v>
      </c>
      <c r="N2124">
        <v>0</v>
      </c>
      <c r="O2124">
        <v>0</v>
      </c>
      <c r="P2124" t="e">
        <v>#DIV/0!</v>
      </c>
      <c r="R2124">
        <v>0</v>
      </c>
      <c r="S2124">
        <v>0</v>
      </c>
    </row>
    <row r="2125" spans="1:19">
      <c r="A2125">
        <v>20</v>
      </c>
      <c r="B2125" t="s">
        <v>519</v>
      </c>
      <c r="C2125" t="s">
        <v>149</v>
      </c>
      <c r="D2125" t="s">
        <v>113</v>
      </c>
      <c r="E2125" t="s">
        <v>481</v>
      </c>
      <c r="F2125" t="s">
        <v>520</v>
      </c>
      <c r="G2125">
        <v>3</v>
      </c>
      <c r="H2125" t="s">
        <v>136</v>
      </c>
      <c r="I2125">
        <v>3</v>
      </c>
      <c r="J2125">
        <v>0</v>
      </c>
      <c r="K2125">
        <v>0</v>
      </c>
      <c r="L2125" s="1015">
        <v>0</v>
      </c>
      <c r="M2125" s="1015">
        <v>0</v>
      </c>
      <c r="N2125">
        <v>0</v>
      </c>
      <c r="O2125">
        <v>0</v>
      </c>
      <c r="P2125" t="e">
        <v>#DIV/0!</v>
      </c>
      <c r="R2125">
        <v>0</v>
      </c>
      <c r="S2125">
        <v>0</v>
      </c>
    </row>
    <row r="2126" spans="1:19">
      <c r="A2126">
        <v>21</v>
      </c>
      <c r="B2126" t="s">
        <v>521</v>
      </c>
      <c r="C2126" t="s">
        <v>149</v>
      </c>
      <c r="D2126" t="s">
        <v>113</v>
      </c>
      <c r="E2126" t="s">
        <v>481</v>
      </c>
      <c r="F2126" t="s">
        <v>522</v>
      </c>
      <c r="G2126">
        <v>3</v>
      </c>
      <c r="H2126" t="s">
        <v>136</v>
      </c>
      <c r="I2126">
        <v>5</v>
      </c>
      <c r="J2126">
        <v>1</v>
      </c>
      <c r="K2126">
        <v>1</v>
      </c>
      <c r="L2126" s="1015">
        <v>0.2</v>
      </c>
      <c r="M2126" s="1015">
        <v>0.2</v>
      </c>
      <c r="N2126">
        <v>0</v>
      </c>
      <c r="O2126">
        <v>0</v>
      </c>
      <c r="P2126" t="e">
        <v>#DIV/0!</v>
      </c>
      <c r="R2126">
        <v>0</v>
      </c>
      <c r="S2126">
        <v>0</v>
      </c>
    </row>
    <row r="2127" spans="1:19">
      <c r="A2127">
        <v>22</v>
      </c>
      <c r="B2127" t="s">
        <v>523</v>
      </c>
      <c r="C2127" t="s">
        <v>149</v>
      </c>
      <c r="D2127" t="s">
        <v>113</v>
      </c>
      <c r="E2127" t="s">
        <v>481</v>
      </c>
      <c r="F2127" t="s">
        <v>524</v>
      </c>
      <c r="G2127">
        <v>3</v>
      </c>
      <c r="H2127" t="s">
        <v>136</v>
      </c>
      <c r="I2127">
        <v>4</v>
      </c>
      <c r="J2127">
        <v>0</v>
      </c>
      <c r="K2127">
        <v>0</v>
      </c>
      <c r="L2127" s="1015">
        <v>0</v>
      </c>
      <c r="M2127" s="1015">
        <v>0</v>
      </c>
      <c r="N2127">
        <v>0</v>
      </c>
      <c r="O2127">
        <v>0</v>
      </c>
      <c r="P2127" t="e">
        <v>#DIV/0!</v>
      </c>
      <c r="R2127">
        <v>0</v>
      </c>
      <c r="S2127">
        <v>0</v>
      </c>
    </row>
    <row r="2128" spans="1:19">
      <c r="A2128">
        <v>23</v>
      </c>
      <c r="B2128" t="s">
        <v>525</v>
      </c>
      <c r="C2128" t="s">
        <v>149</v>
      </c>
      <c r="D2128" t="s">
        <v>113</v>
      </c>
      <c r="E2128" t="s">
        <v>481</v>
      </c>
      <c r="F2128" t="s">
        <v>526</v>
      </c>
      <c r="G2128">
        <v>3</v>
      </c>
      <c r="H2128" t="s">
        <v>136</v>
      </c>
      <c r="I2128">
        <v>3</v>
      </c>
      <c r="J2128">
        <v>1</v>
      </c>
      <c r="K2128">
        <v>1</v>
      </c>
      <c r="L2128" s="1015">
        <v>0.33333333333333331</v>
      </c>
      <c r="M2128" s="1015">
        <v>0.33333333333333331</v>
      </c>
      <c r="N2128">
        <v>1</v>
      </c>
      <c r="O2128">
        <v>1</v>
      </c>
      <c r="P2128">
        <v>1</v>
      </c>
      <c r="R2128">
        <v>0</v>
      </c>
      <c r="S2128">
        <v>0</v>
      </c>
    </row>
    <row r="2129" spans="1:19">
      <c r="A2129">
        <v>24</v>
      </c>
      <c r="B2129" t="s">
        <v>527</v>
      </c>
      <c r="C2129" t="s">
        <v>149</v>
      </c>
      <c r="D2129" t="s">
        <v>113</v>
      </c>
      <c r="E2129" t="s">
        <v>481</v>
      </c>
      <c r="F2129" t="s">
        <v>528</v>
      </c>
      <c r="G2129">
        <v>3</v>
      </c>
      <c r="H2129" t="s">
        <v>136</v>
      </c>
      <c r="I2129">
        <v>3</v>
      </c>
      <c r="J2129">
        <v>1</v>
      </c>
      <c r="K2129">
        <v>1</v>
      </c>
      <c r="L2129" s="1015">
        <v>0.33333333333333331</v>
      </c>
      <c r="M2129" s="1015">
        <v>0.33333333333333331</v>
      </c>
      <c r="N2129">
        <v>0</v>
      </c>
      <c r="O2129">
        <v>0</v>
      </c>
      <c r="P2129" t="e">
        <v>#DIV/0!</v>
      </c>
      <c r="R2129">
        <v>0</v>
      </c>
      <c r="S2129">
        <v>0</v>
      </c>
    </row>
    <row r="2130" spans="1:19">
      <c r="A2130">
        <v>25</v>
      </c>
      <c r="B2130" t="s">
        <v>529</v>
      </c>
      <c r="C2130" t="s">
        <v>149</v>
      </c>
      <c r="D2130" t="s">
        <v>113</v>
      </c>
      <c r="E2130" t="s">
        <v>481</v>
      </c>
      <c r="F2130" t="s">
        <v>530</v>
      </c>
      <c r="G2130">
        <v>3</v>
      </c>
      <c r="H2130" t="s">
        <v>136</v>
      </c>
      <c r="I2130">
        <v>1</v>
      </c>
      <c r="J2130">
        <v>0</v>
      </c>
      <c r="K2130">
        <v>0</v>
      </c>
      <c r="L2130" s="1015">
        <v>0</v>
      </c>
      <c r="M2130" s="1015">
        <v>0</v>
      </c>
      <c r="N2130">
        <v>0</v>
      </c>
      <c r="O2130">
        <v>0</v>
      </c>
      <c r="P2130" t="e">
        <v>#DIV/0!</v>
      </c>
      <c r="R2130">
        <v>0</v>
      </c>
      <c r="S2130">
        <v>0</v>
      </c>
    </row>
    <row r="2131" spans="1:19">
      <c r="A2131">
        <v>26</v>
      </c>
      <c r="B2131" t="s">
        <v>531</v>
      </c>
      <c r="C2131" t="s">
        <v>149</v>
      </c>
      <c r="D2131" t="s">
        <v>113</v>
      </c>
      <c r="E2131" t="s">
        <v>481</v>
      </c>
      <c r="F2131" t="s">
        <v>532</v>
      </c>
      <c r="G2131">
        <v>3</v>
      </c>
      <c r="H2131" t="s">
        <v>136</v>
      </c>
      <c r="I2131">
        <v>14</v>
      </c>
      <c r="J2131">
        <v>3</v>
      </c>
      <c r="K2131">
        <v>3</v>
      </c>
      <c r="L2131" s="1015">
        <v>0.21428571428571427</v>
      </c>
      <c r="M2131" s="1015">
        <v>0.21428571428571427</v>
      </c>
      <c r="N2131">
        <v>3</v>
      </c>
      <c r="O2131">
        <v>3</v>
      </c>
      <c r="P2131">
        <v>1</v>
      </c>
      <c r="R2131">
        <v>0</v>
      </c>
      <c r="S2131">
        <v>0</v>
      </c>
    </row>
    <row r="2132" spans="1:19">
      <c r="A2132">
        <v>1</v>
      </c>
      <c r="B2132" t="s">
        <v>480</v>
      </c>
      <c r="C2132" t="s">
        <v>149</v>
      </c>
      <c r="D2132" t="s">
        <v>113</v>
      </c>
      <c r="E2132" t="s">
        <v>481</v>
      </c>
      <c r="F2132" t="s">
        <v>482</v>
      </c>
      <c r="G2132">
        <v>4</v>
      </c>
      <c r="H2132" t="s">
        <v>137</v>
      </c>
      <c r="I2132">
        <v>1</v>
      </c>
      <c r="J2132">
        <v>1</v>
      </c>
      <c r="L2132" s="1015">
        <v>1</v>
      </c>
      <c r="N2132">
        <v>0</v>
      </c>
      <c r="O2132">
        <v>0</v>
      </c>
      <c r="P2132" t="e">
        <v>#DIV/0!</v>
      </c>
      <c r="R2132">
        <v>0</v>
      </c>
      <c r="S2132">
        <v>0</v>
      </c>
    </row>
    <row r="2133" spans="1:19">
      <c r="A2133">
        <v>2</v>
      </c>
      <c r="B2133" t="s">
        <v>483</v>
      </c>
      <c r="C2133" t="s">
        <v>149</v>
      </c>
      <c r="D2133" t="s">
        <v>113</v>
      </c>
      <c r="E2133" t="s">
        <v>481</v>
      </c>
      <c r="F2133" t="s">
        <v>484</v>
      </c>
      <c r="G2133">
        <v>4</v>
      </c>
      <c r="H2133" t="s">
        <v>137</v>
      </c>
      <c r="I2133">
        <v>1</v>
      </c>
      <c r="J2133">
        <v>1</v>
      </c>
      <c r="L2133" s="1015">
        <v>1</v>
      </c>
      <c r="N2133">
        <v>1</v>
      </c>
      <c r="O2133">
        <v>0</v>
      </c>
      <c r="P2133">
        <v>0</v>
      </c>
      <c r="R2133">
        <v>-1</v>
      </c>
      <c r="S2133">
        <v>-1</v>
      </c>
    </row>
    <row r="2134" spans="1:19">
      <c r="A2134">
        <v>3</v>
      </c>
      <c r="B2134" t="s">
        <v>485</v>
      </c>
      <c r="C2134" t="s">
        <v>149</v>
      </c>
      <c r="D2134" t="s">
        <v>113</v>
      </c>
      <c r="E2134" t="s">
        <v>481</v>
      </c>
      <c r="F2134" t="s">
        <v>486</v>
      </c>
      <c r="G2134">
        <v>4</v>
      </c>
      <c r="H2134" t="s">
        <v>137</v>
      </c>
      <c r="I2134">
        <v>3</v>
      </c>
      <c r="J2134">
        <v>1</v>
      </c>
      <c r="L2134" s="1015">
        <v>0.33333333333333331</v>
      </c>
      <c r="N2134">
        <v>0</v>
      </c>
      <c r="O2134">
        <v>0</v>
      </c>
      <c r="P2134" t="e">
        <v>#DIV/0!</v>
      </c>
      <c r="R2134">
        <v>0</v>
      </c>
      <c r="S2134">
        <v>0</v>
      </c>
    </row>
    <row r="2135" spans="1:19">
      <c r="A2135">
        <v>4</v>
      </c>
      <c r="B2135" t="s">
        <v>487</v>
      </c>
      <c r="C2135" t="s">
        <v>149</v>
      </c>
      <c r="D2135" t="s">
        <v>113</v>
      </c>
      <c r="E2135" t="s">
        <v>481</v>
      </c>
      <c r="F2135" t="s">
        <v>488</v>
      </c>
      <c r="G2135">
        <v>4</v>
      </c>
      <c r="H2135" t="s">
        <v>137</v>
      </c>
      <c r="I2135">
        <v>2</v>
      </c>
      <c r="J2135">
        <v>0</v>
      </c>
      <c r="L2135" s="1015">
        <v>0</v>
      </c>
      <c r="N2135">
        <v>0</v>
      </c>
      <c r="O2135">
        <v>0</v>
      </c>
      <c r="P2135" t="e">
        <v>#DIV/0!</v>
      </c>
      <c r="R2135">
        <v>0</v>
      </c>
      <c r="S2135">
        <v>0</v>
      </c>
    </row>
    <row r="2136" spans="1:19">
      <c r="A2136">
        <v>5</v>
      </c>
      <c r="B2136" t="s">
        <v>489</v>
      </c>
      <c r="C2136" t="s">
        <v>149</v>
      </c>
      <c r="D2136" t="s">
        <v>113</v>
      </c>
      <c r="E2136" t="s">
        <v>481</v>
      </c>
      <c r="F2136" t="s">
        <v>490</v>
      </c>
      <c r="G2136">
        <v>4</v>
      </c>
      <c r="H2136" t="s">
        <v>137</v>
      </c>
      <c r="I2136">
        <v>2</v>
      </c>
      <c r="J2136">
        <v>0</v>
      </c>
      <c r="L2136" s="1015">
        <v>0</v>
      </c>
      <c r="N2136">
        <v>0</v>
      </c>
      <c r="O2136">
        <v>0</v>
      </c>
      <c r="P2136" t="e">
        <v>#DIV/0!</v>
      </c>
      <c r="R2136">
        <v>0</v>
      </c>
      <c r="S2136">
        <v>0</v>
      </c>
    </row>
    <row r="2137" spans="1:19">
      <c r="A2137">
        <v>6</v>
      </c>
      <c r="B2137" t="s">
        <v>491</v>
      </c>
      <c r="C2137" t="s">
        <v>149</v>
      </c>
      <c r="D2137" t="s">
        <v>113</v>
      </c>
      <c r="E2137" t="s">
        <v>481</v>
      </c>
      <c r="F2137" t="s">
        <v>492</v>
      </c>
      <c r="G2137">
        <v>4</v>
      </c>
      <c r="H2137" t="s">
        <v>137</v>
      </c>
      <c r="I2137">
        <v>2</v>
      </c>
      <c r="J2137">
        <v>1</v>
      </c>
      <c r="L2137" s="1015">
        <v>0.5</v>
      </c>
      <c r="N2137">
        <v>1</v>
      </c>
      <c r="O2137">
        <v>0</v>
      </c>
      <c r="P2137">
        <v>0</v>
      </c>
      <c r="R2137">
        <v>-1</v>
      </c>
      <c r="S2137">
        <v>-1</v>
      </c>
    </row>
    <row r="2138" spans="1:19">
      <c r="A2138">
        <v>7</v>
      </c>
      <c r="B2138" t="s">
        <v>493</v>
      </c>
      <c r="C2138" t="s">
        <v>149</v>
      </c>
      <c r="D2138" t="s">
        <v>113</v>
      </c>
      <c r="E2138" t="s">
        <v>481</v>
      </c>
      <c r="F2138" t="s">
        <v>494</v>
      </c>
      <c r="G2138">
        <v>4</v>
      </c>
      <c r="H2138" t="s">
        <v>137</v>
      </c>
      <c r="I2138">
        <v>2</v>
      </c>
      <c r="J2138">
        <v>0</v>
      </c>
      <c r="L2138" s="1015">
        <v>0</v>
      </c>
      <c r="N2138">
        <v>0</v>
      </c>
      <c r="O2138">
        <v>0</v>
      </c>
      <c r="P2138" t="e">
        <v>#DIV/0!</v>
      </c>
      <c r="R2138">
        <v>0</v>
      </c>
      <c r="S2138">
        <v>0</v>
      </c>
    </row>
    <row r="2139" spans="1:19">
      <c r="A2139">
        <v>8</v>
      </c>
      <c r="B2139" t="s">
        <v>495</v>
      </c>
      <c r="C2139" t="s">
        <v>149</v>
      </c>
      <c r="D2139" t="s">
        <v>113</v>
      </c>
      <c r="E2139" t="s">
        <v>481</v>
      </c>
      <c r="F2139" t="s">
        <v>496</v>
      </c>
      <c r="G2139">
        <v>4</v>
      </c>
      <c r="H2139" t="s">
        <v>137</v>
      </c>
      <c r="I2139">
        <v>2</v>
      </c>
      <c r="J2139">
        <v>1</v>
      </c>
      <c r="L2139" s="1015">
        <v>0.5</v>
      </c>
      <c r="N2139">
        <v>0</v>
      </c>
      <c r="O2139">
        <v>0</v>
      </c>
      <c r="P2139" t="e">
        <v>#DIV/0!</v>
      </c>
      <c r="R2139">
        <v>0</v>
      </c>
      <c r="S2139">
        <v>0</v>
      </c>
    </row>
    <row r="2140" spans="1:19">
      <c r="A2140">
        <v>9</v>
      </c>
      <c r="B2140" t="s">
        <v>497</v>
      </c>
      <c r="C2140" t="s">
        <v>149</v>
      </c>
      <c r="D2140" t="s">
        <v>113</v>
      </c>
      <c r="E2140" t="s">
        <v>481</v>
      </c>
      <c r="F2140" t="s">
        <v>498</v>
      </c>
      <c r="G2140">
        <v>4</v>
      </c>
      <c r="H2140" t="s">
        <v>137</v>
      </c>
      <c r="I2140">
        <v>2</v>
      </c>
      <c r="J2140">
        <v>0</v>
      </c>
      <c r="L2140" s="1015">
        <v>0</v>
      </c>
      <c r="N2140">
        <v>0</v>
      </c>
      <c r="O2140">
        <v>0</v>
      </c>
      <c r="P2140" t="e">
        <v>#DIV/0!</v>
      </c>
      <c r="R2140">
        <v>0</v>
      </c>
      <c r="S2140">
        <v>0</v>
      </c>
    </row>
    <row r="2141" spans="1:19">
      <c r="A2141">
        <v>10</v>
      </c>
      <c r="B2141" t="s">
        <v>499</v>
      </c>
      <c r="C2141" t="s">
        <v>149</v>
      </c>
      <c r="D2141" t="s">
        <v>113</v>
      </c>
      <c r="E2141" t="s">
        <v>481</v>
      </c>
      <c r="F2141" t="s">
        <v>500</v>
      </c>
      <c r="G2141">
        <v>4</v>
      </c>
      <c r="H2141" t="s">
        <v>137</v>
      </c>
      <c r="I2141">
        <v>2</v>
      </c>
      <c r="J2141">
        <v>0</v>
      </c>
      <c r="L2141" s="1015">
        <v>0</v>
      </c>
      <c r="N2141">
        <v>0</v>
      </c>
      <c r="O2141">
        <v>0</v>
      </c>
      <c r="P2141" t="e">
        <v>#DIV/0!</v>
      </c>
      <c r="R2141">
        <v>0</v>
      </c>
      <c r="S2141">
        <v>0</v>
      </c>
    </row>
    <row r="2142" spans="1:19">
      <c r="A2142">
        <v>11</v>
      </c>
      <c r="B2142" t="s">
        <v>501</v>
      </c>
      <c r="C2142" t="s">
        <v>149</v>
      </c>
      <c r="D2142" t="s">
        <v>113</v>
      </c>
      <c r="E2142" t="s">
        <v>481</v>
      </c>
      <c r="F2142" t="s">
        <v>502</v>
      </c>
      <c r="G2142">
        <v>4</v>
      </c>
      <c r="H2142" t="s">
        <v>137</v>
      </c>
      <c r="I2142">
        <v>2</v>
      </c>
      <c r="J2142">
        <v>1</v>
      </c>
      <c r="L2142" s="1015">
        <v>0.5</v>
      </c>
      <c r="N2142">
        <v>0</v>
      </c>
      <c r="O2142">
        <v>0</v>
      </c>
      <c r="P2142" t="e">
        <v>#DIV/0!</v>
      </c>
      <c r="R2142">
        <v>0</v>
      </c>
      <c r="S2142">
        <v>0</v>
      </c>
    </row>
    <row r="2143" spans="1:19">
      <c r="A2143">
        <v>12</v>
      </c>
      <c r="B2143" t="s">
        <v>503</v>
      </c>
      <c r="C2143" t="s">
        <v>149</v>
      </c>
      <c r="D2143" t="s">
        <v>113</v>
      </c>
      <c r="E2143" t="s">
        <v>481</v>
      </c>
      <c r="F2143" t="s">
        <v>504</v>
      </c>
      <c r="G2143">
        <v>4</v>
      </c>
      <c r="H2143" t="s">
        <v>137</v>
      </c>
      <c r="I2143">
        <v>6</v>
      </c>
      <c r="J2143">
        <v>2</v>
      </c>
      <c r="L2143" s="1015">
        <v>0.33333333333333331</v>
      </c>
      <c r="N2143">
        <v>0</v>
      </c>
      <c r="O2143">
        <v>0</v>
      </c>
      <c r="P2143" t="e">
        <v>#DIV/0!</v>
      </c>
      <c r="R2143">
        <v>0</v>
      </c>
      <c r="S2143">
        <v>0</v>
      </c>
    </row>
    <row r="2144" spans="1:19">
      <c r="A2144">
        <v>13</v>
      </c>
      <c r="B2144" t="s">
        <v>505</v>
      </c>
      <c r="C2144" t="s">
        <v>149</v>
      </c>
      <c r="D2144" t="s">
        <v>113</v>
      </c>
      <c r="E2144" t="s">
        <v>481</v>
      </c>
      <c r="F2144" t="s">
        <v>506</v>
      </c>
      <c r="G2144">
        <v>4</v>
      </c>
      <c r="H2144" t="s">
        <v>137</v>
      </c>
      <c r="I2144">
        <v>12</v>
      </c>
      <c r="J2144">
        <v>4</v>
      </c>
      <c r="L2144" s="1015">
        <v>0.33333333333333331</v>
      </c>
      <c r="N2144">
        <v>1</v>
      </c>
      <c r="O2144">
        <v>0</v>
      </c>
      <c r="P2144">
        <v>0</v>
      </c>
      <c r="R2144">
        <v>-1</v>
      </c>
      <c r="S2144">
        <v>-1</v>
      </c>
    </row>
    <row r="2145" spans="1:19">
      <c r="A2145">
        <v>14</v>
      </c>
      <c r="B2145" t="s">
        <v>507</v>
      </c>
      <c r="C2145" t="s">
        <v>149</v>
      </c>
      <c r="D2145" t="s">
        <v>113</v>
      </c>
      <c r="E2145" t="s">
        <v>481</v>
      </c>
      <c r="F2145" t="s">
        <v>508</v>
      </c>
      <c r="G2145">
        <v>4</v>
      </c>
      <c r="H2145" t="s">
        <v>137</v>
      </c>
      <c r="I2145">
        <v>2</v>
      </c>
      <c r="J2145">
        <v>1</v>
      </c>
      <c r="L2145" s="1015">
        <v>0.5</v>
      </c>
      <c r="N2145">
        <v>0</v>
      </c>
      <c r="O2145">
        <v>0</v>
      </c>
      <c r="P2145" t="e">
        <v>#DIV/0!</v>
      </c>
      <c r="R2145">
        <v>0</v>
      </c>
      <c r="S2145">
        <v>0</v>
      </c>
    </row>
    <row r="2146" spans="1:19">
      <c r="A2146">
        <v>15</v>
      </c>
      <c r="B2146" t="s">
        <v>509</v>
      </c>
      <c r="C2146" t="s">
        <v>149</v>
      </c>
      <c r="D2146" t="s">
        <v>113</v>
      </c>
      <c r="E2146" t="s">
        <v>481</v>
      </c>
      <c r="F2146" t="s">
        <v>510</v>
      </c>
      <c r="G2146">
        <v>4</v>
      </c>
      <c r="H2146" t="s">
        <v>137</v>
      </c>
      <c r="I2146">
        <v>2</v>
      </c>
      <c r="J2146">
        <v>1</v>
      </c>
      <c r="L2146" s="1015">
        <v>0.5</v>
      </c>
      <c r="N2146">
        <v>0</v>
      </c>
      <c r="O2146">
        <v>0</v>
      </c>
      <c r="P2146" t="e">
        <v>#DIV/0!</v>
      </c>
      <c r="R2146">
        <v>0</v>
      </c>
      <c r="S2146">
        <v>0</v>
      </c>
    </row>
    <row r="2147" spans="1:19">
      <c r="A2147">
        <v>16</v>
      </c>
      <c r="B2147" t="s">
        <v>511</v>
      </c>
      <c r="C2147" t="s">
        <v>149</v>
      </c>
      <c r="D2147" t="s">
        <v>113</v>
      </c>
      <c r="E2147" t="s">
        <v>481</v>
      </c>
      <c r="F2147" t="s">
        <v>512</v>
      </c>
      <c r="G2147">
        <v>4</v>
      </c>
      <c r="H2147" t="s">
        <v>137</v>
      </c>
      <c r="I2147">
        <v>2</v>
      </c>
      <c r="J2147">
        <v>1</v>
      </c>
      <c r="L2147" s="1015">
        <v>0.5</v>
      </c>
      <c r="N2147">
        <v>1</v>
      </c>
      <c r="O2147">
        <v>0</v>
      </c>
      <c r="P2147">
        <v>0</v>
      </c>
      <c r="R2147">
        <v>-1</v>
      </c>
      <c r="S2147">
        <v>-1</v>
      </c>
    </row>
    <row r="2148" spans="1:19">
      <c r="A2148">
        <v>17</v>
      </c>
      <c r="B2148" t="s">
        <v>513</v>
      </c>
      <c r="C2148" t="s">
        <v>149</v>
      </c>
      <c r="D2148" t="s">
        <v>113</v>
      </c>
      <c r="E2148" t="s">
        <v>481</v>
      </c>
      <c r="F2148" t="s">
        <v>514</v>
      </c>
      <c r="G2148">
        <v>4</v>
      </c>
      <c r="H2148" t="s">
        <v>137</v>
      </c>
      <c r="I2148">
        <v>1</v>
      </c>
      <c r="J2148">
        <v>1</v>
      </c>
      <c r="L2148" s="1015">
        <v>1</v>
      </c>
      <c r="N2148">
        <v>0</v>
      </c>
      <c r="O2148">
        <v>0</v>
      </c>
      <c r="P2148" t="e">
        <v>#DIV/0!</v>
      </c>
      <c r="R2148">
        <v>-1</v>
      </c>
      <c r="S2148">
        <v>0</v>
      </c>
    </row>
    <row r="2149" spans="1:19">
      <c r="A2149">
        <v>18</v>
      </c>
      <c r="B2149" t="s">
        <v>515</v>
      </c>
      <c r="C2149" t="s">
        <v>149</v>
      </c>
      <c r="D2149" t="s">
        <v>113</v>
      </c>
      <c r="E2149" t="s">
        <v>481</v>
      </c>
      <c r="F2149" t="s">
        <v>516</v>
      </c>
      <c r="G2149">
        <v>4</v>
      </c>
      <c r="H2149" t="s">
        <v>137</v>
      </c>
      <c r="I2149">
        <v>1</v>
      </c>
      <c r="J2149">
        <v>1</v>
      </c>
      <c r="L2149" s="1015">
        <v>1</v>
      </c>
      <c r="N2149">
        <v>0</v>
      </c>
      <c r="O2149">
        <v>0</v>
      </c>
      <c r="P2149" t="e">
        <v>#DIV/0!</v>
      </c>
      <c r="R2149">
        <v>0</v>
      </c>
      <c r="S2149">
        <v>0</v>
      </c>
    </row>
    <row r="2150" spans="1:19">
      <c r="A2150">
        <v>19</v>
      </c>
      <c r="B2150" t="s">
        <v>517</v>
      </c>
      <c r="C2150" t="s">
        <v>149</v>
      </c>
      <c r="D2150" t="s">
        <v>113</v>
      </c>
      <c r="E2150" t="s">
        <v>481</v>
      </c>
      <c r="F2150" t="s">
        <v>518</v>
      </c>
      <c r="G2150">
        <v>4</v>
      </c>
      <c r="H2150" t="s">
        <v>137</v>
      </c>
      <c r="I2150">
        <v>1</v>
      </c>
      <c r="J2150">
        <v>0</v>
      </c>
      <c r="L2150" s="1015">
        <v>0</v>
      </c>
      <c r="N2150">
        <v>0</v>
      </c>
      <c r="O2150">
        <v>0</v>
      </c>
      <c r="P2150" t="e">
        <v>#DIV/0!</v>
      </c>
      <c r="R2150">
        <v>0</v>
      </c>
      <c r="S2150">
        <v>0</v>
      </c>
    </row>
    <row r="2151" spans="1:19">
      <c r="A2151">
        <v>20</v>
      </c>
      <c r="B2151" t="s">
        <v>519</v>
      </c>
      <c r="C2151" t="s">
        <v>149</v>
      </c>
      <c r="D2151" t="s">
        <v>113</v>
      </c>
      <c r="E2151" t="s">
        <v>481</v>
      </c>
      <c r="F2151" t="s">
        <v>520</v>
      </c>
      <c r="G2151">
        <v>4</v>
      </c>
      <c r="H2151" t="s">
        <v>137</v>
      </c>
      <c r="I2151">
        <v>3</v>
      </c>
      <c r="J2151">
        <v>0</v>
      </c>
      <c r="L2151" s="1015">
        <v>0</v>
      </c>
      <c r="N2151">
        <v>0</v>
      </c>
      <c r="O2151">
        <v>0</v>
      </c>
      <c r="P2151" t="e">
        <v>#DIV/0!</v>
      </c>
      <c r="R2151">
        <v>0</v>
      </c>
      <c r="S2151">
        <v>0</v>
      </c>
    </row>
    <row r="2152" spans="1:19">
      <c r="A2152">
        <v>21</v>
      </c>
      <c r="B2152" t="s">
        <v>521</v>
      </c>
      <c r="C2152" t="s">
        <v>149</v>
      </c>
      <c r="D2152" t="s">
        <v>113</v>
      </c>
      <c r="E2152" t="s">
        <v>481</v>
      </c>
      <c r="F2152" t="s">
        <v>522</v>
      </c>
      <c r="G2152">
        <v>4</v>
      </c>
      <c r="H2152" t="s">
        <v>137</v>
      </c>
      <c r="I2152">
        <v>5</v>
      </c>
      <c r="J2152">
        <v>1</v>
      </c>
      <c r="L2152" s="1015">
        <v>0.2</v>
      </c>
      <c r="N2152">
        <v>0</v>
      </c>
      <c r="O2152">
        <v>0</v>
      </c>
      <c r="P2152" t="e">
        <v>#DIV/0!</v>
      </c>
      <c r="R2152">
        <v>0</v>
      </c>
      <c r="S2152">
        <v>0</v>
      </c>
    </row>
    <row r="2153" spans="1:19">
      <c r="A2153">
        <v>22</v>
      </c>
      <c r="B2153" t="s">
        <v>523</v>
      </c>
      <c r="C2153" t="s">
        <v>149</v>
      </c>
      <c r="D2153" t="s">
        <v>113</v>
      </c>
      <c r="E2153" t="s">
        <v>481</v>
      </c>
      <c r="F2153" t="s">
        <v>524</v>
      </c>
      <c r="G2153">
        <v>4</v>
      </c>
      <c r="H2153" t="s">
        <v>137</v>
      </c>
      <c r="I2153">
        <v>4</v>
      </c>
      <c r="J2153">
        <v>0</v>
      </c>
      <c r="L2153" s="1015">
        <v>0</v>
      </c>
      <c r="N2153">
        <v>0</v>
      </c>
      <c r="O2153">
        <v>0</v>
      </c>
      <c r="P2153" t="e">
        <v>#DIV/0!</v>
      </c>
      <c r="R2153">
        <v>0</v>
      </c>
      <c r="S2153">
        <v>0</v>
      </c>
    </row>
    <row r="2154" spans="1:19">
      <c r="A2154">
        <v>23</v>
      </c>
      <c r="B2154" t="s">
        <v>525</v>
      </c>
      <c r="C2154" t="s">
        <v>149</v>
      </c>
      <c r="D2154" t="s">
        <v>113</v>
      </c>
      <c r="E2154" t="s">
        <v>481</v>
      </c>
      <c r="F2154" t="s">
        <v>526</v>
      </c>
      <c r="G2154">
        <v>4</v>
      </c>
      <c r="H2154" t="s">
        <v>137</v>
      </c>
      <c r="I2154">
        <v>3</v>
      </c>
      <c r="J2154">
        <v>1</v>
      </c>
      <c r="L2154" s="1015">
        <v>0.33333333333333331</v>
      </c>
      <c r="N2154">
        <v>0</v>
      </c>
      <c r="O2154">
        <v>0</v>
      </c>
      <c r="P2154" t="e">
        <v>#DIV/0!</v>
      </c>
      <c r="R2154">
        <v>0</v>
      </c>
      <c r="S2154">
        <v>0</v>
      </c>
    </row>
    <row r="2155" spans="1:19">
      <c r="A2155">
        <v>24</v>
      </c>
      <c r="B2155" t="s">
        <v>527</v>
      </c>
      <c r="C2155" t="s">
        <v>149</v>
      </c>
      <c r="D2155" t="s">
        <v>113</v>
      </c>
      <c r="E2155" t="s">
        <v>481</v>
      </c>
      <c r="F2155" t="s">
        <v>528</v>
      </c>
      <c r="G2155">
        <v>4</v>
      </c>
      <c r="H2155" t="s">
        <v>137</v>
      </c>
      <c r="I2155">
        <v>3</v>
      </c>
      <c r="J2155">
        <v>2</v>
      </c>
      <c r="L2155" s="1015">
        <v>0.66666666666666663</v>
      </c>
      <c r="N2155">
        <v>1</v>
      </c>
      <c r="O2155">
        <v>0</v>
      </c>
      <c r="P2155">
        <v>0</v>
      </c>
      <c r="R2155">
        <v>-1</v>
      </c>
      <c r="S2155">
        <v>-1</v>
      </c>
    </row>
    <row r="2156" spans="1:19">
      <c r="A2156">
        <v>25</v>
      </c>
      <c r="B2156" t="s">
        <v>529</v>
      </c>
      <c r="C2156" t="s">
        <v>149</v>
      </c>
      <c r="D2156" t="s">
        <v>113</v>
      </c>
      <c r="E2156" t="s">
        <v>481</v>
      </c>
      <c r="F2156" t="s">
        <v>530</v>
      </c>
      <c r="G2156">
        <v>4</v>
      </c>
      <c r="H2156" t="s">
        <v>137</v>
      </c>
      <c r="I2156">
        <v>1</v>
      </c>
      <c r="J2156">
        <v>0</v>
      </c>
      <c r="L2156" s="1015">
        <v>0</v>
      </c>
      <c r="N2156">
        <v>0</v>
      </c>
      <c r="O2156">
        <v>0</v>
      </c>
      <c r="P2156" t="e">
        <v>#DIV/0!</v>
      </c>
      <c r="R2156">
        <v>0</v>
      </c>
      <c r="S2156">
        <v>0</v>
      </c>
    </row>
    <row r="2157" spans="1:19">
      <c r="A2157">
        <v>26</v>
      </c>
      <c r="B2157" t="s">
        <v>531</v>
      </c>
      <c r="C2157" t="s">
        <v>149</v>
      </c>
      <c r="D2157" t="s">
        <v>113</v>
      </c>
      <c r="E2157" t="s">
        <v>481</v>
      </c>
      <c r="F2157" t="s">
        <v>532</v>
      </c>
      <c r="G2157">
        <v>4</v>
      </c>
      <c r="H2157" t="s">
        <v>137</v>
      </c>
      <c r="I2157">
        <v>14</v>
      </c>
      <c r="J2157">
        <v>4</v>
      </c>
      <c r="L2157" s="1015">
        <v>0.2857142857142857</v>
      </c>
      <c r="N2157">
        <v>1</v>
      </c>
      <c r="O2157">
        <v>0</v>
      </c>
      <c r="P2157">
        <v>0</v>
      </c>
      <c r="R2157">
        <v>-1</v>
      </c>
      <c r="S2157">
        <v>-1</v>
      </c>
    </row>
    <row r="2158" spans="1:19">
      <c r="A2158">
        <v>1</v>
      </c>
      <c r="B2158" t="s">
        <v>480</v>
      </c>
      <c r="C2158" t="s">
        <v>149</v>
      </c>
      <c r="D2158" t="s">
        <v>113</v>
      </c>
      <c r="E2158" t="s">
        <v>481</v>
      </c>
      <c r="F2158" t="s">
        <v>482</v>
      </c>
      <c r="G2158">
        <v>5</v>
      </c>
      <c r="H2158" t="s">
        <v>138</v>
      </c>
      <c r="I2158">
        <v>1</v>
      </c>
      <c r="J2158">
        <v>1</v>
      </c>
      <c r="L2158" s="1015">
        <v>1</v>
      </c>
      <c r="N2158">
        <v>0</v>
      </c>
      <c r="O2158">
        <v>0</v>
      </c>
      <c r="P2158" t="e">
        <v>#DIV/0!</v>
      </c>
      <c r="R2158">
        <v>0</v>
      </c>
      <c r="S2158">
        <v>0</v>
      </c>
    </row>
    <row r="2159" spans="1:19">
      <c r="A2159">
        <v>2</v>
      </c>
      <c r="B2159" t="s">
        <v>483</v>
      </c>
      <c r="C2159" t="s">
        <v>149</v>
      </c>
      <c r="D2159" t="s">
        <v>113</v>
      </c>
      <c r="E2159" t="s">
        <v>481</v>
      </c>
      <c r="F2159" t="s">
        <v>484</v>
      </c>
      <c r="G2159">
        <v>5</v>
      </c>
      <c r="H2159" t="s">
        <v>138</v>
      </c>
      <c r="I2159">
        <v>1</v>
      </c>
      <c r="J2159">
        <v>1</v>
      </c>
      <c r="L2159" s="1015">
        <v>1</v>
      </c>
      <c r="N2159">
        <v>0</v>
      </c>
      <c r="O2159">
        <v>0</v>
      </c>
      <c r="P2159" t="e">
        <v>#DIV/0!</v>
      </c>
      <c r="R2159">
        <v>-1</v>
      </c>
      <c r="S2159">
        <v>0</v>
      </c>
    </row>
    <row r="2160" spans="1:19">
      <c r="A2160">
        <v>3</v>
      </c>
      <c r="B2160" t="s">
        <v>485</v>
      </c>
      <c r="C2160" t="s">
        <v>149</v>
      </c>
      <c r="D2160" t="s">
        <v>113</v>
      </c>
      <c r="E2160" t="s">
        <v>481</v>
      </c>
      <c r="F2160" t="s">
        <v>486</v>
      </c>
      <c r="G2160">
        <v>5</v>
      </c>
      <c r="H2160" t="s">
        <v>138</v>
      </c>
      <c r="I2160">
        <v>3</v>
      </c>
      <c r="J2160">
        <v>1</v>
      </c>
      <c r="L2160" s="1015">
        <v>0.33333333333333331</v>
      </c>
      <c r="N2160">
        <v>0</v>
      </c>
      <c r="O2160">
        <v>0</v>
      </c>
      <c r="P2160" t="e">
        <v>#DIV/0!</v>
      </c>
      <c r="R2160">
        <v>0</v>
      </c>
      <c r="S2160">
        <v>0</v>
      </c>
    </row>
    <row r="2161" spans="1:19">
      <c r="A2161">
        <v>4</v>
      </c>
      <c r="B2161" t="s">
        <v>487</v>
      </c>
      <c r="C2161" t="s">
        <v>149</v>
      </c>
      <c r="D2161" t="s">
        <v>113</v>
      </c>
      <c r="E2161" t="s">
        <v>481</v>
      </c>
      <c r="F2161" t="s">
        <v>488</v>
      </c>
      <c r="G2161">
        <v>5</v>
      </c>
      <c r="H2161" t="s">
        <v>138</v>
      </c>
      <c r="I2161">
        <v>2</v>
      </c>
      <c r="J2161">
        <v>0</v>
      </c>
      <c r="L2161" s="1015">
        <v>0</v>
      </c>
      <c r="N2161">
        <v>0</v>
      </c>
      <c r="O2161">
        <v>0</v>
      </c>
      <c r="P2161" t="e">
        <v>#DIV/0!</v>
      </c>
      <c r="R2161">
        <v>0</v>
      </c>
      <c r="S2161">
        <v>0</v>
      </c>
    </row>
    <row r="2162" spans="1:19">
      <c r="A2162">
        <v>5</v>
      </c>
      <c r="B2162" t="s">
        <v>489</v>
      </c>
      <c r="C2162" t="s">
        <v>149</v>
      </c>
      <c r="D2162" t="s">
        <v>113</v>
      </c>
      <c r="E2162" t="s">
        <v>481</v>
      </c>
      <c r="F2162" t="s">
        <v>490</v>
      </c>
      <c r="G2162">
        <v>5</v>
      </c>
      <c r="H2162" t="s">
        <v>138</v>
      </c>
      <c r="I2162">
        <v>2</v>
      </c>
      <c r="J2162">
        <v>1</v>
      </c>
      <c r="L2162" s="1015">
        <v>0.5</v>
      </c>
      <c r="N2162">
        <v>1</v>
      </c>
      <c r="O2162">
        <v>0</v>
      </c>
      <c r="P2162">
        <v>0</v>
      </c>
      <c r="R2162">
        <v>-1</v>
      </c>
      <c r="S2162">
        <v>-1</v>
      </c>
    </row>
    <row r="2163" spans="1:19">
      <c r="A2163">
        <v>6</v>
      </c>
      <c r="B2163" t="s">
        <v>491</v>
      </c>
      <c r="C2163" t="s">
        <v>149</v>
      </c>
      <c r="D2163" t="s">
        <v>113</v>
      </c>
      <c r="E2163" t="s">
        <v>481</v>
      </c>
      <c r="F2163" t="s">
        <v>492</v>
      </c>
      <c r="G2163">
        <v>5</v>
      </c>
      <c r="H2163" t="s">
        <v>138</v>
      </c>
      <c r="I2163">
        <v>2</v>
      </c>
      <c r="J2163">
        <v>2</v>
      </c>
      <c r="L2163" s="1015">
        <v>1</v>
      </c>
      <c r="N2163">
        <v>1</v>
      </c>
      <c r="O2163">
        <v>0</v>
      </c>
      <c r="P2163">
        <v>0</v>
      </c>
      <c r="R2163">
        <v>-2</v>
      </c>
      <c r="S2163">
        <v>-1</v>
      </c>
    </row>
    <row r="2164" spans="1:19">
      <c r="A2164">
        <v>7</v>
      </c>
      <c r="B2164" t="s">
        <v>493</v>
      </c>
      <c r="C2164" t="s">
        <v>149</v>
      </c>
      <c r="D2164" t="s">
        <v>113</v>
      </c>
      <c r="E2164" t="s">
        <v>481</v>
      </c>
      <c r="F2164" t="s">
        <v>494</v>
      </c>
      <c r="G2164">
        <v>5</v>
      </c>
      <c r="H2164" t="s">
        <v>138</v>
      </c>
      <c r="I2164">
        <v>2</v>
      </c>
      <c r="J2164">
        <v>0</v>
      </c>
      <c r="L2164" s="1015">
        <v>0</v>
      </c>
      <c r="N2164">
        <v>0</v>
      </c>
      <c r="O2164">
        <v>0</v>
      </c>
      <c r="P2164" t="e">
        <v>#DIV/0!</v>
      </c>
      <c r="R2164">
        <v>0</v>
      </c>
      <c r="S2164">
        <v>0</v>
      </c>
    </row>
    <row r="2165" spans="1:19">
      <c r="A2165">
        <v>8</v>
      </c>
      <c r="B2165" t="s">
        <v>495</v>
      </c>
      <c r="C2165" t="s">
        <v>149</v>
      </c>
      <c r="D2165" t="s">
        <v>113</v>
      </c>
      <c r="E2165" t="s">
        <v>481</v>
      </c>
      <c r="F2165" t="s">
        <v>496</v>
      </c>
      <c r="G2165">
        <v>5</v>
      </c>
      <c r="H2165" t="s">
        <v>138</v>
      </c>
      <c r="I2165">
        <v>2</v>
      </c>
      <c r="J2165">
        <v>1</v>
      </c>
      <c r="L2165" s="1015">
        <v>0.5</v>
      </c>
      <c r="N2165">
        <v>0</v>
      </c>
      <c r="O2165">
        <v>0</v>
      </c>
      <c r="P2165" t="e">
        <v>#DIV/0!</v>
      </c>
      <c r="R2165">
        <v>0</v>
      </c>
      <c r="S2165">
        <v>0</v>
      </c>
    </row>
    <row r="2166" spans="1:19">
      <c r="A2166">
        <v>9</v>
      </c>
      <c r="B2166" t="s">
        <v>497</v>
      </c>
      <c r="C2166" t="s">
        <v>149</v>
      </c>
      <c r="D2166" t="s">
        <v>113</v>
      </c>
      <c r="E2166" t="s">
        <v>481</v>
      </c>
      <c r="F2166" t="s">
        <v>498</v>
      </c>
      <c r="G2166">
        <v>5</v>
      </c>
      <c r="H2166" t="s">
        <v>138</v>
      </c>
      <c r="I2166">
        <v>2</v>
      </c>
      <c r="J2166">
        <v>0</v>
      </c>
      <c r="L2166" s="1015">
        <v>0</v>
      </c>
      <c r="N2166">
        <v>0</v>
      </c>
      <c r="O2166">
        <v>0</v>
      </c>
      <c r="P2166" t="e">
        <v>#DIV/0!</v>
      </c>
      <c r="R2166">
        <v>0</v>
      </c>
      <c r="S2166">
        <v>0</v>
      </c>
    </row>
    <row r="2167" spans="1:19">
      <c r="A2167">
        <v>10</v>
      </c>
      <c r="B2167" t="s">
        <v>499</v>
      </c>
      <c r="C2167" t="s">
        <v>149</v>
      </c>
      <c r="D2167" t="s">
        <v>113</v>
      </c>
      <c r="E2167" t="s">
        <v>481</v>
      </c>
      <c r="F2167" t="s">
        <v>500</v>
      </c>
      <c r="G2167">
        <v>5</v>
      </c>
      <c r="H2167" t="s">
        <v>138</v>
      </c>
      <c r="I2167">
        <v>2</v>
      </c>
      <c r="J2167">
        <v>0</v>
      </c>
      <c r="L2167" s="1015">
        <v>0</v>
      </c>
      <c r="N2167">
        <v>0</v>
      </c>
      <c r="O2167">
        <v>0</v>
      </c>
      <c r="P2167" t="e">
        <v>#DIV/0!</v>
      </c>
      <c r="R2167">
        <v>0</v>
      </c>
      <c r="S2167">
        <v>0</v>
      </c>
    </row>
    <row r="2168" spans="1:19">
      <c r="A2168">
        <v>11</v>
      </c>
      <c r="B2168" t="s">
        <v>501</v>
      </c>
      <c r="C2168" t="s">
        <v>149</v>
      </c>
      <c r="D2168" t="s">
        <v>113</v>
      </c>
      <c r="E2168" t="s">
        <v>481</v>
      </c>
      <c r="F2168" t="s">
        <v>502</v>
      </c>
      <c r="G2168">
        <v>5</v>
      </c>
      <c r="H2168" t="s">
        <v>138</v>
      </c>
      <c r="I2168">
        <v>2</v>
      </c>
      <c r="J2168">
        <v>1</v>
      </c>
      <c r="L2168" s="1015">
        <v>0.5</v>
      </c>
      <c r="N2168">
        <v>0</v>
      </c>
      <c r="O2168">
        <v>0</v>
      </c>
      <c r="P2168" t="e">
        <v>#DIV/0!</v>
      </c>
      <c r="R2168">
        <v>0</v>
      </c>
      <c r="S2168">
        <v>0</v>
      </c>
    </row>
    <row r="2169" spans="1:19">
      <c r="A2169">
        <v>12</v>
      </c>
      <c r="B2169" t="s">
        <v>503</v>
      </c>
      <c r="C2169" t="s">
        <v>149</v>
      </c>
      <c r="D2169" t="s">
        <v>113</v>
      </c>
      <c r="E2169" t="s">
        <v>481</v>
      </c>
      <c r="F2169" t="s">
        <v>504</v>
      </c>
      <c r="G2169">
        <v>5</v>
      </c>
      <c r="H2169" t="s">
        <v>138</v>
      </c>
      <c r="I2169">
        <v>6</v>
      </c>
      <c r="J2169">
        <v>3</v>
      </c>
      <c r="L2169" s="1015">
        <v>0.5</v>
      </c>
      <c r="N2169">
        <v>1</v>
      </c>
      <c r="O2169">
        <v>0</v>
      </c>
      <c r="P2169">
        <v>0</v>
      </c>
      <c r="R2169">
        <v>-1</v>
      </c>
      <c r="S2169">
        <v>-1</v>
      </c>
    </row>
    <row r="2170" spans="1:19">
      <c r="A2170">
        <v>13</v>
      </c>
      <c r="B2170" t="s">
        <v>505</v>
      </c>
      <c r="C2170" t="s">
        <v>149</v>
      </c>
      <c r="D2170" t="s">
        <v>113</v>
      </c>
      <c r="E2170" t="s">
        <v>481</v>
      </c>
      <c r="F2170" t="s">
        <v>506</v>
      </c>
      <c r="G2170">
        <v>5</v>
      </c>
      <c r="H2170" t="s">
        <v>138</v>
      </c>
      <c r="I2170">
        <v>12</v>
      </c>
      <c r="J2170">
        <v>5</v>
      </c>
      <c r="L2170" s="1015">
        <v>0.41666666666666669</v>
      </c>
      <c r="N2170">
        <v>1</v>
      </c>
      <c r="O2170">
        <v>0</v>
      </c>
      <c r="P2170">
        <v>0</v>
      </c>
      <c r="R2170">
        <v>-2</v>
      </c>
      <c r="S2170">
        <v>-1</v>
      </c>
    </row>
    <row r="2171" spans="1:19">
      <c r="A2171">
        <v>14</v>
      </c>
      <c r="B2171" t="s">
        <v>507</v>
      </c>
      <c r="C2171" t="s">
        <v>149</v>
      </c>
      <c r="D2171" t="s">
        <v>113</v>
      </c>
      <c r="E2171" t="s">
        <v>481</v>
      </c>
      <c r="F2171" t="s">
        <v>508</v>
      </c>
      <c r="G2171">
        <v>5</v>
      </c>
      <c r="H2171" t="s">
        <v>138</v>
      </c>
      <c r="I2171">
        <v>2</v>
      </c>
      <c r="J2171">
        <v>1</v>
      </c>
      <c r="L2171" s="1015">
        <v>0.5</v>
      </c>
      <c r="N2171">
        <v>0</v>
      </c>
      <c r="O2171">
        <v>0</v>
      </c>
      <c r="P2171" t="e">
        <v>#DIV/0!</v>
      </c>
      <c r="R2171">
        <v>0</v>
      </c>
      <c r="S2171">
        <v>0</v>
      </c>
    </row>
    <row r="2172" spans="1:19">
      <c r="A2172">
        <v>15</v>
      </c>
      <c r="B2172" t="s">
        <v>509</v>
      </c>
      <c r="C2172" t="s">
        <v>149</v>
      </c>
      <c r="D2172" t="s">
        <v>113</v>
      </c>
      <c r="E2172" t="s">
        <v>481</v>
      </c>
      <c r="F2172" t="s">
        <v>510</v>
      </c>
      <c r="G2172">
        <v>5</v>
      </c>
      <c r="H2172" t="s">
        <v>138</v>
      </c>
      <c r="I2172">
        <v>2</v>
      </c>
      <c r="J2172">
        <v>1</v>
      </c>
      <c r="L2172" s="1015">
        <v>0.5</v>
      </c>
      <c r="N2172">
        <v>0</v>
      </c>
      <c r="O2172">
        <v>0</v>
      </c>
      <c r="P2172" t="e">
        <v>#DIV/0!</v>
      </c>
      <c r="R2172">
        <v>0</v>
      </c>
      <c r="S2172">
        <v>0</v>
      </c>
    </row>
    <row r="2173" spans="1:19">
      <c r="A2173">
        <v>16</v>
      </c>
      <c r="B2173" t="s">
        <v>511</v>
      </c>
      <c r="C2173" t="s">
        <v>149</v>
      </c>
      <c r="D2173" t="s">
        <v>113</v>
      </c>
      <c r="E2173" t="s">
        <v>481</v>
      </c>
      <c r="F2173" t="s">
        <v>512</v>
      </c>
      <c r="G2173">
        <v>5</v>
      </c>
      <c r="H2173" t="s">
        <v>138</v>
      </c>
      <c r="I2173">
        <v>2</v>
      </c>
      <c r="J2173">
        <v>1</v>
      </c>
      <c r="L2173" s="1015">
        <v>0.5</v>
      </c>
      <c r="N2173">
        <v>0</v>
      </c>
      <c r="O2173">
        <v>0</v>
      </c>
      <c r="P2173" t="e">
        <v>#DIV/0!</v>
      </c>
      <c r="R2173">
        <v>-1</v>
      </c>
      <c r="S2173">
        <v>0</v>
      </c>
    </row>
    <row r="2174" spans="1:19">
      <c r="A2174">
        <v>17</v>
      </c>
      <c r="B2174" t="s">
        <v>513</v>
      </c>
      <c r="C2174" t="s">
        <v>149</v>
      </c>
      <c r="D2174" t="s">
        <v>113</v>
      </c>
      <c r="E2174" t="s">
        <v>481</v>
      </c>
      <c r="F2174" t="s">
        <v>514</v>
      </c>
      <c r="G2174">
        <v>5</v>
      </c>
      <c r="H2174" t="s">
        <v>138</v>
      </c>
      <c r="I2174">
        <v>1</v>
      </c>
      <c r="J2174">
        <v>1</v>
      </c>
      <c r="L2174" s="1015">
        <v>1</v>
      </c>
      <c r="N2174">
        <v>0</v>
      </c>
      <c r="O2174">
        <v>0</v>
      </c>
      <c r="P2174" t="e">
        <v>#DIV/0!</v>
      </c>
      <c r="R2174">
        <v>-1</v>
      </c>
      <c r="S2174">
        <v>0</v>
      </c>
    </row>
    <row r="2175" spans="1:19">
      <c r="A2175">
        <v>18</v>
      </c>
      <c r="B2175" t="s">
        <v>515</v>
      </c>
      <c r="C2175" t="s">
        <v>149</v>
      </c>
      <c r="D2175" t="s">
        <v>113</v>
      </c>
      <c r="E2175" t="s">
        <v>481</v>
      </c>
      <c r="F2175" t="s">
        <v>516</v>
      </c>
      <c r="G2175">
        <v>5</v>
      </c>
      <c r="H2175" t="s">
        <v>138</v>
      </c>
      <c r="I2175">
        <v>1</v>
      </c>
      <c r="J2175">
        <v>1</v>
      </c>
      <c r="L2175" s="1015">
        <v>1</v>
      </c>
      <c r="N2175">
        <v>0</v>
      </c>
      <c r="O2175">
        <v>0</v>
      </c>
      <c r="P2175" t="e">
        <v>#DIV/0!</v>
      </c>
      <c r="R2175">
        <v>0</v>
      </c>
      <c r="S2175">
        <v>0</v>
      </c>
    </row>
    <row r="2176" spans="1:19">
      <c r="A2176">
        <v>19</v>
      </c>
      <c r="B2176" t="s">
        <v>517</v>
      </c>
      <c r="C2176" t="s">
        <v>149</v>
      </c>
      <c r="D2176" t="s">
        <v>113</v>
      </c>
      <c r="E2176" t="s">
        <v>481</v>
      </c>
      <c r="F2176" t="s">
        <v>518</v>
      </c>
      <c r="G2176">
        <v>5</v>
      </c>
      <c r="H2176" t="s">
        <v>138</v>
      </c>
      <c r="I2176">
        <v>1</v>
      </c>
      <c r="J2176">
        <v>0</v>
      </c>
      <c r="L2176" s="1015">
        <v>0</v>
      </c>
      <c r="N2176">
        <v>0</v>
      </c>
      <c r="O2176">
        <v>0</v>
      </c>
      <c r="P2176" t="e">
        <v>#DIV/0!</v>
      </c>
      <c r="R2176">
        <v>0</v>
      </c>
      <c r="S2176">
        <v>0</v>
      </c>
    </row>
    <row r="2177" spans="1:19">
      <c r="A2177">
        <v>20</v>
      </c>
      <c r="B2177" t="s">
        <v>519</v>
      </c>
      <c r="C2177" t="s">
        <v>149</v>
      </c>
      <c r="D2177" t="s">
        <v>113</v>
      </c>
      <c r="E2177" t="s">
        <v>481</v>
      </c>
      <c r="F2177" t="s">
        <v>520</v>
      </c>
      <c r="G2177">
        <v>5</v>
      </c>
      <c r="H2177" t="s">
        <v>138</v>
      </c>
      <c r="I2177">
        <v>3</v>
      </c>
      <c r="J2177">
        <v>0</v>
      </c>
      <c r="L2177" s="1015">
        <v>0</v>
      </c>
      <c r="N2177">
        <v>0</v>
      </c>
      <c r="O2177">
        <v>0</v>
      </c>
      <c r="P2177" t="e">
        <v>#DIV/0!</v>
      </c>
      <c r="R2177">
        <v>0</v>
      </c>
      <c r="S2177">
        <v>0</v>
      </c>
    </row>
    <row r="2178" spans="1:19">
      <c r="A2178">
        <v>21</v>
      </c>
      <c r="B2178" t="s">
        <v>521</v>
      </c>
      <c r="C2178" t="s">
        <v>149</v>
      </c>
      <c r="D2178" t="s">
        <v>113</v>
      </c>
      <c r="E2178" t="s">
        <v>481</v>
      </c>
      <c r="F2178" t="s">
        <v>522</v>
      </c>
      <c r="G2178">
        <v>5</v>
      </c>
      <c r="H2178" t="s">
        <v>138</v>
      </c>
      <c r="I2178">
        <v>5</v>
      </c>
      <c r="J2178">
        <v>2</v>
      </c>
      <c r="L2178" s="1015">
        <v>0.4</v>
      </c>
      <c r="N2178">
        <v>1</v>
      </c>
      <c r="O2178">
        <v>0</v>
      </c>
      <c r="P2178">
        <v>0</v>
      </c>
      <c r="R2178">
        <v>-1</v>
      </c>
      <c r="S2178">
        <v>-1</v>
      </c>
    </row>
    <row r="2179" spans="1:19">
      <c r="A2179">
        <v>22</v>
      </c>
      <c r="B2179" t="s">
        <v>523</v>
      </c>
      <c r="C2179" t="s">
        <v>149</v>
      </c>
      <c r="D2179" t="s">
        <v>113</v>
      </c>
      <c r="E2179" t="s">
        <v>481</v>
      </c>
      <c r="F2179" t="s">
        <v>524</v>
      </c>
      <c r="G2179">
        <v>5</v>
      </c>
      <c r="H2179" t="s">
        <v>138</v>
      </c>
      <c r="I2179">
        <v>4</v>
      </c>
      <c r="J2179">
        <v>0</v>
      </c>
      <c r="L2179" s="1015">
        <v>0</v>
      </c>
      <c r="N2179">
        <v>0</v>
      </c>
      <c r="O2179">
        <v>0</v>
      </c>
      <c r="P2179" t="e">
        <v>#DIV/0!</v>
      </c>
      <c r="R2179">
        <v>0</v>
      </c>
      <c r="S2179">
        <v>0</v>
      </c>
    </row>
    <row r="2180" spans="1:19">
      <c r="A2180">
        <v>23</v>
      </c>
      <c r="B2180" t="s">
        <v>525</v>
      </c>
      <c r="C2180" t="s">
        <v>149</v>
      </c>
      <c r="D2180" t="s">
        <v>113</v>
      </c>
      <c r="E2180" t="s">
        <v>481</v>
      </c>
      <c r="F2180" t="s">
        <v>526</v>
      </c>
      <c r="G2180">
        <v>5</v>
      </c>
      <c r="H2180" t="s">
        <v>138</v>
      </c>
      <c r="I2180">
        <v>3</v>
      </c>
      <c r="J2180">
        <v>2</v>
      </c>
      <c r="L2180" s="1015">
        <v>0.66666666666666663</v>
      </c>
      <c r="N2180">
        <v>1</v>
      </c>
      <c r="O2180">
        <v>0</v>
      </c>
      <c r="P2180">
        <v>0</v>
      </c>
      <c r="R2180">
        <v>-1</v>
      </c>
      <c r="S2180">
        <v>-1</v>
      </c>
    </row>
    <row r="2181" spans="1:19">
      <c r="A2181">
        <v>24</v>
      </c>
      <c r="B2181" t="s">
        <v>527</v>
      </c>
      <c r="C2181" t="s">
        <v>149</v>
      </c>
      <c r="D2181" t="s">
        <v>113</v>
      </c>
      <c r="E2181" t="s">
        <v>481</v>
      </c>
      <c r="F2181" t="s">
        <v>528</v>
      </c>
      <c r="G2181">
        <v>5</v>
      </c>
      <c r="H2181" t="s">
        <v>138</v>
      </c>
      <c r="I2181">
        <v>3</v>
      </c>
      <c r="J2181">
        <v>2</v>
      </c>
      <c r="L2181" s="1015">
        <v>0.66666666666666663</v>
      </c>
      <c r="N2181">
        <v>0</v>
      </c>
      <c r="O2181">
        <v>0</v>
      </c>
      <c r="P2181" t="e">
        <v>#DIV/0!</v>
      </c>
      <c r="R2181">
        <v>-1</v>
      </c>
      <c r="S2181">
        <v>0</v>
      </c>
    </row>
    <row r="2182" spans="1:19">
      <c r="A2182">
        <v>25</v>
      </c>
      <c r="B2182" t="s">
        <v>529</v>
      </c>
      <c r="C2182" t="s">
        <v>149</v>
      </c>
      <c r="D2182" t="s">
        <v>113</v>
      </c>
      <c r="E2182" t="s">
        <v>481</v>
      </c>
      <c r="F2182" t="s">
        <v>530</v>
      </c>
      <c r="G2182">
        <v>5</v>
      </c>
      <c r="H2182" t="s">
        <v>138</v>
      </c>
      <c r="I2182">
        <v>1</v>
      </c>
      <c r="J2182">
        <v>0</v>
      </c>
      <c r="L2182" s="1015">
        <v>0</v>
      </c>
      <c r="N2182">
        <v>0</v>
      </c>
      <c r="O2182">
        <v>0</v>
      </c>
      <c r="P2182" t="e">
        <v>#DIV/0!</v>
      </c>
      <c r="R2182">
        <v>0</v>
      </c>
      <c r="S2182">
        <v>0</v>
      </c>
    </row>
    <row r="2183" spans="1:19">
      <c r="A2183">
        <v>26</v>
      </c>
      <c r="B2183" t="s">
        <v>531</v>
      </c>
      <c r="C2183" t="s">
        <v>149</v>
      </c>
      <c r="D2183" t="s">
        <v>113</v>
      </c>
      <c r="E2183" t="s">
        <v>481</v>
      </c>
      <c r="F2183" t="s">
        <v>532</v>
      </c>
      <c r="G2183">
        <v>5</v>
      </c>
      <c r="H2183" t="s">
        <v>138</v>
      </c>
      <c r="I2183">
        <v>14</v>
      </c>
      <c r="J2183">
        <v>4</v>
      </c>
      <c r="L2183" s="1015">
        <v>0.2857142857142857</v>
      </c>
      <c r="N2183">
        <v>0</v>
      </c>
      <c r="O2183">
        <v>0</v>
      </c>
      <c r="P2183" t="e">
        <v>#DIV/0!</v>
      </c>
      <c r="R2183">
        <v>-1</v>
      </c>
      <c r="S2183">
        <v>0</v>
      </c>
    </row>
    <row r="2184" spans="1:19">
      <c r="A2184">
        <v>1</v>
      </c>
      <c r="B2184" t="s">
        <v>480</v>
      </c>
      <c r="C2184" t="s">
        <v>149</v>
      </c>
      <c r="D2184" t="s">
        <v>113</v>
      </c>
      <c r="E2184" t="s">
        <v>481</v>
      </c>
      <c r="F2184" t="s">
        <v>482</v>
      </c>
      <c r="G2184">
        <v>6</v>
      </c>
      <c r="H2184" t="s">
        <v>139</v>
      </c>
      <c r="I2184">
        <v>1</v>
      </c>
      <c r="J2184">
        <v>1</v>
      </c>
      <c r="L2184" s="1015">
        <v>1</v>
      </c>
      <c r="N2184">
        <v>0</v>
      </c>
      <c r="O2184">
        <v>0</v>
      </c>
      <c r="P2184" t="e">
        <v>#DIV/0!</v>
      </c>
      <c r="R2184">
        <v>0</v>
      </c>
      <c r="S2184">
        <v>0</v>
      </c>
    </row>
    <row r="2185" spans="1:19">
      <c r="A2185">
        <v>2</v>
      </c>
      <c r="B2185" t="s">
        <v>483</v>
      </c>
      <c r="C2185" t="s">
        <v>149</v>
      </c>
      <c r="D2185" t="s">
        <v>113</v>
      </c>
      <c r="E2185" t="s">
        <v>481</v>
      </c>
      <c r="F2185" t="s">
        <v>484</v>
      </c>
      <c r="G2185">
        <v>6</v>
      </c>
      <c r="H2185" t="s">
        <v>139</v>
      </c>
      <c r="I2185">
        <v>1</v>
      </c>
      <c r="J2185">
        <v>1</v>
      </c>
      <c r="L2185" s="1015">
        <v>1</v>
      </c>
      <c r="N2185">
        <v>0</v>
      </c>
      <c r="O2185">
        <v>0</v>
      </c>
      <c r="P2185" t="e">
        <v>#DIV/0!</v>
      </c>
      <c r="R2185">
        <v>-1</v>
      </c>
      <c r="S2185">
        <v>0</v>
      </c>
    </row>
    <row r="2186" spans="1:19">
      <c r="A2186">
        <v>3</v>
      </c>
      <c r="B2186" t="s">
        <v>485</v>
      </c>
      <c r="C2186" t="s">
        <v>149</v>
      </c>
      <c r="D2186" t="s">
        <v>113</v>
      </c>
      <c r="E2186" t="s">
        <v>481</v>
      </c>
      <c r="F2186" t="s">
        <v>486</v>
      </c>
      <c r="G2186">
        <v>6</v>
      </c>
      <c r="H2186" t="s">
        <v>139</v>
      </c>
      <c r="I2186">
        <v>3</v>
      </c>
      <c r="J2186">
        <v>2</v>
      </c>
      <c r="L2186" s="1015">
        <v>0.66666666666666663</v>
      </c>
      <c r="N2186">
        <v>1</v>
      </c>
      <c r="O2186">
        <v>0</v>
      </c>
      <c r="P2186">
        <v>0</v>
      </c>
      <c r="R2186">
        <v>-1</v>
      </c>
      <c r="S2186">
        <v>-1</v>
      </c>
    </row>
    <row r="2187" spans="1:19">
      <c r="A2187">
        <v>4</v>
      </c>
      <c r="B2187" t="s">
        <v>487</v>
      </c>
      <c r="C2187" t="s">
        <v>149</v>
      </c>
      <c r="D2187" t="s">
        <v>113</v>
      </c>
      <c r="E2187" t="s">
        <v>481</v>
      </c>
      <c r="F2187" t="s">
        <v>488</v>
      </c>
      <c r="G2187">
        <v>6</v>
      </c>
      <c r="H2187" t="s">
        <v>139</v>
      </c>
      <c r="I2187">
        <v>2</v>
      </c>
      <c r="J2187">
        <v>1</v>
      </c>
      <c r="L2187" s="1015">
        <v>0.5</v>
      </c>
      <c r="N2187">
        <v>1</v>
      </c>
      <c r="O2187">
        <v>0</v>
      </c>
      <c r="P2187">
        <v>0</v>
      </c>
      <c r="R2187">
        <v>-1</v>
      </c>
      <c r="S2187">
        <v>-1</v>
      </c>
    </row>
    <row r="2188" spans="1:19">
      <c r="A2188">
        <v>5</v>
      </c>
      <c r="B2188" t="s">
        <v>489</v>
      </c>
      <c r="C2188" t="s">
        <v>149</v>
      </c>
      <c r="D2188" t="s">
        <v>113</v>
      </c>
      <c r="E2188" t="s">
        <v>481</v>
      </c>
      <c r="F2188" t="s">
        <v>490</v>
      </c>
      <c r="G2188">
        <v>6</v>
      </c>
      <c r="H2188" t="s">
        <v>139</v>
      </c>
      <c r="I2188">
        <v>2</v>
      </c>
      <c r="J2188">
        <v>1</v>
      </c>
      <c r="L2188" s="1015">
        <v>0.5</v>
      </c>
      <c r="N2188">
        <v>0</v>
      </c>
      <c r="O2188">
        <v>0</v>
      </c>
      <c r="P2188" t="e">
        <v>#DIV/0!</v>
      </c>
      <c r="R2188">
        <v>-1</v>
      </c>
      <c r="S2188">
        <v>0</v>
      </c>
    </row>
    <row r="2189" spans="1:19">
      <c r="A2189">
        <v>6</v>
      </c>
      <c r="B2189" t="s">
        <v>491</v>
      </c>
      <c r="C2189" t="s">
        <v>149</v>
      </c>
      <c r="D2189" t="s">
        <v>113</v>
      </c>
      <c r="E2189" t="s">
        <v>481</v>
      </c>
      <c r="F2189" t="s">
        <v>492</v>
      </c>
      <c r="G2189">
        <v>6</v>
      </c>
      <c r="H2189" t="s">
        <v>139</v>
      </c>
      <c r="I2189">
        <v>2</v>
      </c>
      <c r="J2189">
        <v>2</v>
      </c>
      <c r="L2189" s="1015">
        <v>1</v>
      </c>
      <c r="N2189">
        <v>0</v>
      </c>
      <c r="O2189">
        <v>0</v>
      </c>
      <c r="P2189" t="e">
        <v>#DIV/0!</v>
      </c>
      <c r="R2189">
        <v>-2</v>
      </c>
      <c r="S2189">
        <v>0</v>
      </c>
    </row>
    <row r="2190" spans="1:19">
      <c r="A2190">
        <v>7</v>
      </c>
      <c r="B2190" t="s">
        <v>493</v>
      </c>
      <c r="C2190" t="s">
        <v>149</v>
      </c>
      <c r="D2190" t="s">
        <v>113</v>
      </c>
      <c r="E2190" t="s">
        <v>481</v>
      </c>
      <c r="F2190" t="s">
        <v>494</v>
      </c>
      <c r="G2190">
        <v>6</v>
      </c>
      <c r="H2190" t="s">
        <v>139</v>
      </c>
      <c r="I2190">
        <v>2</v>
      </c>
      <c r="J2190">
        <v>1</v>
      </c>
      <c r="L2190" s="1015">
        <v>0.5</v>
      </c>
      <c r="N2190">
        <v>1</v>
      </c>
      <c r="O2190">
        <v>0</v>
      </c>
      <c r="P2190">
        <v>0</v>
      </c>
      <c r="R2190">
        <v>-1</v>
      </c>
      <c r="S2190">
        <v>-1</v>
      </c>
    </row>
    <row r="2191" spans="1:19">
      <c r="A2191">
        <v>8</v>
      </c>
      <c r="B2191" t="s">
        <v>495</v>
      </c>
      <c r="C2191" t="s">
        <v>149</v>
      </c>
      <c r="D2191" t="s">
        <v>113</v>
      </c>
      <c r="E2191" t="s">
        <v>481</v>
      </c>
      <c r="F2191" t="s">
        <v>496</v>
      </c>
      <c r="G2191">
        <v>6</v>
      </c>
      <c r="H2191" t="s">
        <v>139</v>
      </c>
      <c r="I2191">
        <v>2</v>
      </c>
      <c r="J2191">
        <v>1</v>
      </c>
      <c r="L2191" s="1015">
        <v>0.5</v>
      </c>
      <c r="N2191">
        <v>0</v>
      </c>
      <c r="O2191">
        <v>0</v>
      </c>
      <c r="P2191" t="e">
        <v>#DIV/0!</v>
      </c>
      <c r="R2191">
        <v>0</v>
      </c>
      <c r="S2191">
        <v>0</v>
      </c>
    </row>
    <row r="2192" spans="1:19">
      <c r="A2192">
        <v>9</v>
      </c>
      <c r="B2192" t="s">
        <v>497</v>
      </c>
      <c r="C2192" t="s">
        <v>149</v>
      </c>
      <c r="D2192" t="s">
        <v>113</v>
      </c>
      <c r="E2192" t="s">
        <v>481</v>
      </c>
      <c r="F2192" t="s">
        <v>498</v>
      </c>
      <c r="G2192">
        <v>6</v>
      </c>
      <c r="H2192" t="s">
        <v>139</v>
      </c>
      <c r="I2192">
        <v>2</v>
      </c>
      <c r="J2192">
        <v>0</v>
      </c>
      <c r="L2192" s="1015">
        <v>0</v>
      </c>
      <c r="N2192">
        <v>0</v>
      </c>
      <c r="O2192">
        <v>0</v>
      </c>
      <c r="P2192" t="e">
        <v>#DIV/0!</v>
      </c>
      <c r="R2192">
        <v>0</v>
      </c>
      <c r="S2192">
        <v>0</v>
      </c>
    </row>
    <row r="2193" spans="1:19">
      <c r="A2193">
        <v>10</v>
      </c>
      <c r="B2193" t="s">
        <v>499</v>
      </c>
      <c r="C2193" t="s">
        <v>149</v>
      </c>
      <c r="D2193" t="s">
        <v>113</v>
      </c>
      <c r="E2193" t="s">
        <v>481</v>
      </c>
      <c r="F2193" t="s">
        <v>500</v>
      </c>
      <c r="G2193">
        <v>6</v>
      </c>
      <c r="H2193" t="s">
        <v>139</v>
      </c>
      <c r="I2193">
        <v>2</v>
      </c>
      <c r="J2193">
        <v>0</v>
      </c>
      <c r="L2193" s="1015">
        <v>0</v>
      </c>
      <c r="N2193">
        <v>0</v>
      </c>
      <c r="O2193">
        <v>0</v>
      </c>
      <c r="P2193" t="e">
        <v>#DIV/0!</v>
      </c>
      <c r="R2193">
        <v>0</v>
      </c>
      <c r="S2193">
        <v>0</v>
      </c>
    </row>
    <row r="2194" spans="1:19">
      <c r="A2194">
        <v>11</v>
      </c>
      <c r="B2194" t="s">
        <v>501</v>
      </c>
      <c r="C2194" t="s">
        <v>149</v>
      </c>
      <c r="D2194" t="s">
        <v>113</v>
      </c>
      <c r="E2194" t="s">
        <v>481</v>
      </c>
      <c r="F2194" t="s">
        <v>502</v>
      </c>
      <c r="G2194">
        <v>6</v>
      </c>
      <c r="H2194" t="s">
        <v>139</v>
      </c>
      <c r="I2194">
        <v>2</v>
      </c>
      <c r="J2194">
        <v>2</v>
      </c>
      <c r="L2194" s="1015">
        <v>1</v>
      </c>
      <c r="N2194">
        <v>1</v>
      </c>
      <c r="O2194">
        <v>0</v>
      </c>
      <c r="P2194">
        <v>0</v>
      </c>
      <c r="R2194">
        <v>-1</v>
      </c>
      <c r="S2194">
        <v>-1</v>
      </c>
    </row>
    <row r="2195" spans="1:19">
      <c r="A2195">
        <v>12</v>
      </c>
      <c r="B2195" t="s">
        <v>503</v>
      </c>
      <c r="C2195" t="s">
        <v>149</v>
      </c>
      <c r="D2195" t="s">
        <v>113</v>
      </c>
      <c r="E2195" t="s">
        <v>481</v>
      </c>
      <c r="F2195" t="s">
        <v>504</v>
      </c>
      <c r="G2195">
        <v>6</v>
      </c>
      <c r="H2195" t="s">
        <v>139</v>
      </c>
      <c r="I2195">
        <v>6</v>
      </c>
      <c r="J2195">
        <v>3</v>
      </c>
      <c r="L2195" s="1015">
        <v>0.5</v>
      </c>
      <c r="N2195">
        <v>0</v>
      </c>
      <c r="O2195">
        <v>0</v>
      </c>
      <c r="P2195" t="e">
        <v>#DIV/0!</v>
      </c>
      <c r="R2195">
        <v>-1</v>
      </c>
      <c r="S2195">
        <v>0</v>
      </c>
    </row>
    <row r="2196" spans="1:19">
      <c r="A2196">
        <v>13</v>
      </c>
      <c r="B2196" t="s">
        <v>505</v>
      </c>
      <c r="C2196" t="s">
        <v>149</v>
      </c>
      <c r="D2196" t="s">
        <v>113</v>
      </c>
      <c r="E2196" t="s">
        <v>481</v>
      </c>
      <c r="F2196" t="s">
        <v>506</v>
      </c>
      <c r="G2196">
        <v>6</v>
      </c>
      <c r="H2196" t="s">
        <v>139</v>
      </c>
      <c r="I2196">
        <v>12</v>
      </c>
      <c r="J2196">
        <v>6</v>
      </c>
      <c r="L2196" s="1015">
        <v>0.5</v>
      </c>
      <c r="N2196">
        <v>1</v>
      </c>
      <c r="O2196">
        <v>0</v>
      </c>
      <c r="P2196">
        <v>0</v>
      </c>
      <c r="R2196">
        <v>-3</v>
      </c>
      <c r="S2196">
        <v>-1</v>
      </c>
    </row>
    <row r="2197" spans="1:19">
      <c r="A2197">
        <v>14</v>
      </c>
      <c r="B2197" t="s">
        <v>507</v>
      </c>
      <c r="C2197" t="s">
        <v>149</v>
      </c>
      <c r="D2197" t="s">
        <v>113</v>
      </c>
      <c r="E2197" t="s">
        <v>481</v>
      </c>
      <c r="F2197" t="s">
        <v>508</v>
      </c>
      <c r="G2197">
        <v>6</v>
      </c>
      <c r="H2197" t="s">
        <v>139</v>
      </c>
      <c r="I2197">
        <v>2</v>
      </c>
      <c r="J2197">
        <v>1</v>
      </c>
      <c r="L2197" s="1015">
        <v>0.5</v>
      </c>
      <c r="N2197">
        <v>0</v>
      </c>
      <c r="O2197">
        <v>0</v>
      </c>
      <c r="P2197" t="e">
        <v>#DIV/0!</v>
      </c>
      <c r="R2197">
        <v>0</v>
      </c>
      <c r="S2197">
        <v>0</v>
      </c>
    </row>
    <row r="2198" spans="1:19">
      <c r="A2198">
        <v>15</v>
      </c>
      <c r="B2198" t="s">
        <v>509</v>
      </c>
      <c r="C2198" t="s">
        <v>149</v>
      </c>
      <c r="D2198" t="s">
        <v>113</v>
      </c>
      <c r="E2198" t="s">
        <v>481</v>
      </c>
      <c r="F2198" t="s">
        <v>510</v>
      </c>
      <c r="G2198">
        <v>6</v>
      </c>
      <c r="H2198" t="s">
        <v>139</v>
      </c>
      <c r="I2198">
        <v>2</v>
      </c>
      <c r="J2198">
        <v>1</v>
      </c>
      <c r="L2198" s="1015">
        <v>0.5</v>
      </c>
      <c r="N2198">
        <v>0</v>
      </c>
      <c r="O2198">
        <v>0</v>
      </c>
      <c r="P2198" t="e">
        <v>#DIV/0!</v>
      </c>
      <c r="R2198">
        <v>0</v>
      </c>
      <c r="S2198">
        <v>0</v>
      </c>
    </row>
    <row r="2199" spans="1:19">
      <c r="A2199">
        <v>16</v>
      </c>
      <c r="B2199" t="s">
        <v>511</v>
      </c>
      <c r="C2199" t="s">
        <v>149</v>
      </c>
      <c r="D2199" t="s">
        <v>113</v>
      </c>
      <c r="E2199" t="s">
        <v>481</v>
      </c>
      <c r="F2199" t="s">
        <v>512</v>
      </c>
      <c r="G2199">
        <v>6</v>
      </c>
      <c r="H2199" t="s">
        <v>139</v>
      </c>
      <c r="I2199">
        <v>2</v>
      </c>
      <c r="J2199">
        <v>1</v>
      </c>
      <c r="L2199" s="1015">
        <v>0.5</v>
      </c>
      <c r="N2199">
        <v>0</v>
      </c>
      <c r="O2199">
        <v>0</v>
      </c>
      <c r="P2199" t="e">
        <v>#DIV/0!</v>
      </c>
      <c r="R2199">
        <v>-1</v>
      </c>
      <c r="S2199">
        <v>0</v>
      </c>
    </row>
    <row r="2200" spans="1:19">
      <c r="A2200">
        <v>17</v>
      </c>
      <c r="B2200" t="s">
        <v>513</v>
      </c>
      <c r="C2200" t="s">
        <v>149</v>
      </c>
      <c r="D2200" t="s">
        <v>113</v>
      </c>
      <c r="E2200" t="s">
        <v>481</v>
      </c>
      <c r="F2200" t="s">
        <v>514</v>
      </c>
      <c r="G2200">
        <v>6</v>
      </c>
      <c r="H2200" t="s">
        <v>139</v>
      </c>
      <c r="I2200">
        <v>1</v>
      </c>
      <c r="J2200">
        <v>1</v>
      </c>
      <c r="L2200" s="1015">
        <v>1</v>
      </c>
      <c r="N2200">
        <v>0</v>
      </c>
      <c r="O2200">
        <v>0</v>
      </c>
      <c r="P2200" t="e">
        <v>#DIV/0!</v>
      </c>
      <c r="R2200">
        <v>-1</v>
      </c>
      <c r="S2200">
        <v>0</v>
      </c>
    </row>
    <row r="2201" spans="1:19">
      <c r="A2201">
        <v>18</v>
      </c>
      <c r="B2201" t="s">
        <v>515</v>
      </c>
      <c r="C2201" t="s">
        <v>149</v>
      </c>
      <c r="D2201" t="s">
        <v>113</v>
      </c>
      <c r="E2201" t="s">
        <v>481</v>
      </c>
      <c r="F2201" t="s">
        <v>516</v>
      </c>
      <c r="G2201">
        <v>6</v>
      </c>
      <c r="H2201" t="s">
        <v>139</v>
      </c>
      <c r="I2201">
        <v>1</v>
      </c>
      <c r="J2201">
        <v>1</v>
      </c>
      <c r="L2201" s="1015">
        <v>1</v>
      </c>
      <c r="N2201">
        <v>0</v>
      </c>
      <c r="O2201">
        <v>0</v>
      </c>
      <c r="P2201" t="e">
        <v>#DIV/0!</v>
      </c>
      <c r="R2201">
        <v>0</v>
      </c>
      <c r="S2201">
        <v>0</v>
      </c>
    </row>
    <row r="2202" spans="1:19">
      <c r="A2202">
        <v>19</v>
      </c>
      <c r="B2202" t="s">
        <v>517</v>
      </c>
      <c r="C2202" t="s">
        <v>149</v>
      </c>
      <c r="D2202" t="s">
        <v>113</v>
      </c>
      <c r="E2202" t="s">
        <v>481</v>
      </c>
      <c r="F2202" t="s">
        <v>518</v>
      </c>
      <c r="G2202">
        <v>6</v>
      </c>
      <c r="H2202" t="s">
        <v>139</v>
      </c>
      <c r="I2202">
        <v>1</v>
      </c>
      <c r="J2202">
        <v>0</v>
      </c>
      <c r="L2202" s="1015">
        <v>0</v>
      </c>
      <c r="N2202">
        <v>0</v>
      </c>
      <c r="O2202">
        <v>0</v>
      </c>
      <c r="P2202" t="e">
        <v>#DIV/0!</v>
      </c>
      <c r="R2202">
        <v>0</v>
      </c>
      <c r="S2202">
        <v>0</v>
      </c>
    </row>
    <row r="2203" spans="1:19">
      <c r="A2203">
        <v>20</v>
      </c>
      <c r="B2203" t="s">
        <v>519</v>
      </c>
      <c r="C2203" t="s">
        <v>149</v>
      </c>
      <c r="D2203" t="s">
        <v>113</v>
      </c>
      <c r="E2203" t="s">
        <v>481</v>
      </c>
      <c r="F2203" t="s">
        <v>520</v>
      </c>
      <c r="G2203">
        <v>6</v>
      </c>
      <c r="H2203" t="s">
        <v>139</v>
      </c>
      <c r="I2203">
        <v>3</v>
      </c>
      <c r="J2203">
        <v>0</v>
      </c>
      <c r="L2203" s="1015">
        <v>0</v>
      </c>
      <c r="N2203">
        <v>0</v>
      </c>
      <c r="O2203">
        <v>0</v>
      </c>
      <c r="P2203" t="e">
        <v>#DIV/0!</v>
      </c>
      <c r="R2203">
        <v>0</v>
      </c>
      <c r="S2203">
        <v>0</v>
      </c>
    </row>
    <row r="2204" spans="1:19">
      <c r="A2204">
        <v>21</v>
      </c>
      <c r="B2204" t="s">
        <v>521</v>
      </c>
      <c r="C2204" t="s">
        <v>149</v>
      </c>
      <c r="D2204" t="s">
        <v>113</v>
      </c>
      <c r="E2204" t="s">
        <v>481</v>
      </c>
      <c r="F2204" t="s">
        <v>522</v>
      </c>
      <c r="G2204">
        <v>6</v>
      </c>
      <c r="H2204" t="s">
        <v>139</v>
      </c>
      <c r="I2204">
        <v>5</v>
      </c>
      <c r="J2204">
        <v>2</v>
      </c>
      <c r="L2204" s="1015">
        <v>0.4</v>
      </c>
      <c r="N2204">
        <v>0</v>
      </c>
      <c r="O2204">
        <v>0</v>
      </c>
      <c r="P2204" t="e">
        <v>#DIV/0!</v>
      </c>
      <c r="R2204">
        <v>-1</v>
      </c>
      <c r="S2204">
        <v>0</v>
      </c>
    </row>
    <row r="2205" spans="1:19">
      <c r="A2205">
        <v>22</v>
      </c>
      <c r="B2205" t="s">
        <v>523</v>
      </c>
      <c r="C2205" t="s">
        <v>149</v>
      </c>
      <c r="D2205" t="s">
        <v>113</v>
      </c>
      <c r="E2205" t="s">
        <v>481</v>
      </c>
      <c r="F2205" t="s">
        <v>524</v>
      </c>
      <c r="G2205">
        <v>6</v>
      </c>
      <c r="H2205" t="s">
        <v>139</v>
      </c>
      <c r="I2205">
        <v>4</v>
      </c>
      <c r="J2205">
        <v>1</v>
      </c>
      <c r="L2205" s="1015">
        <v>0.25</v>
      </c>
      <c r="N2205">
        <v>1</v>
      </c>
      <c r="O2205">
        <v>0</v>
      </c>
      <c r="P2205">
        <v>0</v>
      </c>
      <c r="R2205">
        <v>-1</v>
      </c>
      <c r="S2205">
        <v>-1</v>
      </c>
    </row>
    <row r="2206" spans="1:19">
      <c r="A2206">
        <v>23</v>
      </c>
      <c r="B2206" t="s">
        <v>525</v>
      </c>
      <c r="C2206" t="s">
        <v>149</v>
      </c>
      <c r="D2206" t="s">
        <v>113</v>
      </c>
      <c r="E2206" t="s">
        <v>481</v>
      </c>
      <c r="F2206" t="s">
        <v>526</v>
      </c>
      <c r="G2206">
        <v>6</v>
      </c>
      <c r="H2206" t="s">
        <v>139</v>
      </c>
      <c r="I2206">
        <v>3</v>
      </c>
      <c r="J2206">
        <v>2</v>
      </c>
      <c r="L2206" s="1015">
        <v>0.66666666666666663</v>
      </c>
      <c r="N2206">
        <v>0</v>
      </c>
      <c r="O2206">
        <v>0</v>
      </c>
      <c r="P2206" t="e">
        <v>#DIV/0!</v>
      </c>
      <c r="R2206">
        <v>-1</v>
      </c>
      <c r="S2206">
        <v>0</v>
      </c>
    </row>
    <row r="2207" spans="1:19">
      <c r="A2207">
        <v>24</v>
      </c>
      <c r="B2207" t="s">
        <v>527</v>
      </c>
      <c r="C2207" t="s">
        <v>149</v>
      </c>
      <c r="D2207" t="s">
        <v>113</v>
      </c>
      <c r="E2207" t="s">
        <v>481</v>
      </c>
      <c r="F2207" t="s">
        <v>528</v>
      </c>
      <c r="G2207">
        <v>6</v>
      </c>
      <c r="H2207" t="s">
        <v>139</v>
      </c>
      <c r="I2207">
        <v>3</v>
      </c>
      <c r="J2207">
        <v>2</v>
      </c>
      <c r="L2207" s="1015">
        <v>0.66666666666666663</v>
      </c>
      <c r="N2207">
        <v>0</v>
      </c>
      <c r="O2207">
        <v>0</v>
      </c>
      <c r="P2207" t="e">
        <v>#DIV/0!</v>
      </c>
      <c r="R2207">
        <v>-1</v>
      </c>
      <c r="S2207">
        <v>0</v>
      </c>
    </row>
    <row r="2208" spans="1:19">
      <c r="A2208">
        <v>25</v>
      </c>
      <c r="B2208" t="s">
        <v>529</v>
      </c>
      <c r="C2208" t="s">
        <v>149</v>
      </c>
      <c r="D2208" t="s">
        <v>113</v>
      </c>
      <c r="E2208" t="s">
        <v>481</v>
      </c>
      <c r="F2208" t="s">
        <v>530</v>
      </c>
      <c r="G2208">
        <v>6</v>
      </c>
      <c r="H2208" t="s">
        <v>139</v>
      </c>
      <c r="I2208">
        <v>1</v>
      </c>
      <c r="J2208">
        <v>0</v>
      </c>
      <c r="L2208" s="1015">
        <v>0</v>
      </c>
      <c r="N2208">
        <v>0</v>
      </c>
      <c r="O2208">
        <v>0</v>
      </c>
      <c r="P2208" t="e">
        <v>#DIV/0!</v>
      </c>
      <c r="R2208">
        <v>0</v>
      </c>
      <c r="S2208">
        <v>0</v>
      </c>
    </row>
    <row r="2209" spans="1:19">
      <c r="A2209">
        <v>26</v>
      </c>
      <c r="B2209" t="s">
        <v>531</v>
      </c>
      <c r="C2209" t="s">
        <v>149</v>
      </c>
      <c r="D2209" t="s">
        <v>113</v>
      </c>
      <c r="E2209" t="s">
        <v>481</v>
      </c>
      <c r="F2209" t="s">
        <v>532</v>
      </c>
      <c r="G2209">
        <v>6</v>
      </c>
      <c r="H2209" t="s">
        <v>139</v>
      </c>
      <c r="I2209">
        <v>14</v>
      </c>
      <c r="J2209">
        <v>6</v>
      </c>
      <c r="L2209" s="1015">
        <v>0.42857142857142855</v>
      </c>
      <c r="N2209">
        <v>2</v>
      </c>
      <c r="O2209">
        <v>0</v>
      </c>
      <c r="P2209">
        <v>0</v>
      </c>
      <c r="R2209">
        <v>-3</v>
      </c>
      <c r="S2209">
        <v>-2</v>
      </c>
    </row>
    <row r="2210" spans="1:19">
      <c r="A2210">
        <v>1</v>
      </c>
      <c r="B2210" t="s">
        <v>480</v>
      </c>
      <c r="C2210" t="s">
        <v>149</v>
      </c>
      <c r="D2210" t="s">
        <v>113</v>
      </c>
      <c r="E2210" t="s">
        <v>481</v>
      </c>
      <c r="F2210" t="s">
        <v>482</v>
      </c>
      <c r="G2210">
        <v>7</v>
      </c>
      <c r="H2210" t="s">
        <v>140</v>
      </c>
      <c r="I2210">
        <v>1</v>
      </c>
      <c r="J2210">
        <v>1</v>
      </c>
      <c r="L2210" s="1015">
        <v>1</v>
      </c>
      <c r="N2210">
        <v>0</v>
      </c>
      <c r="O2210">
        <v>0</v>
      </c>
      <c r="P2210" t="e">
        <v>#DIV/0!</v>
      </c>
      <c r="R2210">
        <v>0</v>
      </c>
      <c r="S2210">
        <v>0</v>
      </c>
    </row>
    <row r="2211" spans="1:19">
      <c r="A2211">
        <v>2</v>
      </c>
      <c r="B2211" t="s">
        <v>483</v>
      </c>
      <c r="C2211" t="s">
        <v>149</v>
      </c>
      <c r="D2211" t="s">
        <v>113</v>
      </c>
      <c r="E2211" t="s">
        <v>481</v>
      </c>
      <c r="F2211" t="s">
        <v>484</v>
      </c>
      <c r="G2211">
        <v>7</v>
      </c>
      <c r="H2211" t="s">
        <v>140</v>
      </c>
      <c r="I2211">
        <v>1</v>
      </c>
      <c r="J2211">
        <v>1</v>
      </c>
      <c r="L2211" s="1015">
        <v>1</v>
      </c>
      <c r="N2211">
        <v>0</v>
      </c>
      <c r="O2211">
        <v>0</v>
      </c>
      <c r="P2211" t="e">
        <v>#DIV/0!</v>
      </c>
      <c r="R2211">
        <v>-1</v>
      </c>
      <c r="S2211">
        <v>0</v>
      </c>
    </row>
    <row r="2212" spans="1:19">
      <c r="A2212">
        <v>3</v>
      </c>
      <c r="B2212" t="s">
        <v>485</v>
      </c>
      <c r="C2212" t="s">
        <v>149</v>
      </c>
      <c r="D2212" t="s">
        <v>113</v>
      </c>
      <c r="E2212" t="s">
        <v>481</v>
      </c>
      <c r="F2212" t="s">
        <v>486</v>
      </c>
      <c r="G2212">
        <v>7</v>
      </c>
      <c r="H2212" t="s">
        <v>140</v>
      </c>
      <c r="I2212">
        <v>3</v>
      </c>
      <c r="J2212">
        <v>2</v>
      </c>
      <c r="L2212" s="1015">
        <v>0.66666666666666663</v>
      </c>
      <c r="N2212">
        <v>0</v>
      </c>
      <c r="O2212">
        <v>0</v>
      </c>
      <c r="P2212" t="e">
        <v>#DIV/0!</v>
      </c>
      <c r="R2212">
        <v>-1</v>
      </c>
      <c r="S2212">
        <v>0</v>
      </c>
    </row>
    <row r="2213" spans="1:19">
      <c r="A2213">
        <v>4</v>
      </c>
      <c r="B2213" t="s">
        <v>487</v>
      </c>
      <c r="C2213" t="s">
        <v>149</v>
      </c>
      <c r="D2213" t="s">
        <v>113</v>
      </c>
      <c r="E2213" t="s">
        <v>481</v>
      </c>
      <c r="F2213" t="s">
        <v>488</v>
      </c>
      <c r="G2213">
        <v>7</v>
      </c>
      <c r="H2213" t="s">
        <v>140</v>
      </c>
      <c r="I2213">
        <v>2</v>
      </c>
      <c r="J2213">
        <v>1</v>
      </c>
      <c r="L2213" s="1015">
        <v>0.5</v>
      </c>
      <c r="N2213">
        <v>0</v>
      </c>
      <c r="O2213">
        <v>0</v>
      </c>
      <c r="P2213" t="e">
        <v>#DIV/0!</v>
      </c>
      <c r="R2213">
        <v>-1</v>
      </c>
      <c r="S2213">
        <v>0</v>
      </c>
    </row>
    <row r="2214" spans="1:19">
      <c r="A2214">
        <v>5</v>
      </c>
      <c r="B2214" t="s">
        <v>489</v>
      </c>
      <c r="C2214" t="s">
        <v>149</v>
      </c>
      <c r="D2214" t="s">
        <v>113</v>
      </c>
      <c r="E2214" t="s">
        <v>481</v>
      </c>
      <c r="F2214" t="s">
        <v>490</v>
      </c>
      <c r="G2214">
        <v>7</v>
      </c>
      <c r="H2214" t="s">
        <v>140</v>
      </c>
      <c r="I2214">
        <v>2</v>
      </c>
      <c r="J2214">
        <v>2</v>
      </c>
      <c r="L2214" s="1015">
        <v>1</v>
      </c>
      <c r="N2214">
        <v>1</v>
      </c>
      <c r="O2214">
        <v>0</v>
      </c>
      <c r="P2214">
        <v>0</v>
      </c>
      <c r="R2214">
        <v>-2</v>
      </c>
      <c r="S2214">
        <v>-1</v>
      </c>
    </row>
    <row r="2215" spans="1:19">
      <c r="A2215">
        <v>6</v>
      </c>
      <c r="B2215" t="s">
        <v>491</v>
      </c>
      <c r="C2215" t="s">
        <v>149</v>
      </c>
      <c r="D2215" t="s">
        <v>113</v>
      </c>
      <c r="E2215" t="s">
        <v>481</v>
      </c>
      <c r="F2215" t="s">
        <v>492</v>
      </c>
      <c r="G2215">
        <v>7</v>
      </c>
      <c r="H2215" t="s">
        <v>140</v>
      </c>
      <c r="I2215">
        <v>2</v>
      </c>
      <c r="J2215">
        <v>2</v>
      </c>
      <c r="L2215" s="1015">
        <v>1</v>
      </c>
      <c r="N2215">
        <v>0</v>
      </c>
      <c r="O2215">
        <v>0</v>
      </c>
      <c r="P2215" t="e">
        <v>#DIV/0!</v>
      </c>
      <c r="R2215">
        <v>-2</v>
      </c>
      <c r="S2215">
        <v>0</v>
      </c>
    </row>
    <row r="2216" spans="1:19">
      <c r="A2216">
        <v>7</v>
      </c>
      <c r="B2216" t="s">
        <v>493</v>
      </c>
      <c r="C2216" t="s">
        <v>149</v>
      </c>
      <c r="D2216" t="s">
        <v>113</v>
      </c>
      <c r="E2216" t="s">
        <v>481</v>
      </c>
      <c r="F2216" t="s">
        <v>494</v>
      </c>
      <c r="G2216">
        <v>7</v>
      </c>
      <c r="H2216" t="s">
        <v>140</v>
      </c>
      <c r="I2216">
        <v>2</v>
      </c>
      <c r="J2216">
        <v>1</v>
      </c>
      <c r="L2216" s="1015">
        <v>0.5</v>
      </c>
      <c r="N2216">
        <v>0</v>
      </c>
      <c r="O2216">
        <v>0</v>
      </c>
      <c r="P2216" t="e">
        <v>#DIV/0!</v>
      </c>
      <c r="R2216">
        <v>-1</v>
      </c>
      <c r="S2216">
        <v>0</v>
      </c>
    </row>
    <row r="2217" spans="1:19">
      <c r="A2217">
        <v>8</v>
      </c>
      <c r="B2217" t="s">
        <v>495</v>
      </c>
      <c r="C2217" t="s">
        <v>149</v>
      </c>
      <c r="D2217" t="s">
        <v>113</v>
      </c>
      <c r="E2217" t="s">
        <v>481</v>
      </c>
      <c r="F2217" t="s">
        <v>496</v>
      </c>
      <c r="G2217">
        <v>7</v>
      </c>
      <c r="H2217" t="s">
        <v>140</v>
      </c>
      <c r="I2217">
        <v>2</v>
      </c>
      <c r="J2217">
        <v>1</v>
      </c>
      <c r="L2217" s="1015">
        <v>0.5</v>
      </c>
      <c r="N2217">
        <v>0</v>
      </c>
      <c r="O2217">
        <v>0</v>
      </c>
      <c r="P2217" t="e">
        <v>#DIV/0!</v>
      </c>
      <c r="R2217">
        <v>0</v>
      </c>
      <c r="S2217">
        <v>0</v>
      </c>
    </row>
    <row r="2218" spans="1:19">
      <c r="A2218">
        <v>9</v>
      </c>
      <c r="B2218" t="s">
        <v>497</v>
      </c>
      <c r="C2218" t="s">
        <v>149</v>
      </c>
      <c r="D2218" t="s">
        <v>113</v>
      </c>
      <c r="E2218" t="s">
        <v>481</v>
      </c>
      <c r="F2218" t="s">
        <v>498</v>
      </c>
      <c r="G2218">
        <v>7</v>
      </c>
      <c r="H2218" t="s">
        <v>140</v>
      </c>
      <c r="I2218">
        <v>2</v>
      </c>
      <c r="J2218">
        <v>0</v>
      </c>
      <c r="L2218" s="1015">
        <v>0</v>
      </c>
      <c r="N2218">
        <v>0</v>
      </c>
      <c r="O2218">
        <v>0</v>
      </c>
      <c r="P2218" t="e">
        <v>#DIV/0!</v>
      </c>
      <c r="R2218">
        <v>0</v>
      </c>
      <c r="S2218">
        <v>0</v>
      </c>
    </row>
    <row r="2219" spans="1:19">
      <c r="A2219">
        <v>10</v>
      </c>
      <c r="B2219" t="s">
        <v>499</v>
      </c>
      <c r="C2219" t="s">
        <v>149</v>
      </c>
      <c r="D2219" t="s">
        <v>113</v>
      </c>
      <c r="E2219" t="s">
        <v>481</v>
      </c>
      <c r="F2219" t="s">
        <v>500</v>
      </c>
      <c r="G2219">
        <v>7</v>
      </c>
      <c r="H2219" t="s">
        <v>140</v>
      </c>
      <c r="I2219">
        <v>2</v>
      </c>
      <c r="J2219">
        <v>1</v>
      </c>
      <c r="L2219" s="1015">
        <v>0.5</v>
      </c>
      <c r="N2219">
        <v>1</v>
      </c>
      <c r="O2219">
        <v>0</v>
      </c>
      <c r="P2219">
        <v>0</v>
      </c>
      <c r="R2219">
        <v>-1</v>
      </c>
      <c r="S2219">
        <v>-1</v>
      </c>
    </row>
    <row r="2220" spans="1:19">
      <c r="A2220">
        <v>11</v>
      </c>
      <c r="B2220" t="s">
        <v>501</v>
      </c>
      <c r="C2220" t="s">
        <v>149</v>
      </c>
      <c r="D2220" t="s">
        <v>113</v>
      </c>
      <c r="E2220" t="s">
        <v>481</v>
      </c>
      <c r="F2220" t="s">
        <v>502</v>
      </c>
      <c r="G2220">
        <v>7</v>
      </c>
      <c r="H2220" t="s">
        <v>140</v>
      </c>
      <c r="I2220">
        <v>2</v>
      </c>
      <c r="J2220">
        <v>2</v>
      </c>
      <c r="L2220" s="1015">
        <v>1</v>
      </c>
      <c r="N2220">
        <v>0</v>
      </c>
      <c r="O2220">
        <v>0</v>
      </c>
      <c r="P2220" t="e">
        <v>#DIV/0!</v>
      </c>
      <c r="R2220">
        <v>-1</v>
      </c>
      <c r="S2220">
        <v>0</v>
      </c>
    </row>
    <row r="2221" spans="1:19">
      <c r="A2221">
        <v>12</v>
      </c>
      <c r="B2221" t="s">
        <v>503</v>
      </c>
      <c r="C2221" t="s">
        <v>149</v>
      </c>
      <c r="D2221" t="s">
        <v>113</v>
      </c>
      <c r="E2221" t="s">
        <v>481</v>
      </c>
      <c r="F2221" t="s">
        <v>504</v>
      </c>
      <c r="G2221">
        <v>7</v>
      </c>
      <c r="H2221" t="s">
        <v>140</v>
      </c>
      <c r="I2221">
        <v>6</v>
      </c>
      <c r="J2221">
        <v>4</v>
      </c>
      <c r="L2221" s="1015">
        <v>0.66666666666666663</v>
      </c>
      <c r="N2221">
        <v>1</v>
      </c>
      <c r="O2221">
        <v>0</v>
      </c>
      <c r="P2221">
        <v>0</v>
      </c>
      <c r="R2221">
        <v>-2</v>
      </c>
      <c r="S2221">
        <v>-1</v>
      </c>
    </row>
    <row r="2222" spans="1:19">
      <c r="A2222">
        <v>13</v>
      </c>
      <c r="B2222" t="s">
        <v>505</v>
      </c>
      <c r="C2222" t="s">
        <v>149</v>
      </c>
      <c r="D2222" t="s">
        <v>113</v>
      </c>
      <c r="E2222" t="s">
        <v>481</v>
      </c>
      <c r="F2222" t="s">
        <v>506</v>
      </c>
      <c r="G2222">
        <v>7</v>
      </c>
      <c r="H2222" t="s">
        <v>140</v>
      </c>
      <c r="I2222">
        <v>12</v>
      </c>
      <c r="J2222">
        <v>7</v>
      </c>
      <c r="L2222" s="1015">
        <v>0.58333333333333337</v>
      </c>
      <c r="N2222">
        <v>1</v>
      </c>
      <c r="O2222">
        <v>0</v>
      </c>
      <c r="P2222">
        <v>0</v>
      </c>
      <c r="R2222">
        <v>-4</v>
      </c>
      <c r="S2222">
        <v>-1</v>
      </c>
    </row>
    <row r="2223" spans="1:19">
      <c r="A2223">
        <v>14</v>
      </c>
      <c r="B2223" t="s">
        <v>507</v>
      </c>
      <c r="C2223" t="s">
        <v>149</v>
      </c>
      <c r="D2223" t="s">
        <v>113</v>
      </c>
      <c r="E2223" t="s">
        <v>481</v>
      </c>
      <c r="F2223" t="s">
        <v>508</v>
      </c>
      <c r="G2223">
        <v>7</v>
      </c>
      <c r="H2223" t="s">
        <v>140</v>
      </c>
      <c r="I2223">
        <v>2</v>
      </c>
      <c r="J2223">
        <v>1</v>
      </c>
      <c r="L2223" s="1015">
        <v>0.5</v>
      </c>
      <c r="N2223">
        <v>0</v>
      </c>
      <c r="O2223">
        <v>0</v>
      </c>
      <c r="P2223" t="e">
        <v>#DIV/0!</v>
      </c>
      <c r="R2223">
        <v>0</v>
      </c>
      <c r="S2223">
        <v>0</v>
      </c>
    </row>
    <row r="2224" spans="1:19">
      <c r="A2224">
        <v>15</v>
      </c>
      <c r="B2224" t="s">
        <v>509</v>
      </c>
      <c r="C2224" t="s">
        <v>149</v>
      </c>
      <c r="D2224" t="s">
        <v>113</v>
      </c>
      <c r="E2224" t="s">
        <v>481</v>
      </c>
      <c r="F2224" t="s">
        <v>510</v>
      </c>
      <c r="G2224">
        <v>7</v>
      </c>
      <c r="H2224" t="s">
        <v>140</v>
      </c>
      <c r="I2224">
        <v>2</v>
      </c>
      <c r="J2224">
        <v>1</v>
      </c>
      <c r="L2224" s="1015">
        <v>0.5</v>
      </c>
      <c r="N2224">
        <v>0</v>
      </c>
      <c r="O2224">
        <v>0</v>
      </c>
      <c r="P2224" t="e">
        <v>#DIV/0!</v>
      </c>
      <c r="R2224">
        <v>0</v>
      </c>
      <c r="S2224">
        <v>0</v>
      </c>
    </row>
    <row r="2225" spans="1:19">
      <c r="A2225">
        <v>16</v>
      </c>
      <c r="B2225" t="s">
        <v>511</v>
      </c>
      <c r="C2225" t="s">
        <v>149</v>
      </c>
      <c r="D2225" t="s">
        <v>113</v>
      </c>
      <c r="E2225" t="s">
        <v>481</v>
      </c>
      <c r="F2225" t="s">
        <v>512</v>
      </c>
      <c r="G2225">
        <v>7</v>
      </c>
      <c r="H2225" t="s">
        <v>140</v>
      </c>
      <c r="I2225">
        <v>2</v>
      </c>
      <c r="J2225">
        <v>2</v>
      </c>
      <c r="L2225" s="1015">
        <v>1</v>
      </c>
      <c r="N2225">
        <v>1</v>
      </c>
      <c r="O2225">
        <v>0</v>
      </c>
      <c r="P2225">
        <v>0</v>
      </c>
      <c r="R2225">
        <v>-2</v>
      </c>
      <c r="S2225">
        <v>-1</v>
      </c>
    </row>
    <row r="2226" spans="1:19">
      <c r="A2226">
        <v>17</v>
      </c>
      <c r="B2226" t="s">
        <v>513</v>
      </c>
      <c r="C2226" t="s">
        <v>149</v>
      </c>
      <c r="D2226" t="s">
        <v>113</v>
      </c>
      <c r="E2226" t="s">
        <v>481</v>
      </c>
      <c r="F2226" t="s">
        <v>514</v>
      </c>
      <c r="G2226">
        <v>7</v>
      </c>
      <c r="H2226" t="s">
        <v>140</v>
      </c>
      <c r="I2226">
        <v>1</v>
      </c>
      <c r="J2226">
        <v>1</v>
      </c>
      <c r="L2226" s="1015">
        <v>1</v>
      </c>
      <c r="N2226">
        <v>0</v>
      </c>
      <c r="O2226">
        <v>0</v>
      </c>
      <c r="P2226" t="e">
        <v>#DIV/0!</v>
      </c>
      <c r="R2226">
        <v>-1</v>
      </c>
      <c r="S2226">
        <v>0</v>
      </c>
    </row>
    <row r="2227" spans="1:19">
      <c r="A2227">
        <v>18</v>
      </c>
      <c r="B2227" t="s">
        <v>515</v>
      </c>
      <c r="C2227" t="s">
        <v>149</v>
      </c>
      <c r="D2227" t="s">
        <v>113</v>
      </c>
      <c r="E2227" t="s">
        <v>481</v>
      </c>
      <c r="F2227" t="s">
        <v>516</v>
      </c>
      <c r="G2227">
        <v>7</v>
      </c>
      <c r="H2227" t="s">
        <v>140</v>
      </c>
      <c r="I2227">
        <v>1</v>
      </c>
      <c r="J2227">
        <v>1</v>
      </c>
      <c r="L2227" s="1015">
        <v>1</v>
      </c>
      <c r="N2227">
        <v>0</v>
      </c>
      <c r="O2227">
        <v>0</v>
      </c>
      <c r="P2227" t="e">
        <v>#DIV/0!</v>
      </c>
      <c r="R2227">
        <v>0</v>
      </c>
      <c r="S2227">
        <v>0</v>
      </c>
    </row>
    <row r="2228" spans="1:19">
      <c r="A2228">
        <v>19</v>
      </c>
      <c r="B2228" t="s">
        <v>517</v>
      </c>
      <c r="C2228" t="s">
        <v>149</v>
      </c>
      <c r="D2228" t="s">
        <v>113</v>
      </c>
      <c r="E2228" t="s">
        <v>481</v>
      </c>
      <c r="F2228" t="s">
        <v>518</v>
      </c>
      <c r="G2228">
        <v>7</v>
      </c>
      <c r="H2228" t="s">
        <v>140</v>
      </c>
      <c r="I2228">
        <v>1</v>
      </c>
      <c r="J2228">
        <v>0</v>
      </c>
      <c r="L2228" s="1015">
        <v>0</v>
      </c>
      <c r="N2228">
        <v>0</v>
      </c>
      <c r="O2228">
        <v>0</v>
      </c>
      <c r="P2228" t="e">
        <v>#DIV/0!</v>
      </c>
      <c r="R2228">
        <v>0</v>
      </c>
      <c r="S2228">
        <v>0</v>
      </c>
    </row>
    <row r="2229" spans="1:19">
      <c r="A2229">
        <v>20</v>
      </c>
      <c r="B2229" t="s">
        <v>519</v>
      </c>
      <c r="C2229" t="s">
        <v>149</v>
      </c>
      <c r="D2229" t="s">
        <v>113</v>
      </c>
      <c r="E2229" t="s">
        <v>481</v>
      </c>
      <c r="F2229" t="s">
        <v>520</v>
      </c>
      <c r="G2229">
        <v>7</v>
      </c>
      <c r="H2229" t="s">
        <v>140</v>
      </c>
      <c r="I2229">
        <v>3</v>
      </c>
      <c r="J2229">
        <v>0</v>
      </c>
      <c r="L2229" s="1015">
        <v>0</v>
      </c>
      <c r="N2229">
        <v>0</v>
      </c>
      <c r="O2229">
        <v>0</v>
      </c>
      <c r="P2229" t="e">
        <v>#DIV/0!</v>
      </c>
      <c r="R2229">
        <v>0</v>
      </c>
      <c r="S2229">
        <v>0</v>
      </c>
    </row>
    <row r="2230" spans="1:19">
      <c r="A2230">
        <v>21</v>
      </c>
      <c r="B2230" t="s">
        <v>521</v>
      </c>
      <c r="C2230" t="s">
        <v>149</v>
      </c>
      <c r="D2230" t="s">
        <v>113</v>
      </c>
      <c r="E2230" t="s">
        <v>481</v>
      </c>
      <c r="F2230" t="s">
        <v>522</v>
      </c>
      <c r="G2230">
        <v>7</v>
      </c>
      <c r="H2230" t="s">
        <v>140</v>
      </c>
      <c r="I2230">
        <v>5</v>
      </c>
      <c r="J2230">
        <v>3</v>
      </c>
      <c r="L2230" s="1015">
        <v>0.6</v>
      </c>
      <c r="N2230">
        <v>1</v>
      </c>
      <c r="O2230">
        <v>0</v>
      </c>
      <c r="P2230">
        <v>0</v>
      </c>
      <c r="R2230">
        <v>-2</v>
      </c>
      <c r="S2230">
        <v>-1</v>
      </c>
    </row>
    <row r="2231" spans="1:19">
      <c r="A2231">
        <v>22</v>
      </c>
      <c r="B2231" t="s">
        <v>523</v>
      </c>
      <c r="C2231" t="s">
        <v>149</v>
      </c>
      <c r="D2231" t="s">
        <v>113</v>
      </c>
      <c r="E2231" t="s">
        <v>481</v>
      </c>
      <c r="F2231" t="s">
        <v>524</v>
      </c>
      <c r="G2231">
        <v>7</v>
      </c>
      <c r="H2231" t="s">
        <v>140</v>
      </c>
      <c r="I2231">
        <v>4</v>
      </c>
      <c r="J2231">
        <v>2</v>
      </c>
      <c r="L2231" s="1015">
        <v>0.5</v>
      </c>
      <c r="N2231">
        <v>1</v>
      </c>
      <c r="O2231">
        <v>0</v>
      </c>
      <c r="P2231">
        <v>0</v>
      </c>
      <c r="R2231">
        <v>-2</v>
      </c>
      <c r="S2231">
        <v>-1</v>
      </c>
    </row>
    <row r="2232" spans="1:19">
      <c r="A2232">
        <v>23</v>
      </c>
      <c r="B2232" t="s">
        <v>525</v>
      </c>
      <c r="C2232" t="s">
        <v>149</v>
      </c>
      <c r="D2232" t="s">
        <v>113</v>
      </c>
      <c r="E2232" t="s">
        <v>481</v>
      </c>
      <c r="F2232" t="s">
        <v>526</v>
      </c>
      <c r="G2232">
        <v>7</v>
      </c>
      <c r="H2232" t="s">
        <v>140</v>
      </c>
      <c r="I2232">
        <v>3</v>
      </c>
      <c r="J2232">
        <v>2</v>
      </c>
      <c r="L2232" s="1015">
        <v>0.66666666666666663</v>
      </c>
      <c r="N2232">
        <v>0</v>
      </c>
      <c r="O2232">
        <v>0</v>
      </c>
      <c r="P2232" t="e">
        <v>#DIV/0!</v>
      </c>
      <c r="R2232">
        <v>-1</v>
      </c>
      <c r="S2232">
        <v>0</v>
      </c>
    </row>
    <row r="2233" spans="1:19">
      <c r="A2233">
        <v>24</v>
      </c>
      <c r="B2233" t="s">
        <v>527</v>
      </c>
      <c r="C2233" t="s">
        <v>149</v>
      </c>
      <c r="D2233" t="s">
        <v>113</v>
      </c>
      <c r="E2233" t="s">
        <v>481</v>
      </c>
      <c r="F2233" t="s">
        <v>528</v>
      </c>
      <c r="G2233">
        <v>7</v>
      </c>
      <c r="H2233" t="s">
        <v>140</v>
      </c>
      <c r="I2233">
        <v>3</v>
      </c>
      <c r="J2233">
        <v>2</v>
      </c>
      <c r="L2233" s="1015">
        <v>0.66666666666666663</v>
      </c>
      <c r="N2233">
        <v>0</v>
      </c>
      <c r="O2233">
        <v>0</v>
      </c>
      <c r="P2233" t="e">
        <v>#DIV/0!</v>
      </c>
      <c r="R2233">
        <v>-1</v>
      </c>
      <c r="S2233">
        <v>0</v>
      </c>
    </row>
    <row r="2234" spans="1:19">
      <c r="A2234">
        <v>25</v>
      </c>
      <c r="B2234" t="s">
        <v>529</v>
      </c>
      <c r="C2234" t="s">
        <v>149</v>
      </c>
      <c r="D2234" t="s">
        <v>113</v>
      </c>
      <c r="E2234" t="s">
        <v>481</v>
      </c>
      <c r="F2234" t="s">
        <v>530</v>
      </c>
      <c r="G2234">
        <v>7</v>
      </c>
      <c r="H2234" t="s">
        <v>140</v>
      </c>
      <c r="I2234">
        <v>1</v>
      </c>
      <c r="J2234">
        <v>0</v>
      </c>
      <c r="L2234" s="1015">
        <v>0</v>
      </c>
      <c r="N2234">
        <v>0</v>
      </c>
      <c r="O2234">
        <v>0</v>
      </c>
      <c r="P2234" t="e">
        <v>#DIV/0!</v>
      </c>
      <c r="R2234">
        <v>0</v>
      </c>
      <c r="S2234">
        <v>0</v>
      </c>
    </row>
    <row r="2235" spans="1:19">
      <c r="A2235">
        <v>26</v>
      </c>
      <c r="B2235" t="s">
        <v>531</v>
      </c>
      <c r="C2235" t="s">
        <v>149</v>
      </c>
      <c r="D2235" t="s">
        <v>113</v>
      </c>
      <c r="E2235" t="s">
        <v>481</v>
      </c>
      <c r="F2235" t="s">
        <v>532</v>
      </c>
      <c r="G2235">
        <v>7</v>
      </c>
      <c r="H2235" t="s">
        <v>140</v>
      </c>
      <c r="I2235">
        <v>1</v>
      </c>
      <c r="J2235">
        <v>0</v>
      </c>
      <c r="L2235" s="1015">
        <v>0</v>
      </c>
      <c r="N2235">
        <v>3</v>
      </c>
      <c r="O2235">
        <v>0</v>
      </c>
      <c r="P2235">
        <v>0</v>
      </c>
      <c r="R2235">
        <v>0</v>
      </c>
      <c r="S2235">
        <v>-3</v>
      </c>
    </row>
    <row r="2236" spans="1:19">
      <c r="A2236">
        <v>1</v>
      </c>
      <c r="B2236" t="s">
        <v>480</v>
      </c>
      <c r="C2236" t="s">
        <v>149</v>
      </c>
      <c r="D2236" t="s">
        <v>113</v>
      </c>
      <c r="E2236" t="s">
        <v>481</v>
      </c>
      <c r="F2236" t="s">
        <v>482</v>
      </c>
      <c r="G2236">
        <v>8</v>
      </c>
      <c r="H2236" t="s">
        <v>141</v>
      </c>
      <c r="I2236">
        <v>1</v>
      </c>
      <c r="J2236">
        <v>1</v>
      </c>
      <c r="L2236" s="1015">
        <v>1</v>
      </c>
      <c r="N2236">
        <v>0</v>
      </c>
      <c r="O2236">
        <v>0</v>
      </c>
      <c r="P2236" t="e">
        <v>#DIV/0!</v>
      </c>
      <c r="R2236">
        <v>0</v>
      </c>
      <c r="S2236">
        <v>0</v>
      </c>
    </row>
    <row r="2237" spans="1:19">
      <c r="A2237">
        <v>2</v>
      </c>
      <c r="B2237" t="s">
        <v>483</v>
      </c>
      <c r="C2237" t="s">
        <v>149</v>
      </c>
      <c r="D2237" t="s">
        <v>113</v>
      </c>
      <c r="E2237" t="s">
        <v>481</v>
      </c>
      <c r="F2237" t="s">
        <v>484</v>
      </c>
      <c r="G2237">
        <v>8</v>
      </c>
      <c r="H2237" t="s">
        <v>141</v>
      </c>
      <c r="I2237">
        <v>1</v>
      </c>
      <c r="J2237">
        <v>1</v>
      </c>
      <c r="L2237" s="1015">
        <v>1</v>
      </c>
      <c r="N2237">
        <v>0</v>
      </c>
      <c r="O2237">
        <v>0</v>
      </c>
      <c r="P2237" t="e">
        <v>#DIV/0!</v>
      </c>
      <c r="R2237">
        <v>2</v>
      </c>
      <c r="S2237">
        <v>0</v>
      </c>
    </row>
    <row r="2238" spans="1:19">
      <c r="A2238">
        <v>3</v>
      </c>
      <c r="B2238" t="s">
        <v>485</v>
      </c>
      <c r="C2238" t="s">
        <v>149</v>
      </c>
      <c r="D2238" t="s">
        <v>113</v>
      </c>
      <c r="E2238" t="s">
        <v>481</v>
      </c>
      <c r="F2238" t="s">
        <v>486</v>
      </c>
      <c r="G2238">
        <v>8</v>
      </c>
      <c r="H2238" t="s">
        <v>141</v>
      </c>
      <c r="I2238">
        <v>3</v>
      </c>
      <c r="J2238">
        <v>3</v>
      </c>
      <c r="L2238" s="1015">
        <v>1</v>
      </c>
      <c r="N2238">
        <v>1</v>
      </c>
      <c r="O2238">
        <v>0</v>
      </c>
      <c r="P2238">
        <v>0</v>
      </c>
      <c r="R2238">
        <v>-3</v>
      </c>
      <c r="S2238">
        <v>-1</v>
      </c>
    </row>
    <row r="2239" spans="1:19">
      <c r="A2239">
        <v>4</v>
      </c>
      <c r="B2239" t="s">
        <v>487</v>
      </c>
      <c r="C2239" t="s">
        <v>149</v>
      </c>
      <c r="D2239" t="s">
        <v>113</v>
      </c>
      <c r="E2239" t="s">
        <v>481</v>
      </c>
      <c r="F2239" t="s">
        <v>488</v>
      </c>
      <c r="G2239">
        <v>8</v>
      </c>
      <c r="H2239" t="s">
        <v>141</v>
      </c>
      <c r="I2239">
        <v>2</v>
      </c>
      <c r="J2239">
        <v>1</v>
      </c>
      <c r="L2239" s="1015">
        <v>0.5</v>
      </c>
      <c r="N2239">
        <v>0</v>
      </c>
      <c r="O2239">
        <v>0</v>
      </c>
      <c r="P2239" t="e">
        <v>#DIV/0!</v>
      </c>
      <c r="R2239">
        <v>1</v>
      </c>
      <c r="S2239">
        <v>0</v>
      </c>
    </row>
    <row r="2240" spans="1:19">
      <c r="A2240">
        <v>5</v>
      </c>
      <c r="B2240" t="s">
        <v>489</v>
      </c>
      <c r="C2240" t="s">
        <v>149</v>
      </c>
      <c r="D2240" t="s">
        <v>113</v>
      </c>
      <c r="E2240" t="s">
        <v>481</v>
      </c>
      <c r="F2240" t="s">
        <v>490</v>
      </c>
      <c r="G2240">
        <v>8</v>
      </c>
      <c r="H2240" t="s">
        <v>141</v>
      </c>
      <c r="I2240">
        <v>2</v>
      </c>
      <c r="J2240">
        <v>2</v>
      </c>
      <c r="L2240" s="1015">
        <v>1</v>
      </c>
      <c r="N2240">
        <v>0</v>
      </c>
      <c r="O2240">
        <v>0</v>
      </c>
      <c r="P2240" t="e">
        <v>#DIV/0!</v>
      </c>
      <c r="R2240">
        <v>-2</v>
      </c>
      <c r="S2240">
        <v>0</v>
      </c>
    </row>
    <row r="2241" spans="1:19">
      <c r="A2241">
        <v>6</v>
      </c>
      <c r="B2241" t="s">
        <v>491</v>
      </c>
      <c r="C2241" t="s">
        <v>149</v>
      </c>
      <c r="D2241" t="s">
        <v>113</v>
      </c>
      <c r="E2241" t="s">
        <v>481</v>
      </c>
      <c r="F2241" t="s">
        <v>492</v>
      </c>
      <c r="G2241">
        <v>8</v>
      </c>
      <c r="H2241" t="s">
        <v>141</v>
      </c>
      <c r="I2241">
        <v>2</v>
      </c>
      <c r="J2241">
        <v>2</v>
      </c>
      <c r="L2241" s="1015">
        <v>1</v>
      </c>
      <c r="N2241">
        <v>0</v>
      </c>
      <c r="O2241">
        <v>0</v>
      </c>
      <c r="P2241" t="e">
        <v>#DIV/0!</v>
      </c>
      <c r="R2241">
        <v>11</v>
      </c>
      <c r="S2241">
        <v>0</v>
      </c>
    </row>
    <row r="2242" spans="1:19">
      <c r="A2242">
        <v>7</v>
      </c>
      <c r="B2242" t="s">
        <v>493</v>
      </c>
      <c r="C2242" t="s">
        <v>149</v>
      </c>
      <c r="D2242" t="s">
        <v>113</v>
      </c>
      <c r="E2242" t="s">
        <v>481</v>
      </c>
      <c r="F2242" t="s">
        <v>494</v>
      </c>
      <c r="G2242">
        <v>8</v>
      </c>
      <c r="H2242" t="s">
        <v>141</v>
      </c>
      <c r="I2242">
        <v>2</v>
      </c>
      <c r="J2242">
        <v>1</v>
      </c>
      <c r="L2242" s="1015">
        <v>0.5</v>
      </c>
      <c r="N2242">
        <v>0</v>
      </c>
      <c r="O2242">
        <v>0</v>
      </c>
      <c r="P2242" t="e">
        <v>#DIV/0!</v>
      </c>
      <c r="R2242">
        <v>-1</v>
      </c>
      <c r="S2242">
        <v>0</v>
      </c>
    </row>
    <row r="2243" spans="1:19">
      <c r="A2243">
        <v>8</v>
      </c>
      <c r="B2243" t="s">
        <v>495</v>
      </c>
      <c r="C2243" t="s">
        <v>149</v>
      </c>
      <c r="D2243" t="s">
        <v>113</v>
      </c>
      <c r="E2243" t="s">
        <v>481</v>
      </c>
      <c r="F2243" t="s">
        <v>496</v>
      </c>
      <c r="G2243">
        <v>8</v>
      </c>
      <c r="H2243" t="s">
        <v>141</v>
      </c>
      <c r="I2243">
        <v>2</v>
      </c>
      <c r="J2243">
        <v>1</v>
      </c>
      <c r="L2243" s="1015">
        <v>0.5</v>
      </c>
      <c r="N2243">
        <v>0</v>
      </c>
      <c r="O2243">
        <v>0</v>
      </c>
      <c r="P2243" t="e">
        <v>#DIV/0!</v>
      </c>
      <c r="R2243">
        <v>-1</v>
      </c>
      <c r="S2243">
        <v>0</v>
      </c>
    </row>
    <row r="2244" spans="1:19">
      <c r="A2244">
        <v>9</v>
      </c>
      <c r="B2244" t="s">
        <v>497</v>
      </c>
      <c r="C2244" t="s">
        <v>149</v>
      </c>
      <c r="D2244" t="s">
        <v>113</v>
      </c>
      <c r="E2244" t="s">
        <v>481</v>
      </c>
      <c r="F2244" t="s">
        <v>498</v>
      </c>
      <c r="G2244">
        <v>8</v>
      </c>
      <c r="H2244" t="s">
        <v>141</v>
      </c>
      <c r="I2244">
        <v>2</v>
      </c>
      <c r="J2244">
        <v>1</v>
      </c>
      <c r="L2244" s="1015">
        <v>0.5</v>
      </c>
      <c r="N2244">
        <v>1</v>
      </c>
      <c r="O2244">
        <v>0</v>
      </c>
      <c r="P2244">
        <v>0</v>
      </c>
      <c r="R2244">
        <v>-1</v>
      </c>
      <c r="S2244">
        <v>-1</v>
      </c>
    </row>
    <row r="2245" spans="1:19">
      <c r="A2245">
        <v>10</v>
      </c>
      <c r="B2245" t="s">
        <v>499</v>
      </c>
      <c r="C2245" t="s">
        <v>149</v>
      </c>
      <c r="D2245" t="s">
        <v>113</v>
      </c>
      <c r="E2245" t="s">
        <v>481</v>
      </c>
      <c r="F2245" t="s">
        <v>500</v>
      </c>
      <c r="G2245">
        <v>8</v>
      </c>
      <c r="H2245" t="s">
        <v>141</v>
      </c>
      <c r="I2245">
        <v>2</v>
      </c>
      <c r="J2245">
        <v>1</v>
      </c>
      <c r="L2245" s="1015">
        <v>0.5</v>
      </c>
      <c r="N2245">
        <v>0</v>
      </c>
      <c r="O2245">
        <v>0</v>
      </c>
      <c r="P2245" t="e">
        <v>#DIV/0!</v>
      </c>
      <c r="R2245">
        <v>-1</v>
      </c>
      <c r="S2245">
        <v>0</v>
      </c>
    </row>
    <row r="2246" spans="1:19">
      <c r="A2246">
        <v>11</v>
      </c>
      <c r="B2246" t="s">
        <v>501</v>
      </c>
      <c r="C2246" t="s">
        <v>149</v>
      </c>
      <c r="D2246" t="s">
        <v>113</v>
      </c>
      <c r="E2246" t="s">
        <v>481</v>
      </c>
      <c r="F2246" t="s">
        <v>502</v>
      </c>
      <c r="G2246">
        <v>8</v>
      </c>
      <c r="H2246" t="s">
        <v>141</v>
      </c>
      <c r="I2246">
        <v>2</v>
      </c>
      <c r="J2246">
        <v>2</v>
      </c>
      <c r="L2246" s="1015">
        <v>1</v>
      </c>
      <c r="N2246">
        <v>0</v>
      </c>
      <c r="O2246">
        <v>0</v>
      </c>
      <c r="P2246" t="e">
        <v>#DIV/0!</v>
      </c>
      <c r="R2246">
        <v>-2</v>
      </c>
      <c r="S2246">
        <v>0</v>
      </c>
    </row>
    <row r="2247" spans="1:19">
      <c r="A2247">
        <v>12</v>
      </c>
      <c r="B2247" t="s">
        <v>503</v>
      </c>
      <c r="C2247" t="s">
        <v>149</v>
      </c>
      <c r="D2247" t="s">
        <v>113</v>
      </c>
      <c r="E2247" t="s">
        <v>481</v>
      </c>
      <c r="F2247" t="s">
        <v>504</v>
      </c>
      <c r="G2247">
        <v>8</v>
      </c>
      <c r="H2247" t="s">
        <v>141</v>
      </c>
      <c r="I2247">
        <v>6</v>
      </c>
      <c r="J2247">
        <v>4</v>
      </c>
      <c r="L2247" s="1015">
        <v>0.66666666666666663</v>
      </c>
      <c r="N2247">
        <v>0</v>
      </c>
      <c r="O2247">
        <v>0</v>
      </c>
      <c r="P2247" t="e">
        <v>#DIV/0!</v>
      </c>
      <c r="R2247">
        <v>-4</v>
      </c>
      <c r="S2247">
        <v>0</v>
      </c>
    </row>
    <row r="2248" spans="1:19">
      <c r="A2248">
        <v>13</v>
      </c>
      <c r="B2248" t="s">
        <v>505</v>
      </c>
      <c r="C2248" t="s">
        <v>149</v>
      </c>
      <c r="D2248" t="s">
        <v>113</v>
      </c>
      <c r="E2248" t="s">
        <v>481</v>
      </c>
      <c r="F2248" t="s">
        <v>506</v>
      </c>
      <c r="G2248">
        <v>8</v>
      </c>
      <c r="H2248" t="s">
        <v>141</v>
      </c>
      <c r="I2248">
        <v>12</v>
      </c>
      <c r="J2248">
        <v>8</v>
      </c>
      <c r="L2248" s="1015">
        <v>0.66666666666666663</v>
      </c>
      <c r="N2248">
        <v>1</v>
      </c>
      <c r="O2248">
        <v>0</v>
      </c>
      <c r="P2248">
        <v>0</v>
      </c>
      <c r="R2248">
        <v>-8</v>
      </c>
      <c r="S2248">
        <v>-1</v>
      </c>
    </row>
    <row r="2249" spans="1:19">
      <c r="A2249">
        <v>14</v>
      </c>
      <c r="B2249" t="s">
        <v>507</v>
      </c>
      <c r="C2249" t="s">
        <v>149</v>
      </c>
      <c r="D2249" t="s">
        <v>113</v>
      </c>
      <c r="E2249" t="s">
        <v>481</v>
      </c>
      <c r="F2249" t="s">
        <v>508</v>
      </c>
      <c r="G2249">
        <v>8</v>
      </c>
      <c r="H2249" t="s">
        <v>141</v>
      </c>
      <c r="I2249">
        <v>2</v>
      </c>
      <c r="J2249">
        <v>1</v>
      </c>
      <c r="L2249" s="1015">
        <v>0.5</v>
      </c>
      <c r="N2249">
        <v>0</v>
      </c>
      <c r="O2249">
        <v>0</v>
      </c>
      <c r="P2249" t="e">
        <v>#DIV/0!</v>
      </c>
      <c r="R2249">
        <v>-1</v>
      </c>
      <c r="S2249">
        <v>0</v>
      </c>
    </row>
    <row r="2250" spans="1:19">
      <c r="A2250">
        <v>15</v>
      </c>
      <c r="B2250" t="s">
        <v>509</v>
      </c>
      <c r="C2250" t="s">
        <v>149</v>
      </c>
      <c r="D2250" t="s">
        <v>113</v>
      </c>
      <c r="E2250" t="s">
        <v>481</v>
      </c>
      <c r="F2250" t="s">
        <v>510</v>
      </c>
      <c r="G2250">
        <v>8</v>
      </c>
      <c r="H2250" t="s">
        <v>141</v>
      </c>
      <c r="I2250">
        <v>2</v>
      </c>
      <c r="J2250">
        <v>1</v>
      </c>
      <c r="L2250" s="1015">
        <v>0.5</v>
      </c>
      <c r="N2250">
        <v>0</v>
      </c>
      <c r="O2250">
        <v>0</v>
      </c>
      <c r="P2250" t="e">
        <v>#DIV/0!</v>
      </c>
      <c r="R2250">
        <v>-1</v>
      </c>
      <c r="S2250">
        <v>0</v>
      </c>
    </row>
    <row r="2251" spans="1:19">
      <c r="A2251">
        <v>16</v>
      </c>
      <c r="B2251" t="s">
        <v>511</v>
      </c>
      <c r="C2251" t="s">
        <v>149</v>
      </c>
      <c r="D2251" t="s">
        <v>113</v>
      </c>
      <c r="E2251" t="s">
        <v>481</v>
      </c>
      <c r="F2251" t="s">
        <v>512</v>
      </c>
      <c r="G2251">
        <v>8</v>
      </c>
      <c r="H2251" t="s">
        <v>141</v>
      </c>
      <c r="I2251">
        <v>2</v>
      </c>
      <c r="J2251">
        <v>2</v>
      </c>
      <c r="L2251" s="1015">
        <v>1</v>
      </c>
      <c r="N2251">
        <v>0</v>
      </c>
      <c r="O2251">
        <v>0</v>
      </c>
      <c r="P2251" t="e">
        <v>#DIV/0!</v>
      </c>
      <c r="R2251">
        <v>-2</v>
      </c>
      <c r="S2251">
        <v>0</v>
      </c>
    </row>
    <row r="2252" spans="1:19">
      <c r="A2252">
        <v>17</v>
      </c>
      <c r="B2252" t="s">
        <v>513</v>
      </c>
      <c r="C2252" t="s">
        <v>149</v>
      </c>
      <c r="D2252" t="s">
        <v>113</v>
      </c>
      <c r="E2252" t="s">
        <v>481</v>
      </c>
      <c r="F2252" t="s">
        <v>514</v>
      </c>
      <c r="G2252">
        <v>8</v>
      </c>
      <c r="H2252" t="s">
        <v>141</v>
      </c>
      <c r="I2252">
        <v>1</v>
      </c>
      <c r="J2252">
        <v>1</v>
      </c>
      <c r="L2252" s="1015">
        <v>1</v>
      </c>
      <c r="N2252">
        <v>0</v>
      </c>
      <c r="O2252">
        <v>0</v>
      </c>
      <c r="P2252" t="e">
        <v>#DIV/0!</v>
      </c>
      <c r="R2252">
        <v>-1</v>
      </c>
      <c r="S2252">
        <v>0</v>
      </c>
    </row>
    <row r="2253" spans="1:19">
      <c r="A2253">
        <v>18</v>
      </c>
      <c r="B2253" t="s">
        <v>515</v>
      </c>
      <c r="C2253" t="s">
        <v>149</v>
      </c>
      <c r="D2253" t="s">
        <v>113</v>
      </c>
      <c r="E2253" t="s">
        <v>481</v>
      </c>
      <c r="F2253" t="s">
        <v>516</v>
      </c>
      <c r="G2253">
        <v>8</v>
      </c>
      <c r="H2253" t="s">
        <v>141</v>
      </c>
      <c r="I2253">
        <v>1</v>
      </c>
      <c r="J2253">
        <v>1</v>
      </c>
      <c r="L2253" s="1015">
        <v>1</v>
      </c>
      <c r="N2253">
        <v>0</v>
      </c>
      <c r="O2253">
        <v>0</v>
      </c>
      <c r="P2253" t="e">
        <v>#DIV/0!</v>
      </c>
      <c r="R2253">
        <v>-1</v>
      </c>
      <c r="S2253">
        <v>0</v>
      </c>
    </row>
    <row r="2254" spans="1:19">
      <c r="A2254">
        <v>19</v>
      </c>
      <c r="B2254" t="s">
        <v>517</v>
      </c>
      <c r="C2254" t="s">
        <v>149</v>
      </c>
      <c r="D2254" t="s">
        <v>113</v>
      </c>
      <c r="E2254" t="s">
        <v>481</v>
      </c>
      <c r="F2254" t="s">
        <v>518</v>
      </c>
      <c r="G2254">
        <v>8</v>
      </c>
      <c r="H2254" t="s">
        <v>141</v>
      </c>
      <c r="I2254">
        <v>1</v>
      </c>
      <c r="J2254">
        <v>0</v>
      </c>
      <c r="L2254" s="1015">
        <v>0</v>
      </c>
      <c r="N2254">
        <v>0</v>
      </c>
      <c r="O2254">
        <v>0</v>
      </c>
      <c r="P2254" t="e">
        <v>#DIV/0!</v>
      </c>
      <c r="R2254">
        <v>0</v>
      </c>
      <c r="S2254">
        <v>0</v>
      </c>
    </row>
    <row r="2255" spans="1:19">
      <c r="A2255">
        <v>20</v>
      </c>
      <c r="B2255" t="s">
        <v>519</v>
      </c>
      <c r="C2255" t="s">
        <v>149</v>
      </c>
      <c r="D2255" t="s">
        <v>113</v>
      </c>
      <c r="E2255" t="s">
        <v>481</v>
      </c>
      <c r="F2255" t="s">
        <v>520</v>
      </c>
      <c r="G2255">
        <v>8</v>
      </c>
      <c r="H2255" t="s">
        <v>141</v>
      </c>
      <c r="I2255">
        <v>3</v>
      </c>
      <c r="J2255">
        <v>1</v>
      </c>
      <c r="L2255" s="1015">
        <v>0.33333333333333331</v>
      </c>
      <c r="N2255">
        <v>1</v>
      </c>
      <c r="O2255">
        <v>0</v>
      </c>
      <c r="P2255">
        <v>0</v>
      </c>
      <c r="R2255">
        <v>-1</v>
      </c>
      <c r="S2255">
        <v>-1</v>
      </c>
    </row>
    <row r="2256" spans="1:19">
      <c r="A2256">
        <v>21</v>
      </c>
      <c r="B2256" t="s">
        <v>521</v>
      </c>
      <c r="C2256" t="s">
        <v>149</v>
      </c>
      <c r="D2256" t="s">
        <v>113</v>
      </c>
      <c r="E2256" t="s">
        <v>481</v>
      </c>
      <c r="F2256" t="s">
        <v>522</v>
      </c>
      <c r="G2256">
        <v>8</v>
      </c>
      <c r="H2256" t="s">
        <v>141</v>
      </c>
      <c r="I2256">
        <v>5</v>
      </c>
      <c r="J2256">
        <v>4</v>
      </c>
      <c r="L2256" s="1015">
        <v>0.8</v>
      </c>
      <c r="N2256">
        <v>1</v>
      </c>
      <c r="O2256">
        <v>0</v>
      </c>
      <c r="P2256">
        <v>0</v>
      </c>
      <c r="R2256">
        <v>-4</v>
      </c>
      <c r="S2256">
        <v>-1</v>
      </c>
    </row>
    <row r="2257" spans="1:19">
      <c r="A2257">
        <v>22</v>
      </c>
      <c r="B2257" t="s">
        <v>523</v>
      </c>
      <c r="C2257" t="s">
        <v>149</v>
      </c>
      <c r="D2257" t="s">
        <v>113</v>
      </c>
      <c r="E2257" t="s">
        <v>481</v>
      </c>
      <c r="F2257" t="s">
        <v>524</v>
      </c>
      <c r="G2257">
        <v>8</v>
      </c>
      <c r="H2257" t="s">
        <v>141</v>
      </c>
      <c r="I2257">
        <v>4</v>
      </c>
      <c r="J2257">
        <v>2</v>
      </c>
      <c r="L2257" s="1015">
        <v>0.5</v>
      </c>
      <c r="N2257">
        <v>0</v>
      </c>
      <c r="O2257">
        <v>0</v>
      </c>
      <c r="P2257" t="e">
        <v>#DIV/0!</v>
      </c>
      <c r="R2257">
        <v>-2</v>
      </c>
      <c r="S2257">
        <v>0</v>
      </c>
    </row>
    <row r="2258" spans="1:19">
      <c r="A2258">
        <v>23</v>
      </c>
      <c r="B2258" t="s">
        <v>525</v>
      </c>
      <c r="C2258" t="s">
        <v>149</v>
      </c>
      <c r="D2258" t="s">
        <v>113</v>
      </c>
      <c r="E2258" t="s">
        <v>481</v>
      </c>
      <c r="F2258" t="s">
        <v>526</v>
      </c>
      <c r="G2258">
        <v>8</v>
      </c>
      <c r="H2258" t="s">
        <v>141</v>
      </c>
      <c r="I2258">
        <v>3</v>
      </c>
      <c r="J2258">
        <v>2</v>
      </c>
      <c r="L2258" s="1015">
        <v>0.66666666666666663</v>
      </c>
      <c r="N2258">
        <v>0</v>
      </c>
      <c r="O2258">
        <v>0</v>
      </c>
      <c r="P2258" t="e">
        <v>#DIV/0!</v>
      </c>
      <c r="R2258">
        <v>-2</v>
      </c>
      <c r="S2258">
        <v>0</v>
      </c>
    </row>
    <row r="2259" spans="1:19">
      <c r="A2259">
        <v>24</v>
      </c>
      <c r="B2259" t="s">
        <v>527</v>
      </c>
      <c r="C2259" t="s">
        <v>149</v>
      </c>
      <c r="D2259" t="s">
        <v>113</v>
      </c>
      <c r="E2259" t="s">
        <v>481</v>
      </c>
      <c r="F2259" t="s">
        <v>528</v>
      </c>
      <c r="G2259">
        <v>8</v>
      </c>
      <c r="H2259" t="s">
        <v>141</v>
      </c>
      <c r="I2259">
        <v>3</v>
      </c>
      <c r="J2259">
        <v>2</v>
      </c>
      <c r="L2259" s="1015">
        <v>0.66666666666666663</v>
      </c>
      <c r="N2259">
        <v>0</v>
      </c>
      <c r="O2259">
        <v>0</v>
      </c>
      <c r="P2259" t="e">
        <v>#DIV/0!</v>
      </c>
      <c r="R2259">
        <v>-2</v>
      </c>
      <c r="S2259">
        <v>0</v>
      </c>
    </row>
    <row r="2260" spans="1:19">
      <c r="A2260">
        <v>25</v>
      </c>
      <c r="B2260" t="s">
        <v>529</v>
      </c>
      <c r="C2260" t="s">
        <v>149</v>
      </c>
      <c r="D2260" t="s">
        <v>113</v>
      </c>
      <c r="E2260" t="s">
        <v>481</v>
      </c>
      <c r="F2260" t="s">
        <v>530</v>
      </c>
      <c r="G2260">
        <v>8</v>
      </c>
      <c r="H2260" t="s">
        <v>141</v>
      </c>
      <c r="I2260">
        <v>1</v>
      </c>
      <c r="J2260">
        <v>0</v>
      </c>
      <c r="L2260" s="1015">
        <v>0</v>
      </c>
      <c r="N2260">
        <v>0</v>
      </c>
      <c r="O2260">
        <v>0</v>
      </c>
      <c r="P2260" t="e">
        <v>#DIV/0!</v>
      </c>
      <c r="R2260">
        <v>0</v>
      </c>
      <c r="S2260">
        <v>0</v>
      </c>
    </row>
    <row r="2261" spans="1:19">
      <c r="A2261">
        <v>26</v>
      </c>
      <c r="B2261" t="s">
        <v>531</v>
      </c>
      <c r="C2261" t="s">
        <v>149</v>
      </c>
      <c r="D2261" t="s">
        <v>113</v>
      </c>
      <c r="E2261" t="s">
        <v>481</v>
      </c>
      <c r="F2261" t="s">
        <v>532</v>
      </c>
      <c r="G2261">
        <v>8</v>
      </c>
      <c r="H2261" t="s">
        <v>141</v>
      </c>
      <c r="I2261">
        <v>14</v>
      </c>
      <c r="J2261">
        <v>11</v>
      </c>
      <c r="L2261" s="1015">
        <v>0.7857142857142857</v>
      </c>
      <c r="N2261">
        <v>2</v>
      </c>
      <c r="O2261">
        <v>0</v>
      </c>
      <c r="P2261">
        <v>0</v>
      </c>
      <c r="R2261">
        <v>-11</v>
      </c>
      <c r="S2261">
        <v>-2</v>
      </c>
    </row>
    <row r="2262" spans="1:19">
      <c r="A2262">
        <v>1</v>
      </c>
      <c r="B2262" t="s">
        <v>480</v>
      </c>
      <c r="C2262" t="s">
        <v>149</v>
      </c>
      <c r="D2262" t="s">
        <v>113</v>
      </c>
      <c r="E2262" t="s">
        <v>481</v>
      </c>
      <c r="F2262" t="s">
        <v>482</v>
      </c>
      <c r="G2262">
        <v>9</v>
      </c>
      <c r="H2262" t="s">
        <v>142</v>
      </c>
      <c r="I2262">
        <v>1</v>
      </c>
      <c r="J2262">
        <v>1</v>
      </c>
      <c r="L2262" s="1015">
        <v>1</v>
      </c>
      <c r="N2262">
        <v>0</v>
      </c>
      <c r="O2262">
        <v>0</v>
      </c>
      <c r="P2262" t="e">
        <v>#DIV/0!</v>
      </c>
      <c r="R2262">
        <v>0</v>
      </c>
      <c r="S2262">
        <v>0</v>
      </c>
    </row>
    <row r="2263" spans="1:19">
      <c r="A2263">
        <v>2</v>
      </c>
      <c r="B2263" t="s">
        <v>483</v>
      </c>
      <c r="C2263" t="s">
        <v>149</v>
      </c>
      <c r="D2263" t="s">
        <v>113</v>
      </c>
      <c r="E2263" t="s">
        <v>481</v>
      </c>
      <c r="F2263" t="s">
        <v>484</v>
      </c>
      <c r="G2263">
        <v>9</v>
      </c>
      <c r="H2263" t="s">
        <v>142</v>
      </c>
      <c r="I2263">
        <v>1</v>
      </c>
      <c r="J2263">
        <v>1</v>
      </c>
      <c r="L2263" s="1015">
        <v>1</v>
      </c>
      <c r="N2263">
        <v>0</v>
      </c>
      <c r="O2263">
        <v>0</v>
      </c>
      <c r="P2263" t="e">
        <v>#DIV/0!</v>
      </c>
      <c r="R2263">
        <v>-1</v>
      </c>
      <c r="S2263">
        <v>0</v>
      </c>
    </row>
    <row r="2264" spans="1:19">
      <c r="A2264">
        <v>3</v>
      </c>
      <c r="B2264" t="s">
        <v>485</v>
      </c>
      <c r="C2264" t="s">
        <v>149</v>
      </c>
      <c r="D2264" t="s">
        <v>113</v>
      </c>
      <c r="E2264" t="s">
        <v>481</v>
      </c>
      <c r="F2264" t="s">
        <v>486</v>
      </c>
      <c r="G2264">
        <v>9</v>
      </c>
      <c r="H2264" t="s">
        <v>142</v>
      </c>
      <c r="I2264">
        <v>3</v>
      </c>
      <c r="J2264">
        <v>3</v>
      </c>
      <c r="L2264" s="1015">
        <v>1</v>
      </c>
      <c r="N2264">
        <v>0</v>
      </c>
      <c r="O2264">
        <v>0</v>
      </c>
      <c r="P2264" t="e">
        <v>#DIV/0!</v>
      </c>
      <c r="R2264">
        <v>-2</v>
      </c>
      <c r="S2264">
        <v>0</v>
      </c>
    </row>
    <row r="2265" spans="1:19">
      <c r="A2265">
        <v>4</v>
      </c>
      <c r="B2265" t="s">
        <v>487</v>
      </c>
      <c r="C2265" t="s">
        <v>149</v>
      </c>
      <c r="D2265" t="s">
        <v>113</v>
      </c>
      <c r="E2265" t="s">
        <v>481</v>
      </c>
      <c r="F2265" t="s">
        <v>488</v>
      </c>
      <c r="G2265">
        <v>9</v>
      </c>
      <c r="H2265" t="s">
        <v>142</v>
      </c>
      <c r="I2265">
        <v>2</v>
      </c>
      <c r="J2265">
        <v>1</v>
      </c>
      <c r="L2265" s="1015">
        <v>0.5</v>
      </c>
      <c r="N2265">
        <v>0</v>
      </c>
      <c r="O2265">
        <v>0</v>
      </c>
      <c r="P2265" t="e">
        <v>#DIV/0!</v>
      </c>
      <c r="R2265">
        <v>-1</v>
      </c>
      <c r="S2265">
        <v>0</v>
      </c>
    </row>
    <row r="2266" spans="1:19">
      <c r="A2266">
        <v>5</v>
      </c>
      <c r="B2266" t="s">
        <v>489</v>
      </c>
      <c r="C2266" t="s">
        <v>149</v>
      </c>
      <c r="D2266" t="s">
        <v>113</v>
      </c>
      <c r="E2266" t="s">
        <v>481</v>
      </c>
      <c r="F2266" t="s">
        <v>490</v>
      </c>
      <c r="G2266">
        <v>9</v>
      </c>
      <c r="H2266" t="s">
        <v>142</v>
      </c>
      <c r="I2266">
        <v>2</v>
      </c>
      <c r="J2266">
        <v>2</v>
      </c>
      <c r="L2266" s="1015">
        <v>1</v>
      </c>
      <c r="N2266">
        <v>0</v>
      </c>
      <c r="O2266">
        <v>0</v>
      </c>
      <c r="P2266" t="e">
        <v>#DIV/0!</v>
      </c>
      <c r="R2266">
        <v>-2</v>
      </c>
      <c r="S2266">
        <v>0</v>
      </c>
    </row>
    <row r="2267" spans="1:19">
      <c r="A2267">
        <v>6</v>
      </c>
      <c r="B2267" t="s">
        <v>491</v>
      </c>
      <c r="C2267" t="s">
        <v>149</v>
      </c>
      <c r="D2267" t="s">
        <v>113</v>
      </c>
      <c r="E2267" t="s">
        <v>481</v>
      </c>
      <c r="F2267" t="s">
        <v>492</v>
      </c>
      <c r="G2267">
        <v>9</v>
      </c>
      <c r="H2267" t="s">
        <v>142</v>
      </c>
      <c r="I2267">
        <v>2</v>
      </c>
      <c r="J2267">
        <v>2</v>
      </c>
      <c r="L2267" s="1015">
        <v>1</v>
      </c>
      <c r="N2267">
        <v>0</v>
      </c>
      <c r="O2267">
        <v>0</v>
      </c>
      <c r="P2267" t="e">
        <v>#DIV/0!</v>
      </c>
      <c r="R2267">
        <v>-2</v>
      </c>
      <c r="S2267">
        <v>0</v>
      </c>
    </row>
    <row r="2268" spans="1:19">
      <c r="A2268">
        <v>7</v>
      </c>
      <c r="B2268" t="s">
        <v>493</v>
      </c>
      <c r="C2268" t="s">
        <v>149</v>
      </c>
      <c r="D2268" t="s">
        <v>113</v>
      </c>
      <c r="E2268" t="s">
        <v>481</v>
      </c>
      <c r="F2268" t="s">
        <v>494</v>
      </c>
      <c r="G2268">
        <v>9</v>
      </c>
      <c r="H2268" t="s">
        <v>142</v>
      </c>
      <c r="I2268">
        <v>2</v>
      </c>
      <c r="J2268">
        <v>2</v>
      </c>
      <c r="L2268" s="1015">
        <v>1</v>
      </c>
      <c r="N2268">
        <v>1</v>
      </c>
      <c r="O2268">
        <v>0</v>
      </c>
      <c r="P2268">
        <v>0</v>
      </c>
      <c r="R2268">
        <v>-2</v>
      </c>
      <c r="S2268">
        <v>-1</v>
      </c>
    </row>
    <row r="2269" spans="1:19">
      <c r="A2269">
        <v>8</v>
      </c>
      <c r="B2269" t="s">
        <v>495</v>
      </c>
      <c r="C2269" t="s">
        <v>149</v>
      </c>
      <c r="D2269" t="s">
        <v>113</v>
      </c>
      <c r="E2269" t="s">
        <v>481</v>
      </c>
      <c r="F2269" t="s">
        <v>496</v>
      </c>
      <c r="G2269">
        <v>9</v>
      </c>
      <c r="H2269" t="s">
        <v>142</v>
      </c>
      <c r="I2269">
        <v>2</v>
      </c>
      <c r="J2269">
        <v>1</v>
      </c>
      <c r="L2269" s="1015">
        <v>0.5</v>
      </c>
      <c r="N2269">
        <v>0</v>
      </c>
      <c r="O2269">
        <v>0</v>
      </c>
      <c r="P2269" t="e">
        <v>#DIV/0!</v>
      </c>
      <c r="R2269">
        <v>0</v>
      </c>
      <c r="S2269">
        <v>0</v>
      </c>
    </row>
    <row r="2270" spans="1:19">
      <c r="A2270">
        <v>9</v>
      </c>
      <c r="B2270" t="s">
        <v>497</v>
      </c>
      <c r="C2270" t="s">
        <v>149</v>
      </c>
      <c r="D2270" t="s">
        <v>113</v>
      </c>
      <c r="E2270" t="s">
        <v>481</v>
      </c>
      <c r="F2270" t="s">
        <v>498</v>
      </c>
      <c r="G2270">
        <v>9</v>
      </c>
      <c r="H2270" t="s">
        <v>142</v>
      </c>
      <c r="I2270">
        <v>2</v>
      </c>
      <c r="J2270">
        <v>1</v>
      </c>
      <c r="L2270" s="1015">
        <v>0.5</v>
      </c>
      <c r="N2270">
        <v>0</v>
      </c>
      <c r="O2270">
        <v>0</v>
      </c>
      <c r="P2270" t="e">
        <v>#DIV/0!</v>
      </c>
      <c r="R2270">
        <v>-1</v>
      </c>
      <c r="S2270">
        <v>0</v>
      </c>
    </row>
    <row r="2271" spans="1:19">
      <c r="A2271">
        <v>10</v>
      </c>
      <c r="B2271" t="s">
        <v>499</v>
      </c>
      <c r="C2271" t="s">
        <v>149</v>
      </c>
      <c r="D2271" t="s">
        <v>113</v>
      </c>
      <c r="E2271" t="s">
        <v>481</v>
      </c>
      <c r="F2271" t="s">
        <v>500</v>
      </c>
      <c r="G2271">
        <v>9</v>
      </c>
      <c r="H2271" t="s">
        <v>142</v>
      </c>
      <c r="I2271">
        <v>2</v>
      </c>
      <c r="J2271">
        <v>2</v>
      </c>
      <c r="L2271" s="1015">
        <v>1</v>
      </c>
      <c r="N2271">
        <v>1</v>
      </c>
      <c r="O2271">
        <v>0</v>
      </c>
      <c r="P2271">
        <v>0</v>
      </c>
      <c r="R2271">
        <v>-2</v>
      </c>
      <c r="S2271">
        <v>-1</v>
      </c>
    </row>
    <row r="2272" spans="1:19">
      <c r="A2272">
        <v>11</v>
      </c>
      <c r="B2272" t="s">
        <v>501</v>
      </c>
      <c r="C2272" t="s">
        <v>149</v>
      </c>
      <c r="D2272" t="s">
        <v>113</v>
      </c>
      <c r="E2272" t="s">
        <v>481</v>
      </c>
      <c r="F2272" t="s">
        <v>502</v>
      </c>
      <c r="G2272">
        <v>9</v>
      </c>
      <c r="H2272" t="s">
        <v>142</v>
      </c>
      <c r="I2272">
        <v>2</v>
      </c>
      <c r="J2272">
        <v>2</v>
      </c>
      <c r="L2272" s="1015">
        <v>1</v>
      </c>
      <c r="N2272">
        <v>0</v>
      </c>
      <c r="O2272">
        <v>0</v>
      </c>
      <c r="P2272" t="e">
        <v>#DIV/0!</v>
      </c>
      <c r="R2272">
        <v>-1</v>
      </c>
      <c r="S2272">
        <v>0</v>
      </c>
    </row>
    <row r="2273" spans="1:19">
      <c r="A2273">
        <v>12</v>
      </c>
      <c r="B2273" t="s">
        <v>503</v>
      </c>
      <c r="C2273" t="s">
        <v>149</v>
      </c>
      <c r="D2273" t="s">
        <v>113</v>
      </c>
      <c r="E2273" t="s">
        <v>481</v>
      </c>
      <c r="F2273" t="s">
        <v>504</v>
      </c>
      <c r="G2273">
        <v>9</v>
      </c>
      <c r="H2273" t="s">
        <v>142</v>
      </c>
      <c r="I2273">
        <v>6</v>
      </c>
      <c r="J2273">
        <v>5</v>
      </c>
      <c r="L2273" s="1015">
        <v>0.83333333333333337</v>
      </c>
      <c r="N2273">
        <v>1</v>
      </c>
      <c r="O2273">
        <v>0</v>
      </c>
      <c r="P2273">
        <v>0</v>
      </c>
      <c r="R2273">
        <v>-3</v>
      </c>
      <c r="S2273">
        <v>-1</v>
      </c>
    </row>
    <row r="2274" spans="1:19">
      <c r="A2274">
        <v>13</v>
      </c>
      <c r="B2274" t="s">
        <v>505</v>
      </c>
      <c r="C2274" t="s">
        <v>149</v>
      </c>
      <c r="D2274" t="s">
        <v>113</v>
      </c>
      <c r="E2274" t="s">
        <v>481</v>
      </c>
      <c r="F2274" t="s">
        <v>506</v>
      </c>
      <c r="G2274">
        <v>9</v>
      </c>
      <c r="H2274" t="s">
        <v>142</v>
      </c>
      <c r="I2274">
        <v>12</v>
      </c>
      <c r="J2274">
        <v>9</v>
      </c>
      <c r="L2274" s="1015">
        <v>0.75</v>
      </c>
      <c r="N2274">
        <v>1</v>
      </c>
      <c r="O2274">
        <v>0</v>
      </c>
      <c r="P2274">
        <v>0</v>
      </c>
      <c r="R2274">
        <v>-6</v>
      </c>
      <c r="S2274">
        <v>-1</v>
      </c>
    </row>
    <row r="2275" spans="1:19">
      <c r="A2275">
        <v>14</v>
      </c>
      <c r="B2275" t="s">
        <v>507</v>
      </c>
      <c r="C2275" t="s">
        <v>149</v>
      </c>
      <c r="D2275" t="s">
        <v>113</v>
      </c>
      <c r="E2275" t="s">
        <v>481</v>
      </c>
      <c r="F2275" t="s">
        <v>508</v>
      </c>
      <c r="G2275">
        <v>9</v>
      </c>
      <c r="H2275" t="s">
        <v>142</v>
      </c>
      <c r="I2275">
        <v>2</v>
      </c>
      <c r="J2275">
        <v>2</v>
      </c>
      <c r="L2275" s="1015">
        <v>1</v>
      </c>
      <c r="N2275">
        <v>1</v>
      </c>
      <c r="O2275">
        <v>0</v>
      </c>
      <c r="P2275">
        <v>0</v>
      </c>
      <c r="R2275">
        <v>-1</v>
      </c>
      <c r="S2275">
        <v>-1</v>
      </c>
    </row>
    <row r="2276" spans="1:19">
      <c r="A2276">
        <v>15</v>
      </c>
      <c r="B2276" t="s">
        <v>509</v>
      </c>
      <c r="C2276" t="s">
        <v>149</v>
      </c>
      <c r="D2276" t="s">
        <v>113</v>
      </c>
      <c r="E2276" t="s">
        <v>481</v>
      </c>
      <c r="F2276" t="s">
        <v>510</v>
      </c>
      <c r="G2276">
        <v>9</v>
      </c>
      <c r="H2276" t="s">
        <v>142</v>
      </c>
      <c r="I2276">
        <v>2</v>
      </c>
      <c r="J2276">
        <v>1</v>
      </c>
      <c r="L2276" s="1015">
        <v>0.5</v>
      </c>
      <c r="N2276">
        <v>0</v>
      </c>
      <c r="O2276">
        <v>0</v>
      </c>
      <c r="P2276" t="e">
        <v>#DIV/0!</v>
      </c>
      <c r="R2276">
        <v>0</v>
      </c>
      <c r="S2276">
        <v>0</v>
      </c>
    </row>
    <row r="2277" spans="1:19">
      <c r="A2277">
        <v>16</v>
      </c>
      <c r="B2277" t="s">
        <v>511</v>
      </c>
      <c r="C2277" t="s">
        <v>149</v>
      </c>
      <c r="D2277" t="s">
        <v>113</v>
      </c>
      <c r="E2277" t="s">
        <v>481</v>
      </c>
      <c r="F2277" t="s">
        <v>512</v>
      </c>
      <c r="G2277">
        <v>9</v>
      </c>
      <c r="H2277" t="s">
        <v>142</v>
      </c>
      <c r="I2277">
        <v>2</v>
      </c>
      <c r="J2277">
        <v>2</v>
      </c>
      <c r="L2277" s="1015">
        <v>1</v>
      </c>
      <c r="N2277">
        <v>0</v>
      </c>
      <c r="O2277">
        <v>0</v>
      </c>
      <c r="P2277" t="e">
        <v>#DIV/0!</v>
      </c>
      <c r="R2277">
        <v>-2</v>
      </c>
      <c r="S2277">
        <v>0</v>
      </c>
    </row>
    <row r="2278" spans="1:19">
      <c r="A2278">
        <v>17</v>
      </c>
      <c r="B2278" t="s">
        <v>513</v>
      </c>
      <c r="C2278" t="s">
        <v>149</v>
      </c>
      <c r="D2278" t="s">
        <v>113</v>
      </c>
      <c r="E2278" t="s">
        <v>481</v>
      </c>
      <c r="F2278" t="s">
        <v>514</v>
      </c>
      <c r="G2278">
        <v>9</v>
      </c>
      <c r="H2278" t="s">
        <v>142</v>
      </c>
      <c r="I2278">
        <v>1</v>
      </c>
      <c r="J2278">
        <v>1</v>
      </c>
      <c r="L2278" s="1015">
        <v>1</v>
      </c>
      <c r="N2278">
        <v>0</v>
      </c>
      <c r="O2278">
        <v>0</v>
      </c>
      <c r="P2278" t="e">
        <v>#DIV/0!</v>
      </c>
      <c r="R2278">
        <v>-1</v>
      </c>
      <c r="S2278">
        <v>0</v>
      </c>
    </row>
    <row r="2279" spans="1:19">
      <c r="A2279">
        <v>18</v>
      </c>
      <c r="B2279" t="s">
        <v>515</v>
      </c>
      <c r="C2279" t="s">
        <v>149</v>
      </c>
      <c r="D2279" t="s">
        <v>113</v>
      </c>
      <c r="E2279" t="s">
        <v>481</v>
      </c>
      <c r="F2279" t="s">
        <v>516</v>
      </c>
      <c r="G2279">
        <v>9</v>
      </c>
      <c r="H2279" t="s">
        <v>142</v>
      </c>
      <c r="I2279">
        <v>1</v>
      </c>
      <c r="J2279">
        <v>1</v>
      </c>
      <c r="L2279" s="1015">
        <v>1</v>
      </c>
      <c r="N2279">
        <v>0</v>
      </c>
      <c r="O2279">
        <v>0</v>
      </c>
      <c r="P2279" t="e">
        <v>#DIV/0!</v>
      </c>
      <c r="R2279">
        <v>0</v>
      </c>
      <c r="S2279">
        <v>0</v>
      </c>
    </row>
    <row r="2280" spans="1:19">
      <c r="A2280">
        <v>19</v>
      </c>
      <c r="B2280" t="s">
        <v>517</v>
      </c>
      <c r="C2280" t="s">
        <v>149</v>
      </c>
      <c r="D2280" t="s">
        <v>113</v>
      </c>
      <c r="E2280" t="s">
        <v>481</v>
      </c>
      <c r="F2280" t="s">
        <v>518</v>
      </c>
      <c r="G2280">
        <v>9</v>
      </c>
      <c r="H2280" t="s">
        <v>142</v>
      </c>
      <c r="I2280">
        <v>1</v>
      </c>
      <c r="J2280">
        <v>1</v>
      </c>
      <c r="L2280" s="1015">
        <v>1</v>
      </c>
      <c r="N2280">
        <v>1</v>
      </c>
      <c r="O2280">
        <v>0</v>
      </c>
      <c r="P2280">
        <v>0</v>
      </c>
      <c r="R2280">
        <v>-1</v>
      </c>
      <c r="S2280">
        <v>-1</v>
      </c>
    </row>
    <row r="2281" spans="1:19">
      <c r="A2281">
        <v>20</v>
      </c>
      <c r="B2281" t="s">
        <v>519</v>
      </c>
      <c r="C2281" t="s">
        <v>149</v>
      </c>
      <c r="D2281" t="s">
        <v>113</v>
      </c>
      <c r="E2281" t="s">
        <v>481</v>
      </c>
      <c r="F2281" t="s">
        <v>520</v>
      </c>
      <c r="G2281">
        <v>9</v>
      </c>
      <c r="H2281" t="s">
        <v>142</v>
      </c>
      <c r="I2281">
        <v>3</v>
      </c>
      <c r="J2281">
        <v>1</v>
      </c>
      <c r="L2281" s="1015">
        <v>0.33333333333333331</v>
      </c>
      <c r="N2281">
        <v>0</v>
      </c>
      <c r="O2281">
        <v>0</v>
      </c>
      <c r="P2281" t="e">
        <v>#DIV/0!</v>
      </c>
      <c r="R2281">
        <v>-1</v>
      </c>
      <c r="S2281">
        <v>0</v>
      </c>
    </row>
    <row r="2282" spans="1:19">
      <c r="A2282">
        <v>21</v>
      </c>
      <c r="B2282" t="s">
        <v>521</v>
      </c>
      <c r="C2282" t="s">
        <v>149</v>
      </c>
      <c r="D2282" t="s">
        <v>113</v>
      </c>
      <c r="E2282" t="s">
        <v>481</v>
      </c>
      <c r="F2282" t="s">
        <v>522</v>
      </c>
      <c r="G2282">
        <v>9</v>
      </c>
      <c r="H2282" t="s">
        <v>142</v>
      </c>
      <c r="I2282">
        <v>5</v>
      </c>
      <c r="J2282">
        <v>4</v>
      </c>
      <c r="L2282" s="1015">
        <v>0.8</v>
      </c>
      <c r="N2282">
        <v>0</v>
      </c>
      <c r="O2282">
        <v>0</v>
      </c>
      <c r="P2282" t="e">
        <v>#DIV/0!</v>
      </c>
      <c r="R2282">
        <v>-3</v>
      </c>
      <c r="S2282">
        <v>0</v>
      </c>
    </row>
    <row r="2283" spans="1:19">
      <c r="A2283">
        <v>22</v>
      </c>
      <c r="B2283" t="s">
        <v>523</v>
      </c>
      <c r="C2283" t="s">
        <v>149</v>
      </c>
      <c r="D2283" t="s">
        <v>113</v>
      </c>
      <c r="E2283" t="s">
        <v>481</v>
      </c>
      <c r="F2283" t="s">
        <v>524</v>
      </c>
      <c r="G2283">
        <v>9</v>
      </c>
      <c r="H2283" t="s">
        <v>142</v>
      </c>
      <c r="I2283">
        <v>4</v>
      </c>
      <c r="J2283">
        <v>3</v>
      </c>
      <c r="L2283" s="1015">
        <v>0.75</v>
      </c>
      <c r="N2283">
        <v>1</v>
      </c>
      <c r="O2283">
        <v>0</v>
      </c>
      <c r="P2283">
        <v>0</v>
      </c>
      <c r="R2283">
        <v>-3</v>
      </c>
      <c r="S2283">
        <v>-1</v>
      </c>
    </row>
    <row r="2284" spans="1:19">
      <c r="A2284">
        <v>23</v>
      </c>
      <c r="B2284" t="s">
        <v>525</v>
      </c>
      <c r="C2284" t="s">
        <v>149</v>
      </c>
      <c r="D2284" t="s">
        <v>113</v>
      </c>
      <c r="E2284" t="s">
        <v>481</v>
      </c>
      <c r="F2284" t="s">
        <v>526</v>
      </c>
      <c r="G2284">
        <v>9</v>
      </c>
      <c r="H2284" t="s">
        <v>142</v>
      </c>
      <c r="I2284">
        <v>3</v>
      </c>
      <c r="J2284">
        <v>2</v>
      </c>
      <c r="L2284" s="1015">
        <v>0.66666666666666663</v>
      </c>
      <c r="N2284">
        <v>0</v>
      </c>
      <c r="O2284">
        <v>0</v>
      </c>
      <c r="P2284" t="e">
        <v>#DIV/0!</v>
      </c>
      <c r="R2284">
        <v>-1</v>
      </c>
      <c r="S2284">
        <v>0</v>
      </c>
    </row>
    <row r="2285" spans="1:19">
      <c r="A2285">
        <v>24</v>
      </c>
      <c r="B2285" t="s">
        <v>527</v>
      </c>
      <c r="C2285" t="s">
        <v>149</v>
      </c>
      <c r="D2285" t="s">
        <v>113</v>
      </c>
      <c r="E2285" t="s">
        <v>481</v>
      </c>
      <c r="F2285" t="s">
        <v>528</v>
      </c>
      <c r="G2285">
        <v>9</v>
      </c>
      <c r="H2285" t="s">
        <v>142</v>
      </c>
      <c r="I2285">
        <v>3</v>
      </c>
      <c r="J2285">
        <v>2</v>
      </c>
      <c r="L2285" s="1015">
        <v>0.66666666666666663</v>
      </c>
      <c r="N2285">
        <v>0</v>
      </c>
      <c r="O2285">
        <v>0</v>
      </c>
      <c r="P2285" t="e">
        <v>#DIV/0!</v>
      </c>
      <c r="R2285">
        <v>-1</v>
      </c>
      <c r="S2285">
        <v>0</v>
      </c>
    </row>
    <row r="2286" spans="1:19">
      <c r="A2286">
        <v>25</v>
      </c>
      <c r="B2286" t="s">
        <v>529</v>
      </c>
      <c r="C2286" t="s">
        <v>149</v>
      </c>
      <c r="D2286" t="s">
        <v>113</v>
      </c>
      <c r="E2286" t="s">
        <v>481</v>
      </c>
      <c r="F2286" t="s">
        <v>530</v>
      </c>
      <c r="G2286">
        <v>9</v>
      </c>
      <c r="H2286" t="s">
        <v>142</v>
      </c>
      <c r="I2286">
        <v>1</v>
      </c>
      <c r="J2286">
        <v>0</v>
      </c>
      <c r="L2286" s="1015">
        <v>0</v>
      </c>
      <c r="N2286">
        <v>0</v>
      </c>
      <c r="O2286">
        <v>0</v>
      </c>
      <c r="P2286" t="e">
        <v>#DIV/0!</v>
      </c>
      <c r="R2286">
        <v>0</v>
      </c>
      <c r="S2286">
        <v>0</v>
      </c>
    </row>
    <row r="2287" spans="1:19">
      <c r="A2287">
        <v>26</v>
      </c>
      <c r="B2287" t="s">
        <v>531</v>
      </c>
      <c r="C2287" t="s">
        <v>149</v>
      </c>
      <c r="D2287" t="s">
        <v>113</v>
      </c>
      <c r="E2287" t="s">
        <v>481</v>
      </c>
      <c r="F2287" t="s">
        <v>532</v>
      </c>
      <c r="G2287">
        <v>9</v>
      </c>
      <c r="H2287" t="s">
        <v>142</v>
      </c>
      <c r="I2287">
        <v>14</v>
      </c>
      <c r="J2287">
        <v>13</v>
      </c>
      <c r="L2287" s="1015">
        <v>0.9285714285714286</v>
      </c>
      <c r="N2287">
        <v>2</v>
      </c>
      <c r="O2287">
        <v>0</v>
      </c>
      <c r="P2287">
        <v>0</v>
      </c>
      <c r="R2287">
        <v>-10</v>
      </c>
      <c r="S2287">
        <v>-2</v>
      </c>
    </row>
    <row r="2288" spans="1:19">
      <c r="A2288">
        <v>1</v>
      </c>
      <c r="B2288" t="s">
        <v>480</v>
      </c>
      <c r="C2288" t="s">
        <v>149</v>
      </c>
      <c r="D2288" t="s">
        <v>113</v>
      </c>
      <c r="E2288" t="s">
        <v>481</v>
      </c>
      <c r="F2288" t="s">
        <v>482</v>
      </c>
      <c r="G2288">
        <v>10</v>
      </c>
      <c r="H2288" t="s">
        <v>143</v>
      </c>
      <c r="I2288">
        <v>1</v>
      </c>
      <c r="J2288">
        <v>1</v>
      </c>
      <c r="L2288" s="1015">
        <v>1</v>
      </c>
      <c r="N2288">
        <v>0</v>
      </c>
      <c r="O2288">
        <v>0</v>
      </c>
      <c r="P2288" t="e">
        <v>#DIV/0!</v>
      </c>
      <c r="R2288">
        <v>0</v>
      </c>
      <c r="S2288">
        <v>0</v>
      </c>
    </row>
    <row r="2289" spans="1:19">
      <c r="A2289">
        <v>2</v>
      </c>
      <c r="B2289" t="s">
        <v>483</v>
      </c>
      <c r="C2289" t="s">
        <v>149</v>
      </c>
      <c r="D2289" t="s">
        <v>113</v>
      </c>
      <c r="E2289" t="s">
        <v>481</v>
      </c>
      <c r="F2289" t="s">
        <v>484</v>
      </c>
      <c r="G2289">
        <v>10</v>
      </c>
      <c r="H2289" t="s">
        <v>143</v>
      </c>
      <c r="I2289">
        <v>1</v>
      </c>
      <c r="J2289">
        <v>1</v>
      </c>
      <c r="L2289" s="1015">
        <v>1</v>
      </c>
      <c r="N2289">
        <v>0</v>
      </c>
      <c r="O2289">
        <v>0</v>
      </c>
      <c r="P2289" t="e">
        <v>#DIV/0!</v>
      </c>
      <c r="R2289">
        <v>-1</v>
      </c>
      <c r="S2289">
        <v>0</v>
      </c>
    </row>
    <row r="2290" spans="1:19">
      <c r="A2290">
        <v>3</v>
      </c>
      <c r="B2290" t="s">
        <v>485</v>
      </c>
      <c r="C2290" t="s">
        <v>149</v>
      </c>
      <c r="D2290" t="s">
        <v>113</v>
      </c>
      <c r="E2290" t="s">
        <v>481</v>
      </c>
      <c r="F2290" t="s">
        <v>486</v>
      </c>
      <c r="G2290">
        <v>10</v>
      </c>
      <c r="H2290" t="s">
        <v>143</v>
      </c>
      <c r="I2290">
        <v>3</v>
      </c>
      <c r="J2290">
        <v>3</v>
      </c>
      <c r="L2290" s="1015">
        <v>1</v>
      </c>
      <c r="N2290">
        <v>0</v>
      </c>
      <c r="O2290">
        <v>0</v>
      </c>
      <c r="P2290" t="e">
        <v>#DIV/0!</v>
      </c>
      <c r="R2290">
        <v>-2</v>
      </c>
      <c r="S2290">
        <v>0</v>
      </c>
    </row>
    <row r="2291" spans="1:19">
      <c r="A2291">
        <v>4</v>
      </c>
      <c r="B2291" t="s">
        <v>487</v>
      </c>
      <c r="C2291" t="s">
        <v>149</v>
      </c>
      <c r="D2291" t="s">
        <v>113</v>
      </c>
      <c r="E2291" t="s">
        <v>481</v>
      </c>
      <c r="F2291" t="s">
        <v>488</v>
      </c>
      <c r="G2291">
        <v>10</v>
      </c>
      <c r="H2291" t="s">
        <v>143</v>
      </c>
      <c r="I2291">
        <v>2</v>
      </c>
      <c r="J2291">
        <v>1</v>
      </c>
      <c r="L2291" s="1015">
        <v>0.5</v>
      </c>
      <c r="N2291">
        <v>0</v>
      </c>
      <c r="O2291">
        <v>0</v>
      </c>
      <c r="P2291" t="e">
        <v>#DIV/0!</v>
      </c>
      <c r="R2291">
        <v>-1</v>
      </c>
      <c r="S2291">
        <v>0</v>
      </c>
    </row>
    <row r="2292" spans="1:19">
      <c r="A2292">
        <v>5</v>
      </c>
      <c r="B2292" t="s">
        <v>489</v>
      </c>
      <c r="C2292" t="s">
        <v>149</v>
      </c>
      <c r="D2292" t="s">
        <v>113</v>
      </c>
      <c r="E2292" t="s">
        <v>481</v>
      </c>
      <c r="F2292" t="s">
        <v>490</v>
      </c>
      <c r="G2292">
        <v>10</v>
      </c>
      <c r="H2292" t="s">
        <v>143</v>
      </c>
      <c r="I2292">
        <v>2</v>
      </c>
      <c r="J2292">
        <v>2</v>
      </c>
      <c r="L2292" s="1015">
        <v>1</v>
      </c>
      <c r="N2292">
        <v>0</v>
      </c>
      <c r="O2292">
        <v>0</v>
      </c>
      <c r="P2292" t="e">
        <v>#DIV/0!</v>
      </c>
      <c r="R2292">
        <v>-2</v>
      </c>
      <c r="S2292">
        <v>0</v>
      </c>
    </row>
    <row r="2293" spans="1:19">
      <c r="A2293">
        <v>6</v>
      </c>
      <c r="B2293" t="s">
        <v>491</v>
      </c>
      <c r="C2293" t="s">
        <v>149</v>
      </c>
      <c r="D2293" t="s">
        <v>113</v>
      </c>
      <c r="E2293" t="s">
        <v>481</v>
      </c>
      <c r="F2293" t="s">
        <v>492</v>
      </c>
      <c r="G2293">
        <v>10</v>
      </c>
      <c r="H2293" t="s">
        <v>143</v>
      </c>
      <c r="I2293">
        <v>2</v>
      </c>
      <c r="J2293">
        <v>2</v>
      </c>
      <c r="L2293" s="1015">
        <v>1</v>
      </c>
      <c r="N2293">
        <v>0</v>
      </c>
      <c r="O2293">
        <v>0</v>
      </c>
      <c r="P2293" t="e">
        <v>#DIV/0!</v>
      </c>
      <c r="R2293">
        <v>-2</v>
      </c>
      <c r="S2293">
        <v>0</v>
      </c>
    </row>
    <row r="2294" spans="1:19">
      <c r="A2294">
        <v>7</v>
      </c>
      <c r="B2294" t="s">
        <v>493</v>
      </c>
      <c r="C2294" t="s">
        <v>149</v>
      </c>
      <c r="D2294" t="s">
        <v>113</v>
      </c>
      <c r="E2294" t="s">
        <v>481</v>
      </c>
      <c r="F2294" t="s">
        <v>494</v>
      </c>
      <c r="G2294">
        <v>10</v>
      </c>
      <c r="H2294" t="s">
        <v>143</v>
      </c>
      <c r="I2294">
        <v>2</v>
      </c>
      <c r="J2294">
        <v>2</v>
      </c>
      <c r="L2294" s="1015">
        <v>1</v>
      </c>
      <c r="N2294">
        <v>0</v>
      </c>
      <c r="O2294">
        <v>0</v>
      </c>
      <c r="P2294" t="e">
        <v>#DIV/0!</v>
      </c>
      <c r="R2294">
        <v>-2</v>
      </c>
      <c r="S2294">
        <v>0</v>
      </c>
    </row>
    <row r="2295" spans="1:19">
      <c r="A2295">
        <v>8</v>
      </c>
      <c r="B2295" t="s">
        <v>495</v>
      </c>
      <c r="C2295" t="s">
        <v>149</v>
      </c>
      <c r="D2295" t="s">
        <v>113</v>
      </c>
      <c r="E2295" t="s">
        <v>481</v>
      </c>
      <c r="F2295" t="s">
        <v>496</v>
      </c>
      <c r="G2295">
        <v>10</v>
      </c>
      <c r="H2295" t="s">
        <v>143</v>
      </c>
      <c r="I2295">
        <v>2</v>
      </c>
      <c r="J2295">
        <v>2</v>
      </c>
      <c r="L2295" s="1015">
        <v>1</v>
      </c>
      <c r="N2295">
        <v>1</v>
      </c>
      <c r="O2295">
        <v>0</v>
      </c>
      <c r="P2295">
        <v>0</v>
      </c>
      <c r="R2295">
        <v>-1</v>
      </c>
      <c r="S2295">
        <v>-1</v>
      </c>
    </row>
    <row r="2296" spans="1:19">
      <c r="A2296">
        <v>9</v>
      </c>
      <c r="B2296" t="s">
        <v>497</v>
      </c>
      <c r="C2296" t="s">
        <v>149</v>
      </c>
      <c r="D2296" t="s">
        <v>113</v>
      </c>
      <c r="E2296" t="s">
        <v>481</v>
      </c>
      <c r="F2296" t="s">
        <v>498</v>
      </c>
      <c r="G2296">
        <v>10</v>
      </c>
      <c r="H2296" t="s">
        <v>143</v>
      </c>
      <c r="I2296">
        <v>2</v>
      </c>
      <c r="J2296">
        <v>1</v>
      </c>
      <c r="L2296" s="1015">
        <v>0.5</v>
      </c>
      <c r="N2296">
        <v>0</v>
      </c>
      <c r="O2296">
        <v>0</v>
      </c>
      <c r="P2296" t="e">
        <v>#DIV/0!</v>
      </c>
      <c r="R2296">
        <v>-1</v>
      </c>
      <c r="S2296">
        <v>0</v>
      </c>
    </row>
    <row r="2297" spans="1:19">
      <c r="A2297">
        <v>10</v>
      </c>
      <c r="B2297" t="s">
        <v>499</v>
      </c>
      <c r="C2297" t="s">
        <v>149</v>
      </c>
      <c r="D2297" t="s">
        <v>113</v>
      </c>
      <c r="E2297" t="s">
        <v>481</v>
      </c>
      <c r="F2297" t="s">
        <v>500</v>
      </c>
      <c r="G2297">
        <v>10</v>
      </c>
      <c r="H2297" t="s">
        <v>143</v>
      </c>
      <c r="I2297">
        <v>2</v>
      </c>
      <c r="J2297">
        <v>2</v>
      </c>
      <c r="L2297" s="1015">
        <v>1</v>
      </c>
      <c r="N2297">
        <v>0</v>
      </c>
      <c r="O2297">
        <v>0</v>
      </c>
      <c r="P2297" t="e">
        <v>#DIV/0!</v>
      </c>
      <c r="R2297">
        <v>-2</v>
      </c>
      <c r="S2297">
        <v>0</v>
      </c>
    </row>
    <row r="2298" spans="1:19">
      <c r="A2298">
        <v>11</v>
      </c>
      <c r="B2298" t="s">
        <v>501</v>
      </c>
      <c r="C2298" t="s">
        <v>149</v>
      </c>
      <c r="D2298" t="s">
        <v>113</v>
      </c>
      <c r="E2298" t="s">
        <v>481</v>
      </c>
      <c r="F2298" t="s">
        <v>502</v>
      </c>
      <c r="G2298">
        <v>10</v>
      </c>
      <c r="H2298" t="s">
        <v>143</v>
      </c>
      <c r="I2298">
        <v>2</v>
      </c>
      <c r="J2298">
        <v>2</v>
      </c>
      <c r="L2298" s="1015">
        <v>1</v>
      </c>
      <c r="N2298">
        <v>0</v>
      </c>
      <c r="O2298">
        <v>0</v>
      </c>
      <c r="P2298" t="e">
        <v>#DIV/0!</v>
      </c>
      <c r="R2298">
        <v>-1</v>
      </c>
      <c r="S2298">
        <v>0</v>
      </c>
    </row>
    <row r="2299" spans="1:19">
      <c r="A2299">
        <v>12</v>
      </c>
      <c r="B2299" t="s">
        <v>503</v>
      </c>
      <c r="C2299" t="s">
        <v>149</v>
      </c>
      <c r="D2299" t="s">
        <v>113</v>
      </c>
      <c r="E2299" t="s">
        <v>481</v>
      </c>
      <c r="F2299" t="s">
        <v>504</v>
      </c>
      <c r="G2299">
        <v>10</v>
      </c>
      <c r="H2299" t="s">
        <v>143</v>
      </c>
      <c r="I2299">
        <v>6</v>
      </c>
      <c r="J2299">
        <v>5</v>
      </c>
      <c r="L2299" s="1015">
        <v>0.83333333333333337</v>
      </c>
      <c r="N2299">
        <v>0</v>
      </c>
      <c r="O2299">
        <v>0</v>
      </c>
      <c r="P2299" t="e">
        <v>#DIV/0!</v>
      </c>
      <c r="R2299">
        <v>-3</v>
      </c>
      <c r="S2299">
        <v>0</v>
      </c>
    </row>
    <row r="2300" spans="1:19">
      <c r="A2300">
        <v>13</v>
      </c>
      <c r="B2300" t="s">
        <v>505</v>
      </c>
      <c r="C2300" t="s">
        <v>149</v>
      </c>
      <c r="D2300" t="s">
        <v>113</v>
      </c>
      <c r="E2300" t="s">
        <v>481</v>
      </c>
      <c r="F2300" t="s">
        <v>506</v>
      </c>
      <c r="G2300">
        <v>10</v>
      </c>
      <c r="H2300" t="s">
        <v>143</v>
      </c>
      <c r="I2300">
        <v>12</v>
      </c>
      <c r="J2300">
        <v>10</v>
      </c>
      <c r="L2300" s="1015">
        <v>0.83333333333333337</v>
      </c>
      <c r="N2300">
        <v>1</v>
      </c>
      <c r="O2300">
        <v>0</v>
      </c>
      <c r="P2300">
        <v>0</v>
      </c>
      <c r="R2300">
        <v>-7</v>
      </c>
      <c r="S2300">
        <v>-1</v>
      </c>
    </row>
    <row r="2301" spans="1:19">
      <c r="A2301">
        <v>14</v>
      </c>
      <c r="B2301" t="s">
        <v>507</v>
      </c>
      <c r="C2301" t="s">
        <v>149</v>
      </c>
      <c r="D2301" t="s">
        <v>113</v>
      </c>
      <c r="E2301" t="s">
        <v>481</v>
      </c>
      <c r="F2301" t="s">
        <v>508</v>
      </c>
      <c r="G2301">
        <v>10</v>
      </c>
      <c r="H2301" t="s">
        <v>143</v>
      </c>
      <c r="I2301">
        <v>2</v>
      </c>
      <c r="J2301">
        <v>2</v>
      </c>
      <c r="L2301" s="1015">
        <v>1</v>
      </c>
      <c r="N2301">
        <v>0</v>
      </c>
      <c r="O2301">
        <v>0</v>
      </c>
      <c r="P2301" t="e">
        <v>#DIV/0!</v>
      </c>
      <c r="R2301">
        <v>-1</v>
      </c>
      <c r="S2301">
        <v>0</v>
      </c>
    </row>
    <row r="2302" spans="1:19">
      <c r="A2302">
        <v>15</v>
      </c>
      <c r="B2302" t="s">
        <v>509</v>
      </c>
      <c r="C2302" t="s">
        <v>149</v>
      </c>
      <c r="D2302" t="s">
        <v>113</v>
      </c>
      <c r="E2302" t="s">
        <v>481</v>
      </c>
      <c r="F2302" t="s">
        <v>510</v>
      </c>
      <c r="G2302">
        <v>10</v>
      </c>
      <c r="H2302" t="s">
        <v>143</v>
      </c>
      <c r="I2302">
        <v>2</v>
      </c>
      <c r="J2302">
        <v>1</v>
      </c>
      <c r="L2302" s="1015">
        <v>0.5</v>
      </c>
      <c r="N2302">
        <v>0</v>
      </c>
      <c r="O2302">
        <v>0</v>
      </c>
      <c r="P2302" t="e">
        <v>#DIV/0!</v>
      </c>
      <c r="R2302">
        <v>0</v>
      </c>
      <c r="S2302">
        <v>0</v>
      </c>
    </row>
    <row r="2303" spans="1:19">
      <c r="A2303">
        <v>16</v>
      </c>
      <c r="B2303" t="s">
        <v>511</v>
      </c>
      <c r="C2303" t="s">
        <v>149</v>
      </c>
      <c r="D2303" t="s">
        <v>113</v>
      </c>
      <c r="E2303" t="s">
        <v>481</v>
      </c>
      <c r="F2303" t="s">
        <v>512</v>
      </c>
      <c r="G2303">
        <v>10</v>
      </c>
      <c r="H2303" t="s">
        <v>143</v>
      </c>
      <c r="I2303">
        <v>2</v>
      </c>
      <c r="J2303">
        <v>2</v>
      </c>
      <c r="L2303" s="1015">
        <v>1</v>
      </c>
      <c r="N2303">
        <v>0</v>
      </c>
      <c r="O2303">
        <v>0</v>
      </c>
      <c r="P2303" t="e">
        <v>#DIV/0!</v>
      </c>
      <c r="R2303">
        <v>-2</v>
      </c>
      <c r="S2303">
        <v>0</v>
      </c>
    </row>
    <row r="2304" spans="1:19">
      <c r="A2304">
        <v>17</v>
      </c>
      <c r="B2304" t="s">
        <v>513</v>
      </c>
      <c r="C2304" t="s">
        <v>149</v>
      </c>
      <c r="D2304" t="s">
        <v>113</v>
      </c>
      <c r="E2304" t="s">
        <v>481</v>
      </c>
      <c r="F2304" t="s">
        <v>514</v>
      </c>
      <c r="G2304">
        <v>10</v>
      </c>
      <c r="H2304" t="s">
        <v>143</v>
      </c>
      <c r="I2304">
        <v>1</v>
      </c>
      <c r="J2304">
        <v>1</v>
      </c>
      <c r="L2304" s="1015">
        <v>1</v>
      </c>
      <c r="N2304">
        <v>0</v>
      </c>
      <c r="O2304">
        <v>0</v>
      </c>
      <c r="P2304" t="e">
        <v>#DIV/0!</v>
      </c>
      <c r="R2304">
        <v>-1</v>
      </c>
      <c r="S2304">
        <v>0</v>
      </c>
    </row>
    <row r="2305" spans="1:19">
      <c r="A2305">
        <v>18</v>
      </c>
      <c r="B2305" t="s">
        <v>515</v>
      </c>
      <c r="C2305" t="s">
        <v>149</v>
      </c>
      <c r="D2305" t="s">
        <v>113</v>
      </c>
      <c r="E2305" t="s">
        <v>481</v>
      </c>
      <c r="F2305" t="s">
        <v>516</v>
      </c>
      <c r="G2305">
        <v>10</v>
      </c>
      <c r="H2305" t="s">
        <v>143</v>
      </c>
      <c r="I2305">
        <v>1</v>
      </c>
      <c r="J2305">
        <v>1</v>
      </c>
      <c r="L2305" s="1015">
        <v>1</v>
      </c>
      <c r="N2305">
        <v>0</v>
      </c>
      <c r="O2305">
        <v>0</v>
      </c>
      <c r="P2305" t="e">
        <v>#DIV/0!</v>
      </c>
      <c r="R2305">
        <v>0</v>
      </c>
      <c r="S2305">
        <v>0</v>
      </c>
    </row>
    <row r="2306" spans="1:19">
      <c r="A2306">
        <v>19</v>
      </c>
      <c r="B2306" t="s">
        <v>517</v>
      </c>
      <c r="C2306" t="s">
        <v>149</v>
      </c>
      <c r="D2306" t="s">
        <v>113</v>
      </c>
      <c r="E2306" t="s">
        <v>481</v>
      </c>
      <c r="F2306" t="s">
        <v>518</v>
      </c>
      <c r="G2306">
        <v>10</v>
      </c>
      <c r="H2306" t="s">
        <v>143</v>
      </c>
      <c r="I2306">
        <v>1</v>
      </c>
      <c r="J2306">
        <v>1</v>
      </c>
      <c r="L2306" s="1015">
        <v>1</v>
      </c>
      <c r="N2306">
        <v>0</v>
      </c>
      <c r="O2306">
        <v>0</v>
      </c>
      <c r="P2306" t="e">
        <v>#DIV/0!</v>
      </c>
      <c r="R2306">
        <v>-1</v>
      </c>
      <c r="S2306">
        <v>0</v>
      </c>
    </row>
    <row r="2307" spans="1:19">
      <c r="A2307">
        <v>20</v>
      </c>
      <c r="B2307" t="s">
        <v>519</v>
      </c>
      <c r="C2307" t="s">
        <v>149</v>
      </c>
      <c r="D2307" t="s">
        <v>113</v>
      </c>
      <c r="E2307" t="s">
        <v>481</v>
      </c>
      <c r="F2307" t="s">
        <v>520</v>
      </c>
      <c r="G2307">
        <v>10</v>
      </c>
      <c r="H2307" t="s">
        <v>143</v>
      </c>
      <c r="I2307">
        <v>3</v>
      </c>
      <c r="J2307">
        <v>3</v>
      </c>
      <c r="L2307" s="1015">
        <v>1</v>
      </c>
      <c r="N2307">
        <v>2</v>
      </c>
      <c r="O2307">
        <v>0</v>
      </c>
      <c r="P2307">
        <v>0</v>
      </c>
      <c r="R2307">
        <v>-3</v>
      </c>
      <c r="S2307">
        <v>-2</v>
      </c>
    </row>
    <row r="2308" spans="1:19">
      <c r="A2308">
        <v>21</v>
      </c>
      <c r="B2308" t="s">
        <v>521</v>
      </c>
      <c r="C2308" t="s">
        <v>149</v>
      </c>
      <c r="D2308" t="s">
        <v>113</v>
      </c>
      <c r="E2308" t="s">
        <v>481</v>
      </c>
      <c r="F2308" t="s">
        <v>522</v>
      </c>
      <c r="G2308">
        <v>10</v>
      </c>
      <c r="H2308" t="s">
        <v>143</v>
      </c>
      <c r="I2308">
        <v>5</v>
      </c>
      <c r="J2308">
        <v>5</v>
      </c>
      <c r="L2308" s="1015">
        <v>1</v>
      </c>
      <c r="N2308">
        <v>1</v>
      </c>
      <c r="O2308">
        <v>0</v>
      </c>
      <c r="P2308">
        <v>0</v>
      </c>
      <c r="R2308">
        <v>-4</v>
      </c>
      <c r="S2308">
        <v>-1</v>
      </c>
    </row>
    <row r="2309" spans="1:19">
      <c r="A2309">
        <v>22</v>
      </c>
      <c r="B2309" t="s">
        <v>523</v>
      </c>
      <c r="C2309" t="s">
        <v>149</v>
      </c>
      <c r="D2309" t="s">
        <v>113</v>
      </c>
      <c r="E2309" t="s">
        <v>481</v>
      </c>
      <c r="F2309" t="s">
        <v>524</v>
      </c>
      <c r="G2309">
        <v>10</v>
      </c>
      <c r="H2309" t="s">
        <v>143</v>
      </c>
      <c r="I2309">
        <v>4</v>
      </c>
      <c r="J2309">
        <v>3</v>
      </c>
      <c r="L2309" s="1015">
        <v>0.75</v>
      </c>
      <c r="N2309">
        <v>0</v>
      </c>
      <c r="O2309">
        <v>0</v>
      </c>
      <c r="P2309" t="e">
        <v>#DIV/0!</v>
      </c>
      <c r="R2309">
        <v>-3</v>
      </c>
      <c r="S2309">
        <v>0</v>
      </c>
    </row>
    <row r="2310" spans="1:19">
      <c r="A2310">
        <v>23</v>
      </c>
      <c r="B2310" t="s">
        <v>525</v>
      </c>
      <c r="C2310" t="s">
        <v>149</v>
      </c>
      <c r="D2310" t="s">
        <v>113</v>
      </c>
      <c r="E2310" t="s">
        <v>481</v>
      </c>
      <c r="F2310" t="s">
        <v>526</v>
      </c>
      <c r="G2310">
        <v>10</v>
      </c>
      <c r="H2310" t="s">
        <v>143</v>
      </c>
      <c r="I2310">
        <v>3</v>
      </c>
      <c r="J2310">
        <v>3</v>
      </c>
      <c r="L2310" s="1015">
        <v>1</v>
      </c>
      <c r="N2310">
        <v>1</v>
      </c>
      <c r="O2310">
        <v>0</v>
      </c>
      <c r="P2310">
        <v>0</v>
      </c>
      <c r="R2310">
        <v>-2</v>
      </c>
      <c r="S2310">
        <v>-1</v>
      </c>
    </row>
    <row r="2311" spans="1:19">
      <c r="A2311">
        <v>24</v>
      </c>
      <c r="B2311" t="s">
        <v>527</v>
      </c>
      <c r="C2311" t="s">
        <v>149</v>
      </c>
      <c r="D2311" t="s">
        <v>113</v>
      </c>
      <c r="E2311" t="s">
        <v>481</v>
      </c>
      <c r="F2311" t="s">
        <v>528</v>
      </c>
      <c r="G2311">
        <v>10</v>
      </c>
      <c r="H2311" t="s">
        <v>143</v>
      </c>
      <c r="I2311">
        <v>3</v>
      </c>
      <c r="J2311">
        <v>2</v>
      </c>
      <c r="L2311" s="1015">
        <v>0.66666666666666663</v>
      </c>
      <c r="N2311">
        <v>0</v>
      </c>
      <c r="O2311">
        <v>0</v>
      </c>
      <c r="P2311" t="e">
        <v>#DIV/0!</v>
      </c>
      <c r="R2311">
        <v>-1</v>
      </c>
      <c r="S2311">
        <v>0</v>
      </c>
    </row>
    <row r="2312" spans="1:19">
      <c r="A2312">
        <v>25</v>
      </c>
      <c r="B2312" t="s">
        <v>529</v>
      </c>
      <c r="C2312" t="s">
        <v>149</v>
      </c>
      <c r="D2312" t="s">
        <v>113</v>
      </c>
      <c r="E2312" t="s">
        <v>481</v>
      </c>
      <c r="F2312" t="s">
        <v>530</v>
      </c>
      <c r="G2312">
        <v>10</v>
      </c>
      <c r="H2312" t="s">
        <v>143</v>
      </c>
      <c r="I2312">
        <v>1</v>
      </c>
      <c r="J2312">
        <v>0</v>
      </c>
      <c r="L2312" s="1015">
        <v>0</v>
      </c>
      <c r="N2312">
        <v>0</v>
      </c>
      <c r="O2312">
        <v>0</v>
      </c>
      <c r="P2312" t="e">
        <v>#DIV/0!</v>
      </c>
      <c r="R2312">
        <v>0</v>
      </c>
      <c r="S2312">
        <v>0</v>
      </c>
    </row>
    <row r="2313" spans="1:19">
      <c r="A2313">
        <v>26</v>
      </c>
      <c r="B2313" t="s">
        <v>531</v>
      </c>
      <c r="C2313" t="s">
        <v>149</v>
      </c>
      <c r="D2313" t="s">
        <v>113</v>
      </c>
      <c r="E2313" t="s">
        <v>481</v>
      </c>
      <c r="F2313" t="s">
        <v>532</v>
      </c>
      <c r="G2313">
        <v>10</v>
      </c>
      <c r="H2313" t="s">
        <v>143</v>
      </c>
      <c r="I2313">
        <v>14</v>
      </c>
      <c r="J2313">
        <v>13</v>
      </c>
      <c r="L2313" s="1015">
        <v>0.9285714285714286</v>
      </c>
      <c r="N2313">
        <v>0</v>
      </c>
      <c r="O2313">
        <v>0</v>
      </c>
      <c r="P2313" t="e">
        <v>#DIV/0!</v>
      </c>
      <c r="R2313">
        <v>-10</v>
      </c>
      <c r="S2313">
        <v>0</v>
      </c>
    </row>
    <row r="2314" spans="1:19">
      <c r="A2314">
        <v>1</v>
      </c>
      <c r="B2314" t="s">
        <v>480</v>
      </c>
      <c r="C2314" t="s">
        <v>149</v>
      </c>
      <c r="D2314" t="s">
        <v>113</v>
      </c>
      <c r="E2314" t="s">
        <v>481</v>
      </c>
      <c r="F2314" t="s">
        <v>482</v>
      </c>
      <c r="G2314">
        <v>11</v>
      </c>
      <c r="H2314" t="s">
        <v>144</v>
      </c>
      <c r="I2314">
        <v>1</v>
      </c>
      <c r="J2314">
        <v>1</v>
      </c>
      <c r="L2314" s="1015">
        <v>1</v>
      </c>
      <c r="N2314">
        <v>0</v>
      </c>
      <c r="O2314">
        <v>0</v>
      </c>
      <c r="P2314" t="e">
        <v>#DIV/0!</v>
      </c>
      <c r="R2314">
        <v>0</v>
      </c>
      <c r="S2314">
        <v>0</v>
      </c>
    </row>
    <row r="2315" spans="1:19">
      <c r="A2315">
        <v>2</v>
      </c>
      <c r="B2315" t="s">
        <v>483</v>
      </c>
      <c r="C2315" t="s">
        <v>149</v>
      </c>
      <c r="D2315" t="s">
        <v>113</v>
      </c>
      <c r="E2315" t="s">
        <v>481</v>
      </c>
      <c r="F2315" t="s">
        <v>484</v>
      </c>
      <c r="G2315">
        <v>11</v>
      </c>
      <c r="H2315" t="s">
        <v>144</v>
      </c>
      <c r="I2315">
        <v>1</v>
      </c>
      <c r="J2315">
        <v>1</v>
      </c>
      <c r="L2315" s="1015">
        <v>1</v>
      </c>
      <c r="N2315">
        <v>0</v>
      </c>
      <c r="O2315">
        <v>0</v>
      </c>
      <c r="P2315" t="e">
        <v>#DIV/0!</v>
      </c>
      <c r="R2315">
        <v>-1</v>
      </c>
      <c r="S2315">
        <v>0</v>
      </c>
    </row>
    <row r="2316" spans="1:19">
      <c r="A2316">
        <v>3</v>
      </c>
      <c r="B2316" t="s">
        <v>485</v>
      </c>
      <c r="C2316" t="s">
        <v>149</v>
      </c>
      <c r="D2316" t="s">
        <v>113</v>
      </c>
      <c r="E2316" t="s">
        <v>481</v>
      </c>
      <c r="F2316" t="s">
        <v>486</v>
      </c>
      <c r="G2316">
        <v>11</v>
      </c>
      <c r="H2316" t="s">
        <v>144</v>
      </c>
      <c r="I2316">
        <v>3</v>
      </c>
      <c r="J2316">
        <v>3</v>
      </c>
      <c r="L2316" s="1015">
        <v>1</v>
      </c>
      <c r="N2316">
        <v>0</v>
      </c>
      <c r="O2316">
        <v>0</v>
      </c>
      <c r="P2316" t="e">
        <v>#DIV/0!</v>
      </c>
      <c r="R2316">
        <v>-2</v>
      </c>
      <c r="S2316">
        <v>0</v>
      </c>
    </row>
    <row r="2317" spans="1:19">
      <c r="A2317">
        <v>4</v>
      </c>
      <c r="B2317" t="s">
        <v>487</v>
      </c>
      <c r="C2317" t="s">
        <v>149</v>
      </c>
      <c r="D2317" t="s">
        <v>113</v>
      </c>
      <c r="E2317" t="s">
        <v>481</v>
      </c>
      <c r="F2317" t="s">
        <v>488</v>
      </c>
      <c r="G2317">
        <v>11</v>
      </c>
      <c r="H2317" t="s">
        <v>144</v>
      </c>
      <c r="I2317">
        <v>2</v>
      </c>
      <c r="J2317">
        <v>2</v>
      </c>
      <c r="L2317" s="1015">
        <v>1</v>
      </c>
      <c r="N2317">
        <v>1</v>
      </c>
      <c r="O2317">
        <v>0</v>
      </c>
      <c r="P2317">
        <v>0</v>
      </c>
      <c r="R2317">
        <v>-2</v>
      </c>
      <c r="S2317">
        <v>-1</v>
      </c>
    </row>
    <row r="2318" spans="1:19">
      <c r="A2318">
        <v>5</v>
      </c>
      <c r="B2318" t="s">
        <v>489</v>
      </c>
      <c r="C2318" t="s">
        <v>149</v>
      </c>
      <c r="D2318" t="s">
        <v>113</v>
      </c>
      <c r="E2318" t="s">
        <v>481</v>
      </c>
      <c r="F2318" t="s">
        <v>490</v>
      </c>
      <c r="G2318">
        <v>11</v>
      </c>
      <c r="H2318" t="s">
        <v>144</v>
      </c>
      <c r="I2318">
        <v>2</v>
      </c>
      <c r="J2318">
        <v>2</v>
      </c>
      <c r="L2318" s="1015">
        <v>1</v>
      </c>
      <c r="N2318">
        <v>0</v>
      </c>
      <c r="O2318">
        <v>0</v>
      </c>
      <c r="P2318" t="e">
        <v>#DIV/0!</v>
      </c>
      <c r="R2318">
        <v>-2</v>
      </c>
      <c r="S2318">
        <v>0</v>
      </c>
    </row>
    <row r="2319" spans="1:19">
      <c r="A2319">
        <v>6</v>
      </c>
      <c r="B2319" t="s">
        <v>491</v>
      </c>
      <c r="C2319" t="s">
        <v>149</v>
      </c>
      <c r="D2319" t="s">
        <v>113</v>
      </c>
      <c r="E2319" t="s">
        <v>481</v>
      </c>
      <c r="F2319" t="s">
        <v>492</v>
      </c>
      <c r="G2319">
        <v>11</v>
      </c>
      <c r="H2319" t="s">
        <v>144</v>
      </c>
      <c r="I2319">
        <v>2</v>
      </c>
      <c r="J2319">
        <v>2</v>
      </c>
      <c r="L2319" s="1015">
        <v>1</v>
      </c>
      <c r="N2319">
        <v>0</v>
      </c>
      <c r="O2319">
        <v>0</v>
      </c>
      <c r="P2319" t="e">
        <v>#DIV/0!</v>
      </c>
      <c r="R2319">
        <v>-2</v>
      </c>
      <c r="S2319">
        <v>0</v>
      </c>
    </row>
    <row r="2320" spans="1:19">
      <c r="A2320">
        <v>7</v>
      </c>
      <c r="B2320" t="s">
        <v>493</v>
      </c>
      <c r="C2320" t="s">
        <v>149</v>
      </c>
      <c r="D2320" t="s">
        <v>113</v>
      </c>
      <c r="E2320" t="s">
        <v>481</v>
      </c>
      <c r="F2320" t="s">
        <v>494</v>
      </c>
      <c r="G2320">
        <v>11</v>
      </c>
      <c r="H2320" t="s">
        <v>144</v>
      </c>
      <c r="I2320">
        <v>2</v>
      </c>
      <c r="J2320">
        <v>2</v>
      </c>
      <c r="L2320" s="1015">
        <v>1</v>
      </c>
      <c r="N2320">
        <v>0</v>
      </c>
      <c r="O2320">
        <v>0</v>
      </c>
      <c r="P2320" t="e">
        <v>#DIV/0!</v>
      </c>
      <c r="R2320">
        <v>-2</v>
      </c>
      <c r="S2320">
        <v>0</v>
      </c>
    </row>
    <row r="2321" spans="1:19">
      <c r="A2321">
        <v>8</v>
      </c>
      <c r="B2321" t="s">
        <v>495</v>
      </c>
      <c r="C2321" t="s">
        <v>149</v>
      </c>
      <c r="D2321" t="s">
        <v>113</v>
      </c>
      <c r="E2321" t="s">
        <v>481</v>
      </c>
      <c r="F2321" t="s">
        <v>496</v>
      </c>
      <c r="G2321">
        <v>11</v>
      </c>
      <c r="H2321" t="s">
        <v>144</v>
      </c>
      <c r="I2321">
        <v>2</v>
      </c>
      <c r="J2321">
        <v>2</v>
      </c>
      <c r="L2321" s="1015">
        <v>1</v>
      </c>
      <c r="N2321">
        <v>0</v>
      </c>
      <c r="O2321">
        <v>0</v>
      </c>
      <c r="P2321" t="e">
        <v>#DIV/0!</v>
      </c>
      <c r="R2321">
        <v>-1</v>
      </c>
      <c r="S2321">
        <v>0</v>
      </c>
    </row>
    <row r="2322" spans="1:19">
      <c r="A2322">
        <v>9</v>
      </c>
      <c r="B2322" t="s">
        <v>497</v>
      </c>
      <c r="C2322" t="s">
        <v>149</v>
      </c>
      <c r="D2322" t="s">
        <v>113</v>
      </c>
      <c r="E2322" t="s">
        <v>481</v>
      </c>
      <c r="F2322" t="s">
        <v>498</v>
      </c>
      <c r="G2322">
        <v>11</v>
      </c>
      <c r="H2322" t="s">
        <v>144</v>
      </c>
      <c r="I2322">
        <v>2</v>
      </c>
      <c r="J2322">
        <v>2</v>
      </c>
      <c r="L2322" s="1015">
        <v>1</v>
      </c>
      <c r="N2322">
        <v>1</v>
      </c>
      <c r="O2322">
        <v>0</v>
      </c>
      <c r="P2322">
        <v>0</v>
      </c>
      <c r="R2322">
        <v>-2</v>
      </c>
      <c r="S2322">
        <v>-1</v>
      </c>
    </row>
    <row r="2323" spans="1:19">
      <c r="A2323">
        <v>10</v>
      </c>
      <c r="B2323" t="s">
        <v>499</v>
      </c>
      <c r="C2323" t="s">
        <v>149</v>
      </c>
      <c r="D2323" t="s">
        <v>113</v>
      </c>
      <c r="E2323" t="s">
        <v>481</v>
      </c>
      <c r="F2323" t="s">
        <v>500</v>
      </c>
      <c r="G2323">
        <v>11</v>
      </c>
      <c r="H2323" t="s">
        <v>144</v>
      </c>
      <c r="I2323">
        <v>2</v>
      </c>
      <c r="J2323">
        <v>2</v>
      </c>
      <c r="L2323" s="1015">
        <v>1</v>
      </c>
      <c r="N2323">
        <v>0</v>
      </c>
      <c r="O2323">
        <v>0</v>
      </c>
      <c r="P2323" t="e">
        <v>#DIV/0!</v>
      </c>
      <c r="R2323">
        <v>-2</v>
      </c>
      <c r="S2323">
        <v>0</v>
      </c>
    </row>
    <row r="2324" spans="1:19">
      <c r="A2324">
        <v>11</v>
      </c>
      <c r="B2324" t="s">
        <v>501</v>
      </c>
      <c r="C2324" t="s">
        <v>149</v>
      </c>
      <c r="D2324" t="s">
        <v>113</v>
      </c>
      <c r="E2324" t="s">
        <v>481</v>
      </c>
      <c r="F2324" t="s">
        <v>502</v>
      </c>
      <c r="G2324">
        <v>11</v>
      </c>
      <c r="H2324" t="s">
        <v>144</v>
      </c>
      <c r="I2324">
        <v>2</v>
      </c>
      <c r="J2324">
        <v>2</v>
      </c>
      <c r="L2324" s="1015">
        <v>1</v>
      </c>
      <c r="N2324">
        <v>0</v>
      </c>
      <c r="O2324">
        <v>0</v>
      </c>
      <c r="P2324" t="e">
        <v>#DIV/0!</v>
      </c>
      <c r="R2324">
        <v>-1</v>
      </c>
      <c r="S2324">
        <v>0</v>
      </c>
    </row>
    <row r="2325" spans="1:19">
      <c r="A2325">
        <v>12</v>
      </c>
      <c r="B2325" t="s">
        <v>503</v>
      </c>
      <c r="C2325" t="s">
        <v>149</v>
      </c>
      <c r="D2325" t="s">
        <v>113</v>
      </c>
      <c r="E2325" t="s">
        <v>481</v>
      </c>
      <c r="F2325" t="s">
        <v>504</v>
      </c>
      <c r="G2325">
        <v>11</v>
      </c>
      <c r="H2325" t="s">
        <v>144</v>
      </c>
      <c r="I2325">
        <v>6</v>
      </c>
      <c r="J2325">
        <v>6</v>
      </c>
      <c r="L2325" s="1015">
        <v>1</v>
      </c>
      <c r="N2325">
        <v>1</v>
      </c>
      <c r="O2325">
        <v>0</v>
      </c>
      <c r="P2325">
        <v>0</v>
      </c>
      <c r="R2325">
        <v>-4</v>
      </c>
      <c r="S2325">
        <v>-1</v>
      </c>
    </row>
    <row r="2326" spans="1:19">
      <c r="A2326">
        <v>13</v>
      </c>
      <c r="B2326" t="s">
        <v>505</v>
      </c>
      <c r="C2326" t="s">
        <v>149</v>
      </c>
      <c r="D2326" t="s">
        <v>113</v>
      </c>
      <c r="E2326" t="s">
        <v>481</v>
      </c>
      <c r="F2326" t="s">
        <v>506</v>
      </c>
      <c r="G2326">
        <v>11</v>
      </c>
      <c r="H2326" t="s">
        <v>144</v>
      </c>
      <c r="I2326">
        <v>12</v>
      </c>
      <c r="J2326">
        <v>12</v>
      </c>
      <c r="L2326" s="1015">
        <v>1</v>
      </c>
      <c r="N2326">
        <v>2</v>
      </c>
      <c r="O2326">
        <v>0</v>
      </c>
      <c r="P2326">
        <v>0</v>
      </c>
      <c r="R2326">
        <v>-9</v>
      </c>
      <c r="S2326">
        <v>-2</v>
      </c>
    </row>
    <row r="2327" spans="1:19">
      <c r="A2327">
        <v>14</v>
      </c>
      <c r="B2327" t="s">
        <v>507</v>
      </c>
      <c r="C2327" t="s">
        <v>149</v>
      </c>
      <c r="D2327" t="s">
        <v>113</v>
      </c>
      <c r="E2327" t="s">
        <v>481</v>
      </c>
      <c r="F2327" t="s">
        <v>508</v>
      </c>
      <c r="G2327">
        <v>11</v>
      </c>
      <c r="H2327" t="s">
        <v>144</v>
      </c>
      <c r="I2327">
        <v>2</v>
      </c>
      <c r="J2327">
        <v>2</v>
      </c>
      <c r="L2327" s="1015">
        <v>1</v>
      </c>
      <c r="N2327">
        <v>0</v>
      </c>
      <c r="O2327">
        <v>0</v>
      </c>
      <c r="P2327" t="e">
        <v>#DIV/0!</v>
      </c>
      <c r="R2327">
        <v>-1</v>
      </c>
      <c r="S2327">
        <v>0</v>
      </c>
    </row>
    <row r="2328" spans="1:19">
      <c r="A2328">
        <v>15</v>
      </c>
      <c r="B2328" t="s">
        <v>509</v>
      </c>
      <c r="C2328" t="s">
        <v>149</v>
      </c>
      <c r="D2328" t="s">
        <v>113</v>
      </c>
      <c r="E2328" t="s">
        <v>481</v>
      </c>
      <c r="F2328" t="s">
        <v>510</v>
      </c>
      <c r="G2328">
        <v>11</v>
      </c>
      <c r="H2328" t="s">
        <v>144</v>
      </c>
      <c r="I2328">
        <v>2</v>
      </c>
      <c r="J2328">
        <v>2</v>
      </c>
      <c r="L2328" s="1015">
        <v>1</v>
      </c>
      <c r="N2328">
        <v>1</v>
      </c>
      <c r="O2328">
        <v>0</v>
      </c>
      <c r="P2328">
        <v>0</v>
      </c>
      <c r="R2328">
        <v>-1</v>
      </c>
      <c r="S2328">
        <v>-1</v>
      </c>
    </row>
    <row r="2329" spans="1:19">
      <c r="A2329">
        <v>16</v>
      </c>
      <c r="B2329" t="s">
        <v>511</v>
      </c>
      <c r="C2329" t="s">
        <v>149</v>
      </c>
      <c r="D2329" t="s">
        <v>113</v>
      </c>
      <c r="E2329" t="s">
        <v>481</v>
      </c>
      <c r="F2329" t="s">
        <v>512</v>
      </c>
      <c r="G2329">
        <v>11</v>
      </c>
      <c r="H2329" t="s">
        <v>144</v>
      </c>
      <c r="I2329">
        <v>2</v>
      </c>
      <c r="J2329">
        <v>2</v>
      </c>
      <c r="L2329" s="1015">
        <v>1</v>
      </c>
      <c r="N2329">
        <v>0</v>
      </c>
      <c r="O2329">
        <v>0</v>
      </c>
      <c r="P2329" t="e">
        <v>#DIV/0!</v>
      </c>
      <c r="R2329">
        <v>-2</v>
      </c>
      <c r="S2329">
        <v>0</v>
      </c>
    </row>
    <row r="2330" spans="1:19">
      <c r="A2330">
        <v>17</v>
      </c>
      <c r="B2330" t="s">
        <v>513</v>
      </c>
      <c r="C2330" t="s">
        <v>149</v>
      </c>
      <c r="D2330" t="s">
        <v>113</v>
      </c>
      <c r="E2330" t="s">
        <v>481</v>
      </c>
      <c r="F2330" t="s">
        <v>514</v>
      </c>
      <c r="G2330">
        <v>11</v>
      </c>
      <c r="H2330" t="s">
        <v>144</v>
      </c>
      <c r="I2330">
        <v>1</v>
      </c>
      <c r="J2330">
        <v>1</v>
      </c>
      <c r="L2330" s="1015">
        <v>1</v>
      </c>
      <c r="N2330">
        <v>0</v>
      </c>
      <c r="O2330">
        <v>0</v>
      </c>
      <c r="P2330" t="e">
        <v>#DIV/0!</v>
      </c>
      <c r="R2330">
        <v>-1</v>
      </c>
      <c r="S2330">
        <v>0</v>
      </c>
    </row>
    <row r="2331" spans="1:19">
      <c r="A2331">
        <v>18</v>
      </c>
      <c r="B2331" t="s">
        <v>515</v>
      </c>
      <c r="C2331" t="s">
        <v>149</v>
      </c>
      <c r="D2331" t="s">
        <v>113</v>
      </c>
      <c r="E2331" t="s">
        <v>481</v>
      </c>
      <c r="F2331" t="s">
        <v>516</v>
      </c>
      <c r="G2331">
        <v>11</v>
      </c>
      <c r="H2331" t="s">
        <v>144</v>
      </c>
      <c r="I2331">
        <v>1</v>
      </c>
      <c r="J2331">
        <v>1</v>
      </c>
      <c r="L2331" s="1015">
        <v>1</v>
      </c>
      <c r="N2331">
        <v>0</v>
      </c>
      <c r="O2331">
        <v>0</v>
      </c>
      <c r="P2331" t="e">
        <v>#DIV/0!</v>
      </c>
      <c r="R2331">
        <v>0</v>
      </c>
      <c r="S2331">
        <v>0</v>
      </c>
    </row>
    <row r="2332" spans="1:19">
      <c r="A2332">
        <v>19</v>
      </c>
      <c r="B2332" t="s">
        <v>517</v>
      </c>
      <c r="C2332" t="s">
        <v>149</v>
      </c>
      <c r="D2332" t="s">
        <v>113</v>
      </c>
      <c r="E2332" t="s">
        <v>481</v>
      </c>
      <c r="F2332" t="s">
        <v>518</v>
      </c>
      <c r="G2332">
        <v>11</v>
      </c>
      <c r="H2332" t="s">
        <v>144</v>
      </c>
      <c r="I2332">
        <v>1</v>
      </c>
      <c r="J2332">
        <v>1</v>
      </c>
      <c r="L2332" s="1015">
        <v>1</v>
      </c>
      <c r="N2332">
        <v>0</v>
      </c>
      <c r="O2332">
        <v>0</v>
      </c>
      <c r="P2332" t="e">
        <v>#DIV/0!</v>
      </c>
      <c r="R2332">
        <v>-1</v>
      </c>
      <c r="S2332">
        <v>0</v>
      </c>
    </row>
    <row r="2333" spans="1:19">
      <c r="A2333">
        <v>20</v>
      </c>
      <c r="B2333" t="s">
        <v>519</v>
      </c>
      <c r="C2333" t="s">
        <v>149</v>
      </c>
      <c r="D2333" t="s">
        <v>113</v>
      </c>
      <c r="E2333" t="s">
        <v>481</v>
      </c>
      <c r="F2333" t="s">
        <v>520</v>
      </c>
      <c r="G2333">
        <v>11</v>
      </c>
      <c r="H2333" t="s">
        <v>144</v>
      </c>
      <c r="I2333">
        <v>3</v>
      </c>
      <c r="J2333">
        <v>3</v>
      </c>
      <c r="L2333" s="1015">
        <v>1</v>
      </c>
      <c r="N2333">
        <v>0</v>
      </c>
      <c r="O2333">
        <v>0</v>
      </c>
      <c r="P2333" t="e">
        <v>#DIV/0!</v>
      </c>
      <c r="R2333">
        <v>-3</v>
      </c>
      <c r="S2333">
        <v>0</v>
      </c>
    </row>
    <row r="2334" spans="1:19">
      <c r="A2334">
        <v>21</v>
      </c>
      <c r="B2334" t="s">
        <v>521</v>
      </c>
      <c r="C2334" t="s">
        <v>149</v>
      </c>
      <c r="D2334" t="s">
        <v>113</v>
      </c>
      <c r="E2334" t="s">
        <v>481</v>
      </c>
      <c r="F2334" t="s">
        <v>522</v>
      </c>
      <c r="G2334">
        <v>11</v>
      </c>
      <c r="H2334" t="s">
        <v>144</v>
      </c>
      <c r="I2334">
        <v>5</v>
      </c>
      <c r="J2334">
        <v>5</v>
      </c>
      <c r="L2334" s="1015">
        <v>1</v>
      </c>
      <c r="N2334">
        <v>0</v>
      </c>
      <c r="O2334">
        <v>0</v>
      </c>
      <c r="P2334" t="e">
        <v>#DIV/0!</v>
      </c>
      <c r="R2334">
        <v>-4</v>
      </c>
      <c r="S2334">
        <v>0</v>
      </c>
    </row>
    <row r="2335" spans="1:19">
      <c r="A2335">
        <v>22</v>
      </c>
      <c r="B2335" t="s">
        <v>523</v>
      </c>
      <c r="C2335" t="s">
        <v>149</v>
      </c>
      <c r="D2335" t="s">
        <v>113</v>
      </c>
      <c r="E2335" t="s">
        <v>481</v>
      </c>
      <c r="F2335" t="s">
        <v>524</v>
      </c>
      <c r="G2335">
        <v>11</v>
      </c>
      <c r="H2335" t="s">
        <v>144</v>
      </c>
      <c r="I2335">
        <v>4</v>
      </c>
      <c r="J2335">
        <v>3</v>
      </c>
      <c r="L2335" s="1015">
        <v>0.75</v>
      </c>
      <c r="N2335">
        <v>0</v>
      </c>
      <c r="O2335">
        <v>0</v>
      </c>
      <c r="P2335" t="e">
        <v>#DIV/0!</v>
      </c>
      <c r="R2335">
        <v>-3</v>
      </c>
      <c r="S2335">
        <v>0</v>
      </c>
    </row>
    <row r="2336" spans="1:19">
      <c r="A2336">
        <v>23</v>
      </c>
      <c r="B2336" t="s">
        <v>525</v>
      </c>
      <c r="C2336" t="s">
        <v>149</v>
      </c>
      <c r="D2336" t="s">
        <v>113</v>
      </c>
      <c r="E2336" t="s">
        <v>481</v>
      </c>
      <c r="F2336" t="s">
        <v>526</v>
      </c>
      <c r="G2336">
        <v>11</v>
      </c>
      <c r="H2336" t="s">
        <v>144</v>
      </c>
      <c r="I2336">
        <v>3</v>
      </c>
      <c r="J2336">
        <v>3</v>
      </c>
      <c r="L2336" s="1015">
        <v>1</v>
      </c>
      <c r="N2336">
        <v>0</v>
      </c>
      <c r="O2336">
        <v>0</v>
      </c>
      <c r="P2336" t="e">
        <v>#DIV/0!</v>
      </c>
      <c r="R2336">
        <v>-2</v>
      </c>
      <c r="S2336">
        <v>0</v>
      </c>
    </row>
    <row r="2337" spans="1:19">
      <c r="A2337">
        <v>24</v>
      </c>
      <c r="B2337" t="s">
        <v>527</v>
      </c>
      <c r="C2337" t="s">
        <v>149</v>
      </c>
      <c r="D2337" t="s">
        <v>113</v>
      </c>
      <c r="E2337" t="s">
        <v>481</v>
      </c>
      <c r="F2337" t="s">
        <v>528</v>
      </c>
      <c r="G2337">
        <v>11</v>
      </c>
      <c r="H2337" t="s">
        <v>144</v>
      </c>
      <c r="I2337">
        <v>3</v>
      </c>
      <c r="J2337">
        <v>2</v>
      </c>
      <c r="L2337" s="1015">
        <v>0.66666666666666663</v>
      </c>
      <c r="N2337">
        <v>0</v>
      </c>
      <c r="O2337">
        <v>0</v>
      </c>
      <c r="P2337" t="e">
        <v>#DIV/0!</v>
      </c>
      <c r="R2337">
        <v>-1</v>
      </c>
      <c r="S2337">
        <v>0</v>
      </c>
    </row>
    <row r="2338" spans="1:19">
      <c r="A2338">
        <v>25</v>
      </c>
      <c r="B2338" t="s">
        <v>529</v>
      </c>
      <c r="C2338" t="s">
        <v>149</v>
      </c>
      <c r="D2338" t="s">
        <v>113</v>
      </c>
      <c r="E2338" t="s">
        <v>481</v>
      </c>
      <c r="F2338" t="s">
        <v>530</v>
      </c>
      <c r="G2338">
        <v>11</v>
      </c>
      <c r="H2338" t="s">
        <v>144</v>
      </c>
      <c r="I2338">
        <v>1</v>
      </c>
      <c r="J2338">
        <v>0</v>
      </c>
      <c r="L2338" s="1015">
        <v>0</v>
      </c>
      <c r="N2338">
        <v>0</v>
      </c>
      <c r="O2338">
        <v>0</v>
      </c>
      <c r="P2338" t="e">
        <v>#DIV/0!</v>
      </c>
      <c r="R2338">
        <v>0</v>
      </c>
      <c r="S2338">
        <v>0</v>
      </c>
    </row>
    <row r="2339" spans="1:19">
      <c r="A2339">
        <v>26</v>
      </c>
      <c r="B2339" t="s">
        <v>531</v>
      </c>
      <c r="C2339" t="s">
        <v>149</v>
      </c>
      <c r="D2339" t="s">
        <v>113</v>
      </c>
      <c r="E2339" t="s">
        <v>481</v>
      </c>
      <c r="F2339" t="s">
        <v>532</v>
      </c>
      <c r="G2339">
        <v>11</v>
      </c>
      <c r="H2339" t="s">
        <v>144</v>
      </c>
      <c r="I2339">
        <v>14</v>
      </c>
      <c r="J2339">
        <v>14</v>
      </c>
      <c r="L2339" s="1015">
        <v>1</v>
      </c>
      <c r="N2339">
        <v>1</v>
      </c>
      <c r="O2339">
        <v>0</v>
      </c>
      <c r="P2339">
        <v>0</v>
      </c>
      <c r="R2339">
        <v>-11</v>
      </c>
      <c r="S2339">
        <v>-1</v>
      </c>
    </row>
    <row r="2340" spans="1:19">
      <c r="A2340">
        <v>1</v>
      </c>
      <c r="B2340" t="s">
        <v>480</v>
      </c>
      <c r="C2340" t="s">
        <v>149</v>
      </c>
      <c r="D2340" t="s">
        <v>113</v>
      </c>
      <c r="E2340" t="s">
        <v>481</v>
      </c>
      <c r="F2340" t="s">
        <v>482</v>
      </c>
      <c r="G2340">
        <v>12</v>
      </c>
      <c r="H2340" t="s">
        <v>145</v>
      </c>
      <c r="I2340">
        <v>1</v>
      </c>
      <c r="J2340">
        <v>1</v>
      </c>
      <c r="L2340" s="1015">
        <v>1</v>
      </c>
      <c r="N2340">
        <v>0</v>
      </c>
      <c r="O2340">
        <v>0</v>
      </c>
      <c r="P2340" t="e">
        <v>#DIV/0!</v>
      </c>
      <c r="R2340">
        <v>0</v>
      </c>
      <c r="S2340">
        <v>0</v>
      </c>
    </row>
    <row r="2341" spans="1:19">
      <c r="A2341">
        <v>2</v>
      </c>
      <c r="B2341" t="s">
        <v>483</v>
      </c>
      <c r="C2341" t="s">
        <v>149</v>
      </c>
      <c r="D2341" t="s">
        <v>113</v>
      </c>
      <c r="E2341" t="s">
        <v>481</v>
      </c>
      <c r="F2341" t="s">
        <v>484</v>
      </c>
      <c r="G2341">
        <v>12</v>
      </c>
      <c r="H2341" t="s">
        <v>145</v>
      </c>
      <c r="I2341">
        <v>1</v>
      </c>
      <c r="J2341">
        <v>1</v>
      </c>
      <c r="L2341" s="1015">
        <v>1</v>
      </c>
      <c r="N2341">
        <v>0</v>
      </c>
      <c r="O2341">
        <v>0</v>
      </c>
      <c r="P2341" t="e">
        <v>#DIV/0!</v>
      </c>
      <c r="R2341">
        <v>-1</v>
      </c>
      <c r="S2341">
        <v>0</v>
      </c>
    </row>
    <row r="2342" spans="1:19">
      <c r="A2342">
        <v>3</v>
      </c>
      <c r="B2342" t="s">
        <v>485</v>
      </c>
      <c r="C2342" t="s">
        <v>149</v>
      </c>
      <c r="D2342" t="s">
        <v>113</v>
      </c>
      <c r="E2342" t="s">
        <v>481</v>
      </c>
      <c r="F2342" t="s">
        <v>486</v>
      </c>
      <c r="G2342">
        <v>12</v>
      </c>
      <c r="H2342" t="s">
        <v>145</v>
      </c>
      <c r="I2342">
        <v>3</v>
      </c>
      <c r="J2342">
        <v>3</v>
      </c>
      <c r="L2342" s="1015">
        <v>1</v>
      </c>
      <c r="N2342">
        <v>0</v>
      </c>
      <c r="O2342">
        <v>0</v>
      </c>
      <c r="P2342" t="e">
        <v>#DIV/0!</v>
      </c>
      <c r="R2342">
        <v>-2</v>
      </c>
      <c r="S2342">
        <v>0</v>
      </c>
    </row>
    <row r="2343" spans="1:19">
      <c r="A2343">
        <v>4</v>
      </c>
      <c r="B2343" t="s">
        <v>487</v>
      </c>
      <c r="C2343" t="s">
        <v>149</v>
      </c>
      <c r="D2343" t="s">
        <v>113</v>
      </c>
      <c r="E2343" t="s">
        <v>481</v>
      </c>
      <c r="F2343" t="s">
        <v>488</v>
      </c>
      <c r="G2343">
        <v>12</v>
      </c>
      <c r="H2343" t="s">
        <v>145</v>
      </c>
      <c r="I2343">
        <v>2</v>
      </c>
      <c r="J2343">
        <v>2</v>
      </c>
      <c r="L2343" s="1015">
        <v>1</v>
      </c>
      <c r="N2343">
        <v>0</v>
      </c>
      <c r="O2343">
        <v>0</v>
      </c>
      <c r="P2343" t="e">
        <v>#DIV/0!</v>
      </c>
      <c r="R2343">
        <v>-2</v>
      </c>
      <c r="S2343">
        <v>0</v>
      </c>
    </row>
    <row r="2344" spans="1:19">
      <c r="A2344">
        <v>5</v>
      </c>
      <c r="B2344" t="s">
        <v>489</v>
      </c>
      <c r="C2344" t="s">
        <v>149</v>
      </c>
      <c r="D2344" t="s">
        <v>113</v>
      </c>
      <c r="E2344" t="s">
        <v>481</v>
      </c>
      <c r="F2344" t="s">
        <v>490</v>
      </c>
      <c r="G2344">
        <v>12</v>
      </c>
      <c r="H2344" t="s">
        <v>145</v>
      </c>
      <c r="I2344">
        <v>2</v>
      </c>
      <c r="J2344">
        <v>2</v>
      </c>
      <c r="L2344" s="1015">
        <v>1</v>
      </c>
      <c r="N2344">
        <v>0</v>
      </c>
      <c r="O2344">
        <v>0</v>
      </c>
      <c r="P2344" t="e">
        <v>#DIV/0!</v>
      </c>
      <c r="R2344">
        <v>-2</v>
      </c>
      <c r="S2344">
        <v>0</v>
      </c>
    </row>
    <row r="2345" spans="1:19">
      <c r="A2345">
        <v>6</v>
      </c>
      <c r="B2345" t="s">
        <v>491</v>
      </c>
      <c r="C2345" t="s">
        <v>149</v>
      </c>
      <c r="D2345" t="s">
        <v>113</v>
      </c>
      <c r="E2345" t="s">
        <v>481</v>
      </c>
      <c r="F2345" t="s">
        <v>492</v>
      </c>
      <c r="G2345">
        <v>12</v>
      </c>
      <c r="H2345" t="s">
        <v>145</v>
      </c>
      <c r="I2345">
        <v>2</v>
      </c>
      <c r="J2345">
        <v>2</v>
      </c>
      <c r="L2345" s="1015">
        <v>1</v>
      </c>
      <c r="N2345">
        <v>0</v>
      </c>
      <c r="O2345">
        <v>0</v>
      </c>
      <c r="P2345" t="e">
        <v>#DIV/0!</v>
      </c>
      <c r="R2345">
        <v>-2</v>
      </c>
      <c r="S2345">
        <v>0</v>
      </c>
    </row>
    <row r="2346" spans="1:19">
      <c r="A2346">
        <v>7</v>
      </c>
      <c r="B2346" t="s">
        <v>493</v>
      </c>
      <c r="C2346" t="s">
        <v>149</v>
      </c>
      <c r="D2346" t="s">
        <v>113</v>
      </c>
      <c r="E2346" t="s">
        <v>481</v>
      </c>
      <c r="F2346" t="s">
        <v>494</v>
      </c>
      <c r="G2346">
        <v>12</v>
      </c>
      <c r="H2346" t="s">
        <v>145</v>
      </c>
      <c r="I2346">
        <v>2</v>
      </c>
      <c r="J2346">
        <v>2</v>
      </c>
      <c r="L2346" s="1015">
        <v>1</v>
      </c>
      <c r="N2346">
        <v>0</v>
      </c>
      <c r="O2346">
        <v>0</v>
      </c>
      <c r="P2346" t="e">
        <v>#DIV/0!</v>
      </c>
      <c r="R2346">
        <v>-2</v>
      </c>
      <c r="S2346">
        <v>0</v>
      </c>
    </row>
    <row r="2347" spans="1:19">
      <c r="A2347">
        <v>8</v>
      </c>
      <c r="B2347" t="s">
        <v>495</v>
      </c>
      <c r="C2347" t="s">
        <v>149</v>
      </c>
      <c r="D2347" t="s">
        <v>113</v>
      </c>
      <c r="E2347" t="s">
        <v>481</v>
      </c>
      <c r="F2347" t="s">
        <v>496</v>
      </c>
      <c r="G2347">
        <v>12</v>
      </c>
      <c r="H2347" t="s">
        <v>145</v>
      </c>
      <c r="I2347">
        <v>2</v>
      </c>
      <c r="J2347">
        <v>2</v>
      </c>
      <c r="L2347" s="1015">
        <v>1</v>
      </c>
      <c r="N2347">
        <v>0</v>
      </c>
      <c r="O2347">
        <v>0</v>
      </c>
      <c r="P2347" t="e">
        <v>#DIV/0!</v>
      </c>
      <c r="R2347">
        <v>-1</v>
      </c>
      <c r="S2347">
        <v>0</v>
      </c>
    </row>
    <row r="2348" spans="1:19">
      <c r="A2348">
        <v>9</v>
      </c>
      <c r="B2348" t="s">
        <v>497</v>
      </c>
      <c r="C2348" t="s">
        <v>149</v>
      </c>
      <c r="D2348" t="s">
        <v>113</v>
      </c>
      <c r="E2348" t="s">
        <v>481</v>
      </c>
      <c r="F2348" t="s">
        <v>498</v>
      </c>
      <c r="G2348">
        <v>12</v>
      </c>
      <c r="H2348" t="s">
        <v>145</v>
      </c>
      <c r="I2348">
        <v>2</v>
      </c>
      <c r="J2348">
        <v>2</v>
      </c>
      <c r="L2348" s="1015">
        <v>1</v>
      </c>
      <c r="N2348">
        <v>0</v>
      </c>
      <c r="O2348">
        <v>0</v>
      </c>
      <c r="P2348" t="e">
        <v>#DIV/0!</v>
      </c>
      <c r="R2348">
        <v>-2</v>
      </c>
      <c r="S2348">
        <v>0</v>
      </c>
    </row>
    <row r="2349" spans="1:19">
      <c r="A2349">
        <v>10</v>
      </c>
      <c r="B2349" t="s">
        <v>499</v>
      </c>
      <c r="C2349" t="s">
        <v>149</v>
      </c>
      <c r="D2349" t="s">
        <v>113</v>
      </c>
      <c r="E2349" t="s">
        <v>481</v>
      </c>
      <c r="F2349" t="s">
        <v>500</v>
      </c>
      <c r="G2349">
        <v>12</v>
      </c>
      <c r="H2349" t="s">
        <v>145</v>
      </c>
      <c r="I2349">
        <v>2</v>
      </c>
      <c r="J2349">
        <v>2</v>
      </c>
      <c r="L2349" s="1015">
        <v>1</v>
      </c>
      <c r="N2349">
        <v>0</v>
      </c>
      <c r="O2349">
        <v>0</v>
      </c>
      <c r="P2349" t="e">
        <v>#DIV/0!</v>
      </c>
      <c r="R2349">
        <v>-2</v>
      </c>
      <c r="S2349">
        <v>0</v>
      </c>
    </row>
    <row r="2350" spans="1:19">
      <c r="A2350">
        <v>11</v>
      </c>
      <c r="B2350" t="s">
        <v>501</v>
      </c>
      <c r="C2350" t="s">
        <v>149</v>
      </c>
      <c r="D2350" t="s">
        <v>113</v>
      </c>
      <c r="E2350" t="s">
        <v>481</v>
      </c>
      <c r="F2350" t="s">
        <v>502</v>
      </c>
      <c r="G2350">
        <v>12</v>
      </c>
      <c r="H2350" t="s">
        <v>145</v>
      </c>
      <c r="I2350">
        <v>2</v>
      </c>
      <c r="J2350">
        <v>2</v>
      </c>
      <c r="L2350" s="1015">
        <v>1</v>
      </c>
      <c r="N2350">
        <v>0</v>
      </c>
      <c r="O2350">
        <v>0</v>
      </c>
      <c r="P2350" t="e">
        <v>#DIV/0!</v>
      </c>
      <c r="R2350">
        <v>-1</v>
      </c>
      <c r="S2350">
        <v>0</v>
      </c>
    </row>
    <row r="2351" spans="1:19">
      <c r="A2351">
        <v>12</v>
      </c>
      <c r="B2351" t="s">
        <v>503</v>
      </c>
      <c r="C2351" t="s">
        <v>149</v>
      </c>
      <c r="D2351" t="s">
        <v>113</v>
      </c>
      <c r="E2351" t="s">
        <v>481</v>
      </c>
      <c r="F2351" t="s">
        <v>504</v>
      </c>
      <c r="G2351">
        <v>12</v>
      </c>
      <c r="H2351" t="s">
        <v>145</v>
      </c>
      <c r="I2351">
        <v>6</v>
      </c>
      <c r="J2351">
        <v>6</v>
      </c>
      <c r="L2351" s="1015">
        <v>1</v>
      </c>
      <c r="N2351">
        <v>0</v>
      </c>
      <c r="O2351">
        <v>0</v>
      </c>
      <c r="P2351" t="e">
        <v>#DIV/0!</v>
      </c>
      <c r="R2351">
        <v>-4</v>
      </c>
      <c r="S2351">
        <v>0</v>
      </c>
    </row>
    <row r="2352" spans="1:19">
      <c r="A2352">
        <v>13</v>
      </c>
      <c r="B2352" t="s">
        <v>505</v>
      </c>
      <c r="C2352" t="s">
        <v>149</v>
      </c>
      <c r="D2352" t="s">
        <v>113</v>
      </c>
      <c r="E2352" t="s">
        <v>481</v>
      </c>
      <c r="F2352" t="s">
        <v>506</v>
      </c>
      <c r="G2352">
        <v>12</v>
      </c>
      <c r="H2352" t="s">
        <v>145</v>
      </c>
      <c r="I2352">
        <v>12</v>
      </c>
      <c r="J2352">
        <v>12</v>
      </c>
      <c r="L2352" s="1015">
        <v>1</v>
      </c>
      <c r="N2352">
        <v>0</v>
      </c>
      <c r="O2352">
        <v>0</v>
      </c>
      <c r="P2352" t="e">
        <v>#DIV/0!</v>
      </c>
      <c r="R2352">
        <v>-9</v>
      </c>
      <c r="S2352">
        <v>0</v>
      </c>
    </row>
    <row r="2353" spans="1:19">
      <c r="A2353">
        <v>14</v>
      </c>
      <c r="B2353" t="s">
        <v>507</v>
      </c>
      <c r="C2353" t="s">
        <v>149</v>
      </c>
      <c r="D2353" t="s">
        <v>113</v>
      </c>
      <c r="E2353" t="s">
        <v>481</v>
      </c>
      <c r="F2353" t="s">
        <v>508</v>
      </c>
      <c r="G2353">
        <v>12</v>
      </c>
      <c r="H2353" t="s">
        <v>145</v>
      </c>
      <c r="I2353">
        <v>2</v>
      </c>
      <c r="J2353">
        <v>2</v>
      </c>
      <c r="L2353" s="1015">
        <v>1</v>
      </c>
      <c r="N2353">
        <v>0</v>
      </c>
      <c r="O2353">
        <v>0</v>
      </c>
      <c r="P2353" t="e">
        <v>#DIV/0!</v>
      </c>
      <c r="R2353">
        <v>-1</v>
      </c>
      <c r="S2353">
        <v>0</v>
      </c>
    </row>
    <row r="2354" spans="1:19">
      <c r="A2354">
        <v>15</v>
      </c>
      <c r="B2354" t="s">
        <v>509</v>
      </c>
      <c r="C2354" t="s">
        <v>149</v>
      </c>
      <c r="D2354" t="s">
        <v>113</v>
      </c>
      <c r="E2354" t="s">
        <v>481</v>
      </c>
      <c r="F2354" t="s">
        <v>510</v>
      </c>
      <c r="G2354">
        <v>12</v>
      </c>
      <c r="H2354" t="s">
        <v>145</v>
      </c>
      <c r="I2354">
        <v>2</v>
      </c>
      <c r="J2354">
        <v>2</v>
      </c>
      <c r="L2354" s="1015">
        <v>1</v>
      </c>
      <c r="N2354">
        <v>0</v>
      </c>
      <c r="O2354">
        <v>0</v>
      </c>
      <c r="P2354" t="e">
        <v>#DIV/0!</v>
      </c>
      <c r="R2354">
        <v>-1</v>
      </c>
      <c r="S2354">
        <v>0</v>
      </c>
    </row>
    <row r="2355" spans="1:19">
      <c r="A2355">
        <v>16</v>
      </c>
      <c r="B2355" t="s">
        <v>511</v>
      </c>
      <c r="C2355" t="s">
        <v>149</v>
      </c>
      <c r="D2355" t="s">
        <v>113</v>
      </c>
      <c r="E2355" t="s">
        <v>481</v>
      </c>
      <c r="F2355" t="s">
        <v>512</v>
      </c>
      <c r="G2355">
        <v>12</v>
      </c>
      <c r="H2355" t="s">
        <v>145</v>
      </c>
      <c r="I2355">
        <v>2</v>
      </c>
      <c r="J2355">
        <v>2</v>
      </c>
      <c r="L2355" s="1015">
        <v>1</v>
      </c>
      <c r="N2355">
        <v>0</v>
      </c>
      <c r="O2355">
        <v>0</v>
      </c>
      <c r="P2355" t="e">
        <v>#DIV/0!</v>
      </c>
      <c r="R2355">
        <v>-2</v>
      </c>
      <c r="S2355">
        <v>0</v>
      </c>
    </row>
    <row r="2356" spans="1:19">
      <c r="A2356">
        <v>17</v>
      </c>
      <c r="B2356" t="s">
        <v>513</v>
      </c>
      <c r="C2356" t="s">
        <v>149</v>
      </c>
      <c r="D2356" t="s">
        <v>113</v>
      </c>
      <c r="E2356" t="s">
        <v>481</v>
      </c>
      <c r="F2356" t="s">
        <v>514</v>
      </c>
      <c r="G2356">
        <v>12</v>
      </c>
      <c r="H2356" t="s">
        <v>145</v>
      </c>
      <c r="I2356">
        <v>1</v>
      </c>
      <c r="J2356">
        <v>1</v>
      </c>
      <c r="L2356" s="1015">
        <v>1</v>
      </c>
      <c r="N2356">
        <v>0</v>
      </c>
      <c r="O2356">
        <v>0</v>
      </c>
      <c r="P2356" t="e">
        <v>#DIV/0!</v>
      </c>
      <c r="R2356">
        <v>-1</v>
      </c>
      <c r="S2356">
        <v>0</v>
      </c>
    </row>
    <row r="2357" spans="1:19">
      <c r="A2357">
        <v>18</v>
      </c>
      <c r="B2357" t="s">
        <v>515</v>
      </c>
      <c r="C2357" t="s">
        <v>149</v>
      </c>
      <c r="D2357" t="s">
        <v>113</v>
      </c>
      <c r="E2357" t="s">
        <v>481</v>
      </c>
      <c r="F2357" t="s">
        <v>516</v>
      </c>
      <c r="G2357">
        <v>12</v>
      </c>
      <c r="H2357" t="s">
        <v>145</v>
      </c>
      <c r="I2357">
        <v>1</v>
      </c>
      <c r="J2357">
        <v>1</v>
      </c>
      <c r="L2357" s="1015">
        <v>1</v>
      </c>
      <c r="N2357">
        <v>0</v>
      </c>
      <c r="O2357">
        <v>0</v>
      </c>
      <c r="P2357" t="e">
        <v>#DIV/0!</v>
      </c>
      <c r="R2357">
        <v>0</v>
      </c>
      <c r="S2357">
        <v>0</v>
      </c>
    </row>
    <row r="2358" spans="1:19">
      <c r="A2358">
        <v>19</v>
      </c>
      <c r="B2358" t="s">
        <v>517</v>
      </c>
      <c r="C2358" t="s">
        <v>149</v>
      </c>
      <c r="D2358" t="s">
        <v>113</v>
      </c>
      <c r="E2358" t="s">
        <v>481</v>
      </c>
      <c r="F2358" t="s">
        <v>518</v>
      </c>
      <c r="G2358">
        <v>12</v>
      </c>
      <c r="H2358" t="s">
        <v>145</v>
      </c>
      <c r="I2358">
        <v>1</v>
      </c>
      <c r="J2358">
        <v>1</v>
      </c>
      <c r="L2358" s="1015">
        <v>1</v>
      </c>
      <c r="N2358">
        <v>0</v>
      </c>
      <c r="O2358">
        <v>0</v>
      </c>
      <c r="P2358" t="e">
        <v>#DIV/0!</v>
      </c>
      <c r="R2358">
        <v>-1</v>
      </c>
      <c r="S2358">
        <v>0</v>
      </c>
    </row>
    <row r="2359" spans="1:19">
      <c r="A2359">
        <v>20</v>
      </c>
      <c r="B2359" t="s">
        <v>519</v>
      </c>
      <c r="C2359" t="s">
        <v>149</v>
      </c>
      <c r="D2359" t="s">
        <v>113</v>
      </c>
      <c r="E2359" t="s">
        <v>481</v>
      </c>
      <c r="F2359" t="s">
        <v>520</v>
      </c>
      <c r="G2359">
        <v>12</v>
      </c>
      <c r="H2359" t="s">
        <v>145</v>
      </c>
      <c r="I2359">
        <v>3</v>
      </c>
      <c r="J2359">
        <v>3</v>
      </c>
      <c r="L2359" s="1015">
        <v>1</v>
      </c>
      <c r="N2359">
        <v>0</v>
      </c>
      <c r="O2359">
        <v>0</v>
      </c>
      <c r="P2359" t="e">
        <v>#DIV/0!</v>
      </c>
      <c r="R2359">
        <v>-3</v>
      </c>
      <c r="S2359">
        <v>0</v>
      </c>
    </row>
    <row r="2360" spans="1:19">
      <c r="A2360">
        <v>21</v>
      </c>
      <c r="B2360" t="s">
        <v>521</v>
      </c>
      <c r="C2360" t="s">
        <v>149</v>
      </c>
      <c r="D2360" t="s">
        <v>113</v>
      </c>
      <c r="E2360" t="s">
        <v>481</v>
      </c>
      <c r="F2360" t="s">
        <v>522</v>
      </c>
      <c r="G2360">
        <v>12</v>
      </c>
      <c r="H2360" t="s">
        <v>145</v>
      </c>
      <c r="I2360">
        <v>5</v>
      </c>
      <c r="J2360">
        <v>5</v>
      </c>
      <c r="L2360" s="1015">
        <v>1</v>
      </c>
      <c r="N2360">
        <v>0</v>
      </c>
      <c r="O2360">
        <v>0</v>
      </c>
      <c r="P2360" t="e">
        <v>#DIV/0!</v>
      </c>
      <c r="R2360">
        <v>-4</v>
      </c>
      <c r="S2360">
        <v>0</v>
      </c>
    </row>
    <row r="2361" spans="1:19">
      <c r="A2361">
        <v>22</v>
      </c>
      <c r="B2361" t="s">
        <v>523</v>
      </c>
      <c r="C2361" t="s">
        <v>149</v>
      </c>
      <c r="D2361" t="s">
        <v>113</v>
      </c>
      <c r="E2361" t="s">
        <v>481</v>
      </c>
      <c r="F2361" t="s">
        <v>524</v>
      </c>
      <c r="G2361">
        <v>12</v>
      </c>
      <c r="H2361" t="s">
        <v>145</v>
      </c>
      <c r="I2361">
        <v>4</v>
      </c>
      <c r="J2361">
        <v>4</v>
      </c>
      <c r="L2361" s="1015">
        <v>1</v>
      </c>
      <c r="N2361">
        <v>1</v>
      </c>
      <c r="O2361">
        <v>0</v>
      </c>
      <c r="P2361">
        <v>0</v>
      </c>
      <c r="R2361">
        <v>-4</v>
      </c>
      <c r="S2361">
        <v>-1</v>
      </c>
    </row>
    <row r="2362" spans="1:19">
      <c r="A2362">
        <v>23</v>
      </c>
      <c r="B2362" t="s">
        <v>525</v>
      </c>
      <c r="C2362" t="s">
        <v>149</v>
      </c>
      <c r="D2362" t="s">
        <v>113</v>
      </c>
      <c r="E2362" t="s">
        <v>481</v>
      </c>
      <c r="F2362" t="s">
        <v>526</v>
      </c>
      <c r="G2362">
        <v>12</v>
      </c>
      <c r="H2362" t="s">
        <v>145</v>
      </c>
      <c r="I2362">
        <v>3</v>
      </c>
      <c r="J2362">
        <v>3</v>
      </c>
      <c r="L2362" s="1015">
        <v>1</v>
      </c>
      <c r="N2362">
        <v>0</v>
      </c>
      <c r="O2362">
        <v>0</v>
      </c>
      <c r="P2362" t="e">
        <v>#DIV/0!</v>
      </c>
      <c r="R2362">
        <v>-2</v>
      </c>
      <c r="S2362">
        <v>0</v>
      </c>
    </row>
    <row r="2363" spans="1:19">
      <c r="A2363">
        <v>24</v>
      </c>
      <c r="B2363" t="s">
        <v>527</v>
      </c>
      <c r="C2363" t="s">
        <v>149</v>
      </c>
      <c r="D2363" t="s">
        <v>113</v>
      </c>
      <c r="E2363" t="s">
        <v>481</v>
      </c>
      <c r="F2363" t="s">
        <v>528</v>
      </c>
      <c r="G2363">
        <v>12</v>
      </c>
      <c r="H2363" t="s">
        <v>145</v>
      </c>
      <c r="I2363">
        <v>3</v>
      </c>
      <c r="J2363">
        <v>3</v>
      </c>
      <c r="L2363" s="1015">
        <v>1</v>
      </c>
      <c r="N2363">
        <v>1</v>
      </c>
      <c r="O2363">
        <v>0</v>
      </c>
      <c r="P2363">
        <v>0</v>
      </c>
      <c r="R2363">
        <v>-2</v>
      </c>
      <c r="S2363">
        <v>-1</v>
      </c>
    </row>
    <row r="2364" spans="1:19">
      <c r="A2364">
        <v>25</v>
      </c>
      <c r="B2364" t="s">
        <v>529</v>
      </c>
      <c r="C2364" t="s">
        <v>149</v>
      </c>
      <c r="D2364" t="s">
        <v>113</v>
      </c>
      <c r="E2364" t="s">
        <v>481</v>
      </c>
      <c r="F2364" t="s">
        <v>530</v>
      </c>
      <c r="G2364">
        <v>12</v>
      </c>
      <c r="H2364" t="s">
        <v>145</v>
      </c>
      <c r="I2364">
        <v>1</v>
      </c>
      <c r="J2364">
        <v>1</v>
      </c>
      <c r="L2364" s="1015">
        <v>1</v>
      </c>
      <c r="N2364">
        <v>1</v>
      </c>
      <c r="O2364">
        <v>0</v>
      </c>
      <c r="P2364">
        <v>0</v>
      </c>
      <c r="R2364">
        <v>-1</v>
      </c>
      <c r="S2364">
        <v>-1</v>
      </c>
    </row>
    <row r="2365" spans="1:19">
      <c r="A2365">
        <v>26</v>
      </c>
      <c r="B2365" t="s">
        <v>531</v>
      </c>
      <c r="C2365" t="s">
        <v>149</v>
      </c>
      <c r="D2365" t="s">
        <v>113</v>
      </c>
      <c r="E2365" t="s">
        <v>481</v>
      </c>
      <c r="F2365" t="s">
        <v>532</v>
      </c>
      <c r="G2365">
        <v>12</v>
      </c>
      <c r="H2365" t="s">
        <v>145</v>
      </c>
      <c r="I2365">
        <v>14</v>
      </c>
      <c r="J2365">
        <v>14</v>
      </c>
      <c r="L2365" s="1015">
        <v>1</v>
      </c>
      <c r="N2365">
        <v>0</v>
      </c>
      <c r="O2365">
        <v>0</v>
      </c>
      <c r="P2365" t="e">
        <v>#DIV/0!</v>
      </c>
      <c r="R2365">
        <v>-11</v>
      </c>
      <c r="S2365">
        <v>0</v>
      </c>
    </row>
    <row r="2366" spans="1:19">
      <c r="A2366">
        <v>1</v>
      </c>
      <c r="B2366" t="s">
        <v>533</v>
      </c>
      <c r="C2366" t="s">
        <v>150</v>
      </c>
      <c r="D2366" t="s">
        <v>115</v>
      </c>
      <c r="E2366" t="s">
        <v>534</v>
      </c>
      <c r="F2366" t="s">
        <v>535</v>
      </c>
      <c r="G2366">
        <v>1</v>
      </c>
      <c r="H2366" t="s">
        <v>134</v>
      </c>
      <c r="I2366">
        <v>3</v>
      </c>
      <c r="J2366">
        <v>0</v>
      </c>
      <c r="K2366">
        <v>0</v>
      </c>
      <c r="L2366" s="1015">
        <v>0</v>
      </c>
      <c r="M2366" s="1015">
        <v>0</v>
      </c>
      <c r="N2366">
        <v>0</v>
      </c>
      <c r="O2366">
        <v>0</v>
      </c>
      <c r="P2366" t="e">
        <v>#DIV/0!</v>
      </c>
      <c r="R2366">
        <v>0</v>
      </c>
      <c r="S2366">
        <v>0</v>
      </c>
    </row>
    <row r="2367" spans="1:19">
      <c r="A2367">
        <v>2</v>
      </c>
      <c r="B2367" t="s">
        <v>536</v>
      </c>
      <c r="C2367" t="s">
        <v>150</v>
      </c>
      <c r="D2367" t="s">
        <v>115</v>
      </c>
      <c r="E2367" t="s">
        <v>537</v>
      </c>
      <c r="F2367" t="s">
        <v>538</v>
      </c>
      <c r="G2367">
        <v>1</v>
      </c>
      <c r="H2367" t="s">
        <v>134</v>
      </c>
      <c r="I2367">
        <v>3</v>
      </c>
      <c r="J2367">
        <v>0</v>
      </c>
      <c r="K2367">
        <v>0</v>
      </c>
      <c r="L2367" s="1015">
        <v>0</v>
      </c>
      <c r="M2367" s="1015">
        <v>0</v>
      </c>
      <c r="N2367">
        <v>0</v>
      </c>
      <c r="O2367">
        <v>0</v>
      </c>
      <c r="P2367" t="e">
        <v>#DIV/0!</v>
      </c>
      <c r="R2367">
        <v>0</v>
      </c>
      <c r="S2367">
        <v>0</v>
      </c>
    </row>
    <row r="2368" spans="1:19">
      <c r="A2368">
        <v>3</v>
      </c>
      <c r="B2368" t="s">
        <v>539</v>
      </c>
      <c r="C2368" t="s">
        <v>150</v>
      </c>
      <c r="D2368" t="s">
        <v>115</v>
      </c>
      <c r="E2368" t="s">
        <v>537</v>
      </c>
      <c r="F2368" t="s">
        <v>540</v>
      </c>
      <c r="G2368">
        <v>1</v>
      </c>
      <c r="H2368" t="s">
        <v>134</v>
      </c>
      <c r="I2368">
        <v>3</v>
      </c>
      <c r="J2368">
        <v>0</v>
      </c>
      <c r="K2368">
        <v>0</v>
      </c>
      <c r="L2368" s="1015">
        <v>0</v>
      </c>
      <c r="M2368" s="1015">
        <v>0</v>
      </c>
      <c r="N2368">
        <v>0</v>
      </c>
      <c r="O2368">
        <v>0</v>
      </c>
      <c r="P2368" t="e">
        <v>#DIV/0!</v>
      </c>
      <c r="R2368">
        <v>0</v>
      </c>
      <c r="S2368">
        <v>0</v>
      </c>
    </row>
    <row r="2369" spans="1:19">
      <c r="A2369">
        <v>4</v>
      </c>
      <c r="B2369" t="s">
        <v>541</v>
      </c>
      <c r="C2369" t="s">
        <v>150</v>
      </c>
      <c r="D2369" t="s">
        <v>115</v>
      </c>
      <c r="E2369" t="s">
        <v>534</v>
      </c>
      <c r="F2369" t="s">
        <v>542</v>
      </c>
      <c r="G2369">
        <v>1</v>
      </c>
      <c r="H2369" t="s">
        <v>134</v>
      </c>
      <c r="I2369">
        <v>3</v>
      </c>
      <c r="J2369">
        <v>0</v>
      </c>
      <c r="K2369">
        <v>0</v>
      </c>
      <c r="L2369" s="1015">
        <v>0</v>
      </c>
      <c r="M2369" s="1015">
        <v>0</v>
      </c>
      <c r="N2369">
        <v>0</v>
      </c>
      <c r="O2369">
        <v>0</v>
      </c>
      <c r="P2369" t="e">
        <v>#DIV/0!</v>
      </c>
      <c r="R2369">
        <v>0</v>
      </c>
      <c r="S2369">
        <v>0</v>
      </c>
    </row>
    <row r="2370" spans="1:19">
      <c r="A2370">
        <v>5</v>
      </c>
      <c r="B2370" t="s">
        <v>543</v>
      </c>
      <c r="C2370" t="s">
        <v>150</v>
      </c>
      <c r="D2370" t="s">
        <v>115</v>
      </c>
      <c r="E2370" t="s">
        <v>537</v>
      </c>
      <c r="F2370" t="s">
        <v>544</v>
      </c>
      <c r="G2370">
        <v>1</v>
      </c>
      <c r="H2370" t="s">
        <v>134</v>
      </c>
      <c r="I2370">
        <v>3</v>
      </c>
      <c r="J2370">
        <v>0</v>
      </c>
      <c r="K2370">
        <v>0</v>
      </c>
      <c r="L2370" s="1015">
        <v>0</v>
      </c>
      <c r="M2370" s="1015">
        <v>0</v>
      </c>
      <c r="N2370">
        <v>0</v>
      </c>
      <c r="O2370">
        <v>0</v>
      </c>
      <c r="P2370" t="e">
        <v>#DIV/0!</v>
      </c>
      <c r="R2370">
        <v>0</v>
      </c>
      <c r="S2370">
        <v>0</v>
      </c>
    </row>
    <row r="2371" spans="1:19">
      <c r="A2371">
        <v>6</v>
      </c>
      <c r="B2371" t="s">
        <v>545</v>
      </c>
      <c r="C2371" t="s">
        <v>150</v>
      </c>
      <c r="D2371" t="s">
        <v>115</v>
      </c>
      <c r="E2371" t="s">
        <v>537</v>
      </c>
      <c r="F2371" t="s">
        <v>546</v>
      </c>
      <c r="G2371">
        <v>1</v>
      </c>
      <c r="H2371" t="s">
        <v>134</v>
      </c>
      <c r="I2371">
        <v>2</v>
      </c>
      <c r="J2371">
        <v>0</v>
      </c>
      <c r="K2371">
        <v>0</v>
      </c>
      <c r="L2371" s="1015">
        <v>0</v>
      </c>
      <c r="M2371" s="1015">
        <v>0</v>
      </c>
      <c r="N2371">
        <v>0</v>
      </c>
      <c r="O2371">
        <v>0</v>
      </c>
      <c r="P2371" t="e">
        <v>#DIV/0!</v>
      </c>
      <c r="R2371">
        <v>0</v>
      </c>
      <c r="S2371">
        <v>0</v>
      </c>
    </row>
    <row r="2372" spans="1:19">
      <c r="A2372">
        <v>7</v>
      </c>
      <c r="B2372" t="s">
        <v>547</v>
      </c>
      <c r="C2372" t="s">
        <v>150</v>
      </c>
      <c r="D2372" t="s">
        <v>115</v>
      </c>
      <c r="E2372" t="s">
        <v>537</v>
      </c>
      <c r="F2372" t="s">
        <v>548</v>
      </c>
      <c r="G2372">
        <v>1</v>
      </c>
      <c r="H2372" t="s">
        <v>134</v>
      </c>
      <c r="I2372">
        <v>3</v>
      </c>
      <c r="J2372">
        <v>0</v>
      </c>
      <c r="K2372">
        <v>0</v>
      </c>
      <c r="L2372" s="1015">
        <v>0</v>
      </c>
      <c r="M2372" s="1015">
        <v>0</v>
      </c>
      <c r="N2372">
        <v>0</v>
      </c>
      <c r="O2372">
        <v>0</v>
      </c>
      <c r="P2372" t="e">
        <v>#DIV/0!</v>
      </c>
      <c r="R2372">
        <v>0</v>
      </c>
      <c r="S2372">
        <v>0</v>
      </c>
    </row>
    <row r="2373" spans="1:19">
      <c r="A2373">
        <v>8</v>
      </c>
      <c r="B2373" t="s">
        <v>549</v>
      </c>
      <c r="C2373" t="s">
        <v>150</v>
      </c>
      <c r="D2373" t="s">
        <v>115</v>
      </c>
      <c r="E2373" t="s">
        <v>534</v>
      </c>
      <c r="F2373" t="s">
        <v>550</v>
      </c>
      <c r="G2373">
        <v>1</v>
      </c>
      <c r="H2373" t="s">
        <v>134</v>
      </c>
      <c r="I2373">
        <v>3</v>
      </c>
      <c r="J2373">
        <v>0</v>
      </c>
      <c r="K2373">
        <v>0</v>
      </c>
      <c r="L2373" s="1015">
        <v>0</v>
      </c>
      <c r="M2373" s="1015">
        <v>0</v>
      </c>
      <c r="N2373">
        <v>0</v>
      </c>
      <c r="O2373">
        <v>0</v>
      </c>
      <c r="P2373" t="e">
        <v>#DIV/0!</v>
      </c>
      <c r="R2373">
        <v>0</v>
      </c>
      <c r="S2373">
        <v>0</v>
      </c>
    </row>
    <row r="2374" spans="1:19">
      <c r="A2374">
        <v>9</v>
      </c>
      <c r="B2374" t="s">
        <v>551</v>
      </c>
      <c r="C2374" t="s">
        <v>150</v>
      </c>
      <c r="D2374" t="s">
        <v>115</v>
      </c>
      <c r="E2374" t="s">
        <v>534</v>
      </c>
      <c r="F2374" t="s">
        <v>552</v>
      </c>
      <c r="G2374">
        <v>1</v>
      </c>
      <c r="H2374" t="s">
        <v>134</v>
      </c>
      <c r="I2374">
        <v>6</v>
      </c>
      <c r="J2374">
        <v>0</v>
      </c>
      <c r="K2374">
        <v>0</v>
      </c>
      <c r="L2374" s="1015">
        <v>0</v>
      </c>
      <c r="M2374" s="1015">
        <v>0</v>
      </c>
      <c r="N2374">
        <v>0</v>
      </c>
      <c r="O2374">
        <v>0</v>
      </c>
      <c r="P2374" t="e">
        <v>#DIV/0!</v>
      </c>
      <c r="R2374">
        <v>0</v>
      </c>
      <c r="S2374">
        <v>0</v>
      </c>
    </row>
    <row r="2375" spans="1:19">
      <c r="A2375">
        <v>10</v>
      </c>
      <c r="B2375" t="s">
        <v>553</v>
      </c>
      <c r="C2375" t="s">
        <v>150</v>
      </c>
      <c r="D2375" t="s">
        <v>115</v>
      </c>
      <c r="E2375" t="s">
        <v>534</v>
      </c>
      <c r="F2375" t="s">
        <v>554</v>
      </c>
      <c r="G2375">
        <v>1</v>
      </c>
      <c r="H2375" t="s">
        <v>134</v>
      </c>
      <c r="I2375">
        <v>5</v>
      </c>
      <c r="J2375">
        <v>0</v>
      </c>
      <c r="K2375">
        <v>0</v>
      </c>
      <c r="L2375" s="1015">
        <v>0</v>
      </c>
      <c r="M2375" s="1015">
        <v>0</v>
      </c>
      <c r="N2375">
        <v>0</v>
      </c>
      <c r="O2375">
        <v>0</v>
      </c>
      <c r="P2375" t="e">
        <v>#DIV/0!</v>
      </c>
      <c r="R2375">
        <v>0</v>
      </c>
      <c r="S2375">
        <v>0</v>
      </c>
    </row>
    <row r="2376" spans="1:19">
      <c r="A2376">
        <v>11</v>
      </c>
      <c r="B2376" t="s">
        <v>555</v>
      </c>
      <c r="C2376" t="s">
        <v>150</v>
      </c>
      <c r="D2376" t="s">
        <v>115</v>
      </c>
      <c r="E2376" t="s">
        <v>556</v>
      </c>
      <c r="F2376" t="s">
        <v>557</v>
      </c>
      <c r="G2376">
        <v>1</v>
      </c>
      <c r="H2376" t="s">
        <v>134</v>
      </c>
      <c r="I2376">
        <v>4</v>
      </c>
      <c r="J2376">
        <v>0</v>
      </c>
      <c r="K2376">
        <v>0</v>
      </c>
      <c r="L2376" s="1015">
        <v>0</v>
      </c>
      <c r="M2376" s="1015">
        <v>0</v>
      </c>
      <c r="N2376">
        <v>0</v>
      </c>
      <c r="O2376">
        <v>0</v>
      </c>
      <c r="P2376" t="e">
        <v>#DIV/0!</v>
      </c>
      <c r="R2376">
        <v>0</v>
      </c>
      <c r="S2376">
        <v>0</v>
      </c>
    </row>
    <row r="2377" spans="1:19">
      <c r="A2377">
        <v>12</v>
      </c>
      <c r="B2377" t="s">
        <v>558</v>
      </c>
      <c r="C2377" t="s">
        <v>150</v>
      </c>
      <c r="D2377" t="s">
        <v>115</v>
      </c>
      <c r="E2377" t="s">
        <v>556</v>
      </c>
      <c r="F2377" t="s">
        <v>559</v>
      </c>
      <c r="G2377">
        <v>1</v>
      </c>
      <c r="H2377" t="s">
        <v>134</v>
      </c>
      <c r="I2377">
        <v>4</v>
      </c>
      <c r="J2377">
        <v>0</v>
      </c>
      <c r="K2377">
        <v>0</v>
      </c>
      <c r="L2377" s="1015">
        <v>0</v>
      </c>
      <c r="M2377" s="1015">
        <v>0</v>
      </c>
      <c r="N2377">
        <v>0</v>
      </c>
      <c r="O2377">
        <v>0</v>
      </c>
      <c r="P2377" t="e">
        <v>#DIV/0!</v>
      </c>
      <c r="R2377">
        <v>0</v>
      </c>
      <c r="S2377">
        <v>0</v>
      </c>
    </row>
    <row r="2378" spans="1:19">
      <c r="A2378">
        <v>13</v>
      </c>
      <c r="B2378" t="s">
        <v>560</v>
      </c>
      <c r="C2378" t="s">
        <v>150</v>
      </c>
      <c r="D2378" t="s">
        <v>115</v>
      </c>
      <c r="E2378" t="s">
        <v>556</v>
      </c>
      <c r="F2378" t="s">
        <v>561</v>
      </c>
      <c r="G2378">
        <v>1</v>
      </c>
      <c r="H2378" t="s">
        <v>134</v>
      </c>
      <c r="I2378">
        <v>4</v>
      </c>
      <c r="J2378">
        <v>0</v>
      </c>
      <c r="K2378">
        <v>0</v>
      </c>
      <c r="L2378" s="1015">
        <v>0</v>
      </c>
      <c r="M2378" s="1015">
        <v>0</v>
      </c>
      <c r="N2378">
        <v>0</v>
      </c>
      <c r="O2378">
        <v>0</v>
      </c>
      <c r="P2378" t="e">
        <v>#DIV/0!</v>
      </c>
      <c r="R2378">
        <v>0</v>
      </c>
      <c r="S2378">
        <v>0</v>
      </c>
    </row>
    <row r="2379" spans="1:19">
      <c r="A2379">
        <v>14</v>
      </c>
      <c r="B2379" t="s">
        <v>562</v>
      </c>
      <c r="C2379" t="s">
        <v>150</v>
      </c>
      <c r="D2379" t="s">
        <v>115</v>
      </c>
      <c r="E2379" t="s">
        <v>556</v>
      </c>
      <c r="F2379" t="s">
        <v>563</v>
      </c>
      <c r="G2379">
        <v>1</v>
      </c>
      <c r="H2379" t="s">
        <v>134</v>
      </c>
      <c r="I2379">
        <v>5</v>
      </c>
      <c r="J2379">
        <v>0</v>
      </c>
      <c r="K2379">
        <v>0</v>
      </c>
      <c r="L2379" s="1015">
        <v>0</v>
      </c>
      <c r="M2379" s="1015">
        <v>0</v>
      </c>
      <c r="N2379">
        <v>0</v>
      </c>
      <c r="O2379">
        <v>0</v>
      </c>
      <c r="P2379" t="e">
        <v>#DIV/0!</v>
      </c>
      <c r="R2379">
        <v>0</v>
      </c>
      <c r="S2379">
        <v>0</v>
      </c>
    </row>
    <row r="2380" spans="1:19">
      <c r="A2380">
        <v>15</v>
      </c>
      <c r="B2380" t="s">
        <v>564</v>
      </c>
      <c r="C2380" t="s">
        <v>150</v>
      </c>
      <c r="D2380" t="s">
        <v>115</v>
      </c>
      <c r="E2380" t="s">
        <v>534</v>
      </c>
      <c r="F2380" t="s">
        <v>565</v>
      </c>
      <c r="G2380">
        <v>1</v>
      </c>
      <c r="H2380" t="s">
        <v>134</v>
      </c>
      <c r="I2380">
        <v>4</v>
      </c>
      <c r="J2380">
        <v>0</v>
      </c>
      <c r="K2380">
        <v>0</v>
      </c>
      <c r="L2380" s="1015">
        <v>0</v>
      </c>
      <c r="M2380" s="1015">
        <v>0</v>
      </c>
      <c r="N2380">
        <v>0</v>
      </c>
      <c r="O2380">
        <v>0</v>
      </c>
      <c r="P2380" t="e">
        <v>#DIV/0!</v>
      </c>
      <c r="R2380">
        <v>0</v>
      </c>
      <c r="S2380">
        <v>0</v>
      </c>
    </row>
    <row r="2381" spans="1:19">
      <c r="A2381">
        <v>16</v>
      </c>
      <c r="B2381" t="s">
        <v>566</v>
      </c>
      <c r="C2381" t="s">
        <v>150</v>
      </c>
      <c r="D2381" t="s">
        <v>115</v>
      </c>
      <c r="E2381" t="s">
        <v>567</v>
      </c>
      <c r="F2381" t="s">
        <v>568</v>
      </c>
      <c r="G2381">
        <v>1</v>
      </c>
      <c r="H2381" t="s">
        <v>134</v>
      </c>
      <c r="I2381">
        <v>3</v>
      </c>
      <c r="J2381">
        <v>0</v>
      </c>
      <c r="K2381">
        <v>0</v>
      </c>
      <c r="L2381" s="1015">
        <v>0</v>
      </c>
      <c r="M2381" s="1015">
        <v>0</v>
      </c>
      <c r="N2381">
        <v>0</v>
      </c>
      <c r="O2381">
        <v>0</v>
      </c>
      <c r="P2381" t="e">
        <v>#DIV/0!</v>
      </c>
      <c r="R2381">
        <v>0</v>
      </c>
      <c r="S2381">
        <v>0</v>
      </c>
    </row>
    <row r="2382" spans="1:19">
      <c r="A2382">
        <v>17</v>
      </c>
      <c r="B2382" t="s">
        <v>569</v>
      </c>
      <c r="C2382" t="s">
        <v>150</v>
      </c>
      <c r="D2382" t="s">
        <v>115</v>
      </c>
      <c r="E2382" t="s">
        <v>570</v>
      </c>
      <c r="F2382" t="s">
        <v>571</v>
      </c>
      <c r="G2382">
        <v>1</v>
      </c>
      <c r="H2382" t="s">
        <v>134</v>
      </c>
      <c r="I2382">
        <v>3</v>
      </c>
      <c r="J2382">
        <v>0</v>
      </c>
      <c r="K2382">
        <v>0</v>
      </c>
      <c r="L2382" s="1015">
        <v>0</v>
      </c>
      <c r="M2382" s="1015">
        <v>0</v>
      </c>
      <c r="N2382">
        <v>0</v>
      </c>
      <c r="O2382">
        <v>0</v>
      </c>
      <c r="P2382" t="e">
        <v>#DIV/0!</v>
      </c>
      <c r="R2382">
        <v>0</v>
      </c>
      <c r="S2382">
        <v>0</v>
      </c>
    </row>
    <row r="2383" spans="1:19">
      <c r="A2383">
        <v>18</v>
      </c>
      <c r="B2383" t="s">
        <v>572</v>
      </c>
      <c r="C2383" t="s">
        <v>150</v>
      </c>
      <c r="D2383" t="s">
        <v>115</v>
      </c>
      <c r="E2383" t="s">
        <v>570</v>
      </c>
      <c r="F2383" t="s">
        <v>573</v>
      </c>
      <c r="G2383">
        <v>1</v>
      </c>
      <c r="H2383" t="s">
        <v>134</v>
      </c>
      <c r="I2383">
        <v>5</v>
      </c>
      <c r="J2383">
        <v>0</v>
      </c>
      <c r="K2383">
        <v>0</v>
      </c>
      <c r="L2383" s="1015">
        <v>0</v>
      </c>
      <c r="M2383" s="1015">
        <v>0</v>
      </c>
      <c r="N2383">
        <v>0</v>
      </c>
      <c r="O2383">
        <v>0</v>
      </c>
      <c r="P2383" t="e">
        <v>#DIV/0!</v>
      </c>
      <c r="R2383">
        <v>0</v>
      </c>
      <c r="S2383">
        <v>0</v>
      </c>
    </row>
    <row r="2384" spans="1:19">
      <c r="A2384">
        <v>19</v>
      </c>
      <c r="B2384" t="s">
        <v>574</v>
      </c>
      <c r="C2384" t="s">
        <v>150</v>
      </c>
      <c r="D2384" t="s">
        <v>115</v>
      </c>
      <c r="E2384" t="s">
        <v>570</v>
      </c>
      <c r="F2384" t="s">
        <v>575</v>
      </c>
      <c r="G2384">
        <v>1</v>
      </c>
      <c r="H2384" t="s">
        <v>134</v>
      </c>
      <c r="I2384">
        <v>5</v>
      </c>
      <c r="J2384">
        <v>0</v>
      </c>
      <c r="K2384">
        <v>0</v>
      </c>
      <c r="L2384" s="1015">
        <v>0</v>
      </c>
      <c r="M2384" s="1015">
        <v>0</v>
      </c>
      <c r="N2384">
        <v>0</v>
      </c>
      <c r="O2384">
        <v>0</v>
      </c>
      <c r="P2384" t="e">
        <v>#DIV/0!</v>
      </c>
      <c r="R2384">
        <v>0</v>
      </c>
      <c r="S2384">
        <v>0</v>
      </c>
    </row>
    <row r="2385" spans="1:19">
      <c r="A2385">
        <v>20</v>
      </c>
      <c r="B2385" t="s">
        <v>576</v>
      </c>
      <c r="C2385" t="s">
        <v>150</v>
      </c>
      <c r="D2385" t="s">
        <v>115</v>
      </c>
      <c r="E2385" t="s">
        <v>570</v>
      </c>
      <c r="F2385" t="s">
        <v>577</v>
      </c>
      <c r="G2385">
        <v>1</v>
      </c>
      <c r="H2385" t="s">
        <v>134</v>
      </c>
      <c r="I2385">
        <v>6</v>
      </c>
      <c r="J2385">
        <v>0</v>
      </c>
      <c r="K2385">
        <v>0</v>
      </c>
      <c r="L2385" s="1015">
        <v>0</v>
      </c>
      <c r="M2385" s="1015">
        <v>0</v>
      </c>
      <c r="N2385">
        <v>0</v>
      </c>
      <c r="O2385">
        <v>0</v>
      </c>
      <c r="P2385" t="e">
        <v>#DIV/0!</v>
      </c>
      <c r="R2385">
        <v>0</v>
      </c>
      <c r="S2385">
        <v>0</v>
      </c>
    </row>
    <row r="2386" spans="1:19">
      <c r="A2386">
        <v>21</v>
      </c>
      <c r="B2386" t="s">
        <v>578</v>
      </c>
      <c r="C2386" t="s">
        <v>150</v>
      </c>
      <c r="D2386" t="s">
        <v>115</v>
      </c>
      <c r="E2386" t="s">
        <v>570</v>
      </c>
      <c r="F2386" t="s">
        <v>579</v>
      </c>
      <c r="G2386">
        <v>1</v>
      </c>
      <c r="H2386" t="s">
        <v>134</v>
      </c>
      <c r="I2386">
        <v>8</v>
      </c>
      <c r="J2386">
        <v>0</v>
      </c>
      <c r="K2386">
        <v>0</v>
      </c>
      <c r="L2386" s="1015">
        <v>0</v>
      </c>
      <c r="M2386" s="1015">
        <v>0</v>
      </c>
      <c r="N2386">
        <v>0</v>
      </c>
      <c r="O2386">
        <v>0</v>
      </c>
      <c r="P2386" t="e">
        <v>#DIV/0!</v>
      </c>
      <c r="R2386">
        <v>0</v>
      </c>
      <c r="S2386">
        <v>0</v>
      </c>
    </row>
    <row r="2387" spans="1:19">
      <c r="A2387">
        <v>22</v>
      </c>
      <c r="B2387" t="s">
        <v>580</v>
      </c>
      <c r="C2387" t="s">
        <v>150</v>
      </c>
      <c r="D2387" t="s">
        <v>115</v>
      </c>
      <c r="E2387" t="s">
        <v>570</v>
      </c>
      <c r="F2387" t="s">
        <v>581</v>
      </c>
      <c r="G2387">
        <v>1</v>
      </c>
      <c r="H2387" t="s">
        <v>134</v>
      </c>
      <c r="I2387">
        <v>9</v>
      </c>
      <c r="J2387">
        <v>0</v>
      </c>
      <c r="K2387">
        <v>0</v>
      </c>
      <c r="L2387" s="1015">
        <v>0</v>
      </c>
      <c r="M2387" s="1015">
        <v>0</v>
      </c>
      <c r="N2387">
        <v>0</v>
      </c>
      <c r="O2387">
        <v>0</v>
      </c>
      <c r="P2387" t="e">
        <v>#DIV/0!</v>
      </c>
      <c r="R2387">
        <v>0</v>
      </c>
      <c r="S2387">
        <v>0</v>
      </c>
    </row>
    <row r="2388" spans="1:19">
      <c r="A2388">
        <v>23</v>
      </c>
      <c r="B2388" t="s">
        <v>582</v>
      </c>
      <c r="C2388" t="s">
        <v>150</v>
      </c>
      <c r="D2388" t="s">
        <v>115</v>
      </c>
      <c r="E2388" t="s">
        <v>570</v>
      </c>
      <c r="F2388" t="s">
        <v>583</v>
      </c>
      <c r="G2388">
        <v>1</v>
      </c>
      <c r="H2388" t="s">
        <v>134</v>
      </c>
      <c r="I2388">
        <v>5</v>
      </c>
      <c r="J2388">
        <v>0</v>
      </c>
      <c r="K2388">
        <v>0</v>
      </c>
      <c r="L2388" s="1015">
        <v>0</v>
      </c>
      <c r="M2388" s="1015">
        <v>0</v>
      </c>
      <c r="N2388">
        <v>0</v>
      </c>
      <c r="O2388">
        <v>0</v>
      </c>
      <c r="P2388" t="e">
        <v>#DIV/0!</v>
      </c>
      <c r="R2388">
        <v>0</v>
      </c>
      <c r="S2388">
        <v>0</v>
      </c>
    </row>
    <row r="2389" spans="1:19">
      <c r="A2389">
        <v>24</v>
      </c>
      <c r="B2389" t="s">
        <v>584</v>
      </c>
      <c r="C2389" t="s">
        <v>150</v>
      </c>
      <c r="D2389" t="s">
        <v>115</v>
      </c>
      <c r="E2389" t="s">
        <v>570</v>
      </c>
      <c r="F2389" t="s">
        <v>585</v>
      </c>
      <c r="G2389">
        <v>1</v>
      </c>
      <c r="H2389" t="s">
        <v>134</v>
      </c>
      <c r="I2389">
        <v>3</v>
      </c>
      <c r="J2389">
        <v>0</v>
      </c>
      <c r="K2389">
        <v>0</v>
      </c>
      <c r="L2389" s="1015">
        <v>0</v>
      </c>
      <c r="M2389" s="1015">
        <v>0</v>
      </c>
      <c r="N2389">
        <v>0</v>
      </c>
      <c r="O2389">
        <v>0</v>
      </c>
      <c r="P2389" t="e">
        <v>#DIV/0!</v>
      </c>
      <c r="R2389">
        <v>0</v>
      </c>
      <c r="S2389">
        <v>0</v>
      </c>
    </row>
    <row r="2390" spans="1:19">
      <c r="A2390">
        <v>1</v>
      </c>
      <c r="B2390" t="s">
        <v>533</v>
      </c>
      <c r="C2390" t="s">
        <v>150</v>
      </c>
      <c r="D2390" t="s">
        <v>115</v>
      </c>
      <c r="E2390" t="s">
        <v>534</v>
      </c>
      <c r="F2390" t="s">
        <v>535</v>
      </c>
      <c r="G2390">
        <v>2</v>
      </c>
      <c r="H2390" t="s">
        <v>135</v>
      </c>
      <c r="I2390">
        <v>3</v>
      </c>
      <c r="J2390">
        <v>0</v>
      </c>
      <c r="K2390">
        <v>0</v>
      </c>
      <c r="L2390" s="1015">
        <v>0</v>
      </c>
      <c r="M2390" s="1015">
        <v>0</v>
      </c>
      <c r="N2390">
        <v>0</v>
      </c>
      <c r="O2390">
        <v>0</v>
      </c>
      <c r="P2390" t="e">
        <v>#DIV/0!</v>
      </c>
      <c r="R2390">
        <v>0</v>
      </c>
      <c r="S2390">
        <v>0</v>
      </c>
    </row>
    <row r="2391" spans="1:19">
      <c r="A2391">
        <v>2</v>
      </c>
      <c r="B2391" t="s">
        <v>536</v>
      </c>
      <c r="C2391" t="s">
        <v>150</v>
      </c>
      <c r="D2391" t="s">
        <v>115</v>
      </c>
      <c r="E2391" t="s">
        <v>537</v>
      </c>
      <c r="F2391" t="s">
        <v>538</v>
      </c>
      <c r="G2391">
        <v>2</v>
      </c>
      <c r="H2391" t="s">
        <v>135</v>
      </c>
      <c r="I2391">
        <v>3</v>
      </c>
      <c r="J2391">
        <v>0</v>
      </c>
      <c r="K2391">
        <v>0</v>
      </c>
      <c r="L2391" s="1015">
        <v>0</v>
      </c>
      <c r="M2391" s="1015">
        <v>0</v>
      </c>
      <c r="N2391">
        <v>0</v>
      </c>
      <c r="O2391">
        <v>0</v>
      </c>
      <c r="P2391" t="e">
        <v>#DIV/0!</v>
      </c>
      <c r="R2391">
        <v>0</v>
      </c>
      <c r="S2391">
        <v>0</v>
      </c>
    </row>
    <row r="2392" spans="1:19">
      <c r="A2392">
        <v>3</v>
      </c>
      <c r="B2392" t="s">
        <v>539</v>
      </c>
      <c r="C2392" t="s">
        <v>150</v>
      </c>
      <c r="D2392" t="s">
        <v>115</v>
      </c>
      <c r="E2392" t="s">
        <v>537</v>
      </c>
      <c r="F2392" t="s">
        <v>540</v>
      </c>
      <c r="G2392">
        <v>2</v>
      </c>
      <c r="H2392" t="s">
        <v>135</v>
      </c>
      <c r="I2392">
        <v>3</v>
      </c>
      <c r="J2392">
        <v>0</v>
      </c>
      <c r="K2392">
        <v>0</v>
      </c>
      <c r="L2392" s="1015">
        <v>0</v>
      </c>
      <c r="M2392" s="1015">
        <v>0</v>
      </c>
      <c r="N2392">
        <v>0</v>
      </c>
      <c r="O2392">
        <v>0</v>
      </c>
      <c r="P2392" t="e">
        <v>#DIV/0!</v>
      </c>
      <c r="R2392">
        <v>0</v>
      </c>
      <c r="S2392">
        <v>0</v>
      </c>
    </row>
    <row r="2393" spans="1:19">
      <c r="A2393">
        <v>4</v>
      </c>
      <c r="B2393" t="s">
        <v>541</v>
      </c>
      <c r="C2393" t="s">
        <v>150</v>
      </c>
      <c r="D2393" t="s">
        <v>115</v>
      </c>
      <c r="E2393" t="s">
        <v>534</v>
      </c>
      <c r="F2393" t="s">
        <v>542</v>
      </c>
      <c r="G2393">
        <v>2</v>
      </c>
      <c r="H2393" t="s">
        <v>135</v>
      </c>
      <c r="I2393">
        <v>3</v>
      </c>
      <c r="J2393">
        <v>0</v>
      </c>
      <c r="K2393">
        <v>0</v>
      </c>
      <c r="L2393" s="1015">
        <v>0</v>
      </c>
      <c r="M2393" s="1015">
        <v>0</v>
      </c>
      <c r="N2393">
        <v>0</v>
      </c>
      <c r="O2393">
        <v>0</v>
      </c>
      <c r="P2393" t="e">
        <v>#DIV/0!</v>
      </c>
      <c r="R2393">
        <v>0</v>
      </c>
      <c r="S2393">
        <v>0</v>
      </c>
    </row>
    <row r="2394" spans="1:19">
      <c r="A2394">
        <v>5</v>
      </c>
      <c r="B2394" t="s">
        <v>543</v>
      </c>
      <c r="C2394" t="s">
        <v>150</v>
      </c>
      <c r="D2394" t="s">
        <v>115</v>
      </c>
      <c r="E2394" t="s">
        <v>537</v>
      </c>
      <c r="F2394" t="s">
        <v>544</v>
      </c>
      <c r="G2394">
        <v>2</v>
      </c>
      <c r="H2394" t="s">
        <v>135</v>
      </c>
      <c r="I2394">
        <v>3</v>
      </c>
      <c r="J2394">
        <v>0</v>
      </c>
      <c r="K2394">
        <v>0</v>
      </c>
      <c r="L2394" s="1015">
        <v>0</v>
      </c>
      <c r="M2394" s="1015">
        <v>0</v>
      </c>
      <c r="N2394">
        <v>0</v>
      </c>
      <c r="O2394">
        <v>0</v>
      </c>
      <c r="P2394" t="e">
        <v>#DIV/0!</v>
      </c>
      <c r="R2394">
        <v>0</v>
      </c>
      <c r="S2394">
        <v>0</v>
      </c>
    </row>
    <row r="2395" spans="1:19">
      <c r="A2395">
        <v>6</v>
      </c>
      <c r="B2395" t="s">
        <v>545</v>
      </c>
      <c r="C2395" t="s">
        <v>150</v>
      </c>
      <c r="D2395" t="s">
        <v>115</v>
      </c>
      <c r="E2395" t="s">
        <v>537</v>
      </c>
      <c r="F2395" t="s">
        <v>546</v>
      </c>
      <c r="G2395">
        <v>2</v>
      </c>
      <c r="H2395" t="s">
        <v>135</v>
      </c>
      <c r="I2395">
        <v>2</v>
      </c>
      <c r="J2395">
        <v>0</v>
      </c>
      <c r="K2395">
        <v>0</v>
      </c>
      <c r="L2395" s="1015">
        <v>0</v>
      </c>
      <c r="M2395" s="1015">
        <v>0</v>
      </c>
      <c r="N2395">
        <v>0</v>
      </c>
      <c r="O2395">
        <v>0</v>
      </c>
      <c r="P2395" t="e">
        <v>#DIV/0!</v>
      </c>
      <c r="R2395">
        <v>0</v>
      </c>
      <c r="S2395">
        <v>0</v>
      </c>
    </row>
    <row r="2396" spans="1:19">
      <c r="A2396">
        <v>7</v>
      </c>
      <c r="B2396" t="s">
        <v>547</v>
      </c>
      <c r="C2396" t="s">
        <v>150</v>
      </c>
      <c r="D2396" t="s">
        <v>115</v>
      </c>
      <c r="E2396" t="s">
        <v>537</v>
      </c>
      <c r="F2396" t="s">
        <v>548</v>
      </c>
      <c r="G2396">
        <v>2</v>
      </c>
      <c r="H2396" t="s">
        <v>135</v>
      </c>
      <c r="I2396">
        <v>3</v>
      </c>
      <c r="J2396">
        <v>0</v>
      </c>
      <c r="K2396">
        <v>0</v>
      </c>
      <c r="L2396" s="1015">
        <v>0</v>
      </c>
      <c r="M2396" s="1015">
        <v>0</v>
      </c>
      <c r="N2396">
        <v>0</v>
      </c>
      <c r="O2396">
        <v>0</v>
      </c>
      <c r="P2396" t="e">
        <v>#DIV/0!</v>
      </c>
      <c r="R2396">
        <v>0</v>
      </c>
      <c r="S2396">
        <v>0</v>
      </c>
    </row>
    <row r="2397" spans="1:19">
      <c r="A2397">
        <v>8</v>
      </c>
      <c r="B2397" t="s">
        <v>549</v>
      </c>
      <c r="C2397" t="s">
        <v>150</v>
      </c>
      <c r="D2397" t="s">
        <v>115</v>
      </c>
      <c r="E2397" t="s">
        <v>534</v>
      </c>
      <c r="F2397" t="s">
        <v>550</v>
      </c>
      <c r="G2397">
        <v>2</v>
      </c>
      <c r="H2397" t="s">
        <v>135</v>
      </c>
      <c r="I2397">
        <v>3</v>
      </c>
      <c r="J2397">
        <v>0</v>
      </c>
      <c r="K2397">
        <v>0</v>
      </c>
      <c r="L2397" s="1015">
        <v>0</v>
      </c>
      <c r="M2397" s="1015">
        <v>0</v>
      </c>
      <c r="N2397">
        <v>0</v>
      </c>
      <c r="O2397">
        <v>0</v>
      </c>
      <c r="P2397" t="e">
        <v>#DIV/0!</v>
      </c>
      <c r="R2397">
        <v>0</v>
      </c>
      <c r="S2397">
        <v>0</v>
      </c>
    </row>
    <row r="2398" spans="1:19">
      <c r="A2398">
        <v>9</v>
      </c>
      <c r="B2398" t="s">
        <v>551</v>
      </c>
      <c r="C2398" t="s">
        <v>150</v>
      </c>
      <c r="D2398" t="s">
        <v>115</v>
      </c>
      <c r="E2398" t="s">
        <v>534</v>
      </c>
      <c r="F2398" t="s">
        <v>552</v>
      </c>
      <c r="G2398">
        <v>2</v>
      </c>
      <c r="H2398" t="s">
        <v>135</v>
      </c>
      <c r="I2398">
        <v>6</v>
      </c>
      <c r="J2398">
        <v>0</v>
      </c>
      <c r="K2398">
        <v>0</v>
      </c>
      <c r="L2398" s="1015">
        <v>0</v>
      </c>
      <c r="M2398" s="1015">
        <v>0</v>
      </c>
      <c r="N2398">
        <v>0</v>
      </c>
      <c r="O2398">
        <v>0</v>
      </c>
      <c r="P2398" t="e">
        <v>#DIV/0!</v>
      </c>
      <c r="R2398">
        <v>0</v>
      </c>
      <c r="S2398">
        <v>0</v>
      </c>
    </row>
    <row r="2399" spans="1:19">
      <c r="A2399">
        <v>10</v>
      </c>
      <c r="B2399" t="s">
        <v>553</v>
      </c>
      <c r="C2399" t="s">
        <v>150</v>
      </c>
      <c r="D2399" t="s">
        <v>115</v>
      </c>
      <c r="E2399" t="s">
        <v>534</v>
      </c>
      <c r="F2399" t="s">
        <v>554</v>
      </c>
      <c r="G2399">
        <v>2</v>
      </c>
      <c r="H2399" t="s">
        <v>135</v>
      </c>
      <c r="I2399">
        <v>5</v>
      </c>
      <c r="J2399">
        <v>0</v>
      </c>
      <c r="K2399">
        <v>0</v>
      </c>
      <c r="L2399" s="1015">
        <v>0</v>
      </c>
      <c r="M2399" s="1015">
        <v>0</v>
      </c>
      <c r="N2399">
        <v>0</v>
      </c>
      <c r="O2399">
        <v>0</v>
      </c>
      <c r="P2399" t="e">
        <v>#DIV/0!</v>
      </c>
      <c r="R2399">
        <v>0</v>
      </c>
      <c r="S2399">
        <v>0</v>
      </c>
    </row>
    <row r="2400" spans="1:19">
      <c r="A2400">
        <v>11</v>
      </c>
      <c r="B2400" t="s">
        <v>555</v>
      </c>
      <c r="C2400" t="s">
        <v>150</v>
      </c>
      <c r="D2400" t="s">
        <v>115</v>
      </c>
      <c r="E2400" t="s">
        <v>556</v>
      </c>
      <c r="F2400" t="s">
        <v>557</v>
      </c>
      <c r="G2400">
        <v>2</v>
      </c>
      <c r="H2400" t="s">
        <v>135</v>
      </c>
      <c r="I2400">
        <v>4</v>
      </c>
      <c r="J2400">
        <v>0</v>
      </c>
      <c r="K2400">
        <v>0</v>
      </c>
      <c r="L2400" s="1015">
        <v>0</v>
      </c>
      <c r="M2400" s="1015">
        <v>0</v>
      </c>
      <c r="N2400">
        <v>0</v>
      </c>
      <c r="O2400">
        <v>0</v>
      </c>
      <c r="P2400" t="e">
        <v>#DIV/0!</v>
      </c>
      <c r="R2400">
        <v>0</v>
      </c>
      <c r="S2400">
        <v>0</v>
      </c>
    </row>
    <row r="2401" spans="1:19">
      <c r="A2401">
        <v>12</v>
      </c>
      <c r="B2401" t="s">
        <v>558</v>
      </c>
      <c r="C2401" t="s">
        <v>150</v>
      </c>
      <c r="D2401" t="s">
        <v>115</v>
      </c>
      <c r="E2401" t="s">
        <v>556</v>
      </c>
      <c r="F2401" t="s">
        <v>559</v>
      </c>
      <c r="G2401">
        <v>2</v>
      </c>
      <c r="H2401" t="s">
        <v>135</v>
      </c>
      <c r="I2401">
        <v>4</v>
      </c>
      <c r="J2401">
        <v>0</v>
      </c>
      <c r="K2401">
        <v>0</v>
      </c>
      <c r="L2401" s="1015">
        <v>0</v>
      </c>
      <c r="M2401" s="1015">
        <v>0</v>
      </c>
      <c r="N2401">
        <v>0</v>
      </c>
      <c r="O2401">
        <v>0</v>
      </c>
      <c r="P2401" t="e">
        <v>#DIV/0!</v>
      </c>
      <c r="R2401">
        <v>0</v>
      </c>
      <c r="S2401">
        <v>0</v>
      </c>
    </row>
    <row r="2402" spans="1:19">
      <c r="A2402">
        <v>13</v>
      </c>
      <c r="B2402" t="s">
        <v>560</v>
      </c>
      <c r="C2402" t="s">
        <v>150</v>
      </c>
      <c r="D2402" t="s">
        <v>115</v>
      </c>
      <c r="E2402" t="s">
        <v>556</v>
      </c>
      <c r="F2402" t="s">
        <v>561</v>
      </c>
      <c r="G2402">
        <v>2</v>
      </c>
      <c r="H2402" t="s">
        <v>135</v>
      </c>
      <c r="I2402">
        <v>4</v>
      </c>
      <c r="J2402">
        <v>0</v>
      </c>
      <c r="K2402">
        <v>0</v>
      </c>
      <c r="L2402" s="1015">
        <v>0</v>
      </c>
      <c r="M2402" s="1015">
        <v>0</v>
      </c>
      <c r="N2402">
        <v>0</v>
      </c>
      <c r="O2402">
        <v>0</v>
      </c>
      <c r="P2402" t="e">
        <v>#DIV/0!</v>
      </c>
      <c r="R2402">
        <v>0</v>
      </c>
      <c r="S2402">
        <v>0</v>
      </c>
    </row>
    <row r="2403" spans="1:19">
      <c r="A2403">
        <v>14</v>
      </c>
      <c r="B2403" t="s">
        <v>562</v>
      </c>
      <c r="C2403" t="s">
        <v>150</v>
      </c>
      <c r="D2403" t="s">
        <v>115</v>
      </c>
      <c r="E2403" t="s">
        <v>556</v>
      </c>
      <c r="F2403" t="s">
        <v>563</v>
      </c>
      <c r="G2403">
        <v>2</v>
      </c>
      <c r="H2403" t="s">
        <v>135</v>
      </c>
      <c r="I2403">
        <v>5</v>
      </c>
      <c r="J2403">
        <v>0</v>
      </c>
      <c r="K2403">
        <v>0</v>
      </c>
      <c r="L2403" s="1015">
        <v>0</v>
      </c>
      <c r="M2403" s="1015">
        <v>0</v>
      </c>
      <c r="N2403">
        <v>0</v>
      </c>
      <c r="O2403">
        <v>0</v>
      </c>
      <c r="P2403" t="e">
        <v>#DIV/0!</v>
      </c>
      <c r="R2403">
        <v>0</v>
      </c>
      <c r="S2403">
        <v>0</v>
      </c>
    </row>
    <row r="2404" spans="1:19">
      <c r="A2404">
        <v>15</v>
      </c>
      <c r="B2404" t="s">
        <v>564</v>
      </c>
      <c r="C2404" t="s">
        <v>150</v>
      </c>
      <c r="D2404" t="s">
        <v>115</v>
      </c>
      <c r="E2404" t="s">
        <v>534</v>
      </c>
      <c r="F2404" t="s">
        <v>565</v>
      </c>
      <c r="G2404">
        <v>2</v>
      </c>
      <c r="H2404" t="s">
        <v>135</v>
      </c>
      <c r="I2404">
        <v>4</v>
      </c>
      <c r="J2404">
        <v>0</v>
      </c>
      <c r="K2404">
        <v>0</v>
      </c>
      <c r="L2404" s="1015">
        <v>0</v>
      </c>
      <c r="M2404" s="1015">
        <v>0</v>
      </c>
      <c r="N2404">
        <v>0</v>
      </c>
      <c r="O2404">
        <v>0</v>
      </c>
      <c r="P2404" t="e">
        <v>#DIV/0!</v>
      </c>
      <c r="R2404">
        <v>0</v>
      </c>
      <c r="S2404">
        <v>0</v>
      </c>
    </row>
    <row r="2405" spans="1:19">
      <c r="A2405">
        <v>16</v>
      </c>
      <c r="B2405" t="s">
        <v>566</v>
      </c>
      <c r="C2405" t="s">
        <v>150</v>
      </c>
      <c r="D2405" t="s">
        <v>115</v>
      </c>
      <c r="E2405" t="s">
        <v>567</v>
      </c>
      <c r="F2405" t="s">
        <v>568</v>
      </c>
      <c r="G2405">
        <v>2</v>
      </c>
      <c r="H2405" t="s">
        <v>135</v>
      </c>
      <c r="I2405">
        <v>3</v>
      </c>
      <c r="J2405">
        <v>0</v>
      </c>
      <c r="K2405">
        <v>0</v>
      </c>
      <c r="L2405" s="1015">
        <v>0</v>
      </c>
      <c r="M2405" s="1015">
        <v>0</v>
      </c>
      <c r="N2405">
        <v>0</v>
      </c>
      <c r="O2405">
        <v>0</v>
      </c>
      <c r="P2405" t="e">
        <v>#DIV/0!</v>
      </c>
      <c r="R2405">
        <v>0</v>
      </c>
      <c r="S2405">
        <v>0</v>
      </c>
    </row>
    <row r="2406" spans="1:19">
      <c r="A2406">
        <v>17</v>
      </c>
      <c r="B2406" t="s">
        <v>569</v>
      </c>
      <c r="C2406" t="s">
        <v>150</v>
      </c>
      <c r="D2406" t="s">
        <v>115</v>
      </c>
      <c r="E2406" t="s">
        <v>570</v>
      </c>
      <c r="F2406" t="s">
        <v>571</v>
      </c>
      <c r="G2406">
        <v>2</v>
      </c>
      <c r="H2406" t="s">
        <v>135</v>
      </c>
      <c r="I2406">
        <v>3</v>
      </c>
      <c r="J2406">
        <v>0</v>
      </c>
      <c r="K2406">
        <v>0</v>
      </c>
      <c r="L2406" s="1015">
        <v>0</v>
      </c>
      <c r="M2406" s="1015">
        <v>0</v>
      </c>
      <c r="N2406">
        <v>0</v>
      </c>
      <c r="O2406">
        <v>0</v>
      </c>
      <c r="P2406" t="e">
        <v>#DIV/0!</v>
      </c>
      <c r="R2406">
        <v>0</v>
      </c>
      <c r="S2406">
        <v>0</v>
      </c>
    </row>
    <row r="2407" spans="1:19">
      <c r="A2407">
        <v>18</v>
      </c>
      <c r="B2407" t="s">
        <v>572</v>
      </c>
      <c r="C2407" t="s">
        <v>150</v>
      </c>
      <c r="D2407" t="s">
        <v>115</v>
      </c>
      <c r="E2407" t="s">
        <v>570</v>
      </c>
      <c r="F2407" t="s">
        <v>573</v>
      </c>
      <c r="G2407">
        <v>2</v>
      </c>
      <c r="H2407" t="s">
        <v>135</v>
      </c>
      <c r="I2407">
        <v>5</v>
      </c>
      <c r="J2407">
        <v>0</v>
      </c>
      <c r="K2407">
        <v>0</v>
      </c>
      <c r="L2407" s="1015">
        <v>0</v>
      </c>
      <c r="M2407" s="1015">
        <v>0</v>
      </c>
      <c r="N2407">
        <v>0</v>
      </c>
      <c r="O2407">
        <v>0</v>
      </c>
      <c r="P2407" t="e">
        <v>#DIV/0!</v>
      </c>
      <c r="R2407">
        <v>0</v>
      </c>
      <c r="S2407">
        <v>0</v>
      </c>
    </row>
    <row r="2408" spans="1:19">
      <c r="A2408">
        <v>19</v>
      </c>
      <c r="B2408" t="s">
        <v>574</v>
      </c>
      <c r="C2408" t="s">
        <v>150</v>
      </c>
      <c r="D2408" t="s">
        <v>115</v>
      </c>
      <c r="E2408" t="s">
        <v>570</v>
      </c>
      <c r="F2408" t="s">
        <v>575</v>
      </c>
      <c r="G2408">
        <v>2</v>
      </c>
      <c r="H2408" t="s">
        <v>135</v>
      </c>
      <c r="I2408">
        <v>5</v>
      </c>
      <c r="J2408">
        <v>0</v>
      </c>
      <c r="K2408">
        <v>0</v>
      </c>
      <c r="L2408" s="1015">
        <v>0</v>
      </c>
      <c r="M2408" s="1015">
        <v>0</v>
      </c>
      <c r="N2408">
        <v>0</v>
      </c>
      <c r="O2408">
        <v>0</v>
      </c>
      <c r="P2408" t="e">
        <v>#DIV/0!</v>
      </c>
      <c r="R2408">
        <v>0</v>
      </c>
      <c r="S2408">
        <v>0</v>
      </c>
    </row>
    <row r="2409" spans="1:19">
      <c r="A2409">
        <v>20</v>
      </c>
      <c r="B2409" t="s">
        <v>576</v>
      </c>
      <c r="C2409" t="s">
        <v>150</v>
      </c>
      <c r="D2409" t="s">
        <v>115</v>
      </c>
      <c r="E2409" t="s">
        <v>570</v>
      </c>
      <c r="F2409" t="s">
        <v>577</v>
      </c>
      <c r="G2409">
        <v>2</v>
      </c>
      <c r="H2409" t="s">
        <v>135</v>
      </c>
      <c r="I2409">
        <v>6</v>
      </c>
      <c r="J2409">
        <v>0</v>
      </c>
      <c r="K2409">
        <v>0</v>
      </c>
      <c r="L2409" s="1015">
        <v>0</v>
      </c>
      <c r="M2409" s="1015">
        <v>0</v>
      </c>
      <c r="N2409">
        <v>0</v>
      </c>
      <c r="O2409">
        <v>0</v>
      </c>
      <c r="P2409" t="e">
        <v>#DIV/0!</v>
      </c>
      <c r="R2409">
        <v>0</v>
      </c>
      <c r="S2409">
        <v>0</v>
      </c>
    </row>
    <row r="2410" spans="1:19">
      <c r="A2410">
        <v>21</v>
      </c>
      <c r="B2410" t="s">
        <v>578</v>
      </c>
      <c r="C2410" t="s">
        <v>150</v>
      </c>
      <c r="D2410" t="s">
        <v>115</v>
      </c>
      <c r="E2410" t="s">
        <v>570</v>
      </c>
      <c r="F2410" t="s">
        <v>579</v>
      </c>
      <c r="G2410">
        <v>2</v>
      </c>
      <c r="H2410" t="s">
        <v>135</v>
      </c>
      <c r="I2410">
        <v>8</v>
      </c>
      <c r="J2410">
        <v>0</v>
      </c>
      <c r="K2410">
        <v>0</v>
      </c>
      <c r="L2410" s="1015">
        <v>0</v>
      </c>
      <c r="M2410" s="1015">
        <v>0</v>
      </c>
      <c r="N2410">
        <v>0</v>
      </c>
      <c r="O2410">
        <v>0</v>
      </c>
      <c r="P2410" t="e">
        <v>#DIV/0!</v>
      </c>
      <c r="R2410">
        <v>0</v>
      </c>
      <c r="S2410">
        <v>0</v>
      </c>
    </row>
    <row r="2411" spans="1:19">
      <c r="A2411">
        <v>22</v>
      </c>
      <c r="B2411" t="s">
        <v>580</v>
      </c>
      <c r="C2411" t="s">
        <v>150</v>
      </c>
      <c r="D2411" t="s">
        <v>115</v>
      </c>
      <c r="E2411" t="s">
        <v>570</v>
      </c>
      <c r="F2411" t="s">
        <v>581</v>
      </c>
      <c r="G2411">
        <v>2</v>
      </c>
      <c r="H2411" t="s">
        <v>135</v>
      </c>
      <c r="I2411">
        <v>9</v>
      </c>
      <c r="J2411">
        <v>0</v>
      </c>
      <c r="K2411">
        <v>0</v>
      </c>
      <c r="L2411" s="1015">
        <v>0</v>
      </c>
      <c r="M2411" s="1015">
        <v>0</v>
      </c>
      <c r="N2411">
        <v>0</v>
      </c>
      <c r="O2411">
        <v>0</v>
      </c>
      <c r="P2411" t="e">
        <v>#DIV/0!</v>
      </c>
      <c r="R2411">
        <v>0</v>
      </c>
      <c r="S2411">
        <v>0</v>
      </c>
    </row>
    <row r="2412" spans="1:19">
      <c r="A2412">
        <v>23</v>
      </c>
      <c r="B2412" t="s">
        <v>582</v>
      </c>
      <c r="C2412" t="s">
        <v>150</v>
      </c>
      <c r="D2412" t="s">
        <v>115</v>
      </c>
      <c r="E2412" t="s">
        <v>570</v>
      </c>
      <c r="F2412" t="s">
        <v>583</v>
      </c>
      <c r="G2412">
        <v>2</v>
      </c>
      <c r="H2412" t="s">
        <v>135</v>
      </c>
      <c r="I2412">
        <v>5</v>
      </c>
      <c r="J2412">
        <v>0</v>
      </c>
      <c r="K2412">
        <v>0</v>
      </c>
      <c r="L2412" s="1015">
        <v>0</v>
      </c>
      <c r="M2412" s="1015">
        <v>0</v>
      </c>
      <c r="N2412">
        <v>0</v>
      </c>
      <c r="O2412">
        <v>0</v>
      </c>
      <c r="P2412" t="e">
        <v>#DIV/0!</v>
      </c>
      <c r="R2412">
        <v>0</v>
      </c>
      <c r="S2412">
        <v>0</v>
      </c>
    </row>
    <row r="2413" spans="1:19">
      <c r="A2413">
        <v>24</v>
      </c>
      <c r="B2413" t="s">
        <v>584</v>
      </c>
      <c r="C2413" t="s">
        <v>150</v>
      </c>
      <c r="D2413" t="s">
        <v>115</v>
      </c>
      <c r="E2413" t="s">
        <v>570</v>
      </c>
      <c r="F2413" t="s">
        <v>585</v>
      </c>
      <c r="G2413">
        <v>2</v>
      </c>
      <c r="H2413" t="s">
        <v>135</v>
      </c>
      <c r="I2413">
        <v>3</v>
      </c>
      <c r="J2413">
        <v>0</v>
      </c>
      <c r="K2413">
        <v>0</v>
      </c>
      <c r="L2413" s="1015">
        <v>0</v>
      </c>
      <c r="M2413" s="1015">
        <v>0</v>
      </c>
      <c r="N2413">
        <v>0</v>
      </c>
      <c r="O2413">
        <v>0</v>
      </c>
      <c r="P2413" t="e">
        <v>#DIV/0!</v>
      </c>
      <c r="R2413">
        <v>0</v>
      </c>
      <c r="S2413">
        <v>0</v>
      </c>
    </row>
    <row r="2414" spans="1:19">
      <c r="A2414">
        <v>1</v>
      </c>
      <c r="B2414" t="s">
        <v>533</v>
      </c>
      <c r="C2414" t="s">
        <v>150</v>
      </c>
      <c r="D2414" t="s">
        <v>115</v>
      </c>
      <c r="E2414" t="s">
        <v>534</v>
      </c>
      <c r="F2414" t="s">
        <v>535</v>
      </c>
      <c r="G2414">
        <v>3</v>
      </c>
      <c r="H2414" t="s">
        <v>136</v>
      </c>
      <c r="I2414">
        <v>3</v>
      </c>
      <c r="J2414">
        <v>1</v>
      </c>
      <c r="K2414">
        <v>1</v>
      </c>
      <c r="L2414" s="1015">
        <v>0.33333333333333331</v>
      </c>
      <c r="M2414" s="1015">
        <v>0.33333333333333331</v>
      </c>
      <c r="N2414">
        <v>1</v>
      </c>
      <c r="O2414">
        <v>1</v>
      </c>
      <c r="P2414">
        <v>1</v>
      </c>
      <c r="R2414">
        <v>0</v>
      </c>
      <c r="S2414">
        <v>0</v>
      </c>
    </row>
    <row r="2415" spans="1:19">
      <c r="A2415">
        <v>2</v>
      </c>
      <c r="B2415" t="s">
        <v>536</v>
      </c>
      <c r="C2415" t="s">
        <v>150</v>
      </c>
      <c r="D2415" t="s">
        <v>115</v>
      </c>
      <c r="E2415" t="s">
        <v>537</v>
      </c>
      <c r="F2415" t="s">
        <v>538</v>
      </c>
      <c r="G2415">
        <v>3</v>
      </c>
      <c r="H2415" t="s">
        <v>136</v>
      </c>
      <c r="I2415">
        <v>3</v>
      </c>
      <c r="J2415">
        <v>1</v>
      </c>
      <c r="K2415">
        <v>0</v>
      </c>
      <c r="L2415" s="1015">
        <v>0.33333333333333331</v>
      </c>
      <c r="M2415" s="1015">
        <v>0</v>
      </c>
      <c r="N2415">
        <v>1</v>
      </c>
      <c r="O2415">
        <v>0</v>
      </c>
      <c r="P2415">
        <v>0</v>
      </c>
      <c r="R2415">
        <v>-1</v>
      </c>
      <c r="S2415">
        <v>-1</v>
      </c>
    </row>
    <row r="2416" spans="1:19">
      <c r="A2416">
        <v>3</v>
      </c>
      <c r="B2416" t="s">
        <v>539</v>
      </c>
      <c r="C2416" t="s">
        <v>150</v>
      </c>
      <c r="D2416" t="s">
        <v>115</v>
      </c>
      <c r="E2416" t="s">
        <v>537</v>
      </c>
      <c r="F2416" t="s">
        <v>540</v>
      </c>
      <c r="G2416">
        <v>3</v>
      </c>
      <c r="H2416" t="s">
        <v>136</v>
      </c>
      <c r="I2416">
        <v>3</v>
      </c>
      <c r="J2416">
        <v>1</v>
      </c>
      <c r="K2416">
        <v>1</v>
      </c>
      <c r="L2416" s="1015">
        <v>0.33333333333333331</v>
      </c>
      <c r="M2416" s="1015">
        <v>0.33333333333333331</v>
      </c>
      <c r="N2416">
        <v>1</v>
      </c>
      <c r="O2416">
        <v>1</v>
      </c>
      <c r="P2416">
        <v>1</v>
      </c>
      <c r="R2416">
        <v>0</v>
      </c>
      <c r="S2416">
        <v>0</v>
      </c>
    </row>
    <row r="2417" spans="1:19">
      <c r="A2417">
        <v>4</v>
      </c>
      <c r="B2417" t="s">
        <v>541</v>
      </c>
      <c r="C2417" t="s">
        <v>150</v>
      </c>
      <c r="D2417" t="s">
        <v>115</v>
      </c>
      <c r="E2417" t="s">
        <v>534</v>
      </c>
      <c r="F2417" t="s">
        <v>542</v>
      </c>
      <c r="G2417">
        <v>3</v>
      </c>
      <c r="H2417" t="s">
        <v>136</v>
      </c>
      <c r="I2417">
        <v>3</v>
      </c>
      <c r="J2417">
        <v>1</v>
      </c>
      <c r="K2417">
        <v>1</v>
      </c>
      <c r="L2417" s="1015">
        <v>0.33333333333333331</v>
      </c>
      <c r="M2417" s="1015">
        <v>0.33333333333333331</v>
      </c>
      <c r="N2417">
        <v>1</v>
      </c>
      <c r="O2417">
        <v>1</v>
      </c>
      <c r="P2417">
        <v>1</v>
      </c>
      <c r="R2417">
        <v>0</v>
      </c>
      <c r="S2417">
        <v>0</v>
      </c>
    </row>
    <row r="2418" spans="1:19">
      <c r="A2418">
        <v>5</v>
      </c>
      <c r="B2418" t="s">
        <v>543</v>
      </c>
      <c r="C2418" t="s">
        <v>150</v>
      </c>
      <c r="D2418" t="s">
        <v>115</v>
      </c>
      <c r="E2418" t="s">
        <v>537</v>
      </c>
      <c r="F2418" t="s">
        <v>544</v>
      </c>
      <c r="G2418">
        <v>3</v>
      </c>
      <c r="H2418" t="s">
        <v>136</v>
      </c>
      <c r="I2418">
        <v>3</v>
      </c>
      <c r="J2418">
        <v>1</v>
      </c>
      <c r="K2418">
        <v>1</v>
      </c>
      <c r="L2418" s="1015">
        <v>0.33333333333333331</v>
      </c>
      <c r="M2418" s="1015">
        <v>0.33333333333333331</v>
      </c>
      <c r="N2418">
        <v>1</v>
      </c>
      <c r="O2418">
        <v>1</v>
      </c>
      <c r="P2418">
        <v>1</v>
      </c>
      <c r="R2418">
        <v>0</v>
      </c>
      <c r="S2418">
        <v>0</v>
      </c>
    </row>
    <row r="2419" spans="1:19">
      <c r="A2419">
        <v>6</v>
      </c>
      <c r="B2419" t="s">
        <v>545</v>
      </c>
      <c r="C2419" t="s">
        <v>150</v>
      </c>
      <c r="D2419" t="s">
        <v>115</v>
      </c>
      <c r="E2419" t="s">
        <v>537</v>
      </c>
      <c r="F2419" t="s">
        <v>546</v>
      </c>
      <c r="G2419">
        <v>3</v>
      </c>
      <c r="H2419" t="s">
        <v>136</v>
      </c>
      <c r="I2419">
        <v>2</v>
      </c>
      <c r="J2419">
        <v>0</v>
      </c>
      <c r="K2419">
        <v>1</v>
      </c>
      <c r="L2419" s="1015">
        <v>0</v>
      </c>
      <c r="M2419" s="1015">
        <v>0.5</v>
      </c>
      <c r="N2419">
        <v>0</v>
      </c>
      <c r="O2419">
        <v>1</v>
      </c>
      <c r="P2419" t="e">
        <v>#DIV/0!</v>
      </c>
      <c r="R2419">
        <v>1</v>
      </c>
      <c r="S2419">
        <v>1</v>
      </c>
    </row>
    <row r="2420" spans="1:19">
      <c r="A2420">
        <v>7</v>
      </c>
      <c r="B2420" t="s">
        <v>547</v>
      </c>
      <c r="C2420" t="s">
        <v>150</v>
      </c>
      <c r="D2420" t="s">
        <v>115</v>
      </c>
      <c r="E2420" t="s">
        <v>537</v>
      </c>
      <c r="F2420" t="s">
        <v>548</v>
      </c>
      <c r="G2420">
        <v>3</v>
      </c>
      <c r="H2420" t="s">
        <v>136</v>
      </c>
      <c r="I2420">
        <v>3</v>
      </c>
      <c r="J2420">
        <v>1</v>
      </c>
      <c r="K2420">
        <v>0</v>
      </c>
      <c r="L2420" s="1015">
        <v>0.33333333333333331</v>
      </c>
      <c r="M2420" s="1015">
        <v>0</v>
      </c>
      <c r="N2420">
        <v>1</v>
      </c>
      <c r="O2420">
        <v>0</v>
      </c>
      <c r="P2420">
        <v>0</v>
      </c>
      <c r="R2420">
        <v>-1</v>
      </c>
      <c r="S2420">
        <v>-1</v>
      </c>
    </row>
    <row r="2421" spans="1:19">
      <c r="A2421">
        <v>8</v>
      </c>
      <c r="B2421" t="s">
        <v>549</v>
      </c>
      <c r="C2421" t="s">
        <v>150</v>
      </c>
      <c r="D2421" t="s">
        <v>115</v>
      </c>
      <c r="E2421" t="s">
        <v>534</v>
      </c>
      <c r="F2421" t="s">
        <v>550</v>
      </c>
      <c r="G2421">
        <v>3</v>
      </c>
      <c r="H2421" t="s">
        <v>136</v>
      </c>
      <c r="I2421">
        <v>3</v>
      </c>
      <c r="J2421">
        <v>1</v>
      </c>
      <c r="K2421">
        <v>0</v>
      </c>
      <c r="L2421" s="1015">
        <v>0.33333333333333331</v>
      </c>
      <c r="M2421" s="1015">
        <v>0</v>
      </c>
      <c r="N2421">
        <v>1</v>
      </c>
      <c r="O2421">
        <v>0</v>
      </c>
      <c r="P2421">
        <v>0</v>
      </c>
      <c r="R2421">
        <v>-1</v>
      </c>
      <c r="S2421">
        <v>-1</v>
      </c>
    </row>
    <row r="2422" spans="1:19">
      <c r="A2422">
        <v>9</v>
      </c>
      <c r="B2422" t="s">
        <v>551</v>
      </c>
      <c r="C2422" t="s">
        <v>150</v>
      </c>
      <c r="D2422" t="s">
        <v>115</v>
      </c>
      <c r="E2422" t="s">
        <v>534</v>
      </c>
      <c r="F2422" t="s">
        <v>552</v>
      </c>
      <c r="G2422">
        <v>3</v>
      </c>
      <c r="H2422" t="s">
        <v>136</v>
      </c>
      <c r="I2422">
        <v>6</v>
      </c>
      <c r="J2422">
        <v>1</v>
      </c>
      <c r="K2422">
        <v>0</v>
      </c>
      <c r="L2422" s="1015">
        <v>0.16666666666666666</v>
      </c>
      <c r="M2422" s="1015">
        <v>0</v>
      </c>
      <c r="N2422">
        <v>1</v>
      </c>
      <c r="O2422">
        <v>0</v>
      </c>
      <c r="P2422">
        <v>0</v>
      </c>
      <c r="R2422">
        <v>-1</v>
      </c>
      <c r="S2422">
        <v>-1</v>
      </c>
    </row>
    <row r="2423" spans="1:19">
      <c r="A2423">
        <v>10</v>
      </c>
      <c r="B2423" t="s">
        <v>553</v>
      </c>
      <c r="C2423" t="s">
        <v>150</v>
      </c>
      <c r="D2423" t="s">
        <v>115</v>
      </c>
      <c r="E2423" t="s">
        <v>534</v>
      </c>
      <c r="F2423" t="s">
        <v>554</v>
      </c>
      <c r="G2423">
        <v>3</v>
      </c>
      <c r="H2423" t="s">
        <v>136</v>
      </c>
      <c r="I2423">
        <v>5</v>
      </c>
      <c r="J2423">
        <v>1</v>
      </c>
      <c r="K2423">
        <v>0</v>
      </c>
      <c r="L2423" s="1015">
        <v>0.2</v>
      </c>
      <c r="M2423" s="1015">
        <v>0</v>
      </c>
      <c r="N2423">
        <v>1</v>
      </c>
      <c r="O2423">
        <v>0</v>
      </c>
      <c r="P2423">
        <v>0</v>
      </c>
      <c r="R2423">
        <v>-1</v>
      </c>
      <c r="S2423">
        <v>-1</v>
      </c>
    </row>
    <row r="2424" spans="1:19">
      <c r="A2424">
        <v>11</v>
      </c>
      <c r="B2424" t="s">
        <v>555</v>
      </c>
      <c r="C2424" t="s">
        <v>150</v>
      </c>
      <c r="D2424" t="s">
        <v>115</v>
      </c>
      <c r="E2424" t="s">
        <v>556</v>
      </c>
      <c r="F2424" t="s">
        <v>557</v>
      </c>
      <c r="G2424">
        <v>3</v>
      </c>
      <c r="H2424" t="s">
        <v>136</v>
      </c>
      <c r="I2424">
        <v>4</v>
      </c>
      <c r="J2424">
        <v>1</v>
      </c>
      <c r="K2424">
        <v>1</v>
      </c>
      <c r="L2424" s="1015">
        <v>0.25</v>
      </c>
      <c r="M2424" s="1015">
        <v>0.25</v>
      </c>
      <c r="N2424">
        <v>1</v>
      </c>
      <c r="O2424">
        <v>1</v>
      </c>
      <c r="P2424">
        <v>1</v>
      </c>
      <c r="R2424">
        <v>0</v>
      </c>
      <c r="S2424">
        <v>0</v>
      </c>
    </row>
    <row r="2425" spans="1:19">
      <c r="A2425">
        <v>12</v>
      </c>
      <c r="B2425" t="s">
        <v>558</v>
      </c>
      <c r="C2425" t="s">
        <v>150</v>
      </c>
      <c r="D2425" t="s">
        <v>115</v>
      </c>
      <c r="E2425" t="s">
        <v>556</v>
      </c>
      <c r="F2425" t="s">
        <v>559</v>
      </c>
      <c r="G2425">
        <v>3</v>
      </c>
      <c r="H2425" t="s">
        <v>136</v>
      </c>
      <c r="I2425">
        <v>4</v>
      </c>
      <c r="J2425">
        <v>1</v>
      </c>
      <c r="K2425">
        <v>1</v>
      </c>
      <c r="L2425" s="1015">
        <v>0.25</v>
      </c>
      <c r="M2425" s="1015">
        <v>0.25</v>
      </c>
      <c r="N2425">
        <v>1</v>
      </c>
      <c r="O2425">
        <v>1</v>
      </c>
      <c r="P2425">
        <v>1</v>
      </c>
      <c r="R2425">
        <v>0</v>
      </c>
      <c r="S2425">
        <v>0</v>
      </c>
    </row>
    <row r="2426" spans="1:19">
      <c r="A2426">
        <v>13</v>
      </c>
      <c r="B2426" t="s">
        <v>560</v>
      </c>
      <c r="C2426" t="s">
        <v>150</v>
      </c>
      <c r="D2426" t="s">
        <v>115</v>
      </c>
      <c r="E2426" t="s">
        <v>556</v>
      </c>
      <c r="F2426" t="s">
        <v>561</v>
      </c>
      <c r="G2426">
        <v>3</v>
      </c>
      <c r="H2426" t="s">
        <v>136</v>
      </c>
      <c r="I2426">
        <v>4</v>
      </c>
      <c r="J2426">
        <v>1</v>
      </c>
      <c r="K2426">
        <v>1</v>
      </c>
      <c r="L2426" s="1015">
        <v>0.25</v>
      </c>
      <c r="M2426" s="1015">
        <v>0.25</v>
      </c>
      <c r="N2426">
        <v>1</v>
      </c>
      <c r="O2426">
        <v>1</v>
      </c>
      <c r="P2426">
        <v>1</v>
      </c>
      <c r="R2426">
        <v>0</v>
      </c>
      <c r="S2426">
        <v>0</v>
      </c>
    </row>
    <row r="2427" spans="1:19">
      <c r="A2427">
        <v>14</v>
      </c>
      <c r="B2427" t="s">
        <v>562</v>
      </c>
      <c r="C2427" t="s">
        <v>150</v>
      </c>
      <c r="D2427" t="s">
        <v>115</v>
      </c>
      <c r="E2427" t="s">
        <v>556</v>
      </c>
      <c r="F2427" t="s">
        <v>563</v>
      </c>
      <c r="G2427">
        <v>3</v>
      </c>
      <c r="H2427" t="s">
        <v>136</v>
      </c>
      <c r="I2427">
        <v>5</v>
      </c>
      <c r="J2427">
        <v>1</v>
      </c>
      <c r="K2427">
        <v>1</v>
      </c>
      <c r="L2427" s="1015">
        <v>0.2</v>
      </c>
      <c r="M2427" s="1015">
        <v>0.2</v>
      </c>
      <c r="N2427">
        <v>1</v>
      </c>
      <c r="O2427">
        <v>1</v>
      </c>
      <c r="P2427">
        <v>1</v>
      </c>
      <c r="R2427">
        <v>0</v>
      </c>
      <c r="S2427">
        <v>0</v>
      </c>
    </row>
    <row r="2428" spans="1:19">
      <c r="A2428">
        <v>15</v>
      </c>
      <c r="B2428" t="s">
        <v>564</v>
      </c>
      <c r="C2428" t="s">
        <v>150</v>
      </c>
      <c r="D2428" t="s">
        <v>115</v>
      </c>
      <c r="E2428" t="s">
        <v>534</v>
      </c>
      <c r="F2428" t="s">
        <v>565</v>
      </c>
      <c r="G2428">
        <v>3</v>
      </c>
      <c r="H2428" t="s">
        <v>136</v>
      </c>
      <c r="I2428">
        <v>4</v>
      </c>
      <c r="J2428">
        <v>1</v>
      </c>
      <c r="K2428">
        <v>0</v>
      </c>
      <c r="L2428" s="1015">
        <v>0.25</v>
      </c>
      <c r="M2428" s="1015">
        <v>0</v>
      </c>
      <c r="N2428">
        <v>1</v>
      </c>
      <c r="O2428">
        <v>0</v>
      </c>
      <c r="P2428">
        <v>0</v>
      </c>
      <c r="R2428">
        <v>-1</v>
      </c>
      <c r="S2428">
        <v>-1</v>
      </c>
    </row>
    <row r="2429" spans="1:19">
      <c r="A2429">
        <v>16</v>
      </c>
      <c r="B2429" t="s">
        <v>566</v>
      </c>
      <c r="C2429" t="s">
        <v>150</v>
      </c>
      <c r="D2429" t="s">
        <v>115</v>
      </c>
      <c r="E2429" t="s">
        <v>567</v>
      </c>
      <c r="F2429" t="s">
        <v>568</v>
      </c>
      <c r="G2429">
        <v>3</v>
      </c>
      <c r="H2429" t="s">
        <v>136</v>
      </c>
      <c r="I2429">
        <v>3</v>
      </c>
      <c r="J2429">
        <v>1</v>
      </c>
      <c r="K2429">
        <v>1</v>
      </c>
      <c r="L2429" s="1015">
        <v>0.33333333333333331</v>
      </c>
      <c r="M2429" s="1015">
        <v>0.33333333333333331</v>
      </c>
      <c r="N2429">
        <v>1</v>
      </c>
      <c r="O2429">
        <v>1</v>
      </c>
      <c r="P2429">
        <v>1</v>
      </c>
      <c r="R2429">
        <v>0</v>
      </c>
      <c r="S2429">
        <v>0</v>
      </c>
    </row>
    <row r="2430" spans="1:19">
      <c r="A2430">
        <v>17</v>
      </c>
      <c r="B2430" t="s">
        <v>569</v>
      </c>
      <c r="C2430" t="s">
        <v>150</v>
      </c>
      <c r="D2430" t="s">
        <v>115</v>
      </c>
      <c r="E2430" t="s">
        <v>570</v>
      </c>
      <c r="F2430" t="s">
        <v>571</v>
      </c>
      <c r="G2430">
        <v>3</v>
      </c>
      <c r="H2430" t="s">
        <v>136</v>
      </c>
      <c r="I2430">
        <v>3</v>
      </c>
      <c r="J2430">
        <v>1</v>
      </c>
      <c r="K2430">
        <v>1</v>
      </c>
      <c r="L2430" s="1015">
        <v>0.33333333333333331</v>
      </c>
      <c r="M2430" s="1015">
        <v>0.33333333333333331</v>
      </c>
      <c r="N2430">
        <v>1</v>
      </c>
      <c r="O2430">
        <v>1</v>
      </c>
      <c r="P2430">
        <v>1</v>
      </c>
      <c r="R2430">
        <v>0</v>
      </c>
      <c r="S2430">
        <v>0</v>
      </c>
    </row>
    <row r="2431" spans="1:19">
      <c r="A2431">
        <v>18</v>
      </c>
      <c r="B2431" t="s">
        <v>572</v>
      </c>
      <c r="C2431" t="s">
        <v>150</v>
      </c>
      <c r="D2431" t="s">
        <v>115</v>
      </c>
      <c r="E2431" t="s">
        <v>570</v>
      </c>
      <c r="F2431" t="s">
        <v>573</v>
      </c>
      <c r="G2431">
        <v>3</v>
      </c>
      <c r="H2431" t="s">
        <v>136</v>
      </c>
      <c r="I2431">
        <v>5</v>
      </c>
      <c r="J2431">
        <v>1</v>
      </c>
      <c r="K2431">
        <v>1</v>
      </c>
      <c r="L2431" s="1015">
        <v>0.2</v>
      </c>
      <c r="M2431" s="1015">
        <v>0.2</v>
      </c>
      <c r="N2431">
        <v>1</v>
      </c>
      <c r="O2431">
        <v>1</v>
      </c>
      <c r="P2431">
        <v>1</v>
      </c>
      <c r="R2431">
        <v>0</v>
      </c>
      <c r="S2431">
        <v>0</v>
      </c>
    </row>
    <row r="2432" spans="1:19">
      <c r="A2432">
        <v>19</v>
      </c>
      <c r="B2432" t="s">
        <v>574</v>
      </c>
      <c r="C2432" t="s">
        <v>150</v>
      </c>
      <c r="D2432" t="s">
        <v>115</v>
      </c>
      <c r="E2432" t="s">
        <v>570</v>
      </c>
      <c r="F2432" t="s">
        <v>575</v>
      </c>
      <c r="G2432">
        <v>3</v>
      </c>
      <c r="H2432" t="s">
        <v>136</v>
      </c>
      <c r="I2432">
        <v>5</v>
      </c>
      <c r="J2432">
        <v>1</v>
      </c>
      <c r="K2432">
        <v>1</v>
      </c>
      <c r="L2432" s="1015">
        <v>0.2</v>
      </c>
      <c r="M2432" s="1015">
        <v>0.2</v>
      </c>
      <c r="N2432">
        <v>1</v>
      </c>
      <c r="O2432">
        <v>1</v>
      </c>
      <c r="P2432">
        <v>1</v>
      </c>
      <c r="R2432">
        <v>0</v>
      </c>
      <c r="S2432">
        <v>0</v>
      </c>
    </row>
    <row r="2433" spans="1:19">
      <c r="A2433">
        <v>20</v>
      </c>
      <c r="B2433" t="s">
        <v>576</v>
      </c>
      <c r="C2433" t="s">
        <v>150</v>
      </c>
      <c r="D2433" t="s">
        <v>115</v>
      </c>
      <c r="E2433" t="s">
        <v>570</v>
      </c>
      <c r="F2433" t="s">
        <v>577</v>
      </c>
      <c r="G2433">
        <v>3</v>
      </c>
      <c r="H2433" t="s">
        <v>136</v>
      </c>
      <c r="I2433">
        <v>6</v>
      </c>
      <c r="J2433">
        <v>1</v>
      </c>
      <c r="K2433">
        <v>1</v>
      </c>
      <c r="L2433" s="1015">
        <v>0.16666666666666666</v>
      </c>
      <c r="M2433" s="1015">
        <v>0.16666666666666666</v>
      </c>
      <c r="N2433">
        <v>1</v>
      </c>
      <c r="O2433">
        <v>1</v>
      </c>
      <c r="P2433">
        <v>1</v>
      </c>
      <c r="R2433">
        <v>0</v>
      </c>
      <c r="S2433">
        <v>0</v>
      </c>
    </row>
    <row r="2434" spans="1:19">
      <c r="A2434">
        <v>21</v>
      </c>
      <c r="B2434" t="s">
        <v>578</v>
      </c>
      <c r="C2434" t="s">
        <v>150</v>
      </c>
      <c r="D2434" t="s">
        <v>115</v>
      </c>
      <c r="E2434" t="s">
        <v>570</v>
      </c>
      <c r="F2434" t="s">
        <v>579</v>
      </c>
      <c r="G2434">
        <v>3</v>
      </c>
      <c r="H2434" t="s">
        <v>136</v>
      </c>
      <c r="I2434">
        <v>8</v>
      </c>
      <c r="J2434">
        <v>3</v>
      </c>
      <c r="K2434">
        <v>1</v>
      </c>
      <c r="L2434" s="1015">
        <v>0.375</v>
      </c>
      <c r="M2434" s="1015">
        <v>0.125</v>
      </c>
      <c r="N2434">
        <v>3</v>
      </c>
      <c r="O2434">
        <v>1</v>
      </c>
      <c r="P2434">
        <v>0.33333333333333331</v>
      </c>
      <c r="R2434">
        <v>-2</v>
      </c>
      <c r="S2434">
        <v>-2</v>
      </c>
    </row>
    <row r="2435" spans="1:19">
      <c r="A2435">
        <v>22</v>
      </c>
      <c r="B2435" t="s">
        <v>580</v>
      </c>
      <c r="C2435" t="s">
        <v>150</v>
      </c>
      <c r="D2435" t="s">
        <v>115</v>
      </c>
      <c r="E2435" t="s">
        <v>570</v>
      </c>
      <c r="F2435" t="s">
        <v>581</v>
      </c>
      <c r="G2435">
        <v>3</v>
      </c>
      <c r="H2435" t="s">
        <v>136</v>
      </c>
      <c r="I2435">
        <v>9</v>
      </c>
      <c r="J2435">
        <v>2</v>
      </c>
      <c r="K2435">
        <v>2</v>
      </c>
      <c r="L2435" s="1015">
        <v>0.22222222222222221</v>
      </c>
      <c r="M2435" s="1015">
        <v>0.22222222222222221</v>
      </c>
      <c r="N2435">
        <v>2</v>
      </c>
      <c r="O2435">
        <v>2</v>
      </c>
      <c r="P2435">
        <v>1</v>
      </c>
      <c r="R2435">
        <v>0</v>
      </c>
      <c r="S2435">
        <v>0</v>
      </c>
    </row>
    <row r="2436" spans="1:19">
      <c r="A2436">
        <v>23</v>
      </c>
      <c r="B2436" t="s">
        <v>582</v>
      </c>
      <c r="C2436" t="s">
        <v>150</v>
      </c>
      <c r="D2436" t="s">
        <v>115</v>
      </c>
      <c r="E2436" t="s">
        <v>570</v>
      </c>
      <c r="F2436" t="s">
        <v>583</v>
      </c>
      <c r="G2436">
        <v>3</v>
      </c>
      <c r="H2436" t="s">
        <v>136</v>
      </c>
      <c r="I2436">
        <v>5</v>
      </c>
      <c r="J2436">
        <v>2</v>
      </c>
      <c r="K2436">
        <v>2</v>
      </c>
      <c r="L2436" s="1015">
        <v>0.4</v>
      </c>
      <c r="M2436" s="1015">
        <v>0.4</v>
      </c>
      <c r="N2436">
        <v>2</v>
      </c>
      <c r="O2436">
        <v>2</v>
      </c>
      <c r="P2436">
        <v>1</v>
      </c>
      <c r="R2436">
        <v>0</v>
      </c>
      <c r="S2436">
        <v>0</v>
      </c>
    </row>
    <row r="2437" spans="1:19">
      <c r="A2437">
        <v>24</v>
      </c>
      <c r="B2437" t="s">
        <v>584</v>
      </c>
      <c r="C2437" t="s">
        <v>150</v>
      </c>
      <c r="D2437" t="s">
        <v>115</v>
      </c>
      <c r="E2437" t="s">
        <v>570</v>
      </c>
      <c r="F2437" t="s">
        <v>585</v>
      </c>
      <c r="G2437">
        <v>3</v>
      </c>
      <c r="H2437" t="s">
        <v>136</v>
      </c>
      <c r="I2437">
        <v>3</v>
      </c>
      <c r="J2437">
        <v>1</v>
      </c>
      <c r="K2437">
        <v>1</v>
      </c>
      <c r="L2437" s="1015">
        <v>0.33333333333333331</v>
      </c>
      <c r="M2437" s="1015">
        <v>0.33333333333333331</v>
      </c>
      <c r="N2437">
        <v>1</v>
      </c>
      <c r="O2437">
        <v>1</v>
      </c>
      <c r="P2437">
        <v>1</v>
      </c>
      <c r="R2437">
        <v>0</v>
      </c>
      <c r="S2437">
        <v>0</v>
      </c>
    </row>
    <row r="2438" spans="1:19">
      <c r="A2438">
        <v>1</v>
      </c>
      <c r="B2438" t="s">
        <v>533</v>
      </c>
      <c r="C2438" t="s">
        <v>150</v>
      </c>
      <c r="D2438" t="s">
        <v>115</v>
      </c>
      <c r="E2438" t="s">
        <v>534</v>
      </c>
      <c r="F2438" t="s">
        <v>535</v>
      </c>
      <c r="G2438">
        <v>4</v>
      </c>
      <c r="H2438" t="s">
        <v>137</v>
      </c>
      <c r="I2438">
        <v>3</v>
      </c>
      <c r="J2438">
        <v>1</v>
      </c>
      <c r="L2438" s="1015">
        <v>0.33333333333333331</v>
      </c>
      <c r="N2438">
        <v>0</v>
      </c>
      <c r="O2438">
        <v>0</v>
      </c>
      <c r="P2438" t="e">
        <v>#DIV/0!</v>
      </c>
      <c r="R2438">
        <v>0</v>
      </c>
      <c r="S2438">
        <v>0</v>
      </c>
    </row>
    <row r="2439" spans="1:19">
      <c r="A2439">
        <v>2</v>
      </c>
      <c r="B2439" t="s">
        <v>536</v>
      </c>
      <c r="C2439" t="s">
        <v>150</v>
      </c>
      <c r="D2439" t="s">
        <v>115</v>
      </c>
      <c r="E2439" t="s">
        <v>537</v>
      </c>
      <c r="F2439" t="s">
        <v>538</v>
      </c>
      <c r="G2439">
        <v>4</v>
      </c>
      <c r="H2439" t="s">
        <v>137</v>
      </c>
      <c r="I2439">
        <v>3</v>
      </c>
      <c r="J2439">
        <v>1</v>
      </c>
      <c r="L2439" s="1015">
        <v>0.33333333333333331</v>
      </c>
      <c r="N2439">
        <v>0</v>
      </c>
      <c r="O2439">
        <v>0</v>
      </c>
      <c r="P2439" t="e">
        <v>#DIV/0!</v>
      </c>
      <c r="R2439">
        <v>-1</v>
      </c>
      <c r="S2439">
        <v>0</v>
      </c>
    </row>
    <row r="2440" spans="1:19">
      <c r="A2440">
        <v>3</v>
      </c>
      <c r="B2440" t="s">
        <v>539</v>
      </c>
      <c r="C2440" t="s">
        <v>150</v>
      </c>
      <c r="D2440" t="s">
        <v>115</v>
      </c>
      <c r="E2440" t="s">
        <v>537</v>
      </c>
      <c r="F2440" t="s">
        <v>540</v>
      </c>
      <c r="G2440">
        <v>4</v>
      </c>
      <c r="H2440" t="s">
        <v>137</v>
      </c>
      <c r="I2440">
        <v>3</v>
      </c>
      <c r="J2440">
        <v>1</v>
      </c>
      <c r="L2440" s="1015">
        <v>0.33333333333333331</v>
      </c>
      <c r="N2440">
        <v>0</v>
      </c>
      <c r="O2440">
        <v>0</v>
      </c>
      <c r="P2440" t="e">
        <v>#DIV/0!</v>
      </c>
      <c r="R2440">
        <v>0</v>
      </c>
      <c r="S2440">
        <v>0</v>
      </c>
    </row>
    <row r="2441" spans="1:19">
      <c r="A2441">
        <v>4</v>
      </c>
      <c r="B2441" t="s">
        <v>541</v>
      </c>
      <c r="C2441" t="s">
        <v>150</v>
      </c>
      <c r="D2441" t="s">
        <v>115</v>
      </c>
      <c r="E2441" t="s">
        <v>534</v>
      </c>
      <c r="F2441" t="s">
        <v>542</v>
      </c>
      <c r="G2441">
        <v>4</v>
      </c>
      <c r="H2441" t="s">
        <v>137</v>
      </c>
      <c r="I2441">
        <v>3</v>
      </c>
      <c r="J2441">
        <v>1</v>
      </c>
      <c r="L2441" s="1015">
        <v>0.33333333333333331</v>
      </c>
      <c r="N2441">
        <v>0</v>
      </c>
      <c r="O2441">
        <v>0</v>
      </c>
      <c r="P2441" t="e">
        <v>#DIV/0!</v>
      </c>
      <c r="R2441">
        <v>0</v>
      </c>
      <c r="S2441">
        <v>0</v>
      </c>
    </row>
    <row r="2442" spans="1:19">
      <c r="A2442">
        <v>5</v>
      </c>
      <c r="B2442" t="s">
        <v>543</v>
      </c>
      <c r="C2442" t="s">
        <v>150</v>
      </c>
      <c r="D2442" t="s">
        <v>115</v>
      </c>
      <c r="E2442" t="s">
        <v>537</v>
      </c>
      <c r="F2442" t="s">
        <v>544</v>
      </c>
      <c r="G2442">
        <v>4</v>
      </c>
      <c r="H2442" t="s">
        <v>137</v>
      </c>
      <c r="I2442">
        <v>3</v>
      </c>
      <c r="J2442">
        <v>1</v>
      </c>
      <c r="L2442" s="1015">
        <v>0.33333333333333331</v>
      </c>
      <c r="N2442">
        <v>0</v>
      </c>
      <c r="O2442">
        <v>0</v>
      </c>
      <c r="P2442" t="e">
        <v>#DIV/0!</v>
      </c>
      <c r="R2442">
        <v>0</v>
      </c>
      <c r="S2442">
        <v>0</v>
      </c>
    </row>
    <row r="2443" spans="1:19">
      <c r="A2443">
        <v>6</v>
      </c>
      <c r="B2443" t="s">
        <v>545</v>
      </c>
      <c r="C2443" t="s">
        <v>150</v>
      </c>
      <c r="D2443" t="s">
        <v>115</v>
      </c>
      <c r="E2443" t="s">
        <v>537</v>
      </c>
      <c r="F2443" t="s">
        <v>546</v>
      </c>
      <c r="G2443">
        <v>4</v>
      </c>
      <c r="H2443" t="s">
        <v>137</v>
      </c>
      <c r="I2443">
        <v>2</v>
      </c>
      <c r="J2443">
        <v>0</v>
      </c>
      <c r="L2443" s="1015">
        <v>0</v>
      </c>
      <c r="N2443">
        <v>0</v>
      </c>
      <c r="O2443">
        <v>0</v>
      </c>
      <c r="P2443" t="e">
        <v>#DIV/0!</v>
      </c>
      <c r="R2443">
        <v>1</v>
      </c>
      <c r="S2443">
        <v>0</v>
      </c>
    </row>
    <row r="2444" spans="1:19">
      <c r="A2444">
        <v>7</v>
      </c>
      <c r="B2444" t="s">
        <v>547</v>
      </c>
      <c r="C2444" t="s">
        <v>150</v>
      </c>
      <c r="D2444" t="s">
        <v>115</v>
      </c>
      <c r="E2444" t="s">
        <v>537</v>
      </c>
      <c r="F2444" t="s">
        <v>548</v>
      </c>
      <c r="G2444">
        <v>4</v>
      </c>
      <c r="H2444" t="s">
        <v>137</v>
      </c>
      <c r="I2444">
        <v>3</v>
      </c>
      <c r="J2444">
        <v>1</v>
      </c>
      <c r="L2444" s="1015">
        <v>0.33333333333333331</v>
      </c>
      <c r="N2444">
        <v>0</v>
      </c>
      <c r="O2444">
        <v>0</v>
      </c>
      <c r="P2444" t="e">
        <v>#DIV/0!</v>
      </c>
      <c r="R2444">
        <v>-1</v>
      </c>
      <c r="S2444">
        <v>0</v>
      </c>
    </row>
    <row r="2445" spans="1:19">
      <c r="A2445">
        <v>8</v>
      </c>
      <c r="B2445" t="s">
        <v>549</v>
      </c>
      <c r="C2445" t="s">
        <v>150</v>
      </c>
      <c r="D2445" t="s">
        <v>115</v>
      </c>
      <c r="E2445" t="s">
        <v>534</v>
      </c>
      <c r="F2445" t="s">
        <v>550</v>
      </c>
      <c r="G2445">
        <v>4</v>
      </c>
      <c r="H2445" t="s">
        <v>137</v>
      </c>
      <c r="I2445">
        <v>3</v>
      </c>
      <c r="J2445">
        <v>1</v>
      </c>
      <c r="L2445" s="1015">
        <v>0.33333333333333331</v>
      </c>
      <c r="N2445">
        <v>0</v>
      </c>
      <c r="O2445">
        <v>0</v>
      </c>
      <c r="P2445" t="e">
        <v>#DIV/0!</v>
      </c>
      <c r="R2445">
        <v>-1</v>
      </c>
      <c r="S2445">
        <v>0</v>
      </c>
    </row>
    <row r="2446" spans="1:19">
      <c r="A2446">
        <v>9</v>
      </c>
      <c r="B2446" t="s">
        <v>551</v>
      </c>
      <c r="C2446" t="s">
        <v>150</v>
      </c>
      <c r="D2446" t="s">
        <v>115</v>
      </c>
      <c r="E2446" t="s">
        <v>534</v>
      </c>
      <c r="F2446" t="s">
        <v>552</v>
      </c>
      <c r="G2446">
        <v>4</v>
      </c>
      <c r="H2446" t="s">
        <v>137</v>
      </c>
      <c r="I2446">
        <v>6</v>
      </c>
      <c r="J2446">
        <v>1</v>
      </c>
      <c r="L2446" s="1015">
        <v>0.16666666666666666</v>
      </c>
      <c r="N2446">
        <v>0</v>
      </c>
      <c r="O2446">
        <v>0</v>
      </c>
      <c r="P2446" t="e">
        <v>#DIV/0!</v>
      </c>
      <c r="R2446">
        <v>-1</v>
      </c>
      <c r="S2446">
        <v>0</v>
      </c>
    </row>
    <row r="2447" spans="1:19">
      <c r="A2447">
        <v>10</v>
      </c>
      <c r="B2447" t="s">
        <v>553</v>
      </c>
      <c r="C2447" t="s">
        <v>150</v>
      </c>
      <c r="D2447" t="s">
        <v>115</v>
      </c>
      <c r="E2447" t="s">
        <v>534</v>
      </c>
      <c r="F2447" t="s">
        <v>554</v>
      </c>
      <c r="G2447">
        <v>4</v>
      </c>
      <c r="H2447" t="s">
        <v>137</v>
      </c>
      <c r="I2447">
        <v>5</v>
      </c>
      <c r="J2447">
        <v>1</v>
      </c>
      <c r="L2447" s="1015">
        <v>0.2</v>
      </c>
      <c r="N2447">
        <v>0</v>
      </c>
      <c r="O2447">
        <v>0</v>
      </c>
      <c r="P2447" t="e">
        <v>#DIV/0!</v>
      </c>
      <c r="R2447">
        <v>-1</v>
      </c>
      <c r="S2447">
        <v>0</v>
      </c>
    </row>
    <row r="2448" spans="1:19">
      <c r="A2448">
        <v>11</v>
      </c>
      <c r="B2448" t="s">
        <v>555</v>
      </c>
      <c r="C2448" t="s">
        <v>150</v>
      </c>
      <c r="D2448" t="s">
        <v>115</v>
      </c>
      <c r="E2448" t="s">
        <v>556</v>
      </c>
      <c r="F2448" t="s">
        <v>557</v>
      </c>
      <c r="G2448">
        <v>4</v>
      </c>
      <c r="H2448" t="s">
        <v>137</v>
      </c>
      <c r="I2448">
        <v>4</v>
      </c>
      <c r="J2448">
        <v>1</v>
      </c>
      <c r="L2448" s="1015">
        <v>0.25</v>
      </c>
      <c r="N2448">
        <v>0</v>
      </c>
      <c r="O2448">
        <v>0</v>
      </c>
      <c r="P2448" t="e">
        <v>#DIV/0!</v>
      </c>
      <c r="R2448">
        <v>0</v>
      </c>
      <c r="S2448">
        <v>0</v>
      </c>
    </row>
    <row r="2449" spans="1:19">
      <c r="A2449">
        <v>12</v>
      </c>
      <c r="B2449" t="s">
        <v>558</v>
      </c>
      <c r="C2449" t="s">
        <v>150</v>
      </c>
      <c r="D2449" t="s">
        <v>115</v>
      </c>
      <c r="E2449" t="s">
        <v>556</v>
      </c>
      <c r="F2449" t="s">
        <v>559</v>
      </c>
      <c r="G2449">
        <v>4</v>
      </c>
      <c r="H2449" t="s">
        <v>137</v>
      </c>
      <c r="I2449">
        <v>4</v>
      </c>
      <c r="J2449">
        <v>1</v>
      </c>
      <c r="L2449" s="1015">
        <v>0.25</v>
      </c>
      <c r="N2449">
        <v>0</v>
      </c>
      <c r="O2449">
        <v>0</v>
      </c>
      <c r="P2449" t="e">
        <v>#DIV/0!</v>
      </c>
      <c r="R2449">
        <v>0</v>
      </c>
      <c r="S2449">
        <v>0</v>
      </c>
    </row>
    <row r="2450" spans="1:19">
      <c r="A2450">
        <v>13</v>
      </c>
      <c r="B2450" t="s">
        <v>560</v>
      </c>
      <c r="C2450" t="s">
        <v>150</v>
      </c>
      <c r="D2450" t="s">
        <v>115</v>
      </c>
      <c r="E2450" t="s">
        <v>556</v>
      </c>
      <c r="F2450" t="s">
        <v>561</v>
      </c>
      <c r="G2450">
        <v>4</v>
      </c>
      <c r="H2450" t="s">
        <v>137</v>
      </c>
      <c r="I2450">
        <v>4</v>
      </c>
      <c r="J2450">
        <v>1</v>
      </c>
      <c r="L2450" s="1015">
        <v>0.25</v>
      </c>
      <c r="N2450">
        <v>0</v>
      </c>
      <c r="O2450">
        <v>0</v>
      </c>
      <c r="P2450" t="e">
        <v>#DIV/0!</v>
      </c>
      <c r="R2450">
        <v>0</v>
      </c>
      <c r="S2450">
        <v>0</v>
      </c>
    </row>
    <row r="2451" spans="1:19">
      <c r="A2451">
        <v>14</v>
      </c>
      <c r="B2451" t="s">
        <v>562</v>
      </c>
      <c r="C2451" t="s">
        <v>150</v>
      </c>
      <c r="D2451" t="s">
        <v>115</v>
      </c>
      <c r="E2451" t="s">
        <v>556</v>
      </c>
      <c r="F2451" t="s">
        <v>563</v>
      </c>
      <c r="G2451">
        <v>4</v>
      </c>
      <c r="H2451" t="s">
        <v>137</v>
      </c>
      <c r="I2451">
        <v>5</v>
      </c>
      <c r="J2451">
        <v>1</v>
      </c>
      <c r="L2451" s="1015">
        <v>0.2</v>
      </c>
      <c r="N2451">
        <v>0</v>
      </c>
      <c r="O2451">
        <v>0</v>
      </c>
      <c r="P2451" t="e">
        <v>#DIV/0!</v>
      </c>
      <c r="R2451">
        <v>0</v>
      </c>
      <c r="S2451">
        <v>0</v>
      </c>
    </row>
    <row r="2452" spans="1:19">
      <c r="A2452">
        <v>15</v>
      </c>
      <c r="B2452" t="s">
        <v>564</v>
      </c>
      <c r="C2452" t="s">
        <v>150</v>
      </c>
      <c r="D2452" t="s">
        <v>115</v>
      </c>
      <c r="E2452" t="s">
        <v>534</v>
      </c>
      <c r="F2452" t="s">
        <v>565</v>
      </c>
      <c r="G2452">
        <v>4</v>
      </c>
      <c r="H2452" t="s">
        <v>137</v>
      </c>
      <c r="I2452">
        <v>4</v>
      </c>
      <c r="J2452">
        <v>1</v>
      </c>
      <c r="L2452" s="1015">
        <v>0.25</v>
      </c>
      <c r="N2452">
        <v>0</v>
      </c>
      <c r="O2452">
        <v>0</v>
      </c>
      <c r="P2452" t="e">
        <v>#DIV/0!</v>
      </c>
      <c r="R2452">
        <v>-1</v>
      </c>
      <c r="S2452">
        <v>0</v>
      </c>
    </row>
    <row r="2453" spans="1:19">
      <c r="A2453">
        <v>16</v>
      </c>
      <c r="B2453" t="s">
        <v>566</v>
      </c>
      <c r="C2453" t="s">
        <v>150</v>
      </c>
      <c r="D2453" t="s">
        <v>115</v>
      </c>
      <c r="E2453" t="s">
        <v>567</v>
      </c>
      <c r="F2453" t="s">
        <v>568</v>
      </c>
      <c r="G2453">
        <v>4</v>
      </c>
      <c r="H2453" t="s">
        <v>137</v>
      </c>
      <c r="I2453">
        <v>3</v>
      </c>
      <c r="J2453">
        <v>1</v>
      </c>
      <c r="L2453" s="1015">
        <v>0.33333333333333331</v>
      </c>
      <c r="N2453">
        <v>0</v>
      </c>
      <c r="O2453">
        <v>0</v>
      </c>
      <c r="P2453" t="e">
        <v>#DIV/0!</v>
      </c>
      <c r="R2453">
        <v>0</v>
      </c>
      <c r="S2453">
        <v>0</v>
      </c>
    </row>
    <row r="2454" spans="1:19">
      <c r="A2454">
        <v>17</v>
      </c>
      <c r="B2454" t="s">
        <v>569</v>
      </c>
      <c r="C2454" t="s">
        <v>150</v>
      </c>
      <c r="D2454" t="s">
        <v>115</v>
      </c>
      <c r="E2454" t="s">
        <v>570</v>
      </c>
      <c r="F2454" t="s">
        <v>571</v>
      </c>
      <c r="G2454">
        <v>4</v>
      </c>
      <c r="H2454" t="s">
        <v>137</v>
      </c>
      <c r="I2454">
        <v>3</v>
      </c>
      <c r="J2454">
        <v>1</v>
      </c>
      <c r="L2454" s="1015">
        <v>0.33333333333333331</v>
      </c>
      <c r="N2454">
        <v>0</v>
      </c>
      <c r="O2454">
        <v>0</v>
      </c>
      <c r="P2454" t="e">
        <v>#DIV/0!</v>
      </c>
      <c r="R2454">
        <v>0</v>
      </c>
      <c r="S2454">
        <v>0</v>
      </c>
    </row>
    <row r="2455" spans="1:19">
      <c r="A2455">
        <v>18</v>
      </c>
      <c r="B2455" t="s">
        <v>572</v>
      </c>
      <c r="C2455" t="s">
        <v>150</v>
      </c>
      <c r="D2455" t="s">
        <v>115</v>
      </c>
      <c r="E2455" t="s">
        <v>570</v>
      </c>
      <c r="F2455" t="s">
        <v>573</v>
      </c>
      <c r="G2455">
        <v>4</v>
      </c>
      <c r="H2455" t="s">
        <v>137</v>
      </c>
      <c r="I2455">
        <v>5</v>
      </c>
      <c r="J2455">
        <v>1</v>
      </c>
      <c r="L2455" s="1015">
        <v>0.2</v>
      </c>
      <c r="N2455">
        <v>0</v>
      </c>
      <c r="O2455">
        <v>0</v>
      </c>
      <c r="P2455" t="e">
        <v>#DIV/0!</v>
      </c>
      <c r="R2455">
        <v>0</v>
      </c>
      <c r="S2455">
        <v>0</v>
      </c>
    </row>
    <row r="2456" spans="1:19">
      <c r="A2456">
        <v>19</v>
      </c>
      <c r="B2456" t="s">
        <v>574</v>
      </c>
      <c r="C2456" t="s">
        <v>150</v>
      </c>
      <c r="D2456" t="s">
        <v>115</v>
      </c>
      <c r="E2456" t="s">
        <v>570</v>
      </c>
      <c r="F2456" t="s">
        <v>575</v>
      </c>
      <c r="G2456">
        <v>4</v>
      </c>
      <c r="H2456" t="s">
        <v>137</v>
      </c>
      <c r="I2456">
        <v>5</v>
      </c>
      <c r="J2456">
        <v>1</v>
      </c>
      <c r="L2456" s="1015">
        <v>0.2</v>
      </c>
      <c r="N2456">
        <v>0</v>
      </c>
      <c r="O2456">
        <v>0</v>
      </c>
      <c r="P2456" t="e">
        <v>#DIV/0!</v>
      </c>
      <c r="R2456">
        <v>0</v>
      </c>
      <c r="S2456">
        <v>0</v>
      </c>
    </row>
    <row r="2457" spans="1:19">
      <c r="A2457">
        <v>20</v>
      </c>
      <c r="B2457" t="s">
        <v>576</v>
      </c>
      <c r="C2457" t="s">
        <v>150</v>
      </c>
      <c r="D2457" t="s">
        <v>115</v>
      </c>
      <c r="E2457" t="s">
        <v>570</v>
      </c>
      <c r="F2457" t="s">
        <v>577</v>
      </c>
      <c r="G2457">
        <v>4</v>
      </c>
      <c r="H2457" t="s">
        <v>137</v>
      </c>
      <c r="I2457">
        <v>6</v>
      </c>
      <c r="J2457">
        <v>1</v>
      </c>
      <c r="L2457" s="1015">
        <v>0.16666666666666666</v>
      </c>
      <c r="N2457">
        <v>0</v>
      </c>
      <c r="O2457">
        <v>0</v>
      </c>
      <c r="P2457" t="e">
        <v>#DIV/0!</v>
      </c>
      <c r="R2457">
        <v>0</v>
      </c>
      <c r="S2457">
        <v>0</v>
      </c>
    </row>
    <row r="2458" spans="1:19">
      <c r="A2458">
        <v>21</v>
      </c>
      <c r="B2458" t="s">
        <v>578</v>
      </c>
      <c r="C2458" t="s">
        <v>150</v>
      </c>
      <c r="D2458" t="s">
        <v>115</v>
      </c>
      <c r="E2458" t="s">
        <v>570</v>
      </c>
      <c r="F2458" t="s">
        <v>579</v>
      </c>
      <c r="G2458">
        <v>4</v>
      </c>
      <c r="H2458" t="s">
        <v>137</v>
      </c>
      <c r="I2458">
        <v>8</v>
      </c>
      <c r="J2458">
        <v>3</v>
      </c>
      <c r="L2458" s="1015">
        <v>0.375</v>
      </c>
      <c r="N2458">
        <v>0</v>
      </c>
      <c r="O2458">
        <v>0</v>
      </c>
      <c r="P2458" t="e">
        <v>#DIV/0!</v>
      </c>
      <c r="R2458">
        <v>-2</v>
      </c>
      <c r="S2458">
        <v>0</v>
      </c>
    </row>
    <row r="2459" spans="1:19">
      <c r="A2459">
        <v>22</v>
      </c>
      <c r="B2459" t="s">
        <v>580</v>
      </c>
      <c r="C2459" t="s">
        <v>150</v>
      </c>
      <c r="D2459" t="s">
        <v>115</v>
      </c>
      <c r="E2459" t="s">
        <v>570</v>
      </c>
      <c r="F2459" t="s">
        <v>581</v>
      </c>
      <c r="G2459">
        <v>4</v>
      </c>
      <c r="H2459" t="s">
        <v>137</v>
      </c>
      <c r="I2459">
        <v>9</v>
      </c>
      <c r="J2459">
        <v>2</v>
      </c>
      <c r="L2459" s="1015">
        <v>0.22222222222222221</v>
      </c>
      <c r="N2459">
        <v>0</v>
      </c>
      <c r="O2459">
        <v>0</v>
      </c>
      <c r="P2459" t="e">
        <v>#DIV/0!</v>
      </c>
      <c r="R2459">
        <v>0</v>
      </c>
      <c r="S2459">
        <v>0</v>
      </c>
    </row>
    <row r="2460" spans="1:19">
      <c r="A2460">
        <v>23</v>
      </c>
      <c r="B2460" t="s">
        <v>582</v>
      </c>
      <c r="C2460" t="s">
        <v>150</v>
      </c>
      <c r="D2460" t="s">
        <v>115</v>
      </c>
      <c r="E2460" t="s">
        <v>570</v>
      </c>
      <c r="F2460" t="s">
        <v>583</v>
      </c>
      <c r="G2460">
        <v>4</v>
      </c>
      <c r="H2460" t="s">
        <v>137</v>
      </c>
      <c r="I2460">
        <v>5</v>
      </c>
      <c r="J2460">
        <v>2</v>
      </c>
      <c r="L2460" s="1015">
        <v>0.4</v>
      </c>
      <c r="N2460">
        <v>0</v>
      </c>
      <c r="O2460">
        <v>0</v>
      </c>
      <c r="P2460" t="e">
        <v>#DIV/0!</v>
      </c>
      <c r="R2460">
        <v>0</v>
      </c>
      <c r="S2460">
        <v>0</v>
      </c>
    </row>
    <row r="2461" spans="1:19">
      <c r="A2461">
        <v>24</v>
      </c>
      <c r="B2461" t="s">
        <v>584</v>
      </c>
      <c r="C2461" t="s">
        <v>150</v>
      </c>
      <c r="D2461" t="s">
        <v>115</v>
      </c>
      <c r="E2461" t="s">
        <v>570</v>
      </c>
      <c r="F2461" t="s">
        <v>585</v>
      </c>
      <c r="G2461">
        <v>4</v>
      </c>
      <c r="H2461" t="s">
        <v>137</v>
      </c>
      <c r="I2461">
        <v>3</v>
      </c>
      <c r="J2461">
        <v>1</v>
      </c>
      <c r="L2461" s="1015">
        <v>0.33333333333333331</v>
      </c>
      <c r="N2461">
        <v>0</v>
      </c>
      <c r="O2461">
        <v>0</v>
      </c>
      <c r="P2461" t="e">
        <v>#DIV/0!</v>
      </c>
      <c r="R2461">
        <v>0</v>
      </c>
      <c r="S2461">
        <v>0</v>
      </c>
    </row>
    <row r="2462" spans="1:19">
      <c r="A2462">
        <v>1</v>
      </c>
      <c r="B2462" t="s">
        <v>533</v>
      </c>
      <c r="C2462" t="s">
        <v>150</v>
      </c>
      <c r="D2462" t="s">
        <v>115</v>
      </c>
      <c r="E2462" t="s">
        <v>534</v>
      </c>
      <c r="F2462" t="s">
        <v>535</v>
      </c>
      <c r="G2462">
        <v>5</v>
      </c>
      <c r="H2462" t="s">
        <v>138</v>
      </c>
      <c r="I2462">
        <v>3</v>
      </c>
      <c r="J2462">
        <v>1</v>
      </c>
      <c r="L2462" s="1015">
        <v>0.33333333333333331</v>
      </c>
      <c r="N2462">
        <v>0</v>
      </c>
      <c r="O2462">
        <v>0</v>
      </c>
      <c r="P2462" t="e">
        <v>#DIV/0!</v>
      </c>
      <c r="R2462">
        <v>0</v>
      </c>
      <c r="S2462">
        <v>0</v>
      </c>
    </row>
    <row r="2463" spans="1:19">
      <c r="A2463">
        <v>2</v>
      </c>
      <c r="B2463" t="s">
        <v>536</v>
      </c>
      <c r="C2463" t="s">
        <v>150</v>
      </c>
      <c r="D2463" t="s">
        <v>115</v>
      </c>
      <c r="E2463" t="s">
        <v>537</v>
      </c>
      <c r="F2463" t="s">
        <v>538</v>
      </c>
      <c r="G2463">
        <v>5</v>
      </c>
      <c r="H2463" t="s">
        <v>138</v>
      </c>
      <c r="I2463">
        <v>3</v>
      </c>
      <c r="J2463">
        <v>1</v>
      </c>
      <c r="L2463" s="1015">
        <v>0.33333333333333331</v>
      </c>
      <c r="N2463">
        <v>0</v>
      </c>
      <c r="O2463">
        <v>0</v>
      </c>
      <c r="P2463" t="e">
        <v>#DIV/0!</v>
      </c>
      <c r="R2463">
        <v>-1</v>
      </c>
      <c r="S2463">
        <v>0</v>
      </c>
    </row>
    <row r="2464" spans="1:19">
      <c r="A2464">
        <v>3</v>
      </c>
      <c r="B2464" t="s">
        <v>539</v>
      </c>
      <c r="C2464" t="s">
        <v>150</v>
      </c>
      <c r="D2464" t="s">
        <v>115</v>
      </c>
      <c r="E2464" t="s">
        <v>537</v>
      </c>
      <c r="F2464" t="s">
        <v>540</v>
      </c>
      <c r="G2464">
        <v>5</v>
      </c>
      <c r="H2464" t="s">
        <v>138</v>
      </c>
      <c r="I2464">
        <v>3</v>
      </c>
      <c r="J2464">
        <v>1</v>
      </c>
      <c r="L2464" s="1015">
        <v>0.33333333333333331</v>
      </c>
      <c r="N2464">
        <v>0</v>
      </c>
      <c r="O2464">
        <v>0</v>
      </c>
      <c r="P2464" t="e">
        <v>#DIV/0!</v>
      </c>
      <c r="R2464">
        <v>0</v>
      </c>
      <c r="S2464">
        <v>0</v>
      </c>
    </row>
    <row r="2465" spans="1:19">
      <c r="A2465">
        <v>4</v>
      </c>
      <c r="B2465" t="s">
        <v>541</v>
      </c>
      <c r="C2465" t="s">
        <v>150</v>
      </c>
      <c r="D2465" t="s">
        <v>115</v>
      </c>
      <c r="E2465" t="s">
        <v>534</v>
      </c>
      <c r="F2465" t="s">
        <v>542</v>
      </c>
      <c r="G2465">
        <v>5</v>
      </c>
      <c r="H2465" t="s">
        <v>138</v>
      </c>
      <c r="I2465">
        <v>3</v>
      </c>
      <c r="J2465">
        <v>2</v>
      </c>
      <c r="L2465" s="1015">
        <v>0.66666666666666663</v>
      </c>
      <c r="N2465">
        <v>1</v>
      </c>
      <c r="O2465">
        <v>0</v>
      </c>
      <c r="P2465">
        <v>0</v>
      </c>
      <c r="R2465">
        <v>-1</v>
      </c>
      <c r="S2465">
        <v>-1</v>
      </c>
    </row>
    <row r="2466" spans="1:19">
      <c r="A2466">
        <v>5</v>
      </c>
      <c r="B2466" t="s">
        <v>543</v>
      </c>
      <c r="C2466" t="s">
        <v>150</v>
      </c>
      <c r="D2466" t="s">
        <v>115</v>
      </c>
      <c r="E2466" t="s">
        <v>537</v>
      </c>
      <c r="F2466" t="s">
        <v>544</v>
      </c>
      <c r="G2466">
        <v>5</v>
      </c>
      <c r="H2466" t="s">
        <v>138</v>
      </c>
      <c r="I2466">
        <v>3</v>
      </c>
      <c r="J2466">
        <v>1</v>
      </c>
      <c r="L2466" s="1015">
        <v>0.33333333333333331</v>
      </c>
      <c r="N2466">
        <v>0</v>
      </c>
      <c r="O2466">
        <v>0</v>
      </c>
      <c r="P2466" t="e">
        <v>#DIV/0!</v>
      </c>
      <c r="R2466">
        <v>0</v>
      </c>
      <c r="S2466">
        <v>0</v>
      </c>
    </row>
    <row r="2467" spans="1:19">
      <c r="A2467">
        <v>6</v>
      </c>
      <c r="B2467" t="s">
        <v>545</v>
      </c>
      <c r="C2467" t="s">
        <v>150</v>
      </c>
      <c r="D2467" t="s">
        <v>115</v>
      </c>
      <c r="E2467" t="s">
        <v>537</v>
      </c>
      <c r="F2467" t="s">
        <v>546</v>
      </c>
      <c r="G2467">
        <v>5</v>
      </c>
      <c r="H2467" t="s">
        <v>138</v>
      </c>
      <c r="I2467">
        <v>2</v>
      </c>
      <c r="J2467">
        <v>0</v>
      </c>
      <c r="L2467" s="1015">
        <v>0</v>
      </c>
      <c r="N2467">
        <v>0</v>
      </c>
      <c r="O2467">
        <v>0</v>
      </c>
      <c r="P2467" t="e">
        <v>#DIV/0!</v>
      </c>
      <c r="R2467">
        <v>1</v>
      </c>
      <c r="S2467">
        <v>0</v>
      </c>
    </row>
    <row r="2468" spans="1:19">
      <c r="A2468">
        <v>7</v>
      </c>
      <c r="B2468" t="s">
        <v>547</v>
      </c>
      <c r="C2468" t="s">
        <v>150</v>
      </c>
      <c r="D2468" t="s">
        <v>115</v>
      </c>
      <c r="E2468" t="s">
        <v>537</v>
      </c>
      <c r="F2468" t="s">
        <v>548</v>
      </c>
      <c r="G2468">
        <v>5</v>
      </c>
      <c r="H2468" t="s">
        <v>138</v>
      </c>
      <c r="I2468">
        <v>3</v>
      </c>
      <c r="J2468">
        <v>1</v>
      </c>
      <c r="L2468" s="1015">
        <v>0.33333333333333331</v>
      </c>
      <c r="N2468">
        <v>0</v>
      </c>
      <c r="O2468">
        <v>0</v>
      </c>
      <c r="P2468" t="e">
        <v>#DIV/0!</v>
      </c>
      <c r="R2468">
        <v>-1</v>
      </c>
      <c r="S2468">
        <v>0</v>
      </c>
    </row>
    <row r="2469" spans="1:19">
      <c r="A2469">
        <v>8</v>
      </c>
      <c r="B2469" t="s">
        <v>549</v>
      </c>
      <c r="C2469" t="s">
        <v>150</v>
      </c>
      <c r="D2469" t="s">
        <v>115</v>
      </c>
      <c r="E2469" t="s">
        <v>534</v>
      </c>
      <c r="F2469" t="s">
        <v>550</v>
      </c>
      <c r="G2469">
        <v>5</v>
      </c>
      <c r="H2469" t="s">
        <v>138</v>
      </c>
      <c r="I2469">
        <v>3</v>
      </c>
      <c r="J2469">
        <v>1</v>
      </c>
      <c r="L2469" s="1015">
        <v>0.33333333333333331</v>
      </c>
      <c r="N2469">
        <v>0</v>
      </c>
      <c r="O2469">
        <v>0</v>
      </c>
      <c r="P2469" t="e">
        <v>#DIV/0!</v>
      </c>
      <c r="R2469">
        <v>-1</v>
      </c>
      <c r="S2469">
        <v>0</v>
      </c>
    </row>
    <row r="2470" spans="1:19">
      <c r="A2470">
        <v>9</v>
      </c>
      <c r="B2470" t="s">
        <v>551</v>
      </c>
      <c r="C2470" t="s">
        <v>150</v>
      </c>
      <c r="D2470" t="s">
        <v>115</v>
      </c>
      <c r="E2470" t="s">
        <v>534</v>
      </c>
      <c r="F2470" t="s">
        <v>552</v>
      </c>
      <c r="G2470">
        <v>5</v>
      </c>
      <c r="H2470" t="s">
        <v>138</v>
      </c>
      <c r="I2470">
        <v>6</v>
      </c>
      <c r="J2470">
        <v>1</v>
      </c>
      <c r="L2470" s="1015">
        <v>0.16666666666666666</v>
      </c>
      <c r="N2470">
        <v>0</v>
      </c>
      <c r="O2470">
        <v>0</v>
      </c>
      <c r="P2470" t="e">
        <v>#DIV/0!</v>
      </c>
      <c r="R2470">
        <v>-1</v>
      </c>
      <c r="S2470">
        <v>0</v>
      </c>
    </row>
    <row r="2471" spans="1:19">
      <c r="A2471">
        <v>10</v>
      </c>
      <c r="B2471" t="s">
        <v>553</v>
      </c>
      <c r="C2471" t="s">
        <v>150</v>
      </c>
      <c r="D2471" t="s">
        <v>115</v>
      </c>
      <c r="E2471" t="s">
        <v>534</v>
      </c>
      <c r="F2471" t="s">
        <v>554</v>
      </c>
      <c r="G2471">
        <v>5</v>
      </c>
      <c r="H2471" t="s">
        <v>138</v>
      </c>
      <c r="I2471">
        <v>5</v>
      </c>
      <c r="J2471">
        <v>1</v>
      </c>
      <c r="L2471" s="1015">
        <v>0.2</v>
      </c>
      <c r="N2471">
        <v>0</v>
      </c>
      <c r="O2471">
        <v>0</v>
      </c>
      <c r="P2471" t="e">
        <v>#DIV/0!</v>
      </c>
      <c r="R2471">
        <v>-1</v>
      </c>
      <c r="S2471">
        <v>0</v>
      </c>
    </row>
    <row r="2472" spans="1:19">
      <c r="A2472">
        <v>11</v>
      </c>
      <c r="B2472" t="s">
        <v>555</v>
      </c>
      <c r="C2472" t="s">
        <v>150</v>
      </c>
      <c r="D2472" t="s">
        <v>115</v>
      </c>
      <c r="E2472" t="s">
        <v>556</v>
      </c>
      <c r="F2472" t="s">
        <v>557</v>
      </c>
      <c r="G2472">
        <v>5</v>
      </c>
      <c r="H2472" t="s">
        <v>138</v>
      </c>
      <c r="I2472">
        <v>4</v>
      </c>
      <c r="J2472">
        <v>1</v>
      </c>
      <c r="L2472" s="1015">
        <v>0.25</v>
      </c>
      <c r="N2472">
        <v>0</v>
      </c>
      <c r="O2472">
        <v>0</v>
      </c>
      <c r="P2472" t="e">
        <v>#DIV/0!</v>
      </c>
      <c r="R2472">
        <v>0</v>
      </c>
      <c r="S2472">
        <v>0</v>
      </c>
    </row>
    <row r="2473" spans="1:19">
      <c r="A2473">
        <v>12</v>
      </c>
      <c r="B2473" t="s">
        <v>558</v>
      </c>
      <c r="C2473" t="s">
        <v>150</v>
      </c>
      <c r="D2473" t="s">
        <v>115</v>
      </c>
      <c r="E2473" t="s">
        <v>556</v>
      </c>
      <c r="F2473" t="s">
        <v>559</v>
      </c>
      <c r="G2473">
        <v>5</v>
      </c>
      <c r="H2473" t="s">
        <v>138</v>
      </c>
      <c r="I2473">
        <v>4</v>
      </c>
      <c r="J2473">
        <v>1</v>
      </c>
      <c r="L2473" s="1015">
        <v>0.25</v>
      </c>
      <c r="N2473">
        <v>0</v>
      </c>
      <c r="O2473">
        <v>0</v>
      </c>
      <c r="P2473" t="e">
        <v>#DIV/0!</v>
      </c>
      <c r="R2473">
        <v>0</v>
      </c>
      <c r="S2473">
        <v>0</v>
      </c>
    </row>
    <row r="2474" spans="1:19">
      <c r="A2474">
        <v>13</v>
      </c>
      <c r="B2474" t="s">
        <v>560</v>
      </c>
      <c r="C2474" t="s">
        <v>150</v>
      </c>
      <c r="D2474" t="s">
        <v>115</v>
      </c>
      <c r="E2474" t="s">
        <v>556</v>
      </c>
      <c r="F2474" t="s">
        <v>561</v>
      </c>
      <c r="G2474">
        <v>5</v>
      </c>
      <c r="H2474" t="s">
        <v>138</v>
      </c>
      <c r="I2474">
        <v>4</v>
      </c>
      <c r="J2474">
        <v>1</v>
      </c>
      <c r="L2474" s="1015">
        <v>0.25</v>
      </c>
      <c r="N2474">
        <v>0</v>
      </c>
      <c r="O2474">
        <v>0</v>
      </c>
      <c r="P2474" t="e">
        <v>#DIV/0!</v>
      </c>
      <c r="R2474">
        <v>0</v>
      </c>
      <c r="S2474">
        <v>0</v>
      </c>
    </row>
    <row r="2475" spans="1:19">
      <c r="A2475">
        <v>14</v>
      </c>
      <c r="B2475" t="s">
        <v>562</v>
      </c>
      <c r="C2475" t="s">
        <v>150</v>
      </c>
      <c r="D2475" t="s">
        <v>115</v>
      </c>
      <c r="E2475" t="s">
        <v>556</v>
      </c>
      <c r="F2475" t="s">
        <v>563</v>
      </c>
      <c r="G2475">
        <v>5</v>
      </c>
      <c r="H2475" t="s">
        <v>138</v>
      </c>
      <c r="I2475">
        <v>5</v>
      </c>
      <c r="J2475">
        <v>1</v>
      </c>
      <c r="L2475" s="1015">
        <v>0.2</v>
      </c>
      <c r="N2475">
        <v>0</v>
      </c>
      <c r="O2475">
        <v>0</v>
      </c>
      <c r="P2475" t="e">
        <v>#DIV/0!</v>
      </c>
      <c r="R2475">
        <v>0</v>
      </c>
      <c r="S2475">
        <v>0</v>
      </c>
    </row>
    <row r="2476" spans="1:19">
      <c r="A2476">
        <v>15</v>
      </c>
      <c r="B2476" t="s">
        <v>564</v>
      </c>
      <c r="C2476" t="s">
        <v>150</v>
      </c>
      <c r="D2476" t="s">
        <v>115</v>
      </c>
      <c r="E2476" t="s">
        <v>534</v>
      </c>
      <c r="F2476" t="s">
        <v>565</v>
      </c>
      <c r="G2476">
        <v>5</v>
      </c>
      <c r="H2476" t="s">
        <v>138</v>
      </c>
      <c r="I2476">
        <v>4</v>
      </c>
      <c r="J2476">
        <v>1</v>
      </c>
      <c r="L2476" s="1015">
        <v>0.25</v>
      </c>
      <c r="N2476">
        <v>0</v>
      </c>
      <c r="O2476">
        <v>0</v>
      </c>
      <c r="P2476" t="e">
        <v>#DIV/0!</v>
      </c>
      <c r="R2476">
        <v>-1</v>
      </c>
      <c r="S2476">
        <v>0</v>
      </c>
    </row>
    <row r="2477" spans="1:19">
      <c r="A2477">
        <v>16</v>
      </c>
      <c r="B2477" t="s">
        <v>566</v>
      </c>
      <c r="C2477" t="s">
        <v>150</v>
      </c>
      <c r="D2477" t="s">
        <v>115</v>
      </c>
      <c r="E2477" t="s">
        <v>567</v>
      </c>
      <c r="F2477" t="s">
        <v>568</v>
      </c>
      <c r="G2477">
        <v>5</v>
      </c>
      <c r="H2477" t="s">
        <v>138</v>
      </c>
      <c r="I2477">
        <v>3</v>
      </c>
      <c r="J2477">
        <v>1</v>
      </c>
      <c r="L2477" s="1015">
        <v>0.33333333333333331</v>
      </c>
      <c r="N2477">
        <v>0</v>
      </c>
      <c r="O2477">
        <v>0</v>
      </c>
      <c r="P2477" t="e">
        <v>#DIV/0!</v>
      </c>
      <c r="R2477">
        <v>0</v>
      </c>
      <c r="S2477">
        <v>0</v>
      </c>
    </row>
    <row r="2478" spans="1:19">
      <c r="A2478">
        <v>17</v>
      </c>
      <c r="B2478" t="s">
        <v>569</v>
      </c>
      <c r="C2478" t="s">
        <v>150</v>
      </c>
      <c r="D2478" t="s">
        <v>115</v>
      </c>
      <c r="E2478" t="s">
        <v>570</v>
      </c>
      <c r="F2478" t="s">
        <v>571</v>
      </c>
      <c r="G2478">
        <v>5</v>
      </c>
      <c r="H2478" t="s">
        <v>138</v>
      </c>
      <c r="I2478">
        <v>3</v>
      </c>
      <c r="J2478">
        <v>1</v>
      </c>
      <c r="L2478" s="1015">
        <v>0.33333333333333331</v>
      </c>
      <c r="N2478">
        <v>0</v>
      </c>
      <c r="O2478">
        <v>0</v>
      </c>
      <c r="P2478" t="e">
        <v>#DIV/0!</v>
      </c>
      <c r="R2478">
        <v>0</v>
      </c>
      <c r="S2478">
        <v>0</v>
      </c>
    </row>
    <row r="2479" spans="1:19">
      <c r="A2479">
        <v>18</v>
      </c>
      <c r="B2479" t="s">
        <v>572</v>
      </c>
      <c r="C2479" t="s">
        <v>150</v>
      </c>
      <c r="D2479" t="s">
        <v>115</v>
      </c>
      <c r="E2479" t="s">
        <v>570</v>
      </c>
      <c r="F2479" t="s">
        <v>573</v>
      </c>
      <c r="G2479">
        <v>5</v>
      </c>
      <c r="H2479" t="s">
        <v>138</v>
      </c>
      <c r="I2479">
        <v>5</v>
      </c>
      <c r="J2479">
        <v>1</v>
      </c>
      <c r="L2479" s="1015">
        <v>0.2</v>
      </c>
      <c r="N2479">
        <v>0</v>
      </c>
      <c r="O2479">
        <v>0</v>
      </c>
      <c r="P2479" t="e">
        <v>#DIV/0!</v>
      </c>
      <c r="R2479">
        <v>0</v>
      </c>
      <c r="S2479">
        <v>0</v>
      </c>
    </row>
    <row r="2480" spans="1:19">
      <c r="A2480">
        <v>19</v>
      </c>
      <c r="B2480" t="s">
        <v>574</v>
      </c>
      <c r="C2480" t="s">
        <v>150</v>
      </c>
      <c r="D2480" t="s">
        <v>115</v>
      </c>
      <c r="E2480" t="s">
        <v>570</v>
      </c>
      <c r="F2480" t="s">
        <v>575</v>
      </c>
      <c r="G2480">
        <v>5</v>
      </c>
      <c r="H2480" t="s">
        <v>138</v>
      </c>
      <c r="I2480">
        <v>5</v>
      </c>
      <c r="J2480">
        <v>1</v>
      </c>
      <c r="L2480" s="1015">
        <v>0.2</v>
      </c>
      <c r="N2480">
        <v>0</v>
      </c>
      <c r="O2480">
        <v>0</v>
      </c>
      <c r="P2480" t="e">
        <v>#DIV/0!</v>
      </c>
      <c r="R2480">
        <v>0</v>
      </c>
      <c r="S2480">
        <v>0</v>
      </c>
    </row>
    <row r="2481" spans="1:19">
      <c r="A2481">
        <v>20</v>
      </c>
      <c r="B2481" t="s">
        <v>576</v>
      </c>
      <c r="C2481" t="s">
        <v>150</v>
      </c>
      <c r="D2481" t="s">
        <v>115</v>
      </c>
      <c r="E2481" t="s">
        <v>570</v>
      </c>
      <c r="F2481" t="s">
        <v>577</v>
      </c>
      <c r="G2481">
        <v>5</v>
      </c>
      <c r="H2481" t="s">
        <v>138</v>
      </c>
      <c r="I2481">
        <v>6</v>
      </c>
      <c r="J2481">
        <v>2</v>
      </c>
      <c r="L2481" s="1015">
        <v>0.33333333333333331</v>
      </c>
      <c r="N2481">
        <v>1</v>
      </c>
      <c r="O2481">
        <v>0</v>
      </c>
      <c r="P2481">
        <v>0</v>
      </c>
      <c r="R2481">
        <v>-1</v>
      </c>
      <c r="S2481">
        <v>-1</v>
      </c>
    </row>
    <row r="2482" spans="1:19">
      <c r="A2482">
        <v>21</v>
      </c>
      <c r="B2482" t="s">
        <v>578</v>
      </c>
      <c r="C2482" t="s">
        <v>150</v>
      </c>
      <c r="D2482" t="s">
        <v>115</v>
      </c>
      <c r="E2482" t="s">
        <v>570</v>
      </c>
      <c r="F2482" t="s">
        <v>579</v>
      </c>
      <c r="G2482">
        <v>5</v>
      </c>
      <c r="H2482" t="s">
        <v>138</v>
      </c>
      <c r="I2482">
        <v>8</v>
      </c>
      <c r="J2482">
        <v>3</v>
      </c>
      <c r="L2482" s="1015">
        <v>0.375</v>
      </c>
      <c r="N2482">
        <v>0</v>
      </c>
      <c r="O2482">
        <v>0</v>
      </c>
      <c r="P2482" t="e">
        <v>#DIV/0!</v>
      </c>
      <c r="R2482">
        <v>-2</v>
      </c>
      <c r="S2482">
        <v>0</v>
      </c>
    </row>
    <row r="2483" spans="1:19">
      <c r="A2483">
        <v>22</v>
      </c>
      <c r="B2483" t="s">
        <v>580</v>
      </c>
      <c r="C2483" t="s">
        <v>150</v>
      </c>
      <c r="D2483" t="s">
        <v>115</v>
      </c>
      <c r="E2483" t="s">
        <v>570</v>
      </c>
      <c r="F2483" t="s">
        <v>581</v>
      </c>
      <c r="G2483">
        <v>5</v>
      </c>
      <c r="H2483" t="s">
        <v>138</v>
      </c>
      <c r="I2483">
        <v>9</v>
      </c>
      <c r="J2483">
        <v>2</v>
      </c>
      <c r="L2483" s="1015">
        <v>0.22222222222222221</v>
      </c>
      <c r="N2483">
        <v>0</v>
      </c>
      <c r="O2483">
        <v>0</v>
      </c>
      <c r="P2483" t="e">
        <v>#DIV/0!</v>
      </c>
      <c r="R2483">
        <v>0</v>
      </c>
      <c r="S2483">
        <v>0</v>
      </c>
    </row>
    <row r="2484" spans="1:19">
      <c r="A2484">
        <v>23</v>
      </c>
      <c r="B2484" t="s">
        <v>582</v>
      </c>
      <c r="C2484" t="s">
        <v>150</v>
      </c>
      <c r="D2484" t="s">
        <v>115</v>
      </c>
      <c r="E2484" t="s">
        <v>570</v>
      </c>
      <c r="F2484" t="s">
        <v>583</v>
      </c>
      <c r="G2484">
        <v>5</v>
      </c>
      <c r="H2484" t="s">
        <v>138</v>
      </c>
      <c r="I2484">
        <v>5</v>
      </c>
      <c r="J2484">
        <v>2</v>
      </c>
      <c r="L2484" s="1015">
        <v>0.4</v>
      </c>
      <c r="N2484">
        <v>0</v>
      </c>
      <c r="O2484">
        <v>0</v>
      </c>
      <c r="P2484" t="e">
        <v>#DIV/0!</v>
      </c>
      <c r="R2484">
        <v>0</v>
      </c>
      <c r="S2484">
        <v>0</v>
      </c>
    </row>
    <row r="2485" spans="1:19">
      <c r="A2485">
        <v>24</v>
      </c>
      <c r="B2485" t="s">
        <v>584</v>
      </c>
      <c r="C2485" t="s">
        <v>150</v>
      </c>
      <c r="D2485" t="s">
        <v>115</v>
      </c>
      <c r="E2485" t="s">
        <v>570</v>
      </c>
      <c r="F2485" t="s">
        <v>585</v>
      </c>
      <c r="G2485">
        <v>5</v>
      </c>
      <c r="H2485" t="s">
        <v>138</v>
      </c>
      <c r="I2485">
        <v>3</v>
      </c>
      <c r="J2485">
        <v>1</v>
      </c>
      <c r="L2485" s="1015">
        <v>0.33333333333333331</v>
      </c>
      <c r="N2485">
        <v>0</v>
      </c>
      <c r="O2485">
        <v>0</v>
      </c>
      <c r="P2485" t="e">
        <v>#DIV/0!</v>
      </c>
      <c r="R2485">
        <v>0</v>
      </c>
      <c r="S2485">
        <v>0</v>
      </c>
    </row>
    <row r="2486" spans="1:19">
      <c r="A2486">
        <v>1</v>
      </c>
      <c r="B2486" t="s">
        <v>533</v>
      </c>
      <c r="C2486" t="s">
        <v>150</v>
      </c>
      <c r="D2486" t="s">
        <v>115</v>
      </c>
      <c r="E2486" t="s">
        <v>534</v>
      </c>
      <c r="F2486" t="s">
        <v>535</v>
      </c>
      <c r="G2486">
        <v>6</v>
      </c>
      <c r="H2486" t="s">
        <v>139</v>
      </c>
      <c r="I2486">
        <v>3</v>
      </c>
      <c r="J2486">
        <v>1</v>
      </c>
      <c r="L2486" s="1015">
        <v>0.33333333333333331</v>
      </c>
      <c r="N2486">
        <v>0</v>
      </c>
      <c r="O2486">
        <v>0</v>
      </c>
      <c r="P2486" t="e">
        <v>#DIV/0!</v>
      </c>
      <c r="R2486">
        <v>0</v>
      </c>
      <c r="S2486">
        <v>0</v>
      </c>
    </row>
    <row r="2487" spans="1:19">
      <c r="A2487">
        <v>2</v>
      </c>
      <c r="B2487" t="s">
        <v>536</v>
      </c>
      <c r="C2487" t="s">
        <v>150</v>
      </c>
      <c r="D2487" t="s">
        <v>115</v>
      </c>
      <c r="E2487" t="s">
        <v>537</v>
      </c>
      <c r="F2487" t="s">
        <v>538</v>
      </c>
      <c r="G2487">
        <v>6</v>
      </c>
      <c r="H2487" t="s">
        <v>139</v>
      </c>
      <c r="I2487">
        <v>3</v>
      </c>
      <c r="J2487">
        <v>1</v>
      </c>
      <c r="L2487" s="1015">
        <v>0.33333333333333331</v>
      </c>
      <c r="N2487">
        <v>0</v>
      </c>
      <c r="O2487">
        <v>0</v>
      </c>
      <c r="P2487" t="e">
        <v>#DIV/0!</v>
      </c>
      <c r="R2487">
        <v>-1</v>
      </c>
      <c r="S2487">
        <v>0</v>
      </c>
    </row>
    <row r="2488" spans="1:19">
      <c r="A2488">
        <v>3</v>
      </c>
      <c r="B2488" t="s">
        <v>539</v>
      </c>
      <c r="C2488" t="s">
        <v>150</v>
      </c>
      <c r="D2488" t="s">
        <v>115</v>
      </c>
      <c r="E2488" t="s">
        <v>537</v>
      </c>
      <c r="F2488" t="s">
        <v>540</v>
      </c>
      <c r="G2488">
        <v>6</v>
      </c>
      <c r="H2488" t="s">
        <v>139</v>
      </c>
      <c r="I2488">
        <v>3</v>
      </c>
      <c r="J2488">
        <v>1</v>
      </c>
      <c r="L2488" s="1015">
        <v>0.33333333333333331</v>
      </c>
      <c r="N2488">
        <v>0</v>
      </c>
      <c r="O2488">
        <v>0</v>
      </c>
      <c r="P2488" t="e">
        <v>#DIV/0!</v>
      </c>
      <c r="R2488">
        <v>0</v>
      </c>
      <c r="S2488">
        <v>0</v>
      </c>
    </row>
    <row r="2489" spans="1:19">
      <c r="A2489">
        <v>4</v>
      </c>
      <c r="B2489" t="s">
        <v>541</v>
      </c>
      <c r="C2489" t="s">
        <v>150</v>
      </c>
      <c r="D2489" t="s">
        <v>115</v>
      </c>
      <c r="E2489" t="s">
        <v>534</v>
      </c>
      <c r="F2489" t="s">
        <v>542</v>
      </c>
      <c r="G2489">
        <v>6</v>
      </c>
      <c r="H2489" t="s">
        <v>139</v>
      </c>
      <c r="I2489">
        <v>3</v>
      </c>
      <c r="J2489">
        <v>2</v>
      </c>
      <c r="L2489" s="1015">
        <v>0.66666666666666663</v>
      </c>
      <c r="N2489">
        <v>0</v>
      </c>
      <c r="O2489">
        <v>0</v>
      </c>
      <c r="P2489" t="e">
        <v>#DIV/0!</v>
      </c>
      <c r="R2489">
        <v>-1</v>
      </c>
      <c r="S2489">
        <v>0</v>
      </c>
    </row>
    <row r="2490" spans="1:19">
      <c r="A2490">
        <v>5</v>
      </c>
      <c r="B2490" t="s">
        <v>543</v>
      </c>
      <c r="C2490" t="s">
        <v>150</v>
      </c>
      <c r="D2490" t="s">
        <v>115</v>
      </c>
      <c r="E2490" t="s">
        <v>537</v>
      </c>
      <c r="F2490" t="s">
        <v>544</v>
      </c>
      <c r="G2490">
        <v>6</v>
      </c>
      <c r="H2490" t="s">
        <v>139</v>
      </c>
      <c r="I2490">
        <v>3</v>
      </c>
      <c r="J2490">
        <v>1</v>
      </c>
      <c r="L2490" s="1015">
        <v>0.33333333333333331</v>
      </c>
      <c r="N2490">
        <v>0</v>
      </c>
      <c r="O2490">
        <v>0</v>
      </c>
      <c r="P2490" t="e">
        <v>#DIV/0!</v>
      </c>
      <c r="R2490">
        <v>0</v>
      </c>
      <c r="S2490">
        <v>0</v>
      </c>
    </row>
    <row r="2491" spans="1:19">
      <c r="A2491">
        <v>6</v>
      </c>
      <c r="B2491" t="s">
        <v>545</v>
      </c>
      <c r="C2491" t="s">
        <v>150</v>
      </c>
      <c r="D2491" t="s">
        <v>115</v>
      </c>
      <c r="E2491" t="s">
        <v>537</v>
      </c>
      <c r="F2491" t="s">
        <v>546</v>
      </c>
      <c r="G2491">
        <v>6</v>
      </c>
      <c r="H2491" t="s">
        <v>139</v>
      </c>
      <c r="I2491">
        <v>2</v>
      </c>
      <c r="J2491">
        <v>0</v>
      </c>
      <c r="L2491" s="1015">
        <v>0</v>
      </c>
      <c r="N2491">
        <v>0</v>
      </c>
      <c r="O2491">
        <v>0</v>
      </c>
      <c r="P2491" t="e">
        <v>#DIV/0!</v>
      </c>
      <c r="R2491">
        <v>1</v>
      </c>
      <c r="S2491">
        <v>0</v>
      </c>
    </row>
    <row r="2492" spans="1:19">
      <c r="A2492">
        <v>7</v>
      </c>
      <c r="B2492" t="s">
        <v>547</v>
      </c>
      <c r="C2492" t="s">
        <v>150</v>
      </c>
      <c r="D2492" t="s">
        <v>115</v>
      </c>
      <c r="E2492" t="s">
        <v>537</v>
      </c>
      <c r="F2492" t="s">
        <v>548</v>
      </c>
      <c r="G2492">
        <v>6</v>
      </c>
      <c r="H2492" t="s">
        <v>139</v>
      </c>
      <c r="I2492">
        <v>3</v>
      </c>
      <c r="J2492">
        <v>1</v>
      </c>
      <c r="L2492" s="1015">
        <v>0.33333333333333331</v>
      </c>
      <c r="N2492">
        <v>0</v>
      </c>
      <c r="O2492">
        <v>0</v>
      </c>
      <c r="P2492" t="e">
        <v>#DIV/0!</v>
      </c>
      <c r="R2492">
        <v>-1</v>
      </c>
      <c r="S2492">
        <v>0</v>
      </c>
    </row>
    <row r="2493" spans="1:19">
      <c r="A2493">
        <v>8</v>
      </c>
      <c r="B2493" t="s">
        <v>549</v>
      </c>
      <c r="C2493" t="s">
        <v>150</v>
      </c>
      <c r="D2493" t="s">
        <v>115</v>
      </c>
      <c r="E2493" t="s">
        <v>534</v>
      </c>
      <c r="F2493" t="s">
        <v>550</v>
      </c>
      <c r="G2493">
        <v>6</v>
      </c>
      <c r="H2493" t="s">
        <v>139</v>
      </c>
      <c r="I2493">
        <v>3</v>
      </c>
      <c r="J2493">
        <v>1</v>
      </c>
      <c r="L2493" s="1015">
        <v>0.33333333333333331</v>
      </c>
      <c r="N2493">
        <v>0</v>
      </c>
      <c r="O2493">
        <v>0</v>
      </c>
      <c r="P2493" t="e">
        <v>#DIV/0!</v>
      </c>
      <c r="R2493">
        <v>-1</v>
      </c>
      <c r="S2493">
        <v>0</v>
      </c>
    </row>
    <row r="2494" spans="1:19">
      <c r="A2494">
        <v>9</v>
      </c>
      <c r="B2494" t="s">
        <v>551</v>
      </c>
      <c r="C2494" t="s">
        <v>150</v>
      </c>
      <c r="D2494" t="s">
        <v>115</v>
      </c>
      <c r="E2494" t="s">
        <v>534</v>
      </c>
      <c r="F2494" t="s">
        <v>552</v>
      </c>
      <c r="G2494">
        <v>6</v>
      </c>
      <c r="H2494" t="s">
        <v>139</v>
      </c>
      <c r="I2494">
        <v>6</v>
      </c>
      <c r="J2494">
        <v>1</v>
      </c>
      <c r="L2494" s="1015">
        <v>0.16666666666666666</v>
      </c>
      <c r="N2494">
        <v>0</v>
      </c>
      <c r="O2494">
        <v>0</v>
      </c>
      <c r="P2494" t="e">
        <v>#DIV/0!</v>
      </c>
      <c r="R2494">
        <v>-1</v>
      </c>
      <c r="S2494">
        <v>0</v>
      </c>
    </row>
    <row r="2495" spans="1:19">
      <c r="A2495">
        <v>10</v>
      </c>
      <c r="B2495" t="s">
        <v>553</v>
      </c>
      <c r="C2495" t="s">
        <v>150</v>
      </c>
      <c r="D2495" t="s">
        <v>115</v>
      </c>
      <c r="E2495" t="s">
        <v>534</v>
      </c>
      <c r="F2495" t="s">
        <v>554</v>
      </c>
      <c r="G2495">
        <v>6</v>
      </c>
      <c r="H2495" t="s">
        <v>139</v>
      </c>
      <c r="I2495">
        <v>5</v>
      </c>
      <c r="J2495">
        <v>2</v>
      </c>
      <c r="L2495" s="1015">
        <v>0.4</v>
      </c>
      <c r="N2495">
        <v>1</v>
      </c>
      <c r="O2495">
        <v>0</v>
      </c>
      <c r="P2495">
        <v>0</v>
      </c>
      <c r="R2495">
        <v>-2</v>
      </c>
      <c r="S2495">
        <v>-1</v>
      </c>
    </row>
    <row r="2496" spans="1:19">
      <c r="A2496">
        <v>11</v>
      </c>
      <c r="B2496" t="s">
        <v>555</v>
      </c>
      <c r="C2496" t="s">
        <v>150</v>
      </c>
      <c r="D2496" t="s">
        <v>115</v>
      </c>
      <c r="E2496" t="s">
        <v>556</v>
      </c>
      <c r="F2496" t="s">
        <v>557</v>
      </c>
      <c r="G2496">
        <v>6</v>
      </c>
      <c r="H2496" t="s">
        <v>139</v>
      </c>
      <c r="I2496">
        <v>4</v>
      </c>
      <c r="J2496">
        <v>2</v>
      </c>
      <c r="L2496" s="1015">
        <v>0.5</v>
      </c>
      <c r="N2496">
        <v>1</v>
      </c>
      <c r="O2496">
        <v>0</v>
      </c>
      <c r="P2496">
        <v>0</v>
      </c>
      <c r="R2496">
        <v>-1</v>
      </c>
      <c r="S2496">
        <v>-1</v>
      </c>
    </row>
    <row r="2497" spans="1:19">
      <c r="A2497">
        <v>12</v>
      </c>
      <c r="B2497" t="s">
        <v>558</v>
      </c>
      <c r="C2497" t="s">
        <v>150</v>
      </c>
      <c r="D2497" t="s">
        <v>115</v>
      </c>
      <c r="E2497" t="s">
        <v>556</v>
      </c>
      <c r="F2497" t="s">
        <v>559</v>
      </c>
      <c r="G2497">
        <v>6</v>
      </c>
      <c r="H2497" t="s">
        <v>139</v>
      </c>
      <c r="I2497">
        <v>4</v>
      </c>
      <c r="J2497">
        <v>2</v>
      </c>
      <c r="L2497" s="1015">
        <v>0.5</v>
      </c>
      <c r="N2497">
        <v>1</v>
      </c>
      <c r="O2497">
        <v>0</v>
      </c>
      <c r="P2497">
        <v>0</v>
      </c>
      <c r="R2497">
        <v>-1</v>
      </c>
      <c r="S2497">
        <v>-1</v>
      </c>
    </row>
    <row r="2498" spans="1:19">
      <c r="A2498">
        <v>13</v>
      </c>
      <c r="B2498" t="s">
        <v>560</v>
      </c>
      <c r="C2498" t="s">
        <v>150</v>
      </c>
      <c r="D2498" t="s">
        <v>115</v>
      </c>
      <c r="E2498" t="s">
        <v>556</v>
      </c>
      <c r="F2498" t="s">
        <v>561</v>
      </c>
      <c r="G2498">
        <v>6</v>
      </c>
      <c r="H2498" t="s">
        <v>139</v>
      </c>
      <c r="I2498">
        <v>4</v>
      </c>
      <c r="J2498">
        <v>2</v>
      </c>
      <c r="L2498" s="1015">
        <v>0.5</v>
      </c>
      <c r="N2498">
        <v>1</v>
      </c>
      <c r="O2498">
        <v>0</v>
      </c>
      <c r="P2498">
        <v>0</v>
      </c>
      <c r="R2498">
        <v>-1</v>
      </c>
      <c r="S2498">
        <v>-1</v>
      </c>
    </row>
    <row r="2499" spans="1:19">
      <c r="A2499">
        <v>14</v>
      </c>
      <c r="B2499" t="s">
        <v>562</v>
      </c>
      <c r="C2499" t="s">
        <v>150</v>
      </c>
      <c r="D2499" t="s">
        <v>115</v>
      </c>
      <c r="E2499" t="s">
        <v>556</v>
      </c>
      <c r="F2499" t="s">
        <v>563</v>
      </c>
      <c r="G2499">
        <v>6</v>
      </c>
      <c r="H2499" t="s">
        <v>139</v>
      </c>
      <c r="I2499">
        <v>5</v>
      </c>
      <c r="J2499">
        <v>2</v>
      </c>
      <c r="L2499" s="1015">
        <v>0.4</v>
      </c>
      <c r="N2499">
        <v>1</v>
      </c>
      <c r="O2499">
        <v>0</v>
      </c>
      <c r="P2499">
        <v>0</v>
      </c>
      <c r="R2499">
        <v>-1</v>
      </c>
      <c r="S2499">
        <v>-1</v>
      </c>
    </row>
    <row r="2500" spans="1:19">
      <c r="A2500">
        <v>15</v>
      </c>
      <c r="B2500" t="s">
        <v>564</v>
      </c>
      <c r="C2500" t="s">
        <v>150</v>
      </c>
      <c r="D2500" t="s">
        <v>115</v>
      </c>
      <c r="E2500" t="s">
        <v>534</v>
      </c>
      <c r="F2500" t="s">
        <v>565</v>
      </c>
      <c r="G2500">
        <v>6</v>
      </c>
      <c r="H2500" t="s">
        <v>139</v>
      </c>
      <c r="I2500">
        <v>4</v>
      </c>
      <c r="J2500">
        <v>2</v>
      </c>
      <c r="L2500" s="1015">
        <v>0.5</v>
      </c>
      <c r="N2500">
        <v>1</v>
      </c>
      <c r="O2500">
        <v>0</v>
      </c>
      <c r="P2500">
        <v>0</v>
      </c>
      <c r="R2500">
        <v>-2</v>
      </c>
      <c r="S2500">
        <v>-1</v>
      </c>
    </row>
    <row r="2501" spans="1:19">
      <c r="A2501">
        <v>16</v>
      </c>
      <c r="B2501" t="s">
        <v>566</v>
      </c>
      <c r="C2501" t="s">
        <v>150</v>
      </c>
      <c r="D2501" t="s">
        <v>115</v>
      </c>
      <c r="E2501" t="s">
        <v>567</v>
      </c>
      <c r="F2501" t="s">
        <v>568</v>
      </c>
      <c r="G2501">
        <v>6</v>
      </c>
      <c r="H2501" t="s">
        <v>139</v>
      </c>
      <c r="I2501">
        <v>3</v>
      </c>
      <c r="J2501">
        <v>1</v>
      </c>
      <c r="L2501" s="1015">
        <v>0.33333333333333331</v>
      </c>
      <c r="N2501">
        <v>0</v>
      </c>
      <c r="O2501">
        <v>0</v>
      </c>
      <c r="P2501" t="e">
        <v>#DIV/0!</v>
      </c>
      <c r="R2501">
        <v>0</v>
      </c>
      <c r="S2501">
        <v>0</v>
      </c>
    </row>
    <row r="2502" spans="1:19">
      <c r="A2502">
        <v>17</v>
      </c>
      <c r="B2502" t="s">
        <v>569</v>
      </c>
      <c r="C2502" t="s">
        <v>150</v>
      </c>
      <c r="D2502" t="s">
        <v>115</v>
      </c>
      <c r="E2502" t="s">
        <v>570</v>
      </c>
      <c r="F2502" t="s">
        <v>571</v>
      </c>
      <c r="G2502">
        <v>6</v>
      </c>
      <c r="H2502" t="s">
        <v>139</v>
      </c>
      <c r="I2502">
        <v>3</v>
      </c>
      <c r="J2502">
        <v>1</v>
      </c>
      <c r="L2502" s="1015">
        <v>0.33333333333333331</v>
      </c>
      <c r="N2502">
        <v>0</v>
      </c>
      <c r="O2502">
        <v>0</v>
      </c>
      <c r="P2502" t="e">
        <v>#DIV/0!</v>
      </c>
      <c r="R2502">
        <v>0</v>
      </c>
      <c r="S2502">
        <v>0</v>
      </c>
    </row>
    <row r="2503" spans="1:19">
      <c r="A2503">
        <v>18</v>
      </c>
      <c r="B2503" t="s">
        <v>572</v>
      </c>
      <c r="C2503" t="s">
        <v>150</v>
      </c>
      <c r="D2503" t="s">
        <v>115</v>
      </c>
      <c r="E2503" t="s">
        <v>570</v>
      </c>
      <c r="F2503" t="s">
        <v>573</v>
      </c>
      <c r="G2503">
        <v>6</v>
      </c>
      <c r="H2503" t="s">
        <v>139</v>
      </c>
      <c r="I2503">
        <v>5</v>
      </c>
      <c r="J2503">
        <v>2</v>
      </c>
      <c r="L2503" s="1015">
        <v>0.4</v>
      </c>
      <c r="N2503">
        <v>1</v>
      </c>
      <c r="O2503">
        <v>0</v>
      </c>
      <c r="P2503">
        <v>0</v>
      </c>
      <c r="R2503">
        <v>-1</v>
      </c>
      <c r="S2503">
        <v>-1</v>
      </c>
    </row>
    <row r="2504" spans="1:19">
      <c r="A2504">
        <v>19</v>
      </c>
      <c r="B2504" t="s">
        <v>574</v>
      </c>
      <c r="C2504" t="s">
        <v>150</v>
      </c>
      <c r="D2504" t="s">
        <v>115</v>
      </c>
      <c r="E2504" t="s">
        <v>570</v>
      </c>
      <c r="F2504" t="s">
        <v>575</v>
      </c>
      <c r="G2504">
        <v>6</v>
      </c>
      <c r="H2504" t="s">
        <v>139</v>
      </c>
      <c r="I2504">
        <v>5</v>
      </c>
      <c r="J2504">
        <v>2</v>
      </c>
      <c r="L2504" s="1015">
        <v>0.4</v>
      </c>
      <c r="N2504">
        <v>1</v>
      </c>
      <c r="O2504">
        <v>0</v>
      </c>
      <c r="P2504">
        <v>0</v>
      </c>
      <c r="R2504">
        <v>-1</v>
      </c>
      <c r="S2504">
        <v>-1</v>
      </c>
    </row>
    <row r="2505" spans="1:19">
      <c r="A2505">
        <v>20</v>
      </c>
      <c r="B2505" t="s">
        <v>576</v>
      </c>
      <c r="C2505" t="s">
        <v>150</v>
      </c>
      <c r="D2505" t="s">
        <v>115</v>
      </c>
      <c r="E2505" t="s">
        <v>570</v>
      </c>
      <c r="F2505" t="s">
        <v>577</v>
      </c>
      <c r="G2505">
        <v>6</v>
      </c>
      <c r="H2505" t="s">
        <v>139</v>
      </c>
      <c r="I2505">
        <v>6</v>
      </c>
      <c r="J2505">
        <v>3</v>
      </c>
      <c r="L2505" s="1015">
        <v>0.5</v>
      </c>
      <c r="N2505">
        <v>1</v>
      </c>
      <c r="O2505">
        <v>0</v>
      </c>
      <c r="P2505">
        <v>0</v>
      </c>
      <c r="R2505">
        <v>-2</v>
      </c>
      <c r="S2505">
        <v>-1</v>
      </c>
    </row>
    <row r="2506" spans="1:19">
      <c r="A2506">
        <v>21</v>
      </c>
      <c r="B2506" t="s">
        <v>578</v>
      </c>
      <c r="C2506" t="s">
        <v>150</v>
      </c>
      <c r="D2506" t="s">
        <v>115</v>
      </c>
      <c r="E2506" t="s">
        <v>570</v>
      </c>
      <c r="F2506" t="s">
        <v>579</v>
      </c>
      <c r="G2506">
        <v>6</v>
      </c>
      <c r="H2506" t="s">
        <v>139</v>
      </c>
      <c r="I2506">
        <v>8</v>
      </c>
      <c r="J2506">
        <v>5</v>
      </c>
      <c r="L2506" s="1015">
        <v>0.625</v>
      </c>
      <c r="N2506">
        <v>2</v>
      </c>
      <c r="O2506">
        <v>0</v>
      </c>
      <c r="P2506">
        <v>0</v>
      </c>
      <c r="R2506">
        <v>-4</v>
      </c>
      <c r="S2506">
        <v>-2</v>
      </c>
    </row>
    <row r="2507" spans="1:19">
      <c r="A2507">
        <v>22</v>
      </c>
      <c r="B2507" t="s">
        <v>580</v>
      </c>
      <c r="C2507" t="s">
        <v>150</v>
      </c>
      <c r="D2507" t="s">
        <v>115</v>
      </c>
      <c r="E2507" t="s">
        <v>570</v>
      </c>
      <c r="F2507" t="s">
        <v>581</v>
      </c>
      <c r="G2507">
        <v>6</v>
      </c>
      <c r="H2507" t="s">
        <v>139</v>
      </c>
      <c r="I2507">
        <v>9</v>
      </c>
      <c r="J2507">
        <v>3</v>
      </c>
      <c r="L2507" s="1015">
        <v>0.33333333333333331</v>
      </c>
      <c r="N2507">
        <v>1</v>
      </c>
      <c r="O2507">
        <v>0</v>
      </c>
      <c r="P2507">
        <v>0</v>
      </c>
      <c r="R2507">
        <v>-1</v>
      </c>
      <c r="S2507">
        <v>-1</v>
      </c>
    </row>
    <row r="2508" spans="1:19">
      <c r="A2508">
        <v>23</v>
      </c>
      <c r="B2508" t="s">
        <v>582</v>
      </c>
      <c r="C2508" t="s">
        <v>150</v>
      </c>
      <c r="D2508" t="s">
        <v>115</v>
      </c>
      <c r="E2508" t="s">
        <v>570</v>
      </c>
      <c r="F2508" t="s">
        <v>583</v>
      </c>
      <c r="G2508">
        <v>6</v>
      </c>
      <c r="H2508" t="s">
        <v>139</v>
      </c>
      <c r="I2508">
        <v>5</v>
      </c>
      <c r="J2508">
        <v>3</v>
      </c>
      <c r="L2508" s="1015">
        <v>0.6</v>
      </c>
      <c r="N2508">
        <v>1</v>
      </c>
      <c r="O2508">
        <v>0</v>
      </c>
      <c r="P2508">
        <v>0</v>
      </c>
      <c r="R2508">
        <v>-1</v>
      </c>
      <c r="S2508">
        <v>-1</v>
      </c>
    </row>
    <row r="2509" spans="1:19">
      <c r="A2509">
        <v>24</v>
      </c>
      <c r="B2509" t="s">
        <v>584</v>
      </c>
      <c r="C2509" t="s">
        <v>150</v>
      </c>
      <c r="D2509" t="s">
        <v>115</v>
      </c>
      <c r="E2509" t="s">
        <v>570</v>
      </c>
      <c r="F2509" t="s">
        <v>585</v>
      </c>
      <c r="G2509">
        <v>6</v>
      </c>
      <c r="H2509" t="s">
        <v>139</v>
      </c>
      <c r="I2509">
        <v>3</v>
      </c>
      <c r="J2509">
        <v>2</v>
      </c>
      <c r="L2509" s="1015">
        <v>0.66666666666666663</v>
      </c>
      <c r="N2509">
        <v>1</v>
      </c>
      <c r="O2509">
        <v>0</v>
      </c>
      <c r="P2509">
        <v>0</v>
      </c>
      <c r="R2509">
        <v>-1</v>
      </c>
      <c r="S2509">
        <v>-1</v>
      </c>
    </row>
    <row r="2510" spans="1:19">
      <c r="A2510">
        <v>1</v>
      </c>
      <c r="B2510" t="s">
        <v>533</v>
      </c>
      <c r="C2510" t="s">
        <v>150</v>
      </c>
      <c r="D2510" t="s">
        <v>115</v>
      </c>
      <c r="E2510" t="s">
        <v>534</v>
      </c>
      <c r="F2510" t="s">
        <v>535</v>
      </c>
      <c r="G2510">
        <v>7</v>
      </c>
      <c r="H2510" t="s">
        <v>140</v>
      </c>
      <c r="I2510">
        <v>3</v>
      </c>
      <c r="J2510">
        <v>2</v>
      </c>
      <c r="L2510" s="1015">
        <v>0.66666666666666663</v>
      </c>
      <c r="N2510">
        <v>1</v>
      </c>
      <c r="O2510">
        <v>0</v>
      </c>
      <c r="P2510">
        <v>0</v>
      </c>
      <c r="R2510">
        <v>-1</v>
      </c>
      <c r="S2510">
        <v>-1</v>
      </c>
    </row>
    <row r="2511" spans="1:19">
      <c r="A2511">
        <v>2</v>
      </c>
      <c r="B2511" t="s">
        <v>536</v>
      </c>
      <c r="C2511" t="s">
        <v>150</v>
      </c>
      <c r="D2511" t="s">
        <v>115</v>
      </c>
      <c r="E2511" t="s">
        <v>537</v>
      </c>
      <c r="F2511" t="s">
        <v>538</v>
      </c>
      <c r="G2511">
        <v>7</v>
      </c>
      <c r="H2511" t="s">
        <v>140</v>
      </c>
      <c r="I2511">
        <v>3</v>
      </c>
      <c r="J2511">
        <v>2</v>
      </c>
      <c r="L2511" s="1015">
        <v>0.66666666666666663</v>
      </c>
      <c r="N2511">
        <v>1</v>
      </c>
      <c r="O2511">
        <v>0</v>
      </c>
      <c r="P2511">
        <v>0</v>
      </c>
      <c r="R2511">
        <v>-2</v>
      </c>
      <c r="S2511">
        <v>-1</v>
      </c>
    </row>
    <row r="2512" spans="1:19">
      <c r="A2512">
        <v>3</v>
      </c>
      <c r="B2512" t="s">
        <v>539</v>
      </c>
      <c r="C2512" t="s">
        <v>150</v>
      </c>
      <c r="D2512" t="s">
        <v>115</v>
      </c>
      <c r="E2512" t="s">
        <v>537</v>
      </c>
      <c r="F2512" t="s">
        <v>540</v>
      </c>
      <c r="G2512">
        <v>7</v>
      </c>
      <c r="H2512" t="s">
        <v>140</v>
      </c>
      <c r="I2512">
        <v>3</v>
      </c>
      <c r="J2512">
        <v>2</v>
      </c>
      <c r="L2512" s="1015">
        <v>0.66666666666666663</v>
      </c>
      <c r="N2512">
        <v>1</v>
      </c>
      <c r="O2512">
        <v>0</v>
      </c>
      <c r="P2512">
        <v>0</v>
      </c>
      <c r="R2512">
        <v>-1</v>
      </c>
      <c r="S2512">
        <v>-1</v>
      </c>
    </row>
    <row r="2513" spans="1:19">
      <c r="A2513">
        <v>4</v>
      </c>
      <c r="B2513" t="s">
        <v>541</v>
      </c>
      <c r="C2513" t="s">
        <v>150</v>
      </c>
      <c r="D2513" t="s">
        <v>115</v>
      </c>
      <c r="E2513" t="s">
        <v>534</v>
      </c>
      <c r="F2513" t="s">
        <v>542</v>
      </c>
      <c r="G2513">
        <v>7</v>
      </c>
      <c r="H2513" t="s">
        <v>140</v>
      </c>
      <c r="I2513">
        <v>3</v>
      </c>
      <c r="J2513">
        <v>2</v>
      </c>
      <c r="L2513" s="1015">
        <v>0.66666666666666663</v>
      </c>
      <c r="N2513">
        <v>0</v>
      </c>
      <c r="O2513">
        <v>0</v>
      </c>
      <c r="P2513" t="e">
        <v>#DIV/0!</v>
      </c>
      <c r="R2513">
        <v>-1</v>
      </c>
      <c r="S2513">
        <v>0</v>
      </c>
    </row>
    <row r="2514" spans="1:19">
      <c r="A2514">
        <v>5</v>
      </c>
      <c r="B2514" t="s">
        <v>543</v>
      </c>
      <c r="C2514" t="s">
        <v>150</v>
      </c>
      <c r="D2514" t="s">
        <v>115</v>
      </c>
      <c r="E2514" t="s">
        <v>537</v>
      </c>
      <c r="F2514" t="s">
        <v>544</v>
      </c>
      <c r="G2514">
        <v>7</v>
      </c>
      <c r="H2514" t="s">
        <v>140</v>
      </c>
      <c r="I2514">
        <v>3</v>
      </c>
      <c r="J2514">
        <v>2</v>
      </c>
      <c r="L2514" s="1015">
        <v>0.66666666666666663</v>
      </c>
      <c r="N2514">
        <v>1</v>
      </c>
      <c r="O2514">
        <v>0</v>
      </c>
      <c r="P2514">
        <v>0</v>
      </c>
      <c r="R2514">
        <v>-1</v>
      </c>
      <c r="S2514">
        <v>-1</v>
      </c>
    </row>
    <row r="2515" spans="1:19">
      <c r="A2515">
        <v>6</v>
      </c>
      <c r="B2515" t="s">
        <v>545</v>
      </c>
      <c r="C2515" t="s">
        <v>150</v>
      </c>
      <c r="D2515" t="s">
        <v>115</v>
      </c>
      <c r="E2515" t="s">
        <v>537</v>
      </c>
      <c r="F2515" t="s">
        <v>546</v>
      </c>
      <c r="G2515">
        <v>7</v>
      </c>
      <c r="H2515" t="s">
        <v>140</v>
      </c>
      <c r="I2515">
        <v>2</v>
      </c>
      <c r="J2515">
        <v>1</v>
      </c>
      <c r="L2515" s="1015">
        <v>0.5</v>
      </c>
      <c r="N2515">
        <v>1</v>
      </c>
      <c r="O2515">
        <v>0</v>
      </c>
      <c r="P2515">
        <v>0</v>
      </c>
      <c r="R2515">
        <v>0</v>
      </c>
      <c r="S2515">
        <v>-1</v>
      </c>
    </row>
    <row r="2516" spans="1:19">
      <c r="A2516">
        <v>7</v>
      </c>
      <c r="B2516" t="s">
        <v>547</v>
      </c>
      <c r="C2516" t="s">
        <v>150</v>
      </c>
      <c r="D2516" t="s">
        <v>115</v>
      </c>
      <c r="E2516" t="s">
        <v>537</v>
      </c>
      <c r="F2516" t="s">
        <v>548</v>
      </c>
      <c r="G2516">
        <v>7</v>
      </c>
      <c r="H2516" t="s">
        <v>140</v>
      </c>
      <c r="I2516">
        <v>3</v>
      </c>
      <c r="J2516">
        <v>2</v>
      </c>
      <c r="L2516" s="1015">
        <v>0.66666666666666663</v>
      </c>
      <c r="N2516">
        <v>1</v>
      </c>
      <c r="O2516">
        <v>0</v>
      </c>
      <c r="P2516">
        <v>0</v>
      </c>
      <c r="R2516">
        <v>-2</v>
      </c>
      <c r="S2516">
        <v>-1</v>
      </c>
    </row>
    <row r="2517" spans="1:19">
      <c r="A2517">
        <v>8</v>
      </c>
      <c r="B2517" t="s">
        <v>549</v>
      </c>
      <c r="C2517" t="s">
        <v>150</v>
      </c>
      <c r="D2517" t="s">
        <v>115</v>
      </c>
      <c r="E2517" t="s">
        <v>534</v>
      </c>
      <c r="F2517" t="s">
        <v>550</v>
      </c>
      <c r="G2517">
        <v>7</v>
      </c>
      <c r="H2517" t="s">
        <v>140</v>
      </c>
      <c r="I2517">
        <v>3</v>
      </c>
      <c r="J2517">
        <v>2</v>
      </c>
      <c r="L2517" s="1015">
        <v>0.66666666666666663</v>
      </c>
      <c r="N2517">
        <v>1</v>
      </c>
      <c r="O2517">
        <v>0</v>
      </c>
      <c r="P2517">
        <v>0</v>
      </c>
      <c r="R2517">
        <v>-2</v>
      </c>
      <c r="S2517">
        <v>-1</v>
      </c>
    </row>
    <row r="2518" spans="1:19">
      <c r="A2518">
        <v>9</v>
      </c>
      <c r="B2518" t="s">
        <v>551</v>
      </c>
      <c r="C2518" t="s">
        <v>150</v>
      </c>
      <c r="D2518" t="s">
        <v>115</v>
      </c>
      <c r="E2518" t="s">
        <v>534</v>
      </c>
      <c r="F2518" t="s">
        <v>552</v>
      </c>
      <c r="G2518">
        <v>7</v>
      </c>
      <c r="H2518" t="s">
        <v>140</v>
      </c>
      <c r="I2518">
        <v>6</v>
      </c>
      <c r="J2518">
        <v>2</v>
      </c>
      <c r="L2518" s="1015">
        <v>0.33333333333333331</v>
      </c>
      <c r="N2518">
        <v>1</v>
      </c>
      <c r="O2518">
        <v>0</v>
      </c>
      <c r="P2518">
        <v>0</v>
      </c>
      <c r="R2518">
        <v>-2</v>
      </c>
      <c r="S2518">
        <v>-1</v>
      </c>
    </row>
    <row r="2519" spans="1:19">
      <c r="A2519">
        <v>10</v>
      </c>
      <c r="B2519" t="s">
        <v>553</v>
      </c>
      <c r="C2519" t="s">
        <v>150</v>
      </c>
      <c r="D2519" t="s">
        <v>115</v>
      </c>
      <c r="E2519" t="s">
        <v>534</v>
      </c>
      <c r="F2519" t="s">
        <v>554</v>
      </c>
      <c r="G2519">
        <v>7</v>
      </c>
      <c r="H2519" t="s">
        <v>140</v>
      </c>
      <c r="I2519">
        <v>5</v>
      </c>
      <c r="J2519">
        <v>2</v>
      </c>
      <c r="L2519" s="1015">
        <v>0.4</v>
      </c>
      <c r="N2519">
        <v>0</v>
      </c>
      <c r="O2519">
        <v>0</v>
      </c>
      <c r="P2519" t="e">
        <v>#DIV/0!</v>
      </c>
      <c r="R2519">
        <v>-2</v>
      </c>
      <c r="S2519">
        <v>0</v>
      </c>
    </row>
    <row r="2520" spans="1:19">
      <c r="A2520">
        <v>11</v>
      </c>
      <c r="B2520" t="s">
        <v>555</v>
      </c>
      <c r="C2520" t="s">
        <v>150</v>
      </c>
      <c r="D2520" t="s">
        <v>115</v>
      </c>
      <c r="E2520" t="s">
        <v>556</v>
      </c>
      <c r="F2520" t="s">
        <v>557</v>
      </c>
      <c r="G2520">
        <v>7</v>
      </c>
      <c r="H2520" t="s">
        <v>140</v>
      </c>
      <c r="I2520">
        <v>4</v>
      </c>
      <c r="J2520">
        <v>2</v>
      </c>
      <c r="L2520" s="1015">
        <v>0.5</v>
      </c>
      <c r="N2520">
        <v>0</v>
      </c>
      <c r="O2520">
        <v>0</v>
      </c>
      <c r="P2520" t="e">
        <v>#DIV/0!</v>
      </c>
      <c r="R2520">
        <v>-1</v>
      </c>
      <c r="S2520">
        <v>0</v>
      </c>
    </row>
    <row r="2521" spans="1:19">
      <c r="A2521">
        <v>12</v>
      </c>
      <c r="B2521" t="s">
        <v>558</v>
      </c>
      <c r="C2521" t="s">
        <v>150</v>
      </c>
      <c r="D2521" t="s">
        <v>115</v>
      </c>
      <c r="E2521" t="s">
        <v>556</v>
      </c>
      <c r="F2521" t="s">
        <v>559</v>
      </c>
      <c r="G2521">
        <v>7</v>
      </c>
      <c r="H2521" t="s">
        <v>140</v>
      </c>
      <c r="I2521">
        <v>4</v>
      </c>
      <c r="J2521">
        <v>2</v>
      </c>
      <c r="L2521" s="1015">
        <v>0.5</v>
      </c>
      <c r="N2521">
        <v>0</v>
      </c>
      <c r="O2521">
        <v>0</v>
      </c>
      <c r="P2521" t="e">
        <v>#DIV/0!</v>
      </c>
      <c r="R2521">
        <v>-1</v>
      </c>
      <c r="S2521">
        <v>0</v>
      </c>
    </row>
    <row r="2522" spans="1:19">
      <c r="A2522">
        <v>13</v>
      </c>
      <c r="B2522" t="s">
        <v>560</v>
      </c>
      <c r="C2522" t="s">
        <v>150</v>
      </c>
      <c r="D2522" t="s">
        <v>115</v>
      </c>
      <c r="E2522" t="s">
        <v>556</v>
      </c>
      <c r="F2522" t="s">
        <v>561</v>
      </c>
      <c r="G2522">
        <v>7</v>
      </c>
      <c r="H2522" t="s">
        <v>140</v>
      </c>
      <c r="I2522">
        <v>4</v>
      </c>
      <c r="J2522">
        <v>2</v>
      </c>
      <c r="L2522" s="1015">
        <v>0.5</v>
      </c>
      <c r="N2522">
        <v>0</v>
      </c>
      <c r="O2522">
        <v>0</v>
      </c>
      <c r="P2522" t="e">
        <v>#DIV/0!</v>
      </c>
      <c r="R2522">
        <v>-1</v>
      </c>
      <c r="S2522">
        <v>0</v>
      </c>
    </row>
    <row r="2523" spans="1:19">
      <c r="A2523">
        <v>14</v>
      </c>
      <c r="B2523" t="s">
        <v>562</v>
      </c>
      <c r="C2523" t="s">
        <v>150</v>
      </c>
      <c r="D2523" t="s">
        <v>115</v>
      </c>
      <c r="E2523" t="s">
        <v>556</v>
      </c>
      <c r="F2523" t="s">
        <v>563</v>
      </c>
      <c r="G2523">
        <v>7</v>
      </c>
      <c r="H2523" t="s">
        <v>140</v>
      </c>
      <c r="I2523">
        <v>5</v>
      </c>
      <c r="J2523">
        <v>2</v>
      </c>
      <c r="L2523" s="1015">
        <v>0.4</v>
      </c>
      <c r="N2523">
        <v>0</v>
      </c>
      <c r="O2523">
        <v>0</v>
      </c>
      <c r="P2523" t="e">
        <v>#DIV/0!</v>
      </c>
      <c r="R2523">
        <v>-1</v>
      </c>
      <c r="S2523">
        <v>0</v>
      </c>
    </row>
    <row r="2524" spans="1:19">
      <c r="A2524">
        <v>15</v>
      </c>
      <c r="B2524" t="s">
        <v>564</v>
      </c>
      <c r="C2524" t="s">
        <v>150</v>
      </c>
      <c r="D2524" t="s">
        <v>115</v>
      </c>
      <c r="E2524" t="s">
        <v>534</v>
      </c>
      <c r="F2524" t="s">
        <v>565</v>
      </c>
      <c r="G2524">
        <v>7</v>
      </c>
      <c r="H2524" t="s">
        <v>140</v>
      </c>
      <c r="I2524">
        <v>4</v>
      </c>
      <c r="J2524">
        <v>2</v>
      </c>
      <c r="L2524" s="1015">
        <v>0.5</v>
      </c>
      <c r="N2524">
        <v>0</v>
      </c>
      <c r="O2524">
        <v>0</v>
      </c>
      <c r="P2524" t="e">
        <v>#DIV/0!</v>
      </c>
      <c r="R2524">
        <v>-2</v>
      </c>
      <c r="S2524">
        <v>0</v>
      </c>
    </row>
    <row r="2525" spans="1:19">
      <c r="A2525">
        <v>16</v>
      </c>
      <c r="B2525" t="s">
        <v>566</v>
      </c>
      <c r="C2525" t="s">
        <v>150</v>
      </c>
      <c r="D2525" t="s">
        <v>115</v>
      </c>
      <c r="E2525" t="s">
        <v>567</v>
      </c>
      <c r="F2525" t="s">
        <v>568</v>
      </c>
      <c r="G2525">
        <v>7</v>
      </c>
      <c r="H2525" t="s">
        <v>140</v>
      </c>
      <c r="I2525">
        <v>3</v>
      </c>
      <c r="J2525">
        <v>2</v>
      </c>
      <c r="L2525" s="1015">
        <v>0.66666666666666663</v>
      </c>
      <c r="N2525">
        <v>1</v>
      </c>
      <c r="O2525">
        <v>0</v>
      </c>
      <c r="P2525">
        <v>0</v>
      </c>
      <c r="R2525">
        <v>-1</v>
      </c>
      <c r="S2525">
        <v>-1</v>
      </c>
    </row>
    <row r="2526" spans="1:19">
      <c r="A2526">
        <v>17</v>
      </c>
      <c r="B2526" t="s">
        <v>569</v>
      </c>
      <c r="C2526" t="s">
        <v>150</v>
      </c>
      <c r="D2526" t="s">
        <v>115</v>
      </c>
      <c r="E2526" t="s">
        <v>570</v>
      </c>
      <c r="F2526" t="s">
        <v>571</v>
      </c>
      <c r="G2526">
        <v>7</v>
      </c>
      <c r="H2526" t="s">
        <v>140</v>
      </c>
      <c r="I2526">
        <v>3</v>
      </c>
      <c r="J2526">
        <v>2</v>
      </c>
      <c r="L2526" s="1015">
        <v>0.66666666666666663</v>
      </c>
      <c r="N2526">
        <v>1</v>
      </c>
      <c r="O2526">
        <v>0</v>
      </c>
      <c r="P2526">
        <v>0</v>
      </c>
      <c r="R2526">
        <v>-1</v>
      </c>
      <c r="S2526">
        <v>-1</v>
      </c>
    </row>
    <row r="2527" spans="1:19">
      <c r="A2527">
        <v>18</v>
      </c>
      <c r="B2527" t="s">
        <v>572</v>
      </c>
      <c r="C2527" t="s">
        <v>150</v>
      </c>
      <c r="D2527" t="s">
        <v>115</v>
      </c>
      <c r="E2527" t="s">
        <v>570</v>
      </c>
      <c r="F2527" t="s">
        <v>573</v>
      </c>
      <c r="G2527">
        <v>7</v>
      </c>
      <c r="H2527" t="s">
        <v>140</v>
      </c>
      <c r="I2527">
        <v>5</v>
      </c>
      <c r="J2527">
        <v>2</v>
      </c>
      <c r="L2527" s="1015">
        <v>0.4</v>
      </c>
      <c r="N2527">
        <v>0</v>
      </c>
      <c r="O2527">
        <v>0</v>
      </c>
      <c r="P2527" t="e">
        <v>#DIV/0!</v>
      </c>
      <c r="R2527">
        <v>-1</v>
      </c>
      <c r="S2527">
        <v>0</v>
      </c>
    </row>
    <row r="2528" spans="1:19">
      <c r="A2528">
        <v>19</v>
      </c>
      <c r="B2528" t="s">
        <v>574</v>
      </c>
      <c r="C2528" t="s">
        <v>150</v>
      </c>
      <c r="D2528" t="s">
        <v>115</v>
      </c>
      <c r="E2528" t="s">
        <v>570</v>
      </c>
      <c r="F2528" t="s">
        <v>575</v>
      </c>
      <c r="G2528">
        <v>7</v>
      </c>
      <c r="H2528" t="s">
        <v>140</v>
      </c>
      <c r="I2528">
        <v>5</v>
      </c>
      <c r="J2528">
        <v>2</v>
      </c>
      <c r="L2528" s="1015">
        <v>0.4</v>
      </c>
      <c r="N2528">
        <v>0</v>
      </c>
      <c r="O2528">
        <v>0</v>
      </c>
      <c r="P2528" t="e">
        <v>#DIV/0!</v>
      </c>
      <c r="R2528">
        <v>-1</v>
      </c>
      <c r="S2528">
        <v>0</v>
      </c>
    </row>
    <row r="2529" spans="1:19">
      <c r="A2529">
        <v>20</v>
      </c>
      <c r="B2529" t="s">
        <v>576</v>
      </c>
      <c r="C2529" t="s">
        <v>150</v>
      </c>
      <c r="D2529" t="s">
        <v>115</v>
      </c>
      <c r="E2529" t="s">
        <v>570</v>
      </c>
      <c r="F2529" t="s">
        <v>577</v>
      </c>
      <c r="G2529">
        <v>7</v>
      </c>
      <c r="H2529" t="s">
        <v>140</v>
      </c>
      <c r="I2529">
        <v>6</v>
      </c>
      <c r="J2529">
        <v>3</v>
      </c>
      <c r="L2529" s="1015">
        <v>0.5</v>
      </c>
      <c r="N2529">
        <v>0</v>
      </c>
      <c r="O2529">
        <v>0</v>
      </c>
      <c r="P2529" t="e">
        <v>#DIV/0!</v>
      </c>
      <c r="R2529">
        <v>-2</v>
      </c>
      <c r="S2529">
        <v>0</v>
      </c>
    </row>
    <row r="2530" spans="1:19">
      <c r="A2530">
        <v>21</v>
      </c>
      <c r="B2530" t="s">
        <v>578</v>
      </c>
      <c r="C2530" t="s">
        <v>150</v>
      </c>
      <c r="D2530" t="s">
        <v>115</v>
      </c>
      <c r="E2530" t="s">
        <v>570</v>
      </c>
      <c r="F2530" t="s">
        <v>579</v>
      </c>
      <c r="G2530">
        <v>7</v>
      </c>
      <c r="H2530" t="s">
        <v>140</v>
      </c>
      <c r="I2530">
        <v>8</v>
      </c>
      <c r="J2530">
        <v>5</v>
      </c>
      <c r="L2530" s="1015">
        <v>0.625</v>
      </c>
      <c r="N2530">
        <v>0</v>
      </c>
      <c r="O2530">
        <v>0</v>
      </c>
      <c r="P2530" t="e">
        <v>#DIV/0!</v>
      </c>
      <c r="R2530">
        <v>-4</v>
      </c>
      <c r="S2530">
        <v>0</v>
      </c>
    </row>
    <row r="2531" spans="1:19">
      <c r="A2531">
        <v>22</v>
      </c>
      <c r="B2531" t="s">
        <v>580</v>
      </c>
      <c r="C2531" t="s">
        <v>150</v>
      </c>
      <c r="D2531" t="s">
        <v>115</v>
      </c>
      <c r="E2531" t="s">
        <v>570</v>
      </c>
      <c r="F2531" t="s">
        <v>581</v>
      </c>
      <c r="G2531">
        <v>7</v>
      </c>
      <c r="H2531" t="s">
        <v>140</v>
      </c>
      <c r="I2531">
        <v>9</v>
      </c>
      <c r="J2531">
        <v>3</v>
      </c>
      <c r="L2531" s="1015">
        <v>0.33333333333333331</v>
      </c>
      <c r="N2531">
        <v>0</v>
      </c>
      <c r="O2531">
        <v>0</v>
      </c>
      <c r="P2531" t="e">
        <v>#DIV/0!</v>
      </c>
      <c r="R2531">
        <v>-1</v>
      </c>
      <c r="S2531">
        <v>0</v>
      </c>
    </row>
    <row r="2532" spans="1:19">
      <c r="A2532">
        <v>23</v>
      </c>
      <c r="B2532" t="s">
        <v>582</v>
      </c>
      <c r="C2532" t="s">
        <v>150</v>
      </c>
      <c r="D2532" t="s">
        <v>115</v>
      </c>
      <c r="E2532" t="s">
        <v>570</v>
      </c>
      <c r="F2532" t="s">
        <v>583</v>
      </c>
      <c r="G2532">
        <v>7</v>
      </c>
      <c r="H2532" t="s">
        <v>140</v>
      </c>
      <c r="I2532">
        <v>5</v>
      </c>
      <c r="J2532">
        <v>3</v>
      </c>
      <c r="L2532" s="1015">
        <v>0.6</v>
      </c>
      <c r="N2532">
        <v>0</v>
      </c>
      <c r="O2532">
        <v>0</v>
      </c>
      <c r="P2532" t="e">
        <v>#DIV/0!</v>
      </c>
      <c r="R2532">
        <v>-1</v>
      </c>
      <c r="S2532">
        <v>0</v>
      </c>
    </row>
    <row r="2533" spans="1:19">
      <c r="A2533">
        <v>24</v>
      </c>
      <c r="B2533" t="s">
        <v>584</v>
      </c>
      <c r="C2533" t="s">
        <v>150</v>
      </c>
      <c r="D2533" t="s">
        <v>115</v>
      </c>
      <c r="E2533" t="s">
        <v>570</v>
      </c>
      <c r="F2533" t="s">
        <v>585</v>
      </c>
      <c r="G2533">
        <v>7</v>
      </c>
      <c r="H2533" t="s">
        <v>140</v>
      </c>
      <c r="I2533">
        <v>3</v>
      </c>
      <c r="J2533">
        <v>2</v>
      </c>
      <c r="L2533" s="1015">
        <v>0.66666666666666663</v>
      </c>
      <c r="N2533">
        <v>0</v>
      </c>
      <c r="O2533">
        <v>0</v>
      </c>
      <c r="P2533" t="e">
        <v>#DIV/0!</v>
      </c>
      <c r="R2533">
        <v>-1</v>
      </c>
      <c r="S2533">
        <v>0</v>
      </c>
    </row>
    <row r="2534" spans="1:19">
      <c r="A2534">
        <v>1</v>
      </c>
      <c r="B2534" t="s">
        <v>533</v>
      </c>
      <c r="C2534" t="s">
        <v>150</v>
      </c>
      <c r="D2534" t="s">
        <v>115</v>
      </c>
      <c r="E2534" t="s">
        <v>534</v>
      </c>
      <c r="F2534" t="s">
        <v>535</v>
      </c>
      <c r="G2534">
        <v>8</v>
      </c>
      <c r="H2534" t="s">
        <v>141</v>
      </c>
      <c r="I2534">
        <v>3</v>
      </c>
      <c r="J2534">
        <v>2</v>
      </c>
      <c r="L2534" s="1015">
        <v>0.66666666666666663</v>
      </c>
      <c r="N2534">
        <v>0</v>
      </c>
      <c r="O2534">
        <v>0</v>
      </c>
      <c r="P2534" t="e">
        <v>#DIV/0!</v>
      </c>
      <c r="R2534">
        <v>-1</v>
      </c>
      <c r="S2534">
        <v>0</v>
      </c>
    </row>
    <row r="2535" spans="1:19">
      <c r="A2535">
        <v>2</v>
      </c>
      <c r="B2535" t="s">
        <v>536</v>
      </c>
      <c r="C2535" t="s">
        <v>150</v>
      </c>
      <c r="D2535" t="s">
        <v>115</v>
      </c>
      <c r="E2535" t="s">
        <v>537</v>
      </c>
      <c r="F2535" t="s">
        <v>538</v>
      </c>
      <c r="G2535">
        <v>8</v>
      </c>
      <c r="H2535" t="s">
        <v>141</v>
      </c>
      <c r="I2535">
        <v>3</v>
      </c>
      <c r="J2535">
        <v>2</v>
      </c>
      <c r="L2535" s="1015">
        <v>0.66666666666666663</v>
      </c>
      <c r="N2535">
        <v>0</v>
      </c>
      <c r="O2535">
        <v>0</v>
      </c>
      <c r="P2535" t="e">
        <v>#DIV/0!</v>
      </c>
      <c r="R2535">
        <v>-2</v>
      </c>
      <c r="S2535">
        <v>0</v>
      </c>
    </row>
    <row r="2536" spans="1:19">
      <c r="A2536">
        <v>3</v>
      </c>
      <c r="B2536" t="s">
        <v>539</v>
      </c>
      <c r="C2536" t="s">
        <v>150</v>
      </c>
      <c r="D2536" t="s">
        <v>115</v>
      </c>
      <c r="E2536" t="s">
        <v>537</v>
      </c>
      <c r="F2536" t="s">
        <v>540</v>
      </c>
      <c r="G2536">
        <v>8</v>
      </c>
      <c r="H2536" t="s">
        <v>141</v>
      </c>
      <c r="I2536">
        <v>3</v>
      </c>
      <c r="J2536">
        <v>2</v>
      </c>
      <c r="L2536" s="1015">
        <v>0.66666666666666663</v>
      </c>
      <c r="N2536">
        <v>0</v>
      </c>
      <c r="O2536">
        <v>0</v>
      </c>
      <c r="P2536" t="e">
        <v>#DIV/0!</v>
      </c>
      <c r="R2536">
        <v>-1</v>
      </c>
      <c r="S2536">
        <v>0</v>
      </c>
    </row>
    <row r="2537" spans="1:19">
      <c r="A2537">
        <v>4</v>
      </c>
      <c r="B2537" t="s">
        <v>541</v>
      </c>
      <c r="C2537" t="s">
        <v>150</v>
      </c>
      <c r="D2537" t="s">
        <v>115</v>
      </c>
      <c r="E2537" t="s">
        <v>534</v>
      </c>
      <c r="F2537" t="s">
        <v>542</v>
      </c>
      <c r="G2537">
        <v>8</v>
      </c>
      <c r="H2537" t="s">
        <v>141</v>
      </c>
      <c r="I2537">
        <v>3</v>
      </c>
      <c r="J2537">
        <v>3</v>
      </c>
      <c r="L2537" s="1015">
        <v>1</v>
      </c>
      <c r="N2537">
        <v>1</v>
      </c>
      <c r="O2537">
        <v>0</v>
      </c>
      <c r="P2537">
        <v>0</v>
      </c>
      <c r="R2537">
        <v>-2</v>
      </c>
      <c r="S2537">
        <v>-1</v>
      </c>
    </row>
    <row r="2538" spans="1:19">
      <c r="A2538">
        <v>5</v>
      </c>
      <c r="B2538" t="s">
        <v>543</v>
      </c>
      <c r="C2538" t="s">
        <v>150</v>
      </c>
      <c r="D2538" t="s">
        <v>115</v>
      </c>
      <c r="E2538" t="s">
        <v>537</v>
      </c>
      <c r="F2538" t="s">
        <v>544</v>
      </c>
      <c r="G2538">
        <v>8</v>
      </c>
      <c r="H2538" t="s">
        <v>141</v>
      </c>
      <c r="I2538">
        <v>3</v>
      </c>
      <c r="J2538">
        <v>2</v>
      </c>
      <c r="L2538" s="1015">
        <v>0.66666666666666663</v>
      </c>
      <c r="N2538">
        <v>0</v>
      </c>
      <c r="O2538">
        <v>0</v>
      </c>
      <c r="P2538" t="e">
        <v>#DIV/0!</v>
      </c>
      <c r="R2538">
        <v>-1</v>
      </c>
      <c r="S2538">
        <v>0</v>
      </c>
    </row>
    <row r="2539" spans="1:19">
      <c r="A2539">
        <v>6</v>
      </c>
      <c r="B2539" t="s">
        <v>545</v>
      </c>
      <c r="C2539" t="s">
        <v>150</v>
      </c>
      <c r="D2539" t="s">
        <v>115</v>
      </c>
      <c r="E2539" t="s">
        <v>537</v>
      </c>
      <c r="F2539" t="s">
        <v>546</v>
      </c>
      <c r="G2539">
        <v>8</v>
      </c>
      <c r="H2539" t="s">
        <v>141</v>
      </c>
      <c r="I2539">
        <v>2</v>
      </c>
      <c r="J2539">
        <v>1</v>
      </c>
      <c r="L2539" s="1015">
        <v>0.5</v>
      </c>
      <c r="N2539">
        <v>0</v>
      </c>
      <c r="O2539">
        <v>0</v>
      </c>
      <c r="P2539" t="e">
        <v>#DIV/0!</v>
      </c>
      <c r="R2539">
        <v>0</v>
      </c>
      <c r="S2539">
        <v>0</v>
      </c>
    </row>
    <row r="2540" spans="1:19">
      <c r="A2540">
        <v>7</v>
      </c>
      <c r="B2540" t="s">
        <v>547</v>
      </c>
      <c r="C2540" t="s">
        <v>150</v>
      </c>
      <c r="D2540" t="s">
        <v>115</v>
      </c>
      <c r="E2540" t="s">
        <v>537</v>
      </c>
      <c r="F2540" t="s">
        <v>548</v>
      </c>
      <c r="G2540">
        <v>8</v>
      </c>
      <c r="H2540" t="s">
        <v>141</v>
      </c>
      <c r="I2540">
        <v>3</v>
      </c>
      <c r="J2540">
        <v>2</v>
      </c>
      <c r="L2540" s="1015">
        <v>0.66666666666666663</v>
      </c>
      <c r="N2540">
        <v>0</v>
      </c>
      <c r="O2540">
        <v>0</v>
      </c>
      <c r="P2540" t="e">
        <v>#DIV/0!</v>
      </c>
      <c r="R2540">
        <v>-2</v>
      </c>
      <c r="S2540">
        <v>0</v>
      </c>
    </row>
    <row r="2541" spans="1:19">
      <c r="A2541">
        <v>8</v>
      </c>
      <c r="B2541" t="s">
        <v>549</v>
      </c>
      <c r="C2541" t="s">
        <v>150</v>
      </c>
      <c r="D2541" t="s">
        <v>115</v>
      </c>
      <c r="E2541" t="s">
        <v>534</v>
      </c>
      <c r="F2541" t="s">
        <v>550</v>
      </c>
      <c r="G2541">
        <v>8</v>
      </c>
      <c r="H2541" t="s">
        <v>141</v>
      </c>
      <c r="I2541">
        <v>3</v>
      </c>
      <c r="J2541">
        <v>2</v>
      </c>
      <c r="L2541" s="1015">
        <v>0.66666666666666663</v>
      </c>
      <c r="N2541">
        <v>0</v>
      </c>
      <c r="O2541">
        <v>0</v>
      </c>
      <c r="P2541" t="e">
        <v>#DIV/0!</v>
      </c>
      <c r="R2541">
        <v>-2</v>
      </c>
      <c r="S2541">
        <v>0</v>
      </c>
    </row>
    <row r="2542" spans="1:19">
      <c r="A2542">
        <v>9</v>
      </c>
      <c r="B2542" t="s">
        <v>551</v>
      </c>
      <c r="C2542" t="s">
        <v>150</v>
      </c>
      <c r="D2542" t="s">
        <v>115</v>
      </c>
      <c r="E2542" t="s">
        <v>534</v>
      </c>
      <c r="F2542" t="s">
        <v>552</v>
      </c>
      <c r="G2542">
        <v>8</v>
      </c>
      <c r="H2542" t="s">
        <v>141</v>
      </c>
      <c r="I2542">
        <v>6</v>
      </c>
      <c r="J2542">
        <v>3</v>
      </c>
      <c r="L2542" s="1015">
        <v>0.5</v>
      </c>
      <c r="N2542">
        <v>1</v>
      </c>
      <c r="O2542">
        <v>0</v>
      </c>
      <c r="P2542">
        <v>0</v>
      </c>
      <c r="R2542">
        <v>-3</v>
      </c>
      <c r="S2542">
        <v>-1</v>
      </c>
    </row>
    <row r="2543" spans="1:19">
      <c r="A2543">
        <v>10</v>
      </c>
      <c r="B2543" t="s">
        <v>553</v>
      </c>
      <c r="C2543" t="s">
        <v>150</v>
      </c>
      <c r="D2543" t="s">
        <v>115</v>
      </c>
      <c r="E2543" t="s">
        <v>534</v>
      </c>
      <c r="F2543" t="s">
        <v>554</v>
      </c>
      <c r="G2543">
        <v>8</v>
      </c>
      <c r="H2543" t="s">
        <v>141</v>
      </c>
      <c r="I2543">
        <v>5</v>
      </c>
      <c r="J2543">
        <v>3</v>
      </c>
      <c r="L2543" s="1015">
        <v>0.6</v>
      </c>
      <c r="N2543">
        <v>1</v>
      </c>
      <c r="O2543">
        <v>0</v>
      </c>
      <c r="P2543">
        <v>0</v>
      </c>
      <c r="R2543">
        <v>-3</v>
      </c>
      <c r="S2543">
        <v>-1</v>
      </c>
    </row>
    <row r="2544" spans="1:19">
      <c r="A2544">
        <v>11</v>
      </c>
      <c r="B2544" t="s">
        <v>555</v>
      </c>
      <c r="C2544" t="s">
        <v>150</v>
      </c>
      <c r="D2544" t="s">
        <v>115</v>
      </c>
      <c r="E2544" t="s">
        <v>556</v>
      </c>
      <c r="F2544" t="s">
        <v>557</v>
      </c>
      <c r="G2544">
        <v>8</v>
      </c>
      <c r="H2544" t="s">
        <v>141</v>
      </c>
      <c r="I2544">
        <v>4</v>
      </c>
      <c r="J2544">
        <v>2</v>
      </c>
      <c r="L2544" s="1015">
        <v>0.5</v>
      </c>
      <c r="N2544">
        <v>0</v>
      </c>
      <c r="O2544">
        <v>0</v>
      </c>
      <c r="P2544" t="e">
        <v>#DIV/0!</v>
      </c>
      <c r="R2544">
        <v>-1</v>
      </c>
      <c r="S2544">
        <v>0</v>
      </c>
    </row>
    <row r="2545" spans="1:19">
      <c r="A2545">
        <v>12</v>
      </c>
      <c r="B2545" t="s">
        <v>558</v>
      </c>
      <c r="C2545" t="s">
        <v>150</v>
      </c>
      <c r="D2545" t="s">
        <v>115</v>
      </c>
      <c r="E2545" t="s">
        <v>556</v>
      </c>
      <c r="F2545" t="s">
        <v>559</v>
      </c>
      <c r="G2545">
        <v>8</v>
      </c>
      <c r="H2545" t="s">
        <v>141</v>
      </c>
      <c r="I2545">
        <v>4</v>
      </c>
      <c r="J2545">
        <v>2</v>
      </c>
      <c r="L2545" s="1015">
        <v>0.5</v>
      </c>
      <c r="N2545">
        <v>0</v>
      </c>
      <c r="O2545">
        <v>0</v>
      </c>
      <c r="P2545" t="e">
        <v>#DIV/0!</v>
      </c>
      <c r="R2545">
        <v>-1</v>
      </c>
      <c r="S2545">
        <v>0</v>
      </c>
    </row>
    <row r="2546" spans="1:19">
      <c r="A2546">
        <v>13</v>
      </c>
      <c r="B2546" t="s">
        <v>560</v>
      </c>
      <c r="C2546" t="s">
        <v>150</v>
      </c>
      <c r="D2546" t="s">
        <v>115</v>
      </c>
      <c r="E2546" t="s">
        <v>556</v>
      </c>
      <c r="F2546" t="s">
        <v>561</v>
      </c>
      <c r="G2546">
        <v>8</v>
      </c>
      <c r="H2546" t="s">
        <v>141</v>
      </c>
      <c r="I2546">
        <v>4</v>
      </c>
      <c r="J2546">
        <v>2</v>
      </c>
      <c r="L2546" s="1015">
        <v>0.5</v>
      </c>
      <c r="N2546">
        <v>0</v>
      </c>
      <c r="O2546">
        <v>0</v>
      </c>
      <c r="P2546" t="e">
        <v>#DIV/0!</v>
      </c>
      <c r="R2546">
        <v>-1</v>
      </c>
      <c r="S2546">
        <v>0</v>
      </c>
    </row>
    <row r="2547" spans="1:19">
      <c r="A2547">
        <v>14</v>
      </c>
      <c r="B2547" t="s">
        <v>562</v>
      </c>
      <c r="C2547" t="s">
        <v>150</v>
      </c>
      <c r="D2547" t="s">
        <v>115</v>
      </c>
      <c r="E2547" t="s">
        <v>556</v>
      </c>
      <c r="F2547" t="s">
        <v>563</v>
      </c>
      <c r="G2547">
        <v>8</v>
      </c>
      <c r="H2547" t="s">
        <v>141</v>
      </c>
      <c r="I2547">
        <v>5</v>
      </c>
      <c r="J2547">
        <v>2</v>
      </c>
      <c r="L2547" s="1015">
        <v>0.4</v>
      </c>
      <c r="N2547">
        <v>0</v>
      </c>
      <c r="O2547">
        <v>0</v>
      </c>
      <c r="P2547" t="e">
        <v>#DIV/0!</v>
      </c>
      <c r="R2547">
        <v>-1</v>
      </c>
      <c r="S2547">
        <v>0</v>
      </c>
    </row>
    <row r="2548" spans="1:19">
      <c r="A2548">
        <v>15</v>
      </c>
      <c r="B2548" t="s">
        <v>564</v>
      </c>
      <c r="C2548" t="s">
        <v>150</v>
      </c>
      <c r="D2548" t="s">
        <v>115</v>
      </c>
      <c r="E2548" t="s">
        <v>534</v>
      </c>
      <c r="F2548" t="s">
        <v>565</v>
      </c>
      <c r="G2548">
        <v>8</v>
      </c>
      <c r="H2548" t="s">
        <v>141</v>
      </c>
      <c r="I2548">
        <v>4</v>
      </c>
      <c r="J2548">
        <v>3</v>
      </c>
      <c r="L2548" s="1015">
        <v>0.75</v>
      </c>
      <c r="N2548">
        <v>1</v>
      </c>
      <c r="O2548">
        <v>0</v>
      </c>
      <c r="P2548">
        <v>0</v>
      </c>
      <c r="R2548">
        <v>-3</v>
      </c>
      <c r="S2548">
        <v>-1</v>
      </c>
    </row>
    <row r="2549" spans="1:19">
      <c r="A2549">
        <v>16</v>
      </c>
      <c r="B2549" t="s">
        <v>566</v>
      </c>
      <c r="C2549" t="s">
        <v>150</v>
      </c>
      <c r="D2549" t="s">
        <v>115</v>
      </c>
      <c r="E2549" t="s">
        <v>567</v>
      </c>
      <c r="F2549" t="s">
        <v>568</v>
      </c>
      <c r="G2549">
        <v>8</v>
      </c>
      <c r="H2549" t="s">
        <v>141</v>
      </c>
      <c r="I2549">
        <v>3</v>
      </c>
      <c r="J2549">
        <v>2</v>
      </c>
      <c r="L2549" s="1015">
        <v>0.66666666666666663</v>
      </c>
      <c r="N2549">
        <v>0</v>
      </c>
      <c r="O2549">
        <v>0</v>
      </c>
      <c r="P2549" t="e">
        <v>#DIV/0!</v>
      </c>
      <c r="R2549">
        <v>-1</v>
      </c>
      <c r="S2549">
        <v>0</v>
      </c>
    </row>
    <row r="2550" spans="1:19">
      <c r="A2550">
        <v>17</v>
      </c>
      <c r="B2550" t="s">
        <v>569</v>
      </c>
      <c r="C2550" t="s">
        <v>150</v>
      </c>
      <c r="D2550" t="s">
        <v>115</v>
      </c>
      <c r="E2550" t="s">
        <v>570</v>
      </c>
      <c r="F2550" t="s">
        <v>571</v>
      </c>
      <c r="G2550">
        <v>8</v>
      </c>
      <c r="H2550" t="s">
        <v>141</v>
      </c>
      <c r="I2550">
        <v>3</v>
      </c>
      <c r="J2550">
        <v>2</v>
      </c>
      <c r="L2550" s="1015">
        <v>0.66666666666666663</v>
      </c>
      <c r="N2550">
        <v>0</v>
      </c>
      <c r="O2550">
        <v>0</v>
      </c>
      <c r="P2550" t="e">
        <v>#DIV/0!</v>
      </c>
      <c r="R2550">
        <v>-1</v>
      </c>
      <c r="S2550">
        <v>0</v>
      </c>
    </row>
    <row r="2551" spans="1:19">
      <c r="A2551">
        <v>18</v>
      </c>
      <c r="B2551" t="s">
        <v>572</v>
      </c>
      <c r="C2551" t="s">
        <v>150</v>
      </c>
      <c r="D2551" t="s">
        <v>115</v>
      </c>
      <c r="E2551" t="s">
        <v>570</v>
      </c>
      <c r="F2551" t="s">
        <v>573</v>
      </c>
      <c r="G2551">
        <v>8</v>
      </c>
      <c r="H2551" t="s">
        <v>141</v>
      </c>
      <c r="I2551">
        <v>5</v>
      </c>
      <c r="J2551">
        <v>3</v>
      </c>
      <c r="L2551" s="1015">
        <v>0.6</v>
      </c>
      <c r="N2551">
        <v>1</v>
      </c>
      <c r="O2551">
        <v>0</v>
      </c>
      <c r="P2551">
        <v>0</v>
      </c>
      <c r="R2551">
        <v>-2</v>
      </c>
      <c r="S2551">
        <v>-1</v>
      </c>
    </row>
    <row r="2552" spans="1:19">
      <c r="A2552">
        <v>19</v>
      </c>
      <c r="B2552" t="s">
        <v>574</v>
      </c>
      <c r="C2552" t="s">
        <v>150</v>
      </c>
      <c r="D2552" t="s">
        <v>115</v>
      </c>
      <c r="E2552" t="s">
        <v>570</v>
      </c>
      <c r="F2552" t="s">
        <v>575</v>
      </c>
      <c r="G2552">
        <v>8</v>
      </c>
      <c r="H2552" t="s">
        <v>141</v>
      </c>
      <c r="I2552">
        <v>5</v>
      </c>
      <c r="J2552">
        <v>3</v>
      </c>
      <c r="L2552" s="1015">
        <v>0.6</v>
      </c>
      <c r="N2552">
        <v>1</v>
      </c>
      <c r="O2552">
        <v>0</v>
      </c>
      <c r="P2552">
        <v>0</v>
      </c>
      <c r="R2552">
        <v>-2</v>
      </c>
      <c r="S2552">
        <v>-1</v>
      </c>
    </row>
    <row r="2553" spans="1:19">
      <c r="A2553">
        <v>20</v>
      </c>
      <c r="B2553" t="s">
        <v>576</v>
      </c>
      <c r="C2553" t="s">
        <v>150</v>
      </c>
      <c r="D2553" t="s">
        <v>115</v>
      </c>
      <c r="E2553" t="s">
        <v>570</v>
      </c>
      <c r="F2553" t="s">
        <v>577</v>
      </c>
      <c r="G2553">
        <v>8</v>
      </c>
      <c r="H2553" t="s">
        <v>141</v>
      </c>
      <c r="I2553">
        <v>6</v>
      </c>
      <c r="J2553">
        <v>3</v>
      </c>
      <c r="L2553" s="1015">
        <v>0.5</v>
      </c>
      <c r="N2553">
        <v>0</v>
      </c>
      <c r="O2553">
        <v>0</v>
      </c>
      <c r="P2553" t="e">
        <v>#DIV/0!</v>
      </c>
      <c r="R2553">
        <v>-2</v>
      </c>
      <c r="S2553">
        <v>0</v>
      </c>
    </row>
    <row r="2554" spans="1:19">
      <c r="A2554">
        <v>21</v>
      </c>
      <c r="B2554" t="s">
        <v>578</v>
      </c>
      <c r="C2554" t="s">
        <v>150</v>
      </c>
      <c r="D2554" t="s">
        <v>115</v>
      </c>
      <c r="E2554" t="s">
        <v>570</v>
      </c>
      <c r="F2554" t="s">
        <v>579</v>
      </c>
      <c r="G2554">
        <v>8</v>
      </c>
      <c r="H2554" t="s">
        <v>141</v>
      </c>
      <c r="I2554">
        <v>8</v>
      </c>
      <c r="J2554">
        <v>6</v>
      </c>
      <c r="L2554" s="1015">
        <v>0.75</v>
      </c>
      <c r="N2554">
        <v>1</v>
      </c>
      <c r="O2554">
        <v>0</v>
      </c>
      <c r="P2554">
        <v>0</v>
      </c>
      <c r="R2554">
        <v>-5</v>
      </c>
      <c r="S2554">
        <v>-1</v>
      </c>
    </row>
    <row r="2555" spans="1:19">
      <c r="A2555">
        <v>22</v>
      </c>
      <c r="B2555" t="s">
        <v>580</v>
      </c>
      <c r="C2555" t="s">
        <v>150</v>
      </c>
      <c r="D2555" t="s">
        <v>115</v>
      </c>
      <c r="E2555" t="s">
        <v>570</v>
      </c>
      <c r="F2555" t="s">
        <v>581</v>
      </c>
      <c r="G2555">
        <v>8</v>
      </c>
      <c r="H2555" t="s">
        <v>141</v>
      </c>
      <c r="I2555">
        <v>9</v>
      </c>
      <c r="J2555">
        <v>3</v>
      </c>
      <c r="L2555" s="1015">
        <v>0.33333333333333331</v>
      </c>
      <c r="N2555">
        <v>0</v>
      </c>
      <c r="O2555">
        <v>0</v>
      </c>
      <c r="P2555" t="e">
        <v>#DIV/0!</v>
      </c>
      <c r="R2555">
        <v>-1</v>
      </c>
      <c r="S2555">
        <v>0</v>
      </c>
    </row>
    <row r="2556" spans="1:19">
      <c r="A2556">
        <v>23</v>
      </c>
      <c r="B2556" t="s">
        <v>582</v>
      </c>
      <c r="C2556" t="s">
        <v>150</v>
      </c>
      <c r="D2556" t="s">
        <v>115</v>
      </c>
      <c r="E2556" t="s">
        <v>570</v>
      </c>
      <c r="F2556" t="s">
        <v>583</v>
      </c>
      <c r="G2556">
        <v>8</v>
      </c>
      <c r="H2556" t="s">
        <v>141</v>
      </c>
      <c r="I2556">
        <v>5</v>
      </c>
      <c r="J2556">
        <v>3</v>
      </c>
      <c r="L2556" s="1015">
        <v>0.6</v>
      </c>
      <c r="N2556">
        <v>0</v>
      </c>
      <c r="O2556">
        <v>0</v>
      </c>
      <c r="P2556" t="e">
        <v>#DIV/0!</v>
      </c>
      <c r="R2556">
        <v>-1</v>
      </c>
      <c r="S2556">
        <v>0</v>
      </c>
    </row>
    <row r="2557" spans="1:19">
      <c r="A2557">
        <v>24</v>
      </c>
      <c r="B2557" t="s">
        <v>584</v>
      </c>
      <c r="C2557" t="s">
        <v>150</v>
      </c>
      <c r="D2557" t="s">
        <v>115</v>
      </c>
      <c r="E2557" t="s">
        <v>570</v>
      </c>
      <c r="F2557" t="s">
        <v>585</v>
      </c>
      <c r="G2557">
        <v>8</v>
      </c>
      <c r="H2557" t="s">
        <v>141</v>
      </c>
      <c r="I2557">
        <v>3</v>
      </c>
      <c r="J2557">
        <v>2</v>
      </c>
      <c r="L2557" s="1015">
        <v>0.66666666666666663</v>
      </c>
      <c r="N2557">
        <v>0</v>
      </c>
      <c r="O2557">
        <v>0</v>
      </c>
      <c r="P2557" t="e">
        <v>#DIV/0!</v>
      </c>
      <c r="R2557">
        <v>-1</v>
      </c>
      <c r="S2557">
        <v>0</v>
      </c>
    </row>
    <row r="2558" spans="1:19">
      <c r="A2558">
        <v>1</v>
      </c>
      <c r="B2558" t="s">
        <v>533</v>
      </c>
      <c r="C2558" t="s">
        <v>150</v>
      </c>
      <c r="D2558" t="s">
        <v>115</v>
      </c>
      <c r="E2558" t="s">
        <v>534</v>
      </c>
      <c r="F2558" t="s">
        <v>535</v>
      </c>
      <c r="G2558">
        <v>9</v>
      </c>
      <c r="H2558" t="s">
        <v>142</v>
      </c>
      <c r="I2558">
        <v>3</v>
      </c>
      <c r="J2558">
        <v>2</v>
      </c>
      <c r="L2558" s="1015">
        <v>0.66666666666666663</v>
      </c>
      <c r="N2558">
        <v>0</v>
      </c>
      <c r="O2558">
        <v>0</v>
      </c>
      <c r="P2558" t="e">
        <v>#DIV/0!</v>
      </c>
      <c r="R2558">
        <v>-1</v>
      </c>
      <c r="S2558">
        <v>0</v>
      </c>
    </row>
    <row r="2559" spans="1:19">
      <c r="A2559">
        <v>2</v>
      </c>
      <c r="B2559" t="s">
        <v>536</v>
      </c>
      <c r="C2559" t="s">
        <v>150</v>
      </c>
      <c r="D2559" t="s">
        <v>115</v>
      </c>
      <c r="E2559" t="s">
        <v>537</v>
      </c>
      <c r="F2559" t="s">
        <v>538</v>
      </c>
      <c r="G2559">
        <v>9</v>
      </c>
      <c r="H2559" t="s">
        <v>142</v>
      </c>
      <c r="I2559">
        <v>3</v>
      </c>
      <c r="J2559">
        <v>2</v>
      </c>
      <c r="L2559" s="1015">
        <v>0.66666666666666663</v>
      </c>
      <c r="N2559">
        <v>0</v>
      </c>
      <c r="O2559">
        <v>0</v>
      </c>
      <c r="P2559" t="e">
        <v>#DIV/0!</v>
      </c>
      <c r="R2559">
        <v>-2</v>
      </c>
      <c r="S2559">
        <v>0</v>
      </c>
    </row>
    <row r="2560" spans="1:19">
      <c r="A2560">
        <v>3</v>
      </c>
      <c r="B2560" t="s">
        <v>539</v>
      </c>
      <c r="C2560" t="s">
        <v>150</v>
      </c>
      <c r="D2560" t="s">
        <v>115</v>
      </c>
      <c r="E2560" t="s">
        <v>537</v>
      </c>
      <c r="F2560" t="s">
        <v>540</v>
      </c>
      <c r="G2560">
        <v>9</v>
      </c>
      <c r="H2560" t="s">
        <v>142</v>
      </c>
      <c r="I2560">
        <v>3</v>
      </c>
      <c r="J2560">
        <v>2</v>
      </c>
      <c r="L2560" s="1015">
        <v>0.66666666666666663</v>
      </c>
      <c r="N2560">
        <v>0</v>
      </c>
      <c r="O2560">
        <v>0</v>
      </c>
      <c r="P2560" t="e">
        <v>#DIV/0!</v>
      </c>
      <c r="R2560">
        <v>-1</v>
      </c>
      <c r="S2560">
        <v>0</v>
      </c>
    </row>
    <row r="2561" spans="1:19">
      <c r="A2561">
        <v>4</v>
      </c>
      <c r="B2561" t="s">
        <v>541</v>
      </c>
      <c r="C2561" t="s">
        <v>150</v>
      </c>
      <c r="D2561" t="s">
        <v>115</v>
      </c>
      <c r="E2561" t="s">
        <v>534</v>
      </c>
      <c r="F2561" t="s">
        <v>542</v>
      </c>
      <c r="G2561">
        <v>9</v>
      </c>
      <c r="H2561" t="s">
        <v>142</v>
      </c>
      <c r="I2561">
        <v>3</v>
      </c>
      <c r="J2561">
        <v>3</v>
      </c>
      <c r="L2561" s="1015">
        <v>1</v>
      </c>
      <c r="N2561">
        <v>0</v>
      </c>
      <c r="O2561">
        <v>0</v>
      </c>
      <c r="P2561" t="e">
        <v>#DIV/0!</v>
      </c>
      <c r="R2561">
        <v>-2</v>
      </c>
      <c r="S2561">
        <v>0</v>
      </c>
    </row>
    <row r="2562" spans="1:19">
      <c r="A2562">
        <v>5</v>
      </c>
      <c r="B2562" t="s">
        <v>543</v>
      </c>
      <c r="C2562" t="s">
        <v>150</v>
      </c>
      <c r="D2562" t="s">
        <v>115</v>
      </c>
      <c r="E2562" t="s">
        <v>537</v>
      </c>
      <c r="F2562" t="s">
        <v>544</v>
      </c>
      <c r="G2562">
        <v>9</v>
      </c>
      <c r="H2562" t="s">
        <v>142</v>
      </c>
      <c r="I2562">
        <v>3</v>
      </c>
      <c r="J2562">
        <v>2</v>
      </c>
      <c r="L2562" s="1015">
        <v>0.66666666666666663</v>
      </c>
      <c r="N2562">
        <v>0</v>
      </c>
      <c r="O2562">
        <v>0</v>
      </c>
      <c r="P2562" t="e">
        <v>#DIV/0!</v>
      </c>
      <c r="R2562">
        <v>-1</v>
      </c>
      <c r="S2562">
        <v>0</v>
      </c>
    </row>
    <row r="2563" spans="1:19">
      <c r="A2563">
        <v>6</v>
      </c>
      <c r="B2563" t="s">
        <v>545</v>
      </c>
      <c r="C2563" t="s">
        <v>150</v>
      </c>
      <c r="D2563" t="s">
        <v>115</v>
      </c>
      <c r="E2563" t="s">
        <v>537</v>
      </c>
      <c r="F2563" t="s">
        <v>546</v>
      </c>
      <c r="G2563">
        <v>9</v>
      </c>
      <c r="H2563" t="s">
        <v>142</v>
      </c>
      <c r="I2563">
        <v>2</v>
      </c>
      <c r="J2563">
        <v>1</v>
      </c>
      <c r="L2563" s="1015">
        <v>0.5</v>
      </c>
      <c r="N2563">
        <v>0</v>
      </c>
      <c r="O2563">
        <v>0</v>
      </c>
      <c r="P2563" t="e">
        <v>#DIV/0!</v>
      </c>
      <c r="R2563">
        <v>0</v>
      </c>
      <c r="S2563">
        <v>0</v>
      </c>
    </row>
    <row r="2564" spans="1:19">
      <c r="A2564">
        <v>7</v>
      </c>
      <c r="B2564" t="s">
        <v>547</v>
      </c>
      <c r="C2564" t="s">
        <v>150</v>
      </c>
      <c r="D2564" t="s">
        <v>115</v>
      </c>
      <c r="E2564" t="s">
        <v>537</v>
      </c>
      <c r="F2564" t="s">
        <v>548</v>
      </c>
      <c r="G2564">
        <v>9</v>
      </c>
      <c r="H2564" t="s">
        <v>142</v>
      </c>
      <c r="I2564">
        <v>3</v>
      </c>
      <c r="J2564">
        <v>2</v>
      </c>
      <c r="L2564" s="1015">
        <v>0.66666666666666663</v>
      </c>
      <c r="N2564">
        <v>0</v>
      </c>
      <c r="O2564">
        <v>0</v>
      </c>
      <c r="P2564" t="e">
        <v>#DIV/0!</v>
      </c>
      <c r="R2564">
        <v>-2</v>
      </c>
      <c r="S2564">
        <v>0</v>
      </c>
    </row>
    <row r="2565" spans="1:19">
      <c r="A2565">
        <v>8</v>
      </c>
      <c r="B2565" t="s">
        <v>549</v>
      </c>
      <c r="C2565" t="s">
        <v>150</v>
      </c>
      <c r="D2565" t="s">
        <v>115</v>
      </c>
      <c r="E2565" t="s">
        <v>534</v>
      </c>
      <c r="F2565" t="s">
        <v>550</v>
      </c>
      <c r="G2565">
        <v>9</v>
      </c>
      <c r="H2565" t="s">
        <v>142</v>
      </c>
      <c r="I2565">
        <v>3</v>
      </c>
      <c r="J2565">
        <v>2</v>
      </c>
      <c r="L2565" s="1015">
        <v>0.66666666666666663</v>
      </c>
      <c r="N2565">
        <v>0</v>
      </c>
      <c r="O2565">
        <v>0</v>
      </c>
      <c r="P2565" t="e">
        <v>#DIV/0!</v>
      </c>
      <c r="R2565">
        <v>-2</v>
      </c>
      <c r="S2565">
        <v>0</v>
      </c>
    </row>
    <row r="2566" spans="1:19">
      <c r="A2566">
        <v>9</v>
      </c>
      <c r="B2566" t="s">
        <v>551</v>
      </c>
      <c r="C2566" t="s">
        <v>150</v>
      </c>
      <c r="D2566" t="s">
        <v>115</v>
      </c>
      <c r="E2566" t="s">
        <v>534</v>
      </c>
      <c r="F2566" t="s">
        <v>552</v>
      </c>
      <c r="G2566">
        <v>9</v>
      </c>
      <c r="H2566" t="s">
        <v>142</v>
      </c>
      <c r="I2566">
        <v>6</v>
      </c>
      <c r="J2566">
        <v>3</v>
      </c>
      <c r="L2566" s="1015">
        <v>0.5</v>
      </c>
      <c r="N2566">
        <v>0</v>
      </c>
      <c r="O2566">
        <v>0</v>
      </c>
      <c r="P2566" t="e">
        <v>#DIV/0!</v>
      </c>
      <c r="R2566">
        <v>-3</v>
      </c>
      <c r="S2566">
        <v>0</v>
      </c>
    </row>
    <row r="2567" spans="1:19">
      <c r="A2567">
        <v>10</v>
      </c>
      <c r="B2567" t="s">
        <v>553</v>
      </c>
      <c r="C2567" t="s">
        <v>150</v>
      </c>
      <c r="D2567" t="s">
        <v>115</v>
      </c>
      <c r="E2567" t="s">
        <v>534</v>
      </c>
      <c r="F2567" t="s">
        <v>554</v>
      </c>
      <c r="G2567">
        <v>9</v>
      </c>
      <c r="H2567" t="s">
        <v>142</v>
      </c>
      <c r="I2567">
        <v>5</v>
      </c>
      <c r="J2567">
        <v>4</v>
      </c>
      <c r="L2567" s="1015">
        <v>0.8</v>
      </c>
      <c r="N2567">
        <v>1</v>
      </c>
      <c r="O2567">
        <v>0</v>
      </c>
      <c r="P2567">
        <v>0</v>
      </c>
      <c r="R2567">
        <v>-4</v>
      </c>
      <c r="S2567">
        <v>-1</v>
      </c>
    </row>
    <row r="2568" spans="1:19">
      <c r="A2568">
        <v>11</v>
      </c>
      <c r="B2568" t="s">
        <v>555</v>
      </c>
      <c r="C2568" t="s">
        <v>150</v>
      </c>
      <c r="D2568" t="s">
        <v>115</v>
      </c>
      <c r="E2568" t="s">
        <v>556</v>
      </c>
      <c r="F2568" t="s">
        <v>557</v>
      </c>
      <c r="G2568">
        <v>9</v>
      </c>
      <c r="H2568" t="s">
        <v>142</v>
      </c>
      <c r="I2568">
        <v>4</v>
      </c>
      <c r="J2568">
        <v>3</v>
      </c>
      <c r="L2568" s="1015">
        <v>0.75</v>
      </c>
      <c r="N2568">
        <v>1</v>
      </c>
      <c r="O2568">
        <v>0</v>
      </c>
      <c r="P2568">
        <v>0</v>
      </c>
      <c r="R2568">
        <v>-2</v>
      </c>
      <c r="S2568">
        <v>-1</v>
      </c>
    </row>
    <row r="2569" spans="1:19">
      <c r="A2569">
        <v>12</v>
      </c>
      <c r="B2569" t="s">
        <v>558</v>
      </c>
      <c r="C2569" t="s">
        <v>150</v>
      </c>
      <c r="D2569" t="s">
        <v>115</v>
      </c>
      <c r="E2569" t="s">
        <v>556</v>
      </c>
      <c r="F2569" t="s">
        <v>559</v>
      </c>
      <c r="G2569">
        <v>9</v>
      </c>
      <c r="H2569" t="s">
        <v>142</v>
      </c>
      <c r="I2569">
        <v>4</v>
      </c>
      <c r="J2569">
        <v>3</v>
      </c>
      <c r="L2569" s="1015">
        <v>0.75</v>
      </c>
      <c r="N2569">
        <v>1</v>
      </c>
      <c r="O2569">
        <v>0</v>
      </c>
      <c r="P2569">
        <v>0</v>
      </c>
      <c r="R2569">
        <v>-2</v>
      </c>
      <c r="S2569">
        <v>-1</v>
      </c>
    </row>
    <row r="2570" spans="1:19">
      <c r="A2570">
        <v>13</v>
      </c>
      <c r="B2570" t="s">
        <v>560</v>
      </c>
      <c r="C2570" t="s">
        <v>150</v>
      </c>
      <c r="D2570" t="s">
        <v>115</v>
      </c>
      <c r="E2570" t="s">
        <v>556</v>
      </c>
      <c r="F2570" t="s">
        <v>561</v>
      </c>
      <c r="G2570">
        <v>9</v>
      </c>
      <c r="H2570" t="s">
        <v>142</v>
      </c>
      <c r="I2570">
        <v>4</v>
      </c>
      <c r="J2570">
        <v>3</v>
      </c>
      <c r="L2570" s="1015">
        <v>0.75</v>
      </c>
      <c r="N2570">
        <v>1</v>
      </c>
      <c r="O2570">
        <v>0</v>
      </c>
      <c r="P2570">
        <v>0</v>
      </c>
      <c r="R2570">
        <v>-2</v>
      </c>
      <c r="S2570">
        <v>-1</v>
      </c>
    </row>
    <row r="2571" spans="1:19">
      <c r="A2571">
        <v>14</v>
      </c>
      <c r="B2571" t="s">
        <v>562</v>
      </c>
      <c r="C2571" t="s">
        <v>150</v>
      </c>
      <c r="D2571" t="s">
        <v>115</v>
      </c>
      <c r="E2571" t="s">
        <v>556</v>
      </c>
      <c r="F2571" t="s">
        <v>563</v>
      </c>
      <c r="G2571">
        <v>9</v>
      </c>
      <c r="H2571" t="s">
        <v>142</v>
      </c>
      <c r="I2571">
        <v>5</v>
      </c>
      <c r="J2571">
        <v>3</v>
      </c>
      <c r="L2571" s="1015">
        <v>0.6</v>
      </c>
      <c r="N2571">
        <v>1</v>
      </c>
      <c r="O2571">
        <v>0</v>
      </c>
      <c r="P2571">
        <v>0</v>
      </c>
      <c r="R2571">
        <v>-2</v>
      </c>
      <c r="S2571">
        <v>-1</v>
      </c>
    </row>
    <row r="2572" spans="1:19">
      <c r="A2572">
        <v>15</v>
      </c>
      <c r="B2572" t="s">
        <v>564</v>
      </c>
      <c r="C2572" t="s">
        <v>150</v>
      </c>
      <c r="D2572" t="s">
        <v>115</v>
      </c>
      <c r="E2572" t="s">
        <v>534</v>
      </c>
      <c r="F2572" t="s">
        <v>565</v>
      </c>
      <c r="G2572">
        <v>9</v>
      </c>
      <c r="H2572" t="s">
        <v>142</v>
      </c>
      <c r="I2572">
        <v>4</v>
      </c>
      <c r="J2572">
        <v>3</v>
      </c>
      <c r="L2572" s="1015">
        <v>0.75</v>
      </c>
      <c r="N2572">
        <v>0</v>
      </c>
      <c r="O2572">
        <v>0</v>
      </c>
      <c r="P2572" t="e">
        <v>#DIV/0!</v>
      </c>
      <c r="R2572">
        <v>-3</v>
      </c>
      <c r="S2572">
        <v>0</v>
      </c>
    </row>
    <row r="2573" spans="1:19">
      <c r="A2573">
        <v>16</v>
      </c>
      <c r="B2573" t="s">
        <v>566</v>
      </c>
      <c r="C2573" t="s">
        <v>150</v>
      </c>
      <c r="D2573" t="s">
        <v>115</v>
      </c>
      <c r="E2573" t="s">
        <v>567</v>
      </c>
      <c r="F2573" t="s">
        <v>568</v>
      </c>
      <c r="G2573">
        <v>9</v>
      </c>
      <c r="H2573" t="s">
        <v>142</v>
      </c>
      <c r="I2573">
        <v>3</v>
      </c>
      <c r="J2573">
        <v>2</v>
      </c>
      <c r="L2573" s="1015">
        <v>0.66666666666666663</v>
      </c>
      <c r="N2573">
        <v>0</v>
      </c>
      <c r="O2573">
        <v>0</v>
      </c>
      <c r="P2573" t="e">
        <v>#DIV/0!</v>
      </c>
      <c r="R2573">
        <v>-1</v>
      </c>
      <c r="S2573">
        <v>0</v>
      </c>
    </row>
    <row r="2574" spans="1:19">
      <c r="A2574">
        <v>17</v>
      </c>
      <c r="B2574" t="s">
        <v>569</v>
      </c>
      <c r="C2574" t="s">
        <v>150</v>
      </c>
      <c r="D2574" t="s">
        <v>115</v>
      </c>
      <c r="E2574" t="s">
        <v>570</v>
      </c>
      <c r="F2574" t="s">
        <v>571</v>
      </c>
      <c r="G2574">
        <v>9</v>
      </c>
      <c r="H2574" t="s">
        <v>142</v>
      </c>
      <c r="I2574">
        <v>3</v>
      </c>
      <c r="J2574">
        <v>2</v>
      </c>
      <c r="L2574" s="1015">
        <v>0.66666666666666663</v>
      </c>
      <c r="N2574">
        <v>0</v>
      </c>
      <c r="O2574">
        <v>0</v>
      </c>
      <c r="P2574" t="e">
        <v>#DIV/0!</v>
      </c>
      <c r="R2574">
        <v>-1</v>
      </c>
      <c r="S2574">
        <v>0</v>
      </c>
    </row>
    <row r="2575" spans="1:19">
      <c r="A2575">
        <v>18</v>
      </c>
      <c r="B2575" t="s">
        <v>572</v>
      </c>
      <c r="C2575" t="s">
        <v>150</v>
      </c>
      <c r="D2575" t="s">
        <v>115</v>
      </c>
      <c r="E2575" t="s">
        <v>570</v>
      </c>
      <c r="F2575" t="s">
        <v>573</v>
      </c>
      <c r="G2575">
        <v>9</v>
      </c>
      <c r="H2575" t="s">
        <v>142</v>
      </c>
      <c r="I2575">
        <v>5</v>
      </c>
      <c r="J2575">
        <v>4</v>
      </c>
      <c r="L2575" s="1015">
        <v>0.8</v>
      </c>
      <c r="N2575">
        <v>1</v>
      </c>
      <c r="O2575">
        <v>0</v>
      </c>
      <c r="P2575">
        <v>0</v>
      </c>
      <c r="R2575">
        <v>-3</v>
      </c>
      <c r="S2575">
        <v>-1</v>
      </c>
    </row>
    <row r="2576" spans="1:19">
      <c r="A2576">
        <v>19</v>
      </c>
      <c r="B2576" t="s">
        <v>574</v>
      </c>
      <c r="C2576" t="s">
        <v>150</v>
      </c>
      <c r="D2576" t="s">
        <v>115</v>
      </c>
      <c r="E2576" t="s">
        <v>570</v>
      </c>
      <c r="F2576" t="s">
        <v>575</v>
      </c>
      <c r="G2576">
        <v>9</v>
      </c>
      <c r="H2576" t="s">
        <v>142</v>
      </c>
      <c r="I2576">
        <v>5</v>
      </c>
      <c r="J2576">
        <v>4</v>
      </c>
      <c r="L2576" s="1015">
        <v>0.8</v>
      </c>
      <c r="N2576">
        <v>1</v>
      </c>
      <c r="O2576">
        <v>0</v>
      </c>
      <c r="P2576">
        <v>0</v>
      </c>
      <c r="R2576">
        <v>-3</v>
      </c>
      <c r="S2576">
        <v>-1</v>
      </c>
    </row>
    <row r="2577" spans="1:19">
      <c r="A2577">
        <v>20</v>
      </c>
      <c r="B2577" t="s">
        <v>576</v>
      </c>
      <c r="C2577" t="s">
        <v>150</v>
      </c>
      <c r="D2577" t="s">
        <v>115</v>
      </c>
      <c r="E2577" t="s">
        <v>570</v>
      </c>
      <c r="F2577" t="s">
        <v>577</v>
      </c>
      <c r="G2577">
        <v>9</v>
      </c>
      <c r="H2577" t="s">
        <v>142</v>
      </c>
      <c r="I2577">
        <v>6</v>
      </c>
      <c r="J2577">
        <v>5</v>
      </c>
      <c r="L2577" s="1015">
        <v>0.83333333333333337</v>
      </c>
      <c r="N2577">
        <v>2</v>
      </c>
      <c r="O2577">
        <v>0</v>
      </c>
      <c r="P2577">
        <v>0</v>
      </c>
      <c r="R2577">
        <v>-4</v>
      </c>
      <c r="S2577">
        <v>-2</v>
      </c>
    </row>
    <row r="2578" spans="1:19">
      <c r="A2578">
        <v>21</v>
      </c>
      <c r="B2578" t="s">
        <v>578</v>
      </c>
      <c r="C2578" t="s">
        <v>150</v>
      </c>
      <c r="D2578" t="s">
        <v>115</v>
      </c>
      <c r="E2578" t="s">
        <v>570</v>
      </c>
      <c r="F2578" t="s">
        <v>579</v>
      </c>
      <c r="G2578">
        <v>9</v>
      </c>
      <c r="H2578" t="s">
        <v>142</v>
      </c>
      <c r="I2578">
        <v>8</v>
      </c>
      <c r="J2578">
        <v>7</v>
      </c>
      <c r="L2578" s="1015">
        <v>0.875</v>
      </c>
      <c r="N2578">
        <v>1</v>
      </c>
      <c r="O2578">
        <v>0</v>
      </c>
      <c r="P2578">
        <v>0</v>
      </c>
      <c r="R2578">
        <v>-6</v>
      </c>
      <c r="S2578">
        <v>-1</v>
      </c>
    </row>
    <row r="2579" spans="1:19">
      <c r="A2579">
        <v>22</v>
      </c>
      <c r="B2579" t="s">
        <v>580</v>
      </c>
      <c r="C2579" t="s">
        <v>150</v>
      </c>
      <c r="D2579" t="s">
        <v>115</v>
      </c>
      <c r="E2579" t="s">
        <v>570</v>
      </c>
      <c r="F2579" t="s">
        <v>581</v>
      </c>
      <c r="G2579">
        <v>9</v>
      </c>
      <c r="H2579" t="s">
        <v>142</v>
      </c>
      <c r="I2579">
        <v>9</v>
      </c>
      <c r="J2579">
        <v>6</v>
      </c>
      <c r="L2579" s="1015">
        <v>0.66666666666666663</v>
      </c>
      <c r="N2579">
        <v>3</v>
      </c>
      <c r="O2579">
        <v>0</v>
      </c>
      <c r="P2579">
        <v>0</v>
      </c>
      <c r="R2579">
        <v>-4</v>
      </c>
      <c r="S2579">
        <v>-3</v>
      </c>
    </row>
    <row r="2580" spans="1:19">
      <c r="A2580">
        <v>23</v>
      </c>
      <c r="B2580" t="s">
        <v>582</v>
      </c>
      <c r="C2580" t="s">
        <v>150</v>
      </c>
      <c r="D2580" t="s">
        <v>115</v>
      </c>
      <c r="E2580" t="s">
        <v>570</v>
      </c>
      <c r="F2580" t="s">
        <v>583</v>
      </c>
      <c r="G2580">
        <v>9</v>
      </c>
      <c r="H2580" t="s">
        <v>142</v>
      </c>
      <c r="I2580">
        <v>5</v>
      </c>
      <c r="J2580">
        <v>4</v>
      </c>
      <c r="L2580" s="1015">
        <v>0.8</v>
      </c>
      <c r="N2580">
        <v>1</v>
      </c>
      <c r="O2580">
        <v>0</v>
      </c>
      <c r="P2580">
        <v>0</v>
      </c>
      <c r="R2580">
        <v>-2</v>
      </c>
      <c r="S2580">
        <v>-1</v>
      </c>
    </row>
    <row r="2581" spans="1:19">
      <c r="A2581">
        <v>24</v>
      </c>
      <c r="B2581" t="s">
        <v>584</v>
      </c>
      <c r="C2581" t="s">
        <v>150</v>
      </c>
      <c r="D2581" t="s">
        <v>115</v>
      </c>
      <c r="E2581" t="s">
        <v>570</v>
      </c>
      <c r="F2581" t="s">
        <v>585</v>
      </c>
      <c r="G2581">
        <v>9</v>
      </c>
      <c r="H2581" t="s">
        <v>142</v>
      </c>
      <c r="I2581">
        <v>3</v>
      </c>
      <c r="J2581">
        <v>2</v>
      </c>
      <c r="L2581" s="1015">
        <v>0.66666666666666663</v>
      </c>
      <c r="N2581">
        <v>0</v>
      </c>
      <c r="O2581">
        <v>0</v>
      </c>
      <c r="P2581" t="e">
        <v>#DIV/0!</v>
      </c>
      <c r="R2581">
        <v>-1</v>
      </c>
      <c r="S2581">
        <v>0</v>
      </c>
    </row>
    <row r="2582" spans="1:19">
      <c r="A2582">
        <v>1</v>
      </c>
      <c r="B2582" t="s">
        <v>533</v>
      </c>
      <c r="C2582" t="s">
        <v>150</v>
      </c>
      <c r="D2582" t="s">
        <v>115</v>
      </c>
      <c r="E2582" t="s">
        <v>534</v>
      </c>
      <c r="F2582" t="s">
        <v>535</v>
      </c>
      <c r="G2582">
        <v>10</v>
      </c>
      <c r="H2582" t="s">
        <v>143</v>
      </c>
      <c r="I2582">
        <v>3</v>
      </c>
      <c r="J2582">
        <v>2</v>
      </c>
      <c r="L2582" s="1015">
        <v>0.66666666666666663</v>
      </c>
      <c r="N2582">
        <v>0</v>
      </c>
      <c r="O2582">
        <v>0</v>
      </c>
      <c r="P2582" t="e">
        <v>#DIV/0!</v>
      </c>
      <c r="R2582">
        <v>-1</v>
      </c>
      <c r="S2582">
        <v>0</v>
      </c>
    </row>
    <row r="2583" spans="1:19">
      <c r="A2583">
        <v>2</v>
      </c>
      <c r="B2583" t="s">
        <v>536</v>
      </c>
      <c r="C2583" t="s">
        <v>150</v>
      </c>
      <c r="D2583" t="s">
        <v>115</v>
      </c>
      <c r="E2583" t="s">
        <v>537</v>
      </c>
      <c r="F2583" t="s">
        <v>538</v>
      </c>
      <c r="G2583">
        <v>10</v>
      </c>
      <c r="H2583" t="s">
        <v>143</v>
      </c>
      <c r="I2583">
        <v>3</v>
      </c>
      <c r="J2583">
        <v>2</v>
      </c>
      <c r="L2583" s="1015">
        <v>0.66666666666666663</v>
      </c>
      <c r="N2583">
        <v>0</v>
      </c>
      <c r="O2583">
        <v>0</v>
      </c>
      <c r="P2583" t="e">
        <v>#DIV/0!</v>
      </c>
      <c r="R2583">
        <v>-2</v>
      </c>
      <c r="S2583">
        <v>0</v>
      </c>
    </row>
    <row r="2584" spans="1:19">
      <c r="A2584">
        <v>3</v>
      </c>
      <c r="B2584" t="s">
        <v>539</v>
      </c>
      <c r="C2584" t="s">
        <v>150</v>
      </c>
      <c r="D2584" t="s">
        <v>115</v>
      </c>
      <c r="E2584" t="s">
        <v>537</v>
      </c>
      <c r="F2584" t="s">
        <v>540</v>
      </c>
      <c r="G2584">
        <v>10</v>
      </c>
      <c r="H2584" t="s">
        <v>143</v>
      </c>
      <c r="I2584">
        <v>3</v>
      </c>
      <c r="J2584">
        <v>2</v>
      </c>
      <c r="L2584" s="1015">
        <v>0.66666666666666663</v>
      </c>
      <c r="N2584">
        <v>0</v>
      </c>
      <c r="O2584">
        <v>0</v>
      </c>
      <c r="P2584" t="e">
        <v>#DIV/0!</v>
      </c>
      <c r="R2584">
        <v>-1</v>
      </c>
      <c r="S2584">
        <v>0</v>
      </c>
    </row>
    <row r="2585" spans="1:19">
      <c r="A2585">
        <v>4</v>
      </c>
      <c r="B2585" t="s">
        <v>541</v>
      </c>
      <c r="C2585" t="s">
        <v>150</v>
      </c>
      <c r="D2585" t="s">
        <v>115</v>
      </c>
      <c r="E2585" t="s">
        <v>534</v>
      </c>
      <c r="F2585" t="s">
        <v>542</v>
      </c>
      <c r="G2585">
        <v>10</v>
      </c>
      <c r="H2585" t="s">
        <v>143</v>
      </c>
      <c r="I2585">
        <v>3</v>
      </c>
      <c r="J2585">
        <v>3</v>
      </c>
      <c r="L2585" s="1015">
        <v>1</v>
      </c>
      <c r="N2585">
        <v>0</v>
      </c>
      <c r="O2585">
        <v>0</v>
      </c>
      <c r="P2585" t="e">
        <v>#DIV/0!</v>
      </c>
      <c r="R2585">
        <v>-2</v>
      </c>
      <c r="S2585">
        <v>0</v>
      </c>
    </row>
    <row r="2586" spans="1:19">
      <c r="A2586">
        <v>5</v>
      </c>
      <c r="B2586" t="s">
        <v>543</v>
      </c>
      <c r="C2586" t="s">
        <v>150</v>
      </c>
      <c r="D2586" t="s">
        <v>115</v>
      </c>
      <c r="E2586" t="s">
        <v>537</v>
      </c>
      <c r="F2586" t="s">
        <v>544</v>
      </c>
      <c r="G2586">
        <v>10</v>
      </c>
      <c r="H2586" t="s">
        <v>143</v>
      </c>
      <c r="I2586">
        <v>3</v>
      </c>
      <c r="J2586">
        <v>2</v>
      </c>
      <c r="L2586" s="1015">
        <v>0.66666666666666663</v>
      </c>
      <c r="N2586">
        <v>0</v>
      </c>
      <c r="O2586">
        <v>0</v>
      </c>
      <c r="P2586" t="e">
        <v>#DIV/0!</v>
      </c>
      <c r="R2586">
        <v>-1</v>
      </c>
      <c r="S2586">
        <v>0</v>
      </c>
    </row>
    <row r="2587" spans="1:19">
      <c r="A2587">
        <v>6</v>
      </c>
      <c r="B2587" t="s">
        <v>545</v>
      </c>
      <c r="C2587" t="s">
        <v>150</v>
      </c>
      <c r="D2587" t="s">
        <v>115</v>
      </c>
      <c r="E2587" t="s">
        <v>537</v>
      </c>
      <c r="F2587" t="s">
        <v>546</v>
      </c>
      <c r="G2587">
        <v>10</v>
      </c>
      <c r="H2587" t="s">
        <v>143</v>
      </c>
      <c r="I2587">
        <v>2</v>
      </c>
      <c r="J2587">
        <v>1</v>
      </c>
      <c r="L2587" s="1015">
        <v>0.5</v>
      </c>
      <c r="N2587">
        <v>0</v>
      </c>
      <c r="O2587">
        <v>0</v>
      </c>
      <c r="P2587" t="e">
        <v>#DIV/0!</v>
      </c>
      <c r="R2587">
        <v>0</v>
      </c>
      <c r="S2587">
        <v>0</v>
      </c>
    </row>
    <row r="2588" spans="1:19">
      <c r="A2588">
        <v>7</v>
      </c>
      <c r="B2588" t="s">
        <v>547</v>
      </c>
      <c r="C2588" t="s">
        <v>150</v>
      </c>
      <c r="D2588" t="s">
        <v>115</v>
      </c>
      <c r="E2588" t="s">
        <v>537</v>
      </c>
      <c r="F2588" t="s">
        <v>548</v>
      </c>
      <c r="G2588">
        <v>10</v>
      </c>
      <c r="H2588" t="s">
        <v>143</v>
      </c>
      <c r="I2588">
        <v>3</v>
      </c>
      <c r="J2588">
        <v>2</v>
      </c>
      <c r="L2588" s="1015">
        <v>0.66666666666666663</v>
      </c>
      <c r="N2588">
        <v>0</v>
      </c>
      <c r="O2588">
        <v>0</v>
      </c>
      <c r="P2588" t="e">
        <v>#DIV/0!</v>
      </c>
      <c r="R2588">
        <v>-2</v>
      </c>
      <c r="S2588">
        <v>0</v>
      </c>
    </row>
    <row r="2589" spans="1:19">
      <c r="A2589">
        <v>8</v>
      </c>
      <c r="B2589" t="s">
        <v>549</v>
      </c>
      <c r="C2589" t="s">
        <v>150</v>
      </c>
      <c r="D2589" t="s">
        <v>115</v>
      </c>
      <c r="E2589" t="s">
        <v>534</v>
      </c>
      <c r="F2589" t="s">
        <v>550</v>
      </c>
      <c r="G2589">
        <v>10</v>
      </c>
      <c r="H2589" t="s">
        <v>143</v>
      </c>
      <c r="I2589">
        <v>3</v>
      </c>
      <c r="J2589">
        <v>2</v>
      </c>
      <c r="L2589" s="1015">
        <v>0.66666666666666663</v>
      </c>
      <c r="N2589">
        <v>0</v>
      </c>
      <c r="O2589">
        <v>0</v>
      </c>
      <c r="P2589" t="e">
        <v>#DIV/0!</v>
      </c>
      <c r="R2589">
        <v>-2</v>
      </c>
      <c r="S2589">
        <v>0</v>
      </c>
    </row>
    <row r="2590" spans="1:19">
      <c r="A2590">
        <v>9</v>
      </c>
      <c r="B2590" t="s">
        <v>551</v>
      </c>
      <c r="C2590" t="s">
        <v>150</v>
      </c>
      <c r="D2590" t="s">
        <v>115</v>
      </c>
      <c r="E2590" t="s">
        <v>534</v>
      </c>
      <c r="F2590" t="s">
        <v>552</v>
      </c>
      <c r="G2590">
        <v>10</v>
      </c>
      <c r="H2590" t="s">
        <v>143</v>
      </c>
      <c r="I2590">
        <v>6</v>
      </c>
      <c r="J2590">
        <v>3</v>
      </c>
      <c r="L2590" s="1015">
        <v>0.5</v>
      </c>
      <c r="N2590">
        <v>0</v>
      </c>
      <c r="O2590">
        <v>0</v>
      </c>
      <c r="P2590" t="e">
        <v>#DIV/0!</v>
      </c>
      <c r="R2590">
        <v>-3</v>
      </c>
      <c r="S2590">
        <v>0</v>
      </c>
    </row>
    <row r="2591" spans="1:19">
      <c r="A2591">
        <v>10</v>
      </c>
      <c r="B2591" t="s">
        <v>553</v>
      </c>
      <c r="C2591" t="s">
        <v>150</v>
      </c>
      <c r="D2591" t="s">
        <v>115</v>
      </c>
      <c r="E2591" t="s">
        <v>534</v>
      </c>
      <c r="F2591" t="s">
        <v>554</v>
      </c>
      <c r="G2591">
        <v>10</v>
      </c>
      <c r="H2591" t="s">
        <v>143</v>
      </c>
      <c r="I2591">
        <v>5</v>
      </c>
      <c r="J2591">
        <v>4</v>
      </c>
      <c r="L2591" s="1015">
        <v>0.8</v>
      </c>
      <c r="N2591">
        <v>0</v>
      </c>
      <c r="O2591">
        <v>0</v>
      </c>
      <c r="P2591" t="e">
        <v>#DIV/0!</v>
      </c>
      <c r="R2591">
        <v>-4</v>
      </c>
      <c r="S2591">
        <v>0</v>
      </c>
    </row>
    <row r="2592" spans="1:19">
      <c r="A2592">
        <v>11</v>
      </c>
      <c r="B2592" t="s">
        <v>555</v>
      </c>
      <c r="C2592" t="s">
        <v>150</v>
      </c>
      <c r="D2592" t="s">
        <v>115</v>
      </c>
      <c r="E2592" t="s">
        <v>556</v>
      </c>
      <c r="F2592" t="s">
        <v>557</v>
      </c>
      <c r="G2592">
        <v>10</v>
      </c>
      <c r="H2592" t="s">
        <v>143</v>
      </c>
      <c r="I2592">
        <v>4</v>
      </c>
      <c r="J2592">
        <v>3</v>
      </c>
      <c r="L2592" s="1015">
        <v>0.75</v>
      </c>
      <c r="N2592">
        <v>0</v>
      </c>
      <c r="O2592">
        <v>0</v>
      </c>
      <c r="P2592" t="e">
        <v>#DIV/0!</v>
      </c>
      <c r="R2592">
        <v>-2</v>
      </c>
      <c r="S2592">
        <v>0</v>
      </c>
    </row>
    <row r="2593" spans="1:19">
      <c r="A2593">
        <v>12</v>
      </c>
      <c r="B2593" t="s">
        <v>558</v>
      </c>
      <c r="C2593" t="s">
        <v>150</v>
      </c>
      <c r="D2593" t="s">
        <v>115</v>
      </c>
      <c r="E2593" t="s">
        <v>556</v>
      </c>
      <c r="F2593" t="s">
        <v>559</v>
      </c>
      <c r="G2593">
        <v>10</v>
      </c>
      <c r="H2593" t="s">
        <v>143</v>
      </c>
      <c r="I2593">
        <v>4</v>
      </c>
      <c r="J2593">
        <v>3</v>
      </c>
      <c r="L2593" s="1015">
        <v>0.75</v>
      </c>
      <c r="N2593">
        <v>0</v>
      </c>
      <c r="O2593">
        <v>0</v>
      </c>
      <c r="P2593" t="e">
        <v>#DIV/0!</v>
      </c>
      <c r="R2593">
        <v>-2</v>
      </c>
      <c r="S2593">
        <v>0</v>
      </c>
    </row>
    <row r="2594" spans="1:19">
      <c r="A2594">
        <v>13</v>
      </c>
      <c r="B2594" t="s">
        <v>560</v>
      </c>
      <c r="C2594" t="s">
        <v>150</v>
      </c>
      <c r="D2594" t="s">
        <v>115</v>
      </c>
      <c r="E2594" t="s">
        <v>556</v>
      </c>
      <c r="F2594" t="s">
        <v>561</v>
      </c>
      <c r="G2594">
        <v>10</v>
      </c>
      <c r="H2594" t="s">
        <v>143</v>
      </c>
      <c r="I2594">
        <v>4</v>
      </c>
      <c r="J2594">
        <v>3</v>
      </c>
      <c r="L2594" s="1015">
        <v>0.75</v>
      </c>
      <c r="N2594">
        <v>0</v>
      </c>
      <c r="O2594">
        <v>0</v>
      </c>
      <c r="P2594" t="e">
        <v>#DIV/0!</v>
      </c>
      <c r="R2594">
        <v>-2</v>
      </c>
      <c r="S2594">
        <v>0</v>
      </c>
    </row>
    <row r="2595" spans="1:19">
      <c r="A2595">
        <v>14</v>
      </c>
      <c r="B2595" t="s">
        <v>562</v>
      </c>
      <c r="C2595" t="s">
        <v>150</v>
      </c>
      <c r="D2595" t="s">
        <v>115</v>
      </c>
      <c r="E2595" t="s">
        <v>556</v>
      </c>
      <c r="F2595" t="s">
        <v>563</v>
      </c>
      <c r="G2595">
        <v>10</v>
      </c>
      <c r="H2595" t="s">
        <v>143</v>
      </c>
      <c r="I2595">
        <v>5</v>
      </c>
      <c r="J2595">
        <v>4</v>
      </c>
      <c r="L2595" s="1015">
        <v>0.8</v>
      </c>
      <c r="N2595">
        <v>1</v>
      </c>
      <c r="O2595">
        <v>0</v>
      </c>
      <c r="P2595">
        <v>0</v>
      </c>
      <c r="R2595">
        <v>-3</v>
      </c>
      <c r="S2595">
        <v>-1</v>
      </c>
    </row>
    <row r="2596" spans="1:19">
      <c r="A2596">
        <v>15</v>
      </c>
      <c r="B2596" t="s">
        <v>564</v>
      </c>
      <c r="C2596" t="s">
        <v>150</v>
      </c>
      <c r="D2596" t="s">
        <v>115</v>
      </c>
      <c r="E2596" t="s">
        <v>534</v>
      </c>
      <c r="F2596" t="s">
        <v>565</v>
      </c>
      <c r="G2596">
        <v>10</v>
      </c>
      <c r="H2596" t="s">
        <v>143</v>
      </c>
      <c r="I2596">
        <v>4</v>
      </c>
      <c r="J2596">
        <v>3</v>
      </c>
      <c r="L2596" s="1015">
        <v>0.75</v>
      </c>
      <c r="N2596">
        <v>0</v>
      </c>
      <c r="O2596">
        <v>0</v>
      </c>
      <c r="P2596" t="e">
        <v>#DIV/0!</v>
      </c>
      <c r="R2596">
        <v>-3</v>
      </c>
      <c r="S2596">
        <v>0</v>
      </c>
    </row>
    <row r="2597" spans="1:19">
      <c r="A2597">
        <v>16</v>
      </c>
      <c r="B2597" t="s">
        <v>566</v>
      </c>
      <c r="C2597" t="s">
        <v>150</v>
      </c>
      <c r="D2597" t="s">
        <v>115</v>
      </c>
      <c r="E2597" t="s">
        <v>567</v>
      </c>
      <c r="F2597" t="s">
        <v>568</v>
      </c>
      <c r="G2597">
        <v>10</v>
      </c>
      <c r="H2597" t="s">
        <v>143</v>
      </c>
      <c r="I2597">
        <v>3</v>
      </c>
      <c r="J2597">
        <v>2</v>
      </c>
      <c r="L2597" s="1015">
        <v>0.66666666666666663</v>
      </c>
      <c r="N2597">
        <v>0</v>
      </c>
      <c r="O2597">
        <v>0</v>
      </c>
      <c r="P2597" t="e">
        <v>#DIV/0!</v>
      </c>
      <c r="R2597">
        <v>-1</v>
      </c>
      <c r="S2597">
        <v>0</v>
      </c>
    </row>
    <row r="2598" spans="1:19">
      <c r="A2598">
        <v>17</v>
      </c>
      <c r="B2598" t="s">
        <v>569</v>
      </c>
      <c r="C2598" t="s">
        <v>150</v>
      </c>
      <c r="D2598" t="s">
        <v>115</v>
      </c>
      <c r="E2598" t="s">
        <v>570</v>
      </c>
      <c r="F2598" t="s">
        <v>571</v>
      </c>
      <c r="G2598">
        <v>10</v>
      </c>
      <c r="H2598" t="s">
        <v>143</v>
      </c>
      <c r="I2598">
        <v>3</v>
      </c>
      <c r="J2598">
        <v>2</v>
      </c>
      <c r="L2598" s="1015">
        <v>0.66666666666666663</v>
      </c>
      <c r="N2598">
        <v>0</v>
      </c>
      <c r="O2598">
        <v>0</v>
      </c>
      <c r="P2598" t="e">
        <v>#DIV/0!</v>
      </c>
      <c r="R2598">
        <v>-1</v>
      </c>
      <c r="S2598">
        <v>0</v>
      </c>
    </row>
    <row r="2599" spans="1:19">
      <c r="A2599">
        <v>18</v>
      </c>
      <c r="B2599" t="s">
        <v>572</v>
      </c>
      <c r="C2599" t="s">
        <v>150</v>
      </c>
      <c r="D2599" t="s">
        <v>115</v>
      </c>
      <c r="E2599" t="s">
        <v>570</v>
      </c>
      <c r="F2599" t="s">
        <v>573</v>
      </c>
      <c r="G2599">
        <v>10</v>
      </c>
      <c r="H2599" t="s">
        <v>143</v>
      </c>
      <c r="I2599">
        <v>5</v>
      </c>
      <c r="J2599">
        <v>4</v>
      </c>
      <c r="L2599" s="1015">
        <v>0.8</v>
      </c>
      <c r="N2599">
        <v>0</v>
      </c>
      <c r="O2599">
        <v>0</v>
      </c>
      <c r="P2599" t="e">
        <v>#DIV/0!</v>
      </c>
      <c r="R2599">
        <v>-3</v>
      </c>
      <c r="S2599">
        <v>0</v>
      </c>
    </row>
    <row r="2600" spans="1:19">
      <c r="A2600">
        <v>19</v>
      </c>
      <c r="B2600" t="s">
        <v>574</v>
      </c>
      <c r="C2600" t="s">
        <v>150</v>
      </c>
      <c r="D2600" t="s">
        <v>115</v>
      </c>
      <c r="E2600" t="s">
        <v>570</v>
      </c>
      <c r="F2600" t="s">
        <v>575</v>
      </c>
      <c r="G2600">
        <v>10</v>
      </c>
      <c r="H2600" t="s">
        <v>143</v>
      </c>
      <c r="I2600">
        <v>5</v>
      </c>
      <c r="J2600">
        <v>4</v>
      </c>
      <c r="L2600" s="1015">
        <v>0.8</v>
      </c>
      <c r="N2600">
        <v>0</v>
      </c>
      <c r="O2600">
        <v>0</v>
      </c>
      <c r="P2600" t="e">
        <v>#DIV/0!</v>
      </c>
      <c r="R2600">
        <v>-3</v>
      </c>
      <c r="S2600">
        <v>0</v>
      </c>
    </row>
    <row r="2601" spans="1:19">
      <c r="A2601">
        <v>20</v>
      </c>
      <c r="B2601" t="s">
        <v>576</v>
      </c>
      <c r="C2601" t="s">
        <v>150</v>
      </c>
      <c r="D2601" t="s">
        <v>115</v>
      </c>
      <c r="E2601" t="s">
        <v>570</v>
      </c>
      <c r="F2601" t="s">
        <v>577</v>
      </c>
      <c r="G2601">
        <v>10</v>
      </c>
      <c r="H2601" t="s">
        <v>143</v>
      </c>
      <c r="I2601">
        <v>6</v>
      </c>
      <c r="J2601">
        <v>5</v>
      </c>
      <c r="L2601" s="1015">
        <v>0.83333333333333337</v>
      </c>
      <c r="N2601">
        <v>0</v>
      </c>
      <c r="O2601">
        <v>0</v>
      </c>
      <c r="P2601" t="e">
        <v>#DIV/0!</v>
      </c>
      <c r="R2601">
        <v>-4</v>
      </c>
      <c r="S2601">
        <v>0</v>
      </c>
    </row>
    <row r="2602" spans="1:19">
      <c r="A2602">
        <v>21</v>
      </c>
      <c r="B2602" t="s">
        <v>578</v>
      </c>
      <c r="C2602" t="s">
        <v>150</v>
      </c>
      <c r="D2602" t="s">
        <v>115</v>
      </c>
      <c r="E2602" t="s">
        <v>570</v>
      </c>
      <c r="F2602" t="s">
        <v>579</v>
      </c>
      <c r="G2602">
        <v>10</v>
      </c>
      <c r="H2602" t="s">
        <v>143</v>
      </c>
      <c r="I2602">
        <v>8</v>
      </c>
      <c r="J2602">
        <v>7</v>
      </c>
      <c r="L2602" s="1015">
        <v>0.875</v>
      </c>
      <c r="N2602">
        <v>0</v>
      </c>
      <c r="O2602">
        <v>0</v>
      </c>
      <c r="P2602" t="e">
        <v>#DIV/0!</v>
      </c>
      <c r="R2602">
        <v>-6</v>
      </c>
      <c r="S2602">
        <v>0</v>
      </c>
    </row>
    <row r="2603" spans="1:19">
      <c r="A2603">
        <v>22</v>
      </c>
      <c r="B2603" t="s">
        <v>580</v>
      </c>
      <c r="C2603" t="s">
        <v>150</v>
      </c>
      <c r="D2603" t="s">
        <v>115</v>
      </c>
      <c r="E2603" t="s">
        <v>570</v>
      </c>
      <c r="F2603" t="s">
        <v>581</v>
      </c>
      <c r="G2603">
        <v>10</v>
      </c>
      <c r="H2603" t="s">
        <v>143</v>
      </c>
      <c r="I2603">
        <v>9</v>
      </c>
      <c r="J2603">
        <v>6</v>
      </c>
      <c r="L2603" s="1015">
        <v>0.66666666666666663</v>
      </c>
      <c r="N2603">
        <v>0</v>
      </c>
      <c r="O2603">
        <v>0</v>
      </c>
      <c r="P2603" t="e">
        <v>#DIV/0!</v>
      </c>
      <c r="R2603">
        <v>-4</v>
      </c>
      <c r="S2603">
        <v>0</v>
      </c>
    </row>
    <row r="2604" spans="1:19">
      <c r="A2604">
        <v>23</v>
      </c>
      <c r="B2604" t="s">
        <v>582</v>
      </c>
      <c r="C2604" t="s">
        <v>150</v>
      </c>
      <c r="D2604" t="s">
        <v>115</v>
      </c>
      <c r="E2604" t="s">
        <v>570</v>
      </c>
      <c r="F2604" t="s">
        <v>583</v>
      </c>
      <c r="G2604">
        <v>10</v>
      </c>
      <c r="H2604" t="s">
        <v>143</v>
      </c>
      <c r="I2604">
        <v>5</v>
      </c>
      <c r="J2604">
        <v>4</v>
      </c>
      <c r="L2604" s="1015">
        <v>0.8</v>
      </c>
      <c r="N2604">
        <v>0</v>
      </c>
      <c r="O2604">
        <v>0</v>
      </c>
      <c r="P2604" t="e">
        <v>#DIV/0!</v>
      </c>
      <c r="R2604">
        <v>-2</v>
      </c>
      <c r="S2604">
        <v>0</v>
      </c>
    </row>
    <row r="2605" spans="1:19">
      <c r="A2605">
        <v>24</v>
      </c>
      <c r="B2605" t="s">
        <v>584</v>
      </c>
      <c r="C2605" t="s">
        <v>150</v>
      </c>
      <c r="D2605" t="s">
        <v>115</v>
      </c>
      <c r="E2605" t="s">
        <v>570</v>
      </c>
      <c r="F2605" t="s">
        <v>585</v>
      </c>
      <c r="G2605">
        <v>10</v>
      </c>
      <c r="H2605" t="s">
        <v>143</v>
      </c>
      <c r="I2605">
        <v>3</v>
      </c>
      <c r="J2605">
        <v>2</v>
      </c>
      <c r="L2605" s="1015">
        <v>0.66666666666666663</v>
      </c>
      <c r="N2605">
        <v>0</v>
      </c>
      <c r="O2605">
        <v>0</v>
      </c>
      <c r="P2605" t="e">
        <v>#DIV/0!</v>
      </c>
      <c r="R2605">
        <v>-1</v>
      </c>
      <c r="S2605">
        <v>0</v>
      </c>
    </row>
    <row r="2606" spans="1:19">
      <c r="A2606">
        <v>1</v>
      </c>
      <c r="B2606" t="s">
        <v>533</v>
      </c>
      <c r="C2606" t="s">
        <v>150</v>
      </c>
      <c r="D2606" t="s">
        <v>115</v>
      </c>
      <c r="E2606" t="s">
        <v>534</v>
      </c>
      <c r="F2606" t="s">
        <v>535</v>
      </c>
      <c r="G2606">
        <v>11</v>
      </c>
      <c r="H2606" t="s">
        <v>144</v>
      </c>
      <c r="I2606">
        <v>3</v>
      </c>
      <c r="J2606">
        <v>3</v>
      </c>
      <c r="L2606" s="1015">
        <v>1</v>
      </c>
      <c r="N2606">
        <v>1</v>
      </c>
      <c r="O2606">
        <v>0</v>
      </c>
      <c r="P2606">
        <v>0</v>
      </c>
      <c r="R2606">
        <v>-2</v>
      </c>
      <c r="S2606">
        <v>-1</v>
      </c>
    </row>
    <row r="2607" spans="1:19">
      <c r="A2607">
        <v>2</v>
      </c>
      <c r="B2607" t="s">
        <v>536</v>
      </c>
      <c r="C2607" t="s">
        <v>150</v>
      </c>
      <c r="D2607" t="s">
        <v>115</v>
      </c>
      <c r="E2607" t="s">
        <v>537</v>
      </c>
      <c r="F2607" t="s">
        <v>538</v>
      </c>
      <c r="G2607">
        <v>11</v>
      </c>
      <c r="H2607" t="s">
        <v>144</v>
      </c>
      <c r="I2607">
        <v>3</v>
      </c>
      <c r="J2607">
        <v>3</v>
      </c>
      <c r="L2607" s="1015">
        <v>1</v>
      </c>
      <c r="N2607">
        <v>1</v>
      </c>
      <c r="O2607">
        <v>0</v>
      </c>
      <c r="P2607">
        <v>0</v>
      </c>
      <c r="R2607">
        <v>-3</v>
      </c>
      <c r="S2607">
        <v>-1</v>
      </c>
    </row>
    <row r="2608" spans="1:19">
      <c r="A2608">
        <v>3</v>
      </c>
      <c r="B2608" t="s">
        <v>539</v>
      </c>
      <c r="C2608" t="s">
        <v>150</v>
      </c>
      <c r="D2608" t="s">
        <v>115</v>
      </c>
      <c r="E2608" t="s">
        <v>537</v>
      </c>
      <c r="F2608" t="s">
        <v>540</v>
      </c>
      <c r="G2608">
        <v>11</v>
      </c>
      <c r="H2608" t="s">
        <v>144</v>
      </c>
      <c r="I2608">
        <v>3</v>
      </c>
      <c r="J2608">
        <v>2</v>
      </c>
      <c r="L2608" s="1015">
        <v>0.66666666666666663</v>
      </c>
      <c r="N2608">
        <v>0</v>
      </c>
      <c r="O2608">
        <v>0</v>
      </c>
      <c r="P2608" t="e">
        <v>#DIV/0!</v>
      </c>
      <c r="R2608">
        <v>-1</v>
      </c>
      <c r="S2608">
        <v>0</v>
      </c>
    </row>
    <row r="2609" spans="1:19">
      <c r="A2609">
        <v>4</v>
      </c>
      <c r="B2609" t="s">
        <v>541</v>
      </c>
      <c r="C2609" t="s">
        <v>150</v>
      </c>
      <c r="D2609" t="s">
        <v>115</v>
      </c>
      <c r="E2609" t="s">
        <v>534</v>
      </c>
      <c r="F2609" t="s">
        <v>542</v>
      </c>
      <c r="G2609">
        <v>11</v>
      </c>
      <c r="H2609" t="s">
        <v>144</v>
      </c>
      <c r="I2609">
        <v>3</v>
      </c>
      <c r="J2609">
        <v>3</v>
      </c>
      <c r="L2609" s="1015">
        <v>1</v>
      </c>
      <c r="N2609">
        <v>0</v>
      </c>
      <c r="O2609">
        <v>0</v>
      </c>
      <c r="P2609" t="e">
        <v>#DIV/0!</v>
      </c>
      <c r="R2609">
        <v>-2</v>
      </c>
      <c r="S2609">
        <v>0</v>
      </c>
    </row>
    <row r="2610" spans="1:19">
      <c r="A2610">
        <v>5</v>
      </c>
      <c r="B2610" t="s">
        <v>543</v>
      </c>
      <c r="C2610" t="s">
        <v>150</v>
      </c>
      <c r="D2610" t="s">
        <v>115</v>
      </c>
      <c r="E2610" t="s">
        <v>537</v>
      </c>
      <c r="F2610" t="s">
        <v>544</v>
      </c>
      <c r="G2610">
        <v>11</v>
      </c>
      <c r="H2610" t="s">
        <v>144</v>
      </c>
      <c r="I2610">
        <v>3</v>
      </c>
      <c r="J2610">
        <v>3</v>
      </c>
      <c r="L2610" s="1015">
        <v>1</v>
      </c>
      <c r="N2610">
        <v>1</v>
      </c>
      <c r="O2610">
        <v>0</v>
      </c>
      <c r="P2610">
        <v>0</v>
      </c>
      <c r="R2610">
        <v>-2</v>
      </c>
      <c r="S2610">
        <v>-1</v>
      </c>
    </row>
    <row r="2611" spans="1:19">
      <c r="A2611">
        <v>6</v>
      </c>
      <c r="B2611" t="s">
        <v>545</v>
      </c>
      <c r="C2611" t="s">
        <v>150</v>
      </c>
      <c r="D2611" t="s">
        <v>115</v>
      </c>
      <c r="E2611" t="s">
        <v>537</v>
      </c>
      <c r="F2611" t="s">
        <v>546</v>
      </c>
      <c r="G2611">
        <v>11</v>
      </c>
      <c r="H2611" t="s">
        <v>144</v>
      </c>
      <c r="I2611">
        <v>2</v>
      </c>
      <c r="J2611">
        <v>2</v>
      </c>
      <c r="L2611" s="1015">
        <v>1</v>
      </c>
      <c r="N2611">
        <v>1</v>
      </c>
      <c r="O2611">
        <v>0</v>
      </c>
      <c r="P2611">
        <v>0</v>
      </c>
      <c r="R2611">
        <v>-1</v>
      </c>
      <c r="S2611">
        <v>-1</v>
      </c>
    </row>
    <row r="2612" spans="1:19">
      <c r="A2612">
        <v>7</v>
      </c>
      <c r="B2612" t="s">
        <v>547</v>
      </c>
      <c r="C2612" t="s">
        <v>150</v>
      </c>
      <c r="D2612" t="s">
        <v>115</v>
      </c>
      <c r="E2612" t="s">
        <v>537</v>
      </c>
      <c r="F2612" t="s">
        <v>548</v>
      </c>
      <c r="G2612">
        <v>11</v>
      </c>
      <c r="H2612" t="s">
        <v>144</v>
      </c>
      <c r="I2612">
        <v>3</v>
      </c>
      <c r="J2612">
        <v>3</v>
      </c>
      <c r="L2612" s="1015">
        <v>1</v>
      </c>
      <c r="N2612">
        <v>1</v>
      </c>
      <c r="O2612">
        <v>0</v>
      </c>
      <c r="P2612">
        <v>0</v>
      </c>
      <c r="R2612">
        <v>-3</v>
      </c>
      <c r="S2612">
        <v>-1</v>
      </c>
    </row>
    <row r="2613" spans="1:19">
      <c r="A2613">
        <v>8</v>
      </c>
      <c r="B2613" t="s">
        <v>549</v>
      </c>
      <c r="C2613" t="s">
        <v>150</v>
      </c>
      <c r="D2613" t="s">
        <v>115</v>
      </c>
      <c r="E2613" t="s">
        <v>534</v>
      </c>
      <c r="F2613" t="s">
        <v>550</v>
      </c>
      <c r="G2613">
        <v>11</v>
      </c>
      <c r="H2613" t="s">
        <v>144</v>
      </c>
      <c r="I2613">
        <v>3</v>
      </c>
      <c r="J2613">
        <v>3</v>
      </c>
      <c r="L2613" s="1015">
        <v>1</v>
      </c>
      <c r="N2613">
        <v>1</v>
      </c>
      <c r="O2613">
        <v>0</v>
      </c>
      <c r="P2613">
        <v>0</v>
      </c>
      <c r="R2613">
        <v>-3</v>
      </c>
      <c r="S2613">
        <v>-1</v>
      </c>
    </row>
    <row r="2614" spans="1:19">
      <c r="A2614">
        <v>9</v>
      </c>
      <c r="B2614" t="s">
        <v>551</v>
      </c>
      <c r="C2614" t="s">
        <v>150</v>
      </c>
      <c r="D2614" t="s">
        <v>115</v>
      </c>
      <c r="E2614" t="s">
        <v>534</v>
      </c>
      <c r="F2614" t="s">
        <v>552</v>
      </c>
      <c r="G2614">
        <v>11</v>
      </c>
      <c r="H2614" t="s">
        <v>144</v>
      </c>
      <c r="I2614">
        <v>6</v>
      </c>
      <c r="J2614">
        <v>3</v>
      </c>
      <c r="L2614" s="1015">
        <v>0.5</v>
      </c>
      <c r="N2614">
        <v>0</v>
      </c>
      <c r="O2614">
        <v>0</v>
      </c>
      <c r="P2614" t="e">
        <v>#DIV/0!</v>
      </c>
      <c r="R2614">
        <v>-3</v>
      </c>
      <c r="S2614">
        <v>0</v>
      </c>
    </row>
    <row r="2615" spans="1:19">
      <c r="A2615">
        <v>10</v>
      </c>
      <c r="B2615" t="s">
        <v>553</v>
      </c>
      <c r="C2615" t="s">
        <v>150</v>
      </c>
      <c r="D2615" t="s">
        <v>115</v>
      </c>
      <c r="E2615" t="s">
        <v>534</v>
      </c>
      <c r="F2615" t="s">
        <v>554</v>
      </c>
      <c r="G2615">
        <v>11</v>
      </c>
      <c r="H2615" t="s">
        <v>144</v>
      </c>
      <c r="I2615">
        <v>5</v>
      </c>
      <c r="J2615">
        <v>4</v>
      </c>
      <c r="L2615" s="1015">
        <v>0.8</v>
      </c>
      <c r="N2615">
        <v>0</v>
      </c>
      <c r="O2615">
        <v>0</v>
      </c>
      <c r="P2615" t="e">
        <v>#DIV/0!</v>
      </c>
      <c r="R2615">
        <v>-4</v>
      </c>
      <c r="S2615">
        <v>0</v>
      </c>
    </row>
    <row r="2616" spans="1:19">
      <c r="A2616">
        <v>11</v>
      </c>
      <c r="B2616" t="s">
        <v>555</v>
      </c>
      <c r="C2616" t="s">
        <v>150</v>
      </c>
      <c r="D2616" t="s">
        <v>115</v>
      </c>
      <c r="E2616" t="s">
        <v>556</v>
      </c>
      <c r="F2616" t="s">
        <v>557</v>
      </c>
      <c r="G2616">
        <v>11</v>
      </c>
      <c r="H2616" t="s">
        <v>144</v>
      </c>
      <c r="I2616">
        <v>4</v>
      </c>
      <c r="J2616">
        <v>3</v>
      </c>
      <c r="L2616" s="1015">
        <v>0.75</v>
      </c>
      <c r="N2616">
        <v>0</v>
      </c>
      <c r="O2616">
        <v>0</v>
      </c>
      <c r="P2616" t="e">
        <v>#DIV/0!</v>
      </c>
      <c r="R2616">
        <v>-2</v>
      </c>
      <c r="S2616">
        <v>0</v>
      </c>
    </row>
    <row r="2617" spans="1:19">
      <c r="A2617">
        <v>12</v>
      </c>
      <c r="B2617" t="s">
        <v>558</v>
      </c>
      <c r="C2617" t="s">
        <v>150</v>
      </c>
      <c r="D2617" t="s">
        <v>115</v>
      </c>
      <c r="E2617" t="s">
        <v>556</v>
      </c>
      <c r="F2617" t="s">
        <v>559</v>
      </c>
      <c r="G2617">
        <v>11</v>
      </c>
      <c r="H2617" t="s">
        <v>144</v>
      </c>
      <c r="I2617">
        <v>4</v>
      </c>
      <c r="J2617">
        <v>3</v>
      </c>
      <c r="L2617" s="1015">
        <v>0.75</v>
      </c>
      <c r="N2617">
        <v>0</v>
      </c>
      <c r="O2617">
        <v>0</v>
      </c>
      <c r="P2617" t="e">
        <v>#DIV/0!</v>
      </c>
      <c r="R2617">
        <v>-2</v>
      </c>
      <c r="S2617">
        <v>0</v>
      </c>
    </row>
    <row r="2618" spans="1:19">
      <c r="A2618">
        <v>13</v>
      </c>
      <c r="B2618" t="s">
        <v>560</v>
      </c>
      <c r="C2618" t="s">
        <v>150</v>
      </c>
      <c r="D2618" t="s">
        <v>115</v>
      </c>
      <c r="E2618" t="s">
        <v>556</v>
      </c>
      <c r="F2618" t="s">
        <v>561</v>
      </c>
      <c r="G2618">
        <v>11</v>
      </c>
      <c r="H2618" t="s">
        <v>144</v>
      </c>
      <c r="I2618">
        <v>4</v>
      </c>
      <c r="J2618">
        <v>3</v>
      </c>
      <c r="L2618" s="1015">
        <v>0.75</v>
      </c>
      <c r="N2618">
        <v>0</v>
      </c>
      <c r="O2618">
        <v>0</v>
      </c>
      <c r="P2618" t="e">
        <v>#DIV/0!</v>
      </c>
      <c r="R2618">
        <v>-2</v>
      </c>
      <c r="S2618">
        <v>0</v>
      </c>
    </row>
    <row r="2619" spans="1:19">
      <c r="A2619">
        <v>14</v>
      </c>
      <c r="B2619" t="s">
        <v>562</v>
      </c>
      <c r="C2619" t="s">
        <v>150</v>
      </c>
      <c r="D2619" t="s">
        <v>115</v>
      </c>
      <c r="E2619" t="s">
        <v>556</v>
      </c>
      <c r="F2619" t="s">
        <v>563</v>
      </c>
      <c r="G2619">
        <v>11</v>
      </c>
      <c r="H2619" t="s">
        <v>144</v>
      </c>
      <c r="I2619">
        <v>5</v>
      </c>
      <c r="J2619">
        <v>4</v>
      </c>
      <c r="L2619" s="1015">
        <v>0.8</v>
      </c>
      <c r="N2619">
        <v>0</v>
      </c>
      <c r="O2619">
        <v>0</v>
      </c>
      <c r="P2619" t="e">
        <v>#DIV/0!</v>
      </c>
      <c r="R2619">
        <v>-3</v>
      </c>
      <c r="S2619">
        <v>0</v>
      </c>
    </row>
    <row r="2620" spans="1:19">
      <c r="A2620">
        <v>15</v>
      </c>
      <c r="B2620" t="s">
        <v>564</v>
      </c>
      <c r="C2620" t="s">
        <v>150</v>
      </c>
      <c r="D2620" t="s">
        <v>115</v>
      </c>
      <c r="E2620" t="s">
        <v>534</v>
      </c>
      <c r="F2620" t="s">
        <v>565</v>
      </c>
      <c r="G2620">
        <v>11</v>
      </c>
      <c r="H2620" t="s">
        <v>144</v>
      </c>
      <c r="I2620">
        <v>4</v>
      </c>
      <c r="J2620">
        <v>3</v>
      </c>
      <c r="L2620" s="1015">
        <v>0.75</v>
      </c>
      <c r="N2620">
        <v>0</v>
      </c>
      <c r="O2620">
        <v>0</v>
      </c>
      <c r="P2620" t="e">
        <v>#DIV/0!</v>
      </c>
      <c r="R2620">
        <v>-3</v>
      </c>
      <c r="S2620">
        <v>0</v>
      </c>
    </row>
    <row r="2621" spans="1:19">
      <c r="A2621">
        <v>16</v>
      </c>
      <c r="B2621" t="s">
        <v>566</v>
      </c>
      <c r="C2621" t="s">
        <v>150</v>
      </c>
      <c r="D2621" t="s">
        <v>115</v>
      </c>
      <c r="E2621" t="s">
        <v>567</v>
      </c>
      <c r="F2621" t="s">
        <v>568</v>
      </c>
      <c r="G2621">
        <v>11</v>
      </c>
      <c r="H2621" t="s">
        <v>144</v>
      </c>
      <c r="I2621">
        <v>3</v>
      </c>
      <c r="J2621">
        <v>3</v>
      </c>
      <c r="L2621" s="1015">
        <v>1</v>
      </c>
      <c r="N2621">
        <v>1</v>
      </c>
      <c r="O2621">
        <v>0</v>
      </c>
      <c r="P2621">
        <v>0</v>
      </c>
      <c r="R2621">
        <v>-2</v>
      </c>
      <c r="S2621">
        <v>-1</v>
      </c>
    </row>
    <row r="2622" spans="1:19">
      <c r="A2622">
        <v>17</v>
      </c>
      <c r="B2622" t="s">
        <v>569</v>
      </c>
      <c r="C2622" t="s">
        <v>150</v>
      </c>
      <c r="D2622" t="s">
        <v>115</v>
      </c>
      <c r="E2622" t="s">
        <v>570</v>
      </c>
      <c r="F2622" t="s">
        <v>571</v>
      </c>
      <c r="G2622">
        <v>11</v>
      </c>
      <c r="H2622" t="s">
        <v>144</v>
      </c>
      <c r="I2622">
        <v>3</v>
      </c>
      <c r="J2622">
        <v>3</v>
      </c>
      <c r="L2622" s="1015">
        <v>1</v>
      </c>
      <c r="N2622">
        <v>1</v>
      </c>
      <c r="O2622">
        <v>0</v>
      </c>
      <c r="P2622">
        <v>0</v>
      </c>
      <c r="R2622">
        <v>-2</v>
      </c>
      <c r="S2622">
        <v>-1</v>
      </c>
    </row>
    <row r="2623" spans="1:19">
      <c r="A2623">
        <v>18</v>
      </c>
      <c r="B2623" t="s">
        <v>572</v>
      </c>
      <c r="C2623" t="s">
        <v>150</v>
      </c>
      <c r="D2623" t="s">
        <v>115</v>
      </c>
      <c r="E2623" t="s">
        <v>570</v>
      </c>
      <c r="F2623" t="s">
        <v>573</v>
      </c>
      <c r="G2623">
        <v>11</v>
      </c>
      <c r="H2623" t="s">
        <v>144</v>
      </c>
      <c r="I2623">
        <v>5</v>
      </c>
      <c r="J2623">
        <v>4</v>
      </c>
      <c r="L2623" s="1015">
        <v>0.8</v>
      </c>
      <c r="N2623">
        <v>0</v>
      </c>
      <c r="O2623">
        <v>0</v>
      </c>
      <c r="P2623" t="e">
        <v>#DIV/0!</v>
      </c>
      <c r="R2623">
        <v>-3</v>
      </c>
      <c r="S2623">
        <v>0</v>
      </c>
    </row>
    <row r="2624" spans="1:19">
      <c r="A2624">
        <v>19</v>
      </c>
      <c r="B2624" t="s">
        <v>574</v>
      </c>
      <c r="C2624" t="s">
        <v>150</v>
      </c>
      <c r="D2624" t="s">
        <v>115</v>
      </c>
      <c r="E2624" t="s">
        <v>570</v>
      </c>
      <c r="F2624" t="s">
        <v>575</v>
      </c>
      <c r="G2624">
        <v>11</v>
      </c>
      <c r="H2624" t="s">
        <v>144</v>
      </c>
      <c r="I2624">
        <v>5</v>
      </c>
      <c r="J2624">
        <v>4</v>
      </c>
      <c r="L2624" s="1015">
        <v>0.8</v>
      </c>
      <c r="N2624">
        <v>0</v>
      </c>
      <c r="O2624">
        <v>0</v>
      </c>
      <c r="P2624" t="e">
        <v>#DIV/0!</v>
      </c>
      <c r="R2624">
        <v>-3</v>
      </c>
      <c r="S2624">
        <v>0</v>
      </c>
    </row>
    <row r="2625" spans="1:19">
      <c r="A2625">
        <v>20</v>
      </c>
      <c r="B2625" t="s">
        <v>576</v>
      </c>
      <c r="C2625" t="s">
        <v>150</v>
      </c>
      <c r="D2625" t="s">
        <v>115</v>
      </c>
      <c r="E2625" t="s">
        <v>570</v>
      </c>
      <c r="F2625" t="s">
        <v>577</v>
      </c>
      <c r="G2625">
        <v>11</v>
      </c>
      <c r="H2625" t="s">
        <v>144</v>
      </c>
      <c r="I2625">
        <v>6</v>
      </c>
      <c r="J2625">
        <v>5</v>
      </c>
      <c r="L2625" s="1015">
        <v>0.83333333333333337</v>
      </c>
      <c r="N2625">
        <v>0</v>
      </c>
      <c r="O2625">
        <v>0</v>
      </c>
      <c r="P2625" t="e">
        <v>#DIV/0!</v>
      </c>
      <c r="R2625">
        <v>-4</v>
      </c>
      <c r="S2625">
        <v>0</v>
      </c>
    </row>
    <row r="2626" spans="1:19">
      <c r="A2626">
        <v>21</v>
      </c>
      <c r="B2626" t="s">
        <v>578</v>
      </c>
      <c r="C2626" t="s">
        <v>150</v>
      </c>
      <c r="D2626" t="s">
        <v>115</v>
      </c>
      <c r="E2626" t="s">
        <v>570</v>
      </c>
      <c r="F2626" t="s">
        <v>579</v>
      </c>
      <c r="G2626">
        <v>11</v>
      </c>
      <c r="H2626" t="s">
        <v>144</v>
      </c>
      <c r="I2626">
        <v>8</v>
      </c>
      <c r="J2626">
        <v>7</v>
      </c>
      <c r="L2626" s="1015">
        <v>0.875</v>
      </c>
      <c r="N2626">
        <v>0</v>
      </c>
      <c r="O2626">
        <v>0</v>
      </c>
      <c r="P2626" t="e">
        <v>#DIV/0!</v>
      </c>
      <c r="R2626">
        <v>-6</v>
      </c>
      <c r="S2626">
        <v>0</v>
      </c>
    </row>
    <row r="2627" spans="1:19">
      <c r="A2627">
        <v>22</v>
      </c>
      <c r="B2627" t="s">
        <v>580</v>
      </c>
      <c r="C2627" t="s">
        <v>150</v>
      </c>
      <c r="D2627" t="s">
        <v>115</v>
      </c>
      <c r="E2627" t="s">
        <v>570</v>
      </c>
      <c r="F2627" t="s">
        <v>581</v>
      </c>
      <c r="G2627">
        <v>11</v>
      </c>
      <c r="H2627" t="s">
        <v>144</v>
      </c>
      <c r="I2627">
        <v>9</v>
      </c>
      <c r="J2627">
        <v>6</v>
      </c>
      <c r="L2627" s="1015">
        <v>0.66666666666666663</v>
      </c>
      <c r="N2627">
        <v>0</v>
      </c>
      <c r="O2627">
        <v>0</v>
      </c>
      <c r="P2627" t="e">
        <v>#DIV/0!</v>
      </c>
      <c r="R2627">
        <v>-4</v>
      </c>
      <c r="S2627">
        <v>0</v>
      </c>
    </row>
    <row r="2628" spans="1:19">
      <c r="A2628">
        <v>23</v>
      </c>
      <c r="B2628" t="s">
        <v>582</v>
      </c>
      <c r="C2628" t="s">
        <v>150</v>
      </c>
      <c r="D2628" t="s">
        <v>115</v>
      </c>
      <c r="E2628" t="s">
        <v>570</v>
      </c>
      <c r="F2628" t="s">
        <v>583</v>
      </c>
      <c r="G2628">
        <v>11</v>
      </c>
      <c r="H2628" t="s">
        <v>144</v>
      </c>
      <c r="I2628">
        <v>5</v>
      </c>
      <c r="J2628">
        <v>4</v>
      </c>
      <c r="L2628" s="1015">
        <v>0.8</v>
      </c>
      <c r="N2628">
        <v>0</v>
      </c>
      <c r="O2628">
        <v>0</v>
      </c>
      <c r="P2628" t="e">
        <v>#DIV/0!</v>
      </c>
      <c r="R2628">
        <v>-2</v>
      </c>
      <c r="S2628">
        <v>0</v>
      </c>
    </row>
    <row r="2629" spans="1:19">
      <c r="A2629">
        <v>24</v>
      </c>
      <c r="B2629" t="s">
        <v>584</v>
      </c>
      <c r="C2629" t="s">
        <v>150</v>
      </c>
      <c r="D2629" t="s">
        <v>115</v>
      </c>
      <c r="E2629" t="s">
        <v>570</v>
      </c>
      <c r="F2629" t="s">
        <v>585</v>
      </c>
      <c r="G2629">
        <v>11</v>
      </c>
      <c r="H2629" t="s">
        <v>144</v>
      </c>
      <c r="I2629">
        <v>3</v>
      </c>
      <c r="J2629">
        <v>2</v>
      </c>
      <c r="L2629" s="1015">
        <v>0.66666666666666663</v>
      </c>
      <c r="N2629">
        <v>0</v>
      </c>
      <c r="O2629">
        <v>0</v>
      </c>
      <c r="P2629" t="e">
        <v>#DIV/0!</v>
      </c>
      <c r="R2629">
        <v>-1</v>
      </c>
      <c r="S2629">
        <v>0</v>
      </c>
    </row>
    <row r="2630" spans="1:19">
      <c r="A2630">
        <v>1</v>
      </c>
      <c r="B2630" t="s">
        <v>533</v>
      </c>
      <c r="C2630" t="s">
        <v>150</v>
      </c>
      <c r="D2630" t="s">
        <v>115</v>
      </c>
      <c r="E2630" t="s">
        <v>534</v>
      </c>
      <c r="F2630" t="s">
        <v>535</v>
      </c>
      <c r="G2630">
        <v>12</v>
      </c>
      <c r="H2630" t="s">
        <v>145</v>
      </c>
      <c r="I2630">
        <v>3</v>
      </c>
      <c r="J2630">
        <v>3</v>
      </c>
      <c r="N2630">
        <v>0</v>
      </c>
      <c r="O2630">
        <v>0</v>
      </c>
      <c r="P2630" t="e">
        <v>#DIV/0!</v>
      </c>
      <c r="R2630">
        <v>-2</v>
      </c>
      <c r="S2630">
        <v>0</v>
      </c>
    </row>
    <row r="2631" spans="1:19">
      <c r="A2631">
        <v>2</v>
      </c>
      <c r="B2631" t="s">
        <v>536</v>
      </c>
      <c r="C2631" t="s">
        <v>150</v>
      </c>
      <c r="D2631" t="s">
        <v>115</v>
      </c>
      <c r="E2631" t="s">
        <v>537</v>
      </c>
      <c r="F2631" t="s">
        <v>538</v>
      </c>
      <c r="G2631">
        <v>12</v>
      </c>
      <c r="H2631" t="s">
        <v>145</v>
      </c>
      <c r="I2631">
        <v>3</v>
      </c>
      <c r="J2631">
        <v>3</v>
      </c>
      <c r="L2631" s="1015">
        <v>1</v>
      </c>
      <c r="N2631">
        <v>0</v>
      </c>
      <c r="O2631">
        <v>0</v>
      </c>
      <c r="P2631" t="e">
        <v>#DIV/0!</v>
      </c>
      <c r="R2631">
        <v>-3</v>
      </c>
      <c r="S2631">
        <v>0</v>
      </c>
    </row>
    <row r="2632" spans="1:19">
      <c r="A2632">
        <v>3</v>
      </c>
      <c r="B2632" t="s">
        <v>539</v>
      </c>
      <c r="C2632" t="s">
        <v>150</v>
      </c>
      <c r="D2632" t="s">
        <v>115</v>
      </c>
      <c r="E2632" t="s">
        <v>537</v>
      </c>
      <c r="F2632" t="s">
        <v>540</v>
      </c>
      <c r="G2632">
        <v>12</v>
      </c>
      <c r="H2632" t="s">
        <v>145</v>
      </c>
      <c r="I2632">
        <v>3</v>
      </c>
      <c r="J2632">
        <v>3</v>
      </c>
      <c r="L2632" s="1015">
        <v>1</v>
      </c>
      <c r="N2632">
        <v>1</v>
      </c>
      <c r="O2632">
        <v>0</v>
      </c>
      <c r="P2632">
        <v>0</v>
      </c>
      <c r="R2632">
        <v>-2</v>
      </c>
      <c r="S2632">
        <v>-1</v>
      </c>
    </row>
    <row r="2633" spans="1:19">
      <c r="A2633">
        <v>4</v>
      </c>
      <c r="B2633" t="s">
        <v>541</v>
      </c>
      <c r="C2633" t="s">
        <v>150</v>
      </c>
      <c r="D2633" t="s">
        <v>115</v>
      </c>
      <c r="E2633" t="s">
        <v>534</v>
      </c>
      <c r="F2633" t="s">
        <v>542</v>
      </c>
      <c r="G2633">
        <v>12</v>
      </c>
      <c r="H2633" t="s">
        <v>145</v>
      </c>
      <c r="I2633">
        <v>3</v>
      </c>
      <c r="J2633">
        <v>3</v>
      </c>
      <c r="L2633" s="1015">
        <v>1</v>
      </c>
      <c r="N2633">
        <v>0</v>
      </c>
      <c r="O2633">
        <v>0</v>
      </c>
      <c r="P2633" t="e">
        <v>#DIV/0!</v>
      </c>
      <c r="R2633">
        <v>-2</v>
      </c>
      <c r="S2633">
        <v>0</v>
      </c>
    </row>
    <row r="2634" spans="1:19">
      <c r="A2634">
        <v>5</v>
      </c>
      <c r="B2634" t="s">
        <v>543</v>
      </c>
      <c r="C2634" t="s">
        <v>150</v>
      </c>
      <c r="D2634" t="s">
        <v>115</v>
      </c>
      <c r="E2634" t="s">
        <v>537</v>
      </c>
      <c r="F2634" t="s">
        <v>544</v>
      </c>
      <c r="G2634">
        <v>12</v>
      </c>
      <c r="H2634" t="s">
        <v>145</v>
      </c>
      <c r="I2634">
        <v>3</v>
      </c>
      <c r="J2634">
        <v>3</v>
      </c>
      <c r="L2634" s="1015">
        <v>1</v>
      </c>
      <c r="N2634">
        <v>0</v>
      </c>
      <c r="O2634">
        <v>0</v>
      </c>
      <c r="P2634" t="e">
        <v>#DIV/0!</v>
      </c>
      <c r="R2634">
        <v>-2</v>
      </c>
      <c r="S2634">
        <v>0</v>
      </c>
    </row>
    <row r="2635" spans="1:19">
      <c r="A2635">
        <v>6</v>
      </c>
      <c r="B2635" t="s">
        <v>545</v>
      </c>
      <c r="C2635" t="s">
        <v>150</v>
      </c>
      <c r="D2635" t="s">
        <v>115</v>
      </c>
      <c r="E2635" t="s">
        <v>537</v>
      </c>
      <c r="F2635" t="s">
        <v>546</v>
      </c>
      <c r="G2635">
        <v>12</v>
      </c>
      <c r="H2635" t="s">
        <v>145</v>
      </c>
      <c r="I2635">
        <v>2</v>
      </c>
      <c r="J2635">
        <v>2</v>
      </c>
      <c r="L2635" s="1015">
        <v>1</v>
      </c>
      <c r="N2635">
        <v>0</v>
      </c>
      <c r="O2635">
        <v>0</v>
      </c>
      <c r="P2635" t="e">
        <v>#DIV/0!</v>
      </c>
      <c r="R2635">
        <v>-1</v>
      </c>
      <c r="S2635">
        <v>0</v>
      </c>
    </row>
    <row r="2636" spans="1:19">
      <c r="A2636">
        <v>7</v>
      </c>
      <c r="B2636" t="s">
        <v>547</v>
      </c>
      <c r="C2636" t="s">
        <v>150</v>
      </c>
      <c r="D2636" t="s">
        <v>115</v>
      </c>
      <c r="E2636" t="s">
        <v>537</v>
      </c>
      <c r="F2636" t="s">
        <v>548</v>
      </c>
      <c r="G2636">
        <v>12</v>
      </c>
      <c r="H2636" t="s">
        <v>145</v>
      </c>
      <c r="I2636">
        <v>3</v>
      </c>
      <c r="J2636">
        <v>3</v>
      </c>
      <c r="L2636" s="1015">
        <v>1</v>
      </c>
      <c r="N2636">
        <v>0</v>
      </c>
      <c r="O2636">
        <v>0</v>
      </c>
      <c r="P2636" t="e">
        <v>#DIV/0!</v>
      </c>
      <c r="R2636">
        <v>-3</v>
      </c>
      <c r="S2636">
        <v>0</v>
      </c>
    </row>
    <row r="2637" spans="1:19">
      <c r="A2637">
        <v>8</v>
      </c>
      <c r="B2637" t="s">
        <v>549</v>
      </c>
      <c r="C2637" t="s">
        <v>150</v>
      </c>
      <c r="D2637" t="s">
        <v>115</v>
      </c>
      <c r="E2637" t="s">
        <v>534</v>
      </c>
      <c r="F2637" t="s">
        <v>550</v>
      </c>
      <c r="G2637">
        <v>12</v>
      </c>
      <c r="H2637" t="s">
        <v>145</v>
      </c>
      <c r="I2637">
        <v>3</v>
      </c>
      <c r="J2637">
        <v>3</v>
      </c>
      <c r="L2637" s="1015">
        <v>1</v>
      </c>
      <c r="N2637">
        <v>0</v>
      </c>
      <c r="O2637">
        <v>0</v>
      </c>
      <c r="P2637" t="e">
        <v>#DIV/0!</v>
      </c>
      <c r="R2637">
        <v>-3</v>
      </c>
      <c r="S2637">
        <v>0</v>
      </c>
    </row>
    <row r="2638" spans="1:19">
      <c r="A2638">
        <v>9</v>
      </c>
      <c r="B2638" t="s">
        <v>551</v>
      </c>
      <c r="C2638" t="s">
        <v>150</v>
      </c>
      <c r="D2638" t="s">
        <v>115</v>
      </c>
      <c r="E2638" t="s">
        <v>534</v>
      </c>
      <c r="F2638" t="s">
        <v>552</v>
      </c>
      <c r="G2638">
        <v>12</v>
      </c>
      <c r="H2638" t="s">
        <v>145</v>
      </c>
      <c r="I2638">
        <v>6</v>
      </c>
      <c r="J2638">
        <v>6</v>
      </c>
      <c r="L2638" s="1015">
        <v>1</v>
      </c>
      <c r="N2638">
        <v>3</v>
      </c>
      <c r="O2638">
        <v>0</v>
      </c>
      <c r="P2638">
        <v>0</v>
      </c>
      <c r="R2638">
        <v>-6</v>
      </c>
      <c r="S2638">
        <v>-3</v>
      </c>
    </row>
    <row r="2639" spans="1:19">
      <c r="A2639">
        <v>10</v>
      </c>
      <c r="B2639" t="s">
        <v>553</v>
      </c>
      <c r="C2639" t="s">
        <v>150</v>
      </c>
      <c r="D2639" t="s">
        <v>115</v>
      </c>
      <c r="E2639" t="s">
        <v>534</v>
      </c>
      <c r="F2639" t="s">
        <v>554</v>
      </c>
      <c r="G2639">
        <v>12</v>
      </c>
      <c r="H2639" t="s">
        <v>145</v>
      </c>
      <c r="I2639">
        <v>5</v>
      </c>
      <c r="J2639">
        <v>5</v>
      </c>
      <c r="L2639" s="1015">
        <v>1</v>
      </c>
      <c r="N2639">
        <v>1</v>
      </c>
      <c r="O2639">
        <v>0</v>
      </c>
      <c r="P2639">
        <v>0</v>
      </c>
      <c r="R2639">
        <v>-5</v>
      </c>
      <c r="S2639">
        <v>-1</v>
      </c>
    </row>
    <row r="2640" spans="1:19">
      <c r="A2640">
        <v>11</v>
      </c>
      <c r="B2640" t="s">
        <v>555</v>
      </c>
      <c r="C2640" t="s">
        <v>150</v>
      </c>
      <c r="D2640" t="s">
        <v>115</v>
      </c>
      <c r="E2640" t="s">
        <v>556</v>
      </c>
      <c r="F2640" t="s">
        <v>557</v>
      </c>
      <c r="G2640">
        <v>12</v>
      </c>
      <c r="H2640" t="s">
        <v>145</v>
      </c>
      <c r="I2640">
        <v>4</v>
      </c>
      <c r="J2640">
        <v>4</v>
      </c>
      <c r="L2640" s="1015">
        <v>1</v>
      </c>
      <c r="N2640">
        <v>1</v>
      </c>
      <c r="O2640">
        <v>0</v>
      </c>
      <c r="P2640">
        <v>0</v>
      </c>
      <c r="R2640">
        <v>-3</v>
      </c>
      <c r="S2640">
        <v>-1</v>
      </c>
    </row>
    <row r="2641" spans="1:19">
      <c r="A2641">
        <v>12</v>
      </c>
      <c r="B2641" t="s">
        <v>558</v>
      </c>
      <c r="C2641" t="s">
        <v>150</v>
      </c>
      <c r="D2641" t="s">
        <v>115</v>
      </c>
      <c r="E2641" t="s">
        <v>556</v>
      </c>
      <c r="F2641" t="s">
        <v>559</v>
      </c>
      <c r="G2641">
        <v>12</v>
      </c>
      <c r="H2641" t="s">
        <v>145</v>
      </c>
      <c r="I2641">
        <v>4</v>
      </c>
      <c r="J2641">
        <v>4</v>
      </c>
      <c r="L2641" s="1015">
        <v>1</v>
      </c>
      <c r="N2641">
        <v>1</v>
      </c>
      <c r="O2641">
        <v>0</v>
      </c>
      <c r="P2641">
        <v>0</v>
      </c>
      <c r="R2641">
        <v>-3</v>
      </c>
      <c r="S2641">
        <v>-1</v>
      </c>
    </row>
    <row r="2642" spans="1:19">
      <c r="A2642">
        <v>13</v>
      </c>
      <c r="B2642" t="s">
        <v>560</v>
      </c>
      <c r="C2642" t="s">
        <v>150</v>
      </c>
      <c r="D2642" t="s">
        <v>115</v>
      </c>
      <c r="E2642" t="s">
        <v>556</v>
      </c>
      <c r="F2642" t="s">
        <v>561</v>
      </c>
      <c r="G2642">
        <v>12</v>
      </c>
      <c r="H2642" t="s">
        <v>145</v>
      </c>
      <c r="I2642">
        <v>4</v>
      </c>
      <c r="J2642">
        <v>4</v>
      </c>
      <c r="L2642" s="1015">
        <v>1</v>
      </c>
      <c r="N2642">
        <v>1</v>
      </c>
      <c r="O2642">
        <v>0</v>
      </c>
      <c r="P2642">
        <v>0</v>
      </c>
      <c r="R2642">
        <v>-3</v>
      </c>
      <c r="S2642">
        <v>-1</v>
      </c>
    </row>
    <row r="2643" spans="1:19">
      <c r="A2643">
        <v>14</v>
      </c>
      <c r="B2643" t="s">
        <v>562</v>
      </c>
      <c r="C2643" t="s">
        <v>150</v>
      </c>
      <c r="D2643" t="s">
        <v>115</v>
      </c>
      <c r="E2643" t="s">
        <v>556</v>
      </c>
      <c r="F2643" t="s">
        <v>563</v>
      </c>
      <c r="G2643">
        <v>12</v>
      </c>
      <c r="H2643" t="s">
        <v>145</v>
      </c>
      <c r="I2643">
        <v>5</v>
      </c>
      <c r="J2643">
        <v>5</v>
      </c>
      <c r="L2643" s="1015">
        <v>1</v>
      </c>
      <c r="N2643">
        <v>1</v>
      </c>
      <c r="O2643">
        <v>0</v>
      </c>
      <c r="P2643">
        <v>0</v>
      </c>
      <c r="R2643">
        <v>-4</v>
      </c>
      <c r="S2643">
        <v>-1</v>
      </c>
    </row>
    <row r="2644" spans="1:19">
      <c r="A2644">
        <v>15</v>
      </c>
      <c r="B2644" t="s">
        <v>564</v>
      </c>
      <c r="C2644" t="s">
        <v>150</v>
      </c>
      <c r="D2644" t="s">
        <v>115</v>
      </c>
      <c r="E2644" t="s">
        <v>534</v>
      </c>
      <c r="F2644" t="s">
        <v>565</v>
      </c>
      <c r="G2644">
        <v>12</v>
      </c>
      <c r="H2644" t="s">
        <v>145</v>
      </c>
      <c r="I2644">
        <v>4</v>
      </c>
      <c r="J2644">
        <v>4</v>
      </c>
      <c r="L2644" s="1015">
        <v>1</v>
      </c>
      <c r="N2644">
        <v>1</v>
      </c>
      <c r="O2644">
        <v>0</v>
      </c>
      <c r="P2644">
        <v>0</v>
      </c>
      <c r="R2644">
        <v>-4</v>
      </c>
      <c r="S2644">
        <v>-1</v>
      </c>
    </row>
    <row r="2645" spans="1:19">
      <c r="A2645">
        <v>16</v>
      </c>
      <c r="B2645" t="s">
        <v>566</v>
      </c>
      <c r="C2645" t="s">
        <v>150</v>
      </c>
      <c r="D2645" t="s">
        <v>115</v>
      </c>
      <c r="E2645" t="s">
        <v>567</v>
      </c>
      <c r="F2645" t="s">
        <v>568</v>
      </c>
      <c r="G2645">
        <v>12</v>
      </c>
      <c r="H2645" t="s">
        <v>145</v>
      </c>
      <c r="I2645">
        <v>3</v>
      </c>
      <c r="J2645">
        <v>3</v>
      </c>
      <c r="L2645" s="1015">
        <v>1</v>
      </c>
      <c r="N2645">
        <v>0</v>
      </c>
      <c r="O2645">
        <v>0</v>
      </c>
      <c r="P2645" t="e">
        <v>#DIV/0!</v>
      </c>
      <c r="R2645">
        <v>-2</v>
      </c>
      <c r="S2645">
        <v>0</v>
      </c>
    </row>
    <row r="2646" spans="1:19">
      <c r="A2646">
        <v>17</v>
      </c>
      <c r="B2646" t="s">
        <v>569</v>
      </c>
      <c r="C2646" t="s">
        <v>150</v>
      </c>
      <c r="D2646" t="s">
        <v>115</v>
      </c>
      <c r="E2646" t="s">
        <v>570</v>
      </c>
      <c r="F2646" t="s">
        <v>571</v>
      </c>
      <c r="G2646">
        <v>12</v>
      </c>
      <c r="H2646" t="s">
        <v>145</v>
      </c>
      <c r="I2646">
        <v>3</v>
      </c>
      <c r="J2646">
        <v>3</v>
      </c>
      <c r="L2646" s="1015">
        <v>1</v>
      </c>
      <c r="N2646">
        <v>0</v>
      </c>
      <c r="O2646">
        <v>0</v>
      </c>
      <c r="P2646" t="e">
        <v>#DIV/0!</v>
      </c>
      <c r="R2646">
        <v>-2</v>
      </c>
      <c r="S2646">
        <v>0</v>
      </c>
    </row>
    <row r="2647" spans="1:19">
      <c r="A2647">
        <v>18</v>
      </c>
      <c r="B2647" t="s">
        <v>572</v>
      </c>
      <c r="C2647" t="s">
        <v>150</v>
      </c>
      <c r="D2647" t="s">
        <v>115</v>
      </c>
      <c r="E2647" t="s">
        <v>570</v>
      </c>
      <c r="F2647" t="s">
        <v>573</v>
      </c>
      <c r="G2647">
        <v>12</v>
      </c>
      <c r="H2647" t="s">
        <v>145</v>
      </c>
      <c r="I2647">
        <v>5</v>
      </c>
      <c r="J2647">
        <v>5</v>
      </c>
      <c r="L2647" s="1015">
        <v>1</v>
      </c>
      <c r="N2647">
        <v>1</v>
      </c>
      <c r="O2647">
        <v>0</v>
      </c>
      <c r="P2647">
        <v>0</v>
      </c>
      <c r="R2647">
        <v>-4</v>
      </c>
      <c r="S2647">
        <v>-1</v>
      </c>
    </row>
    <row r="2648" spans="1:19">
      <c r="A2648">
        <v>19</v>
      </c>
      <c r="B2648" t="s">
        <v>574</v>
      </c>
      <c r="C2648" t="s">
        <v>150</v>
      </c>
      <c r="D2648" t="s">
        <v>115</v>
      </c>
      <c r="E2648" t="s">
        <v>570</v>
      </c>
      <c r="F2648" t="s">
        <v>575</v>
      </c>
      <c r="G2648">
        <v>12</v>
      </c>
      <c r="H2648" t="s">
        <v>145</v>
      </c>
      <c r="I2648">
        <v>5</v>
      </c>
      <c r="J2648">
        <v>5</v>
      </c>
      <c r="L2648" s="1015">
        <v>1</v>
      </c>
      <c r="N2648">
        <v>1</v>
      </c>
      <c r="O2648">
        <v>0</v>
      </c>
      <c r="P2648">
        <v>0</v>
      </c>
      <c r="R2648">
        <v>-4</v>
      </c>
      <c r="S2648">
        <v>-1</v>
      </c>
    </row>
    <row r="2649" spans="1:19">
      <c r="A2649">
        <v>20</v>
      </c>
      <c r="B2649" t="s">
        <v>576</v>
      </c>
      <c r="C2649" t="s">
        <v>150</v>
      </c>
      <c r="D2649" t="s">
        <v>115</v>
      </c>
      <c r="E2649" t="s">
        <v>570</v>
      </c>
      <c r="F2649" t="s">
        <v>577</v>
      </c>
      <c r="G2649">
        <v>12</v>
      </c>
      <c r="H2649" t="s">
        <v>145</v>
      </c>
      <c r="I2649">
        <v>6</v>
      </c>
      <c r="J2649">
        <v>6</v>
      </c>
      <c r="L2649" s="1015">
        <v>1</v>
      </c>
      <c r="N2649">
        <v>1</v>
      </c>
      <c r="O2649">
        <v>0</v>
      </c>
      <c r="P2649">
        <v>0</v>
      </c>
      <c r="R2649">
        <v>-5</v>
      </c>
      <c r="S2649">
        <v>-1</v>
      </c>
    </row>
    <row r="2650" spans="1:19">
      <c r="A2650">
        <v>21</v>
      </c>
      <c r="B2650" t="s">
        <v>578</v>
      </c>
      <c r="C2650" t="s">
        <v>150</v>
      </c>
      <c r="D2650" t="s">
        <v>115</v>
      </c>
      <c r="E2650" t="s">
        <v>570</v>
      </c>
      <c r="F2650" t="s">
        <v>579</v>
      </c>
      <c r="G2650">
        <v>12</v>
      </c>
      <c r="H2650" t="s">
        <v>145</v>
      </c>
      <c r="I2650">
        <v>8</v>
      </c>
      <c r="J2650">
        <v>8</v>
      </c>
      <c r="L2650" s="1015">
        <v>1</v>
      </c>
      <c r="N2650">
        <v>1</v>
      </c>
      <c r="O2650">
        <v>0</v>
      </c>
      <c r="P2650">
        <v>0</v>
      </c>
      <c r="R2650">
        <v>-7</v>
      </c>
      <c r="S2650">
        <v>-1</v>
      </c>
    </row>
    <row r="2651" spans="1:19">
      <c r="A2651">
        <v>22</v>
      </c>
      <c r="B2651" t="s">
        <v>580</v>
      </c>
      <c r="C2651" t="s">
        <v>150</v>
      </c>
      <c r="D2651" t="s">
        <v>115</v>
      </c>
      <c r="E2651" t="s">
        <v>570</v>
      </c>
      <c r="F2651" t="s">
        <v>581</v>
      </c>
      <c r="G2651">
        <v>12</v>
      </c>
      <c r="H2651" t="s">
        <v>145</v>
      </c>
      <c r="I2651">
        <v>9</v>
      </c>
      <c r="J2651">
        <v>9</v>
      </c>
      <c r="L2651" s="1015">
        <v>1</v>
      </c>
      <c r="N2651">
        <v>3</v>
      </c>
      <c r="O2651">
        <v>0</v>
      </c>
      <c r="P2651">
        <v>0</v>
      </c>
      <c r="R2651">
        <v>-7</v>
      </c>
      <c r="S2651">
        <v>-3</v>
      </c>
    </row>
    <row r="2652" spans="1:19">
      <c r="A2652">
        <v>23</v>
      </c>
      <c r="B2652" t="s">
        <v>582</v>
      </c>
      <c r="C2652" t="s">
        <v>150</v>
      </c>
      <c r="D2652" t="s">
        <v>115</v>
      </c>
      <c r="E2652" t="s">
        <v>570</v>
      </c>
      <c r="F2652" t="s">
        <v>583</v>
      </c>
      <c r="G2652">
        <v>12</v>
      </c>
      <c r="H2652" t="s">
        <v>145</v>
      </c>
      <c r="I2652">
        <v>5</v>
      </c>
      <c r="J2652">
        <v>5</v>
      </c>
      <c r="L2652" s="1015">
        <v>1</v>
      </c>
      <c r="N2652">
        <v>1</v>
      </c>
      <c r="O2652">
        <v>0</v>
      </c>
      <c r="P2652">
        <v>0</v>
      </c>
      <c r="R2652">
        <v>-3</v>
      </c>
      <c r="S2652">
        <v>-1</v>
      </c>
    </row>
    <row r="2653" spans="1:19">
      <c r="A2653">
        <v>24</v>
      </c>
      <c r="B2653" t="s">
        <v>584</v>
      </c>
      <c r="C2653" t="s">
        <v>150</v>
      </c>
      <c r="D2653" t="s">
        <v>115</v>
      </c>
      <c r="E2653" t="s">
        <v>570</v>
      </c>
      <c r="F2653" t="s">
        <v>585</v>
      </c>
      <c r="G2653">
        <v>12</v>
      </c>
      <c r="H2653" t="s">
        <v>145</v>
      </c>
      <c r="I2653">
        <v>3</v>
      </c>
      <c r="J2653">
        <v>3</v>
      </c>
      <c r="L2653" s="1015">
        <v>1</v>
      </c>
      <c r="N2653">
        <v>1</v>
      </c>
      <c r="O2653">
        <v>0</v>
      </c>
      <c r="P2653">
        <v>0</v>
      </c>
      <c r="R2653">
        <v>-2</v>
      </c>
      <c r="S2653">
        <v>-1</v>
      </c>
    </row>
    <row r="2654" spans="1:19">
      <c r="A2654">
        <v>1</v>
      </c>
      <c r="B2654" t="s">
        <v>586</v>
      </c>
      <c r="C2654" t="s">
        <v>151</v>
      </c>
      <c r="D2654" t="s">
        <v>48</v>
      </c>
      <c r="E2654" t="s">
        <v>236</v>
      </c>
      <c r="F2654" t="s">
        <v>587</v>
      </c>
      <c r="G2654">
        <v>1</v>
      </c>
      <c r="H2654" t="s">
        <v>134</v>
      </c>
      <c r="I2654">
        <v>4</v>
      </c>
      <c r="J2654">
        <v>0</v>
      </c>
      <c r="K2654">
        <v>0</v>
      </c>
      <c r="L2654" s="1015">
        <v>0</v>
      </c>
      <c r="M2654" s="1015">
        <v>0</v>
      </c>
      <c r="N2654">
        <v>0</v>
      </c>
      <c r="O2654">
        <v>0</v>
      </c>
      <c r="P2654" t="e">
        <v>#DIV/0!</v>
      </c>
      <c r="R2654">
        <v>0</v>
      </c>
      <c r="S2654">
        <v>0</v>
      </c>
    </row>
    <row r="2655" spans="1:19">
      <c r="A2655">
        <v>2</v>
      </c>
      <c r="B2655" t="s">
        <v>588</v>
      </c>
      <c r="C2655" t="s">
        <v>151</v>
      </c>
      <c r="D2655" t="s">
        <v>48</v>
      </c>
      <c r="E2655" t="s">
        <v>589</v>
      </c>
      <c r="F2655" t="s">
        <v>590</v>
      </c>
      <c r="G2655">
        <v>1</v>
      </c>
      <c r="H2655" t="s">
        <v>134</v>
      </c>
      <c r="I2655">
        <v>2</v>
      </c>
      <c r="J2655">
        <v>0</v>
      </c>
      <c r="K2655">
        <v>0</v>
      </c>
      <c r="L2655" s="1015">
        <v>0</v>
      </c>
      <c r="M2655" s="1015">
        <v>0</v>
      </c>
      <c r="N2655">
        <v>0</v>
      </c>
      <c r="O2655">
        <v>0</v>
      </c>
      <c r="P2655" t="e">
        <v>#DIV/0!</v>
      </c>
      <c r="R2655">
        <v>0</v>
      </c>
      <c r="S2655">
        <v>0</v>
      </c>
    </row>
    <row r="2656" spans="1:19">
      <c r="A2656">
        <v>3</v>
      </c>
      <c r="B2656" t="s">
        <v>591</v>
      </c>
      <c r="C2656" t="s">
        <v>151</v>
      </c>
      <c r="D2656" t="s">
        <v>48</v>
      </c>
      <c r="E2656" t="s">
        <v>589</v>
      </c>
      <c r="F2656" t="s">
        <v>592</v>
      </c>
      <c r="G2656">
        <v>1</v>
      </c>
      <c r="H2656" t="s">
        <v>134</v>
      </c>
      <c r="I2656">
        <v>1</v>
      </c>
      <c r="J2656">
        <v>0</v>
      </c>
      <c r="K2656">
        <v>0</v>
      </c>
      <c r="L2656" s="1015">
        <v>0</v>
      </c>
      <c r="M2656" s="1015">
        <v>0</v>
      </c>
      <c r="N2656">
        <v>0</v>
      </c>
      <c r="O2656">
        <v>0</v>
      </c>
      <c r="P2656" t="e">
        <v>#DIV/0!</v>
      </c>
      <c r="R2656">
        <v>0</v>
      </c>
      <c r="S2656">
        <v>0</v>
      </c>
    </row>
    <row r="2657" spans="1:19">
      <c r="A2657">
        <v>4</v>
      </c>
      <c r="B2657" t="s">
        <v>593</v>
      </c>
      <c r="C2657" t="s">
        <v>151</v>
      </c>
      <c r="D2657" t="s">
        <v>48</v>
      </c>
      <c r="E2657" t="s">
        <v>594</v>
      </c>
      <c r="F2657" t="s">
        <v>595</v>
      </c>
      <c r="G2657">
        <v>1</v>
      </c>
      <c r="H2657" t="s">
        <v>134</v>
      </c>
      <c r="I2657">
        <v>1</v>
      </c>
      <c r="J2657">
        <v>0</v>
      </c>
      <c r="K2657">
        <v>0</v>
      </c>
      <c r="L2657" s="1015">
        <v>0</v>
      </c>
      <c r="M2657" s="1015">
        <v>0</v>
      </c>
      <c r="N2657">
        <v>0</v>
      </c>
      <c r="O2657">
        <v>0</v>
      </c>
      <c r="P2657" t="e">
        <v>#DIV/0!</v>
      </c>
      <c r="R2657">
        <v>0</v>
      </c>
      <c r="S2657">
        <v>0</v>
      </c>
    </row>
    <row r="2658" spans="1:19">
      <c r="A2658">
        <v>5</v>
      </c>
      <c r="B2658" t="s">
        <v>596</v>
      </c>
      <c r="C2658" t="s">
        <v>151</v>
      </c>
      <c r="D2658" t="s">
        <v>48</v>
      </c>
      <c r="E2658" t="s">
        <v>594</v>
      </c>
      <c r="F2658" t="s">
        <v>597</v>
      </c>
      <c r="G2658">
        <v>1</v>
      </c>
      <c r="H2658" t="s">
        <v>134</v>
      </c>
      <c r="I2658">
        <v>3</v>
      </c>
      <c r="J2658">
        <v>0</v>
      </c>
      <c r="K2658">
        <v>0</v>
      </c>
      <c r="L2658" s="1015">
        <v>0</v>
      </c>
      <c r="M2658" s="1015">
        <v>0</v>
      </c>
      <c r="N2658">
        <v>0</v>
      </c>
      <c r="O2658">
        <v>0</v>
      </c>
      <c r="P2658" t="e">
        <v>#DIV/0!</v>
      </c>
      <c r="R2658">
        <v>0</v>
      </c>
      <c r="S2658">
        <v>0</v>
      </c>
    </row>
    <row r="2659" spans="1:19">
      <c r="A2659">
        <v>6</v>
      </c>
      <c r="B2659" t="s">
        <v>598</v>
      </c>
      <c r="C2659" t="s">
        <v>151</v>
      </c>
      <c r="D2659" t="s">
        <v>48</v>
      </c>
      <c r="E2659" t="s">
        <v>599</v>
      </c>
      <c r="F2659" t="s">
        <v>600</v>
      </c>
      <c r="G2659">
        <v>1</v>
      </c>
      <c r="H2659" t="s">
        <v>134</v>
      </c>
      <c r="I2659">
        <v>1</v>
      </c>
      <c r="J2659">
        <v>0</v>
      </c>
      <c r="K2659">
        <v>0</v>
      </c>
      <c r="L2659" s="1015">
        <v>0</v>
      </c>
      <c r="M2659" s="1015">
        <v>0</v>
      </c>
      <c r="N2659">
        <v>0</v>
      </c>
      <c r="O2659">
        <v>0</v>
      </c>
      <c r="P2659" t="e">
        <v>#DIV/0!</v>
      </c>
      <c r="R2659">
        <v>0</v>
      </c>
      <c r="S2659">
        <v>0</v>
      </c>
    </row>
    <row r="2660" spans="1:19">
      <c r="A2660">
        <v>7</v>
      </c>
      <c r="B2660" t="s">
        <v>601</v>
      </c>
      <c r="C2660" t="s">
        <v>151</v>
      </c>
      <c r="D2660" t="s">
        <v>48</v>
      </c>
      <c r="E2660" t="s">
        <v>594</v>
      </c>
      <c r="F2660" t="s">
        <v>602</v>
      </c>
      <c r="G2660">
        <v>1</v>
      </c>
      <c r="H2660" t="s">
        <v>134</v>
      </c>
      <c r="I2660">
        <v>2</v>
      </c>
      <c r="J2660">
        <v>0</v>
      </c>
      <c r="K2660">
        <v>0</v>
      </c>
      <c r="L2660" s="1015">
        <v>0</v>
      </c>
      <c r="M2660" s="1015">
        <v>0</v>
      </c>
      <c r="N2660">
        <v>0</v>
      </c>
      <c r="O2660">
        <v>0</v>
      </c>
      <c r="P2660" t="e">
        <v>#DIV/0!</v>
      </c>
      <c r="R2660">
        <v>0</v>
      </c>
      <c r="S2660">
        <v>0</v>
      </c>
    </row>
    <row r="2661" spans="1:19">
      <c r="A2661">
        <v>8</v>
      </c>
      <c r="B2661" t="s">
        <v>603</v>
      </c>
      <c r="C2661" t="s">
        <v>151</v>
      </c>
      <c r="D2661" t="s">
        <v>48</v>
      </c>
      <c r="E2661" t="s">
        <v>599</v>
      </c>
      <c r="F2661" t="s">
        <v>604</v>
      </c>
      <c r="G2661">
        <v>1</v>
      </c>
      <c r="H2661" t="s">
        <v>134</v>
      </c>
      <c r="I2661">
        <v>1</v>
      </c>
      <c r="J2661">
        <v>0</v>
      </c>
      <c r="K2661">
        <v>0</v>
      </c>
      <c r="L2661" s="1015">
        <v>0</v>
      </c>
      <c r="M2661" s="1015">
        <v>0</v>
      </c>
      <c r="N2661">
        <v>0</v>
      </c>
      <c r="O2661">
        <v>0</v>
      </c>
      <c r="P2661" t="e">
        <v>#DIV/0!</v>
      </c>
      <c r="R2661">
        <v>0</v>
      </c>
      <c r="S2661">
        <v>0</v>
      </c>
    </row>
    <row r="2662" spans="1:19">
      <c r="A2662">
        <v>9</v>
      </c>
      <c r="B2662" t="s">
        <v>605</v>
      </c>
      <c r="C2662" t="s">
        <v>151</v>
      </c>
      <c r="D2662" t="s">
        <v>48</v>
      </c>
      <c r="E2662" t="s">
        <v>599</v>
      </c>
      <c r="F2662" t="s">
        <v>606</v>
      </c>
      <c r="G2662">
        <v>1</v>
      </c>
      <c r="H2662" t="s">
        <v>134</v>
      </c>
      <c r="I2662">
        <v>2</v>
      </c>
      <c r="J2662">
        <v>0</v>
      </c>
      <c r="K2662">
        <v>0</v>
      </c>
      <c r="L2662" s="1015">
        <v>0</v>
      </c>
      <c r="M2662" s="1015">
        <v>0</v>
      </c>
      <c r="N2662">
        <v>0</v>
      </c>
      <c r="O2662">
        <v>0</v>
      </c>
      <c r="P2662" t="e">
        <v>#DIV/0!</v>
      </c>
      <c r="R2662">
        <v>0</v>
      </c>
      <c r="S2662">
        <v>0</v>
      </c>
    </row>
    <row r="2663" spans="1:19">
      <c r="A2663">
        <v>1</v>
      </c>
      <c r="B2663" t="s">
        <v>586</v>
      </c>
      <c r="C2663" t="s">
        <v>151</v>
      </c>
      <c r="D2663" t="s">
        <v>48</v>
      </c>
      <c r="E2663" t="s">
        <v>236</v>
      </c>
      <c r="F2663" t="s">
        <v>587</v>
      </c>
      <c r="G2663">
        <v>2</v>
      </c>
      <c r="H2663" t="s">
        <v>135</v>
      </c>
      <c r="I2663">
        <v>4</v>
      </c>
      <c r="J2663">
        <v>0</v>
      </c>
      <c r="K2663">
        <v>0</v>
      </c>
      <c r="L2663" s="1015">
        <v>0</v>
      </c>
      <c r="M2663" s="1015">
        <v>0</v>
      </c>
      <c r="N2663">
        <v>0</v>
      </c>
      <c r="O2663">
        <v>0</v>
      </c>
      <c r="P2663" t="e">
        <v>#DIV/0!</v>
      </c>
      <c r="R2663">
        <v>0</v>
      </c>
      <c r="S2663">
        <v>0</v>
      </c>
    </row>
    <row r="2664" spans="1:19">
      <c r="A2664">
        <v>2</v>
      </c>
      <c r="B2664" t="s">
        <v>588</v>
      </c>
      <c r="C2664" t="s">
        <v>151</v>
      </c>
      <c r="D2664" t="s">
        <v>48</v>
      </c>
      <c r="E2664" t="s">
        <v>589</v>
      </c>
      <c r="F2664" t="s">
        <v>590</v>
      </c>
      <c r="G2664">
        <v>2</v>
      </c>
      <c r="H2664" t="s">
        <v>135</v>
      </c>
      <c r="I2664">
        <v>2</v>
      </c>
      <c r="J2664">
        <v>0</v>
      </c>
      <c r="K2664">
        <v>0</v>
      </c>
      <c r="L2664" s="1015">
        <v>0</v>
      </c>
      <c r="M2664" s="1015">
        <v>0</v>
      </c>
      <c r="N2664">
        <v>0</v>
      </c>
      <c r="O2664">
        <v>0</v>
      </c>
      <c r="P2664" t="e">
        <v>#DIV/0!</v>
      </c>
      <c r="R2664">
        <v>0</v>
      </c>
      <c r="S2664">
        <v>0</v>
      </c>
    </row>
    <row r="2665" spans="1:19">
      <c r="A2665">
        <v>3</v>
      </c>
      <c r="B2665" t="s">
        <v>591</v>
      </c>
      <c r="C2665" t="s">
        <v>151</v>
      </c>
      <c r="D2665" t="s">
        <v>48</v>
      </c>
      <c r="E2665" t="s">
        <v>589</v>
      </c>
      <c r="F2665" t="s">
        <v>592</v>
      </c>
      <c r="G2665">
        <v>2</v>
      </c>
      <c r="H2665" t="s">
        <v>135</v>
      </c>
      <c r="I2665">
        <v>1</v>
      </c>
      <c r="J2665">
        <v>0</v>
      </c>
      <c r="K2665">
        <v>0</v>
      </c>
      <c r="L2665" s="1015">
        <v>0</v>
      </c>
      <c r="M2665" s="1015">
        <v>0</v>
      </c>
      <c r="N2665">
        <v>0</v>
      </c>
      <c r="O2665">
        <v>0</v>
      </c>
      <c r="P2665" t="e">
        <v>#DIV/0!</v>
      </c>
      <c r="R2665">
        <v>0</v>
      </c>
      <c r="S2665">
        <v>0</v>
      </c>
    </row>
    <row r="2666" spans="1:19">
      <c r="A2666">
        <v>4</v>
      </c>
      <c r="B2666" t="s">
        <v>593</v>
      </c>
      <c r="C2666" t="s">
        <v>151</v>
      </c>
      <c r="D2666" t="s">
        <v>48</v>
      </c>
      <c r="E2666" t="s">
        <v>594</v>
      </c>
      <c r="F2666" t="s">
        <v>595</v>
      </c>
      <c r="G2666">
        <v>2</v>
      </c>
      <c r="H2666" t="s">
        <v>135</v>
      </c>
      <c r="I2666">
        <v>1</v>
      </c>
      <c r="J2666">
        <v>0</v>
      </c>
      <c r="K2666">
        <v>0</v>
      </c>
      <c r="L2666" s="1015">
        <v>0</v>
      </c>
      <c r="M2666" s="1015">
        <v>0</v>
      </c>
      <c r="N2666">
        <v>0</v>
      </c>
      <c r="O2666">
        <v>0</v>
      </c>
      <c r="P2666" t="e">
        <v>#DIV/0!</v>
      </c>
      <c r="R2666">
        <v>0</v>
      </c>
      <c r="S2666">
        <v>0</v>
      </c>
    </row>
    <row r="2667" spans="1:19">
      <c r="A2667">
        <v>5</v>
      </c>
      <c r="B2667" t="s">
        <v>596</v>
      </c>
      <c r="C2667" t="s">
        <v>151</v>
      </c>
      <c r="D2667" t="s">
        <v>48</v>
      </c>
      <c r="E2667" t="s">
        <v>594</v>
      </c>
      <c r="F2667" t="s">
        <v>597</v>
      </c>
      <c r="G2667">
        <v>2</v>
      </c>
      <c r="H2667" t="s">
        <v>135</v>
      </c>
      <c r="I2667">
        <v>3</v>
      </c>
      <c r="J2667">
        <v>0</v>
      </c>
      <c r="K2667">
        <v>0</v>
      </c>
      <c r="L2667" s="1015">
        <v>0</v>
      </c>
      <c r="M2667" s="1015">
        <v>0</v>
      </c>
      <c r="N2667">
        <v>0</v>
      </c>
      <c r="O2667">
        <v>0</v>
      </c>
      <c r="P2667" t="e">
        <v>#DIV/0!</v>
      </c>
      <c r="R2667">
        <v>0</v>
      </c>
      <c r="S2667">
        <v>0</v>
      </c>
    </row>
    <row r="2668" spans="1:19">
      <c r="A2668">
        <v>6</v>
      </c>
      <c r="B2668" t="s">
        <v>598</v>
      </c>
      <c r="C2668" t="s">
        <v>151</v>
      </c>
      <c r="D2668" t="s">
        <v>48</v>
      </c>
      <c r="E2668" t="s">
        <v>599</v>
      </c>
      <c r="F2668" t="s">
        <v>600</v>
      </c>
      <c r="G2668">
        <v>2</v>
      </c>
      <c r="H2668" t="s">
        <v>135</v>
      </c>
      <c r="I2668">
        <v>1</v>
      </c>
      <c r="J2668">
        <v>0</v>
      </c>
      <c r="K2668">
        <v>0</v>
      </c>
      <c r="L2668" s="1015">
        <v>0</v>
      </c>
      <c r="M2668" s="1015">
        <v>0</v>
      </c>
      <c r="N2668">
        <v>0</v>
      </c>
      <c r="O2668">
        <v>0</v>
      </c>
      <c r="P2668" t="e">
        <v>#DIV/0!</v>
      </c>
      <c r="R2668">
        <v>0</v>
      </c>
      <c r="S2668">
        <v>0</v>
      </c>
    </row>
    <row r="2669" spans="1:19">
      <c r="A2669">
        <v>7</v>
      </c>
      <c r="B2669" t="s">
        <v>601</v>
      </c>
      <c r="C2669" t="s">
        <v>151</v>
      </c>
      <c r="D2669" t="s">
        <v>48</v>
      </c>
      <c r="E2669" t="s">
        <v>594</v>
      </c>
      <c r="F2669" t="s">
        <v>602</v>
      </c>
      <c r="G2669">
        <v>2</v>
      </c>
      <c r="H2669" t="s">
        <v>135</v>
      </c>
      <c r="I2669">
        <v>2</v>
      </c>
      <c r="J2669">
        <v>0</v>
      </c>
      <c r="K2669">
        <v>0</v>
      </c>
      <c r="L2669" s="1015">
        <v>0</v>
      </c>
      <c r="M2669" s="1015">
        <v>0</v>
      </c>
      <c r="N2669">
        <v>0</v>
      </c>
      <c r="O2669">
        <v>0</v>
      </c>
      <c r="P2669" t="e">
        <v>#DIV/0!</v>
      </c>
      <c r="R2669">
        <v>0</v>
      </c>
      <c r="S2669">
        <v>0</v>
      </c>
    </row>
    <row r="2670" spans="1:19">
      <c r="A2670">
        <v>8</v>
      </c>
      <c r="B2670" t="s">
        <v>603</v>
      </c>
      <c r="C2670" t="s">
        <v>151</v>
      </c>
      <c r="D2670" t="s">
        <v>48</v>
      </c>
      <c r="E2670" t="s">
        <v>599</v>
      </c>
      <c r="F2670" t="s">
        <v>604</v>
      </c>
      <c r="G2670">
        <v>2</v>
      </c>
      <c r="H2670" t="s">
        <v>135</v>
      </c>
      <c r="I2670">
        <v>1</v>
      </c>
      <c r="J2670">
        <v>0</v>
      </c>
      <c r="K2670">
        <v>0</v>
      </c>
      <c r="L2670" s="1015">
        <v>0</v>
      </c>
      <c r="M2670" s="1015">
        <v>0</v>
      </c>
      <c r="N2670">
        <v>0</v>
      </c>
      <c r="O2670">
        <v>0</v>
      </c>
      <c r="P2670" t="e">
        <v>#DIV/0!</v>
      </c>
      <c r="R2670">
        <v>0</v>
      </c>
      <c r="S2670">
        <v>0</v>
      </c>
    </row>
    <row r="2671" spans="1:19">
      <c r="A2671">
        <v>9</v>
      </c>
      <c r="B2671" t="s">
        <v>605</v>
      </c>
      <c r="C2671" t="s">
        <v>151</v>
      </c>
      <c r="D2671" t="s">
        <v>48</v>
      </c>
      <c r="E2671" t="s">
        <v>599</v>
      </c>
      <c r="F2671" t="s">
        <v>606</v>
      </c>
      <c r="G2671">
        <v>2</v>
      </c>
      <c r="H2671" t="s">
        <v>135</v>
      </c>
      <c r="I2671">
        <v>2</v>
      </c>
      <c r="J2671">
        <v>0</v>
      </c>
      <c r="K2671">
        <v>0</v>
      </c>
      <c r="L2671" s="1015">
        <v>0</v>
      </c>
      <c r="M2671" s="1015">
        <v>0</v>
      </c>
      <c r="N2671">
        <v>0</v>
      </c>
      <c r="O2671">
        <v>0</v>
      </c>
      <c r="P2671" t="e">
        <v>#DIV/0!</v>
      </c>
      <c r="R2671">
        <v>0</v>
      </c>
      <c r="S2671">
        <v>0</v>
      </c>
    </row>
    <row r="2672" spans="1:19">
      <c r="A2672">
        <v>1</v>
      </c>
      <c r="B2672" t="s">
        <v>586</v>
      </c>
      <c r="C2672" t="s">
        <v>151</v>
      </c>
      <c r="D2672" t="s">
        <v>48</v>
      </c>
      <c r="E2672" t="s">
        <v>236</v>
      </c>
      <c r="F2672" t="s">
        <v>587</v>
      </c>
      <c r="G2672">
        <v>3</v>
      </c>
      <c r="H2672" t="s">
        <v>136</v>
      </c>
      <c r="I2672">
        <v>4</v>
      </c>
      <c r="J2672">
        <v>1</v>
      </c>
      <c r="K2672">
        <v>1</v>
      </c>
      <c r="L2672" s="1015">
        <v>0.25</v>
      </c>
      <c r="M2672" s="1015">
        <v>0.25</v>
      </c>
      <c r="N2672">
        <v>1</v>
      </c>
      <c r="O2672">
        <v>1</v>
      </c>
      <c r="P2672">
        <v>1</v>
      </c>
      <c r="R2672">
        <v>0</v>
      </c>
      <c r="S2672">
        <v>0</v>
      </c>
    </row>
    <row r="2673" spans="1:19">
      <c r="A2673">
        <v>2</v>
      </c>
      <c r="B2673" t="s">
        <v>588</v>
      </c>
      <c r="C2673" t="s">
        <v>151</v>
      </c>
      <c r="D2673" t="s">
        <v>48</v>
      </c>
      <c r="E2673" t="s">
        <v>589</v>
      </c>
      <c r="F2673" t="s">
        <v>590</v>
      </c>
      <c r="G2673">
        <v>3</v>
      </c>
      <c r="H2673" t="s">
        <v>136</v>
      </c>
      <c r="I2673">
        <v>2</v>
      </c>
      <c r="J2673">
        <v>0</v>
      </c>
      <c r="K2673">
        <v>0</v>
      </c>
      <c r="L2673" s="1015">
        <v>0</v>
      </c>
      <c r="M2673" s="1015">
        <v>0</v>
      </c>
      <c r="N2673">
        <v>0</v>
      </c>
      <c r="O2673">
        <v>0</v>
      </c>
      <c r="P2673" t="e">
        <v>#DIV/0!</v>
      </c>
      <c r="R2673">
        <v>0</v>
      </c>
      <c r="S2673">
        <v>0</v>
      </c>
    </row>
    <row r="2674" spans="1:19">
      <c r="A2674">
        <v>3</v>
      </c>
      <c r="B2674" t="s">
        <v>591</v>
      </c>
      <c r="C2674" t="s">
        <v>151</v>
      </c>
      <c r="D2674" t="s">
        <v>48</v>
      </c>
      <c r="E2674" t="s">
        <v>589</v>
      </c>
      <c r="F2674" t="s">
        <v>592</v>
      </c>
      <c r="G2674">
        <v>3</v>
      </c>
      <c r="H2674" t="s">
        <v>136</v>
      </c>
      <c r="I2674">
        <v>1</v>
      </c>
      <c r="J2674">
        <v>0</v>
      </c>
      <c r="K2674">
        <v>0</v>
      </c>
      <c r="L2674" s="1015">
        <v>0</v>
      </c>
      <c r="M2674" s="1015">
        <v>0</v>
      </c>
      <c r="N2674">
        <v>0</v>
      </c>
      <c r="O2674">
        <v>0</v>
      </c>
      <c r="P2674" t="e">
        <v>#DIV/0!</v>
      </c>
      <c r="R2674">
        <v>0</v>
      </c>
      <c r="S2674">
        <v>0</v>
      </c>
    </row>
    <row r="2675" spans="1:19">
      <c r="A2675">
        <v>4</v>
      </c>
      <c r="B2675" t="s">
        <v>593</v>
      </c>
      <c r="C2675" t="s">
        <v>151</v>
      </c>
      <c r="D2675" t="s">
        <v>48</v>
      </c>
      <c r="E2675" t="s">
        <v>594</v>
      </c>
      <c r="F2675" t="s">
        <v>595</v>
      </c>
      <c r="G2675">
        <v>3</v>
      </c>
      <c r="H2675" t="s">
        <v>136</v>
      </c>
      <c r="I2675">
        <v>1</v>
      </c>
      <c r="J2675">
        <v>0</v>
      </c>
      <c r="K2675">
        <v>0</v>
      </c>
      <c r="L2675" s="1015">
        <v>0</v>
      </c>
      <c r="M2675" s="1015">
        <v>0</v>
      </c>
      <c r="N2675">
        <v>0</v>
      </c>
      <c r="O2675">
        <v>0</v>
      </c>
      <c r="P2675" t="e">
        <v>#DIV/0!</v>
      </c>
      <c r="R2675">
        <v>0</v>
      </c>
      <c r="S2675">
        <v>0</v>
      </c>
    </row>
    <row r="2676" spans="1:19">
      <c r="A2676">
        <v>5</v>
      </c>
      <c r="B2676" t="s">
        <v>596</v>
      </c>
      <c r="C2676" t="s">
        <v>151</v>
      </c>
      <c r="D2676" t="s">
        <v>48</v>
      </c>
      <c r="E2676" t="s">
        <v>594</v>
      </c>
      <c r="F2676" t="s">
        <v>597</v>
      </c>
      <c r="G2676">
        <v>3</v>
      </c>
      <c r="H2676" t="s">
        <v>136</v>
      </c>
      <c r="I2676">
        <v>3</v>
      </c>
      <c r="J2676">
        <v>0</v>
      </c>
      <c r="K2676">
        <v>0</v>
      </c>
      <c r="L2676" s="1015">
        <v>0</v>
      </c>
      <c r="M2676" s="1015">
        <v>0</v>
      </c>
      <c r="N2676">
        <v>0</v>
      </c>
      <c r="O2676">
        <v>0</v>
      </c>
      <c r="P2676" t="e">
        <v>#DIV/0!</v>
      </c>
      <c r="R2676">
        <v>0</v>
      </c>
      <c r="S2676">
        <v>0</v>
      </c>
    </row>
    <row r="2677" spans="1:19">
      <c r="A2677">
        <v>6</v>
      </c>
      <c r="B2677" t="s">
        <v>598</v>
      </c>
      <c r="C2677" t="s">
        <v>151</v>
      </c>
      <c r="D2677" t="s">
        <v>48</v>
      </c>
      <c r="E2677" t="s">
        <v>599</v>
      </c>
      <c r="F2677" t="s">
        <v>600</v>
      </c>
      <c r="G2677">
        <v>3</v>
      </c>
      <c r="H2677" t="s">
        <v>136</v>
      </c>
      <c r="I2677">
        <v>1</v>
      </c>
      <c r="J2677">
        <v>0</v>
      </c>
      <c r="K2677">
        <v>0</v>
      </c>
      <c r="L2677" s="1015">
        <v>0</v>
      </c>
      <c r="M2677" s="1015">
        <v>0</v>
      </c>
      <c r="N2677">
        <v>0</v>
      </c>
      <c r="O2677">
        <v>0</v>
      </c>
      <c r="P2677" t="e">
        <v>#DIV/0!</v>
      </c>
      <c r="R2677">
        <v>0</v>
      </c>
      <c r="S2677">
        <v>0</v>
      </c>
    </row>
    <row r="2678" spans="1:19">
      <c r="A2678">
        <v>7</v>
      </c>
      <c r="B2678" t="s">
        <v>601</v>
      </c>
      <c r="C2678" t="s">
        <v>151</v>
      </c>
      <c r="D2678" t="s">
        <v>48</v>
      </c>
      <c r="E2678" t="s">
        <v>594</v>
      </c>
      <c r="F2678" t="s">
        <v>602</v>
      </c>
      <c r="G2678">
        <v>3</v>
      </c>
      <c r="H2678" t="s">
        <v>136</v>
      </c>
      <c r="I2678">
        <v>2</v>
      </c>
      <c r="J2678">
        <v>0</v>
      </c>
      <c r="K2678">
        <v>0</v>
      </c>
      <c r="L2678" s="1015">
        <v>0</v>
      </c>
      <c r="M2678" s="1015">
        <v>0</v>
      </c>
      <c r="N2678">
        <v>0</v>
      </c>
      <c r="O2678">
        <v>0</v>
      </c>
      <c r="P2678" t="e">
        <v>#DIV/0!</v>
      </c>
      <c r="R2678">
        <v>0</v>
      </c>
      <c r="S2678">
        <v>0</v>
      </c>
    </row>
    <row r="2679" spans="1:19">
      <c r="A2679">
        <v>8</v>
      </c>
      <c r="B2679" t="s">
        <v>603</v>
      </c>
      <c r="C2679" t="s">
        <v>151</v>
      </c>
      <c r="D2679" t="s">
        <v>48</v>
      </c>
      <c r="E2679" t="s">
        <v>599</v>
      </c>
      <c r="F2679" t="s">
        <v>604</v>
      </c>
      <c r="G2679">
        <v>3</v>
      </c>
      <c r="H2679" t="s">
        <v>136</v>
      </c>
      <c r="I2679">
        <v>1</v>
      </c>
      <c r="J2679">
        <v>0</v>
      </c>
      <c r="K2679">
        <v>0</v>
      </c>
      <c r="L2679" s="1015">
        <v>0</v>
      </c>
      <c r="M2679" s="1015">
        <v>0</v>
      </c>
      <c r="N2679">
        <v>0</v>
      </c>
      <c r="O2679">
        <v>0</v>
      </c>
      <c r="P2679" t="e">
        <v>#DIV/0!</v>
      </c>
      <c r="R2679">
        <v>0</v>
      </c>
      <c r="S2679">
        <v>0</v>
      </c>
    </row>
    <row r="2680" spans="1:19">
      <c r="A2680">
        <v>9</v>
      </c>
      <c r="B2680" t="s">
        <v>605</v>
      </c>
      <c r="C2680" t="s">
        <v>151</v>
      </c>
      <c r="D2680" t="s">
        <v>48</v>
      </c>
      <c r="E2680" t="s">
        <v>599</v>
      </c>
      <c r="F2680" t="s">
        <v>606</v>
      </c>
      <c r="G2680">
        <v>3</v>
      </c>
      <c r="H2680" t="s">
        <v>136</v>
      </c>
      <c r="I2680">
        <v>2</v>
      </c>
      <c r="J2680">
        <v>0</v>
      </c>
      <c r="K2680">
        <v>0</v>
      </c>
      <c r="L2680" s="1015">
        <v>0</v>
      </c>
      <c r="M2680" s="1015">
        <v>0</v>
      </c>
      <c r="N2680">
        <v>0</v>
      </c>
      <c r="O2680">
        <v>0</v>
      </c>
      <c r="P2680" t="e">
        <v>#DIV/0!</v>
      </c>
      <c r="R2680">
        <v>0</v>
      </c>
      <c r="S2680">
        <v>0</v>
      </c>
    </row>
    <row r="2681" spans="1:19">
      <c r="A2681">
        <v>1</v>
      </c>
      <c r="B2681" t="s">
        <v>586</v>
      </c>
      <c r="C2681" t="s">
        <v>151</v>
      </c>
      <c r="D2681" t="s">
        <v>48</v>
      </c>
      <c r="E2681" t="s">
        <v>236</v>
      </c>
      <c r="F2681" t="s">
        <v>587</v>
      </c>
      <c r="G2681">
        <v>4</v>
      </c>
      <c r="H2681" t="s">
        <v>137</v>
      </c>
      <c r="I2681">
        <v>4</v>
      </c>
      <c r="J2681">
        <v>1</v>
      </c>
      <c r="L2681" s="1015">
        <v>0.25</v>
      </c>
      <c r="N2681">
        <v>0</v>
      </c>
      <c r="O2681">
        <v>0</v>
      </c>
      <c r="P2681" t="e">
        <v>#DIV/0!</v>
      </c>
      <c r="R2681">
        <v>0</v>
      </c>
      <c r="S2681">
        <v>0</v>
      </c>
    </row>
    <row r="2682" spans="1:19">
      <c r="A2682">
        <v>2</v>
      </c>
      <c r="B2682" t="s">
        <v>588</v>
      </c>
      <c r="C2682" t="s">
        <v>151</v>
      </c>
      <c r="D2682" t="s">
        <v>48</v>
      </c>
      <c r="E2682" t="s">
        <v>589</v>
      </c>
      <c r="F2682" t="s">
        <v>590</v>
      </c>
      <c r="G2682">
        <v>4</v>
      </c>
      <c r="H2682" t="s">
        <v>137</v>
      </c>
      <c r="I2682">
        <v>2</v>
      </c>
      <c r="J2682">
        <v>0</v>
      </c>
      <c r="L2682" s="1015">
        <v>0</v>
      </c>
      <c r="N2682">
        <v>0</v>
      </c>
      <c r="O2682">
        <v>0</v>
      </c>
      <c r="P2682" t="e">
        <v>#DIV/0!</v>
      </c>
      <c r="R2682">
        <v>0</v>
      </c>
      <c r="S2682">
        <v>0</v>
      </c>
    </row>
    <row r="2683" spans="1:19">
      <c r="A2683">
        <v>3</v>
      </c>
      <c r="B2683" t="s">
        <v>591</v>
      </c>
      <c r="C2683" t="s">
        <v>151</v>
      </c>
      <c r="D2683" t="s">
        <v>48</v>
      </c>
      <c r="E2683" t="s">
        <v>589</v>
      </c>
      <c r="F2683" t="s">
        <v>592</v>
      </c>
      <c r="G2683">
        <v>4</v>
      </c>
      <c r="H2683" t="s">
        <v>137</v>
      </c>
      <c r="I2683">
        <v>1</v>
      </c>
      <c r="J2683">
        <v>1</v>
      </c>
      <c r="L2683" s="1015">
        <v>1</v>
      </c>
      <c r="N2683">
        <v>1</v>
      </c>
      <c r="O2683">
        <v>0</v>
      </c>
      <c r="P2683">
        <v>0</v>
      </c>
      <c r="R2683">
        <v>-1</v>
      </c>
      <c r="S2683">
        <v>-1</v>
      </c>
    </row>
    <row r="2684" spans="1:19">
      <c r="A2684">
        <v>4</v>
      </c>
      <c r="B2684" t="s">
        <v>593</v>
      </c>
      <c r="C2684" t="s">
        <v>151</v>
      </c>
      <c r="D2684" t="s">
        <v>48</v>
      </c>
      <c r="E2684" t="s">
        <v>594</v>
      </c>
      <c r="F2684" t="s">
        <v>595</v>
      </c>
      <c r="G2684">
        <v>4</v>
      </c>
      <c r="H2684" t="s">
        <v>137</v>
      </c>
      <c r="I2684">
        <v>1</v>
      </c>
      <c r="J2684">
        <v>1</v>
      </c>
      <c r="L2684" s="1015">
        <v>1</v>
      </c>
      <c r="N2684">
        <v>1</v>
      </c>
      <c r="O2684">
        <v>0</v>
      </c>
      <c r="P2684">
        <v>0</v>
      </c>
      <c r="R2684">
        <v>-1</v>
      </c>
      <c r="S2684">
        <v>-1</v>
      </c>
    </row>
    <row r="2685" spans="1:19">
      <c r="A2685">
        <v>5</v>
      </c>
      <c r="B2685" t="s">
        <v>596</v>
      </c>
      <c r="C2685" t="s">
        <v>151</v>
      </c>
      <c r="D2685" t="s">
        <v>48</v>
      </c>
      <c r="E2685" t="s">
        <v>594</v>
      </c>
      <c r="F2685" t="s">
        <v>597</v>
      </c>
      <c r="G2685">
        <v>4</v>
      </c>
      <c r="H2685" t="s">
        <v>137</v>
      </c>
      <c r="I2685">
        <v>3</v>
      </c>
      <c r="J2685">
        <v>1</v>
      </c>
      <c r="L2685" s="1015">
        <v>0.33333333333333331</v>
      </c>
      <c r="N2685">
        <v>1</v>
      </c>
      <c r="O2685">
        <v>0</v>
      </c>
      <c r="P2685">
        <v>0</v>
      </c>
      <c r="R2685">
        <v>-1</v>
      </c>
      <c r="S2685">
        <v>-1</v>
      </c>
    </row>
    <row r="2686" spans="1:19">
      <c r="A2686">
        <v>6</v>
      </c>
      <c r="B2686" t="s">
        <v>598</v>
      </c>
      <c r="C2686" t="s">
        <v>151</v>
      </c>
      <c r="D2686" t="s">
        <v>48</v>
      </c>
      <c r="E2686" t="s">
        <v>599</v>
      </c>
      <c r="F2686" t="s">
        <v>600</v>
      </c>
      <c r="G2686">
        <v>4</v>
      </c>
      <c r="H2686" t="s">
        <v>137</v>
      </c>
      <c r="I2686">
        <v>1</v>
      </c>
      <c r="J2686">
        <v>0</v>
      </c>
      <c r="L2686" s="1015">
        <v>0</v>
      </c>
      <c r="N2686">
        <v>0</v>
      </c>
      <c r="O2686">
        <v>0</v>
      </c>
      <c r="P2686" t="e">
        <v>#DIV/0!</v>
      </c>
      <c r="R2686">
        <v>0</v>
      </c>
      <c r="S2686">
        <v>0</v>
      </c>
    </row>
    <row r="2687" spans="1:19">
      <c r="A2687">
        <v>7</v>
      </c>
      <c r="B2687" t="s">
        <v>601</v>
      </c>
      <c r="C2687" t="s">
        <v>151</v>
      </c>
      <c r="D2687" t="s">
        <v>48</v>
      </c>
      <c r="E2687" t="s">
        <v>594</v>
      </c>
      <c r="F2687" t="s">
        <v>602</v>
      </c>
      <c r="G2687">
        <v>4</v>
      </c>
      <c r="H2687" t="s">
        <v>137</v>
      </c>
      <c r="I2687">
        <v>2</v>
      </c>
      <c r="J2687">
        <v>0</v>
      </c>
      <c r="L2687" s="1015">
        <v>0</v>
      </c>
      <c r="N2687">
        <v>0</v>
      </c>
      <c r="O2687">
        <v>0</v>
      </c>
      <c r="P2687" t="e">
        <v>#DIV/0!</v>
      </c>
      <c r="R2687">
        <v>0</v>
      </c>
      <c r="S2687">
        <v>0</v>
      </c>
    </row>
    <row r="2688" spans="1:19">
      <c r="A2688">
        <v>8</v>
      </c>
      <c r="B2688" t="s">
        <v>603</v>
      </c>
      <c r="C2688" t="s">
        <v>151</v>
      </c>
      <c r="D2688" t="s">
        <v>48</v>
      </c>
      <c r="E2688" t="s">
        <v>599</v>
      </c>
      <c r="F2688" t="s">
        <v>604</v>
      </c>
      <c r="G2688">
        <v>4</v>
      </c>
      <c r="H2688" t="s">
        <v>137</v>
      </c>
      <c r="I2688">
        <v>1</v>
      </c>
      <c r="J2688">
        <v>0</v>
      </c>
      <c r="L2688" s="1015">
        <v>0</v>
      </c>
      <c r="N2688">
        <v>0</v>
      </c>
      <c r="O2688">
        <v>0</v>
      </c>
      <c r="P2688" t="e">
        <v>#DIV/0!</v>
      </c>
      <c r="R2688">
        <v>0</v>
      </c>
      <c r="S2688">
        <v>0</v>
      </c>
    </row>
    <row r="2689" spans="1:19">
      <c r="A2689">
        <v>9</v>
      </c>
      <c r="B2689" t="s">
        <v>605</v>
      </c>
      <c r="C2689" t="s">
        <v>151</v>
      </c>
      <c r="D2689" t="s">
        <v>48</v>
      </c>
      <c r="E2689" t="s">
        <v>599</v>
      </c>
      <c r="F2689" t="s">
        <v>606</v>
      </c>
      <c r="G2689">
        <v>4</v>
      </c>
      <c r="H2689" t="s">
        <v>137</v>
      </c>
      <c r="I2689">
        <v>2</v>
      </c>
      <c r="J2689">
        <v>0</v>
      </c>
      <c r="L2689" s="1015">
        <v>0</v>
      </c>
      <c r="N2689">
        <v>0</v>
      </c>
      <c r="O2689">
        <v>0</v>
      </c>
      <c r="P2689" t="e">
        <v>#DIV/0!</v>
      </c>
      <c r="R2689">
        <v>0</v>
      </c>
      <c r="S2689">
        <v>0</v>
      </c>
    </row>
    <row r="2690" spans="1:19">
      <c r="A2690">
        <v>1</v>
      </c>
      <c r="B2690" t="s">
        <v>586</v>
      </c>
      <c r="C2690" t="s">
        <v>151</v>
      </c>
      <c r="D2690" t="s">
        <v>48</v>
      </c>
      <c r="E2690" t="s">
        <v>236</v>
      </c>
      <c r="F2690" t="s">
        <v>587</v>
      </c>
      <c r="G2690">
        <v>5</v>
      </c>
      <c r="H2690" t="s">
        <v>138</v>
      </c>
      <c r="I2690">
        <v>4</v>
      </c>
      <c r="J2690">
        <v>1</v>
      </c>
      <c r="L2690" s="1015">
        <v>0.25</v>
      </c>
      <c r="N2690">
        <v>0</v>
      </c>
      <c r="O2690">
        <v>0</v>
      </c>
      <c r="P2690" t="e">
        <v>#DIV/0!</v>
      </c>
      <c r="R2690">
        <v>0</v>
      </c>
      <c r="S2690">
        <v>0</v>
      </c>
    </row>
    <row r="2691" spans="1:19">
      <c r="A2691">
        <v>2</v>
      </c>
      <c r="B2691" t="s">
        <v>588</v>
      </c>
      <c r="C2691" t="s">
        <v>151</v>
      </c>
      <c r="D2691" t="s">
        <v>48</v>
      </c>
      <c r="E2691" t="s">
        <v>589</v>
      </c>
      <c r="F2691" t="s">
        <v>590</v>
      </c>
      <c r="G2691">
        <v>5</v>
      </c>
      <c r="H2691" t="s">
        <v>138</v>
      </c>
      <c r="I2691">
        <v>2</v>
      </c>
      <c r="J2691">
        <v>0</v>
      </c>
      <c r="L2691" s="1015">
        <v>0</v>
      </c>
      <c r="N2691">
        <v>0</v>
      </c>
      <c r="O2691">
        <v>0</v>
      </c>
      <c r="P2691" t="e">
        <v>#DIV/0!</v>
      </c>
      <c r="R2691">
        <v>0</v>
      </c>
      <c r="S2691">
        <v>0</v>
      </c>
    </row>
    <row r="2692" spans="1:19">
      <c r="A2692">
        <v>3</v>
      </c>
      <c r="B2692" t="s">
        <v>591</v>
      </c>
      <c r="C2692" t="s">
        <v>151</v>
      </c>
      <c r="D2692" t="s">
        <v>48</v>
      </c>
      <c r="E2692" t="s">
        <v>589</v>
      </c>
      <c r="F2692" t="s">
        <v>592</v>
      </c>
      <c r="G2692">
        <v>5</v>
      </c>
      <c r="H2692" t="s">
        <v>138</v>
      </c>
      <c r="I2692">
        <v>1</v>
      </c>
      <c r="J2692">
        <v>1</v>
      </c>
      <c r="L2692" s="1015">
        <v>1</v>
      </c>
      <c r="N2692">
        <v>0</v>
      </c>
      <c r="O2692">
        <v>0</v>
      </c>
      <c r="P2692" t="e">
        <v>#DIV/0!</v>
      </c>
      <c r="R2692">
        <v>-1</v>
      </c>
      <c r="S2692">
        <v>0</v>
      </c>
    </row>
    <row r="2693" spans="1:19">
      <c r="A2693">
        <v>4</v>
      </c>
      <c r="B2693" t="s">
        <v>593</v>
      </c>
      <c r="C2693" t="s">
        <v>151</v>
      </c>
      <c r="D2693" t="s">
        <v>48</v>
      </c>
      <c r="E2693" t="s">
        <v>594</v>
      </c>
      <c r="F2693" t="s">
        <v>595</v>
      </c>
      <c r="G2693">
        <v>5</v>
      </c>
      <c r="H2693" t="s">
        <v>138</v>
      </c>
      <c r="I2693">
        <v>1</v>
      </c>
      <c r="J2693">
        <v>1</v>
      </c>
      <c r="L2693" s="1015">
        <v>1</v>
      </c>
      <c r="N2693">
        <v>0</v>
      </c>
      <c r="O2693">
        <v>0</v>
      </c>
      <c r="P2693" t="e">
        <v>#DIV/0!</v>
      </c>
      <c r="R2693">
        <v>-1</v>
      </c>
      <c r="S2693">
        <v>0</v>
      </c>
    </row>
    <row r="2694" spans="1:19">
      <c r="A2694">
        <v>5</v>
      </c>
      <c r="B2694" t="s">
        <v>596</v>
      </c>
      <c r="C2694" t="s">
        <v>151</v>
      </c>
      <c r="D2694" t="s">
        <v>48</v>
      </c>
      <c r="E2694" t="s">
        <v>594</v>
      </c>
      <c r="F2694" t="s">
        <v>597</v>
      </c>
      <c r="G2694">
        <v>5</v>
      </c>
      <c r="H2694" t="s">
        <v>138</v>
      </c>
      <c r="I2694">
        <v>3</v>
      </c>
      <c r="J2694">
        <v>1</v>
      </c>
      <c r="L2694" s="1015">
        <v>0.33333333333333331</v>
      </c>
      <c r="N2694">
        <v>0</v>
      </c>
      <c r="O2694">
        <v>0</v>
      </c>
      <c r="P2694" t="e">
        <v>#DIV/0!</v>
      </c>
      <c r="R2694">
        <v>-1</v>
      </c>
      <c r="S2694">
        <v>0</v>
      </c>
    </row>
    <row r="2695" spans="1:19">
      <c r="A2695">
        <v>6</v>
      </c>
      <c r="B2695" t="s">
        <v>598</v>
      </c>
      <c r="C2695" t="s">
        <v>151</v>
      </c>
      <c r="D2695" t="s">
        <v>48</v>
      </c>
      <c r="E2695" t="s">
        <v>599</v>
      </c>
      <c r="F2695" t="s">
        <v>600</v>
      </c>
      <c r="G2695">
        <v>5</v>
      </c>
      <c r="H2695" t="s">
        <v>138</v>
      </c>
      <c r="I2695">
        <v>1</v>
      </c>
      <c r="J2695">
        <v>1</v>
      </c>
      <c r="L2695" s="1015">
        <v>1</v>
      </c>
      <c r="N2695">
        <v>1</v>
      </c>
      <c r="O2695">
        <v>0</v>
      </c>
      <c r="P2695">
        <v>0</v>
      </c>
      <c r="R2695">
        <v>-1</v>
      </c>
      <c r="S2695">
        <v>-1</v>
      </c>
    </row>
    <row r="2696" spans="1:19">
      <c r="A2696">
        <v>7</v>
      </c>
      <c r="B2696" t="s">
        <v>601</v>
      </c>
      <c r="C2696" t="s">
        <v>151</v>
      </c>
      <c r="D2696" t="s">
        <v>48</v>
      </c>
      <c r="E2696" t="s">
        <v>594</v>
      </c>
      <c r="F2696" t="s">
        <v>602</v>
      </c>
      <c r="G2696">
        <v>5</v>
      </c>
      <c r="H2696" t="s">
        <v>138</v>
      </c>
      <c r="I2696">
        <v>2</v>
      </c>
      <c r="J2696">
        <v>0</v>
      </c>
      <c r="L2696" s="1015">
        <v>0</v>
      </c>
      <c r="N2696">
        <v>0</v>
      </c>
      <c r="O2696">
        <v>0</v>
      </c>
      <c r="P2696" t="e">
        <v>#DIV/0!</v>
      </c>
      <c r="R2696">
        <v>0</v>
      </c>
      <c r="S2696">
        <v>0</v>
      </c>
    </row>
    <row r="2697" spans="1:19">
      <c r="A2697">
        <v>8</v>
      </c>
      <c r="B2697" t="s">
        <v>603</v>
      </c>
      <c r="C2697" t="s">
        <v>151</v>
      </c>
      <c r="D2697" t="s">
        <v>48</v>
      </c>
      <c r="E2697" t="s">
        <v>599</v>
      </c>
      <c r="F2697" t="s">
        <v>604</v>
      </c>
      <c r="G2697">
        <v>5</v>
      </c>
      <c r="H2697" t="s">
        <v>138</v>
      </c>
      <c r="I2697">
        <v>1</v>
      </c>
      <c r="J2697">
        <v>0</v>
      </c>
      <c r="L2697" s="1015">
        <v>0</v>
      </c>
      <c r="N2697">
        <v>0</v>
      </c>
      <c r="O2697">
        <v>0</v>
      </c>
      <c r="P2697" t="e">
        <v>#DIV/0!</v>
      </c>
      <c r="R2697">
        <v>0</v>
      </c>
      <c r="S2697">
        <v>0</v>
      </c>
    </row>
    <row r="2698" spans="1:19">
      <c r="A2698">
        <v>9</v>
      </c>
      <c r="B2698" t="s">
        <v>605</v>
      </c>
      <c r="C2698" t="s">
        <v>151</v>
      </c>
      <c r="D2698" t="s">
        <v>48</v>
      </c>
      <c r="E2698" t="s">
        <v>599</v>
      </c>
      <c r="F2698" t="s">
        <v>606</v>
      </c>
      <c r="G2698">
        <v>5</v>
      </c>
      <c r="H2698" t="s">
        <v>138</v>
      </c>
      <c r="I2698">
        <v>2</v>
      </c>
      <c r="J2698">
        <v>0</v>
      </c>
      <c r="L2698" s="1015">
        <v>0</v>
      </c>
      <c r="N2698">
        <v>0</v>
      </c>
      <c r="O2698">
        <v>0</v>
      </c>
      <c r="P2698" t="e">
        <v>#DIV/0!</v>
      </c>
      <c r="R2698">
        <v>0</v>
      </c>
      <c r="S2698">
        <v>0</v>
      </c>
    </row>
    <row r="2699" spans="1:19">
      <c r="A2699">
        <v>1</v>
      </c>
      <c r="B2699" t="s">
        <v>586</v>
      </c>
      <c r="C2699" t="s">
        <v>151</v>
      </c>
      <c r="D2699" t="s">
        <v>48</v>
      </c>
      <c r="E2699" t="s">
        <v>236</v>
      </c>
      <c r="F2699" t="s">
        <v>587</v>
      </c>
      <c r="G2699">
        <v>6</v>
      </c>
      <c r="H2699" t="s">
        <v>139</v>
      </c>
      <c r="I2699">
        <v>4</v>
      </c>
      <c r="J2699">
        <v>2</v>
      </c>
      <c r="L2699" s="1015">
        <v>0.5</v>
      </c>
      <c r="N2699">
        <v>1</v>
      </c>
      <c r="O2699">
        <v>0</v>
      </c>
      <c r="P2699">
        <v>0</v>
      </c>
      <c r="R2699">
        <v>-1</v>
      </c>
      <c r="S2699">
        <v>-1</v>
      </c>
    </row>
    <row r="2700" spans="1:19">
      <c r="A2700">
        <v>2</v>
      </c>
      <c r="B2700" t="s">
        <v>588</v>
      </c>
      <c r="C2700" t="s">
        <v>151</v>
      </c>
      <c r="D2700" t="s">
        <v>48</v>
      </c>
      <c r="E2700" t="s">
        <v>589</v>
      </c>
      <c r="F2700" t="s">
        <v>590</v>
      </c>
      <c r="G2700">
        <v>6</v>
      </c>
      <c r="H2700" t="s">
        <v>139</v>
      </c>
      <c r="I2700">
        <v>2</v>
      </c>
      <c r="J2700">
        <v>1</v>
      </c>
      <c r="L2700" s="1015">
        <v>0.5</v>
      </c>
      <c r="N2700">
        <v>1</v>
      </c>
      <c r="O2700">
        <v>0</v>
      </c>
      <c r="P2700">
        <v>0</v>
      </c>
      <c r="R2700">
        <v>-1</v>
      </c>
      <c r="S2700">
        <v>-1</v>
      </c>
    </row>
    <row r="2701" spans="1:19">
      <c r="A2701">
        <v>3</v>
      </c>
      <c r="B2701" t="s">
        <v>591</v>
      </c>
      <c r="C2701" t="s">
        <v>151</v>
      </c>
      <c r="D2701" t="s">
        <v>48</v>
      </c>
      <c r="E2701" t="s">
        <v>589</v>
      </c>
      <c r="F2701" t="s">
        <v>592</v>
      </c>
      <c r="G2701">
        <v>6</v>
      </c>
      <c r="H2701" t="s">
        <v>139</v>
      </c>
      <c r="I2701">
        <v>1</v>
      </c>
      <c r="J2701">
        <v>1</v>
      </c>
      <c r="L2701" s="1015">
        <v>1</v>
      </c>
      <c r="N2701">
        <v>0</v>
      </c>
      <c r="O2701">
        <v>0</v>
      </c>
      <c r="P2701" t="e">
        <v>#DIV/0!</v>
      </c>
      <c r="R2701">
        <v>-1</v>
      </c>
      <c r="S2701">
        <v>0</v>
      </c>
    </row>
    <row r="2702" spans="1:19">
      <c r="A2702">
        <v>4</v>
      </c>
      <c r="B2702" t="s">
        <v>593</v>
      </c>
      <c r="C2702" t="s">
        <v>151</v>
      </c>
      <c r="D2702" t="s">
        <v>48</v>
      </c>
      <c r="E2702" t="s">
        <v>594</v>
      </c>
      <c r="F2702" t="s">
        <v>595</v>
      </c>
      <c r="G2702">
        <v>6</v>
      </c>
      <c r="H2702" t="s">
        <v>139</v>
      </c>
      <c r="I2702">
        <v>1</v>
      </c>
      <c r="J2702">
        <v>1</v>
      </c>
      <c r="L2702" s="1015">
        <v>1</v>
      </c>
      <c r="N2702">
        <v>0</v>
      </c>
      <c r="O2702">
        <v>0</v>
      </c>
      <c r="P2702" t="e">
        <v>#DIV/0!</v>
      </c>
      <c r="R2702">
        <v>-1</v>
      </c>
      <c r="S2702">
        <v>0</v>
      </c>
    </row>
    <row r="2703" spans="1:19">
      <c r="A2703">
        <v>5</v>
      </c>
      <c r="B2703" t="s">
        <v>596</v>
      </c>
      <c r="C2703" t="s">
        <v>151</v>
      </c>
      <c r="D2703" t="s">
        <v>48</v>
      </c>
      <c r="E2703" t="s">
        <v>594</v>
      </c>
      <c r="F2703" t="s">
        <v>597</v>
      </c>
      <c r="G2703">
        <v>6</v>
      </c>
      <c r="H2703" t="s">
        <v>139</v>
      </c>
      <c r="I2703">
        <v>3</v>
      </c>
      <c r="J2703">
        <v>1</v>
      </c>
      <c r="L2703" s="1015">
        <v>0.33333333333333331</v>
      </c>
      <c r="N2703">
        <v>0</v>
      </c>
      <c r="O2703">
        <v>0</v>
      </c>
      <c r="P2703" t="e">
        <v>#DIV/0!</v>
      </c>
      <c r="R2703">
        <v>-1</v>
      </c>
      <c r="S2703">
        <v>0</v>
      </c>
    </row>
    <row r="2704" spans="1:19">
      <c r="A2704">
        <v>6</v>
      </c>
      <c r="B2704" t="s">
        <v>598</v>
      </c>
      <c r="C2704" t="s">
        <v>151</v>
      </c>
      <c r="D2704" t="s">
        <v>48</v>
      </c>
      <c r="E2704" t="s">
        <v>599</v>
      </c>
      <c r="F2704" t="s">
        <v>600</v>
      </c>
      <c r="G2704">
        <v>6</v>
      </c>
      <c r="H2704" t="s">
        <v>139</v>
      </c>
      <c r="I2704">
        <v>1</v>
      </c>
      <c r="J2704">
        <v>1</v>
      </c>
      <c r="L2704" s="1015">
        <v>1</v>
      </c>
      <c r="N2704">
        <v>0</v>
      </c>
      <c r="O2704">
        <v>0</v>
      </c>
      <c r="P2704" t="e">
        <v>#DIV/0!</v>
      </c>
      <c r="R2704">
        <v>-1</v>
      </c>
      <c r="S2704">
        <v>0</v>
      </c>
    </row>
    <row r="2705" spans="1:19">
      <c r="A2705">
        <v>7</v>
      </c>
      <c r="B2705" t="s">
        <v>601</v>
      </c>
      <c r="C2705" t="s">
        <v>151</v>
      </c>
      <c r="D2705" t="s">
        <v>48</v>
      </c>
      <c r="E2705" t="s">
        <v>594</v>
      </c>
      <c r="F2705" t="s">
        <v>602</v>
      </c>
      <c r="G2705">
        <v>6</v>
      </c>
      <c r="H2705" t="s">
        <v>139</v>
      </c>
      <c r="I2705">
        <v>2</v>
      </c>
      <c r="J2705">
        <v>0</v>
      </c>
      <c r="L2705" s="1015">
        <v>0</v>
      </c>
      <c r="N2705">
        <v>0</v>
      </c>
      <c r="O2705">
        <v>0</v>
      </c>
      <c r="P2705" t="e">
        <v>#DIV/0!</v>
      </c>
      <c r="R2705">
        <v>0</v>
      </c>
      <c r="S2705">
        <v>0</v>
      </c>
    </row>
    <row r="2706" spans="1:19">
      <c r="A2706">
        <v>8</v>
      </c>
      <c r="B2706" t="s">
        <v>603</v>
      </c>
      <c r="C2706" t="s">
        <v>151</v>
      </c>
      <c r="D2706" t="s">
        <v>48</v>
      </c>
      <c r="E2706" t="s">
        <v>599</v>
      </c>
      <c r="F2706" t="s">
        <v>604</v>
      </c>
      <c r="G2706">
        <v>6</v>
      </c>
      <c r="H2706" t="s">
        <v>139</v>
      </c>
      <c r="I2706">
        <v>1</v>
      </c>
      <c r="J2706">
        <v>0</v>
      </c>
      <c r="L2706" s="1015">
        <v>0</v>
      </c>
      <c r="N2706">
        <v>0</v>
      </c>
      <c r="O2706">
        <v>0</v>
      </c>
      <c r="P2706" t="e">
        <v>#DIV/0!</v>
      </c>
      <c r="R2706">
        <v>0</v>
      </c>
      <c r="S2706">
        <v>0</v>
      </c>
    </row>
    <row r="2707" spans="1:19">
      <c r="A2707">
        <v>9</v>
      </c>
      <c r="B2707" t="s">
        <v>605</v>
      </c>
      <c r="C2707" t="s">
        <v>151</v>
      </c>
      <c r="D2707" t="s">
        <v>48</v>
      </c>
      <c r="E2707" t="s">
        <v>599</v>
      </c>
      <c r="F2707" t="s">
        <v>606</v>
      </c>
      <c r="G2707">
        <v>6</v>
      </c>
      <c r="H2707" t="s">
        <v>139</v>
      </c>
      <c r="I2707">
        <v>2</v>
      </c>
      <c r="J2707">
        <v>1</v>
      </c>
      <c r="L2707" s="1015">
        <v>0.5</v>
      </c>
      <c r="N2707">
        <v>1</v>
      </c>
      <c r="O2707">
        <v>0</v>
      </c>
      <c r="P2707">
        <v>0</v>
      </c>
      <c r="R2707">
        <v>-1</v>
      </c>
      <c r="S2707">
        <v>-1</v>
      </c>
    </row>
    <row r="2708" spans="1:19">
      <c r="A2708">
        <v>1</v>
      </c>
      <c r="B2708" t="s">
        <v>586</v>
      </c>
      <c r="C2708" t="s">
        <v>151</v>
      </c>
      <c r="D2708" t="s">
        <v>48</v>
      </c>
      <c r="E2708" t="s">
        <v>236</v>
      </c>
      <c r="F2708" t="s">
        <v>587</v>
      </c>
      <c r="G2708">
        <v>7</v>
      </c>
      <c r="H2708" t="s">
        <v>140</v>
      </c>
      <c r="I2708">
        <v>4</v>
      </c>
      <c r="J2708">
        <v>2</v>
      </c>
      <c r="L2708" s="1015">
        <v>0.5</v>
      </c>
      <c r="N2708">
        <v>0</v>
      </c>
      <c r="O2708">
        <v>0</v>
      </c>
      <c r="P2708" t="e">
        <v>#DIV/0!</v>
      </c>
      <c r="R2708">
        <v>-1</v>
      </c>
      <c r="S2708">
        <v>0</v>
      </c>
    </row>
    <row r="2709" spans="1:19">
      <c r="A2709">
        <v>2</v>
      </c>
      <c r="B2709" t="s">
        <v>588</v>
      </c>
      <c r="C2709" t="s">
        <v>151</v>
      </c>
      <c r="D2709" t="s">
        <v>48</v>
      </c>
      <c r="E2709" t="s">
        <v>589</v>
      </c>
      <c r="F2709" t="s">
        <v>590</v>
      </c>
      <c r="G2709">
        <v>7</v>
      </c>
      <c r="H2709" t="s">
        <v>140</v>
      </c>
      <c r="I2709">
        <v>2</v>
      </c>
      <c r="J2709">
        <v>1</v>
      </c>
      <c r="L2709" s="1015">
        <v>0.5</v>
      </c>
      <c r="N2709">
        <v>0</v>
      </c>
      <c r="O2709">
        <v>0</v>
      </c>
      <c r="P2709" t="e">
        <v>#DIV/0!</v>
      </c>
      <c r="R2709">
        <v>-1</v>
      </c>
      <c r="S2709">
        <v>0</v>
      </c>
    </row>
    <row r="2710" spans="1:19">
      <c r="A2710">
        <v>3</v>
      </c>
      <c r="B2710" t="s">
        <v>591</v>
      </c>
      <c r="C2710" t="s">
        <v>151</v>
      </c>
      <c r="D2710" t="s">
        <v>48</v>
      </c>
      <c r="E2710" t="s">
        <v>589</v>
      </c>
      <c r="F2710" t="s">
        <v>592</v>
      </c>
      <c r="G2710">
        <v>7</v>
      </c>
      <c r="H2710" t="s">
        <v>140</v>
      </c>
      <c r="I2710">
        <v>1</v>
      </c>
      <c r="J2710">
        <v>1</v>
      </c>
      <c r="L2710" s="1015">
        <v>1</v>
      </c>
      <c r="N2710">
        <v>0</v>
      </c>
      <c r="O2710">
        <v>0</v>
      </c>
      <c r="P2710" t="e">
        <v>#DIV/0!</v>
      </c>
      <c r="R2710">
        <v>-1</v>
      </c>
      <c r="S2710">
        <v>0</v>
      </c>
    </row>
    <row r="2711" spans="1:19">
      <c r="A2711">
        <v>4</v>
      </c>
      <c r="B2711" t="s">
        <v>593</v>
      </c>
      <c r="C2711" t="s">
        <v>151</v>
      </c>
      <c r="D2711" t="s">
        <v>48</v>
      </c>
      <c r="E2711" t="s">
        <v>594</v>
      </c>
      <c r="F2711" t="s">
        <v>595</v>
      </c>
      <c r="G2711">
        <v>7</v>
      </c>
      <c r="H2711" t="s">
        <v>140</v>
      </c>
      <c r="I2711">
        <v>1</v>
      </c>
      <c r="J2711">
        <v>1</v>
      </c>
      <c r="L2711" s="1015">
        <v>1</v>
      </c>
      <c r="N2711">
        <v>0</v>
      </c>
      <c r="O2711">
        <v>0</v>
      </c>
      <c r="P2711" t="e">
        <v>#DIV/0!</v>
      </c>
      <c r="R2711">
        <v>-1</v>
      </c>
      <c r="S2711">
        <v>0</v>
      </c>
    </row>
    <row r="2712" spans="1:19">
      <c r="A2712">
        <v>5</v>
      </c>
      <c r="B2712" t="s">
        <v>596</v>
      </c>
      <c r="C2712" t="s">
        <v>151</v>
      </c>
      <c r="D2712" t="s">
        <v>48</v>
      </c>
      <c r="E2712" t="s">
        <v>594</v>
      </c>
      <c r="F2712" t="s">
        <v>597</v>
      </c>
      <c r="G2712">
        <v>7</v>
      </c>
      <c r="H2712" t="s">
        <v>140</v>
      </c>
      <c r="I2712">
        <v>3</v>
      </c>
      <c r="J2712">
        <v>1</v>
      </c>
      <c r="L2712" s="1015">
        <v>0.33333333333333331</v>
      </c>
      <c r="N2712">
        <v>0</v>
      </c>
      <c r="O2712">
        <v>0</v>
      </c>
      <c r="P2712" t="e">
        <v>#DIV/0!</v>
      </c>
      <c r="R2712">
        <v>-1</v>
      </c>
      <c r="S2712">
        <v>0</v>
      </c>
    </row>
    <row r="2713" spans="1:19">
      <c r="A2713">
        <v>6</v>
      </c>
      <c r="B2713" t="s">
        <v>598</v>
      </c>
      <c r="C2713" t="s">
        <v>151</v>
      </c>
      <c r="D2713" t="s">
        <v>48</v>
      </c>
      <c r="E2713" t="s">
        <v>599</v>
      </c>
      <c r="F2713" t="s">
        <v>600</v>
      </c>
      <c r="G2713">
        <v>7</v>
      </c>
      <c r="H2713" t="s">
        <v>140</v>
      </c>
      <c r="I2713">
        <v>1</v>
      </c>
      <c r="J2713">
        <v>1</v>
      </c>
      <c r="L2713" s="1015">
        <v>1</v>
      </c>
      <c r="N2713">
        <v>0</v>
      </c>
      <c r="O2713">
        <v>0</v>
      </c>
      <c r="P2713" t="e">
        <v>#DIV/0!</v>
      </c>
      <c r="R2713">
        <v>-1</v>
      </c>
      <c r="S2713">
        <v>0</v>
      </c>
    </row>
    <row r="2714" spans="1:19">
      <c r="A2714">
        <v>7</v>
      </c>
      <c r="B2714" t="s">
        <v>601</v>
      </c>
      <c r="C2714" t="s">
        <v>151</v>
      </c>
      <c r="D2714" t="s">
        <v>48</v>
      </c>
      <c r="E2714" t="s">
        <v>594</v>
      </c>
      <c r="F2714" t="s">
        <v>602</v>
      </c>
      <c r="G2714">
        <v>7</v>
      </c>
      <c r="H2714" t="s">
        <v>140</v>
      </c>
      <c r="I2714">
        <v>2</v>
      </c>
      <c r="J2714">
        <v>1</v>
      </c>
      <c r="L2714" s="1015">
        <v>0.5</v>
      </c>
      <c r="N2714">
        <v>1</v>
      </c>
      <c r="O2714">
        <v>0</v>
      </c>
      <c r="P2714">
        <v>0</v>
      </c>
      <c r="R2714">
        <v>-1</v>
      </c>
      <c r="S2714">
        <v>-1</v>
      </c>
    </row>
    <row r="2715" spans="1:19">
      <c r="A2715">
        <v>8</v>
      </c>
      <c r="B2715" t="s">
        <v>603</v>
      </c>
      <c r="C2715" t="s">
        <v>151</v>
      </c>
      <c r="D2715" t="s">
        <v>48</v>
      </c>
      <c r="E2715" t="s">
        <v>599</v>
      </c>
      <c r="F2715" t="s">
        <v>604</v>
      </c>
      <c r="G2715">
        <v>7</v>
      </c>
      <c r="H2715" t="s">
        <v>140</v>
      </c>
      <c r="I2715">
        <v>1</v>
      </c>
      <c r="J2715">
        <v>0</v>
      </c>
      <c r="L2715" s="1015">
        <v>0</v>
      </c>
      <c r="N2715">
        <v>0</v>
      </c>
      <c r="O2715">
        <v>0</v>
      </c>
      <c r="P2715" t="e">
        <v>#DIV/0!</v>
      </c>
      <c r="R2715">
        <v>0</v>
      </c>
      <c r="S2715">
        <v>0</v>
      </c>
    </row>
    <row r="2716" spans="1:19">
      <c r="A2716">
        <v>9</v>
      </c>
      <c r="B2716" t="s">
        <v>605</v>
      </c>
      <c r="C2716" t="s">
        <v>151</v>
      </c>
      <c r="D2716" t="s">
        <v>48</v>
      </c>
      <c r="E2716" t="s">
        <v>599</v>
      </c>
      <c r="F2716" t="s">
        <v>606</v>
      </c>
      <c r="G2716">
        <v>7</v>
      </c>
      <c r="H2716" t="s">
        <v>140</v>
      </c>
      <c r="I2716">
        <v>2</v>
      </c>
      <c r="J2716">
        <v>1</v>
      </c>
      <c r="L2716" s="1015">
        <v>0.5</v>
      </c>
      <c r="N2716">
        <v>0</v>
      </c>
      <c r="O2716">
        <v>0</v>
      </c>
      <c r="P2716" t="e">
        <v>#DIV/0!</v>
      </c>
      <c r="R2716">
        <v>-1</v>
      </c>
      <c r="S2716">
        <v>0</v>
      </c>
    </row>
    <row r="2717" spans="1:19">
      <c r="A2717">
        <v>1</v>
      </c>
      <c r="B2717" t="s">
        <v>586</v>
      </c>
      <c r="C2717" t="s">
        <v>151</v>
      </c>
      <c r="D2717" t="s">
        <v>48</v>
      </c>
      <c r="E2717" t="s">
        <v>236</v>
      </c>
      <c r="F2717" t="s">
        <v>587</v>
      </c>
      <c r="G2717">
        <v>8</v>
      </c>
      <c r="H2717" t="s">
        <v>141</v>
      </c>
      <c r="I2717">
        <v>4</v>
      </c>
      <c r="J2717">
        <v>2</v>
      </c>
      <c r="L2717" s="1015">
        <v>0.5</v>
      </c>
      <c r="N2717">
        <v>0</v>
      </c>
      <c r="O2717">
        <v>0</v>
      </c>
      <c r="P2717" t="e">
        <v>#DIV/0!</v>
      </c>
      <c r="R2717">
        <v>-1</v>
      </c>
      <c r="S2717">
        <v>0</v>
      </c>
    </row>
    <row r="2718" spans="1:19">
      <c r="A2718">
        <v>2</v>
      </c>
      <c r="B2718" t="s">
        <v>588</v>
      </c>
      <c r="C2718" t="s">
        <v>151</v>
      </c>
      <c r="D2718" t="s">
        <v>48</v>
      </c>
      <c r="E2718" t="s">
        <v>589</v>
      </c>
      <c r="F2718" t="s">
        <v>590</v>
      </c>
      <c r="G2718">
        <v>8</v>
      </c>
      <c r="H2718" t="s">
        <v>141</v>
      </c>
      <c r="I2718">
        <v>2</v>
      </c>
      <c r="J2718">
        <v>1</v>
      </c>
      <c r="L2718" s="1015">
        <v>0.5</v>
      </c>
      <c r="N2718">
        <v>0</v>
      </c>
      <c r="O2718">
        <v>0</v>
      </c>
      <c r="P2718" t="e">
        <v>#DIV/0!</v>
      </c>
      <c r="R2718">
        <v>-1</v>
      </c>
      <c r="S2718">
        <v>0</v>
      </c>
    </row>
    <row r="2719" spans="1:19">
      <c r="A2719">
        <v>3</v>
      </c>
      <c r="B2719" t="s">
        <v>591</v>
      </c>
      <c r="C2719" t="s">
        <v>151</v>
      </c>
      <c r="D2719" t="s">
        <v>48</v>
      </c>
      <c r="E2719" t="s">
        <v>589</v>
      </c>
      <c r="F2719" t="s">
        <v>592</v>
      </c>
      <c r="G2719">
        <v>8</v>
      </c>
      <c r="H2719" t="s">
        <v>141</v>
      </c>
      <c r="I2719">
        <v>1</v>
      </c>
      <c r="J2719">
        <v>1</v>
      </c>
      <c r="L2719" s="1015">
        <v>1</v>
      </c>
      <c r="N2719">
        <v>0</v>
      </c>
      <c r="O2719">
        <v>0</v>
      </c>
      <c r="P2719" t="e">
        <v>#DIV/0!</v>
      </c>
      <c r="R2719">
        <v>-1</v>
      </c>
      <c r="S2719">
        <v>0</v>
      </c>
    </row>
    <row r="2720" spans="1:19">
      <c r="A2720">
        <v>4</v>
      </c>
      <c r="B2720" t="s">
        <v>593</v>
      </c>
      <c r="C2720" t="s">
        <v>151</v>
      </c>
      <c r="D2720" t="s">
        <v>48</v>
      </c>
      <c r="E2720" t="s">
        <v>594</v>
      </c>
      <c r="F2720" t="s">
        <v>595</v>
      </c>
      <c r="G2720">
        <v>8</v>
      </c>
      <c r="H2720" t="s">
        <v>141</v>
      </c>
      <c r="I2720">
        <v>1</v>
      </c>
      <c r="J2720">
        <v>1</v>
      </c>
      <c r="L2720" s="1015">
        <v>1</v>
      </c>
      <c r="N2720">
        <v>0</v>
      </c>
      <c r="O2720">
        <v>0</v>
      </c>
      <c r="P2720" t="e">
        <v>#DIV/0!</v>
      </c>
      <c r="R2720">
        <v>-1</v>
      </c>
      <c r="S2720">
        <v>0</v>
      </c>
    </row>
    <row r="2721" spans="1:19">
      <c r="A2721">
        <v>5</v>
      </c>
      <c r="B2721" t="s">
        <v>596</v>
      </c>
      <c r="C2721" t="s">
        <v>151</v>
      </c>
      <c r="D2721" t="s">
        <v>48</v>
      </c>
      <c r="E2721" t="s">
        <v>594</v>
      </c>
      <c r="F2721" t="s">
        <v>597</v>
      </c>
      <c r="G2721">
        <v>8</v>
      </c>
      <c r="H2721" t="s">
        <v>141</v>
      </c>
      <c r="I2721">
        <v>3</v>
      </c>
      <c r="J2721">
        <v>2</v>
      </c>
      <c r="L2721" s="1015">
        <v>0.66666666666666663</v>
      </c>
      <c r="N2721">
        <v>1</v>
      </c>
      <c r="O2721">
        <v>0</v>
      </c>
      <c r="P2721">
        <v>0</v>
      </c>
      <c r="R2721">
        <v>-2</v>
      </c>
      <c r="S2721">
        <v>-1</v>
      </c>
    </row>
    <row r="2722" spans="1:19">
      <c r="A2722">
        <v>6</v>
      </c>
      <c r="B2722" t="s">
        <v>598</v>
      </c>
      <c r="C2722" t="s">
        <v>151</v>
      </c>
      <c r="D2722" t="s">
        <v>48</v>
      </c>
      <c r="E2722" t="s">
        <v>599</v>
      </c>
      <c r="F2722" t="s">
        <v>600</v>
      </c>
      <c r="G2722">
        <v>8</v>
      </c>
      <c r="H2722" t="s">
        <v>141</v>
      </c>
      <c r="I2722">
        <v>1</v>
      </c>
      <c r="J2722">
        <v>1</v>
      </c>
      <c r="L2722" s="1015">
        <v>1</v>
      </c>
      <c r="N2722">
        <v>0</v>
      </c>
      <c r="O2722">
        <v>0</v>
      </c>
      <c r="P2722" t="e">
        <v>#DIV/0!</v>
      </c>
      <c r="R2722">
        <v>-1</v>
      </c>
      <c r="S2722">
        <v>0</v>
      </c>
    </row>
    <row r="2723" spans="1:19">
      <c r="A2723">
        <v>7</v>
      </c>
      <c r="B2723" t="s">
        <v>601</v>
      </c>
      <c r="C2723" t="s">
        <v>151</v>
      </c>
      <c r="D2723" t="s">
        <v>48</v>
      </c>
      <c r="E2723" t="s">
        <v>594</v>
      </c>
      <c r="F2723" t="s">
        <v>602</v>
      </c>
      <c r="G2723">
        <v>8</v>
      </c>
      <c r="H2723" t="s">
        <v>141</v>
      </c>
      <c r="I2723">
        <v>2</v>
      </c>
      <c r="J2723">
        <v>1</v>
      </c>
      <c r="L2723" s="1015">
        <v>0.5</v>
      </c>
      <c r="N2723">
        <v>0</v>
      </c>
      <c r="O2723">
        <v>0</v>
      </c>
      <c r="P2723" t="e">
        <v>#DIV/0!</v>
      </c>
      <c r="R2723">
        <v>-1</v>
      </c>
      <c r="S2723">
        <v>0</v>
      </c>
    </row>
    <row r="2724" spans="1:19">
      <c r="A2724">
        <v>8</v>
      </c>
      <c r="B2724" t="s">
        <v>603</v>
      </c>
      <c r="C2724" t="s">
        <v>151</v>
      </c>
      <c r="D2724" t="s">
        <v>48</v>
      </c>
      <c r="E2724" t="s">
        <v>599</v>
      </c>
      <c r="F2724" t="s">
        <v>604</v>
      </c>
      <c r="G2724">
        <v>8</v>
      </c>
      <c r="H2724" t="s">
        <v>141</v>
      </c>
      <c r="I2724">
        <v>1</v>
      </c>
      <c r="J2724">
        <v>0</v>
      </c>
      <c r="L2724" s="1015">
        <v>0</v>
      </c>
      <c r="N2724">
        <v>0</v>
      </c>
      <c r="O2724">
        <v>0</v>
      </c>
      <c r="P2724" t="e">
        <v>#DIV/0!</v>
      </c>
      <c r="R2724">
        <v>0</v>
      </c>
      <c r="S2724">
        <v>0</v>
      </c>
    </row>
    <row r="2725" spans="1:19">
      <c r="A2725">
        <v>9</v>
      </c>
      <c r="B2725" t="s">
        <v>605</v>
      </c>
      <c r="C2725" t="s">
        <v>151</v>
      </c>
      <c r="D2725" t="s">
        <v>48</v>
      </c>
      <c r="E2725" t="s">
        <v>599</v>
      </c>
      <c r="F2725" t="s">
        <v>606</v>
      </c>
      <c r="G2725">
        <v>8</v>
      </c>
      <c r="H2725" t="s">
        <v>141</v>
      </c>
      <c r="I2725">
        <v>2</v>
      </c>
      <c r="J2725">
        <v>1</v>
      </c>
      <c r="L2725" s="1015">
        <v>0.5</v>
      </c>
      <c r="N2725">
        <v>0</v>
      </c>
      <c r="O2725">
        <v>0</v>
      </c>
      <c r="P2725" t="e">
        <v>#DIV/0!</v>
      </c>
      <c r="R2725">
        <v>-1</v>
      </c>
      <c r="S2725">
        <v>0</v>
      </c>
    </row>
    <row r="2726" spans="1:19">
      <c r="A2726">
        <v>1</v>
      </c>
      <c r="B2726" t="s">
        <v>586</v>
      </c>
      <c r="C2726" t="s">
        <v>151</v>
      </c>
      <c r="D2726" t="s">
        <v>48</v>
      </c>
      <c r="E2726" t="s">
        <v>236</v>
      </c>
      <c r="F2726" t="s">
        <v>587</v>
      </c>
      <c r="G2726">
        <v>9</v>
      </c>
      <c r="H2726" t="s">
        <v>142</v>
      </c>
      <c r="I2726">
        <v>4</v>
      </c>
      <c r="J2726">
        <v>3</v>
      </c>
      <c r="L2726" s="1015">
        <v>0.75</v>
      </c>
      <c r="N2726">
        <v>1</v>
      </c>
      <c r="O2726">
        <v>0</v>
      </c>
      <c r="P2726">
        <v>0</v>
      </c>
      <c r="R2726">
        <v>-2</v>
      </c>
      <c r="S2726">
        <v>-1</v>
      </c>
    </row>
    <row r="2727" spans="1:19">
      <c r="A2727">
        <v>2</v>
      </c>
      <c r="B2727" t="s">
        <v>588</v>
      </c>
      <c r="C2727" t="s">
        <v>151</v>
      </c>
      <c r="D2727" t="s">
        <v>48</v>
      </c>
      <c r="E2727" t="s">
        <v>589</v>
      </c>
      <c r="F2727" t="s">
        <v>590</v>
      </c>
      <c r="G2727">
        <v>9</v>
      </c>
      <c r="H2727" t="s">
        <v>142</v>
      </c>
      <c r="I2727">
        <v>2</v>
      </c>
      <c r="J2727">
        <v>1</v>
      </c>
      <c r="L2727" s="1015">
        <v>0.5</v>
      </c>
      <c r="N2727">
        <v>0</v>
      </c>
      <c r="O2727">
        <v>0</v>
      </c>
      <c r="P2727" t="e">
        <v>#DIV/0!</v>
      </c>
      <c r="R2727">
        <v>-1</v>
      </c>
      <c r="S2727">
        <v>0</v>
      </c>
    </row>
    <row r="2728" spans="1:19">
      <c r="A2728">
        <v>3</v>
      </c>
      <c r="B2728" t="s">
        <v>591</v>
      </c>
      <c r="C2728" t="s">
        <v>151</v>
      </c>
      <c r="D2728" t="s">
        <v>48</v>
      </c>
      <c r="E2728" t="s">
        <v>589</v>
      </c>
      <c r="F2728" t="s">
        <v>592</v>
      </c>
      <c r="G2728">
        <v>9</v>
      </c>
      <c r="H2728" t="s">
        <v>142</v>
      </c>
      <c r="I2728">
        <v>1</v>
      </c>
      <c r="J2728">
        <v>1</v>
      </c>
      <c r="L2728" s="1015">
        <v>1</v>
      </c>
      <c r="N2728">
        <v>0</v>
      </c>
      <c r="O2728">
        <v>0</v>
      </c>
      <c r="P2728" t="e">
        <v>#DIV/0!</v>
      </c>
      <c r="R2728">
        <v>-1</v>
      </c>
      <c r="S2728">
        <v>0</v>
      </c>
    </row>
    <row r="2729" spans="1:19">
      <c r="A2729">
        <v>4</v>
      </c>
      <c r="B2729" t="s">
        <v>593</v>
      </c>
      <c r="C2729" t="s">
        <v>151</v>
      </c>
      <c r="D2729" t="s">
        <v>48</v>
      </c>
      <c r="E2729" t="s">
        <v>594</v>
      </c>
      <c r="F2729" t="s">
        <v>595</v>
      </c>
      <c r="G2729">
        <v>9</v>
      </c>
      <c r="H2729" t="s">
        <v>142</v>
      </c>
      <c r="I2729">
        <v>1</v>
      </c>
      <c r="J2729">
        <v>1</v>
      </c>
      <c r="L2729" s="1015">
        <v>1</v>
      </c>
      <c r="N2729">
        <v>0</v>
      </c>
      <c r="O2729">
        <v>0</v>
      </c>
      <c r="P2729" t="e">
        <v>#DIV/0!</v>
      </c>
      <c r="R2729">
        <v>-1</v>
      </c>
      <c r="S2729">
        <v>0</v>
      </c>
    </row>
    <row r="2730" spans="1:19">
      <c r="A2730">
        <v>5</v>
      </c>
      <c r="B2730" t="s">
        <v>596</v>
      </c>
      <c r="C2730" t="s">
        <v>151</v>
      </c>
      <c r="D2730" t="s">
        <v>48</v>
      </c>
      <c r="E2730" t="s">
        <v>594</v>
      </c>
      <c r="F2730" t="s">
        <v>597</v>
      </c>
      <c r="G2730">
        <v>9</v>
      </c>
      <c r="H2730" t="s">
        <v>142</v>
      </c>
      <c r="I2730">
        <v>3</v>
      </c>
      <c r="J2730">
        <v>2</v>
      </c>
      <c r="L2730" s="1015">
        <v>0.66666666666666663</v>
      </c>
      <c r="N2730">
        <v>0</v>
      </c>
      <c r="O2730">
        <v>0</v>
      </c>
      <c r="P2730" t="e">
        <v>#DIV/0!</v>
      </c>
      <c r="R2730">
        <v>-2</v>
      </c>
      <c r="S2730">
        <v>0</v>
      </c>
    </row>
    <row r="2731" spans="1:19">
      <c r="A2731">
        <v>6</v>
      </c>
      <c r="B2731" t="s">
        <v>598</v>
      </c>
      <c r="C2731" t="s">
        <v>151</v>
      </c>
      <c r="D2731" t="s">
        <v>48</v>
      </c>
      <c r="E2731" t="s">
        <v>599</v>
      </c>
      <c r="F2731" t="s">
        <v>600</v>
      </c>
      <c r="G2731">
        <v>9</v>
      </c>
      <c r="H2731" t="s">
        <v>142</v>
      </c>
      <c r="I2731">
        <v>1</v>
      </c>
      <c r="J2731">
        <v>1</v>
      </c>
      <c r="L2731" s="1015">
        <v>1</v>
      </c>
      <c r="N2731">
        <v>0</v>
      </c>
      <c r="O2731">
        <v>0</v>
      </c>
      <c r="P2731" t="e">
        <v>#DIV/0!</v>
      </c>
      <c r="R2731">
        <v>-1</v>
      </c>
      <c r="S2731">
        <v>0</v>
      </c>
    </row>
    <row r="2732" spans="1:19">
      <c r="A2732">
        <v>7</v>
      </c>
      <c r="B2732" t="s">
        <v>601</v>
      </c>
      <c r="C2732" t="s">
        <v>151</v>
      </c>
      <c r="D2732" t="s">
        <v>48</v>
      </c>
      <c r="E2732" t="s">
        <v>594</v>
      </c>
      <c r="F2732" t="s">
        <v>602</v>
      </c>
      <c r="G2732">
        <v>9</v>
      </c>
      <c r="H2732" t="s">
        <v>142</v>
      </c>
      <c r="I2732">
        <v>2</v>
      </c>
      <c r="J2732">
        <v>1</v>
      </c>
      <c r="L2732" s="1015">
        <v>0.5</v>
      </c>
      <c r="N2732">
        <v>0</v>
      </c>
      <c r="O2732">
        <v>0</v>
      </c>
      <c r="P2732" t="e">
        <v>#DIV/0!</v>
      </c>
      <c r="R2732">
        <v>-1</v>
      </c>
      <c r="S2732">
        <v>0</v>
      </c>
    </row>
    <row r="2733" spans="1:19">
      <c r="A2733">
        <v>8</v>
      </c>
      <c r="B2733" t="s">
        <v>603</v>
      </c>
      <c r="C2733" t="s">
        <v>151</v>
      </c>
      <c r="D2733" t="s">
        <v>48</v>
      </c>
      <c r="E2733" t="s">
        <v>599</v>
      </c>
      <c r="F2733" t="s">
        <v>604</v>
      </c>
      <c r="G2733">
        <v>9</v>
      </c>
      <c r="H2733" t="s">
        <v>142</v>
      </c>
      <c r="I2733">
        <v>1</v>
      </c>
      <c r="J2733">
        <v>1</v>
      </c>
      <c r="L2733" s="1015">
        <v>1</v>
      </c>
      <c r="N2733">
        <v>1</v>
      </c>
      <c r="O2733">
        <v>0</v>
      </c>
      <c r="P2733">
        <v>0</v>
      </c>
      <c r="R2733">
        <v>-1</v>
      </c>
      <c r="S2733">
        <v>-1</v>
      </c>
    </row>
    <row r="2734" spans="1:19">
      <c r="A2734">
        <v>9</v>
      </c>
      <c r="B2734" t="s">
        <v>605</v>
      </c>
      <c r="C2734" t="s">
        <v>151</v>
      </c>
      <c r="D2734" t="s">
        <v>48</v>
      </c>
      <c r="E2734" t="s">
        <v>599</v>
      </c>
      <c r="F2734" t="s">
        <v>606</v>
      </c>
      <c r="G2734">
        <v>9</v>
      </c>
      <c r="H2734" t="s">
        <v>142</v>
      </c>
      <c r="I2734">
        <v>2</v>
      </c>
      <c r="J2734">
        <v>1</v>
      </c>
      <c r="L2734" s="1015">
        <v>0.5</v>
      </c>
      <c r="N2734">
        <v>0</v>
      </c>
      <c r="O2734">
        <v>0</v>
      </c>
      <c r="P2734" t="e">
        <v>#DIV/0!</v>
      </c>
      <c r="R2734">
        <v>-1</v>
      </c>
      <c r="S2734">
        <v>0</v>
      </c>
    </row>
    <row r="2735" spans="1:19">
      <c r="A2735">
        <v>1</v>
      </c>
      <c r="B2735" t="s">
        <v>586</v>
      </c>
      <c r="C2735" t="s">
        <v>151</v>
      </c>
      <c r="D2735" t="s">
        <v>48</v>
      </c>
      <c r="E2735" t="s">
        <v>236</v>
      </c>
      <c r="F2735" t="s">
        <v>587</v>
      </c>
      <c r="G2735">
        <v>10</v>
      </c>
      <c r="H2735" t="s">
        <v>143</v>
      </c>
      <c r="I2735">
        <v>4</v>
      </c>
      <c r="J2735">
        <v>3</v>
      </c>
      <c r="L2735" s="1015">
        <v>0.75</v>
      </c>
      <c r="N2735">
        <v>0</v>
      </c>
      <c r="O2735">
        <v>0</v>
      </c>
      <c r="P2735" t="e">
        <v>#DIV/0!</v>
      </c>
      <c r="R2735">
        <v>-2</v>
      </c>
      <c r="S2735">
        <v>0</v>
      </c>
    </row>
    <row r="2736" spans="1:19">
      <c r="A2736">
        <v>2</v>
      </c>
      <c r="B2736" t="s">
        <v>588</v>
      </c>
      <c r="C2736" t="s">
        <v>151</v>
      </c>
      <c r="D2736" t="s">
        <v>48</v>
      </c>
      <c r="E2736" t="s">
        <v>589</v>
      </c>
      <c r="F2736" t="s">
        <v>590</v>
      </c>
      <c r="G2736">
        <v>10</v>
      </c>
      <c r="H2736" t="s">
        <v>143</v>
      </c>
      <c r="I2736">
        <v>2</v>
      </c>
      <c r="J2736">
        <v>1</v>
      </c>
      <c r="L2736" s="1015">
        <v>0.5</v>
      </c>
      <c r="N2736">
        <v>0</v>
      </c>
      <c r="O2736">
        <v>0</v>
      </c>
      <c r="P2736" t="e">
        <v>#DIV/0!</v>
      </c>
      <c r="R2736">
        <v>-1</v>
      </c>
      <c r="S2736">
        <v>0</v>
      </c>
    </row>
    <row r="2737" spans="1:19">
      <c r="A2737">
        <v>3</v>
      </c>
      <c r="B2737" t="s">
        <v>591</v>
      </c>
      <c r="C2737" t="s">
        <v>151</v>
      </c>
      <c r="D2737" t="s">
        <v>48</v>
      </c>
      <c r="E2737" t="s">
        <v>589</v>
      </c>
      <c r="F2737" t="s">
        <v>592</v>
      </c>
      <c r="G2737">
        <v>10</v>
      </c>
      <c r="H2737" t="s">
        <v>143</v>
      </c>
      <c r="I2737">
        <v>1</v>
      </c>
      <c r="J2737">
        <v>1</v>
      </c>
      <c r="L2737" s="1015">
        <v>1</v>
      </c>
      <c r="N2737">
        <v>0</v>
      </c>
      <c r="O2737">
        <v>0</v>
      </c>
      <c r="P2737" t="e">
        <v>#DIV/0!</v>
      </c>
      <c r="R2737">
        <v>-1</v>
      </c>
      <c r="S2737">
        <v>0</v>
      </c>
    </row>
    <row r="2738" spans="1:19">
      <c r="A2738">
        <v>4</v>
      </c>
      <c r="B2738" t="s">
        <v>593</v>
      </c>
      <c r="C2738" t="s">
        <v>151</v>
      </c>
      <c r="D2738" t="s">
        <v>48</v>
      </c>
      <c r="E2738" t="s">
        <v>594</v>
      </c>
      <c r="F2738" t="s">
        <v>595</v>
      </c>
      <c r="G2738">
        <v>10</v>
      </c>
      <c r="H2738" t="s">
        <v>143</v>
      </c>
      <c r="I2738">
        <v>1</v>
      </c>
      <c r="J2738">
        <v>1</v>
      </c>
      <c r="L2738" s="1015">
        <v>1</v>
      </c>
      <c r="N2738">
        <v>0</v>
      </c>
      <c r="O2738">
        <v>0</v>
      </c>
      <c r="P2738" t="e">
        <v>#DIV/0!</v>
      </c>
      <c r="R2738">
        <v>-1</v>
      </c>
      <c r="S2738">
        <v>0</v>
      </c>
    </row>
    <row r="2739" spans="1:19">
      <c r="A2739">
        <v>5</v>
      </c>
      <c r="B2739" t="s">
        <v>596</v>
      </c>
      <c r="C2739" t="s">
        <v>151</v>
      </c>
      <c r="D2739" t="s">
        <v>48</v>
      </c>
      <c r="E2739" t="s">
        <v>594</v>
      </c>
      <c r="F2739" t="s">
        <v>597</v>
      </c>
      <c r="G2739">
        <v>10</v>
      </c>
      <c r="H2739" t="s">
        <v>143</v>
      </c>
      <c r="I2739">
        <v>3</v>
      </c>
      <c r="J2739">
        <v>2</v>
      </c>
      <c r="L2739" s="1015">
        <v>0.66666666666666663</v>
      </c>
      <c r="N2739">
        <v>0</v>
      </c>
      <c r="O2739">
        <v>0</v>
      </c>
      <c r="P2739" t="e">
        <v>#DIV/0!</v>
      </c>
      <c r="R2739">
        <v>-2</v>
      </c>
      <c r="S2739">
        <v>0</v>
      </c>
    </row>
    <row r="2740" spans="1:19">
      <c r="A2740">
        <v>6</v>
      </c>
      <c r="B2740" t="s">
        <v>598</v>
      </c>
      <c r="C2740" t="s">
        <v>151</v>
      </c>
      <c r="D2740" t="s">
        <v>48</v>
      </c>
      <c r="E2740" t="s">
        <v>599</v>
      </c>
      <c r="F2740" t="s">
        <v>600</v>
      </c>
      <c r="G2740">
        <v>10</v>
      </c>
      <c r="H2740" t="s">
        <v>143</v>
      </c>
      <c r="I2740">
        <v>1</v>
      </c>
      <c r="J2740">
        <v>1</v>
      </c>
      <c r="L2740" s="1015">
        <v>1</v>
      </c>
      <c r="N2740">
        <v>0</v>
      </c>
      <c r="O2740">
        <v>0</v>
      </c>
      <c r="P2740" t="e">
        <v>#DIV/0!</v>
      </c>
      <c r="R2740">
        <v>-1</v>
      </c>
      <c r="S2740">
        <v>0</v>
      </c>
    </row>
    <row r="2741" spans="1:19">
      <c r="A2741">
        <v>7</v>
      </c>
      <c r="B2741" t="s">
        <v>601</v>
      </c>
      <c r="C2741" t="s">
        <v>151</v>
      </c>
      <c r="D2741" t="s">
        <v>48</v>
      </c>
      <c r="E2741" t="s">
        <v>594</v>
      </c>
      <c r="F2741" t="s">
        <v>602</v>
      </c>
      <c r="G2741">
        <v>10</v>
      </c>
      <c r="H2741" t="s">
        <v>143</v>
      </c>
      <c r="I2741">
        <v>2</v>
      </c>
      <c r="J2741">
        <v>1</v>
      </c>
      <c r="L2741" s="1015">
        <v>0.5</v>
      </c>
      <c r="N2741">
        <v>0</v>
      </c>
      <c r="O2741">
        <v>0</v>
      </c>
      <c r="P2741" t="e">
        <v>#DIV/0!</v>
      </c>
      <c r="R2741">
        <v>-1</v>
      </c>
      <c r="S2741">
        <v>0</v>
      </c>
    </row>
    <row r="2742" spans="1:19">
      <c r="A2742">
        <v>8</v>
      </c>
      <c r="B2742" t="s">
        <v>603</v>
      </c>
      <c r="C2742" t="s">
        <v>151</v>
      </c>
      <c r="D2742" t="s">
        <v>48</v>
      </c>
      <c r="E2742" t="s">
        <v>599</v>
      </c>
      <c r="F2742" t="s">
        <v>604</v>
      </c>
      <c r="G2742">
        <v>10</v>
      </c>
      <c r="H2742" t="s">
        <v>143</v>
      </c>
      <c r="I2742">
        <v>1</v>
      </c>
      <c r="J2742">
        <v>1</v>
      </c>
      <c r="L2742" s="1015">
        <v>1</v>
      </c>
      <c r="N2742">
        <v>0</v>
      </c>
      <c r="O2742">
        <v>0</v>
      </c>
      <c r="P2742" t="e">
        <v>#DIV/0!</v>
      </c>
      <c r="R2742">
        <v>-1</v>
      </c>
      <c r="S2742">
        <v>0</v>
      </c>
    </row>
    <row r="2743" spans="1:19">
      <c r="A2743">
        <v>9</v>
      </c>
      <c r="B2743" t="s">
        <v>605</v>
      </c>
      <c r="C2743" t="s">
        <v>151</v>
      </c>
      <c r="D2743" t="s">
        <v>48</v>
      </c>
      <c r="E2743" t="s">
        <v>599</v>
      </c>
      <c r="F2743" t="s">
        <v>606</v>
      </c>
      <c r="G2743">
        <v>10</v>
      </c>
      <c r="H2743" t="s">
        <v>143</v>
      </c>
      <c r="I2743">
        <v>2</v>
      </c>
      <c r="J2743">
        <v>1</v>
      </c>
      <c r="L2743" s="1015">
        <v>0.5</v>
      </c>
      <c r="N2743">
        <v>0</v>
      </c>
      <c r="O2743">
        <v>0</v>
      </c>
      <c r="P2743" t="e">
        <v>#DIV/0!</v>
      </c>
      <c r="R2743">
        <v>-1</v>
      </c>
      <c r="S2743">
        <v>0</v>
      </c>
    </row>
    <row r="2744" spans="1:19">
      <c r="A2744">
        <v>1</v>
      </c>
      <c r="B2744" t="s">
        <v>586</v>
      </c>
      <c r="C2744" t="s">
        <v>151</v>
      </c>
      <c r="D2744" t="s">
        <v>48</v>
      </c>
      <c r="E2744" t="s">
        <v>236</v>
      </c>
      <c r="F2744" t="s">
        <v>587</v>
      </c>
      <c r="G2744">
        <v>11</v>
      </c>
      <c r="H2744" t="s">
        <v>144</v>
      </c>
      <c r="I2744">
        <v>4</v>
      </c>
      <c r="J2744">
        <v>3</v>
      </c>
      <c r="L2744" s="1015">
        <v>0.75</v>
      </c>
      <c r="N2744">
        <v>0</v>
      </c>
      <c r="O2744">
        <v>0</v>
      </c>
      <c r="P2744" t="e">
        <v>#DIV/0!</v>
      </c>
      <c r="R2744">
        <v>-2</v>
      </c>
      <c r="S2744">
        <v>0</v>
      </c>
    </row>
    <row r="2745" spans="1:19">
      <c r="A2745">
        <v>2</v>
      </c>
      <c r="B2745" t="s">
        <v>588</v>
      </c>
      <c r="C2745" t="s">
        <v>151</v>
      </c>
      <c r="D2745" t="s">
        <v>48</v>
      </c>
      <c r="E2745" t="s">
        <v>589</v>
      </c>
      <c r="F2745" t="s">
        <v>590</v>
      </c>
      <c r="G2745">
        <v>11</v>
      </c>
      <c r="H2745" t="s">
        <v>144</v>
      </c>
      <c r="I2745">
        <v>2</v>
      </c>
      <c r="J2745">
        <v>2</v>
      </c>
      <c r="L2745" s="1015">
        <v>1</v>
      </c>
      <c r="N2745">
        <v>1</v>
      </c>
      <c r="O2745">
        <v>0</v>
      </c>
      <c r="P2745">
        <v>0</v>
      </c>
      <c r="R2745">
        <v>-2</v>
      </c>
      <c r="S2745">
        <v>-1</v>
      </c>
    </row>
    <row r="2746" spans="1:19">
      <c r="A2746">
        <v>3</v>
      </c>
      <c r="B2746" t="s">
        <v>591</v>
      </c>
      <c r="C2746" t="s">
        <v>151</v>
      </c>
      <c r="D2746" t="s">
        <v>48</v>
      </c>
      <c r="E2746" t="s">
        <v>589</v>
      </c>
      <c r="F2746" t="s">
        <v>592</v>
      </c>
      <c r="G2746">
        <v>11</v>
      </c>
      <c r="H2746" t="s">
        <v>144</v>
      </c>
      <c r="I2746">
        <v>1</v>
      </c>
      <c r="J2746">
        <v>1</v>
      </c>
      <c r="L2746" s="1015">
        <v>1</v>
      </c>
      <c r="N2746">
        <v>0</v>
      </c>
      <c r="O2746">
        <v>0</v>
      </c>
      <c r="P2746" t="e">
        <v>#DIV/0!</v>
      </c>
      <c r="R2746">
        <v>-1</v>
      </c>
      <c r="S2746">
        <v>0</v>
      </c>
    </row>
    <row r="2747" spans="1:19">
      <c r="A2747">
        <v>4</v>
      </c>
      <c r="B2747" t="s">
        <v>593</v>
      </c>
      <c r="C2747" t="s">
        <v>151</v>
      </c>
      <c r="D2747" t="s">
        <v>48</v>
      </c>
      <c r="E2747" t="s">
        <v>594</v>
      </c>
      <c r="F2747" t="s">
        <v>595</v>
      </c>
      <c r="G2747">
        <v>11</v>
      </c>
      <c r="H2747" t="s">
        <v>144</v>
      </c>
      <c r="I2747">
        <v>1</v>
      </c>
      <c r="J2747">
        <v>1</v>
      </c>
      <c r="L2747" s="1015">
        <v>1</v>
      </c>
      <c r="N2747">
        <v>0</v>
      </c>
      <c r="O2747">
        <v>0</v>
      </c>
      <c r="P2747" t="e">
        <v>#DIV/0!</v>
      </c>
      <c r="R2747">
        <v>-1</v>
      </c>
      <c r="S2747">
        <v>0</v>
      </c>
    </row>
    <row r="2748" spans="1:19">
      <c r="A2748">
        <v>5</v>
      </c>
      <c r="B2748" t="s">
        <v>596</v>
      </c>
      <c r="C2748" t="s">
        <v>151</v>
      </c>
      <c r="D2748" t="s">
        <v>48</v>
      </c>
      <c r="E2748" t="s">
        <v>594</v>
      </c>
      <c r="F2748" t="s">
        <v>597</v>
      </c>
      <c r="G2748">
        <v>11</v>
      </c>
      <c r="H2748" t="s">
        <v>144</v>
      </c>
      <c r="I2748">
        <v>3</v>
      </c>
      <c r="J2748">
        <v>2</v>
      </c>
      <c r="L2748" s="1015">
        <v>0.66666666666666663</v>
      </c>
      <c r="N2748">
        <v>0</v>
      </c>
      <c r="O2748">
        <v>0</v>
      </c>
      <c r="P2748" t="e">
        <v>#DIV/0!</v>
      </c>
      <c r="R2748">
        <v>-2</v>
      </c>
      <c r="S2748">
        <v>0</v>
      </c>
    </row>
    <row r="2749" spans="1:19">
      <c r="A2749">
        <v>6</v>
      </c>
      <c r="B2749" t="s">
        <v>598</v>
      </c>
      <c r="C2749" t="s">
        <v>151</v>
      </c>
      <c r="D2749" t="s">
        <v>48</v>
      </c>
      <c r="E2749" t="s">
        <v>599</v>
      </c>
      <c r="F2749" t="s">
        <v>600</v>
      </c>
      <c r="G2749">
        <v>11</v>
      </c>
      <c r="H2749" t="s">
        <v>144</v>
      </c>
      <c r="I2749">
        <v>1</v>
      </c>
      <c r="J2749">
        <v>1</v>
      </c>
      <c r="L2749" s="1015">
        <v>1</v>
      </c>
      <c r="N2749">
        <v>0</v>
      </c>
      <c r="O2749">
        <v>0</v>
      </c>
      <c r="P2749" t="e">
        <v>#DIV/0!</v>
      </c>
      <c r="R2749">
        <v>-1</v>
      </c>
      <c r="S2749">
        <v>0</v>
      </c>
    </row>
    <row r="2750" spans="1:19">
      <c r="A2750">
        <v>7</v>
      </c>
      <c r="B2750" t="s">
        <v>601</v>
      </c>
      <c r="C2750" t="s">
        <v>151</v>
      </c>
      <c r="D2750" t="s">
        <v>48</v>
      </c>
      <c r="E2750" t="s">
        <v>594</v>
      </c>
      <c r="F2750" t="s">
        <v>602</v>
      </c>
      <c r="G2750">
        <v>11</v>
      </c>
      <c r="H2750" t="s">
        <v>144</v>
      </c>
      <c r="I2750">
        <v>2</v>
      </c>
      <c r="J2750">
        <v>1</v>
      </c>
      <c r="L2750" s="1015">
        <v>0.5</v>
      </c>
      <c r="N2750">
        <v>0</v>
      </c>
      <c r="O2750">
        <v>0</v>
      </c>
      <c r="P2750" t="e">
        <v>#DIV/0!</v>
      </c>
      <c r="R2750">
        <v>-1</v>
      </c>
      <c r="S2750">
        <v>0</v>
      </c>
    </row>
    <row r="2751" spans="1:19">
      <c r="A2751">
        <v>8</v>
      </c>
      <c r="B2751" t="s">
        <v>603</v>
      </c>
      <c r="C2751" t="s">
        <v>151</v>
      </c>
      <c r="D2751" t="s">
        <v>48</v>
      </c>
      <c r="E2751" t="s">
        <v>599</v>
      </c>
      <c r="F2751" t="s">
        <v>604</v>
      </c>
      <c r="G2751">
        <v>11</v>
      </c>
      <c r="H2751" t="s">
        <v>144</v>
      </c>
      <c r="I2751">
        <v>1</v>
      </c>
      <c r="J2751">
        <v>1</v>
      </c>
      <c r="L2751" s="1015">
        <v>1</v>
      </c>
      <c r="N2751">
        <v>0</v>
      </c>
      <c r="O2751">
        <v>0</v>
      </c>
      <c r="P2751" t="e">
        <v>#DIV/0!</v>
      </c>
      <c r="R2751">
        <v>-1</v>
      </c>
      <c r="S2751">
        <v>0</v>
      </c>
    </row>
    <row r="2752" spans="1:19">
      <c r="A2752">
        <v>9</v>
      </c>
      <c r="B2752" t="s">
        <v>605</v>
      </c>
      <c r="C2752" t="s">
        <v>151</v>
      </c>
      <c r="D2752" t="s">
        <v>48</v>
      </c>
      <c r="E2752" t="s">
        <v>599</v>
      </c>
      <c r="F2752" t="s">
        <v>606</v>
      </c>
      <c r="G2752">
        <v>11</v>
      </c>
      <c r="H2752" t="s">
        <v>144</v>
      </c>
      <c r="I2752">
        <v>2</v>
      </c>
      <c r="J2752">
        <v>1</v>
      </c>
      <c r="L2752" s="1015">
        <v>0.5</v>
      </c>
      <c r="N2752">
        <v>0</v>
      </c>
      <c r="O2752">
        <v>0</v>
      </c>
      <c r="P2752" t="e">
        <v>#DIV/0!</v>
      </c>
      <c r="R2752">
        <v>-1</v>
      </c>
      <c r="S2752">
        <v>0</v>
      </c>
    </row>
    <row r="2753" spans="1:19">
      <c r="A2753">
        <v>1</v>
      </c>
      <c r="B2753" t="s">
        <v>586</v>
      </c>
      <c r="C2753" t="s">
        <v>151</v>
      </c>
      <c r="D2753" t="s">
        <v>48</v>
      </c>
      <c r="E2753" t="s">
        <v>236</v>
      </c>
      <c r="F2753" t="s">
        <v>587</v>
      </c>
      <c r="G2753">
        <v>12</v>
      </c>
      <c r="H2753" t="s">
        <v>145</v>
      </c>
      <c r="I2753">
        <v>4</v>
      </c>
      <c r="J2753">
        <v>4</v>
      </c>
      <c r="L2753" s="1015">
        <v>1</v>
      </c>
      <c r="N2753">
        <v>1</v>
      </c>
      <c r="O2753">
        <v>0</v>
      </c>
      <c r="P2753">
        <v>0</v>
      </c>
      <c r="R2753">
        <v>-3</v>
      </c>
      <c r="S2753">
        <v>-1</v>
      </c>
    </row>
    <row r="2754" spans="1:19">
      <c r="A2754">
        <v>2</v>
      </c>
      <c r="B2754" t="s">
        <v>588</v>
      </c>
      <c r="C2754" t="s">
        <v>151</v>
      </c>
      <c r="D2754" t="s">
        <v>48</v>
      </c>
      <c r="E2754" t="s">
        <v>589</v>
      </c>
      <c r="F2754" t="s">
        <v>590</v>
      </c>
      <c r="G2754">
        <v>12</v>
      </c>
      <c r="H2754" t="s">
        <v>145</v>
      </c>
      <c r="I2754">
        <v>2</v>
      </c>
      <c r="J2754">
        <v>2</v>
      </c>
      <c r="L2754" s="1015">
        <v>1</v>
      </c>
      <c r="N2754">
        <v>0</v>
      </c>
      <c r="O2754">
        <v>0</v>
      </c>
      <c r="P2754" t="e">
        <v>#DIV/0!</v>
      </c>
      <c r="R2754">
        <v>-2</v>
      </c>
      <c r="S2754">
        <v>0</v>
      </c>
    </row>
    <row r="2755" spans="1:19">
      <c r="A2755">
        <v>3</v>
      </c>
      <c r="B2755" t="s">
        <v>591</v>
      </c>
      <c r="C2755" t="s">
        <v>151</v>
      </c>
      <c r="D2755" t="s">
        <v>48</v>
      </c>
      <c r="E2755" t="s">
        <v>589</v>
      </c>
      <c r="F2755" t="s">
        <v>592</v>
      </c>
      <c r="G2755">
        <v>12</v>
      </c>
      <c r="H2755" t="s">
        <v>145</v>
      </c>
      <c r="I2755">
        <v>1</v>
      </c>
      <c r="J2755">
        <v>1</v>
      </c>
      <c r="L2755" s="1015">
        <v>1</v>
      </c>
      <c r="N2755">
        <v>0</v>
      </c>
      <c r="O2755">
        <v>0</v>
      </c>
      <c r="P2755" t="e">
        <v>#DIV/0!</v>
      </c>
      <c r="R2755">
        <v>-1</v>
      </c>
      <c r="S2755">
        <v>0</v>
      </c>
    </row>
    <row r="2756" spans="1:19">
      <c r="A2756">
        <v>4</v>
      </c>
      <c r="B2756" t="s">
        <v>593</v>
      </c>
      <c r="C2756" t="s">
        <v>151</v>
      </c>
      <c r="D2756" t="s">
        <v>48</v>
      </c>
      <c r="E2756" t="s">
        <v>594</v>
      </c>
      <c r="F2756" t="s">
        <v>595</v>
      </c>
      <c r="G2756">
        <v>12</v>
      </c>
      <c r="H2756" t="s">
        <v>145</v>
      </c>
      <c r="I2756">
        <v>1</v>
      </c>
      <c r="J2756">
        <v>1</v>
      </c>
      <c r="L2756" s="1015">
        <v>1</v>
      </c>
      <c r="N2756">
        <v>0</v>
      </c>
      <c r="O2756">
        <v>0</v>
      </c>
      <c r="P2756" t="e">
        <v>#DIV/0!</v>
      </c>
      <c r="R2756">
        <v>-1</v>
      </c>
      <c r="S2756">
        <v>0</v>
      </c>
    </row>
    <row r="2757" spans="1:19">
      <c r="A2757">
        <v>5</v>
      </c>
      <c r="B2757" t="s">
        <v>596</v>
      </c>
      <c r="C2757" t="s">
        <v>151</v>
      </c>
      <c r="D2757" t="s">
        <v>48</v>
      </c>
      <c r="E2757" t="s">
        <v>594</v>
      </c>
      <c r="F2757" t="s">
        <v>597</v>
      </c>
      <c r="G2757">
        <v>12</v>
      </c>
      <c r="H2757" t="s">
        <v>145</v>
      </c>
      <c r="I2757">
        <v>3</v>
      </c>
      <c r="J2757">
        <v>3</v>
      </c>
      <c r="L2757" s="1015">
        <v>1</v>
      </c>
      <c r="N2757">
        <v>1</v>
      </c>
      <c r="O2757">
        <v>0</v>
      </c>
      <c r="P2757">
        <v>0</v>
      </c>
      <c r="R2757">
        <v>-3</v>
      </c>
      <c r="S2757">
        <v>-1</v>
      </c>
    </row>
    <row r="2758" spans="1:19">
      <c r="A2758">
        <v>6</v>
      </c>
      <c r="B2758" t="s">
        <v>598</v>
      </c>
      <c r="C2758" t="s">
        <v>151</v>
      </c>
      <c r="D2758" t="s">
        <v>48</v>
      </c>
      <c r="E2758" t="s">
        <v>599</v>
      </c>
      <c r="F2758" t="s">
        <v>600</v>
      </c>
      <c r="G2758">
        <v>12</v>
      </c>
      <c r="H2758" t="s">
        <v>145</v>
      </c>
      <c r="I2758">
        <v>1</v>
      </c>
      <c r="J2758">
        <v>1</v>
      </c>
      <c r="L2758" s="1015">
        <v>1</v>
      </c>
      <c r="N2758">
        <v>0</v>
      </c>
      <c r="O2758">
        <v>0</v>
      </c>
      <c r="P2758" t="e">
        <v>#DIV/0!</v>
      </c>
      <c r="R2758">
        <v>-1</v>
      </c>
      <c r="S2758">
        <v>0</v>
      </c>
    </row>
    <row r="2759" spans="1:19">
      <c r="A2759">
        <v>7</v>
      </c>
      <c r="B2759" t="s">
        <v>601</v>
      </c>
      <c r="C2759" t="s">
        <v>151</v>
      </c>
      <c r="D2759" t="s">
        <v>48</v>
      </c>
      <c r="E2759" t="s">
        <v>594</v>
      </c>
      <c r="F2759" t="s">
        <v>602</v>
      </c>
      <c r="G2759">
        <v>12</v>
      </c>
      <c r="H2759" t="s">
        <v>145</v>
      </c>
      <c r="I2759">
        <v>2</v>
      </c>
      <c r="J2759">
        <v>2</v>
      </c>
      <c r="L2759" s="1015">
        <v>1</v>
      </c>
      <c r="N2759">
        <v>1</v>
      </c>
      <c r="O2759">
        <v>0</v>
      </c>
      <c r="P2759">
        <v>0</v>
      </c>
      <c r="R2759">
        <v>-2</v>
      </c>
      <c r="S2759">
        <v>-1</v>
      </c>
    </row>
    <row r="2760" spans="1:19">
      <c r="A2760">
        <v>8</v>
      </c>
      <c r="B2760" t="s">
        <v>603</v>
      </c>
      <c r="C2760" t="s">
        <v>151</v>
      </c>
      <c r="D2760" t="s">
        <v>48</v>
      </c>
      <c r="E2760" t="s">
        <v>599</v>
      </c>
      <c r="F2760" t="s">
        <v>604</v>
      </c>
      <c r="G2760">
        <v>12</v>
      </c>
      <c r="H2760" t="s">
        <v>145</v>
      </c>
      <c r="I2760">
        <v>1</v>
      </c>
      <c r="J2760">
        <v>1</v>
      </c>
      <c r="L2760" s="1015">
        <v>1</v>
      </c>
      <c r="N2760">
        <v>0</v>
      </c>
      <c r="O2760">
        <v>0</v>
      </c>
      <c r="P2760" t="e">
        <v>#DIV/0!</v>
      </c>
      <c r="R2760">
        <v>-1</v>
      </c>
      <c r="S2760">
        <v>0</v>
      </c>
    </row>
    <row r="2761" spans="1:19">
      <c r="A2761">
        <v>9</v>
      </c>
      <c r="B2761" t="s">
        <v>605</v>
      </c>
      <c r="C2761" t="s">
        <v>151</v>
      </c>
      <c r="D2761" t="s">
        <v>48</v>
      </c>
      <c r="E2761" t="s">
        <v>599</v>
      </c>
      <c r="F2761" t="s">
        <v>606</v>
      </c>
      <c r="G2761">
        <v>12</v>
      </c>
      <c r="H2761" t="s">
        <v>145</v>
      </c>
      <c r="I2761">
        <v>2</v>
      </c>
      <c r="J2761">
        <v>2</v>
      </c>
      <c r="L2761" s="1015">
        <v>1</v>
      </c>
      <c r="N2761">
        <v>1</v>
      </c>
      <c r="O2761">
        <v>0</v>
      </c>
      <c r="P2761">
        <v>0</v>
      </c>
      <c r="R2761">
        <v>-2</v>
      </c>
      <c r="S2761">
        <v>-1</v>
      </c>
    </row>
    <row r="2762" spans="1:19">
      <c r="A2762">
        <v>1</v>
      </c>
      <c r="B2762" t="s">
        <v>607</v>
      </c>
      <c r="C2762" t="s">
        <v>152</v>
      </c>
      <c r="D2762" t="s">
        <v>49</v>
      </c>
      <c r="E2762" t="s">
        <v>608</v>
      </c>
      <c r="F2762" t="s">
        <v>609</v>
      </c>
      <c r="G2762">
        <v>1</v>
      </c>
      <c r="H2762" t="s">
        <v>134</v>
      </c>
      <c r="I2762">
        <v>4</v>
      </c>
      <c r="J2762">
        <v>0</v>
      </c>
      <c r="K2762">
        <v>0</v>
      </c>
      <c r="L2762" s="1015">
        <v>0</v>
      </c>
      <c r="M2762" s="1015">
        <v>0</v>
      </c>
      <c r="N2762">
        <v>0</v>
      </c>
      <c r="O2762">
        <v>0</v>
      </c>
      <c r="P2762" t="e">
        <v>#DIV/0!</v>
      </c>
      <c r="R2762">
        <v>0</v>
      </c>
      <c r="S2762">
        <v>0</v>
      </c>
    </row>
    <row r="2763" spans="1:19">
      <c r="A2763">
        <v>2</v>
      </c>
      <c r="B2763" t="s">
        <v>610</v>
      </c>
      <c r="C2763" t="s">
        <v>152</v>
      </c>
      <c r="D2763" t="s">
        <v>49</v>
      </c>
      <c r="E2763" t="s">
        <v>608</v>
      </c>
      <c r="F2763" t="s">
        <v>611</v>
      </c>
      <c r="G2763">
        <v>1</v>
      </c>
      <c r="H2763" t="s">
        <v>134</v>
      </c>
      <c r="I2763">
        <v>1</v>
      </c>
      <c r="J2763">
        <v>0</v>
      </c>
      <c r="K2763">
        <v>0</v>
      </c>
      <c r="L2763" s="1015">
        <v>0</v>
      </c>
      <c r="M2763" s="1015">
        <v>0</v>
      </c>
      <c r="N2763">
        <v>0</v>
      </c>
      <c r="O2763">
        <v>0</v>
      </c>
      <c r="P2763" t="e">
        <v>#DIV/0!</v>
      </c>
      <c r="R2763">
        <v>0</v>
      </c>
      <c r="S2763">
        <v>0</v>
      </c>
    </row>
    <row r="2764" spans="1:19">
      <c r="A2764">
        <v>3</v>
      </c>
      <c r="B2764" t="s">
        <v>612</v>
      </c>
      <c r="C2764" t="s">
        <v>152</v>
      </c>
      <c r="D2764" t="s">
        <v>49</v>
      </c>
      <c r="E2764" t="s">
        <v>608</v>
      </c>
      <c r="F2764" t="s">
        <v>613</v>
      </c>
      <c r="G2764">
        <v>1</v>
      </c>
      <c r="H2764" t="s">
        <v>134</v>
      </c>
      <c r="I2764">
        <v>1</v>
      </c>
      <c r="J2764">
        <v>0</v>
      </c>
      <c r="K2764">
        <v>0</v>
      </c>
      <c r="L2764" s="1015">
        <v>0</v>
      </c>
      <c r="M2764" s="1015">
        <v>0</v>
      </c>
      <c r="N2764">
        <v>0</v>
      </c>
      <c r="O2764">
        <v>0</v>
      </c>
      <c r="P2764" t="e">
        <v>#DIV/0!</v>
      </c>
      <c r="R2764">
        <v>0</v>
      </c>
      <c r="S2764">
        <v>0</v>
      </c>
    </row>
    <row r="2765" spans="1:19">
      <c r="A2765">
        <v>4</v>
      </c>
      <c r="B2765" t="s">
        <v>614</v>
      </c>
      <c r="C2765" t="s">
        <v>152</v>
      </c>
      <c r="D2765" t="s">
        <v>49</v>
      </c>
      <c r="E2765" t="s">
        <v>615</v>
      </c>
      <c r="F2765" t="s">
        <v>616</v>
      </c>
      <c r="G2765">
        <v>1</v>
      </c>
      <c r="H2765" t="s">
        <v>134</v>
      </c>
      <c r="I2765">
        <v>2</v>
      </c>
      <c r="J2765">
        <v>0</v>
      </c>
      <c r="K2765">
        <v>0</v>
      </c>
      <c r="L2765" s="1015">
        <v>0</v>
      </c>
      <c r="M2765" s="1015">
        <v>0</v>
      </c>
      <c r="N2765">
        <v>0</v>
      </c>
      <c r="O2765">
        <v>0</v>
      </c>
      <c r="P2765" t="e">
        <v>#DIV/0!</v>
      </c>
      <c r="R2765">
        <v>0</v>
      </c>
      <c r="S2765">
        <v>0</v>
      </c>
    </row>
    <row r="2766" spans="1:19">
      <c r="A2766">
        <v>5</v>
      </c>
      <c r="B2766" t="s">
        <v>617</v>
      </c>
      <c r="C2766" t="s">
        <v>152</v>
      </c>
      <c r="D2766" t="s">
        <v>49</v>
      </c>
      <c r="E2766" t="s">
        <v>608</v>
      </c>
      <c r="F2766" t="s">
        <v>618</v>
      </c>
      <c r="G2766">
        <v>1</v>
      </c>
      <c r="H2766" t="s">
        <v>134</v>
      </c>
      <c r="I2766">
        <v>2</v>
      </c>
      <c r="J2766">
        <v>0</v>
      </c>
      <c r="K2766">
        <v>0</v>
      </c>
      <c r="L2766" s="1015">
        <v>0</v>
      </c>
      <c r="M2766" s="1015">
        <v>0</v>
      </c>
      <c r="N2766">
        <v>0</v>
      </c>
      <c r="O2766">
        <v>0</v>
      </c>
      <c r="P2766" t="e">
        <v>#DIV/0!</v>
      </c>
      <c r="R2766">
        <v>0</v>
      </c>
      <c r="S2766">
        <v>0</v>
      </c>
    </row>
    <row r="2767" spans="1:19">
      <c r="A2767">
        <v>6</v>
      </c>
      <c r="B2767" t="s">
        <v>619</v>
      </c>
      <c r="C2767" t="s">
        <v>152</v>
      </c>
      <c r="D2767" t="s">
        <v>49</v>
      </c>
      <c r="E2767" t="s">
        <v>608</v>
      </c>
      <c r="F2767" t="s">
        <v>620</v>
      </c>
      <c r="G2767">
        <v>1</v>
      </c>
      <c r="H2767" t="s">
        <v>134</v>
      </c>
      <c r="I2767">
        <v>10</v>
      </c>
      <c r="J2767">
        <v>0</v>
      </c>
      <c r="K2767">
        <v>0</v>
      </c>
      <c r="L2767" s="1015">
        <v>0</v>
      </c>
      <c r="M2767" s="1015">
        <v>0</v>
      </c>
      <c r="N2767">
        <v>0</v>
      </c>
      <c r="O2767">
        <v>0</v>
      </c>
      <c r="P2767" t="e">
        <v>#DIV/0!</v>
      </c>
      <c r="R2767">
        <v>0</v>
      </c>
      <c r="S2767">
        <v>0</v>
      </c>
    </row>
    <row r="2768" spans="1:19">
      <c r="A2768">
        <v>7</v>
      </c>
      <c r="B2768" t="s">
        <v>621</v>
      </c>
      <c r="C2768" t="s">
        <v>152</v>
      </c>
      <c r="D2768" t="s">
        <v>49</v>
      </c>
      <c r="E2768" t="s">
        <v>608</v>
      </c>
      <c r="F2768" t="s">
        <v>622</v>
      </c>
      <c r="G2768">
        <v>1</v>
      </c>
      <c r="H2768" t="s">
        <v>134</v>
      </c>
      <c r="I2768">
        <v>1</v>
      </c>
      <c r="J2768">
        <v>0</v>
      </c>
      <c r="K2768">
        <v>0</v>
      </c>
      <c r="L2768" s="1015">
        <v>0</v>
      </c>
      <c r="M2768" s="1015">
        <v>0</v>
      </c>
      <c r="N2768">
        <v>0</v>
      </c>
      <c r="O2768">
        <v>0</v>
      </c>
      <c r="P2768" t="e">
        <v>#DIV/0!</v>
      </c>
      <c r="R2768">
        <v>0</v>
      </c>
      <c r="S2768">
        <v>0</v>
      </c>
    </row>
    <row r="2769" spans="1:19">
      <c r="A2769">
        <v>8</v>
      </c>
      <c r="B2769" t="s">
        <v>623</v>
      </c>
      <c r="C2769" t="s">
        <v>152</v>
      </c>
      <c r="D2769" t="s">
        <v>49</v>
      </c>
      <c r="E2769" t="s">
        <v>608</v>
      </c>
      <c r="F2769" t="s">
        <v>624</v>
      </c>
      <c r="G2769">
        <v>1</v>
      </c>
      <c r="H2769" t="s">
        <v>134</v>
      </c>
      <c r="I2769">
        <v>1</v>
      </c>
      <c r="J2769">
        <v>0</v>
      </c>
      <c r="K2769">
        <v>0</v>
      </c>
      <c r="L2769" s="1015">
        <v>0</v>
      </c>
      <c r="M2769" s="1015">
        <v>0</v>
      </c>
      <c r="N2769">
        <v>0</v>
      </c>
      <c r="O2769">
        <v>0</v>
      </c>
      <c r="P2769" t="e">
        <v>#DIV/0!</v>
      </c>
      <c r="R2769">
        <v>0</v>
      </c>
      <c r="S2769">
        <v>0</v>
      </c>
    </row>
    <row r="2770" spans="1:19">
      <c r="A2770">
        <v>9</v>
      </c>
      <c r="B2770" t="s">
        <v>625</v>
      </c>
      <c r="C2770" t="s">
        <v>152</v>
      </c>
      <c r="D2770" t="s">
        <v>49</v>
      </c>
      <c r="E2770" t="s">
        <v>608</v>
      </c>
      <c r="F2770" t="s">
        <v>626</v>
      </c>
      <c r="G2770">
        <v>1</v>
      </c>
      <c r="H2770" t="s">
        <v>134</v>
      </c>
      <c r="I2770">
        <v>4</v>
      </c>
      <c r="J2770">
        <v>0</v>
      </c>
      <c r="K2770">
        <v>0</v>
      </c>
      <c r="L2770" s="1015">
        <v>0</v>
      </c>
      <c r="M2770" s="1015">
        <v>0</v>
      </c>
      <c r="N2770">
        <v>0</v>
      </c>
      <c r="O2770">
        <v>0</v>
      </c>
      <c r="P2770" t="e">
        <v>#DIV/0!</v>
      </c>
      <c r="R2770">
        <v>0</v>
      </c>
      <c r="S2770">
        <v>0</v>
      </c>
    </row>
    <row r="2771" spans="1:19">
      <c r="A2771">
        <v>1</v>
      </c>
      <c r="B2771" t="s">
        <v>607</v>
      </c>
      <c r="C2771" t="s">
        <v>152</v>
      </c>
      <c r="D2771" t="s">
        <v>49</v>
      </c>
      <c r="E2771" t="s">
        <v>608</v>
      </c>
      <c r="F2771" t="s">
        <v>609</v>
      </c>
      <c r="G2771">
        <v>2</v>
      </c>
      <c r="H2771" t="s">
        <v>135</v>
      </c>
      <c r="I2771">
        <v>4</v>
      </c>
      <c r="J2771">
        <v>0</v>
      </c>
      <c r="K2771">
        <v>0</v>
      </c>
      <c r="L2771" s="1015">
        <v>0</v>
      </c>
      <c r="M2771" s="1015">
        <v>0</v>
      </c>
      <c r="N2771">
        <v>0</v>
      </c>
      <c r="O2771">
        <v>0</v>
      </c>
      <c r="P2771" t="e">
        <v>#DIV/0!</v>
      </c>
      <c r="R2771">
        <v>0</v>
      </c>
      <c r="S2771">
        <v>0</v>
      </c>
    </row>
    <row r="2772" spans="1:19">
      <c r="A2772">
        <v>2</v>
      </c>
      <c r="B2772" t="s">
        <v>610</v>
      </c>
      <c r="C2772" t="s">
        <v>152</v>
      </c>
      <c r="D2772" t="s">
        <v>49</v>
      </c>
      <c r="E2772" t="s">
        <v>608</v>
      </c>
      <c r="F2772" t="s">
        <v>611</v>
      </c>
      <c r="G2772">
        <v>2</v>
      </c>
      <c r="H2772" t="s">
        <v>135</v>
      </c>
      <c r="I2772">
        <v>1</v>
      </c>
      <c r="J2772">
        <v>0</v>
      </c>
      <c r="K2772">
        <v>0</v>
      </c>
      <c r="L2772" s="1015">
        <v>0</v>
      </c>
      <c r="M2772" s="1015">
        <v>0</v>
      </c>
      <c r="N2772">
        <v>0</v>
      </c>
      <c r="O2772">
        <v>0</v>
      </c>
      <c r="P2772" t="e">
        <v>#DIV/0!</v>
      </c>
      <c r="R2772">
        <v>0</v>
      </c>
      <c r="S2772">
        <v>0</v>
      </c>
    </row>
    <row r="2773" spans="1:19">
      <c r="A2773">
        <v>3</v>
      </c>
      <c r="B2773" t="s">
        <v>612</v>
      </c>
      <c r="C2773" t="s">
        <v>152</v>
      </c>
      <c r="D2773" t="s">
        <v>49</v>
      </c>
      <c r="E2773" t="s">
        <v>608</v>
      </c>
      <c r="F2773" t="s">
        <v>613</v>
      </c>
      <c r="G2773">
        <v>2</v>
      </c>
      <c r="H2773" t="s">
        <v>135</v>
      </c>
      <c r="I2773">
        <v>1</v>
      </c>
      <c r="J2773">
        <v>0</v>
      </c>
      <c r="K2773">
        <v>0</v>
      </c>
      <c r="L2773" s="1015">
        <v>0</v>
      </c>
      <c r="M2773" s="1015">
        <v>0</v>
      </c>
      <c r="N2773">
        <v>0</v>
      </c>
      <c r="O2773">
        <v>0</v>
      </c>
      <c r="P2773" t="e">
        <v>#DIV/0!</v>
      </c>
      <c r="R2773">
        <v>0</v>
      </c>
      <c r="S2773">
        <v>0</v>
      </c>
    </row>
    <row r="2774" spans="1:19">
      <c r="A2774">
        <v>4</v>
      </c>
      <c r="B2774" t="s">
        <v>614</v>
      </c>
      <c r="C2774" t="s">
        <v>152</v>
      </c>
      <c r="D2774" t="s">
        <v>49</v>
      </c>
      <c r="E2774" t="s">
        <v>615</v>
      </c>
      <c r="F2774" t="s">
        <v>616</v>
      </c>
      <c r="G2774">
        <v>2</v>
      </c>
      <c r="H2774" t="s">
        <v>135</v>
      </c>
      <c r="I2774">
        <v>2</v>
      </c>
      <c r="J2774">
        <v>0</v>
      </c>
      <c r="K2774">
        <v>0</v>
      </c>
      <c r="L2774" s="1015">
        <v>0</v>
      </c>
      <c r="M2774" s="1015">
        <v>0</v>
      </c>
      <c r="N2774">
        <v>0</v>
      </c>
      <c r="O2774">
        <v>0</v>
      </c>
      <c r="P2774" t="e">
        <v>#DIV/0!</v>
      </c>
      <c r="R2774">
        <v>0</v>
      </c>
      <c r="S2774">
        <v>0</v>
      </c>
    </row>
    <row r="2775" spans="1:19">
      <c r="A2775">
        <v>5</v>
      </c>
      <c r="B2775" t="s">
        <v>617</v>
      </c>
      <c r="C2775" t="s">
        <v>152</v>
      </c>
      <c r="D2775" t="s">
        <v>49</v>
      </c>
      <c r="E2775" t="s">
        <v>608</v>
      </c>
      <c r="F2775" t="s">
        <v>618</v>
      </c>
      <c r="G2775">
        <v>2</v>
      </c>
      <c r="H2775" t="s">
        <v>135</v>
      </c>
      <c r="I2775">
        <v>2</v>
      </c>
      <c r="J2775">
        <v>0</v>
      </c>
      <c r="K2775">
        <v>0</v>
      </c>
      <c r="L2775" s="1015">
        <v>0</v>
      </c>
      <c r="M2775" s="1015">
        <v>0</v>
      </c>
      <c r="N2775">
        <v>0</v>
      </c>
      <c r="O2775">
        <v>0</v>
      </c>
      <c r="P2775" t="e">
        <v>#DIV/0!</v>
      </c>
      <c r="R2775">
        <v>0</v>
      </c>
      <c r="S2775">
        <v>0</v>
      </c>
    </row>
    <row r="2776" spans="1:19">
      <c r="A2776">
        <v>6</v>
      </c>
      <c r="B2776" t="s">
        <v>619</v>
      </c>
      <c r="C2776" t="s">
        <v>152</v>
      </c>
      <c r="D2776" t="s">
        <v>49</v>
      </c>
      <c r="E2776" t="s">
        <v>608</v>
      </c>
      <c r="F2776" t="s">
        <v>620</v>
      </c>
      <c r="G2776">
        <v>2</v>
      </c>
      <c r="H2776" t="s">
        <v>135</v>
      </c>
      <c r="I2776">
        <v>10</v>
      </c>
      <c r="J2776">
        <v>0</v>
      </c>
      <c r="K2776">
        <v>0</v>
      </c>
      <c r="L2776" s="1015">
        <v>0</v>
      </c>
      <c r="M2776" s="1015">
        <v>0</v>
      </c>
      <c r="N2776">
        <v>0</v>
      </c>
      <c r="O2776">
        <v>0</v>
      </c>
      <c r="P2776" t="e">
        <v>#DIV/0!</v>
      </c>
      <c r="R2776">
        <v>0</v>
      </c>
      <c r="S2776">
        <v>0</v>
      </c>
    </row>
    <row r="2777" spans="1:19">
      <c r="A2777">
        <v>7</v>
      </c>
      <c r="B2777" t="s">
        <v>621</v>
      </c>
      <c r="C2777" t="s">
        <v>152</v>
      </c>
      <c r="D2777" t="s">
        <v>49</v>
      </c>
      <c r="E2777" t="s">
        <v>608</v>
      </c>
      <c r="F2777" t="s">
        <v>622</v>
      </c>
      <c r="G2777">
        <v>2</v>
      </c>
      <c r="H2777" t="s">
        <v>135</v>
      </c>
      <c r="I2777">
        <v>1</v>
      </c>
      <c r="J2777">
        <v>1</v>
      </c>
      <c r="K2777">
        <v>1</v>
      </c>
      <c r="L2777" s="1015">
        <v>1</v>
      </c>
      <c r="M2777" s="1015">
        <v>1</v>
      </c>
      <c r="N2777">
        <v>1</v>
      </c>
      <c r="O2777">
        <v>1</v>
      </c>
      <c r="P2777">
        <v>1</v>
      </c>
      <c r="R2777">
        <v>0</v>
      </c>
      <c r="S2777">
        <v>0</v>
      </c>
    </row>
    <row r="2778" spans="1:19">
      <c r="A2778">
        <v>8</v>
      </c>
      <c r="B2778" t="s">
        <v>623</v>
      </c>
      <c r="C2778" t="s">
        <v>152</v>
      </c>
      <c r="D2778" t="s">
        <v>49</v>
      </c>
      <c r="E2778" t="s">
        <v>608</v>
      </c>
      <c r="F2778" t="s">
        <v>624</v>
      </c>
      <c r="G2778">
        <v>2</v>
      </c>
      <c r="H2778" t="s">
        <v>135</v>
      </c>
      <c r="I2778">
        <v>1</v>
      </c>
      <c r="J2778">
        <v>0</v>
      </c>
      <c r="K2778">
        <v>0</v>
      </c>
      <c r="L2778" s="1015">
        <v>0</v>
      </c>
      <c r="M2778" s="1015">
        <v>0</v>
      </c>
      <c r="N2778">
        <v>0</v>
      </c>
      <c r="O2778">
        <v>0</v>
      </c>
      <c r="P2778" t="e">
        <v>#DIV/0!</v>
      </c>
      <c r="R2778">
        <v>0</v>
      </c>
      <c r="S2778">
        <v>0</v>
      </c>
    </row>
    <row r="2779" spans="1:19">
      <c r="A2779">
        <v>9</v>
      </c>
      <c r="B2779" t="s">
        <v>625</v>
      </c>
      <c r="C2779" t="s">
        <v>152</v>
      </c>
      <c r="D2779" t="s">
        <v>49</v>
      </c>
      <c r="E2779" t="s">
        <v>608</v>
      </c>
      <c r="F2779" t="s">
        <v>626</v>
      </c>
      <c r="G2779">
        <v>2</v>
      </c>
      <c r="H2779" t="s">
        <v>135</v>
      </c>
      <c r="I2779">
        <v>4</v>
      </c>
      <c r="J2779">
        <v>0</v>
      </c>
      <c r="K2779">
        <v>0</v>
      </c>
      <c r="L2779" s="1015">
        <v>0</v>
      </c>
      <c r="M2779" s="1015">
        <v>0</v>
      </c>
      <c r="N2779">
        <v>0</v>
      </c>
      <c r="O2779">
        <v>0</v>
      </c>
      <c r="P2779" t="e">
        <v>#DIV/0!</v>
      </c>
      <c r="R2779">
        <v>0</v>
      </c>
      <c r="S2779">
        <v>0</v>
      </c>
    </row>
    <row r="2780" spans="1:19">
      <c r="A2780">
        <v>1</v>
      </c>
      <c r="B2780" t="s">
        <v>607</v>
      </c>
      <c r="C2780" t="s">
        <v>152</v>
      </c>
      <c r="D2780" t="s">
        <v>49</v>
      </c>
      <c r="E2780" t="s">
        <v>608</v>
      </c>
      <c r="F2780" t="s">
        <v>609</v>
      </c>
      <c r="G2780">
        <v>3</v>
      </c>
      <c r="H2780" t="s">
        <v>136</v>
      </c>
      <c r="I2780">
        <v>4</v>
      </c>
      <c r="J2780">
        <v>1</v>
      </c>
      <c r="K2780">
        <v>1</v>
      </c>
      <c r="L2780" s="1015">
        <v>0.25</v>
      </c>
      <c r="M2780" s="1015">
        <v>0.25</v>
      </c>
      <c r="N2780">
        <v>1</v>
      </c>
      <c r="O2780">
        <v>1</v>
      </c>
      <c r="P2780">
        <v>1</v>
      </c>
      <c r="R2780">
        <v>0</v>
      </c>
      <c r="S2780">
        <v>0</v>
      </c>
    </row>
    <row r="2781" spans="1:19">
      <c r="A2781">
        <v>2</v>
      </c>
      <c r="B2781" t="s">
        <v>610</v>
      </c>
      <c r="C2781" t="s">
        <v>152</v>
      </c>
      <c r="D2781" t="s">
        <v>49</v>
      </c>
      <c r="E2781" t="s">
        <v>608</v>
      </c>
      <c r="F2781" t="s">
        <v>611</v>
      </c>
      <c r="G2781">
        <v>3</v>
      </c>
      <c r="H2781" t="s">
        <v>136</v>
      </c>
      <c r="I2781">
        <v>1</v>
      </c>
      <c r="J2781">
        <v>1</v>
      </c>
      <c r="K2781">
        <v>1</v>
      </c>
      <c r="L2781" s="1015">
        <v>1</v>
      </c>
      <c r="M2781" s="1015">
        <v>1</v>
      </c>
      <c r="N2781">
        <v>1</v>
      </c>
      <c r="O2781">
        <v>1</v>
      </c>
      <c r="P2781">
        <v>1</v>
      </c>
      <c r="R2781">
        <v>0</v>
      </c>
      <c r="S2781">
        <v>0</v>
      </c>
    </row>
    <row r="2782" spans="1:19">
      <c r="A2782">
        <v>3</v>
      </c>
      <c r="B2782" t="s">
        <v>612</v>
      </c>
      <c r="C2782" t="s">
        <v>152</v>
      </c>
      <c r="D2782" t="s">
        <v>49</v>
      </c>
      <c r="E2782" t="s">
        <v>608</v>
      </c>
      <c r="F2782" t="s">
        <v>613</v>
      </c>
      <c r="G2782">
        <v>3</v>
      </c>
      <c r="H2782" t="s">
        <v>136</v>
      </c>
      <c r="I2782">
        <v>1</v>
      </c>
      <c r="J2782">
        <v>1</v>
      </c>
      <c r="K2782">
        <v>1</v>
      </c>
      <c r="L2782" s="1015">
        <v>1</v>
      </c>
      <c r="M2782" s="1015">
        <v>1</v>
      </c>
      <c r="N2782">
        <v>1</v>
      </c>
      <c r="O2782">
        <v>1</v>
      </c>
      <c r="P2782">
        <v>1</v>
      </c>
      <c r="R2782">
        <v>0</v>
      </c>
      <c r="S2782">
        <v>0</v>
      </c>
    </row>
    <row r="2783" spans="1:19">
      <c r="A2783">
        <v>4</v>
      </c>
      <c r="B2783" t="s">
        <v>614</v>
      </c>
      <c r="C2783" t="s">
        <v>152</v>
      </c>
      <c r="D2783" t="s">
        <v>49</v>
      </c>
      <c r="E2783" t="s">
        <v>615</v>
      </c>
      <c r="F2783" t="s">
        <v>616</v>
      </c>
      <c r="G2783">
        <v>3</v>
      </c>
      <c r="H2783" t="s">
        <v>136</v>
      </c>
      <c r="I2783">
        <v>2</v>
      </c>
      <c r="J2783">
        <v>0</v>
      </c>
      <c r="K2783">
        <v>0</v>
      </c>
      <c r="L2783" s="1015">
        <v>0</v>
      </c>
      <c r="M2783" s="1015">
        <v>0</v>
      </c>
      <c r="N2783">
        <v>0</v>
      </c>
      <c r="O2783">
        <v>0</v>
      </c>
      <c r="P2783" t="e">
        <v>#DIV/0!</v>
      </c>
      <c r="R2783">
        <v>0</v>
      </c>
      <c r="S2783">
        <v>0</v>
      </c>
    </row>
    <row r="2784" spans="1:19">
      <c r="A2784">
        <v>5</v>
      </c>
      <c r="B2784" t="s">
        <v>617</v>
      </c>
      <c r="C2784" t="s">
        <v>152</v>
      </c>
      <c r="D2784" t="s">
        <v>49</v>
      </c>
      <c r="E2784" t="s">
        <v>608</v>
      </c>
      <c r="F2784" t="s">
        <v>618</v>
      </c>
      <c r="G2784">
        <v>3</v>
      </c>
      <c r="H2784" t="s">
        <v>136</v>
      </c>
      <c r="I2784">
        <v>2</v>
      </c>
      <c r="J2784">
        <v>0</v>
      </c>
      <c r="K2784">
        <v>0</v>
      </c>
      <c r="L2784" s="1015">
        <v>0</v>
      </c>
      <c r="M2784" s="1015">
        <v>0</v>
      </c>
      <c r="N2784">
        <v>0</v>
      </c>
      <c r="O2784">
        <v>0</v>
      </c>
      <c r="P2784" t="e">
        <v>#DIV/0!</v>
      </c>
      <c r="R2784">
        <v>0</v>
      </c>
      <c r="S2784">
        <v>0</v>
      </c>
    </row>
    <row r="2785" spans="1:19">
      <c r="A2785">
        <v>6</v>
      </c>
      <c r="B2785" t="s">
        <v>619</v>
      </c>
      <c r="C2785" t="s">
        <v>152</v>
      </c>
      <c r="D2785" t="s">
        <v>49</v>
      </c>
      <c r="E2785" t="s">
        <v>608</v>
      </c>
      <c r="F2785" t="s">
        <v>620</v>
      </c>
      <c r="G2785">
        <v>3</v>
      </c>
      <c r="H2785" t="s">
        <v>136</v>
      </c>
      <c r="I2785">
        <v>10</v>
      </c>
      <c r="J2785">
        <v>1</v>
      </c>
      <c r="K2785">
        <v>1</v>
      </c>
      <c r="L2785" s="1015">
        <v>0.1</v>
      </c>
      <c r="M2785" s="1015">
        <v>0.1</v>
      </c>
      <c r="N2785">
        <v>1</v>
      </c>
      <c r="O2785">
        <v>1</v>
      </c>
      <c r="P2785">
        <v>1</v>
      </c>
      <c r="R2785">
        <v>0</v>
      </c>
      <c r="S2785">
        <v>0</v>
      </c>
    </row>
    <row r="2786" spans="1:19">
      <c r="A2786">
        <v>7</v>
      </c>
      <c r="B2786" t="s">
        <v>621</v>
      </c>
      <c r="C2786" t="s">
        <v>152</v>
      </c>
      <c r="D2786" t="s">
        <v>49</v>
      </c>
      <c r="E2786" t="s">
        <v>608</v>
      </c>
      <c r="F2786" t="s">
        <v>622</v>
      </c>
      <c r="G2786">
        <v>3</v>
      </c>
      <c r="H2786" t="s">
        <v>136</v>
      </c>
      <c r="I2786">
        <v>1</v>
      </c>
      <c r="J2786">
        <v>1</v>
      </c>
      <c r="K2786">
        <v>1</v>
      </c>
      <c r="L2786" s="1015">
        <v>1</v>
      </c>
      <c r="M2786" s="1015">
        <v>1</v>
      </c>
      <c r="N2786">
        <v>0</v>
      </c>
      <c r="O2786">
        <v>0</v>
      </c>
      <c r="P2786" t="e">
        <v>#DIV/0!</v>
      </c>
      <c r="R2786">
        <v>0</v>
      </c>
      <c r="S2786">
        <v>0</v>
      </c>
    </row>
    <row r="2787" spans="1:19">
      <c r="A2787">
        <v>8</v>
      </c>
      <c r="B2787" t="s">
        <v>623</v>
      </c>
      <c r="C2787" t="s">
        <v>152</v>
      </c>
      <c r="D2787" t="s">
        <v>49</v>
      </c>
      <c r="E2787" t="s">
        <v>608</v>
      </c>
      <c r="F2787" t="s">
        <v>624</v>
      </c>
      <c r="G2787">
        <v>3</v>
      </c>
      <c r="H2787" t="s">
        <v>136</v>
      </c>
      <c r="I2787">
        <v>1</v>
      </c>
      <c r="J2787">
        <v>0</v>
      </c>
      <c r="K2787">
        <v>0</v>
      </c>
      <c r="L2787" s="1015">
        <v>0</v>
      </c>
      <c r="M2787" s="1015">
        <v>0</v>
      </c>
      <c r="N2787">
        <v>0</v>
      </c>
      <c r="O2787">
        <v>0</v>
      </c>
      <c r="P2787" t="e">
        <v>#DIV/0!</v>
      </c>
      <c r="R2787">
        <v>0</v>
      </c>
      <c r="S2787">
        <v>0</v>
      </c>
    </row>
    <row r="2788" spans="1:19">
      <c r="A2788">
        <v>9</v>
      </c>
      <c r="B2788" t="s">
        <v>625</v>
      </c>
      <c r="C2788" t="s">
        <v>152</v>
      </c>
      <c r="D2788" t="s">
        <v>49</v>
      </c>
      <c r="E2788" t="s">
        <v>608</v>
      </c>
      <c r="F2788" t="s">
        <v>626</v>
      </c>
      <c r="G2788">
        <v>3</v>
      </c>
      <c r="H2788" t="s">
        <v>136</v>
      </c>
      <c r="I2788">
        <v>4</v>
      </c>
      <c r="J2788">
        <v>1</v>
      </c>
      <c r="K2788">
        <v>1</v>
      </c>
      <c r="L2788" s="1015">
        <v>0.25</v>
      </c>
      <c r="M2788" s="1015">
        <v>0.25</v>
      </c>
      <c r="N2788">
        <v>1</v>
      </c>
      <c r="O2788">
        <v>1</v>
      </c>
      <c r="P2788">
        <v>1</v>
      </c>
      <c r="R2788">
        <v>0</v>
      </c>
      <c r="S2788">
        <v>0</v>
      </c>
    </row>
    <row r="2789" spans="1:19">
      <c r="A2789">
        <v>1</v>
      </c>
      <c r="B2789" t="s">
        <v>607</v>
      </c>
      <c r="C2789" t="s">
        <v>152</v>
      </c>
      <c r="D2789" t="s">
        <v>49</v>
      </c>
      <c r="E2789" t="s">
        <v>608</v>
      </c>
      <c r="F2789" t="s">
        <v>609</v>
      </c>
      <c r="G2789">
        <v>4</v>
      </c>
      <c r="H2789" t="s">
        <v>137</v>
      </c>
      <c r="I2789">
        <v>4</v>
      </c>
      <c r="J2789">
        <v>1</v>
      </c>
      <c r="L2789" s="1015">
        <v>0.25</v>
      </c>
      <c r="N2789">
        <v>0</v>
      </c>
      <c r="O2789">
        <v>0</v>
      </c>
      <c r="P2789" t="e">
        <v>#DIV/0!</v>
      </c>
      <c r="R2789">
        <v>0</v>
      </c>
      <c r="S2789">
        <v>0</v>
      </c>
    </row>
    <row r="2790" spans="1:19">
      <c r="A2790">
        <v>2</v>
      </c>
      <c r="B2790" t="s">
        <v>610</v>
      </c>
      <c r="C2790" t="s">
        <v>152</v>
      </c>
      <c r="D2790" t="s">
        <v>49</v>
      </c>
      <c r="E2790" t="s">
        <v>608</v>
      </c>
      <c r="F2790" t="s">
        <v>611</v>
      </c>
      <c r="G2790">
        <v>4</v>
      </c>
      <c r="H2790" t="s">
        <v>137</v>
      </c>
      <c r="I2790">
        <v>1</v>
      </c>
      <c r="J2790">
        <v>1</v>
      </c>
      <c r="L2790" s="1015">
        <v>1</v>
      </c>
      <c r="N2790">
        <v>0</v>
      </c>
      <c r="O2790">
        <v>0</v>
      </c>
      <c r="P2790" t="e">
        <v>#DIV/0!</v>
      </c>
      <c r="R2790">
        <v>0</v>
      </c>
      <c r="S2790">
        <v>0</v>
      </c>
    </row>
    <row r="2791" spans="1:19">
      <c r="A2791">
        <v>3</v>
      </c>
      <c r="B2791" t="s">
        <v>612</v>
      </c>
      <c r="C2791" t="s">
        <v>152</v>
      </c>
      <c r="D2791" t="s">
        <v>49</v>
      </c>
      <c r="E2791" t="s">
        <v>608</v>
      </c>
      <c r="F2791" t="s">
        <v>613</v>
      </c>
      <c r="G2791">
        <v>4</v>
      </c>
      <c r="H2791" t="s">
        <v>137</v>
      </c>
      <c r="I2791">
        <v>1</v>
      </c>
      <c r="J2791">
        <v>1</v>
      </c>
      <c r="L2791" s="1015">
        <v>1</v>
      </c>
      <c r="N2791">
        <v>0</v>
      </c>
      <c r="O2791">
        <v>0</v>
      </c>
      <c r="P2791" t="e">
        <v>#DIV/0!</v>
      </c>
      <c r="R2791">
        <v>0</v>
      </c>
      <c r="S2791">
        <v>0</v>
      </c>
    </row>
    <row r="2792" spans="1:19">
      <c r="A2792">
        <v>4</v>
      </c>
      <c r="B2792" t="s">
        <v>614</v>
      </c>
      <c r="C2792" t="s">
        <v>152</v>
      </c>
      <c r="D2792" t="s">
        <v>49</v>
      </c>
      <c r="E2792" t="s">
        <v>615</v>
      </c>
      <c r="F2792" t="s">
        <v>616</v>
      </c>
      <c r="G2792">
        <v>4</v>
      </c>
      <c r="H2792" t="s">
        <v>137</v>
      </c>
      <c r="I2792">
        <v>2</v>
      </c>
      <c r="J2792">
        <v>0</v>
      </c>
      <c r="L2792" s="1015">
        <v>0</v>
      </c>
      <c r="N2792">
        <v>0</v>
      </c>
      <c r="O2792">
        <v>0</v>
      </c>
      <c r="P2792" t="e">
        <v>#DIV/0!</v>
      </c>
      <c r="R2792">
        <v>0</v>
      </c>
      <c r="S2792">
        <v>0</v>
      </c>
    </row>
    <row r="2793" spans="1:19">
      <c r="A2793">
        <v>5</v>
      </c>
      <c r="B2793" t="s">
        <v>617</v>
      </c>
      <c r="C2793" t="s">
        <v>152</v>
      </c>
      <c r="D2793" t="s">
        <v>49</v>
      </c>
      <c r="E2793" t="s">
        <v>608</v>
      </c>
      <c r="F2793" t="s">
        <v>618</v>
      </c>
      <c r="G2793">
        <v>4</v>
      </c>
      <c r="H2793" t="s">
        <v>137</v>
      </c>
      <c r="I2793">
        <v>2</v>
      </c>
      <c r="J2793">
        <v>0</v>
      </c>
      <c r="L2793" s="1015">
        <v>0</v>
      </c>
      <c r="N2793">
        <v>0</v>
      </c>
      <c r="O2793">
        <v>0</v>
      </c>
      <c r="P2793" t="e">
        <v>#DIV/0!</v>
      </c>
      <c r="R2793">
        <v>0</v>
      </c>
      <c r="S2793">
        <v>0</v>
      </c>
    </row>
    <row r="2794" spans="1:19">
      <c r="A2794">
        <v>6</v>
      </c>
      <c r="B2794" t="s">
        <v>619</v>
      </c>
      <c r="C2794" t="s">
        <v>152</v>
      </c>
      <c r="D2794" t="s">
        <v>49</v>
      </c>
      <c r="E2794" t="s">
        <v>608</v>
      </c>
      <c r="F2794" t="s">
        <v>620</v>
      </c>
      <c r="G2794">
        <v>4</v>
      </c>
      <c r="H2794" t="s">
        <v>137</v>
      </c>
      <c r="I2794">
        <v>10</v>
      </c>
      <c r="J2794">
        <v>2</v>
      </c>
      <c r="L2794" s="1015">
        <v>0.2</v>
      </c>
      <c r="N2794">
        <v>1</v>
      </c>
      <c r="O2794">
        <v>0</v>
      </c>
      <c r="P2794">
        <v>0</v>
      </c>
      <c r="R2794">
        <v>-1</v>
      </c>
      <c r="S2794">
        <v>-1</v>
      </c>
    </row>
    <row r="2795" spans="1:19">
      <c r="A2795">
        <v>7</v>
      </c>
      <c r="B2795" t="s">
        <v>621</v>
      </c>
      <c r="C2795" t="s">
        <v>152</v>
      </c>
      <c r="D2795" t="s">
        <v>49</v>
      </c>
      <c r="E2795" t="s">
        <v>608</v>
      </c>
      <c r="F2795" t="s">
        <v>622</v>
      </c>
      <c r="G2795">
        <v>4</v>
      </c>
      <c r="H2795" t="s">
        <v>137</v>
      </c>
      <c r="I2795">
        <v>1</v>
      </c>
      <c r="J2795">
        <v>1</v>
      </c>
      <c r="L2795" s="1015">
        <v>1</v>
      </c>
      <c r="N2795">
        <v>0</v>
      </c>
      <c r="O2795">
        <v>0</v>
      </c>
      <c r="P2795" t="e">
        <v>#DIV/0!</v>
      </c>
      <c r="R2795">
        <v>0</v>
      </c>
      <c r="S2795">
        <v>0</v>
      </c>
    </row>
    <row r="2796" spans="1:19">
      <c r="A2796">
        <v>8</v>
      </c>
      <c r="B2796" t="s">
        <v>623</v>
      </c>
      <c r="C2796" t="s">
        <v>152</v>
      </c>
      <c r="D2796" t="s">
        <v>49</v>
      </c>
      <c r="E2796" t="s">
        <v>608</v>
      </c>
      <c r="F2796" t="s">
        <v>624</v>
      </c>
      <c r="G2796">
        <v>4</v>
      </c>
      <c r="H2796" t="s">
        <v>137</v>
      </c>
      <c r="I2796">
        <v>1</v>
      </c>
      <c r="J2796">
        <v>0</v>
      </c>
      <c r="L2796" s="1015">
        <v>0</v>
      </c>
      <c r="N2796">
        <v>0</v>
      </c>
      <c r="O2796">
        <v>0</v>
      </c>
      <c r="P2796" t="e">
        <v>#DIV/0!</v>
      </c>
      <c r="R2796">
        <v>0</v>
      </c>
      <c r="S2796">
        <v>0</v>
      </c>
    </row>
    <row r="2797" spans="1:19">
      <c r="A2797">
        <v>9</v>
      </c>
      <c r="B2797" t="s">
        <v>625</v>
      </c>
      <c r="C2797" t="s">
        <v>152</v>
      </c>
      <c r="D2797" t="s">
        <v>49</v>
      </c>
      <c r="E2797" t="s">
        <v>608</v>
      </c>
      <c r="F2797" t="s">
        <v>626</v>
      </c>
      <c r="G2797">
        <v>4</v>
      </c>
      <c r="H2797" t="s">
        <v>137</v>
      </c>
      <c r="I2797">
        <v>4</v>
      </c>
      <c r="J2797">
        <v>1</v>
      </c>
      <c r="L2797" s="1015">
        <v>0.25</v>
      </c>
      <c r="N2797">
        <v>0</v>
      </c>
      <c r="O2797">
        <v>0</v>
      </c>
      <c r="P2797" t="e">
        <v>#DIV/0!</v>
      </c>
      <c r="R2797">
        <v>0</v>
      </c>
      <c r="S2797">
        <v>0</v>
      </c>
    </row>
    <row r="2798" spans="1:19">
      <c r="A2798">
        <v>1</v>
      </c>
      <c r="B2798" t="s">
        <v>607</v>
      </c>
      <c r="C2798" t="s">
        <v>152</v>
      </c>
      <c r="D2798" t="s">
        <v>49</v>
      </c>
      <c r="E2798" t="s">
        <v>608</v>
      </c>
      <c r="F2798" t="s">
        <v>609</v>
      </c>
      <c r="G2798">
        <v>5</v>
      </c>
      <c r="H2798" t="s">
        <v>138</v>
      </c>
      <c r="I2798">
        <v>4</v>
      </c>
      <c r="J2798">
        <v>1</v>
      </c>
      <c r="L2798" s="1015">
        <v>0.25</v>
      </c>
      <c r="N2798">
        <v>0</v>
      </c>
      <c r="O2798">
        <v>0</v>
      </c>
      <c r="P2798" t="e">
        <v>#DIV/0!</v>
      </c>
      <c r="R2798">
        <v>0</v>
      </c>
      <c r="S2798">
        <v>0</v>
      </c>
    </row>
    <row r="2799" spans="1:19">
      <c r="A2799">
        <v>2</v>
      </c>
      <c r="B2799" t="s">
        <v>610</v>
      </c>
      <c r="C2799" t="s">
        <v>152</v>
      </c>
      <c r="D2799" t="s">
        <v>49</v>
      </c>
      <c r="E2799" t="s">
        <v>608</v>
      </c>
      <c r="F2799" t="s">
        <v>611</v>
      </c>
      <c r="G2799">
        <v>5</v>
      </c>
      <c r="H2799" t="s">
        <v>138</v>
      </c>
      <c r="I2799">
        <v>1</v>
      </c>
      <c r="J2799">
        <v>1</v>
      </c>
      <c r="L2799" s="1015">
        <v>1</v>
      </c>
      <c r="N2799">
        <v>0</v>
      </c>
      <c r="O2799">
        <v>0</v>
      </c>
      <c r="P2799" t="e">
        <v>#DIV/0!</v>
      </c>
      <c r="R2799">
        <v>0</v>
      </c>
      <c r="S2799">
        <v>0</v>
      </c>
    </row>
    <row r="2800" spans="1:19">
      <c r="A2800">
        <v>3</v>
      </c>
      <c r="B2800" t="s">
        <v>612</v>
      </c>
      <c r="C2800" t="s">
        <v>152</v>
      </c>
      <c r="D2800" t="s">
        <v>49</v>
      </c>
      <c r="E2800" t="s">
        <v>608</v>
      </c>
      <c r="F2800" t="s">
        <v>613</v>
      </c>
      <c r="G2800">
        <v>5</v>
      </c>
      <c r="H2800" t="s">
        <v>138</v>
      </c>
      <c r="I2800">
        <v>1</v>
      </c>
      <c r="J2800">
        <v>1</v>
      </c>
      <c r="L2800" s="1015">
        <v>1</v>
      </c>
      <c r="N2800">
        <v>0</v>
      </c>
      <c r="O2800">
        <v>0</v>
      </c>
      <c r="P2800" t="e">
        <v>#DIV/0!</v>
      </c>
      <c r="R2800">
        <v>0</v>
      </c>
      <c r="S2800">
        <v>0</v>
      </c>
    </row>
    <row r="2801" spans="1:19">
      <c r="A2801">
        <v>4</v>
      </c>
      <c r="B2801" t="s">
        <v>614</v>
      </c>
      <c r="C2801" t="s">
        <v>152</v>
      </c>
      <c r="D2801" t="s">
        <v>49</v>
      </c>
      <c r="E2801" t="s">
        <v>615</v>
      </c>
      <c r="F2801" t="s">
        <v>616</v>
      </c>
      <c r="G2801">
        <v>5</v>
      </c>
      <c r="H2801" t="s">
        <v>138</v>
      </c>
      <c r="I2801">
        <v>2</v>
      </c>
      <c r="J2801">
        <v>0</v>
      </c>
      <c r="L2801" s="1015">
        <v>0</v>
      </c>
      <c r="N2801">
        <v>1</v>
      </c>
      <c r="O2801">
        <v>0</v>
      </c>
      <c r="P2801">
        <v>0</v>
      </c>
      <c r="R2801">
        <v>0</v>
      </c>
      <c r="S2801">
        <v>-1</v>
      </c>
    </row>
    <row r="2802" spans="1:19">
      <c r="A2802">
        <v>5</v>
      </c>
      <c r="B2802" t="s">
        <v>617</v>
      </c>
      <c r="C2802" t="s">
        <v>152</v>
      </c>
      <c r="D2802" t="s">
        <v>49</v>
      </c>
      <c r="E2802" t="s">
        <v>608</v>
      </c>
      <c r="F2802" t="s">
        <v>618</v>
      </c>
      <c r="G2802">
        <v>5</v>
      </c>
      <c r="H2802" t="s">
        <v>138</v>
      </c>
      <c r="I2802">
        <v>2</v>
      </c>
      <c r="J2802">
        <v>0</v>
      </c>
      <c r="L2802" s="1015">
        <v>0</v>
      </c>
      <c r="N2802">
        <v>0</v>
      </c>
      <c r="O2802">
        <v>0</v>
      </c>
      <c r="P2802" t="e">
        <v>#DIV/0!</v>
      </c>
      <c r="R2802">
        <v>0</v>
      </c>
      <c r="S2802">
        <v>0</v>
      </c>
    </row>
    <row r="2803" spans="1:19">
      <c r="A2803">
        <v>6</v>
      </c>
      <c r="B2803" t="s">
        <v>619</v>
      </c>
      <c r="C2803" t="s">
        <v>152</v>
      </c>
      <c r="D2803" t="s">
        <v>49</v>
      </c>
      <c r="E2803" t="s">
        <v>608</v>
      </c>
      <c r="F2803" t="s">
        <v>620</v>
      </c>
      <c r="G2803">
        <v>5</v>
      </c>
      <c r="H2803" t="s">
        <v>138</v>
      </c>
      <c r="I2803">
        <v>10</v>
      </c>
      <c r="J2803">
        <v>3</v>
      </c>
      <c r="L2803" s="1015">
        <v>0.3</v>
      </c>
      <c r="N2803">
        <v>0</v>
      </c>
      <c r="O2803">
        <v>0</v>
      </c>
      <c r="P2803" t="e">
        <v>#DIV/0!</v>
      </c>
      <c r="R2803">
        <v>-2</v>
      </c>
      <c r="S2803">
        <v>0</v>
      </c>
    </row>
    <row r="2804" spans="1:19">
      <c r="A2804">
        <v>7</v>
      </c>
      <c r="B2804" t="s">
        <v>621</v>
      </c>
      <c r="C2804" t="s">
        <v>152</v>
      </c>
      <c r="D2804" t="s">
        <v>49</v>
      </c>
      <c r="E2804" t="s">
        <v>608</v>
      </c>
      <c r="F2804" t="s">
        <v>622</v>
      </c>
      <c r="G2804">
        <v>5</v>
      </c>
      <c r="H2804" t="s">
        <v>138</v>
      </c>
      <c r="I2804">
        <v>1</v>
      </c>
      <c r="J2804">
        <v>1</v>
      </c>
      <c r="L2804" s="1015">
        <v>1</v>
      </c>
      <c r="N2804">
        <v>0</v>
      </c>
      <c r="O2804">
        <v>0</v>
      </c>
      <c r="P2804" t="e">
        <v>#DIV/0!</v>
      </c>
      <c r="R2804">
        <v>0</v>
      </c>
      <c r="S2804">
        <v>0</v>
      </c>
    </row>
    <row r="2805" spans="1:19">
      <c r="A2805">
        <v>8</v>
      </c>
      <c r="B2805" t="s">
        <v>623</v>
      </c>
      <c r="C2805" t="s">
        <v>152</v>
      </c>
      <c r="D2805" t="s">
        <v>49</v>
      </c>
      <c r="E2805" t="s">
        <v>608</v>
      </c>
      <c r="F2805" t="s">
        <v>624</v>
      </c>
      <c r="G2805">
        <v>5</v>
      </c>
      <c r="H2805" t="s">
        <v>138</v>
      </c>
      <c r="I2805">
        <v>1</v>
      </c>
      <c r="J2805">
        <v>0</v>
      </c>
      <c r="L2805" s="1015">
        <v>0</v>
      </c>
      <c r="N2805">
        <v>0</v>
      </c>
      <c r="O2805">
        <v>0</v>
      </c>
      <c r="P2805" t="e">
        <v>#DIV/0!</v>
      </c>
      <c r="R2805">
        <v>0</v>
      </c>
      <c r="S2805">
        <v>0</v>
      </c>
    </row>
    <row r="2806" spans="1:19">
      <c r="A2806">
        <v>9</v>
      </c>
      <c r="B2806" t="s">
        <v>625</v>
      </c>
      <c r="C2806" t="s">
        <v>152</v>
      </c>
      <c r="D2806" t="s">
        <v>49</v>
      </c>
      <c r="E2806" t="s">
        <v>608</v>
      </c>
      <c r="F2806" t="s">
        <v>626</v>
      </c>
      <c r="G2806">
        <v>5</v>
      </c>
      <c r="H2806" t="s">
        <v>138</v>
      </c>
      <c r="I2806">
        <v>4</v>
      </c>
      <c r="J2806">
        <v>1</v>
      </c>
      <c r="L2806" s="1015">
        <v>0.25</v>
      </c>
      <c r="N2806">
        <v>0</v>
      </c>
      <c r="O2806">
        <v>0</v>
      </c>
      <c r="P2806" t="e">
        <v>#DIV/0!</v>
      </c>
      <c r="R2806">
        <v>0</v>
      </c>
      <c r="S2806">
        <v>0</v>
      </c>
    </row>
    <row r="2807" spans="1:19">
      <c r="A2807">
        <v>1</v>
      </c>
      <c r="B2807" t="s">
        <v>607</v>
      </c>
      <c r="C2807" t="s">
        <v>152</v>
      </c>
      <c r="D2807" t="s">
        <v>49</v>
      </c>
      <c r="E2807" t="s">
        <v>608</v>
      </c>
      <c r="F2807" t="s">
        <v>609</v>
      </c>
      <c r="G2807">
        <v>6</v>
      </c>
      <c r="H2807" t="s">
        <v>139</v>
      </c>
      <c r="I2807">
        <v>4</v>
      </c>
      <c r="J2807">
        <v>2</v>
      </c>
      <c r="L2807" s="1015">
        <v>0.5</v>
      </c>
      <c r="N2807">
        <v>1</v>
      </c>
      <c r="O2807">
        <v>0</v>
      </c>
      <c r="P2807">
        <v>0</v>
      </c>
      <c r="R2807">
        <v>-1</v>
      </c>
      <c r="S2807">
        <v>-1</v>
      </c>
    </row>
    <row r="2808" spans="1:19">
      <c r="A2808">
        <v>2</v>
      </c>
      <c r="B2808" t="s">
        <v>610</v>
      </c>
      <c r="C2808" t="s">
        <v>152</v>
      </c>
      <c r="D2808" t="s">
        <v>49</v>
      </c>
      <c r="E2808" t="s">
        <v>608</v>
      </c>
      <c r="F2808" t="s">
        <v>611</v>
      </c>
      <c r="G2808">
        <v>6</v>
      </c>
      <c r="H2808" t="s">
        <v>139</v>
      </c>
      <c r="I2808">
        <v>1</v>
      </c>
      <c r="J2808">
        <v>1</v>
      </c>
      <c r="L2808" s="1015">
        <v>1</v>
      </c>
      <c r="N2808">
        <v>0</v>
      </c>
      <c r="O2808">
        <v>0</v>
      </c>
      <c r="P2808" t="e">
        <v>#DIV/0!</v>
      </c>
      <c r="R2808">
        <v>0</v>
      </c>
      <c r="S2808">
        <v>0</v>
      </c>
    </row>
    <row r="2809" spans="1:19">
      <c r="A2809">
        <v>3</v>
      </c>
      <c r="B2809" t="s">
        <v>612</v>
      </c>
      <c r="C2809" t="s">
        <v>152</v>
      </c>
      <c r="D2809" t="s">
        <v>49</v>
      </c>
      <c r="E2809" t="s">
        <v>608</v>
      </c>
      <c r="F2809" t="s">
        <v>613</v>
      </c>
      <c r="G2809">
        <v>6</v>
      </c>
      <c r="H2809" t="s">
        <v>139</v>
      </c>
      <c r="I2809">
        <v>1</v>
      </c>
      <c r="J2809">
        <v>1</v>
      </c>
      <c r="L2809" s="1015">
        <v>1</v>
      </c>
      <c r="N2809">
        <v>0</v>
      </c>
      <c r="O2809">
        <v>0</v>
      </c>
      <c r="P2809" t="e">
        <v>#DIV/0!</v>
      </c>
      <c r="R2809">
        <v>0</v>
      </c>
      <c r="S2809">
        <v>0</v>
      </c>
    </row>
    <row r="2810" spans="1:19">
      <c r="A2810">
        <v>4</v>
      </c>
      <c r="B2810" t="s">
        <v>614</v>
      </c>
      <c r="C2810" t="s">
        <v>152</v>
      </c>
      <c r="D2810" t="s">
        <v>49</v>
      </c>
      <c r="E2810" t="s">
        <v>615</v>
      </c>
      <c r="F2810" t="s">
        <v>616</v>
      </c>
      <c r="G2810">
        <v>6</v>
      </c>
      <c r="H2810" t="s">
        <v>139</v>
      </c>
      <c r="I2810">
        <v>2</v>
      </c>
      <c r="J2810">
        <v>1</v>
      </c>
      <c r="L2810" s="1015">
        <v>0.5</v>
      </c>
      <c r="N2810">
        <v>1</v>
      </c>
      <c r="O2810">
        <v>0</v>
      </c>
      <c r="P2810">
        <v>0</v>
      </c>
      <c r="R2810">
        <v>-1</v>
      </c>
      <c r="S2810">
        <v>-1</v>
      </c>
    </row>
    <row r="2811" spans="1:19">
      <c r="A2811">
        <v>5</v>
      </c>
      <c r="B2811" t="s">
        <v>617</v>
      </c>
      <c r="C2811" t="s">
        <v>152</v>
      </c>
      <c r="D2811" t="s">
        <v>49</v>
      </c>
      <c r="E2811" t="s">
        <v>608</v>
      </c>
      <c r="F2811" t="s">
        <v>618</v>
      </c>
      <c r="G2811">
        <v>6</v>
      </c>
      <c r="H2811" t="s">
        <v>139</v>
      </c>
      <c r="I2811">
        <v>2</v>
      </c>
      <c r="J2811">
        <v>1</v>
      </c>
      <c r="L2811" s="1015">
        <v>0.5</v>
      </c>
      <c r="N2811">
        <v>1</v>
      </c>
      <c r="O2811">
        <v>0</v>
      </c>
      <c r="P2811">
        <v>0</v>
      </c>
      <c r="R2811">
        <v>-1</v>
      </c>
      <c r="S2811">
        <v>-1</v>
      </c>
    </row>
    <row r="2812" spans="1:19">
      <c r="A2812">
        <v>6</v>
      </c>
      <c r="B2812" t="s">
        <v>619</v>
      </c>
      <c r="C2812" t="s">
        <v>152</v>
      </c>
      <c r="D2812" t="s">
        <v>49</v>
      </c>
      <c r="E2812" t="s">
        <v>608</v>
      </c>
      <c r="F2812" t="s">
        <v>620</v>
      </c>
      <c r="G2812">
        <v>6</v>
      </c>
      <c r="H2812" t="s">
        <v>139</v>
      </c>
      <c r="I2812">
        <v>10</v>
      </c>
      <c r="J2812">
        <v>4</v>
      </c>
      <c r="L2812" s="1015">
        <v>0.4</v>
      </c>
      <c r="N2812">
        <v>1</v>
      </c>
      <c r="O2812">
        <v>0</v>
      </c>
      <c r="P2812">
        <v>0</v>
      </c>
      <c r="R2812">
        <v>-3</v>
      </c>
      <c r="S2812">
        <v>-1</v>
      </c>
    </row>
    <row r="2813" spans="1:19">
      <c r="A2813">
        <v>7</v>
      </c>
      <c r="B2813" t="s">
        <v>621</v>
      </c>
      <c r="C2813" t="s">
        <v>152</v>
      </c>
      <c r="D2813" t="s">
        <v>49</v>
      </c>
      <c r="E2813" t="s">
        <v>608</v>
      </c>
      <c r="F2813" t="s">
        <v>622</v>
      </c>
      <c r="G2813">
        <v>6</v>
      </c>
      <c r="H2813" t="s">
        <v>139</v>
      </c>
      <c r="I2813">
        <v>1</v>
      </c>
      <c r="J2813">
        <v>1</v>
      </c>
      <c r="L2813" s="1015">
        <v>1</v>
      </c>
      <c r="N2813">
        <v>0</v>
      </c>
      <c r="O2813">
        <v>0</v>
      </c>
      <c r="P2813" t="e">
        <v>#DIV/0!</v>
      </c>
      <c r="R2813">
        <v>0</v>
      </c>
      <c r="S2813">
        <v>0</v>
      </c>
    </row>
    <row r="2814" spans="1:19">
      <c r="A2814">
        <v>8</v>
      </c>
      <c r="B2814" t="s">
        <v>623</v>
      </c>
      <c r="C2814" t="s">
        <v>152</v>
      </c>
      <c r="D2814" t="s">
        <v>49</v>
      </c>
      <c r="E2814" t="s">
        <v>608</v>
      </c>
      <c r="F2814" t="s">
        <v>624</v>
      </c>
      <c r="G2814">
        <v>6</v>
      </c>
      <c r="H2814" t="s">
        <v>139</v>
      </c>
      <c r="I2814">
        <v>1</v>
      </c>
      <c r="J2814">
        <v>0</v>
      </c>
      <c r="L2814" s="1015">
        <v>0</v>
      </c>
      <c r="N2814">
        <v>0</v>
      </c>
      <c r="O2814">
        <v>0</v>
      </c>
      <c r="P2814" t="e">
        <v>#DIV/0!</v>
      </c>
      <c r="R2814">
        <v>0</v>
      </c>
      <c r="S2814">
        <v>0</v>
      </c>
    </row>
    <row r="2815" spans="1:19">
      <c r="A2815">
        <v>9</v>
      </c>
      <c r="B2815" t="s">
        <v>625</v>
      </c>
      <c r="C2815" t="s">
        <v>152</v>
      </c>
      <c r="D2815" t="s">
        <v>49</v>
      </c>
      <c r="E2815" t="s">
        <v>608</v>
      </c>
      <c r="F2815" t="s">
        <v>626</v>
      </c>
      <c r="G2815">
        <v>6</v>
      </c>
      <c r="H2815" t="s">
        <v>139</v>
      </c>
      <c r="I2815">
        <v>4</v>
      </c>
      <c r="J2815">
        <v>2</v>
      </c>
      <c r="L2815" s="1015">
        <v>0.5</v>
      </c>
      <c r="N2815">
        <v>1</v>
      </c>
      <c r="O2815">
        <v>0</v>
      </c>
      <c r="P2815">
        <v>0</v>
      </c>
      <c r="R2815">
        <v>-1</v>
      </c>
      <c r="S2815">
        <v>-1</v>
      </c>
    </row>
    <row r="2816" spans="1:19">
      <c r="A2816">
        <v>1</v>
      </c>
      <c r="B2816" t="s">
        <v>607</v>
      </c>
      <c r="C2816" t="s">
        <v>152</v>
      </c>
      <c r="D2816" t="s">
        <v>49</v>
      </c>
      <c r="E2816" t="s">
        <v>608</v>
      </c>
      <c r="F2816" t="s">
        <v>609</v>
      </c>
      <c r="G2816">
        <v>7</v>
      </c>
      <c r="H2816" t="s">
        <v>140</v>
      </c>
      <c r="I2816">
        <v>4</v>
      </c>
      <c r="J2816">
        <v>2</v>
      </c>
      <c r="L2816" s="1015">
        <v>0.5</v>
      </c>
      <c r="N2816">
        <v>0</v>
      </c>
      <c r="O2816">
        <v>0</v>
      </c>
      <c r="P2816" t="e">
        <v>#DIV/0!</v>
      </c>
      <c r="R2816">
        <v>-1</v>
      </c>
      <c r="S2816">
        <v>0</v>
      </c>
    </row>
    <row r="2817" spans="1:19">
      <c r="A2817">
        <v>2</v>
      </c>
      <c r="B2817" t="s">
        <v>610</v>
      </c>
      <c r="C2817" t="s">
        <v>152</v>
      </c>
      <c r="D2817" t="s">
        <v>49</v>
      </c>
      <c r="E2817" t="s">
        <v>608</v>
      </c>
      <c r="F2817" t="s">
        <v>611</v>
      </c>
      <c r="G2817">
        <v>7</v>
      </c>
      <c r="H2817" t="s">
        <v>140</v>
      </c>
      <c r="I2817">
        <v>1</v>
      </c>
      <c r="J2817">
        <v>1</v>
      </c>
      <c r="L2817" s="1015">
        <v>1</v>
      </c>
      <c r="N2817">
        <v>0</v>
      </c>
      <c r="O2817">
        <v>0</v>
      </c>
      <c r="P2817" t="e">
        <v>#DIV/0!</v>
      </c>
      <c r="R2817">
        <v>0</v>
      </c>
      <c r="S2817">
        <v>0</v>
      </c>
    </row>
    <row r="2818" spans="1:19">
      <c r="A2818">
        <v>3</v>
      </c>
      <c r="B2818" t="s">
        <v>612</v>
      </c>
      <c r="C2818" t="s">
        <v>152</v>
      </c>
      <c r="D2818" t="s">
        <v>49</v>
      </c>
      <c r="E2818" t="s">
        <v>608</v>
      </c>
      <c r="F2818" t="s">
        <v>613</v>
      </c>
      <c r="G2818">
        <v>7</v>
      </c>
      <c r="H2818" t="s">
        <v>140</v>
      </c>
      <c r="I2818">
        <v>1</v>
      </c>
      <c r="J2818">
        <v>1</v>
      </c>
      <c r="L2818" s="1015">
        <v>1</v>
      </c>
      <c r="N2818">
        <v>0</v>
      </c>
      <c r="O2818">
        <v>0</v>
      </c>
      <c r="P2818" t="e">
        <v>#DIV/0!</v>
      </c>
      <c r="R2818">
        <v>0</v>
      </c>
      <c r="S2818">
        <v>0</v>
      </c>
    </row>
    <row r="2819" spans="1:19">
      <c r="A2819">
        <v>4</v>
      </c>
      <c r="B2819" t="s">
        <v>614</v>
      </c>
      <c r="C2819" t="s">
        <v>152</v>
      </c>
      <c r="D2819" t="s">
        <v>49</v>
      </c>
      <c r="E2819" t="s">
        <v>615</v>
      </c>
      <c r="F2819" t="s">
        <v>616</v>
      </c>
      <c r="G2819">
        <v>7</v>
      </c>
      <c r="H2819" t="s">
        <v>140</v>
      </c>
      <c r="I2819">
        <v>2</v>
      </c>
      <c r="J2819">
        <v>1</v>
      </c>
      <c r="L2819" s="1015">
        <v>0.5</v>
      </c>
      <c r="N2819">
        <v>0</v>
      </c>
      <c r="O2819">
        <v>0</v>
      </c>
      <c r="P2819" t="e">
        <v>#DIV/0!</v>
      </c>
      <c r="R2819">
        <v>-1</v>
      </c>
      <c r="S2819">
        <v>0</v>
      </c>
    </row>
    <row r="2820" spans="1:19">
      <c r="A2820">
        <v>5</v>
      </c>
      <c r="B2820" t="s">
        <v>617</v>
      </c>
      <c r="C2820" t="s">
        <v>152</v>
      </c>
      <c r="D2820" t="s">
        <v>49</v>
      </c>
      <c r="E2820" t="s">
        <v>608</v>
      </c>
      <c r="F2820" t="s">
        <v>618</v>
      </c>
      <c r="G2820">
        <v>7</v>
      </c>
      <c r="H2820" t="s">
        <v>140</v>
      </c>
      <c r="I2820">
        <v>2</v>
      </c>
      <c r="J2820">
        <v>1</v>
      </c>
      <c r="L2820" s="1015">
        <v>0.5</v>
      </c>
      <c r="N2820">
        <v>0</v>
      </c>
      <c r="O2820">
        <v>0</v>
      </c>
      <c r="P2820" t="e">
        <v>#DIV/0!</v>
      </c>
      <c r="R2820">
        <v>-1</v>
      </c>
      <c r="S2820">
        <v>0</v>
      </c>
    </row>
    <row r="2821" spans="1:19">
      <c r="A2821">
        <v>6</v>
      </c>
      <c r="B2821" t="s">
        <v>619</v>
      </c>
      <c r="C2821" t="s">
        <v>152</v>
      </c>
      <c r="D2821" t="s">
        <v>49</v>
      </c>
      <c r="E2821" t="s">
        <v>608</v>
      </c>
      <c r="F2821" t="s">
        <v>620</v>
      </c>
      <c r="G2821">
        <v>7</v>
      </c>
      <c r="H2821" t="s">
        <v>140</v>
      </c>
      <c r="I2821">
        <v>10</v>
      </c>
      <c r="J2821">
        <v>5</v>
      </c>
      <c r="L2821" s="1015">
        <v>0.5</v>
      </c>
      <c r="N2821">
        <v>1</v>
      </c>
      <c r="O2821">
        <v>0</v>
      </c>
      <c r="P2821">
        <v>0</v>
      </c>
      <c r="R2821">
        <v>-4</v>
      </c>
      <c r="S2821">
        <v>-1</v>
      </c>
    </row>
    <row r="2822" spans="1:19">
      <c r="A2822">
        <v>7</v>
      </c>
      <c r="B2822" t="s">
        <v>621</v>
      </c>
      <c r="C2822" t="s">
        <v>152</v>
      </c>
      <c r="D2822" t="s">
        <v>49</v>
      </c>
      <c r="E2822" t="s">
        <v>608</v>
      </c>
      <c r="F2822" t="s">
        <v>622</v>
      </c>
      <c r="G2822">
        <v>7</v>
      </c>
      <c r="H2822" t="s">
        <v>140</v>
      </c>
      <c r="I2822">
        <v>1</v>
      </c>
      <c r="J2822">
        <v>1</v>
      </c>
      <c r="L2822" s="1015">
        <v>1</v>
      </c>
      <c r="N2822">
        <v>0</v>
      </c>
      <c r="O2822">
        <v>0</v>
      </c>
      <c r="P2822" t="e">
        <v>#DIV/0!</v>
      </c>
      <c r="R2822">
        <v>0</v>
      </c>
      <c r="S2822">
        <v>0</v>
      </c>
    </row>
    <row r="2823" spans="1:19">
      <c r="A2823">
        <v>8</v>
      </c>
      <c r="B2823" t="s">
        <v>623</v>
      </c>
      <c r="C2823" t="s">
        <v>152</v>
      </c>
      <c r="D2823" t="s">
        <v>49</v>
      </c>
      <c r="E2823" t="s">
        <v>608</v>
      </c>
      <c r="F2823" t="s">
        <v>624</v>
      </c>
      <c r="G2823">
        <v>7</v>
      </c>
      <c r="H2823" t="s">
        <v>140</v>
      </c>
      <c r="I2823">
        <v>1</v>
      </c>
      <c r="J2823">
        <v>0</v>
      </c>
      <c r="L2823" s="1015">
        <v>0</v>
      </c>
      <c r="N2823">
        <v>0</v>
      </c>
      <c r="O2823">
        <v>0</v>
      </c>
      <c r="P2823" t="e">
        <v>#DIV/0!</v>
      </c>
      <c r="R2823">
        <v>0</v>
      </c>
      <c r="S2823">
        <v>0</v>
      </c>
    </row>
    <row r="2824" spans="1:19">
      <c r="A2824">
        <v>9</v>
      </c>
      <c r="B2824" t="s">
        <v>625</v>
      </c>
      <c r="C2824" t="s">
        <v>152</v>
      </c>
      <c r="D2824" t="s">
        <v>49</v>
      </c>
      <c r="E2824" t="s">
        <v>608</v>
      </c>
      <c r="F2824" t="s">
        <v>626</v>
      </c>
      <c r="G2824">
        <v>7</v>
      </c>
      <c r="H2824" t="s">
        <v>140</v>
      </c>
      <c r="I2824">
        <v>4</v>
      </c>
      <c r="J2824">
        <v>2</v>
      </c>
      <c r="L2824" s="1015">
        <v>0.5</v>
      </c>
      <c r="N2824">
        <v>0</v>
      </c>
      <c r="O2824">
        <v>0</v>
      </c>
      <c r="P2824" t="e">
        <v>#DIV/0!</v>
      </c>
      <c r="R2824">
        <v>-1</v>
      </c>
      <c r="S2824">
        <v>0</v>
      </c>
    </row>
    <row r="2825" spans="1:19">
      <c r="A2825">
        <v>1</v>
      </c>
      <c r="B2825" t="s">
        <v>607</v>
      </c>
      <c r="C2825" t="s">
        <v>152</v>
      </c>
      <c r="D2825" t="s">
        <v>49</v>
      </c>
      <c r="E2825" t="s">
        <v>608</v>
      </c>
      <c r="F2825" t="s">
        <v>609</v>
      </c>
      <c r="G2825">
        <v>8</v>
      </c>
      <c r="H2825" t="s">
        <v>141</v>
      </c>
      <c r="I2825">
        <v>4</v>
      </c>
      <c r="J2825">
        <v>2</v>
      </c>
      <c r="L2825" s="1015">
        <v>0.5</v>
      </c>
      <c r="N2825">
        <v>0</v>
      </c>
      <c r="O2825">
        <v>0</v>
      </c>
      <c r="P2825" t="e">
        <v>#DIV/0!</v>
      </c>
      <c r="R2825">
        <v>-1</v>
      </c>
      <c r="S2825">
        <v>0</v>
      </c>
    </row>
    <row r="2826" spans="1:19">
      <c r="A2826">
        <v>2</v>
      </c>
      <c r="B2826" t="s">
        <v>610</v>
      </c>
      <c r="C2826" t="s">
        <v>152</v>
      </c>
      <c r="D2826" t="s">
        <v>49</v>
      </c>
      <c r="E2826" t="s">
        <v>608</v>
      </c>
      <c r="F2826" t="s">
        <v>611</v>
      </c>
      <c r="G2826">
        <v>8</v>
      </c>
      <c r="H2826" t="s">
        <v>141</v>
      </c>
      <c r="I2826">
        <v>1</v>
      </c>
      <c r="J2826">
        <v>1</v>
      </c>
      <c r="L2826" s="1015">
        <v>1</v>
      </c>
      <c r="N2826">
        <v>0</v>
      </c>
      <c r="O2826">
        <v>0</v>
      </c>
      <c r="P2826" t="e">
        <v>#DIV/0!</v>
      </c>
      <c r="R2826">
        <v>0</v>
      </c>
      <c r="S2826">
        <v>0</v>
      </c>
    </row>
    <row r="2827" spans="1:19">
      <c r="A2827">
        <v>3</v>
      </c>
      <c r="B2827" t="s">
        <v>612</v>
      </c>
      <c r="C2827" t="s">
        <v>152</v>
      </c>
      <c r="D2827" t="s">
        <v>49</v>
      </c>
      <c r="E2827" t="s">
        <v>608</v>
      </c>
      <c r="F2827" t="s">
        <v>613</v>
      </c>
      <c r="G2827">
        <v>8</v>
      </c>
      <c r="H2827" t="s">
        <v>141</v>
      </c>
      <c r="I2827">
        <v>1</v>
      </c>
      <c r="J2827">
        <v>1</v>
      </c>
      <c r="L2827" s="1015">
        <v>1</v>
      </c>
      <c r="N2827">
        <v>0</v>
      </c>
      <c r="O2827">
        <v>0</v>
      </c>
      <c r="P2827" t="e">
        <v>#DIV/0!</v>
      </c>
      <c r="R2827">
        <v>0</v>
      </c>
      <c r="S2827">
        <v>0</v>
      </c>
    </row>
    <row r="2828" spans="1:19">
      <c r="A2828">
        <v>4</v>
      </c>
      <c r="B2828" t="s">
        <v>614</v>
      </c>
      <c r="C2828" t="s">
        <v>152</v>
      </c>
      <c r="D2828" t="s">
        <v>49</v>
      </c>
      <c r="E2828" t="s">
        <v>615</v>
      </c>
      <c r="F2828" t="s">
        <v>616</v>
      </c>
      <c r="G2828">
        <v>8</v>
      </c>
      <c r="H2828" t="s">
        <v>141</v>
      </c>
      <c r="I2828">
        <v>2</v>
      </c>
      <c r="J2828">
        <v>1</v>
      </c>
      <c r="L2828" s="1015">
        <v>0.5</v>
      </c>
      <c r="N2828">
        <v>0</v>
      </c>
      <c r="O2828">
        <v>0</v>
      </c>
      <c r="P2828" t="e">
        <v>#DIV/0!</v>
      </c>
      <c r="R2828">
        <v>-1</v>
      </c>
      <c r="S2828">
        <v>0</v>
      </c>
    </row>
    <row r="2829" spans="1:19">
      <c r="A2829">
        <v>5</v>
      </c>
      <c r="B2829" t="s">
        <v>617</v>
      </c>
      <c r="C2829" t="s">
        <v>152</v>
      </c>
      <c r="D2829" t="s">
        <v>49</v>
      </c>
      <c r="E2829" t="s">
        <v>608</v>
      </c>
      <c r="F2829" t="s">
        <v>618</v>
      </c>
      <c r="G2829">
        <v>8</v>
      </c>
      <c r="H2829" t="s">
        <v>141</v>
      </c>
      <c r="I2829">
        <v>2</v>
      </c>
      <c r="J2829">
        <v>1</v>
      </c>
      <c r="L2829" s="1015">
        <v>0.5</v>
      </c>
      <c r="N2829">
        <v>0</v>
      </c>
      <c r="O2829">
        <v>0</v>
      </c>
      <c r="P2829" t="e">
        <v>#DIV/0!</v>
      </c>
      <c r="R2829">
        <v>-1</v>
      </c>
      <c r="S2829">
        <v>0</v>
      </c>
    </row>
    <row r="2830" spans="1:19">
      <c r="A2830">
        <v>6</v>
      </c>
      <c r="B2830" t="s">
        <v>619</v>
      </c>
      <c r="C2830" t="s">
        <v>152</v>
      </c>
      <c r="D2830" t="s">
        <v>49</v>
      </c>
      <c r="E2830" t="s">
        <v>608</v>
      </c>
      <c r="F2830" t="s">
        <v>620</v>
      </c>
      <c r="G2830">
        <v>8</v>
      </c>
      <c r="H2830" t="s">
        <v>141</v>
      </c>
      <c r="I2830">
        <v>10</v>
      </c>
      <c r="J2830">
        <v>6</v>
      </c>
      <c r="L2830" s="1015">
        <v>0.6</v>
      </c>
      <c r="N2830">
        <v>1</v>
      </c>
      <c r="O2830">
        <v>0</v>
      </c>
      <c r="P2830">
        <v>0</v>
      </c>
      <c r="R2830">
        <v>-5</v>
      </c>
      <c r="S2830">
        <v>-1</v>
      </c>
    </row>
    <row r="2831" spans="1:19">
      <c r="A2831">
        <v>7</v>
      </c>
      <c r="B2831" t="s">
        <v>621</v>
      </c>
      <c r="C2831" t="s">
        <v>152</v>
      </c>
      <c r="D2831" t="s">
        <v>49</v>
      </c>
      <c r="E2831" t="s">
        <v>608</v>
      </c>
      <c r="F2831" t="s">
        <v>622</v>
      </c>
      <c r="G2831">
        <v>8</v>
      </c>
      <c r="H2831" t="s">
        <v>141</v>
      </c>
      <c r="I2831">
        <v>1</v>
      </c>
      <c r="J2831">
        <v>1</v>
      </c>
      <c r="L2831" s="1015">
        <v>1</v>
      </c>
      <c r="N2831">
        <v>0</v>
      </c>
      <c r="O2831">
        <v>0</v>
      </c>
      <c r="P2831" t="e">
        <v>#DIV/0!</v>
      </c>
      <c r="R2831">
        <v>0</v>
      </c>
      <c r="S2831">
        <v>0</v>
      </c>
    </row>
    <row r="2832" spans="1:19">
      <c r="A2832">
        <v>8</v>
      </c>
      <c r="B2832" t="s">
        <v>623</v>
      </c>
      <c r="C2832" t="s">
        <v>152</v>
      </c>
      <c r="D2832" t="s">
        <v>49</v>
      </c>
      <c r="E2832" t="s">
        <v>608</v>
      </c>
      <c r="F2832" t="s">
        <v>624</v>
      </c>
      <c r="G2832">
        <v>8</v>
      </c>
      <c r="H2832" t="s">
        <v>141</v>
      </c>
      <c r="I2832">
        <v>1</v>
      </c>
      <c r="J2832">
        <v>0</v>
      </c>
      <c r="L2832" s="1015">
        <v>0</v>
      </c>
      <c r="N2832">
        <v>0</v>
      </c>
      <c r="O2832">
        <v>0</v>
      </c>
      <c r="P2832" t="e">
        <v>#DIV/0!</v>
      </c>
      <c r="R2832">
        <v>0</v>
      </c>
      <c r="S2832">
        <v>0</v>
      </c>
    </row>
    <row r="2833" spans="1:19">
      <c r="A2833">
        <v>9</v>
      </c>
      <c r="B2833" t="s">
        <v>625</v>
      </c>
      <c r="C2833" t="s">
        <v>152</v>
      </c>
      <c r="D2833" t="s">
        <v>49</v>
      </c>
      <c r="E2833" t="s">
        <v>608</v>
      </c>
      <c r="F2833" t="s">
        <v>626</v>
      </c>
      <c r="G2833">
        <v>8</v>
      </c>
      <c r="H2833" t="s">
        <v>141</v>
      </c>
      <c r="I2833">
        <v>4</v>
      </c>
      <c r="J2833">
        <v>2</v>
      </c>
      <c r="L2833" s="1015">
        <v>0.5</v>
      </c>
      <c r="N2833">
        <v>0</v>
      </c>
      <c r="O2833">
        <v>0</v>
      </c>
      <c r="P2833" t="e">
        <v>#DIV/0!</v>
      </c>
      <c r="R2833">
        <v>-1</v>
      </c>
      <c r="S2833">
        <v>0</v>
      </c>
    </row>
    <row r="2834" spans="1:19">
      <c r="A2834">
        <v>1</v>
      </c>
      <c r="B2834" t="s">
        <v>607</v>
      </c>
      <c r="C2834" t="s">
        <v>152</v>
      </c>
      <c r="D2834" t="s">
        <v>49</v>
      </c>
      <c r="E2834" t="s">
        <v>608</v>
      </c>
      <c r="F2834" t="s">
        <v>609</v>
      </c>
      <c r="G2834">
        <v>9</v>
      </c>
      <c r="H2834" t="s">
        <v>142</v>
      </c>
      <c r="I2834">
        <v>4</v>
      </c>
      <c r="J2834">
        <v>3</v>
      </c>
      <c r="L2834" s="1015">
        <v>0.75</v>
      </c>
      <c r="N2834">
        <v>1</v>
      </c>
      <c r="O2834">
        <v>0</v>
      </c>
      <c r="P2834">
        <v>0</v>
      </c>
      <c r="R2834">
        <v>-2</v>
      </c>
      <c r="S2834">
        <v>-1</v>
      </c>
    </row>
    <row r="2835" spans="1:19">
      <c r="A2835">
        <v>2</v>
      </c>
      <c r="B2835" t="s">
        <v>610</v>
      </c>
      <c r="C2835" t="s">
        <v>152</v>
      </c>
      <c r="D2835" t="s">
        <v>49</v>
      </c>
      <c r="E2835" t="s">
        <v>608</v>
      </c>
      <c r="F2835" t="s">
        <v>611</v>
      </c>
      <c r="G2835">
        <v>9</v>
      </c>
      <c r="H2835" t="s">
        <v>142</v>
      </c>
      <c r="I2835">
        <v>1</v>
      </c>
      <c r="J2835">
        <v>1</v>
      </c>
      <c r="L2835" s="1015">
        <v>1</v>
      </c>
      <c r="N2835">
        <v>0</v>
      </c>
      <c r="O2835">
        <v>0</v>
      </c>
      <c r="P2835" t="e">
        <v>#DIV/0!</v>
      </c>
      <c r="R2835">
        <v>0</v>
      </c>
      <c r="S2835">
        <v>0</v>
      </c>
    </row>
    <row r="2836" spans="1:19">
      <c r="A2836">
        <v>3</v>
      </c>
      <c r="B2836" t="s">
        <v>612</v>
      </c>
      <c r="C2836" t="s">
        <v>152</v>
      </c>
      <c r="D2836" t="s">
        <v>49</v>
      </c>
      <c r="E2836" t="s">
        <v>608</v>
      </c>
      <c r="F2836" t="s">
        <v>613</v>
      </c>
      <c r="G2836">
        <v>9</v>
      </c>
      <c r="H2836" t="s">
        <v>142</v>
      </c>
      <c r="I2836">
        <v>1</v>
      </c>
      <c r="J2836">
        <v>1</v>
      </c>
      <c r="L2836" s="1015">
        <v>1</v>
      </c>
      <c r="N2836">
        <v>0</v>
      </c>
      <c r="O2836">
        <v>0</v>
      </c>
      <c r="P2836" t="e">
        <v>#DIV/0!</v>
      </c>
      <c r="R2836">
        <v>0</v>
      </c>
      <c r="S2836">
        <v>0</v>
      </c>
    </row>
    <row r="2837" spans="1:19">
      <c r="A2837">
        <v>4</v>
      </c>
      <c r="B2837" t="s">
        <v>614</v>
      </c>
      <c r="C2837" t="s">
        <v>152</v>
      </c>
      <c r="D2837" t="s">
        <v>49</v>
      </c>
      <c r="E2837" t="s">
        <v>615</v>
      </c>
      <c r="F2837" t="s">
        <v>616</v>
      </c>
      <c r="G2837">
        <v>9</v>
      </c>
      <c r="H2837" t="s">
        <v>142</v>
      </c>
      <c r="I2837">
        <v>2</v>
      </c>
      <c r="J2837">
        <v>1</v>
      </c>
      <c r="L2837" s="1015">
        <v>0.5</v>
      </c>
      <c r="N2837">
        <v>0</v>
      </c>
      <c r="O2837">
        <v>0</v>
      </c>
      <c r="P2837" t="e">
        <v>#DIV/0!</v>
      </c>
      <c r="R2837">
        <v>-1</v>
      </c>
      <c r="S2837">
        <v>0</v>
      </c>
    </row>
    <row r="2838" spans="1:19">
      <c r="A2838">
        <v>5</v>
      </c>
      <c r="B2838" t="s">
        <v>617</v>
      </c>
      <c r="C2838" t="s">
        <v>152</v>
      </c>
      <c r="D2838" t="s">
        <v>49</v>
      </c>
      <c r="E2838" t="s">
        <v>608</v>
      </c>
      <c r="F2838" t="s">
        <v>618</v>
      </c>
      <c r="G2838">
        <v>9</v>
      </c>
      <c r="H2838" t="s">
        <v>142</v>
      </c>
      <c r="I2838">
        <v>2</v>
      </c>
      <c r="J2838">
        <v>1</v>
      </c>
      <c r="L2838" s="1015">
        <v>0.5</v>
      </c>
      <c r="N2838">
        <v>0</v>
      </c>
      <c r="O2838">
        <v>0</v>
      </c>
      <c r="P2838" t="e">
        <v>#DIV/0!</v>
      </c>
      <c r="R2838">
        <v>-1</v>
      </c>
      <c r="S2838">
        <v>0</v>
      </c>
    </row>
    <row r="2839" spans="1:19">
      <c r="A2839">
        <v>6</v>
      </c>
      <c r="B2839" t="s">
        <v>619</v>
      </c>
      <c r="C2839" t="s">
        <v>152</v>
      </c>
      <c r="D2839" t="s">
        <v>49</v>
      </c>
      <c r="E2839" t="s">
        <v>608</v>
      </c>
      <c r="F2839" t="s">
        <v>620</v>
      </c>
      <c r="G2839">
        <v>9</v>
      </c>
      <c r="H2839" t="s">
        <v>142</v>
      </c>
      <c r="I2839">
        <v>10</v>
      </c>
      <c r="J2839">
        <v>7</v>
      </c>
      <c r="L2839" s="1015">
        <v>0.7</v>
      </c>
      <c r="N2839">
        <v>1</v>
      </c>
      <c r="O2839">
        <v>0</v>
      </c>
      <c r="P2839">
        <v>0</v>
      </c>
      <c r="R2839">
        <v>-6</v>
      </c>
      <c r="S2839">
        <v>-1</v>
      </c>
    </row>
    <row r="2840" spans="1:19">
      <c r="A2840">
        <v>7</v>
      </c>
      <c r="B2840" t="s">
        <v>621</v>
      </c>
      <c r="C2840" t="s">
        <v>152</v>
      </c>
      <c r="D2840" t="s">
        <v>49</v>
      </c>
      <c r="E2840" t="s">
        <v>608</v>
      </c>
      <c r="F2840" t="s">
        <v>622</v>
      </c>
      <c r="G2840">
        <v>9</v>
      </c>
      <c r="H2840" t="s">
        <v>142</v>
      </c>
      <c r="I2840">
        <v>1</v>
      </c>
      <c r="J2840">
        <v>1</v>
      </c>
      <c r="L2840" s="1015">
        <v>1</v>
      </c>
      <c r="N2840">
        <v>0</v>
      </c>
      <c r="O2840">
        <v>0</v>
      </c>
      <c r="P2840" t="e">
        <v>#DIV/0!</v>
      </c>
      <c r="R2840">
        <v>0</v>
      </c>
      <c r="S2840">
        <v>0</v>
      </c>
    </row>
    <row r="2841" spans="1:19">
      <c r="A2841">
        <v>8</v>
      </c>
      <c r="B2841" t="s">
        <v>623</v>
      </c>
      <c r="C2841" t="s">
        <v>152</v>
      </c>
      <c r="D2841" t="s">
        <v>49</v>
      </c>
      <c r="E2841" t="s">
        <v>608</v>
      </c>
      <c r="F2841" t="s">
        <v>624</v>
      </c>
      <c r="G2841">
        <v>9</v>
      </c>
      <c r="H2841" t="s">
        <v>142</v>
      </c>
      <c r="I2841">
        <v>1</v>
      </c>
      <c r="J2841">
        <v>0</v>
      </c>
      <c r="L2841" s="1015">
        <v>0</v>
      </c>
      <c r="N2841">
        <v>0</v>
      </c>
      <c r="O2841">
        <v>0</v>
      </c>
      <c r="P2841" t="e">
        <v>#DIV/0!</v>
      </c>
      <c r="R2841">
        <v>0</v>
      </c>
      <c r="S2841">
        <v>0</v>
      </c>
    </row>
    <row r="2842" spans="1:19">
      <c r="A2842">
        <v>9</v>
      </c>
      <c r="B2842" t="s">
        <v>625</v>
      </c>
      <c r="C2842" t="s">
        <v>152</v>
      </c>
      <c r="D2842" t="s">
        <v>49</v>
      </c>
      <c r="E2842" t="s">
        <v>608</v>
      </c>
      <c r="F2842" t="s">
        <v>626</v>
      </c>
      <c r="G2842">
        <v>9</v>
      </c>
      <c r="H2842" t="s">
        <v>142</v>
      </c>
      <c r="I2842">
        <v>4</v>
      </c>
      <c r="J2842">
        <v>3</v>
      </c>
      <c r="L2842" s="1015">
        <v>0.75</v>
      </c>
      <c r="N2842">
        <v>1</v>
      </c>
      <c r="O2842">
        <v>0</v>
      </c>
      <c r="P2842">
        <v>0</v>
      </c>
      <c r="R2842">
        <v>-2</v>
      </c>
      <c r="S2842">
        <v>-1</v>
      </c>
    </row>
    <row r="2843" spans="1:19">
      <c r="A2843">
        <v>1</v>
      </c>
      <c r="B2843" t="s">
        <v>607</v>
      </c>
      <c r="C2843" t="s">
        <v>152</v>
      </c>
      <c r="D2843" t="s">
        <v>49</v>
      </c>
      <c r="E2843" t="s">
        <v>608</v>
      </c>
      <c r="F2843" t="s">
        <v>609</v>
      </c>
      <c r="G2843">
        <v>10</v>
      </c>
      <c r="H2843" t="s">
        <v>143</v>
      </c>
      <c r="I2843">
        <v>4</v>
      </c>
      <c r="J2843">
        <v>3</v>
      </c>
      <c r="L2843" s="1015">
        <v>0.75</v>
      </c>
      <c r="N2843">
        <v>0</v>
      </c>
      <c r="O2843">
        <v>0</v>
      </c>
      <c r="P2843" t="e">
        <v>#DIV/0!</v>
      </c>
      <c r="R2843">
        <v>-2</v>
      </c>
      <c r="S2843">
        <v>0</v>
      </c>
    </row>
    <row r="2844" spans="1:19">
      <c r="A2844">
        <v>2</v>
      </c>
      <c r="B2844" t="s">
        <v>610</v>
      </c>
      <c r="C2844" t="s">
        <v>152</v>
      </c>
      <c r="D2844" t="s">
        <v>49</v>
      </c>
      <c r="E2844" t="s">
        <v>608</v>
      </c>
      <c r="F2844" t="s">
        <v>611</v>
      </c>
      <c r="G2844">
        <v>10</v>
      </c>
      <c r="H2844" t="s">
        <v>143</v>
      </c>
      <c r="I2844">
        <v>1</v>
      </c>
      <c r="J2844">
        <v>1</v>
      </c>
      <c r="L2844" s="1015">
        <v>1</v>
      </c>
      <c r="N2844">
        <v>0</v>
      </c>
      <c r="O2844">
        <v>0</v>
      </c>
      <c r="P2844" t="e">
        <v>#DIV/0!</v>
      </c>
      <c r="R2844">
        <v>0</v>
      </c>
      <c r="S2844">
        <v>0</v>
      </c>
    </row>
    <row r="2845" spans="1:19">
      <c r="A2845">
        <v>3</v>
      </c>
      <c r="B2845" t="s">
        <v>612</v>
      </c>
      <c r="C2845" t="s">
        <v>152</v>
      </c>
      <c r="D2845" t="s">
        <v>49</v>
      </c>
      <c r="E2845" t="s">
        <v>608</v>
      </c>
      <c r="F2845" t="s">
        <v>613</v>
      </c>
      <c r="G2845">
        <v>10</v>
      </c>
      <c r="H2845" t="s">
        <v>143</v>
      </c>
      <c r="I2845">
        <v>1</v>
      </c>
      <c r="J2845">
        <v>1</v>
      </c>
      <c r="L2845" s="1015">
        <v>1</v>
      </c>
      <c r="N2845">
        <v>0</v>
      </c>
      <c r="O2845">
        <v>0</v>
      </c>
      <c r="P2845" t="e">
        <v>#DIV/0!</v>
      </c>
      <c r="R2845">
        <v>0</v>
      </c>
      <c r="S2845">
        <v>0</v>
      </c>
    </row>
    <row r="2846" spans="1:19">
      <c r="A2846">
        <v>4</v>
      </c>
      <c r="B2846" t="s">
        <v>614</v>
      </c>
      <c r="C2846" t="s">
        <v>152</v>
      </c>
      <c r="D2846" t="s">
        <v>49</v>
      </c>
      <c r="E2846" t="s">
        <v>615</v>
      </c>
      <c r="F2846" t="s">
        <v>616</v>
      </c>
      <c r="G2846">
        <v>10</v>
      </c>
      <c r="H2846" t="s">
        <v>143</v>
      </c>
      <c r="I2846">
        <v>2</v>
      </c>
      <c r="J2846">
        <v>1</v>
      </c>
      <c r="L2846" s="1015">
        <v>0.5</v>
      </c>
      <c r="N2846">
        <v>0</v>
      </c>
      <c r="O2846">
        <v>0</v>
      </c>
      <c r="P2846" t="e">
        <v>#DIV/0!</v>
      </c>
      <c r="R2846">
        <v>-1</v>
      </c>
      <c r="S2846">
        <v>0</v>
      </c>
    </row>
    <row r="2847" spans="1:19">
      <c r="A2847">
        <v>5</v>
      </c>
      <c r="B2847" t="s">
        <v>617</v>
      </c>
      <c r="C2847" t="s">
        <v>152</v>
      </c>
      <c r="D2847" t="s">
        <v>49</v>
      </c>
      <c r="E2847" t="s">
        <v>608</v>
      </c>
      <c r="F2847" t="s">
        <v>618</v>
      </c>
      <c r="G2847">
        <v>10</v>
      </c>
      <c r="H2847" t="s">
        <v>143</v>
      </c>
      <c r="I2847">
        <v>2</v>
      </c>
      <c r="J2847">
        <v>1</v>
      </c>
      <c r="L2847" s="1015">
        <v>0.5</v>
      </c>
      <c r="N2847">
        <v>0</v>
      </c>
      <c r="O2847">
        <v>0</v>
      </c>
      <c r="P2847" t="e">
        <v>#DIV/0!</v>
      </c>
      <c r="R2847">
        <v>-1</v>
      </c>
      <c r="S2847">
        <v>0</v>
      </c>
    </row>
    <row r="2848" spans="1:19">
      <c r="A2848">
        <v>6</v>
      </c>
      <c r="B2848" t="s">
        <v>619</v>
      </c>
      <c r="C2848" t="s">
        <v>152</v>
      </c>
      <c r="D2848" t="s">
        <v>49</v>
      </c>
      <c r="E2848" t="s">
        <v>608</v>
      </c>
      <c r="F2848" t="s">
        <v>620</v>
      </c>
      <c r="G2848">
        <v>10</v>
      </c>
      <c r="H2848" t="s">
        <v>143</v>
      </c>
      <c r="I2848">
        <v>10</v>
      </c>
      <c r="J2848">
        <v>8</v>
      </c>
      <c r="L2848" s="1015">
        <v>0.8</v>
      </c>
      <c r="N2848">
        <v>0</v>
      </c>
      <c r="O2848">
        <v>0</v>
      </c>
      <c r="P2848" t="e">
        <v>#DIV/0!</v>
      </c>
      <c r="R2848">
        <v>-7</v>
      </c>
      <c r="S2848">
        <v>0</v>
      </c>
    </row>
    <row r="2849" spans="1:19">
      <c r="A2849">
        <v>7</v>
      </c>
      <c r="B2849" t="s">
        <v>621</v>
      </c>
      <c r="C2849" t="s">
        <v>152</v>
      </c>
      <c r="D2849" t="s">
        <v>49</v>
      </c>
      <c r="E2849" t="s">
        <v>608</v>
      </c>
      <c r="F2849" t="s">
        <v>622</v>
      </c>
      <c r="G2849">
        <v>10</v>
      </c>
      <c r="H2849" t="s">
        <v>143</v>
      </c>
      <c r="I2849">
        <v>1</v>
      </c>
      <c r="J2849">
        <v>1</v>
      </c>
      <c r="L2849" s="1015">
        <v>1</v>
      </c>
      <c r="N2849">
        <v>0</v>
      </c>
      <c r="O2849">
        <v>0</v>
      </c>
      <c r="P2849" t="e">
        <v>#DIV/0!</v>
      </c>
      <c r="R2849">
        <v>0</v>
      </c>
      <c r="S2849">
        <v>0</v>
      </c>
    </row>
    <row r="2850" spans="1:19">
      <c r="A2850">
        <v>8</v>
      </c>
      <c r="B2850" t="s">
        <v>623</v>
      </c>
      <c r="C2850" t="s">
        <v>152</v>
      </c>
      <c r="D2850" t="s">
        <v>49</v>
      </c>
      <c r="E2850" t="s">
        <v>608</v>
      </c>
      <c r="F2850" t="s">
        <v>624</v>
      </c>
      <c r="G2850">
        <v>10</v>
      </c>
      <c r="H2850" t="s">
        <v>143</v>
      </c>
      <c r="I2850">
        <v>1</v>
      </c>
      <c r="J2850">
        <v>1</v>
      </c>
      <c r="L2850" s="1015">
        <v>1</v>
      </c>
      <c r="N2850">
        <v>0</v>
      </c>
      <c r="O2850">
        <v>0</v>
      </c>
      <c r="P2850" t="e">
        <v>#DIV/0!</v>
      </c>
      <c r="R2850">
        <v>-1</v>
      </c>
      <c r="S2850">
        <v>0</v>
      </c>
    </row>
    <row r="2851" spans="1:19">
      <c r="A2851">
        <v>9</v>
      </c>
      <c r="B2851" t="s">
        <v>625</v>
      </c>
      <c r="C2851" t="s">
        <v>152</v>
      </c>
      <c r="D2851" t="s">
        <v>49</v>
      </c>
      <c r="E2851" t="s">
        <v>608</v>
      </c>
      <c r="F2851" t="s">
        <v>626</v>
      </c>
      <c r="G2851">
        <v>10</v>
      </c>
      <c r="H2851" t="s">
        <v>143</v>
      </c>
      <c r="I2851">
        <v>4</v>
      </c>
      <c r="J2851">
        <v>3</v>
      </c>
      <c r="L2851" s="1015">
        <v>0.75</v>
      </c>
      <c r="N2851">
        <v>0</v>
      </c>
      <c r="O2851">
        <v>0</v>
      </c>
      <c r="P2851" t="e">
        <v>#DIV/0!</v>
      </c>
      <c r="R2851">
        <v>-2</v>
      </c>
      <c r="S2851">
        <v>0</v>
      </c>
    </row>
    <row r="2852" spans="1:19">
      <c r="A2852">
        <v>1</v>
      </c>
      <c r="B2852" t="s">
        <v>607</v>
      </c>
      <c r="C2852" t="s">
        <v>152</v>
      </c>
      <c r="D2852" t="s">
        <v>49</v>
      </c>
      <c r="E2852" t="s">
        <v>608</v>
      </c>
      <c r="F2852" t="s">
        <v>609</v>
      </c>
      <c r="G2852">
        <v>11</v>
      </c>
      <c r="H2852" t="s">
        <v>144</v>
      </c>
      <c r="I2852">
        <v>4</v>
      </c>
      <c r="J2852">
        <v>3</v>
      </c>
      <c r="L2852" s="1015">
        <v>0.75</v>
      </c>
      <c r="N2852">
        <v>0</v>
      </c>
      <c r="O2852">
        <v>0</v>
      </c>
      <c r="P2852" t="e">
        <v>#DIV/0!</v>
      </c>
      <c r="R2852">
        <v>-2</v>
      </c>
      <c r="S2852">
        <v>0</v>
      </c>
    </row>
    <row r="2853" spans="1:19">
      <c r="A2853">
        <v>2</v>
      </c>
      <c r="B2853" t="s">
        <v>610</v>
      </c>
      <c r="C2853" t="s">
        <v>152</v>
      </c>
      <c r="D2853" t="s">
        <v>49</v>
      </c>
      <c r="E2853" t="s">
        <v>608</v>
      </c>
      <c r="F2853" t="s">
        <v>611</v>
      </c>
      <c r="G2853">
        <v>11</v>
      </c>
      <c r="H2853" t="s">
        <v>144</v>
      </c>
      <c r="I2853">
        <v>1</v>
      </c>
      <c r="J2853">
        <v>1</v>
      </c>
      <c r="L2853" s="1015">
        <v>1</v>
      </c>
      <c r="N2853">
        <v>0</v>
      </c>
      <c r="O2853">
        <v>0</v>
      </c>
      <c r="P2853" t="e">
        <v>#DIV/0!</v>
      </c>
      <c r="R2853">
        <v>0</v>
      </c>
      <c r="S2853">
        <v>0</v>
      </c>
    </row>
    <row r="2854" spans="1:19">
      <c r="A2854">
        <v>3</v>
      </c>
      <c r="B2854" t="s">
        <v>612</v>
      </c>
      <c r="C2854" t="s">
        <v>152</v>
      </c>
      <c r="D2854" t="s">
        <v>49</v>
      </c>
      <c r="E2854" t="s">
        <v>608</v>
      </c>
      <c r="F2854" t="s">
        <v>613</v>
      </c>
      <c r="G2854">
        <v>11</v>
      </c>
      <c r="H2854" t="s">
        <v>144</v>
      </c>
      <c r="I2854">
        <v>1</v>
      </c>
      <c r="J2854">
        <v>1</v>
      </c>
      <c r="L2854" s="1015">
        <v>1</v>
      </c>
      <c r="N2854">
        <v>0</v>
      </c>
      <c r="O2854">
        <v>0</v>
      </c>
      <c r="P2854" t="e">
        <v>#DIV/0!</v>
      </c>
      <c r="R2854">
        <v>0</v>
      </c>
      <c r="S2854">
        <v>0</v>
      </c>
    </row>
    <row r="2855" spans="1:19">
      <c r="A2855">
        <v>4</v>
      </c>
      <c r="B2855" t="s">
        <v>614</v>
      </c>
      <c r="C2855" t="s">
        <v>152</v>
      </c>
      <c r="D2855" t="s">
        <v>49</v>
      </c>
      <c r="E2855" t="s">
        <v>615</v>
      </c>
      <c r="F2855" t="s">
        <v>616</v>
      </c>
      <c r="G2855">
        <v>11</v>
      </c>
      <c r="H2855" t="s">
        <v>144</v>
      </c>
      <c r="I2855">
        <v>2</v>
      </c>
      <c r="J2855">
        <v>1</v>
      </c>
      <c r="L2855" s="1015">
        <v>0.5</v>
      </c>
      <c r="N2855">
        <v>0</v>
      </c>
      <c r="O2855">
        <v>0</v>
      </c>
      <c r="P2855" t="e">
        <v>#DIV/0!</v>
      </c>
      <c r="R2855">
        <v>-1</v>
      </c>
      <c r="S2855">
        <v>0</v>
      </c>
    </row>
    <row r="2856" spans="1:19">
      <c r="A2856">
        <v>5</v>
      </c>
      <c r="B2856" t="s">
        <v>617</v>
      </c>
      <c r="C2856" t="s">
        <v>152</v>
      </c>
      <c r="D2856" t="s">
        <v>49</v>
      </c>
      <c r="E2856" t="s">
        <v>608</v>
      </c>
      <c r="F2856" t="s">
        <v>618</v>
      </c>
      <c r="G2856">
        <v>11</v>
      </c>
      <c r="H2856" t="s">
        <v>144</v>
      </c>
      <c r="I2856">
        <v>2</v>
      </c>
      <c r="J2856">
        <v>1</v>
      </c>
      <c r="L2856" s="1015">
        <v>0.5</v>
      </c>
      <c r="N2856">
        <v>0</v>
      </c>
      <c r="O2856">
        <v>0</v>
      </c>
      <c r="P2856" t="e">
        <v>#DIV/0!</v>
      </c>
      <c r="R2856">
        <v>-1</v>
      </c>
      <c r="S2856">
        <v>0</v>
      </c>
    </row>
    <row r="2857" spans="1:19">
      <c r="A2857">
        <v>6</v>
      </c>
      <c r="B2857" t="s">
        <v>619</v>
      </c>
      <c r="C2857" t="s">
        <v>152</v>
      </c>
      <c r="D2857" t="s">
        <v>49</v>
      </c>
      <c r="E2857" t="s">
        <v>608</v>
      </c>
      <c r="F2857" t="s">
        <v>620</v>
      </c>
      <c r="G2857">
        <v>11</v>
      </c>
      <c r="H2857" t="s">
        <v>144</v>
      </c>
      <c r="I2857">
        <v>10</v>
      </c>
      <c r="J2857">
        <v>9</v>
      </c>
      <c r="L2857" s="1015">
        <v>0.9</v>
      </c>
      <c r="N2857">
        <v>1</v>
      </c>
      <c r="O2857">
        <v>0</v>
      </c>
      <c r="P2857">
        <v>0</v>
      </c>
      <c r="R2857">
        <v>-8</v>
      </c>
      <c r="S2857">
        <v>-1</v>
      </c>
    </row>
    <row r="2858" spans="1:19">
      <c r="A2858">
        <v>7</v>
      </c>
      <c r="B2858" t="s">
        <v>621</v>
      </c>
      <c r="C2858" t="s">
        <v>152</v>
      </c>
      <c r="D2858" t="s">
        <v>49</v>
      </c>
      <c r="E2858" t="s">
        <v>608</v>
      </c>
      <c r="F2858" t="s">
        <v>622</v>
      </c>
      <c r="G2858">
        <v>11</v>
      </c>
      <c r="H2858" t="s">
        <v>144</v>
      </c>
      <c r="I2858">
        <v>1</v>
      </c>
      <c r="J2858">
        <v>1</v>
      </c>
      <c r="L2858" s="1015">
        <v>1</v>
      </c>
      <c r="N2858">
        <v>0</v>
      </c>
      <c r="O2858">
        <v>0</v>
      </c>
      <c r="P2858" t="e">
        <v>#DIV/0!</v>
      </c>
      <c r="R2858">
        <v>0</v>
      </c>
      <c r="S2858">
        <v>0</v>
      </c>
    </row>
    <row r="2859" spans="1:19">
      <c r="A2859">
        <v>8</v>
      </c>
      <c r="B2859" t="s">
        <v>623</v>
      </c>
      <c r="C2859" t="s">
        <v>152</v>
      </c>
      <c r="D2859" t="s">
        <v>49</v>
      </c>
      <c r="E2859" t="s">
        <v>608</v>
      </c>
      <c r="F2859" t="s">
        <v>624</v>
      </c>
      <c r="G2859">
        <v>11</v>
      </c>
      <c r="H2859" t="s">
        <v>144</v>
      </c>
      <c r="I2859">
        <v>1</v>
      </c>
      <c r="J2859">
        <v>1</v>
      </c>
      <c r="L2859" s="1015">
        <v>1</v>
      </c>
      <c r="N2859">
        <v>0</v>
      </c>
      <c r="O2859">
        <v>0</v>
      </c>
      <c r="P2859" t="e">
        <v>#DIV/0!</v>
      </c>
      <c r="R2859">
        <v>-1</v>
      </c>
      <c r="S2859">
        <v>0</v>
      </c>
    </row>
    <row r="2860" spans="1:19">
      <c r="A2860">
        <v>9</v>
      </c>
      <c r="B2860" t="s">
        <v>625</v>
      </c>
      <c r="C2860" t="s">
        <v>152</v>
      </c>
      <c r="D2860" t="s">
        <v>49</v>
      </c>
      <c r="E2860" t="s">
        <v>608</v>
      </c>
      <c r="F2860" t="s">
        <v>626</v>
      </c>
      <c r="G2860">
        <v>11</v>
      </c>
      <c r="H2860" t="s">
        <v>144</v>
      </c>
      <c r="I2860">
        <v>4</v>
      </c>
      <c r="J2860">
        <v>3</v>
      </c>
      <c r="L2860" s="1015">
        <v>0.75</v>
      </c>
      <c r="N2860">
        <v>0</v>
      </c>
      <c r="O2860">
        <v>0</v>
      </c>
      <c r="P2860" t="e">
        <v>#DIV/0!</v>
      </c>
      <c r="R2860">
        <v>-2</v>
      </c>
      <c r="S2860">
        <v>0</v>
      </c>
    </row>
    <row r="2861" spans="1:19">
      <c r="A2861">
        <v>1</v>
      </c>
      <c r="B2861" t="s">
        <v>607</v>
      </c>
      <c r="C2861" t="s">
        <v>152</v>
      </c>
      <c r="D2861" t="s">
        <v>49</v>
      </c>
      <c r="E2861" t="s">
        <v>608</v>
      </c>
      <c r="F2861" t="s">
        <v>609</v>
      </c>
      <c r="G2861">
        <v>12</v>
      </c>
      <c r="H2861" t="s">
        <v>145</v>
      </c>
      <c r="I2861">
        <v>4</v>
      </c>
      <c r="J2861">
        <v>4</v>
      </c>
      <c r="L2861" s="1015">
        <v>1</v>
      </c>
      <c r="N2861">
        <v>1</v>
      </c>
      <c r="O2861">
        <v>0</v>
      </c>
      <c r="P2861">
        <v>0</v>
      </c>
      <c r="R2861">
        <v>-3</v>
      </c>
      <c r="S2861">
        <v>-1</v>
      </c>
    </row>
    <row r="2862" spans="1:19">
      <c r="A2862">
        <v>2</v>
      </c>
      <c r="B2862" t="s">
        <v>610</v>
      </c>
      <c r="C2862" t="s">
        <v>152</v>
      </c>
      <c r="D2862" t="s">
        <v>49</v>
      </c>
      <c r="E2862" t="s">
        <v>608</v>
      </c>
      <c r="F2862" t="s">
        <v>611</v>
      </c>
      <c r="G2862">
        <v>12</v>
      </c>
      <c r="H2862" t="s">
        <v>145</v>
      </c>
      <c r="I2862">
        <v>1</v>
      </c>
      <c r="J2862">
        <v>1</v>
      </c>
      <c r="L2862" s="1015">
        <v>1</v>
      </c>
      <c r="N2862">
        <v>0</v>
      </c>
      <c r="O2862">
        <v>0</v>
      </c>
      <c r="P2862" t="e">
        <v>#DIV/0!</v>
      </c>
      <c r="R2862">
        <v>0</v>
      </c>
      <c r="S2862">
        <v>0</v>
      </c>
    </row>
    <row r="2863" spans="1:19">
      <c r="A2863">
        <v>3</v>
      </c>
      <c r="B2863" t="s">
        <v>612</v>
      </c>
      <c r="C2863" t="s">
        <v>152</v>
      </c>
      <c r="D2863" t="s">
        <v>49</v>
      </c>
      <c r="E2863" t="s">
        <v>608</v>
      </c>
      <c r="F2863" t="s">
        <v>613</v>
      </c>
      <c r="G2863">
        <v>12</v>
      </c>
      <c r="H2863" t="s">
        <v>145</v>
      </c>
      <c r="I2863">
        <v>1</v>
      </c>
      <c r="J2863">
        <v>1</v>
      </c>
      <c r="L2863" s="1015">
        <v>1</v>
      </c>
      <c r="N2863">
        <v>0</v>
      </c>
      <c r="O2863">
        <v>0</v>
      </c>
      <c r="P2863" t="e">
        <v>#DIV/0!</v>
      </c>
      <c r="R2863">
        <v>0</v>
      </c>
      <c r="S2863">
        <v>0</v>
      </c>
    </row>
    <row r="2864" spans="1:19">
      <c r="A2864">
        <v>4</v>
      </c>
      <c r="B2864" t="s">
        <v>614</v>
      </c>
      <c r="C2864" t="s">
        <v>152</v>
      </c>
      <c r="D2864" t="s">
        <v>49</v>
      </c>
      <c r="E2864" t="s">
        <v>615</v>
      </c>
      <c r="F2864" t="s">
        <v>616</v>
      </c>
      <c r="G2864">
        <v>12</v>
      </c>
      <c r="H2864" t="s">
        <v>145</v>
      </c>
      <c r="I2864">
        <v>2</v>
      </c>
      <c r="J2864">
        <v>2</v>
      </c>
      <c r="L2864" s="1015">
        <v>1</v>
      </c>
      <c r="N2864">
        <v>1</v>
      </c>
      <c r="O2864">
        <v>0</v>
      </c>
      <c r="P2864">
        <v>0</v>
      </c>
      <c r="R2864">
        <v>-2</v>
      </c>
      <c r="S2864">
        <v>-1</v>
      </c>
    </row>
    <row r="2865" spans="1:19">
      <c r="A2865">
        <v>5</v>
      </c>
      <c r="B2865" t="s">
        <v>617</v>
      </c>
      <c r="C2865" t="s">
        <v>152</v>
      </c>
      <c r="D2865" t="s">
        <v>49</v>
      </c>
      <c r="E2865" t="s">
        <v>608</v>
      </c>
      <c r="F2865" t="s">
        <v>618</v>
      </c>
      <c r="G2865">
        <v>12</v>
      </c>
      <c r="H2865" t="s">
        <v>145</v>
      </c>
      <c r="I2865">
        <v>2</v>
      </c>
      <c r="J2865">
        <v>2</v>
      </c>
      <c r="L2865" s="1015">
        <v>1</v>
      </c>
      <c r="N2865">
        <v>1</v>
      </c>
      <c r="O2865">
        <v>0</v>
      </c>
      <c r="P2865">
        <v>0</v>
      </c>
      <c r="R2865">
        <v>-2</v>
      </c>
      <c r="S2865">
        <v>-1</v>
      </c>
    </row>
    <row r="2866" spans="1:19">
      <c r="A2866">
        <v>6</v>
      </c>
      <c r="B2866" t="s">
        <v>619</v>
      </c>
      <c r="C2866" t="s">
        <v>152</v>
      </c>
      <c r="D2866" t="s">
        <v>49</v>
      </c>
      <c r="E2866" t="s">
        <v>608</v>
      </c>
      <c r="F2866" t="s">
        <v>620</v>
      </c>
      <c r="G2866">
        <v>12</v>
      </c>
      <c r="H2866" t="s">
        <v>145</v>
      </c>
      <c r="I2866">
        <v>10</v>
      </c>
      <c r="J2866">
        <v>10</v>
      </c>
      <c r="L2866" s="1015">
        <v>1</v>
      </c>
      <c r="N2866">
        <v>1</v>
      </c>
      <c r="O2866">
        <v>0</v>
      </c>
      <c r="P2866">
        <v>0</v>
      </c>
      <c r="R2866">
        <v>-9</v>
      </c>
      <c r="S2866">
        <v>-1</v>
      </c>
    </row>
    <row r="2867" spans="1:19">
      <c r="A2867">
        <v>7</v>
      </c>
      <c r="B2867" t="s">
        <v>621</v>
      </c>
      <c r="C2867" t="s">
        <v>152</v>
      </c>
      <c r="D2867" t="s">
        <v>49</v>
      </c>
      <c r="E2867" t="s">
        <v>608</v>
      </c>
      <c r="F2867" t="s">
        <v>622</v>
      </c>
      <c r="G2867">
        <v>12</v>
      </c>
      <c r="H2867" t="s">
        <v>145</v>
      </c>
      <c r="I2867">
        <v>1</v>
      </c>
      <c r="J2867">
        <v>1</v>
      </c>
      <c r="L2867" s="1015">
        <v>1</v>
      </c>
      <c r="N2867">
        <v>0</v>
      </c>
      <c r="O2867">
        <v>0</v>
      </c>
      <c r="P2867" t="e">
        <v>#DIV/0!</v>
      </c>
      <c r="R2867">
        <v>0</v>
      </c>
      <c r="S2867">
        <v>0</v>
      </c>
    </row>
    <row r="2868" spans="1:19">
      <c r="A2868">
        <v>8</v>
      </c>
      <c r="B2868" t="s">
        <v>623</v>
      </c>
      <c r="C2868" t="s">
        <v>152</v>
      </c>
      <c r="D2868" t="s">
        <v>49</v>
      </c>
      <c r="E2868" t="s">
        <v>608</v>
      </c>
      <c r="F2868" t="s">
        <v>624</v>
      </c>
      <c r="G2868">
        <v>12</v>
      </c>
      <c r="H2868" t="s">
        <v>145</v>
      </c>
      <c r="I2868">
        <v>1</v>
      </c>
      <c r="J2868">
        <v>1</v>
      </c>
      <c r="L2868" s="1015">
        <v>1</v>
      </c>
      <c r="N2868">
        <v>0</v>
      </c>
      <c r="O2868">
        <v>0</v>
      </c>
      <c r="P2868" t="e">
        <v>#DIV/0!</v>
      </c>
      <c r="R2868">
        <v>-1</v>
      </c>
      <c r="S2868">
        <v>0</v>
      </c>
    </row>
    <row r="2869" spans="1:19">
      <c r="A2869">
        <v>9</v>
      </c>
      <c r="B2869" t="s">
        <v>625</v>
      </c>
      <c r="C2869" t="s">
        <v>152</v>
      </c>
      <c r="D2869" t="s">
        <v>49</v>
      </c>
      <c r="E2869" t="s">
        <v>608</v>
      </c>
      <c r="F2869" t="s">
        <v>626</v>
      </c>
      <c r="G2869">
        <v>12</v>
      </c>
      <c r="H2869" t="s">
        <v>145</v>
      </c>
      <c r="I2869">
        <v>4</v>
      </c>
      <c r="J2869">
        <v>4</v>
      </c>
      <c r="L2869" s="1015">
        <v>1</v>
      </c>
      <c r="N2869">
        <v>1</v>
      </c>
      <c r="O2869">
        <v>0</v>
      </c>
      <c r="P2869">
        <v>0</v>
      </c>
      <c r="R2869">
        <v>-3</v>
      </c>
      <c r="S2869">
        <v>-1</v>
      </c>
    </row>
    <row r="2870" spans="1:19">
      <c r="A2870">
        <v>1</v>
      </c>
      <c r="B2870" t="s">
        <v>627</v>
      </c>
      <c r="C2870" t="s">
        <v>153</v>
      </c>
      <c r="D2870" t="s">
        <v>50</v>
      </c>
      <c r="E2870" t="s">
        <v>537</v>
      </c>
      <c r="F2870" t="s">
        <v>628</v>
      </c>
      <c r="G2870">
        <v>1</v>
      </c>
      <c r="H2870" t="s">
        <v>134</v>
      </c>
      <c r="I2870">
        <v>2</v>
      </c>
      <c r="J2870">
        <v>0</v>
      </c>
      <c r="K2870">
        <v>0</v>
      </c>
      <c r="L2870" s="1015">
        <v>0</v>
      </c>
      <c r="M2870" s="1015">
        <v>0</v>
      </c>
      <c r="N2870">
        <v>0</v>
      </c>
      <c r="O2870">
        <v>0</v>
      </c>
      <c r="P2870" t="e">
        <v>#DIV/0!</v>
      </c>
      <c r="R2870">
        <v>0</v>
      </c>
      <c r="S2870">
        <v>0</v>
      </c>
    </row>
    <row r="2871" spans="1:19">
      <c r="A2871">
        <v>2</v>
      </c>
      <c r="B2871" t="s">
        <v>629</v>
      </c>
      <c r="C2871" t="s">
        <v>153</v>
      </c>
      <c r="D2871" t="s">
        <v>50</v>
      </c>
      <c r="E2871" t="s">
        <v>630</v>
      </c>
      <c r="F2871" t="s">
        <v>631</v>
      </c>
      <c r="G2871">
        <v>1</v>
      </c>
      <c r="H2871" t="s">
        <v>134</v>
      </c>
      <c r="I2871">
        <v>1</v>
      </c>
      <c r="J2871">
        <v>0</v>
      </c>
      <c r="K2871">
        <v>0</v>
      </c>
      <c r="L2871" s="1015">
        <v>0</v>
      </c>
      <c r="M2871" s="1015">
        <v>0</v>
      </c>
      <c r="N2871">
        <v>0</v>
      </c>
      <c r="O2871">
        <v>0</v>
      </c>
      <c r="P2871" t="e">
        <v>#DIV/0!</v>
      </c>
      <c r="R2871">
        <v>0</v>
      </c>
      <c r="S2871">
        <v>0</v>
      </c>
    </row>
    <row r="2872" spans="1:19">
      <c r="A2872">
        <v>3</v>
      </c>
      <c r="B2872" t="s">
        <v>632</v>
      </c>
      <c r="C2872" t="s">
        <v>153</v>
      </c>
      <c r="D2872" t="s">
        <v>50</v>
      </c>
      <c r="E2872" t="s">
        <v>633</v>
      </c>
      <c r="F2872" t="s">
        <v>634</v>
      </c>
      <c r="G2872">
        <v>1</v>
      </c>
      <c r="H2872" t="s">
        <v>134</v>
      </c>
      <c r="I2872">
        <v>1</v>
      </c>
      <c r="J2872">
        <v>0</v>
      </c>
      <c r="K2872">
        <v>0</v>
      </c>
      <c r="L2872" s="1015">
        <v>0</v>
      </c>
      <c r="M2872" s="1015">
        <v>0</v>
      </c>
      <c r="N2872">
        <v>0</v>
      </c>
      <c r="O2872">
        <v>0</v>
      </c>
      <c r="P2872" t="e">
        <v>#DIV/0!</v>
      </c>
      <c r="R2872">
        <v>0</v>
      </c>
      <c r="S2872">
        <v>0</v>
      </c>
    </row>
    <row r="2873" spans="1:19">
      <c r="A2873">
        <v>4</v>
      </c>
      <c r="B2873" t="s">
        <v>635</v>
      </c>
      <c r="C2873" t="s">
        <v>153</v>
      </c>
      <c r="D2873" t="s">
        <v>50</v>
      </c>
      <c r="E2873" t="s">
        <v>537</v>
      </c>
      <c r="F2873" t="s">
        <v>636</v>
      </c>
      <c r="G2873">
        <v>1</v>
      </c>
      <c r="H2873" t="s">
        <v>134</v>
      </c>
      <c r="I2873">
        <v>5</v>
      </c>
      <c r="J2873">
        <v>0</v>
      </c>
      <c r="K2873">
        <v>0</v>
      </c>
      <c r="L2873" s="1015">
        <v>0</v>
      </c>
      <c r="M2873" s="1015">
        <v>0</v>
      </c>
      <c r="N2873">
        <v>0</v>
      </c>
      <c r="O2873">
        <v>0</v>
      </c>
      <c r="P2873" t="e">
        <v>#DIV/0!</v>
      </c>
      <c r="R2873">
        <v>0</v>
      </c>
      <c r="S2873">
        <v>0</v>
      </c>
    </row>
    <row r="2874" spans="1:19">
      <c r="A2874">
        <v>5</v>
      </c>
      <c r="B2874" t="s">
        <v>637</v>
      </c>
      <c r="C2874" t="s">
        <v>153</v>
      </c>
      <c r="D2874" t="s">
        <v>50</v>
      </c>
      <c r="E2874" t="s">
        <v>537</v>
      </c>
      <c r="F2874" t="s">
        <v>638</v>
      </c>
      <c r="G2874">
        <v>1</v>
      </c>
      <c r="H2874" t="s">
        <v>134</v>
      </c>
      <c r="I2874">
        <v>2</v>
      </c>
      <c r="J2874">
        <v>0</v>
      </c>
      <c r="K2874">
        <v>0</v>
      </c>
      <c r="L2874" s="1015">
        <v>0</v>
      </c>
      <c r="M2874" s="1015">
        <v>0</v>
      </c>
      <c r="N2874">
        <v>0</v>
      </c>
      <c r="O2874">
        <v>0</v>
      </c>
      <c r="P2874" t="e">
        <v>#DIV/0!</v>
      </c>
      <c r="R2874">
        <v>0</v>
      </c>
      <c r="S2874">
        <v>0</v>
      </c>
    </row>
    <row r="2875" spans="1:19">
      <c r="A2875">
        <v>6</v>
      </c>
      <c r="B2875" t="s">
        <v>639</v>
      </c>
      <c r="C2875" t="s">
        <v>153</v>
      </c>
      <c r="D2875" t="s">
        <v>50</v>
      </c>
      <c r="E2875" t="s">
        <v>640</v>
      </c>
      <c r="F2875" t="s">
        <v>641</v>
      </c>
      <c r="G2875">
        <v>1</v>
      </c>
      <c r="H2875" t="s">
        <v>134</v>
      </c>
      <c r="I2875">
        <v>4</v>
      </c>
      <c r="J2875">
        <v>1</v>
      </c>
      <c r="K2875">
        <v>1</v>
      </c>
      <c r="L2875" s="1015">
        <v>0.25</v>
      </c>
      <c r="M2875" s="1015">
        <v>0.25</v>
      </c>
      <c r="N2875">
        <v>1</v>
      </c>
      <c r="O2875">
        <v>1</v>
      </c>
      <c r="P2875">
        <v>1</v>
      </c>
      <c r="R2875">
        <v>0</v>
      </c>
      <c r="S2875">
        <v>0</v>
      </c>
    </row>
    <row r="2876" spans="1:19">
      <c r="A2876">
        <v>7</v>
      </c>
      <c r="B2876" t="s">
        <v>642</v>
      </c>
      <c r="C2876" t="s">
        <v>153</v>
      </c>
      <c r="D2876" t="s">
        <v>50</v>
      </c>
      <c r="E2876" t="s">
        <v>643</v>
      </c>
      <c r="F2876" t="s">
        <v>644</v>
      </c>
      <c r="G2876">
        <v>1</v>
      </c>
      <c r="H2876" t="s">
        <v>134</v>
      </c>
      <c r="I2876">
        <v>2</v>
      </c>
      <c r="J2876">
        <v>0</v>
      </c>
      <c r="K2876">
        <v>0</v>
      </c>
      <c r="L2876" s="1015">
        <v>0</v>
      </c>
      <c r="M2876" s="1015">
        <v>0</v>
      </c>
      <c r="N2876">
        <v>0</v>
      </c>
      <c r="O2876">
        <v>0</v>
      </c>
      <c r="P2876" t="e">
        <v>#DIV/0!</v>
      </c>
      <c r="R2876">
        <v>0</v>
      </c>
      <c r="S2876">
        <v>0</v>
      </c>
    </row>
    <row r="2877" spans="1:19">
      <c r="A2877">
        <v>8</v>
      </c>
      <c r="B2877" t="s">
        <v>645</v>
      </c>
      <c r="C2877" t="s">
        <v>153</v>
      </c>
      <c r="D2877" t="s">
        <v>50</v>
      </c>
      <c r="E2877" t="s">
        <v>633</v>
      </c>
      <c r="F2877" t="s">
        <v>646</v>
      </c>
      <c r="G2877">
        <v>1</v>
      </c>
      <c r="H2877" t="s">
        <v>134</v>
      </c>
      <c r="I2877">
        <v>2</v>
      </c>
      <c r="J2877">
        <v>0</v>
      </c>
      <c r="K2877">
        <v>0</v>
      </c>
      <c r="L2877" s="1015">
        <v>0</v>
      </c>
      <c r="M2877" s="1015">
        <v>0</v>
      </c>
      <c r="N2877">
        <v>0</v>
      </c>
      <c r="O2877">
        <v>0</v>
      </c>
      <c r="P2877" t="e">
        <v>#DIV/0!</v>
      </c>
      <c r="R2877">
        <v>0</v>
      </c>
      <c r="S2877">
        <v>0</v>
      </c>
    </row>
    <row r="2878" spans="1:19">
      <c r="A2878">
        <v>9</v>
      </c>
      <c r="B2878" t="s">
        <v>647</v>
      </c>
      <c r="C2878" t="s">
        <v>153</v>
      </c>
      <c r="D2878" t="s">
        <v>50</v>
      </c>
      <c r="E2878" t="s">
        <v>168</v>
      </c>
      <c r="F2878" t="s">
        <v>648</v>
      </c>
      <c r="G2878">
        <v>1</v>
      </c>
      <c r="H2878" t="s">
        <v>134</v>
      </c>
      <c r="I2878">
        <v>3</v>
      </c>
      <c r="J2878">
        <v>0</v>
      </c>
      <c r="K2878">
        <v>0</v>
      </c>
      <c r="L2878" s="1015">
        <v>0</v>
      </c>
      <c r="M2878" s="1015">
        <v>0</v>
      </c>
      <c r="N2878">
        <v>0</v>
      </c>
      <c r="O2878">
        <v>0</v>
      </c>
      <c r="P2878" t="e">
        <v>#DIV/0!</v>
      </c>
      <c r="R2878">
        <v>0</v>
      </c>
      <c r="S2878">
        <v>0</v>
      </c>
    </row>
    <row r="2879" spans="1:19">
      <c r="A2879">
        <v>10</v>
      </c>
      <c r="B2879" t="s">
        <v>649</v>
      </c>
      <c r="C2879" t="s">
        <v>153</v>
      </c>
      <c r="D2879" t="s">
        <v>50</v>
      </c>
      <c r="E2879" t="s">
        <v>650</v>
      </c>
      <c r="F2879" t="s">
        <v>651</v>
      </c>
      <c r="G2879">
        <v>1</v>
      </c>
      <c r="H2879" t="s">
        <v>134</v>
      </c>
      <c r="I2879">
        <v>1</v>
      </c>
      <c r="J2879">
        <v>0</v>
      </c>
      <c r="K2879">
        <v>0</v>
      </c>
      <c r="L2879" s="1015">
        <v>0</v>
      </c>
      <c r="M2879" s="1015">
        <v>0</v>
      </c>
      <c r="N2879">
        <v>0</v>
      </c>
      <c r="O2879">
        <v>0</v>
      </c>
      <c r="P2879" t="e">
        <v>#DIV/0!</v>
      </c>
      <c r="R2879">
        <v>0</v>
      </c>
      <c r="S2879">
        <v>0</v>
      </c>
    </row>
    <row r="2880" spans="1:19">
      <c r="A2880">
        <v>11</v>
      </c>
      <c r="B2880" t="s">
        <v>652</v>
      </c>
      <c r="C2880" t="s">
        <v>153</v>
      </c>
      <c r="D2880" t="s">
        <v>50</v>
      </c>
      <c r="E2880" t="s">
        <v>650</v>
      </c>
      <c r="F2880" t="s">
        <v>653</v>
      </c>
      <c r="G2880">
        <v>1</v>
      </c>
      <c r="H2880" t="s">
        <v>134</v>
      </c>
      <c r="I2880">
        <v>1</v>
      </c>
      <c r="J2880">
        <v>0</v>
      </c>
      <c r="K2880">
        <v>0</v>
      </c>
      <c r="L2880" s="1015">
        <v>0</v>
      </c>
      <c r="M2880" s="1015">
        <v>0</v>
      </c>
      <c r="N2880">
        <v>0</v>
      </c>
      <c r="O2880">
        <v>0</v>
      </c>
      <c r="P2880" t="e">
        <v>#DIV/0!</v>
      </c>
      <c r="R2880">
        <v>0</v>
      </c>
      <c r="S2880">
        <v>0</v>
      </c>
    </row>
    <row r="2881" spans="1:19">
      <c r="A2881">
        <v>12</v>
      </c>
      <c r="B2881" t="s">
        <v>654</v>
      </c>
      <c r="C2881" t="s">
        <v>153</v>
      </c>
      <c r="D2881" t="s">
        <v>50</v>
      </c>
      <c r="E2881" t="s">
        <v>655</v>
      </c>
      <c r="F2881" t="s">
        <v>656</v>
      </c>
      <c r="G2881">
        <v>1</v>
      </c>
      <c r="H2881" t="s">
        <v>134</v>
      </c>
      <c r="I2881">
        <v>1</v>
      </c>
      <c r="J2881">
        <v>0</v>
      </c>
      <c r="K2881">
        <v>0</v>
      </c>
      <c r="L2881" s="1015">
        <v>0</v>
      </c>
      <c r="M2881" s="1015">
        <v>0</v>
      </c>
      <c r="N2881">
        <v>0</v>
      </c>
      <c r="O2881">
        <v>0</v>
      </c>
      <c r="P2881" t="e">
        <v>#DIV/0!</v>
      </c>
      <c r="R2881">
        <v>0</v>
      </c>
      <c r="S2881">
        <v>0</v>
      </c>
    </row>
    <row r="2882" spans="1:19">
      <c r="A2882">
        <v>13</v>
      </c>
      <c r="B2882" t="s">
        <v>657</v>
      </c>
      <c r="C2882" t="s">
        <v>153</v>
      </c>
      <c r="D2882" t="s">
        <v>50</v>
      </c>
      <c r="E2882" t="s">
        <v>655</v>
      </c>
      <c r="F2882" t="s">
        <v>658</v>
      </c>
      <c r="G2882">
        <v>1</v>
      </c>
      <c r="H2882" t="s">
        <v>134</v>
      </c>
      <c r="I2882">
        <v>8</v>
      </c>
      <c r="J2882">
        <v>0</v>
      </c>
      <c r="K2882">
        <v>0</v>
      </c>
      <c r="L2882" s="1015">
        <v>0</v>
      </c>
      <c r="M2882" s="1015">
        <v>0</v>
      </c>
      <c r="N2882">
        <v>0</v>
      </c>
      <c r="O2882">
        <v>0</v>
      </c>
      <c r="P2882" t="e">
        <v>#DIV/0!</v>
      </c>
      <c r="R2882">
        <v>0</v>
      </c>
      <c r="S2882">
        <v>0</v>
      </c>
    </row>
    <row r="2883" spans="1:19">
      <c r="A2883">
        <v>14</v>
      </c>
      <c r="B2883" t="s">
        <v>659</v>
      </c>
      <c r="C2883" t="s">
        <v>153</v>
      </c>
      <c r="D2883" t="s">
        <v>50</v>
      </c>
      <c r="E2883" t="s">
        <v>537</v>
      </c>
      <c r="F2883" t="s">
        <v>660</v>
      </c>
      <c r="G2883">
        <v>1</v>
      </c>
      <c r="H2883" t="s">
        <v>134</v>
      </c>
      <c r="I2883">
        <v>4</v>
      </c>
      <c r="J2883">
        <v>0</v>
      </c>
      <c r="K2883">
        <v>0</v>
      </c>
      <c r="L2883" s="1015">
        <v>0</v>
      </c>
      <c r="M2883" s="1015">
        <v>0</v>
      </c>
      <c r="N2883">
        <v>0</v>
      </c>
      <c r="O2883">
        <v>0</v>
      </c>
      <c r="P2883" t="e">
        <v>#DIV/0!</v>
      </c>
      <c r="R2883">
        <v>0</v>
      </c>
      <c r="S2883">
        <v>0</v>
      </c>
    </row>
    <row r="2884" spans="1:19">
      <c r="A2884">
        <v>15</v>
      </c>
      <c r="B2884" t="s">
        <v>661</v>
      </c>
      <c r="C2884" t="s">
        <v>153</v>
      </c>
      <c r="D2884" t="s">
        <v>50</v>
      </c>
      <c r="E2884" t="s">
        <v>662</v>
      </c>
      <c r="F2884" t="s">
        <v>663</v>
      </c>
      <c r="G2884">
        <v>1</v>
      </c>
      <c r="H2884" t="s">
        <v>134</v>
      </c>
      <c r="I2884">
        <v>2</v>
      </c>
      <c r="J2884">
        <v>0</v>
      </c>
      <c r="K2884">
        <v>0</v>
      </c>
      <c r="L2884" s="1015">
        <v>0</v>
      </c>
      <c r="M2884" s="1015">
        <v>0</v>
      </c>
      <c r="N2884">
        <v>0</v>
      </c>
      <c r="O2884">
        <v>0</v>
      </c>
      <c r="P2884" t="e">
        <v>#DIV/0!</v>
      </c>
      <c r="R2884">
        <v>0</v>
      </c>
      <c r="S2884">
        <v>0</v>
      </c>
    </row>
    <row r="2885" spans="1:19">
      <c r="A2885">
        <v>16</v>
      </c>
      <c r="B2885" t="s">
        <v>664</v>
      </c>
      <c r="C2885" t="s">
        <v>153</v>
      </c>
      <c r="D2885" t="s">
        <v>50</v>
      </c>
      <c r="E2885" t="s">
        <v>537</v>
      </c>
      <c r="F2885" t="s">
        <v>665</v>
      </c>
      <c r="G2885">
        <v>1</v>
      </c>
      <c r="H2885" t="s">
        <v>134</v>
      </c>
      <c r="I2885">
        <v>1</v>
      </c>
      <c r="J2885">
        <v>0</v>
      </c>
      <c r="K2885">
        <v>0</v>
      </c>
      <c r="L2885" s="1015">
        <v>0</v>
      </c>
      <c r="M2885" s="1015">
        <v>0</v>
      </c>
      <c r="N2885">
        <v>0</v>
      </c>
      <c r="O2885">
        <v>0</v>
      </c>
      <c r="P2885" t="e">
        <v>#DIV/0!</v>
      </c>
      <c r="R2885">
        <v>0</v>
      </c>
      <c r="S2885">
        <v>0</v>
      </c>
    </row>
    <row r="2886" spans="1:19">
      <c r="A2886">
        <v>17</v>
      </c>
      <c r="B2886" t="s">
        <v>666</v>
      </c>
      <c r="C2886" t="s">
        <v>153</v>
      </c>
      <c r="D2886" t="s">
        <v>50</v>
      </c>
      <c r="E2886" t="s">
        <v>655</v>
      </c>
      <c r="F2886" t="s">
        <v>667</v>
      </c>
      <c r="G2886">
        <v>1</v>
      </c>
      <c r="H2886" t="s">
        <v>134</v>
      </c>
      <c r="I2886">
        <v>1</v>
      </c>
      <c r="J2886">
        <v>0</v>
      </c>
      <c r="K2886">
        <v>0</v>
      </c>
      <c r="L2886" s="1015">
        <v>0</v>
      </c>
      <c r="M2886" s="1015">
        <v>0</v>
      </c>
      <c r="N2886">
        <v>0</v>
      </c>
      <c r="O2886">
        <v>0</v>
      </c>
      <c r="P2886" t="e">
        <v>#DIV/0!</v>
      </c>
      <c r="R2886">
        <v>0</v>
      </c>
      <c r="S2886">
        <v>0</v>
      </c>
    </row>
    <row r="2887" spans="1:19">
      <c r="A2887">
        <v>18</v>
      </c>
      <c r="B2887" t="s">
        <v>668</v>
      </c>
      <c r="C2887" t="s">
        <v>153</v>
      </c>
      <c r="D2887" t="s">
        <v>50</v>
      </c>
      <c r="E2887" t="s">
        <v>537</v>
      </c>
      <c r="F2887" t="s">
        <v>669</v>
      </c>
      <c r="G2887">
        <v>1</v>
      </c>
      <c r="H2887" t="s">
        <v>134</v>
      </c>
      <c r="I2887">
        <v>2</v>
      </c>
      <c r="J2887">
        <v>1</v>
      </c>
      <c r="K2887">
        <v>1</v>
      </c>
      <c r="L2887" s="1015">
        <v>0.5</v>
      </c>
      <c r="M2887" s="1015">
        <v>0.5</v>
      </c>
      <c r="N2887">
        <v>1</v>
      </c>
      <c r="O2887">
        <v>1</v>
      </c>
      <c r="P2887">
        <v>1</v>
      </c>
      <c r="R2887">
        <v>0</v>
      </c>
      <c r="S2887">
        <v>0</v>
      </c>
    </row>
    <row r="2888" spans="1:19">
      <c r="A2888">
        <v>19</v>
      </c>
      <c r="B2888" t="s">
        <v>670</v>
      </c>
      <c r="C2888" t="s">
        <v>153</v>
      </c>
      <c r="D2888" t="s">
        <v>50</v>
      </c>
      <c r="E2888" t="s">
        <v>655</v>
      </c>
      <c r="F2888" t="s">
        <v>671</v>
      </c>
      <c r="G2888">
        <v>1</v>
      </c>
      <c r="H2888" t="s">
        <v>134</v>
      </c>
      <c r="I2888">
        <v>1</v>
      </c>
      <c r="J2888">
        <v>0</v>
      </c>
      <c r="K2888">
        <v>0</v>
      </c>
      <c r="L2888" s="1015">
        <v>0</v>
      </c>
      <c r="M2888" s="1015">
        <v>0</v>
      </c>
      <c r="N2888">
        <v>0</v>
      </c>
      <c r="O2888">
        <v>0</v>
      </c>
      <c r="P2888" t="e">
        <v>#DIV/0!</v>
      </c>
      <c r="R2888">
        <v>0</v>
      </c>
      <c r="S2888">
        <v>0</v>
      </c>
    </row>
    <row r="2889" spans="1:19">
      <c r="A2889">
        <v>20</v>
      </c>
      <c r="B2889" t="s">
        <v>672</v>
      </c>
      <c r="C2889" t="s">
        <v>153</v>
      </c>
      <c r="D2889" t="s">
        <v>50</v>
      </c>
      <c r="E2889" t="s">
        <v>168</v>
      </c>
      <c r="F2889" t="s">
        <v>673</v>
      </c>
      <c r="G2889">
        <v>1</v>
      </c>
      <c r="H2889" t="s">
        <v>134</v>
      </c>
      <c r="I2889">
        <v>12</v>
      </c>
      <c r="J2889">
        <v>1</v>
      </c>
      <c r="K2889">
        <v>1</v>
      </c>
      <c r="L2889" s="1015">
        <v>8.3333333333333329E-2</v>
      </c>
      <c r="M2889" s="1015">
        <v>8.3333333333333329E-2</v>
      </c>
      <c r="N2889">
        <v>1</v>
      </c>
      <c r="O2889">
        <v>1</v>
      </c>
      <c r="P2889">
        <v>1</v>
      </c>
      <c r="R2889">
        <v>0</v>
      </c>
      <c r="S2889">
        <v>0</v>
      </c>
    </row>
    <row r="2890" spans="1:19">
      <c r="A2890">
        <v>21</v>
      </c>
      <c r="B2890" t="s">
        <v>674</v>
      </c>
      <c r="C2890" t="s">
        <v>153</v>
      </c>
      <c r="D2890" t="s">
        <v>50</v>
      </c>
      <c r="E2890" t="s">
        <v>168</v>
      </c>
      <c r="F2890" t="s">
        <v>675</v>
      </c>
      <c r="G2890">
        <v>1</v>
      </c>
      <c r="H2890" t="s">
        <v>134</v>
      </c>
      <c r="I2890">
        <v>3</v>
      </c>
      <c r="J2890">
        <v>0</v>
      </c>
      <c r="K2890">
        <v>0</v>
      </c>
      <c r="L2890" s="1015">
        <v>0</v>
      </c>
      <c r="M2890" s="1015">
        <v>0</v>
      </c>
      <c r="N2890">
        <v>0</v>
      </c>
      <c r="O2890">
        <v>0</v>
      </c>
      <c r="P2890" t="e">
        <v>#DIV/0!</v>
      </c>
      <c r="R2890">
        <v>0</v>
      </c>
      <c r="S2890">
        <v>0</v>
      </c>
    </row>
    <row r="2891" spans="1:19">
      <c r="A2891">
        <v>22</v>
      </c>
      <c r="B2891" t="s">
        <v>676</v>
      </c>
      <c r="C2891" t="s">
        <v>153</v>
      </c>
      <c r="D2891" t="s">
        <v>50</v>
      </c>
      <c r="E2891" t="s">
        <v>677</v>
      </c>
      <c r="F2891" t="s">
        <v>678</v>
      </c>
      <c r="G2891">
        <v>1</v>
      </c>
      <c r="H2891" t="s">
        <v>134</v>
      </c>
      <c r="I2891">
        <v>1</v>
      </c>
      <c r="J2891">
        <v>1</v>
      </c>
      <c r="K2891">
        <v>1</v>
      </c>
      <c r="L2891" s="1015">
        <v>1</v>
      </c>
      <c r="M2891" s="1015">
        <v>1</v>
      </c>
      <c r="N2891">
        <v>1</v>
      </c>
      <c r="O2891">
        <v>1</v>
      </c>
      <c r="P2891">
        <v>1</v>
      </c>
      <c r="R2891">
        <v>0</v>
      </c>
      <c r="S2891">
        <v>0</v>
      </c>
    </row>
    <row r="2892" spans="1:19">
      <c r="A2892">
        <v>23</v>
      </c>
      <c r="B2892" t="s">
        <v>679</v>
      </c>
      <c r="C2892" t="s">
        <v>153</v>
      </c>
      <c r="D2892" t="s">
        <v>50</v>
      </c>
      <c r="E2892" t="s">
        <v>680</v>
      </c>
      <c r="F2892" t="s">
        <v>681</v>
      </c>
      <c r="G2892">
        <v>1</v>
      </c>
      <c r="H2892" t="s">
        <v>134</v>
      </c>
      <c r="I2892">
        <v>2</v>
      </c>
      <c r="J2892">
        <v>0</v>
      </c>
      <c r="K2892">
        <v>0</v>
      </c>
      <c r="L2892" s="1015">
        <v>0</v>
      </c>
      <c r="M2892" s="1015">
        <v>0</v>
      </c>
      <c r="N2892">
        <v>0</v>
      </c>
      <c r="O2892">
        <v>0</v>
      </c>
      <c r="P2892" t="e">
        <v>#DIV/0!</v>
      </c>
      <c r="R2892">
        <v>0</v>
      </c>
      <c r="S2892">
        <v>0</v>
      </c>
    </row>
    <row r="2893" spans="1:19">
      <c r="A2893">
        <v>24</v>
      </c>
      <c r="B2893" t="s">
        <v>682</v>
      </c>
      <c r="C2893" t="s">
        <v>153</v>
      </c>
      <c r="D2893" t="s">
        <v>50</v>
      </c>
      <c r="E2893" t="s">
        <v>537</v>
      </c>
      <c r="F2893" t="s">
        <v>683</v>
      </c>
      <c r="G2893">
        <v>1</v>
      </c>
      <c r="H2893" t="s">
        <v>134</v>
      </c>
      <c r="I2893">
        <v>2</v>
      </c>
      <c r="J2893">
        <v>0</v>
      </c>
      <c r="K2893">
        <v>0</v>
      </c>
      <c r="L2893" s="1015">
        <v>0</v>
      </c>
      <c r="M2893" s="1015">
        <v>0</v>
      </c>
      <c r="N2893">
        <v>0</v>
      </c>
      <c r="O2893">
        <v>0</v>
      </c>
      <c r="P2893" t="e">
        <v>#DIV/0!</v>
      </c>
      <c r="R2893">
        <v>0</v>
      </c>
      <c r="S2893">
        <v>0</v>
      </c>
    </row>
    <row r="2894" spans="1:19">
      <c r="A2894">
        <v>25</v>
      </c>
      <c r="B2894" t="s">
        <v>684</v>
      </c>
      <c r="C2894" t="s">
        <v>153</v>
      </c>
      <c r="D2894" t="s">
        <v>50</v>
      </c>
      <c r="E2894" t="s">
        <v>677</v>
      </c>
      <c r="F2894" t="s">
        <v>685</v>
      </c>
      <c r="G2894">
        <v>1</v>
      </c>
      <c r="H2894" t="s">
        <v>134</v>
      </c>
      <c r="I2894">
        <v>2</v>
      </c>
      <c r="J2894">
        <v>0</v>
      </c>
      <c r="K2894">
        <v>0</v>
      </c>
      <c r="L2894" s="1015">
        <v>0</v>
      </c>
      <c r="M2894" s="1015">
        <v>0</v>
      </c>
      <c r="N2894">
        <v>0</v>
      </c>
      <c r="O2894">
        <v>0</v>
      </c>
      <c r="P2894" t="e">
        <v>#DIV/0!</v>
      </c>
      <c r="R2894">
        <v>0</v>
      </c>
      <c r="S2894">
        <v>0</v>
      </c>
    </row>
    <row r="2895" spans="1:19">
      <c r="A2895">
        <v>1</v>
      </c>
      <c r="B2895" t="s">
        <v>627</v>
      </c>
      <c r="C2895" t="s">
        <v>153</v>
      </c>
      <c r="D2895" t="s">
        <v>50</v>
      </c>
      <c r="E2895" t="s">
        <v>537</v>
      </c>
      <c r="F2895" t="s">
        <v>628</v>
      </c>
      <c r="G2895">
        <v>2</v>
      </c>
      <c r="H2895" t="s">
        <v>135</v>
      </c>
      <c r="I2895">
        <v>2</v>
      </c>
      <c r="J2895">
        <v>0</v>
      </c>
      <c r="K2895">
        <v>0</v>
      </c>
      <c r="L2895" s="1015">
        <v>0</v>
      </c>
      <c r="M2895" s="1015">
        <v>0</v>
      </c>
      <c r="N2895">
        <v>0</v>
      </c>
      <c r="O2895">
        <v>0</v>
      </c>
      <c r="P2895" t="e">
        <v>#DIV/0!</v>
      </c>
      <c r="R2895">
        <v>0</v>
      </c>
      <c r="S2895">
        <v>0</v>
      </c>
    </row>
    <row r="2896" spans="1:19">
      <c r="A2896">
        <v>2</v>
      </c>
      <c r="B2896" t="s">
        <v>629</v>
      </c>
      <c r="C2896" t="s">
        <v>153</v>
      </c>
      <c r="D2896" t="s">
        <v>50</v>
      </c>
      <c r="E2896" t="s">
        <v>630</v>
      </c>
      <c r="F2896" t="s">
        <v>631</v>
      </c>
      <c r="G2896">
        <v>2</v>
      </c>
      <c r="H2896" t="s">
        <v>135</v>
      </c>
      <c r="I2896">
        <v>1</v>
      </c>
      <c r="J2896">
        <v>0</v>
      </c>
      <c r="K2896">
        <v>0</v>
      </c>
      <c r="L2896" s="1015">
        <v>0</v>
      </c>
      <c r="M2896" s="1015">
        <v>0</v>
      </c>
      <c r="N2896">
        <v>0</v>
      </c>
      <c r="O2896">
        <v>0</v>
      </c>
      <c r="P2896" t="e">
        <v>#DIV/0!</v>
      </c>
      <c r="R2896">
        <v>0</v>
      </c>
      <c r="S2896">
        <v>0</v>
      </c>
    </row>
    <row r="2897" spans="1:19">
      <c r="A2897">
        <v>3</v>
      </c>
      <c r="B2897" t="s">
        <v>632</v>
      </c>
      <c r="C2897" t="s">
        <v>153</v>
      </c>
      <c r="D2897" t="s">
        <v>50</v>
      </c>
      <c r="E2897" t="s">
        <v>633</v>
      </c>
      <c r="F2897" t="s">
        <v>634</v>
      </c>
      <c r="G2897">
        <v>2</v>
      </c>
      <c r="H2897" t="s">
        <v>135</v>
      </c>
      <c r="I2897">
        <v>1</v>
      </c>
      <c r="J2897">
        <v>0</v>
      </c>
      <c r="K2897">
        <v>0</v>
      </c>
      <c r="L2897" s="1015">
        <v>0</v>
      </c>
      <c r="M2897" s="1015">
        <v>0</v>
      </c>
      <c r="N2897">
        <v>0</v>
      </c>
      <c r="O2897">
        <v>0</v>
      </c>
      <c r="P2897" t="e">
        <v>#DIV/0!</v>
      </c>
      <c r="R2897">
        <v>0</v>
      </c>
      <c r="S2897">
        <v>0</v>
      </c>
    </row>
    <row r="2898" spans="1:19">
      <c r="A2898">
        <v>4</v>
      </c>
      <c r="B2898" t="s">
        <v>635</v>
      </c>
      <c r="C2898" t="s">
        <v>153</v>
      </c>
      <c r="D2898" t="s">
        <v>50</v>
      </c>
      <c r="E2898" t="s">
        <v>537</v>
      </c>
      <c r="F2898" t="s">
        <v>636</v>
      </c>
      <c r="G2898">
        <v>2</v>
      </c>
      <c r="H2898" t="s">
        <v>135</v>
      </c>
      <c r="I2898">
        <v>5</v>
      </c>
      <c r="J2898">
        <v>0</v>
      </c>
      <c r="K2898">
        <v>0</v>
      </c>
      <c r="L2898" s="1015">
        <v>0</v>
      </c>
      <c r="M2898" s="1015">
        <v>0</v>
      </c>
      <c r="N2898">
        <v>0</v>
      </c>
      <c r="O2898">
        <v>0</v>
      </c>
      <c r="P2898" t="e">
        <v>#DIV/0!</v>
      </c>
      <c r="R2898">
        <v>0</v>
      </c>
      <c r="S2898">
        <v>0</v>
      </c>
    </row>
    <row r="2899" spans="1:19">
      <c r="A2899">
        <v>5</v>
      </c>
      <c r="B2899" t="s">
        <v>637</v>
      </c>
      <c r="C2899" t="s">
        <v>153</v>
      </c>
      <c r="D2899" t="s">
        <v>50</v>
      </c>
      <c r="E2899" t="s">
        <v>537</v>
      </c>
      <c r="F2899" t="s">
        <v>638</v>
      </c>
      <c r="G2899">
        <v>2</v>
      </c>
      <c r="H2899" t="s">
        <v>135</v>
      </c>
      <c r="I2899">
        <v>2</v>
      </c>
      <c r="J2899">
        <v>0</v>
      </c>
      <c r="K2899">
        <v>0</v>
      </c>
      <c r="L2899" s="1015">
        <v>0</v>
      </c>
      <c r="M2899" s="1015">
        <v>0</v>
      </c>
      <c r="N2899">
        <v>0</v>
      </c>
      <c r="O2899">
        <v>0</v>
      </c>
      <c r="P2899" t="e">
        <v>#DIV/0!</v>
      </c>
      <c r="R2899">
        <v>0</v>
      </c>
      <c r="S2899">
        <v>0</v>
      </c>
    </row>
    <row r="2900" spans="1:19">
      <c r="A2900">
        <v>6</v>
      </c>
      <c r="B2900" t="s">
        <v>639</v>
      </c>
      <c r="C2900" t="s">
        <v>153</v>
      </c>
      <c r="D2900" t="s">
        <v>50</v>
      </c>
      <c r="E2900" t="s">
        <v>640</v>
      </c>
      <c r="F2900" t="s">
        <v>641</v>
      </c>
      <c r="G2900">
        <v>2</v>
      </c>
      <c r="H2900" t="s">
        <v>135</v>
      </c>
      <c r="I2900">
        <v>4</v>
      </c>
      <c r="J2900">
        <v>1</v>
      </c>
      <c r="K2900">
        <v>1</v>
      </c>
      <c r="L2900" s="1015">
        <v>0.25</v>
      </c>
      <c r="M2900" s="1015">
        <v>0.25</v>
      </c>
      <c r="N2900">
        <v>0</v>
      </c>
      <c r="O2900">
        <v>0</v>
      </c>
      <c r="P2900" t="e">
        <v>#DIV/0!</v>
      </c>
      <c r="R2900">
        <v>0</v>
      </c>
      <c r="S2900">
        <v>0</v>
      </c>
    </row>
    <row r="2901" spans="1:19">
      <c r="A2901">
        <v>7</v>
      </c>
      <c r="B2901" t="s">
        <v>642</v>
      </c>
      <c r="C2901" t="s">
        <v>153</v>
      </c>
      <c r="D2901" t="s">
        <v>50</v>
      </c>
      <c r="E2901" t="s">
        <v>643</v>
      </c>
      <c r="F2901" t="s">
        <v>644</v>
      </c>
      <c r="G2901">
        <v>2</v>
      </c>
      <c r="H2901" t="s">
        <v>135</v>
      </c>
      <c r="I2901">
        <v>2</v>
      </c>
      <c r="J2901">
        <v>0</v>
      </c>
      <c r="K2901">
        <v>0</v>
      </c>
      <c r="L2901" s="1015">
        <v>0</v>
      </c>
      <c r="M2901" s="1015">
        <v>0</v>
      </c>
      <c r="N2901">
        <v>0</v>
      </c>
      <c r="O2901">
        <v>0</v>
      </c>
      <c r="P2901" t="e">
        <v>#DIV/0!</v>
      </c>
      <c r="R2901">
        <v>0</v>
      </c>
      <c r="S2901">
        <v>0</v>
      </c>
    </row>
    <row r="2902" spans="1:19">
      <c r="A2902">
        <v>8</v>
      </c>
      <c r="B2902" t="s">
        <v>645</v>
      </c>
      <c r="C2902" t="s">
        <v>153</v>
      </c>
      <c r="D2902" t="s">
        <v>50</v>
      </c>
      <c r="E2902" t="s">
        <v>633</v>
      </c>
      <c r="F2902" t="s">
        <v>646</v>
      </c>
      <c r="G2902">
        <v>2</v>
      </c>
      <c r="H2902" t="s">
        <v>135</v>
      </c>
      <c r="I2902">
        <v>2</v>
      </c>
      <c r="J2902">
        <v>0</v>
      </c>
      <c r="K2902">
        <v>0</v>
      </c>
      <c r="L2902" s="1015">
        <v>0</v>
      </c>
      <c r="M2902" s="1015">
        <v>0</v>
      </c>
      <c r="N2902">
        <v>0</v>
      </c>
      <c r="O2902">
        <v>0</v>
      </c>
      <c r="P2902" t="e">
        <v>#DIV/0!</v>
      </c>
      <c r="R2902">
        <v>0</v>
      </c>
      <c r="S2902">
        <v>0</v>
      </c>
    </row>
    <row r="2903" spans="1:19">
      <c r="A2903">
        <v>9</v>
      </c>
      <c r="B2903" t="s">
        <v>647</v>
      </c>
      <c r="C2903" t="s">
        <v>153</v>
      </c>
      <c r="D2903" t="s">
        <v>50</v>
      </c>
      <c r="E2903" t="s">
        <v>168</v>
      </c>
      <c r="F2903" t="s">
        <v>648</v>
      </c>
      <c r="G2903">
        <v>2</v>
      </c>
      <c r="H2903" t="s">
        <v>135</v>
      </c>
      <c r="I2903">
        <v>3</v>
      </c>
      <c r="J2903">
        <v>0</v>
      </c>
      <c r="K2903">
        <v>0</v>
      </c>
      <c r="L2903" s="1015">
        <v>0</v>
      </c>
      <c r="M2903" s="1015">
        <v>0</v>
      </c>
      <c r="N2903">
        <v>0</v>
      </c>
      <c r="O2903">
        <v>0</v>
      </c>
      <c r="P2903" t="e">
        <v>#DIV/0!</v>
      </c>
      <c r="R2903">
        <v>0</v>
      </c>
      <c r="S2903">
        <v>0</v>
      </c>
    </row>
    <row r="2904" spans="1:19">
      <c r="A2904">
        <v>10</v>
      </c>
      <c r="B2904" t="s">
        <v>649</v>
      </c>
      <c r="C2904" t="s">
        <v>153</v>
      </c>
      <c r="D2904" t="s">
        <v>50</v>
      </c>
      <c r="E2904" t="s">
        <v>650</v>
      </c>
      <c r="F2904" t="s">
        <v>651</v>
      </c>
      <c r="G2904">
        <v>2</v>
      </c>
      <c r="H2904" t="s">
        <v>135</v>
      </c>
      <c r="I2904">
        <v>1</v>
      </c>
      <c r="J2904">
        <v>0</v>
      </c>
      <c r="K2904">
        <v>0</v>
      </c>
      <c r="L2904" s="1015">
        <v>0</v>
      </c>
      <c r="M2904" s="1015">
        <v>0</v>
      </c>
      <c r="N2904">
        <v>0</v>
      </c>
      <c r="O2904">
        <v>0</v>
      </c>
      <c r="P2904" t="e">
        <v>#DIV/0!</v>
      </c>
      <c r="R2904">
        <v>0</v>
      </c>
      <c r="S2904">
        <v>0</v>
      </c>
    </row>
    <row r="2905" spans="1:19">
      <c r="A2905">
        <v>11</v>
      </c>
      <c r="B2905" t="s">
        <v>652</v>
      </c>
      <c r="C2905" t="s">
        <v>153</v>
      </c>
      <c r="D2905" t="s">
        <v>50</v>
      </c>
      <c r="E2905" t="s">
        <v>650</v>
      </c>
      <c r="F2905" t="s">
        <v>653</v>
      </c>
      <c r="G2905">
        <v>2</v>
      </c>
      <c r="H2905" t="s">
        <v>135</v>
      </c>
      <c r="I2905">
        <v>1</v>
      </c>
      <c r="J2905">
        <v>0</v>
      </c>
      <c r="K2905">
        <v>0</v>
      </c>
      <c r="L2905" s="1015">
        <v>0</v>
      </c>
      <c r="M2905" s="1015">
        <v>0</v>
      </c>
      <c r="N2905">
        <v>0</v>
      </c>
      <c r="O2905">
        <v>0</v>
      </c>
      <c r="P2905" t="e">
        <v>#DIV/0!</v>
      </c>
      <c r="R2905">
        <v>0</v>
      </c>
      <c r="S2905">
        <v>0</v>
      </c>
    </row>
    <row r="2906" spans="1:19">
      <c r="A2906">
        <v>12</v>
      </c>
      <c r="B2906" t="s">
        <v>654</v>
      </c>
      <c r="C2906" t="s">
        <v>153</v>
      </c>
      <c r="D2906" t="s">
        <v>50</v>
      </c>
      <c r="E2906" t="s">
        <v>655</v>
      </c>
      <c r="F2906" t="s">
        <v>656</v>
      </c>
      <c r="G2906">
        <v>2</v>
      </c>
      <c r="H2906" t="s">
        <v>135</v>
      </c>
      <c r="I2906">
        <v>1</v>
      </c>
      <c r="J2906">
        <v>0</v>
      </c>
      <c r="K2906">
        <v>0</v>
      </c>
      <c r="L2906" s="1015">
        <v>0</v>
      </c>
      <c r="M2906" s="1015">
        <v>0</v>
      </c>
      <c r="N2906">
        <v>0</v>
      </c>
      <c r="O2906">
        <v>0</v>
      </c>
      <c r="P2906" t="e">
        <v>#DIV/0!</v>
      </c>
      <c r="R2906">
        <v>0</v>
      </c>
      <c r="S2906">
        <v>0</v>
      </c>
    </row>
    <row r="2907" spans="1:19">
      <c r="A2907">
        <v>13</v>
      </c>
      <c r="B2907" t="s">
        <v>657</v>
      </c>
      <c r="C2907" t="s">
        <v>153</v>
      </c>
      <c r="D2907" t="s">
        <v>50</v>
      </c>
      <c r="E2907" t="s">
        <v>655</v>
      </c>
      <c r="F2907" t="s">
        <v>658</v>
      </c>
      <c r="G2907">
        <v>2</v>
      </c>
      <c r="H2907" t="s">
        <v>135</v>
      </c>
      <c r="I2907">
        <v>8</v>
      </c>
      <c r="J2907">
        <v>1</v>
      </c>
      <c r="K2907">
        <v>1</v>
      </c>
      <c r="L2907" s="1015">
        <v>0.125</v>
      </c>
      <c r="M2907" s="1015">
        <v>0.125</v>
      </c>
      <c r="N2907">
        <v>1</v>
      </c>
      <c r="O2907">
        <v>1</v>
      </c>
      <c r="P2907">
        <v>1</v>
      </c>
      <c r="R2907">
        <v>0</v>
      </c>
      <c r="S2907">
        <v>0</v>
      </c>
    </row>
    <row r="2908" spans="1:19">
      <c r="A2908">
        <v>14</v>
      </c>
      <c r="B2908" t="s">
        <v>659</v>
      </c>
      <c r="C2908" t="s">
        <v>153</v>
      </c>
      <c r="D2908" t="s">
        <v>50</v>
      </c>
      <c r="E2908" t="s">
        <v>537</v>
      </c>
      <c r="F2908" t="s">
        <v>660</v>
      </c>
      <c r="G2908">
        <v>2</v>
      </c>
      <c r="H2908" t="s">
        <v>135</v>
      </c>
      <c r="I2908">
        <v>4</v>
      </c>
      <c r="J2908">
        <v>0</v>
      </c>
      <c r="K2908">
        <v>0</v>
      </c>
      <c r="L2908" s="1015">
        <v>0</v>
      </c>
      <c r="M2908" s="1015">
        <v>0</v>
      </c>
      <c r="N2908">
        <v>0</v>
      </c>
      <c r="O2908">
        <v>0</v>
      </c>
      <c r="P2908" t="e">
        <v>#DIV/0!</v>
      </c>
      <c r="R2908">
        <v>0</v>
      </c>
      <c r="S2908">
        <v>0</v>
      </c>
    </row>
    <row r="2909" spans="1:19">
      <c r="A2909">
        <v>15</v>
      </c>
      <c r="B2909" t="s">
        <v>661</v>
      </c>
      <c r="C2909" t="s">
        <v>153</v>
      </c>
      <c r="D2909" t="s">
        <v>50</v>
      </c>
      <c r="E2909" t="s">
        <v>662</v>
      </c>
      <c r="F2909" t="s">
        <v>663</v>
      </c>
      <c r="G2909">
        <v>2</v>
      </c>
      <c r="H2909" t="s">
        <v>135</v>
      </c>
      <c r="I2909">
        <v>2</v>
      </c>
      <c r="J2909">
        <v>0</v>
      </c>
      <c r="K2909">
        <v>0</v>
      </c>
      <c r="L2909" s="1015">
        <v>0</v>
      </c>
      <c r="M2909" s="1015">
        <v>0</v>
      </c>
      <c r="N2909">
        <v>0</v>
      </c>
      <c r="O2909">
        <v>0</v>
      </c>
      <c r="P2909" t="e">
        <v>#DIV/0!</v>
      </c>
      <c r="R2909">
        <v>0</v>
      </c>
      <c r="S2909">
        <v>0</v>
      </c>
    </row>
    <row r="2910" spans="1:19">
      <c r="A2910">
        <v>16</v>
      </c>
      <c r="B2910" t="s">
        <v>664</v>
      </c>
      <c r="C2910" t="s">
        <v>153</v>
      </c>
      <c r="D2910" t="s">
        <v>50</v>
      </c>
      <c r="E2910" t="s">
        <v>537</v>
      </c>
      <c r="F2910" t="s">
        <v>665</v>
      </c>
      <c r="G2910">
        <v>2</v>
      </c>
      <c r="H2910" t="s">
        <v>135</v>
      </c>
      <c r="I2910">
        <v>1</v>
      </c>
      <c r="J2910">
        <v>0</v>
      </c>
      <c r="K2910">
        <v>0</v>
      </c>
      <c r="L2910" s="1015">
        <v>0</v>
      </c>
      <c r="M2910" s="1015">
        <v>0</v>
      </c>
      <c r="N2910">
        <v>0</v>
      </c>
      <c r="O2910">
        <v>0</v>
      </c>
      <c r="P2910" t="e">
        <v>#DIV/0!</v>
      </c>
      <c r="R2910">
        <v>0</v>
      </c>
      <c r="S2910">
        <v>0</v>
      </c>
    </row>
    <row r="2911" spans="1:19">
      <c r="A2911">
        <v>17</v>
      </c>
      <c r="B2911" t="s">
        <v>666</v>
      </c>
      <c r="C2911" t="s">
        <v>153</v>
      </c>
      <c r="D2911" t="s">
        <v>50</v>
      </c>
      <c r="E2911" t="s">
        <v>655</v>
      </c>
      <c r="F2911" t="s">
        <v>667</v>
      </c>
      <c r="G2911">
        <v>2</v>
      </c>
      <c r="H2911" t="s">
        <v>135</v>
      </c>
      <c r="I2911">
        <v>1</v>
      </c>
      <c r="J2911">
        <v>0</v>
      </c>
      <c r="K2911">
        <v>0</v>
      </c>
      <c r="L2911" s="1015">
        <v>0</v>
      </c>
      <c r="M2911" s="1015">
        <v>0</v>
      </c>
      <c r="N2911">
        <v>0</v>
      </c>
      <c r="O2911">
        <v>0</v>
      </c>
      <c r="P2911" t="e">
        <v>#DIV/0!</v>
      </c>
      <c r="R2911">
        <v>0</v>
      </c>
      <c r="S2911">
        <v>0</v>
      </c>
    </row>
    <row r="2912" spans="1:19">
      <c r="A2912">
        <v>18</v>
      </c>
      <c r="B2912" t="s">
        <v>668</v>
      </c>
      <c r="C2912" t="s">
        <v>153</v>
      </c>
      <c r="D2912" t="s">
        <v>50</v>
      </c>
      <c r="E2912" t="s">
        <v>537</v>
      </c>
      <c r="F2912" t="s">
        <v>669</v>
      </c>
      <c r="G2912">
        <v>2</v>
      </c>
      <c r="H2912" t="s">
        <v>135</v>
      </c>
      <c r="I2912">
        <v>2</v>
      </c>
      <c r="J2912">
        <v>1</v>
      </c>
      <c r="K2912">
        <v>1</v>
      </c>
      <c r="L2912" s="1015">
        <v>0.5</v>
      </c>
      <c r="M2912" s="1015">
        <v>0.5</v>
      </c>
      <c r="N2912">
        <v>0</v>
      </c>
      <c r="O2912">
        <v>0</v>
      </c>
      <c r="P2912" t="e">
        <v>#DIV/0!</v>
      </c>
      <c r="R2912">
        <v>0</v>
      </c>
      <c r="S2912">
        <v>0</v>
      </c>
    </row>
    <row r="2913" spans="1:19">
      <c r="A2913">
        <v>19</v>
      </c>
      <c r="B2913" t="s">
        <v>670</v>
      </c>
      <c r="C2913" t="s">
        <v>153</v>
      </c>
      <c r="D2913" t="s">
        <v>50</v>
      </c>
      <c r="E2913" t="s">
        <v>655</v>
      </c>
      <c r="F2913" t="s">
        <v>671</v>
      </c>
      <c r="G2913">
        <v>2</v>
      </c>
      <c r="H2913" t="s">
        <v>135</v>
      </c>
      <c r="I2913">
        <v>1</v>
      </c>
      <c r="J2913">
        <v>0</v>
      </c>
      <c r="K2913">
        <v>0</v>
      </c>
      <c r="L2913" s="1015">
        <v>0</v>
      </c>
      <c r="M2913" s="1015">
        <v>0</v>
      </c>
      <c r="N2913">
        <v>0</v>
      </c>
      <c r="O2913">
        <v>0</v>
      </c>
      <c r="P2913" t="e">
        <v>#DIV/0!</v>
      </c>
      <c r="R2913">
        <v>0</v>
      </c>
      <c r="S2913">
        <v>0</v>
      </c>
    </row>
    <row r="2914" spans="1:19">
      <c r="A2914">
        <v>20</v>
      </c>
      <c r="B2914" t="s">
        <v>672</v>
      </c>
      <c r="C2914" t="s">
        <v>153</v>
      </c>
      <c r="D2914" t="s">
        <v>50</v>
      </c>
      <c r="E2914" t="s">
        <v>168</v>
      </c>
      <c r="F2914" t="s">
        <v>673</v>
      </c>
      <c r="G2914">
        <v>2</v>
      </c>
      <c r="H2914" t="s">
        <v>135</v>
      </c>
      <c r="I2914">
        <v>12</v>
      </c>
      <c r="J2914">
        <v>2</v>
      </c>
      <c r="K2914">
        <v>2</v>
      </c>
      <c r="L2914" s="1015">
        <v>0.16666666666666666</v>
      </c>
      <c r="M2914" s="1015">
        <v>0.16666666666666666</v>
      </c>
      <c r="N2914">
        <v>1</v>
      </c>
      <c r="O2914">
        <v>1</v>
      </c>
      <c r="P2914">
        <v>1</v>
      </c>
      <c r="R2914">
        <v>0</v>
      </c>
      <c r="S2914">
        <v>0</v>
      </c>
    </row>
    <row r="2915" spans="1:19">
      <c r="A2915">
        <v>21</v>
      </c>
      <c r="B2915" t="s">
        <v>674</v>
      </c>
      <c r="C2915" t="s">
        <v>153</v>
      </c>
      <c r="D2915" t="s">
        <v>50</v>
      </c>
      <c r="E2915" t="s">
        <v>168</v>
      </c>
      <c r="F2915" t="s">
        <v>675</v>
      </c>
      <c r="G2915">
        <v>2</v>
      </c>
      <c r="H2915" t="s">
        <v>135</v>
      </c>
      <c r="I2915">
        <v>3</v>
      </c>
      <c r="J2915">
        <v>0</v>
      </c>
      <c r="K2915">
        <v>0</v>
      </c>
      <c r="L2915" s="1015">
        <v>0</v>
      </c>
      <c r="M2915" s="1015">
        <v>0</v>
      </c>
      <c r="N2915">
        <v>0</v>
      </c>
      <c r="O2915">
        <v>0</v>
      </c>
      <c r="P2915" t="e">
        <v>#DIV/0!</v>
      </c>
      <c r="R2915">
        <v>0</v>
      </c>
      <c r="S2915">
        <v>0</v>
      </c>
    </row>
    <row r="2916" spans="1:19">
      <c r="A2916">
        <v>22</v>
      </c>
      <c r="B2916" t="s">
        <v>676</v>
      </c>
      <c r="C2916" t="s">
        <v>153</v>
      </c>
      <c r="D2916" t="s">
        <v>50</v>
      </c>
      <c r="E2916" t="s">
        <v>677</v>
      </c>
      <c r="F2916" t="s">
        <v>678</v>
      </c>
      <c r="G2916">
        <v>2</v>
      </c>
      <c r="H2916" t="s">
        <v>135</v>
      </c>
      <c r="I2916">
        <v>1</v>
      </c>
      <c r="J2916">
        <v>1</v>
      </c>
      <c r="K2916">
        <v>1</v>
      </c>
      <c r="L2916" s="1015">
        <v>1</v>
      </c>
      <c r="M2916" s="1015">
        <v>1</v>
      </c>
      <c r="N2916">
        <v>0</v>
      </c>
      <c r="O2916">
        <v>0</v>
      </c>
      <c r="P2916" t="e">
        <v>#DIV/0!</v>
      </c>
      <c r="R2916">
        <v>0</v>
      </c>
      <c r="S2916">
        <v>0</v>
      </c>
    </row>
    <row r="2917" spans="1:19">
      <c r="A2917">
        <v>23</v>
      </c>
      <c r="B2917" t="s">
        <v>679</v>
      </c>
      <c r="C2917" t="s">
        <v>153</v>
      </c>
      <c r="D2917" t="s">
        <v>50</v>
      </c>
      <c r="E2917" t="s">
        <v>680</v>
      </c>
      <c r="F2917" t="s">
        <v>681</v>
      </c>
      <c r="G2917">
        <v>2</v>
      </c>
      <c r="H2917" t="s">
        <v>135</v>
      </c>
      <c r="I2917">
        <v>2</v>
      </c>
      <c r="J2917">
        <v>0</v>
      </c>
      <c r="K2917">
        <v>0</v>
      </c>
      <c r="L2917" s="1015">
        <v>0</v>
      </c>
      <c r="M2917" s="1015">
        <v>0</v>
      </c>
      <c r="N2917">
        <v>0</v>
      </c>
      <c r="O2917">
        <v>0</v>
      </c>
      <c r="P2917" t="e">
        <v>#DIV/0!</v>
      </c>
      <c r="R2917">
        <v>0</v>
      </c>
      <c r="S2917">
        <v>0</v>
      </c>
    </row>
    <row r="2918" spans="1:19">
      <c r="A2918">
        <v>24</v>
      </c>
      <c r="B2918" t="s">
        <v>682</v>
      </c>
      <c r="C2918" t="s">
        <v>153</v>
      </c>
      <c r="D2918" t="s">
        <v>50</v>
      </c>
      <c r="E2918" t="s">
        <v>537</v>
      </c>
      <c r="F2918" t="s">
        <v>683</v>
      </c>
      <c r="G2918">
        <v>2</v>
      </c>
      <c r="H2918" t="s">
        <v>135</v>
      </c>
      <c r="I2918">
        <v>2</v>
      </c>
      <c r="J2918">
        <v>0</v>
      </c>
      <c r="K2918">
        <v>0</v>
      </c>
      <c r="L2918" s="1015">
        <v>0</v>
      </c>
      <c r="M2918" s="1015">
        <v>0</v>
      </c>
      <c r="N2918">
        <v>0</v>
      </c>
      <c r="O2918">
        <v>0</v>
      </c>
      <c r="P2918" t="e">
        <v>#DIV/0!</v>
      </c>
      <c r="R2918">
        <v>0</v>
      </c>
      <c r="S2918">
        <v>0</v>
      </c>
    </row>
    <row r="2919" spans="1:19">
      <c r="A2919">
        <v>25</v>
      </c>
      <c r="B2919" t="s">
        <v>684</v>
      </c>
      <c r="C2919" t="s">
        <v>153</v>
      </c>
      <c r="D2919" t="s">
        <v>50</v>
      </c>
      <c r="E2919" t="s">
        <v>677</v>
      </c>
      <c r="F2919" t="s">
        <v>685</v>
      </c>
      <c r="G2919">
        <v>2</v>
      </c>
      <c r="H2919" t="s">
        <v>135</v>
      </c>
      <c r="I2919">
        <v>2</v>
      </c>
      <c r="J2919">
        <v>0</v>
      </c>
      <c r="K2919">
        <v>0</v>
      </c>
      <c r="L2919" s="1015">
        <v>0</v>
      </c>
      <c r="M2919" s="1015">
        <v>0</v>
      </c>
      <c r="N2919">
        <v>0</v>
      </c>
      <c r="O2919">
        <v>0</v>
      </c>
      <c r="P2919" t="e">
        <v>#DIV/0!</v>
      </c>
      <c r="R2919">
        <v>0</v>
      </c>
      <c r="S2919">
        <v>0</v>
      </c>
    </row>
    <row r="2920" spans="1:19">
      <c r="A2920">
        <v>1</v>
      </c>
      <c r="B2920" t="s">
        <v>627</v>
      </c>
      <c r="C2920" t="s">
        <v>153</v>
      </c>
      <c r="D2920" t="s">
        <v>50</v>
      </c>
      <c r="E2920" t="s">
        <v>537</v>
      </c>
      <c r="F2920" t="s">
        <v>628</v>
      </c>
      <c r="G2920">
        <v>3</v>
      </c>
      <c r="H2920" t="s">
        <v>136</v>
      </c>
      <c r="I2920">
        <v>2</v>
      </c>
      <c r="J2920">
        <v>0</v>
      </c>
      <c r="K2920">
        <v>0</v>
      </c>
      <c r="L2920" s="1015">
        <v>0</v>
      </c>
      <c r="M2920" s="1015">
        <v>0</v>
      </c>
      <c r="N2920">
        <v>0</v>
      </c>
      <c r="O2920">
        <v>0</v>
      </c>
      <c r="P2920" t="e">
        <v>#DIV/0!</v>
      </c>
      <c r="R2920">
        <v>0</v>
      </c>
      <c r="S2920">
        <v>0</v>
      </c>
    </row>
    <row r="2921" spans="1:19">
      <c r="A2921">
        <v>2</v>
      </c>
      <c r="B2921" t="s">
        <v>629</v>
      </c>
      <c r="C2921" t="s">
        <v>153</v>
      </c>
      <c r="D2921" t="s">
        <v>50</v>
      </c>
      <c r="E2921" t="s">
        <v>630</v>
      </c>
      <c r="F2921" t="s">
        <v>631</v>
      </c>
      <c r="G2921">
        <v>3</v>
      </c>
      <c r="H2921" t="s">
        <v>136</v>
      </c>
      <c r="I2921">
        <v>1</v>
      </c>
      <c r="J2921">
        <v>0</v>
      </c>
      <c r="K2921">
        <v>0</v>
      </c>
      <c r="L2921" s="1015">
        <v>0</v>
      </c>
      <c r="M2921" s="1015">
        <v>0</v>
      </c>
      <c r="N2921">
        <v>0</v>
      </c>
      <c r="O2921">
        <v>0</v>
      </c>
      <c r="P2921" t="e">
        <v>#DIV/0!</v>
      </c>
      <c r="R2921">
        <v>0</v>
      </c>
      <c r="S2921">
        <v>0</v>
      </c>
    </row>
    <row r="2922" spans="1:19">
      <c r="A2922">
        <v>3</v>
      </c>
      <c r="B2922" t="s">
        <v>632</v>
      </c>
      <c r="C2922" t="s">
        <v>153</v>
      </c>
      <c r="D2922" t="s">
        <v>50</v>
      </c>
      <c r="E2922" t="s">
        <v>633</v>
      </c>
      <c r="F2922" t="s">
        <v>634</v>
      </c>
      <c r="G2922">
        <v>3</v>
      </c>
      <c r="H2922" t="s">
        <v>136</v>
      </c>
      <c r="I2922">
        <v>1</v>
      </c>
      <c r="J2922">
        <v>0</v>
      </c>
      <c r="K2922">
        <v>0</v>
      </c>
      <c r="L2922" s="1015">
        <v>0</v>
      </c>
      <c r="M2922" s="1015">
        <v>0</v>
      </c>
      <c r="N2922">
        <v>0</v>
      </c>
      <c r="O2922">
        <v>0</v>
      </c>
      <c r="P2922" t="e">
        <v>#DIV/0!</v>
      </c>
      <c r="R2922">
        <v>0</v>
      </c>
      <c r="S2922">
        <v>0</v>
      </c>
    </row>
    <row r="2923" spans="1:19">
      <c r="A2923">
        <v>4</v>
      </c>
      <c r="B2923" t="s">
        <v>635</v>
      </c>
      <c r="C2923" t="s">
        <v>153</v>
      </c>
      <c r="D2923" t="s">
        <v>50</v>
      </c>
      <c r="E2923" t="s">
        <v>537</v>
      </c>
      <c r="F2923" t="s">
        <v>636</v>
      </c>
      <c r="G2923">
        <v>3</v>
      </c>
      <c r="H2923" t="s">
        <v>136</v>
      </c>
      <c r="I2923">
        <v>5</v>
      </c>
      <c r="J2923">
        <v>0</v>
      </c>
      <c r="K2923">
        <v>0</v>
      </c>
      <c r="L2923" s="1015">
        <v>0</v>
      </c>
      <c r="M2923" s="1015">
        <v>0</v>
      </c>
      <c r="N2923">
        <v>0</v>
      </c>
      <c r="O2923">
        <v>0</v>
      </c>
      <c r="P2923" t="e">
        <v>#DIV/0!</v>
      </c>
      <c r="R2923">
        <v>0</v>
      </c>
      <c r="S2923">
        <v>0</v>
      </c>
    </row>
    <row r="2924" spans="1:19">
      <c r="A2924">
        <v>5</v>
      </c>
      <c r="B2924" t="s">
        <v>637</v>
      </c>
      <c r="C2924" t="s">
        <v>153</v>
      </c>
      <c r="D2924" t="s">
        <v>50</v>
      </c>
      <c r="E2924" t="s">
        <v>537</v>
      </c>
      <c r="F2924" t="s">
        <v>638</v>
      </c>
      <c r="G2924">
        <v>3</v>
      </c>
      <c r="H2924" t="s">
        <v>136</v>
      </c>
      <c r="I2924">
        <v>2</v>
      </c>
      <c r="J2924">
        <v>0</v>
      </c>
      <c r="K2924">
        <v>0</v>
      </c>
      <c r="L2924" s="1015">
        <v>0</v>
      </c>
      <c r="M2924" s="1015">
        <v>0</v>
      </c>
      <c r="N2924">
        <v>0</v>
      </c>
      <c r="O2924">
        <v>0</v>
      </c>
      <c r="P2924" t="e">
        <v>#DIV/0!</v>
      </c>
      <c r="R2924">
        <v>0</v>
      </c>
      <c r="S2924">
        <v>0</v>
      </c>
    </row>
    <row r="2925" spans="1:19">
      <c r="A2925">
        <v>6</v>
      </c>
      <c r="B2925" t="s">
        <v>639</v>
      </c>
      <c r="C2925" t="s">
        <v>153</v>
      </c>
      <c r="D2925" t="s">
        <v>50</v>
      </c>
      <c r="E2925" t="s">
        <v>640</v>
      </c>
      <c r="F2925" t="s">
        <v>641</v>
      </c>
      <c r="G2925">
        <v>3</v>
      </c>
      <c r="H2925" t="s">
        <v>136</v>
      </c>
      <c r="I2925">
        <v>4</v>
      </c>
      <c r="J2925">
        <v>1</v>
      </c>
      <c r="K2925">
        <v>1</v>
      </c>
      <c r="L2925" s="1015">
        <v>0.25</v>
      </c>
      <c r="M2925" s="1015">
        <v>0.25</v>
      </c>
      <c r="N2925">
        <v>0</v>
      </c>
      <c r="O2925">
        <v>0</v>
      </c>
      <c r="P2925" t="e">
        <v>#DIV/0!</v>
      </c>
      <c r="R2925">
        <v>0</v>
      </c>
      <c r="S2925">
        <v>0</v>
      </c>
    </row>
    <row r="2926" spans="1:19">
      <c r="A2926">
        <v>7</v>
      </c>
      <c r="B2926" t="s">
        <v>642</v>
      </c>
      <c r="C2926" t="s">
        <v>153</v>
      </c>
      <c r="D2926" t="s">
        <v>50</v>
      </c>
      <c r="E2926" t="s">
        <v>643</v>
      </c>
      <c r="F2926" t="s">
        <v>644</v>
      </c>
      <c r="G2926">
        <v>3</v>
      </c>
      <c r="H2926" t="s">
        <v>136</v>
      </c>
      <c r="I2926">
        <v>2</v>
      </c>
      <c r="J2926">
        <v>0</v>
      </c>
      <c r="K2926">
        <v>0</v>
      </c>
      <c r="L2926" s="1015">
        <v>0</v>
      </c>
      <c r="M2926" s="1015">
        <v>0</v>
      </c>
      <c r="N2926">
        <v>0</v>
      </c>
      <c r="O2926">
        <v>0</v>
      </c>
      <c r="P2926" t="e">
        <v>#DIV/0!</v>
      </c>
      <c r="R2926">
        <v>0</v>
      </c>
      <c r="S2926">
        <v>0</v>
      </c>
    </row>
    <row r="2927" spans="1:19">
      <c r="A2927">
        <v>8</v>
      </c>
      <c r="B2927" t="s">
        <v>645</v>
      </c>
      <c r="C2927" t="s">
        <v>153</v>
      </c>
      <c r="D2927" t="s">
        <v>50</v>
      </c>
      <c r="E2927" t="s">
        <v>633</v>
      </c>
      <c r="F2927" t="s">
        <v>646</v>
      </c>
      <c r="G2927">
        <v>3</v>
      </c>
      <c r="H2927" t="s">
        <v>136</v>
      </c>
      <c r="I2927">
        <v>2</v>
      </c>
      <c r="J2927">
        <v>0</v>
      </c>
      <c r="K2927">
        <v>0</v>
      </c>
      <c r="L2927" s="1015">
        <v>0</v>
      </c>
      <c r="M2927" s="1015">
        <v>0</v>
      </c>
      <c r="N2927">
        <v>0</v>
      </c>
      <c r="O2927">
        <v>0</v>
      </c>
      <c r="P2927" t="e">
        <v>#DIV/0!</v>
      </c>
      <c r="R2927">
        <v>0</v>
      </c>
      <c r="S2927">
        <v>0</v>
      </c>
    </row>
    <row r="2928" spans="1:19">
      <c r="A2928">
        <v>9</v>
      </c>
      <c r="B2928" t="s">
        <v>647</v>
      </c>
      <c r="C2928" t="s">
        <v>153</v>
      </c>
      <c r="D2928" t="s">
        <v>50</v>
      </c>
      <c r="E2928" t="s">
        <v>168</v>
      </c>
      <c r="F2928" t="s">
        <v>648</v>
      </c>
      <c r="G2928">
        <v>3</v>
      </c>
      <c r="H2928" t="s">
        <v>136</v>
      </c>
      <c r="I2928">
        <v>3</v>
      </c>
      <c r="J2928">
        <v>0</v>
      </c>
      <c r="K2928">
        <v>0</v>
      </c>
      <c r="L2928" s="1015">
        <v>0</v>
      </c>
      <c r="M2928" s="1015">
        <v>0</v>
      </c>
      <c r="N2928">
        <v>0</v>
      </c>
      <c r="O2928">
        <v>0</v>
      </c>
      <c r="P2928" t="e">
        <v>#DIV/0!</v>
      </c>
      <c r="R2928">
        <v>0</v>
      </c>
      <c r="S2928">
        <v>0</v>
      </c>
    </row>
    <row r="2929" spans="1:19">
      <c r="A2929">
        <v>10</v>
      </c>
      <c r="B2929" t="s">
        <v>649</v>
      </c>
      <c r="C2929" t="s">
        <v>153</v>
      </c>
      <c r="D2929" t="s">
        <v>50</v>
      </c>
      <c r="E2929" t="s">
        <v>650</v>
      </c>
      <c r="F2929" t="s">
        <v>651</v>
      </c>
      <c r="G2929">
        <v>3</v>
      </c>
      <c r="H2929" t="s">
        <v>136</v>
      </c>
      <c r="I2929">
        <v>1</v>
      </c>
      <c r="J2929">
        <v>0</v>
      </c>
      <c r="K2929">
        <v>0</v>
      </c>
      <c r="L2929" s="1015">
        <v>0</v>
      </c>
      <c r="M2929" s="1015">
        <v>0</v>
      </c>
      <c r="N2929">
        <v>0</v>
      </c>
      <c r="O2929">
        <v>0</v>
      </c>
      <c r="P2929" t="e">
        <v>#DIV/0!</v>
      </c>
      <c r="R2929">
        <v>0</v>
      </c>
      <c r="S2929">
        <v>0</v>
      </c>
    </row>
    <row r="2930" spans="1:19">
      <c r="A2930">
        <v>11</v>
      </c>
      <c r="B2930" t="s">
        <v>652</v>
      </c>
      <c r="C2930" t="s">
        <v>153</v>
      </c>
      <c r="D2930" t="s">
        <v>50</v>
      </c>
      <c r="E2930" t="s">
        <v>650</v>
      </c>
      <c r="F2930" t="s">
        <v>653</v>
      </c>
      <c r="G2930">
        <v>3</v>
      </c>
      <c r="H2930" t="s">
        <v>136</v>
      </c>
      <c r="I2930">
        <v>1</v>
      </c>
      <c r="J2930">
        <v>0</v>
      </c>
      <c r="K2930">
        <v>0</v>
      </c>
      <c r="L2930" s="1015">
        <v>0</v>
      </c>
      <c r="M2930" s="1015">
        <v>0</v>
      </c>
      <c r="N2930">
        <v>0</v>
      </c>
      <c r="O2930">
        <v>0</v>
      </c>
      <c r="P2930" t="e">
        <v>#DIV/0!</v>
      </c>
      <c r="R2930">
        <v>0</v>
      </c>
      <c r="S2930">
        <v>0</v>
      </c>
    </row>
    <row r="2931" spans="1:19">
      <c r="A2931">
        <v>12</v>
      </c>
      <c r="B2931" t="s">
        <v>654</v>
      </c>
      <c r="C2931" t="s">
        <v>153</v>
      </c>
      <c r="D2931" t="s">
        <v>50</v>
      </c>
      <c r="E2931" t="s">
        <v>655</v>
      </c>
      <c r="F2931" t="s">
        <v>656</v>
      </c>
      <c r="G2931">
        <v>3</v>
      </c>
      <c r="H2931" t="s">
        <v>136</v>
      </c>
      <c r="I2931">
        <v>1</v>
      </c>
      <c r="J2931">
        <v>0</v>
      </c>
      <c r="K2931">
        <v>0</v>
      </c>
      <c r="L2931" s="1015">
        <v>0</v>
      </c>
      <c r="M2931" s="1015">
        <v>0</v>
      </c>
      <c r="N2931">
        <v>0</v>
      </c>
      <c r="O2931">
        <v>0</v>
      </c>
      <c r="P2931" t="e">
        <v>#DIV/0!</v>
      </c>
      <c r="R2931">
        <v>0</v>
      </c>
      <c r="S2931">
        <v>0</v>
      </c>
    </row>
    <row r="2932" spans="1:19">
      <c r="A2932">
        <v>13</v>
      </c>
      <c r="B2932" t="s">
        <v>657</v>
      </c>
      <c r="C2932" t="s">
        <v>153</v>
      </c>
      <c r="D2932" t="s">
        <v>50</v>
      </c>
      <c r="E2932" t="s">
        <v>655</v>
      </c>
      <c r="F2932" t="s">
        <v>658</v>
      </c>
      <c r="G2932">
        <v>3</v>
      </c>
      <c r="H2932" t="s">
        <v>136</v>
      </c>
      <c r="I2932">
        <v>8</v>
      </c>
      <c r="J2932">
        <v>2</v>
      </c>
      <c r="K2932">
        <v>2</v>
      </c>
      <c r="L2932" s="1015">
        <v>0.25</v>
      </c>
      <c r="M2932" s="1015">
        <v>0.25</v>
      </c>
      <c r="N2932">
        <v>1</v>
      </c>
      <c r="O2932">
        <v>1</v>
      </c>
      <c r="P2932">
        <v>1</v>
      </c>
      <c r="R2932">
        <v>0</v>
      </c>
      <c r="S2932">
        <v>0</v>
      </c>
    </row>
    <row r="2933" spans="1:19">
      <c r="A2933">
        <v>14</v>
      </c>
      <c r="B2933" t="s">
        <v>659</v>
      </c>
      <c r="C2933" t="s">
        <v>153</v>
      </c>
      <c r="D2933" t="s">
        <v>50</v>
      </c>
      <c r="E2933" t="s">
        <v>537</v>
      </c>
      <c r="F2933" t="s">
        <v>660</v>
      </c>
      <c r="G2933">
        <v>3</v>
      </c>
      <c r="H2933" t="s">
        <v>136</v>
      </c>
      <c r="I2933">
        <v>4</v>
      </c>
      <c r="J2933">
        <v>0</v>
      </c>
      <c r="K2933">
        <v>0</v>
      </c>
      <c r="L2933" s="1015">
        <v>0</v>
      </c>
      <c r="M2933" s="1015">
        <v>0</v>
      </c>
      <c r="N2933">
        <v>0</v>
      </c>
      <c r="O2933">
        <v>0</v>
      </c>
      <c r="P2933" t="e">
        <v>#DIV/0!</v>
      </c>
      <c r="R2933">
        <v>0</v>
      </c>
      <c r="S2933">
        <v>0</v>
      </c>
    </row>
    <row r="2934" spans="1:19">
      <c r="A2934">
        <v>15</v>
      </c>
      <c r="B2934" t="s">
        <v>661</v>
      </c>
      <c r="C2934" t="s">
        <v>153</v>
      </c>
      <c r="D2934" t="s">
        <v>50</v>
      </c>
      <c r="E2934" t="s">
        <v>662</v>
      </c>
      <c r="F2934" t="s">
        <v>663</v>
      </c>
      <c r="G2934">
        <v>3</v>
      </c>
      <c r="H2934" t="s">
        <v>136</v>
      </c>
      <c r="I2934">
        <v>2</v>
      </c>
      <c r="J2934">
        <v>1</v>
      </c>
      <c r="K2934">
        <v>0</v>
      </c>
      <c r="L2934" s="1015">
        <v>0.5</v>
      </c>
      <c r="M2934" s="1015">
        <v>0</v>
      </c>
      <c r="N2934">
        <v>1</v>
      </c>
      <c r="O2934">
        <v>0</v>
      </c>
      <c r="P2934">
        <v>0</v>
      </c>
      <c r="R2934">
        <v>-1</v>
      </c>
      <c r="S2934">
        <v>-1</v>
      </c>
    </row>
    <row r="2935" spans="1:19">
      <c r="A2935">
        <v>16</v>
      </c>
      <c r="B2935" t="s">
        <v>664</v>
      </c>
      <c r="C2935" t="s">
        <v>153</v>
      </c>
      <c r="D2935" t="s">
        <v>50</v>
      </c>
      <c r="E2935" t="s">
        <v>537</v>
      </c>
      <c r="F2935" t="s">
        <v>665</v>
      </c>
      <c r="G2935">
        <v>3</v>
      </c>
      <c r="H2935" t="s">
        <v>136</v>
      </c>
      <c r="I2935">
        <v>1</v>
      </c>
      <c r="J2935">
        <v>0</v>
      </c>
      <c r="K2935">
        <v>0</v>
      </c>
      <c r="L2935" s="1015">
        <v>0</v>
      </c>
      <c r="M2935" s="1015">
        <v>0</v>
      </c>
      <c r="N2935">
        <v>0</v>
      </c>
      <c r="O2935">
        <v>0</v>
      </c>
      <c r="P2935" t="e">
        <v>#DIV/0!</v>
      </c>
      <c r="R2935">
        <v>0</v>
      </c>
      <c r="S2935">
        <v>0</v>
      </c>
    </row>
    <row r="2936" spans="1:19">
      <c r="A2936">
        <v>17</v>
      </c>
      <c r="B2936" t="s">
        <v>666</v>
      </c>
      <c r="C2936" t="s">
        <v>153</v>
      </c>
      <c r="D2936" t="s">
        <v>50</v>
      </c>
      <c r="E2936" t="s">
        <v>655</v>
      </c>
      <c r="F2936" t="s">
        <v>667</v>
      </c>
      <c r="G2936">
        <v>3</v>
      </c>
      <c r="H2936" t="s">
        <v>136</v>
      </c>
      <c r="I2936">
        <v>1</v>
      </c>
      <c r="J2936">
        <v>0</v>
      </c>
      <c r="K2936">
        <v>0</v>
      </c>
      <c r="L2936" s="1015">
        <v>0</v>
      </c>
      <c r="M2936" s="1015">
        <v>0</v>
      </c>
      <c r="N2936">
        <v>0</v>
      </c>
      <c r="O2936">
        <v>0</v>
      </c>
      <c r="P2936" t="e">
        <v>#DIV/0!</v>
      </c>
      <c r="R2936">
        <v>0</v>
      </c>
      <c r="S2936">
        <v>0</v>
      </c>
    </row>
    <row r="2937" spans="1:19">
      <c r="A2937">
        <v>18</v>
      </c>
      <c r="B2937" t="s">
        <v>668</v>
      </c>
      <c r="C2937" t="s">
        <v>153</v>
      </c>
      <c r="D2937" t="s">
        <v>50</v>
      </c>
      <c r="E2937" t="s">
        <v>537</v>
      </c>
      <c r="F2937" t="s">
        <v>669</v>
      </c>
      <c r="G2937">
        <v>3</v>
      </c>
      <c r="H2937" t="s">
        <v>136</v>
      </c>
      <c r="I2937">
        <v>2</v>
      </c>
      <c r="J2937">
        <v>1</v>
      </c>
      <c r="K2937">
        <v>1</v>
      </c>
      <c r="L2937" s="1015">
        <v>0.5</v>
      </c>
      <c r="M2937" s="1015">
        <v>0.5</v>
      </c>
      <c r="N2937">
        <v>0</v>
      </c>
      <c r="O2937">
        <v>0</v>
      </c>
      <c r="P2937" t="e">
        <v>#DIV/0!</v>
      </c>
      <c r="R2937">
        <v>0</v>
      </c>
      <c r="S2937">
        <v>0</v>
      </c>
    </row>
    <row r="2938" spans="1:19">
      <c r="A2938">
        <v>19</v>
      </c>
      <c r="B2938" t="s">
        <v>670</v>
      </c>
      <c r="C2938" t="s">
        <v>153</v>
      </c>
      <c r="D2938" t="s">
        <v>50</v>
      </c>
      <c r="E2938" t="s">
        <v>655</v>
      </c>
      <c r="F2938" t="s">
        <v>671</v>
      </c>
      <c r="G2938">
        <v>3</v>
      </c>
      <c r="H2938" t="s">
        <v>136</v>
      </c>
      <c r="I2938">
        <v>1</v>
      </c>
      <c r="J2938">
        <v>0</v>
      </c>
      <c r="K2938">
        <v>0</v>
      </c>
      <c r="L2938" s="1015">
        <v>0</v>
      </c>
      <c r="M2938" s="1015">
        <v>0</v>
      </c>
      <c r="N2938">
        <v>0</v>
      </c>
      <c r="O2938">
        <v>0</v>
      </c>
      <c r="P2938" t="e">
        <v>#DIV/0!</v>
      </c>
      <c r="R2938">
        <v>0</v>
      </c>
      <c r="S2938">
        <v>0</v>
      </c>
    </row>
    <row r="2939" spans="1:19">
      <c r="A2939">
        <v>20</v>
      </c>
      <c r="B2939" t="s">
        <v>672</v>
      </c>
      <c r="C2939" t="s">
        <v>153</v>
      </c>
      <c r="D2939" t="s">
        <v>50</v>
      </c>
      <c r="E2939" t="s">
        <v>168</v>
      </c>
      <c r="F2939" t="s">
        <v>673</v>
      </c>
      <c r="G2939">
        <v>3</v>
      </c>
      <c r="H2939" t="s">
        <v>136</v>
      </c>
      <c r="I2939">
        <v>12</v>
      </c>
      <c r="J2939">
        <v>3</v>
      </c>
      <c r="K2939">
        <v>3</v>
      </c>
      <c r="L2939" s="1015">
        <v>0.25</v>
      </c>
      <c r="M2939" s="1015">
        <v>0.25</v>
      </c>
      <c r="N2939">
        <v>1</v>
      </c>
      <c r="O2939">
        <v>1</v>
      </c>
      <c r="P2939">
        <v>1</v>
      </c>
      <c r="R2939">
        <v>0</v>
      </c>
      <c r="S2939">
        <v>0</v>
      </c>
    </row>
    <row r="2940" spans="1:19">
      <c r="A2940">
        <v>21</v>
      </c>
      <c r="B2940" t="s">
        <v>674</v>
      </c>
      <c r="C2940" t="s">
        <v>153</v>
      </c>
      <c r="D2940" t="s">
        <v>50</v>
      </c>
      <c r="E2940" t="s">
        <v>168</v>
      </c>
      <c r="F2940" t="s">
        <v>675</v>
      </c>
      <c r="G2940">
        <v>3</v>
      </c>
      <c r="H2940" t="s">
        <v>136</v>
      </c>
      <c r="I2940">
        <v>3</v>
      </c>
      <c r="J2940">
        <v>0</v>
      </c>
      <c r="K2940">
        <v>0</v>
      </c>
      <c r="L2940" s="1015">
        <v>0</v>
      </c>
      <c r="M2940" s="1015">
        <v>0</v>
      </c>
      <c r="N2940">
        <v>0</v>
      </c>
      <c r="O2940">
        <v>0</v>
      </c>
      <c r="P2940" t="e">
        <v>#DIV/0!</v>
      </c>
      <c r="R2940">
        <v>0</v>
      </c>
      <c r="S2940">
        <v>0</v>
      </c>
    </row>
    <row r="2941" spans="1:19">
      <c r="A2941">
        <v>22</v>
      </c>
      <c r="B2941" t="s">
        <v>676</v>
      </c>
      <c r="C2941" t="s">
        <v>153</v>
      </c>
      <c r="D2941" t="s">
        <v>50</v>
      </c>
      <c r="E2941" t="s">
        <v>677</v>
      </c>
      <c r="F2941" t="s">
        <v>678</v>
      </c>
      <c r="G2941">
        <v>3</v>
      </c>
      <c r="H2941" t="s">
        <v>136</v>
      </c>
      <c r="I2941">
        <v>1</v>
      </c>
      <c r="J2941">
        <v>1</v>
      </c>
      <c r="K2941">
        <v>1</v>
      </c>
      <c r="L2941" s="1015">
        <v>1</v>
      </c>
      <c r="M2941" s="1015">
        <v>1</v>
      </c>
      <c r="N2941">
        <v>0</v>
      </c>
      <c r="O2941">
        <v>0</v>
      </c>
      <c r="P2941" t="e">
        <v>#DIV/0!</v>
      </c>
      <c r="R2941">
        <v>0</v>
      </c>
      <c r="S2941">
        <v>0</v>
      </c>
    </row>
    <row r="2942" spans="1:19">
      <c r="A2942">
        <v>23</v>
      </c>
      <c r="B2942" t="s">
        <v>679</v>
      </c>
      <c r="C2942" t="s">
        <v>153</v>
      </c>
      <c r="D2942" t="s">
        <v>50</v>
      </c>
      <c r="E2942" t="s">
        <v>680</v>
      </c>
      <c r="F2942" t="s">
        <v>681</v>
      </c>
      <c r="G2942">
        <v>3</v>
      </c>
      <c r="H2942" t="s">
        <v>136</v>
      </c>
      <c r="I2942">
        <v>2</v>
      </c>
      <c r="J2942">
        <v>1</v>
      </c>
      <c r="K2942">
        <v>1</v>
      </c>
      <c r="L2942" s="1015">
        <v>0.5</v>
      </c>
      <c r="M2942" s="1015">
        <v>0.5</v>
      </c>
      <c r="N2942">
        <v>1</v>
      </c>
      <c r="O2942">
        <v>1</v>
      </c>
      <c r="P2942">
        <v>1</v>
      </c>
      <c r="R2942">
        <v>0</v>
      </c>
      <c r="S2942">
        <v>0</v>
      </c>
    </row>
    <row r="2943" spans="1:19">
      <c r="A2943">
        <v>24</v>
      </c>
      <c r="B2943" t="s">
        <v>682</v>
      </c>
      <c r="C2943" t="s">
        <v>153</v>
      </c>
      <c r="D2943" t="s">
        <v>50</v>
      </c>
      <c r="E2943" t="s">
        <v>537</v>
      </c>
      <c r="F2943" t="s">
        <v>683</v>
      </c>
      <c r="G2943">
        <v>3</v>
      </c>
      <c r="H2943" t="s">
        <v>136</v>
      </c>
      <c r="I2943">
        <v>2</v>
      </c>
      <c r="J2943">
        <v>0</v>
      </c>
      <c r="K2943">
        <v>0</v>
      </c>
      <c r="L2943" s="1015">
        <v>0</v>
      </c>
      <c r="M2943" s="1015">
        <v>0</v>
      </c>
      <c r="N2943">
        <v>0</v>
      </c>
      <c r="O2943">
        <v>0</v>
      </c>
      <c r="P2943" t="e">
        <v>#DIV/0!</v>
      </c>
      <c r="R2943">
        <v>0</v>
      </c>
      <c r="S2943">
        <v>0</v>
      </c>
    </row>
    <row r="2944" spans="1:19">
      <c r="A2944">
        <v>25</v>
      </c>
      <c r="B2944" t="s">
        <v>684</v>
      </c>
      <c r="C2944" t="s">
        <v>153</v>
      </c>
      <c r="D2944" t="s">
        <v>50</v>
      </c>
      <c r="E2944" t="s">
        <v>677</v>
      </c>
      <c r="F2944" t="s">
        <v>685</v>
      </c>
      <c r="G2944">
        <v>3</v>
      </c>
      <c r="H2944" t="s">
        <v>136</v>
      </c>
      <c r="I2944">
        <v>2</v>
      </c>
      <c r="J2944">
        <v>0</v>
      </c>
      <c r="K2944">
        <v>0</v>
      </c>
      <c r="L2944" s="1015">
        <v>0</v>
      </c>
      <c r="M2944" s="1015">
        <v>0</v>
      </c>
      <c r="N2944">
        <v>0</v>
      </c>
      <c r="O2944">
        <v>0</v>
      </c>
      <c r="P2944" t="e">
        <v>#DIV/0!</v>
      </c>
      <c r="R2944">
        <v>0</v>
      </c>
      <c r="S2944">
        <v>0</v>
      </c>
    </row>
    <row r="2945" spans="1:19">
      <c r="A2945">
        <v>1</v>
      </c>
      <c r="B2945" t="s">
        <v>627</v>
      </c>
      <c r="C2945" t="s">
        <v>153</v>
      </c>
      <c r="D2945" t="s">
        <v>50</v>
      </c>
      <c r="E2945" t="s">
        <v>537</v>
      </c>
      <c r="F2945" t="s">
        <v>628</v>
      </c>
      <c r="G2945">
        <v>4</v>
      </c>
      <c r="H2945" t="s">
        <v>137</v>
      </c>
      <c r="I2945">
        <v>2</v>
      </c>
      <c r="J2945">
        <v>0</v>
      </c>
      <c r="L2945" s="1015">
        <v>0</v>
      </c>
      <c r="N2945">
        <v>0</v>
      </c>
      <c r="O2945">
        <v>0</v>
      </c>
      <c r="P2945" t="e">
        <v>#DIV/0!</v>
      </c>
      <c r="R2945">
        <v>0</v>
      </c>
      <c r="S2945">
        <v>0</v>
      </c>
    </row>
    <row r="2946" spans="1:19">
      <c r="A2946">
        <v>2</v>
      </c>
      <c r="B2946" t="s">
        <v>629</v>
      </c>
      <c r="C2946" t="s">
        <v>153</v>
      </c>
      <c r="D2946" t="s">
        <v>50</v>
      </c>
      <c r="E2946" t="s">
        <v>630</v>
      </c>
      <c r="F2946" t="s">
        <v>631</v>
      </c>
      <c r="G2946">
        <v>4</v>
      </c>
      <c r="H2946" t="s">
        <v>137</v>
      </c>
      <c r="I2946">
        <v>1</v>
      </c>
      <c r="J2946">
        <v>0</v>
      </c>
      <c r="L2946" s="1015">
        <v>0</v>
      </c>
      <c r="N2946">
        <v>0</v>
      </c>
      <c r="O2946">
        <v>0</v>
      </c>
      <c r="P2946" t="e">
        <v>#DIV/0!</v>
      </c>
      <c r="R2946">
        <v>0</v>
      </c>
      <c r="S2946">
        <v>0</v>
      </c>
    </row>
    <row r="2947" spans="1:19">
      <c r="A2947">
        <v>3</v>
      </c>
      <c r="B2947" t="s">
        <v>632</v>
      </c>
      <c r="C2947" t="s">
        <v>153</v>
      </c>
      <c r="D2947" t="s">
        <v>50</v>
      </c>
      <c r="E2947" t="s">
        <v>633</v>
      </c>
      <c r="F2947" t="s">
        <v>634</v>
      </c>
      <c r="G2947">
        <v>4</v>
      </c>
      <c r="H2947" t="s">
        <v>137</v>
      </c>
      <c r="I2947">
        <v>1</v>
      </c>
      <c r="J2947">
        <v>0</v>
      </c>
      <c r="L2947" s="1015">
        <v>0</v>
      </c>
      <c r="N2947">
        <v>0</v>
      </c>
      <c r="O2947">
        <v>0</v>
      </c>
      <c r="P2947" t="e">
        <v>#DIV/0!</v>
      </c>
      <c r="R2947">
        <v>0</v>
      </c>
      <c r="S2947">
        <v>0</v>
      </c>
    </row>
    <row r="2948" spans="1:19">
      <c r="A2948">
        <v>4</v>
      </c>
      <c r="B2948" t="s">
        <v>635</v>
      </c>
      <c r="C2948" t="s">
        <v>153</v>
      </c>
      <c r="D2948" t="s">
        <v>50</v>
      </c>
      <c r="E2948" t="s">
        <v>537</v>
      </c>
      <c r="F2948" t="s">
        <v>636</v>
      </c>
      <c r="G2948">
        <v>4</v>
      </c>
      <c r="H2948" t="s">
        <v>137</v>
      </c>
      <c r="I2948">
        <v>5</v>
      </c>
      <c r="J2948">
        <v>0</v>
      </c>
      <c r="L2948" s="1015">
        <v>0</v>
      </c>
      <c r="N2948">
        <v>0</v>
      </c>
      <c r="O2948">
        <v>0</v>
      </c>
      <c r="P2948" t="e">
        <v>#DIV/0!</v>
      </c>
      <c r="R2948">
        <v>0</v>
      </c>
      <c r="S2948">
        <v>0</v>
      </c>
    </row>
    <row r="2949" spans="1:19">
      <c r="A2949">
        <v>5</v>
      </c>
      <c r="B2949" t="s">
        <v>637</v>
      </c>
      <c r="C2949" t="s">
        <v>153</v>
      </c>
      <c r="D2949" t="s">
        <v>50</v>
      </c>
      <c r="E2949" t="s">
        <v>537</v>
      </c>
      <c r="F2949" t="s">
        <v>638</v>
      </c>
      <c r="G2949">
        <v>4</v>
      </c>
      <c r="H2949" t="s">
        <v>137</v>
      </c>
      <c r="I2949">
        <v>2</v>
      </c>
      <c r="J2949">
        <v>0</v>
      </c>
      <c r="L2949" s="1015">
        <v>0</v>
      </c>
      <c r="N2949">
        <v>0</v>
      </c>
      <c r="O2949">
        <v>0</v>
      </c>
      <c r="P2949" t="e">
        <v>#DIV/0!</v>
      </c>
      <c r="R2949">
        <v>0</v>
      </c>
      <c r="S2949">
        <v>0</v>
      </c>
    </row>
    <row r="2950" spans="1:19">
      <c r="A2950">
        <v>6</v>
      </c>
      <c r="B2950" t="s">
        <v>639</v>
      </c>
      <c r="C2950" t="s">
        <v>153</v>
      </c>
      <c r="D2950" t="s">
        <v>50</v>
      </c>
      <c r="E2950" t="s">
        <v>640</v>
      </c>
      <c r="F2950" t="s">
        <v>641</v>
      </c>
      <c r="G2950">
        <v>4</v>
      </c>
      <c r="H2950" t="s">
        <v>137</v>
      </c>
      <c r="I2950">
        <v>4</v>
      </c>
      <c r="J2950">
        <v>2</v>
      </c>
      <c r="L2950" s="1015">
        <v>0.5</v>
      </c>
      <c r="N2950">
        <v>1</v>
      </c>
      <c r="O2950">
        <v>0</v>
      </c>
      <c r="P2950">
        <v>0</v>
      </c>
      <c r="R2950">
        <v>-1</v>
      </c>
      <c r="S2950">
        <v>-1</v>
      </c>
    </row>
    <row r="2951" spans="1:19">
      <c r="A2951">
        <v>7</v>
      </c>
      <c r="B2951" t="s">
        <v>642</v>
      </c>
      <c r="C2951" t="s">
        <v>153</v>
      </c>
      <c r="D2951" t="s">
        <v>50</v>
      </c>
      <c r="E2951" t="s">
        <v>643</v>
      </c>
      <c r="F2951" t="s">
        <v>644</v>
      </c>
      <c r="G2951">
        <v>4</v>
      </c>
      <c r="H2951" t="s">
        <v>137</v>
      </c>
      <c r="I2951">
        <v>2</v>
      </c>
      <c r="J2951">
        <v>0</v>
      </c>
      <c r="L2951" s="1015">
        <v>0</v>
      </c>
      <c r="N2951">
        <v>0</v>
      </c>
      <c r="O2951">
        <v>0</v>
      </c>
      <c r="P2951" t="e">
        <v>#DIV/0!</v>
      </c>
      <c r="R2951">
        <v>0</v>
      </c>
      <c r="S2951">
        <v>0</v>
      </c>
    </row>
    <row r="2952" spans="1:19">
      <c r="A2952">
        <v>8</v>
      </c>
      <c r="B2952" t="s">
        <v>645</v>
      </c>
      <c r="C2952" t="s">
        <v>153</v>
      </c>
      <c r="D2952" t="s">
        <v>50</v>
      </c>
      <c r="E2952" t="s">
        <v>633</v>
      </c>
      <c r="F2952" t="s">
        <v>646</v>
      </c>
      <c r="G2952">
        <v>4</v>
      </c>
      <c r="H2952" t="s">
        <v>137</v>
      </c>
      <c r="I2952">
        <v>2</v>
      </c>
      <c r="J2952">
        <v>0</v>
      </c>
      <c r="L2952" s="1015">
        <v>0</v>
      </c>
      <c r="N2952">
        <v>0</v>
      </c>
      <c r="O2952">
        <v>0</v>
      </c>
      <c r="P2952" t="e">
        <v>#DIV/0!</v>
      </c>
      <c r="R2952">
        <v>0</v>
      </c>
      <c r="S2952">
        <v>0</v>
      </c>
    </row>
    <row r="2953" spans="1:19">
      <c r="A2953">
        <v>9</v>
      </c>
      <c r="B2953" t="s">
        <v>647</v>
      </c>
      <c r="C2953" t="s">
        <v>153</v>
      </c>
      <c r="D2953" t="s">
        <v>50</v>
      </c>
      <c r="E2953" t="s">
        <v>168</v>
      </c>
      <c r="F2953" t="s">
        <v>648</v>
      </c>
      <c r="G2953">
        <v>4</v>
      </c>
      <c r="H2953" t="s">
        <v>137</v>
      </c>
      <c r="I2953">
        <v>3</v>
      </c>
      <c r="J2953">
        <v>0</v>
      </c>
      <c r="L2953" s="1015">
        <v>0</v>
      </c>
      <c r="N2953">
        <v>0</v>
      </c>
      <c r="O2953">
        <v>0</v>
      </c>
      <c r="P2953" t="e">
        <v>#DIV/0!</v>
      </c>
      <c r="R2953">
        <v>0</v>
      </c>
      <c r="S2953">
        <v>0</v>
      </c>
    </row>
    <row r="2954" spans="1:19">
      <c r="A2954">
        <v>10</v>
      </c>
      <c r="B2954" t="s">
        <v>649</v>
      </c>
      <c r="C2954" t="s">
        <v>153</v>
      </c>
      <c r="D2954" t="s">
        <v>50</v>
      </c>
      <c r="E2954" t="s">
        <v>650</v>
      </c>
      <c r="F2954" t="s">
        <v>651</v>
      </c>
      <c r="G2954">
        <v>4</v>
      </c>
      <c r="H2954" t="s">
        <v>137</v>
      </c>
      <c r="I2954">
        <v>1</v>
      </c>
      <c r="J2954">
        <v>0</v>
      </c>
      <c r="L2954" s="1015">
        <v>0</v>
      </c>
      <c r="N2954">
        <v>0</v>
      </c>
      <c r="O2954">
        <v>0</v>
      </c>
      <c r="P2954" t="e">
        <v>#DIV/0!</v>
      </c>
      <c r="R2954">
        <v>0</v>
      </c>
      <c r="S2954">
        <v>0</v>
      </c>
    </row>
    <row r="2955" spans="1:19">
      <c r="A2955">
        <v>11</v>
      </c>
      <c r="B2955" t="s">
        <v>652</v>
      </c>
      <c r="C2955" t="s">
        <v>153</v>
      </c>
      <c r="D2955" t="s">
        <v>50</v>
      </c>
      <c r="E2955" t="s">
        <v>650</v>
      </c>
      <c r="F2955" t="s">
        <v>653</v>
      </c>
      <c r="G2955">
        <v>4</v>
      </c>
      <c r="H2955" t="s">
        <v>137</v>
      </c>
      <c r="I2955">
        <v>1</v>
      </c>
      <c r="J2955">
        <v>0</v>
      </c>
      <c r="L2955" s="1015">
        <v>0</v>
      </c>
      <c r="N2955">
        <v>0</v>
      </c>
      <c r="O2955">
        <v>0</v>
      </c>
      <c r="P2955" t="e">
        <v>#DIV/0!</v>
      </c>
      <c r="R2955">
        <v>0</v>
      </c>
      <c r="S2955">
        <v>0</v>
      </c>
    </row>
    <row r="2956" spans="1:19">
      <c r="A2956">
        <v>12</v>
      </c>
      <c r="B2956" t="s">
        <v>654</v>
      </c>
      <c r="C2956" t="s">
        <v>153</v>
      </c>
      <c r="D2956" t="s">
        <v>50</v>
      </c>
      <c r="E2956" t="s">
        <v>655</v>
      </c>
      <c r="F2956" t="s">
        <v>656</v>
      </c>
      <c r="G2956">
        <v>4</v>
      </c>
      <c r="H2956" t="s">
        <v>137</v>
      </c>
      <c r="I2956">
        <v>1</v>
      </c>
      <c r="J2956">
        <v>0</v>
      </c>
      <c r="L2956" s="1015">
        <v>0</v>
      </c>
      <c r="N2956">
        <v>0</v>
      </c>
      <c r="O2956">
        <v>0</v>
      </c>
      <c r="P2956" t="e">
        <v>#DIV/0!</v>
      </c>
      <c r="R2956">
        <v>0</v>
      </c>
      <c r="S2956">
        <v>0</v>
      </c>
    </row>
    <row r="2957" spans="1:19">
      <c r="A2957">
        <v>13</v>
      </c>
      <c r="B2957" t="s">
        <v>657</v>
      </c>
      <c r="C2957" t="s">
        <v>153</v>
      </c>
      <c r="D2957" t="s">
        <v>50</v>
      </c>
      <c r="E2957" t="s">
        <v>655</v>
      </c>
      <c r="F2957" t="s">
        <v>658</v>
      </c>
      <c r="G2957">
        <v>4</v>
      </c>
      <c r="H2957" t="s">
        <v>137</v>
      </c>
      <c r="I2957">
        <v>8</v>
      </c>
      <c r="J2957">
        <v>3</v>
      </c>
      <c r="L2957" s="1015">
        <v>0.375</v>
      </c>
      <c r="N2957">
        <v>1</v>
      </c>
      <c r="O2957">
        <v>0</v>
      </c>
      <c r="P2957">
        <v>0</v>
      </c>
      <c r="R2957">
        <v>-1</v>
      </c>
      <c r="S2957">
        <v>-1</v>
      </c>
    </row>
    <row r="2958" spans="1:19">
      <c r="A2958">
        <v>14</v>
      </c>
      <c r="B2958" t="s">
        <v>659</v>
      </c>
      <c r="C2958" t="s">
        <v>153</v>
      </c>
      <c r="D2958" t="s">
        <v>50</v>
      </c>
      <c r="E2958" t="s">
        <v>537</v>
      </c>
      <c r="F2958" t="s">
        <v>660</v>
      </c>
      <c r="G2958">
        <v>4</v>
      </c>
      <c r="H2958" t="s">
        <v>137</v>
      </c>
      <c r="I2958">
        <v>4</v>
      </c>
      <c r="J2958">
        <v>1</v>
      </c>
      <c r="L2958" s="1015">
        <v>0.25</v>
      </c>
      <c r="N2958">
        <v>1</v>
      </c>
      <c r="O2958">
        <v>0</v>
      </c>
      <c r="P2958">
        <v>0</v>
      </c>
      <c r="R2958">
        <v>-1</v>
      </c>
      <c r="S2958">
        <v>-1</v>
      </c>
    </row>
    <row r="2959" spans="1:19">
      <c r="A2959">
        <v>15</v>
      </c>
      <c r="B2959" t="s">
        <v>661</v>
      </c>
      <c r="C2959" t="s">
        <v>153</v>
      </c>
      <c r="D2959" t="s">
        <v>50</v>
      </c>
      <c r="E2959" t="s">
        <v>662</v>
      </c>
      <c r="F2959" t="s">
        <v>663</v>
      </c>
      <c r="G2959">
        <v>4</v>
      </c>
      <c r="H2959" t="s">
        <v>137</v>
      </c>
      <c r="I2959">
        <v>2</v>
      </c>
      <c r="J2959">
        <v>1</v>
      </c>
      <c r="L2959" s="1015">
        <v>0.5</v>
      </c>
      <c r="N2959">
        <v>0</v>
      </c>
      <c r="O2959">
        <v>0</v>
      </c>
      <c r="P2959" t="e">
        <v>#DIV/0!</v>
      </c>
      <c r="R2959">
        <v>-1</v>
      </c>
      <c r="S2959">
        <v>0</v>
      </c>
    </row>
    <row r="2960" spans="1:19">
      <c r="A2960">
        <v>16</v>
      </c>
      <c r="B2960" t="s">
        <v>664</v>
      </c>
      <c r="C2960" t="s">
        <v>153</v>
      </c>
      <c r="D2960" t="s">
        <v>50</v>
      </c>
      <c r="E2960" t="s">
        <v>537</v>
      </c>
      <c r="F2960" t="s">
        <v>665</v>
      </c>
      <c r="G2960">
        <v>4</v>
      </c>
      <c r="H2960" t="s">
        <v>137</v>
      </c>
      <c r="I2960">
        <v>1</v>
      </c>
      <c r="J2960">
        <v>0</v>
      </c>
      <c r="L2960" s="1015">
        <v>0</v>
      </c>
      <c r="N2960">
        <v>0</v>
      </c>
      <c r="O2960">
        <v>0</v>
      </c>
      <c r="P2960" t="e">
        <v>#DIV/0!</v>
      </c>
      <c r="R2960">
        <v>0</v>
      </c>
      <c r="S2960">
        <v>0</v>
      </c>
    </row>
    <row r="2961" spans="1:19">
      <c r="A2961">
        <v>17</v>
      </c>
      <c r="B2961" t="s">
        <v>666</v>
      </c>
      <c r="C2961" t="s">
        <v>153</v>
      </c>
      <c r="D2961" t="s">
        <v>50</v>
      </c>
      <c r="E2961" t="s">
        <v>655</v>
      </c>
      <c r="F2961" t="s">
        <v>667</v>
      </c>
      <c r="G2961">
        <v>4</v>
      </c>
      <c r="H2961" t="s">
        <v>137</v>
      </c>
      <c r="I2961">
        <v>1</v>
      </c>
      <c r="J2961">
        <v>0</v>
      </c>
      <c r="L2961" s="1015">
        <v>0</v>
      </c>
      <c r="N2961">
        <v>0</v>
      </c>
      <c r="O2961">
        <v>0</v>
      </c>
      <c r="P2961" t="e">
        <v>#DIV/0!</v>
      </c>
      <c r="R2961">
        <v>0</v>
      </c>
      <c r="S2961">
        <v>0</v>
      </c>
    </row>
    <row r="2962" spans="1:19">
      <c r="A2962">
        <v>18</v>
      </c>
      <c r="B2962" t="s">
        <v>668</v>
      </c>
      <c r="C2962" t="s">
        <v>153</v>
      </c>
      <c r="D2962" t="s">
        <v>50</v>
      </c>
      <c r="E2962" t="s">
        <v>537</v>
      </c>
      <c r="F2962" t="s">
        <v>669</v>
      </c>
      <c r="G2962">
        <v>4</v>
      </c>
      <c r="H2962" t="s">
        <v>137</v>
      </c>
      <c r="I2962">
        <v>2</v>
      </c>
      <c r="J2962">
        <v>1</v>
      </c>
      <c r="L2962" s="1015">
        <v>0.5</v>
      </c>
      <c r="N2962">
        <v>0</v>
      </c>
      <c r="O2962">
        <v>0</v>
      </c>
      <c r="P2962" t="e">
        <v>#DIV/0!</v>
      </c>
      <c r="R2962">
        <v>0</v>
      </c>
      <c r="S2962">
        <v>0</v>
      </c>
    </row>
    <row r="2963" spans="1:19">
      <c r="A2963">
        <v>19</v>
      </c>
      <c r="B2963" t="s">
        <v>670</v>
      </c>
      <c r="C2963" t="s">
        <v>153</v>
      </c>
      <c r="D2963" t="s">
        <v>50</v>
      </c>
      <c r="E2963" t="s">
        <v>655</v>
      </c>
      <c r="F2963" t="s">
        <v>671</v>
      </c>
      <c r="G2963">
        <v>4</v>
      </c>
      <c r="H2963" t="s">
        <v>137</v>
      </c>
      <c r="I2963">
        <v>1</v>
      </c>
      <c r="J2963">
        <v>0</v>
      </c>
      <c r="L2963" s="1015">
        <v>0</v>
      </c>
      <c r="N2963">
        <v>0</v>
      </c>
      <c r="O2963">
        <v>0</v>
      </c>
      <c r="P2963" t="e">
        <v>#DIV/0!</v>
      </c>
      <c r="R2963">
        <v>0</v>
      </c>
      <c r="S2963">
        <v>0</v>
      </c>
    </row>
    <row r="2964" spans="1:19">
      <c r="A2964">
        <v>20</v>
      </c>
      <c r="B2964" t="s">
        <v>672</v>
      </c>
      <c r="C2964" t="s">
        <v>153</v>
      </c>
      <c r="D2964" t="s">
        <v>50</v>
      </c>
      <c r="E2964" t="s">
        <v>168</v>
      </c>
      <c r="F2964" t="s">
        <v>673</v>
      </c>
      <c r="G2964">
        <v>4</v>
      </c>
      <c r="H2964" t="s">
        <v>137</v>
      </c>
      <c r="I2964">
        <v>12</v>
      </c>
      <c r="J2964">
        <v>4</v>
      </c>
      <c r="L2964" s="1015">
        <v>0.33333333333333331</v>
      </c>
      <c r="N2964">
        <v>1</v>
      </c>
      <c r="O2964">
        <v>0</v>
      </c>
      <c r="P2964">
        <v>0</v>
      </c>
      <c r="R2964">
        <v>-1</v>
      </c>
      <c r="S2964">
        <v>-1</v>
      </c>
    </row>
    <row r="2965" spans="1:19">
      <c r="A2965">
        <v>21</v>
      </c>
      <c r="B2965" t="s">
        <v>674</v>
      </c>
      <c r="C2965" t="s">
        <v>153</v>
      </c>
      <c r="D2965" t="s">
        <v>50</v>
      </c>
      <c r="E2965" t="s">
        <v>168</v>
      </c>
      <c r="F2965" t="s">
        <v>675</v>
      </c>
      <c r="G2965">
        <v>4</v>
      </c>
      <c r="H2965" t="s">
        <v>137</v>
      </c>
      <c r="I2965">
        <v>3</v>
      </c>
      <c r="J2965">
        <v>1</v>
      </c>
      <c r="L2965" s="1015">
        <v>0.33333333333333331</v>
      </c>
      <c r="N2965">
        <v>1</v>
      </c>
      <c r="O2965">
        <v>0</v>
      </c>
      <c r="P2965">
        <v>0</v>
      </c>
      <c r="R2965">
        <v>-1</v>
      </c>
      <c r="S2965">
        <v>-1</v>
      </c>
    </row>
    <row r="2966" spans="1:19">
      <c r="A2966">
        <v>22</v>
      </c>
      <c r="B2966" t="s">
        <v>676</v>
      </c>
      <c r="C2966" t="s">
        <v>153</v>
      </c>
      <c r="D2966" t="s">
        <v>50</v>
      </c>
      <c r="E2966" t="s">
        <v>677</v>
      </c>
      <c r="F2966" t="s">
        <v>678</v>
      </c>
      <c r="G2966">
        <v>4</v>
      </c>
      <c r="H2966" t="s">
        <v>137</v>
      </c>
      <c r="I2966">
        <v>1</v>
      </c>
      <c r="J2966">
        <v>1</v>
      </c>
      <c r="L2966" s="1015">
        <v>1</v>
      </c>
      <c r="N2966">
        <v>0</v>
      </c>
      <c r="O2966">
        <v>0</v>
      </c>
      <c r="P2966" t="e">
        <v>#DIV/0!</v>
      </c>
      <c r="R2966">
        <v>0</v>
      </c>
      <c r="S2966">
        <v>0</v>
      </c>
    </row>
    <row r="2967" spans="1:19">
      <c r="A2967">
        <v>23</v>
      </c>
      <c r="B2967" t="s">
        <v>679</v>
      </c>
      <c r="C2967" t="s">
        <v>153</v>
      </c>
      <c r="D2967" t="s">
        <v>50</v>
      </c>
      <c r="E2967" t="s">
        <v>680</v>
      </c>
      <c r="F2967" t="s">
        <v>681</v>
      </c>
      <c r="G2967">
        <v>4</v>
      </c>
      <c r="H2967" t="s">
        <v>137</v>
      </c>
      <c r="I2967">
        <v>2</v>
      </c>
      <c r="J2967">
        <v>1</v>
      </c>
      <c r="L2967" s="1015">
        <v>0.5</v>
      </c>
      <c r="N2967">
        <v>0</v>
      </c>
      <c r="O2967">
        <v>0</v>
      </c>
      <c r="P2967" t="e">
        <v>#DIV/0!</v>
      </c>
      <c r="R2967">
        <v>0</v>
      </c>
      <c r="S2967">
        <v>0</v>
      </c>
    </row>
    <row r="2968" spans="1:19">
      <c r="A2968">
        <v>24</v>
      </c>
      <c r="B2968" t="s">
        <v>682</v>
      </c>
      <c r="C2968" t="s">
        <v>153</v>
      </c>
      <c r="D2968" t="s">
        <v>50</v>
      </c>
      <c r="E2968" t="s">
        <v>537</v>
      </c>
      <c r="F2968" t="s">
        <v>683</v>
      </c>
      <c r="G2968">
        <v>4</v>
      </c>
      <c r="H2968" t="s">
        <v>137</v>
      </c>
      <c r="I2968">
        <v>2</v>
      </c>
      <c r="J2968">
        <v>0</v>
      </c>
      <c r="L2968" s="1015">
        <v>0</v>
      </c>
      <c r="N2968">
        <v>0</v>
      </c>
      <c r="O2968">
        <v>0</v>
      </c>
      <c r="P2968" t="e">
        <v>#DIV/0!</v>
      </c>
      <c r="R2968">
        <v>0</v>
      </c>
      <c r="S2968">
        <v>0</v>
      </c>
    </row>
    <row r="2969" spans="1:19">
      <c r="A2969">
        <v>25</v>
      </c>
      <c r="B2969" t="s">
        <v>684</v>
      </c>
      <c r="C2969" t="s">
        <v>153</v>
      </c>
      <c r="D2969" t="s">
        <v>50</v>
      </c>
      <c r="E2969" t="s">
        <v>677</v>
      </c>
      <c r="F2969" t="s">
        <v>685</v>
      </c>
      <c r="G2969">
        <v>4</v>
      </c>
      <c r="H2969" t="s">
        <v>137</v>
      </c>
      <c r="I2969">
        <v>2</v>
      </c>
      <c r="J2969">
        <v>0</v>
      </c>
      <c r="L2969" s="1015">
        <v>0</v>
      </c>
      <c r="N2969">
        <v>0</v>
      </c>
      <c r="O2969">
        <v>0</v>
      </c>
      <c r="P2969" t="e">
        <v>#DIV/0!</v>
      </c>
      <c r="R2969">
        <v>0</v>
      </c>
      <c r="S2969">
        <v>0</v>
      </c>
    </row>
    <row r="2970" spans="1:19">
      <c r="A2970">
        <v>1</v>
      </c>
      <c r="B2970" t="s">
        <v>627</v>
      </c>
      <c r="C2970" t="s">
        <v>153</v>
      </c>
      <c r="D2970" t="s">
        <v>50</v>
      </c>
      <c r="E2970" t="s">
        <v>537</v>
      </c>
      <c r="F2970" t="s">
        <v>628</v>
      </c>
      <c r="G2970">
        <v>5</v>
      </c>
      <c r="H2970" t="s">
        <v>138</v>
      </c>
      <c r="I2970">
        <v>2</v>
      </c>
      <c r="J2970">
        <v>0</v>
      </c>
      <c r="L2970" s="1015">
        <v>0</v>
      </c>
      <c r="N2970">
        <v>0</v>
      </c>
      <c r="O2970">
        <v>0</v>
      </c>
      <c r="P2970" t="e">
        <v>#DIV/0!</v>
      </c>
      <c r="R2970">
        <v>0</v>
      </c>
      <c r="S2970">
        <v>0</v>
      </c>
    </row>
    <row r="2971" spans="1:19">
      <c r="A2971">
        <v>2</v>
      </c>
      <c r="B2971" t="s">
        <v>629</v>
      </c>
      <c r="C2971" t="s">
        <v>153</v>
      </c>
      <c r="D2971" t="s">
        <v>50</v>
      </c>
      <c r="E2971" t="s">
        <v>630</v>
      </c>
      <c r="F2971" t="s">
        <v>631</v>
      </c>
      <c r="G2971">
        <v>5</v>
      </c>
      <c r="H2971" t="s">
        <v>138</v>
      </c>
      <c r="I2971">
        <v>1</v>
      </c>
      <c r="J2971">
        <v>0</v>
      </c>
      <c r="L2971" s="1015">
        <v>0</v>
      </c>
      <c r="N2971">
        <v>0</v>
      </c>
      <c r="O2971">
        <v>0</v>
      </c>
      <c r="P2971" t="e">
        <v>#DIV/0!</v>
      </c>
      <c r="R2971">
        <v>0</v>
      </c>
      <c r="S2971">
        <v>0</v>
      </c>
    </row>
    <row r="2972" spans="1:19">
      <c r="A2972">
        <v>3</v>
      </c>
      <c r="B2972" t="s">
        <v>632</v>
      </c>
      <c r="C2972" t="s">
        <v>153</v>
      </c>
      <c r="D2972" t="s">
        <v>50</v>
      </c>
      <c r="E2972" t="s">
        <v>633</v>
      </c>
      <c r="F2972" t="s">
        <v>634</v>
      </c>
      <c r="G2972">
        <v>5</v>
      </c>
      <c r="H2972" t="s">
        <v>138</v>
      </c>
      <c r="I2972">
        <v>1</v>
      </c>
      <c r="J2972">
        <v>0</v>
      </c>
      <c r="L2972" s="1015">
        <v>0</v>
      </c>
      <c r="N2972">
        <v>0</v>
      </c>
      <c r="O2972">
        <v>0</v>
      </c>
      <c r="P2972" t="e">
        <v>#DIV/0!</v>
      </c>
      <c r="R2972">
        <v>0</v>
      </c>
      <c r="S2972">
        <v>0</v>
      </c>
    </row>
    <row r="2973" spans="1:19">
      <c r="A2973">
        <v>4</v>
      </c>
      <c r="B2973" t="s">
        <v>635</v>
      </c>
      <c r="C2973" t="s">
        <v>153</v>
      </c>
      <c r="D2973" t="s">
        <v>50</v>
      </c>
      <c r="E2973" t="s">
        <v>537</v>
      </c>
      <c r="F2973" t="s">
        <v>636</v>
      </c>
      <c r="G2973">
        <v>5</v>
      </c>
      <c r="H2973" t="s">
        <v>138</v>
      </c>
      <c r="I2973">
        <v>5</v>
      </c>
      <c r="J2973">
        <v>2</v>
      </c>
      <c r="L2973" s="1015">
        <v>0.4</v>
      </c>
      <c r="N2973">
        <v>2</v>
      </c>
      <c r="O2973">
        <v>0</v>
      </c>
      <c r="P2973">
        <v>0</v>
      </c>
      <c r="R2973">
        <v>-2</v>
      </c>
      <c r="S2973">
        <v>-2</v>
      </c>
    </row>
    <row r="2974" spans="1:19">
      <c r="A2974">
        <v>5</v>
      </c>
      <c r="B2974" t="s">
        <v>637</v>
      </c>
      <c r="C2974" t="s">
        <v>153</v>
      </c>
      <c r="D2974" t="s">
        <v>50</v>
      </c>
      <c r="E2974" t="s">
        <v>537</v>
      </c>
      <c r="F2974" t="s">
        <v>638</v>
      </c>
      <c r="G2974">
        <v>5</v>
      </c>
      <c r="H2974" t="s">
        <v>138</v>
      </c>
      <c r="I2974">
        <v>2</v>
      </c>
      <c r="J2974">
        <v>0</v>
      </c>
      <c r="L2974" s="1015">
        <v>0</v>
      </c>
      <c r="N2974">
        <v>0</v>
      </c>
      <c r="O2974">
        <v>0</v>
      </c>
      <c r="P2974" t="e">
        <v>#DIV/0!</v>
      </c>
      <c r="R2974">
        <v>0</v>
      </c>
      <c r="S2974">
        <v>0</v>
      </c>
    </row>
    <row r="2975" spans="1:19">
      <c r="A2975">
        <v>6</v>
      </c>
      <c r="B2975" t="s">
        <v>639</v>
      </c>
      <c r="C2975" t="s">
        <v>153</v>
      </c>
      <c r="D2975" t="s">
        <v>50</v>
      </c>
      <c r="E2975" t="s">
        <v>640</v>
      </c>
      <c r="F2975" t="s">
        <v>641</v>
      </c>
      <c r="G2975">
        <v>5</v>
      </c>
      <c r="H2975" t="s">
        <v>138</v>
      </c>
      <c r="I2975">
        <v>4</v>
      </c>
      <c r="J2975">
        <v>2</v>
      </c>
      <c r="L2975" s="1015">
        <v>0.5</v>
      </c>
      <c r="N2975">
        <v>0</v>
      </c>
      <c r="O2975">
        <v>0</v>
      </c>
      <c r="P2975" t="e">
        <v>#DIV/0!</v>
      </c>
      <c r="R2975">
        <v>-1</v>
      </c>
      <c r="S2975">
        <v>0</v>
      </c>
    </row>
    <row r="2976" spans="1:19">
      <c r="A2976">
        <v>7</v>
      </c>
      <c r="B2976" t="s">
        <v>642</v>
      </c>
      <c r="C2976" t="s">
        <v>153</v>
      </c>
      <c r="D2976" t="s">
        <v>50</v>
      </c>
      <c r="E2976" t="s">
        <v>643</v>
      </c>
      <c r="F2976" t="s">
        <v>644</v>
      </c>
      <c r="G2976">
        <v>5</v>
      </c>
      <c r="H2976" t="s">
        <v>138</v>
      </c>
      <c r="I2976">
        <v>2</v>
      </c>
      <c r="J2976">
        <v>0</v>
      </c>
      <c r="L2976" s="1015">
        <v>0</v>
      </c>
      <c r="N2976">
        <v>0</v>
      </c>
      <c r="O2976">
        <v>0</v>
      </c>
      <c r="P2976" t="e">
        <v>#DIV/0!</v>
      </c>
      <c r="R2976">
        <v>0</v>
      </c>
      <c r="S2976">
        <v>0</v>
      </c>
    </row>
    <row r="2977" spans="1:19">
      <c r="A2977">
        <v>8</v>
      </c>
      <c r="B2977" t="s">
        <v>645</v>
      </c>
      <c r="C2977" t="s">
        <v>153</v>
      </c>
      <c r="D2977" t="s">
        <v>50</v>
      </c>
      <c r="E2977" t="s">
        <v>633</v>
      </c>
      <c r="F2977" t="s">
        <v>646</v>
      </c>
      <c r="G2977">
        <v>5</v>
      </c>
      <c r="H2977" t="s">
        <v>138</v>
      </c>
      <c r="I2977">
        <v>2</v>
      </c>
      <c r="J2977">
        <v>0</v>
      </c>
      <c r="L2977" s="1015">
        <v>0</v>
      </c>
      <c r="N2977">
        <v>0</v>
      </c>
      <c r="O2977">
        <v>0</v>
      </c>
      <c r="P2977" t="e">
        <v>#DIV/0!</v>
      </c>
      <c r="R2977">
        <v>0</v>
      </c>
      <c r="S2977">
        <v>0</v>
      </c>
    </row>
    <row r="2978" spans="1:19">
      <c r="A2978">
        <v>9</v>
      </c>
      <c r="B2978" t="s">
        <v>647</v>
      </c>
      <c r="C2978" t="s">
        <v>153</v>
      </c>
      <c r="D2978" t="s">
        <v>50</v>
      </c>
      <c r="E2978" t="s">
        <v>168</v>
      </c>
      <c r="F2978" t="s">
        <v>648</v>
      </c>
      <c r="G2978">
        <v>5</v>
      </c>
      <c r="H2978" t="s">
        <v>138</v>
      </c>
      <c r="I2978">
        <v>3</v>
      </c>
      <c r="J2978">
        <v>0</v>
      </c>
      <c r="L2978" s="1015">
        <v>0</v>
      </c>
      <c r="N2978">
        <v>0</v>
      </c>
      <c r="O2978">
        <v>0</v>
      </c>
      <c r="P2978" t="e">
        <v>#DIV/0!</v>
      </c>
      <c r="R2978">
        <v>0</v>
      </c>
      <c r="S2978">
        <v>0</v>
      </c>
    </row>
    <row r="2979" spans="1:19">
      <c r="A2979">
        <v>10</v>
      </c>
      <c r="B2979" t="s">
        <v>649</v>
      </c>
      <c r="C2979" t="s">
        <v>153</v>
      </c>
      <c r="D2979" t="s">
        <v>50</v>
      </c>
      <c r="E2979" t="s">
        <v>650</v>
      </c>
      <c r="F2979" t="s">
        <v>651</v>
      </c>
      <c r="G2979">
        <v>5</v>
      </c>
      <c r="H2979" t="s">
        <v>138</v>
      </c>
      <c r="I2979">
        <v>1</v>
      </c>
      <c r="J2979">
        <v>0</v>
      </c>
      <c r="L2979" s="1015">
        <v>0</v>
      </c>
      <c r="N2979">
        <v>0</v>
      </c>
      <c r="O2979">
        <v>0</v>
      </c>
      <c r="P2979" t="e">
        <v>#DIV/0!</v>
      </c>
      <c r="R2979">
        <v>0</v>
      </c>
      <c r="S2979">
        <v>0</v>
      </c>
    </row>
    <row r="2980" spans="1:19">
      <c r="A2980">
        <v>11</v>
      </c>
      <c r="B2980" t="s">
        <v>652</v>
      </c>
      <c r="C2980" t="s">
        <v>153</v>
      </c>
      <c r="D2980" t="s">
        <v>50</v>
      </c>
      <c r="E2980" t="s">
        <v>650</v>
      </c>
      <c r="F2980" t="s">
        <v>653</v>
      </c>
      <c r="G2980">
        <v>5</v>
      </c>
      <c r="H2980" t="s">
        <v>138</v>
      </c>
      <c r="I2980">
        <v>1</v>
      </c>
      <c r="J2980">
        <v>0</v>
      </c>
      <c r="L2980" s="1015">
        <v>0</v>
      </c>
      <c r="N2980">
        <v>0</v>
      </c>
      <c r="O2980">
        <v>0</v>
      </c>
      <c r="P2980" t="e">
        <v>#DIV/0!</v>
      </c>
      <c r="R2980">
        <v>0</v>
      </c>
      <c r="S2980">
        <v>0</v>
      </c>
    </row>
    <row r="2981" spans="1:19">
      <c r="A2981">
        <v>12</v>
      </c>
      <c r="B2981" t="s">
        <v>654</v>
      </c>
      <c r="C2981" t="s">
        <v>153</v>
      </c>
      <c r="D2981" t="s">
        <v>50</v>
      </c>
      <c r="E2981" t="s">
        <v>655</v>
      </c>
      <c r="F2981" t="s">
        <v>656</v>
      </c>
      <c r="G2981">
        <v>5</v>
      </c>
      <c r="H2981" t="s">
        <v>138</v>
      </c>
      <c r="I2981">
        <v>1</v>
      </c>
      <c r="J2981">
        <v>0</v>
      </c>
      <c r="L2981" s="1015">
        <v>0</v>
      </c>
      <c r="N2981">
        <v>0</v>
      </c>
      <c r="O2981">
        <v>0</v>
      </c>
      <c r="P2981" t="e">
        <v>#DIV/0!</v>
      </c>
      <c r="R2981">
        <v>0</v>
      </c>
      <c r="S2981">
        <v>0</v>
      </c>
    </row>
    <row r="2982" spans="1:19">
      <c r="A2982">
        <v>13</v>
      </c>
      <c r="B2982" t="s">
        <v>657</v>
      </c>
      <c r="C2982" t="s">
        <v>153</v>
      </c>
      <c r="D2982" t="s">
        <v>50</v>
      </c>
      <c r="E2982" t="s">
        <v>655</v>
      </c>
      <c r="F2982" t="s">
        <v>658</v>
      </c>
      <c r="G2982">
        <v>5</v>
      </c>
      <c r="H2982" t="s">
        <v>138</v>
      </c>
      <c r="I2982">
        <v>8</v>
      </c>
      <c r="J2982">
        <v>4</v>
      </c>
      <c r="L2982" s="1015">
        <v>0.5</v>
      </c>
      <c r="N2982">
        <v>1</v>
      </c>
      <c r="O2982">
        <v>0</v>
      </c>
      <c r="P2982">
        <v>0</v>
      </c>
      <c r="R2982">
        <v>-2</v>
      </c>
      <c r="S2982">
        <v>-1</v>
      </c>
    </row>
    <row r="2983" spans="1:19">
      <c r="A2983">
        <v>14</v>
      </c>
      <c r="B2983" t="s">
        <v>659</v>
      </c>
      <c r="C2983" t="s">
        <v>153</v>
      </c>
      <c r="D2983" t="s">
        <v>50</v>
      </c>
      <c r="E2983" t="s">
        <v>537</v>
      </c>
      <c r="F2983" t="s">
        <v>660</v>
      </c>
      <c r="G2983">
        <v>5</v>
      </c>
      <c r="H2983" t="s">
        <v>138</v>
      </c>
      <c r="I2983">
        <v>4</v>
      </c>
      <c r="J2983">
        <v>1</v>
      </c>
      <c r="L2983" s="1015">
        <v>0.25</v>
      </c>
      <c r="N2983">
        <v>0</v>
      </c>
      <c r="O2983">
        <v>0</v>
      </c>
      <c r="P2983" t="e">
        <v>#DIV/0!</v>
      </c>
      <c r="R2983">
        <v>-1</v>
      </c>
      <c r="S2983">
        <v>0</v>
      </c>
    </row>
    <row r="2984" spans="1:19">
      <c r="A2984">
        <v>15</v>
      </c>
      <c r="B2984" t="s">
        <v>661</v>
      </c>
      <c r="C2984" t="s">
        <v>153</v>
      </c>
      <c r="D2984" t="s">
        <v>50</v>
      </c>
      <c r="E2984" t="s">
        <v>662</v>
      </c>
      <c r="F2984" t="s">
        <v>663</v>
      </c>
      <c r="G2984">
        <v>5</v>
      </c>
      <c r="H2984" t="s">
        <v>138</v>
      </c>
      <c r="I2984">
        <v>2</v>
      </c>
      <c r="J2984">
        <v>1</v>
      </c>
      <c r="L2984" s="1015">
        <v>0.5</v>
      </c>
      <c r="N2984">
        <v>0</v>
      </c>
      <c r="O2984">
        <v>0</v>
      </c>
      <c r="P2984" t="e">
        <v>#DIV/0!</v>
      </c>
      <c r="R2984">
        <v>-1</v>
      </c>
      <c r="S2984">
        <v>0</v>
      </c>
    </row>
    <row r="2985" spans="1:19">
      <c r="A2985">
        <v>16</v>
      </c>
      <c r="B2985" t="s">
        <v>664</v>
      </c>
      <c r="C2985" t="s">
        <v>153</v>
      </c>
      <c r="D2985" t="s">
        <v>50</v>
      </c>
      <c r="E2985" t="s">
        <v>537</v>
      </c>
      <c r="F2985" t="s">
        <v>665</v>
      </c>
      <c r="G2985">
        <v>5</v>
      </c>
      <c r="H2985" t="s">
        <v>138</v>
      </c>
      <c r="I2985">
        <v>1</v>
      </c>
      <c r="J2985">
        <v>0</v>
      </c>
      <c r="L2985" s="1015">
        <v>0</v>
      </c>
      <c r="N2985">
        <v>0</v>
      </c>
      <c r="O2985">
        <v>0</v>
      </c>
      <c r="P2985" t="e">
        <v>#DIV/0!</v>
      </c>
      <c r="R2985">
        <v>0</v>
      </c>
      <c r="S2985">
        <v>0</v>
      </c>
    </row>
    <row r="2986" spans="1:19">
      <c r="A2986">
        <v>17</v>
      </c>
      <c r="B2986" t="s">
        <v>666</v>
      </c>
      <c r="C2986" t="s">
        <v>153</v>
      </c>
      <c r="D2986" t="s">
        <v>50</v>
      </c>
      <c r="E2986" t="s">
        <v>655</v>
      </c>
      <c r="F2986" t="s">
        <v>667</v>
      </c>
      <c r="G2986">
        <v>5</v>
      </c>
      <c r="H2986" t="s">
        <v>138</v>
      </c>
      <c r="I2986">
        <v>1</v>
      </c>
      <c r="J2986">
        <v>0</v>
      </c>
      <c r="L2986" s="1015">
        <v>0</v>
      </c>
      <c r="N2986">
        <v>0</v>
      </c>
      <c r="O2986">
        <v>0</v>
      </c>
      <c r="P2986" t="e">
        <v>#DIV/0!</v>
      </c>
      <c r="R2986">
        <v>0</v>
      </c>
      <c r="S2986">
        <v>0</v>
      </c>
    </row>
    <row r="2987" spans="1:19">
      <c r="A2987">
        <v>18</v>
      </c>
      <c r="B2987" t="s">
        <v>668</v>
      </c>
      <c r="C2987" t="s">
        <v>153</v>
      </c>
      <c r="D2987" t="s">
        <v>50</v>
      </c>
      <c r="E2987" t="s">
        <v>537</v>
      </c>
      <c r="F2987" t="s">
        <v>669</v>
      </c>
      <c r="G2987">
        <v>5</v>
      </c>
      <c r="H2987" t="s">
        <v>138</v>
      </c>
      <c r="I2987">
        <v>2</v>
      </c>
      <c r="J2987">
        <v>1</v>
      </c>
      <c r="L2987" s="1015">
        <v>0.5</v>
      </c>
      <c r="N2987">
        <v>0</v>
      </c>
      <c r="O2987">
        <v>0</v>
      </c>
      <c r="P2987" t="e">
        <v>#DIV/0!</v>
      </c>
      <c r="R2987">
        <v>0</v>
      </c>
      <c r="S2987">
        <v>0</v>
      </c>
    </row>
    <row r="2988" spans="1:19">
      <c r="A2988">
        <v>19</v>
      </c>
      <c r="B2988" t="s">
        <v>670</v>
      </c>
      <c r="C2988" t="s">
        <v>153</v>
      </c>
      <c r="D2988" t="s">
        <v>50</v>
      </c>
      <c r="E2988" t="s">
        <v>655</v>
      </c>
      <c r="F2988" t="s">
        <v>671</v>
      </c>
      <c r="G2988">
        <v>5</v>
      </c>
      <c r="H2988" t="s">
        <v>138</v>
      </c>
      <c r="I2988">
        <v>1</v>
      </c>
      <c r="J2988">
        <v>0</v>
      </c>
      <c r="L2988" s="1015">
        <v>0</v>
      </c>
      <c r="N2988">
        <v>0</v>
      </c>
      <c r="O2988">
        <v>0</v>
      </c>
      <c r="P2988" t="e">
        <v>#DIV/0!</v>
      </c>
      <c r="R2988">
        <v>0</v>
      </c>
      <c r="S2988">
        <v>0</v>
      </c>
    </row>
    <row r="2989" spans="1:19">
      <c r="A2989">
        <v>20</v>
      </c>
      <c r="B2989" t="s">
        <v>672</v>
      </c>
      <c r="C2989" t="s">
        <v>153</v>
      </c>
      <c r="D2989" t="s">
        <v>50</v>
      </c>
      <c r="E2989" t="s">
        <v>168</v>
      </c>
      <c r="F2989" t="s">
        <v>673</v>
      </c>
      <c r="G2989">
        <v>5</v>
      </c>
      <c r="H2989" t="s">
        <v>138</v>
      </c>
      <c r="I2989">
        <v>12</v>
      </c>
      <c r="J2989">
        <v>5</v>
      </c>
      <c r="L2989" s="1015">
        <v>0.41666666666666669</v>
      </c>
      <c r="N2989">
        <v>1</v>
      </c>
      <c r="O2989">
        <v>0</v>
      </c>
      <c r="P2989">
        <v>0</v>
      </c>
      <c r="R2989">
        <v>-2</v>
      </c>
      <c r="S2989">
        <v>-1</v>
      </c>
    </row>
    <row r="2990" spans="1:19">
      <c r="A2990">
        <v>21</v>
      </c>
      <c r="B2990" t="s">
        <v>674</v>
      </c>
      <c r="C2990" t="s">
        <v>153</v>
      </c>
      <c r="D2990" t="s">
        <v>50</v>
      </c>
      <c r="E2990" t="s">
        <v>168</v>
      </c>
      <c r="F2990" t="s">
        <v>675</v>
      </c>
      <c r="G2990">
        <v>5</v>
      </c>
      <c r="H2990" t="s">
        <v>138</v>
      </c>
      <c r="I2990">
        <v>3</v>
      </c>
      <c r="J2990">
        <v>1</v>
      </c>
      <c r="L2990" s="1015">
        <v>0.33333333333333331</v>
      </c>
      <c r="N2990">
        <v>0</v>
      </c>
      <c r="O2990">
        <v>0</v>
      </c>
      <c r="P2990" t="e">
        <v>#DIV/0!</v>
      </c>
      <c r="R2990">
        <v>-1</v>
      </c>
      <c r="S2990">
        <v>0</v>
      </c>
    </row>
    <row r="2991" spans="1:19">
      <c r="A2991">
        <v>22</v>
      </c>
      <c r="B2991" t="s">
        <v>676</v>
      </c>
      <c r="C2991" t="s">
        <v>153</v>
      </c>
      <c r="D2991" t="s">
        <v>50</v>
      </c>
      <c r="E2991" t="s">
        <v>677</v>
      </c>
      <c r="F2991" t="s">
        <v>678</v>
      </c>
      <c r="G2991">
        <v>5</v>
      </c>
      <c r="H2991" t="s">
        <v>138</v>
      </c>
      <c r="I2991">
        <v>1</v>
      </c>
      <c r="J2991">
        <v>1</v>
      </c>
      <c r="L2991" s="1015">
        <v>1</v>
      </c>
      <c r="N2991">
        <v>0</v>
      </c>
      <c r="O2991">
        <v>0</v>
      </c>
      <c r="P2991" t="e">
        <v>#DIV/0!</v>
      </c>
      <c r="R2991">
        <v>0</v>
      </c>
      <c r="S2991">
        <v>0</v>
      </c>
    </row>
    <row r="2992" spans="1:19">
      <c r="A2992">
        <v>23</v>
      </c>
      <c r="B2992" t="s">
        <v>679</v>
      </c>
      <c r="C2992" t="s">
        <v>153</v>
      </c>
      <c r="D2992" t="s">
        <v>50</v>
      </c>
      <c r="E2992" t="s">
        <v>680</v>
      </c>
      <c r="F2992" t="s">
        <v>681</v>
      </c>
      <c r="G2992">
        <v>5</v>
      </c>
      <c r="H2992" t="s">
        <v>138</v>
      </c>
      <c r="I2992">
        <v>2</v>
      </c>
      <c r="J2992">
        <v>1</v>
      </c>
      <c r="L2992" s="1015">
        <v>0.5</v>
      </c>
      <c r="N2992">
        <v>0</v>
      </c>
      <c r="O2992">
        <v>0</v>
      </c>
      <c r="P2992" t="e">
        <v>#DIV/0!</v>
      </c>
      <c r="R2992">
        <v>0</v>
      </c>
      <c r="S2992">
        <v>0</v>
      </c>
    </row>
    <row r="2993" spans="1:19">
      <c r="A2993">
        <v>24</v>
      </c>
      <c r="B2993" t="s">
        <v>682</v>
      </c>
      <c r="C2993" t="s">
        <v>153</v>
      </c>
      <c r="D2993" t="s">
        <v>50</v>
      </c>
      <c r="E2993" t="s">
        <v>537</v>
      </c>
      <c r="F2993" t="s">
        <v>683</v>
      </c>
      <c r="G2993">
        <v>5</v>
      </c>
      <c r="H2993" t="s">
        <v>138</v>
      </c>
      <c r="I2993">
        <v>2</v>
      </c>
      <c r="J2993">
        <v>0</v>
      </c>
      <c r="L2993" s="1015">
        <v>0</v>
      </c>
      <c r="N2993">
        <v>0</v>
      </c>
      <c r="O2993">
        <v>0</v>
      </c>
      <c r="P2993" t="e">
        <v>#DIV/0!</v>
      </c>
      <c r="R2993">
        <v>0</v>
      </c>
      <c r="S2993">
        <v>0</v>
      </c>
    </row>
    <row r="2994" spans="1:19">
      <c r="A2994">
        <v>25</v>
      </c>
      <c r="B2994" t="s">
        <v>684</v>
      </c>
      <c r="C2994" t="s">
        <v>153</v>
      </c>
      <c r="D2994" t="s">
        <v>50</v>
      </c>
      <c r="E2994" t="s">
        <v>677</v>
      </c>
      <c r="F2994" t="s">
        <v>685</v>
      </c>
      <c r="G2994">
        <v>5</v>
      </c>
      <c r="H2994" t="s">
        <v>138</v>
      </c>
      <c r="I2994">
        <v>2</v>
      </c>
      <c r="J2994">
        <v>0</v>
      </c>
      <c r="L2994" s="1015">
        <v>0</v>
      </c>
      <c r="N2994">
        <v>0</v>
      </c>
      <c r="O2994">
        <v>0</v>
      </c>
      <c r="P2994" t="e">
        <v>#DIV/0!</v>
      </c>
      <c r="R2994">
        <v>0</v>
      </c>
      <c r="S2994">
        <v>0</v>
      </c>
    </row>
    <row r="2995" spans="1:19">
      <c r="A2995">
        <v>1</v>
      </c>
      <c r="B2995" t="s">
        <v>627</v>
      </c>
      <c r="C2995" t="s">
        <v>153</v>
      </c>
      <c r="D2995" t="s">
        <v>50</v>
      </c>
      <c r="E2995" t="s">
        <v>537</v>
      </c>
      <c r="F2995" t="s">
        <v>628</v>
      </c>
      <c r="G2995">
        <v>6</v>
      </c>
      <c r="H2995" t="s">
        <v>139</v>
      </c>
      <c r="I2995">
        <v>2</v>
      </c>
      <c r="J2995">
        <v>0</v>
      </c>
      <c r="L2995" s="1015">
        <v>0</v>
      </c>
      <c r="N2995">
        <v>0</v>
      </c>
      <c r="O2995">
        <v>0</v>
      </c>
      <c r="P2995" t="e">
        <v>#DIV/0!</v>
      </c>
      <c r="R2995">
        <v>0</v>
      </c>
      <c r="S2995">
        <v>0</v>
      </c>
    </row>
    <row r="2996" spans="1:19">
      <c r="A2996">
        <v>2</v>
      </c>
      <c r="B2996" t="s">
        <v>629</v>
      </c>
      <c r="C2996" t="s">
        <v>153</v>
      </c>
      <c r="D2996" t="s">
        <v>50</v>
      </c>
      <c r="E2996" t="s">
        <v>630</v>
      </c>
      <c r="F2996" t="s">
        <v>631</v>
      </c>
      <c r="G2996">
        <v>6</v>
      </c>
      <c r="H2996" t="s">
        <v>139</v>
      </c>
      <c r="I2996">
        <v>1</v>
      </c>
      <c r="J2996">
        <v>0</v>
      </c>
      <c r="L2996" s="1015">
        <v>0</v>
      </c>
      <c r="N2996">
        <v>0</v>
      </c>
      <c r="O2996">
        <v>0</v>
      </c>
      <c r="P2996" t="e">
        <v>#DIV/0!</v>
      </c>
      <c r="R2996">
        <v>0</v>
      </c>
      <c r="S2996">
        <v>0</v>
      </c>
    </row>
    <row r="2997" spans="1:19">
      <c r="A2997">
        <v>3</v>
      </c>
      <c r="B2997" t="s">
        <v>632</v>
      </c>
      <c r="C2997" t="s">
        <v>153</v>
      </c>
      <c r="D2997" t="s">
        <v>50</v>
      </c>
      <c r="E2997" t="s">
        <v>633</v>
      </c>
      <c r="F2997" t="s">
        <v>634</v>
      </c>
      <c r="G2997">
        <v>6</v>
      </c>
      <c r="H2997" t="s">
        <v>139</v>
      </c>
      <c r="I2997">
        <v>1</v>
      </c>
      <c r="J2997">
        <v>0</v>
      </c>
      <c r="L2997" s="1015">
        <v>0</v>
      </c>
      <c r="N2997">
        <v>0</v>
      </c>
      <c r="O2997">
        <v>0</v>
      </c>
      <c r="P2997" t="e">
        <v>#DIV/0!</v>
      </c>
      <c r="R2997">
        <v>0</v>
      </c>
      <c r="S2997">
        <v>0</v>
      </c>
    </row>
    <row r="2998" spans="1:19">
      <c r="A2998">
        <v>4</v>
      </c>
      <c r="B2998" t="s">
        <v>635</v>
      </c>
      <c r="C2998" t="s">
        <v>153</v>
      </c>
      <c r="D2998" t="s">
        <v>50</v>
      </c>
      <c r="E2998" t="s">
        <v>537</v>
      </c>
      <c r="F2998" t="s">
        <v>636</v>
      </c>
      <c r="G2998">
        <v>6</v>
      </c>
      <c r="H2998" t="s">
        <v>139</v>
      </c>
      <c r="I2998">
        <v>5</v>
      </c>
      <c r="J2998">
        <v>2</v>
      </c>
      <c r="L2998" s="1015">
        <v>0.4</v>
      </c>
      <c r="N2998">
        <v>0</v>
      </c>
      <c r="O2998">
        <v>0</v>
      </c>
      <c r="P2998" t="e">
        <v>#DIV/0!</v>
      </c>
      <c r="R2998">
        <v>-2</v>
      </c>
      <c r="S2998">
        <v>0</v>
      </c>
    </row>
    <row r="2999" spans="1:19">
      <c r="A2999">
        <v>5</v>
      </c>
      <c r="B2999" t="s">
        <v>637</v>
      </c>
      <c r="C2999" t="s">
        <v>153</v>
      </c>
      <c r="D2999" t="s">
        <v>50</v>
      </c>
      <c r="E2999" t="s">
        <v>537</v>
      </c>
      <c r="F2999" t="s">
        <v>638</v>
      </c>
      <c r="G2999">
        <v>6</v>
      </c>
      <c r="H2999" t="s">
        <v>139</v>
      </c>
      <c r="I2999">
        <v>2</v>
      </c>
      <c r="J2999">
        <v>0</v>
      </c>
      <c r="L2999" s="1015">
        <v>0</v>
      </c>
      <c r="N2999">
        <v>0</v>
      </c>
      <c r="O2999">
        <v>0</v>
      </c>
      <c r="P2999" t="e">
        <v>#DIV/0!</v>
      </c>
      <c r="R2999">
        <v>0</v>
      </c>
      <c r="S2999">
        <v>0</v>
      </c>
    </row>
    <row r="3000" spans="1:19">
      <c r="A3000">
        <v>6</v>
      </c>
      <c r="B3000" t="s">
        <v>639</v>
      </c>
      <c r="C3000" t="s">
        <v>153</v>
      </c>
      <c r="D3000" t="s">
        <v>50</v>
      </c>
      <c r="E3000" t="s">
        <v>640</v>
      </c>
      <c r="F3000" t="s">
        <v>641</v>
      </c>
      <c r="G3000">
        <v>6</v>
      </c>
      <c r="H3000" t="s">
        <v>139</v>
      </c>
      <c r="I3000">
        <v>4</v>
      </c>
      <c r="J3000">
        <v>2</v>
      </c>
      <c r="L3000" s="1015">
        <v>0.5</v>
      </c>
      <c r="N3000">
        <v>0</v>
      </c>
      <c r="O3000">
        <v>0</v>
      </c>
      <c r="P3000" t="e">
        <v>#DIV/0!</v>
      </c>
      <c r="R3000">
        <v>-1</v>
      </c>
      <c r="S3000">
        <v>0</v>
      </c>
    </row>
    <row r="3001" spans="1:19">
      <c r="A3001">
        <v>7</v>
      </c>
      <c r="B3001" t="s">
        <v>642</v>
      </c>
      <c r="C3001" t="s">
        <v>153</v>
      </c>
      <c r="D3001" t="s">
        <v>50</v>
      </c>
      <c r="E3001" t="s">
        <v>643</v>
      </c>
      <c r="F3001" t="s">
        <v>644</v>
      </c>
      <c r="G3001">
        <v>6</v>
      </c>
      <c r="H3001" t="s">
        <v>139</v>
      </c>
      <c r="I3001">
        <v>2</v>
      </c>
      <c r="J3001">
        <v>0</v>
      </c>
      <c r="L3001" s="1015">
        <v>0</v>
      </c>
      <c r="N3001">
        <v>0</v>
      </c>
      <c r="O3001">
        <v>0</v>
      </c>
      <c r="P3001" t="e">
        <v>#DIV/0!</v>
      </c>
      <c r="R3001">
        <v>0</v>
      </c>
      <c r="S3001">
        <v>0</v>
      </c>
    </row>
    <row r="3002" spans="1:19">
      <c r="A3002">
        <v>8</v>
      </c>
      <c r="B3002" t="s">
        <v>645</v>
      </c>
      <c r="C3002" t="s">
        <v>153</v>
      </c>
      <c r="D3002" t="s">
        <v>50</v>
      </c>
      <c r="E3002" t="s">
        <v>633</v>
      </c>
      <c r="F3002" t="s">
        <v>646</v>
      </c>
      <c r="G3002">
        <v>6</v>
      </c>
      <c r="H3002" t="s">
        <v>139</v>
      </c>
      <c r="I3002">
        <v>2</v>
      </c>
      <c r="J3002">
        <v>0</v>
      </c>
      <c r="L3002" s="1015">
        <v>0</v>
      </c>
      <c r="N3002">
        <v>0</v>
      </c>
      <c r="O3002">
        <v>0</v>
      </c>
      <c r="P3002" t="e">
        <v>#DIV/0!</v>
      </c>
      <c r="R3002">
        <v>0</v>
      </c>
      <c r="S3002">
        <v>0</v>
      </c>
    </row>
    <row r="3003" spans="1:19">
      <c r="A3003">
        <v>9</v>
      </c>
      <c r="B3003" t="s">
        <v>647</v>
      </c>
      <c r="C3003" t="s">
        <v>153</v>
      </c>
      <c r="D3003" t="s">
        <v>50</v>
      </c>
      <c r="E3003" t="s">
        <v>168</v>
      </c>
      <c r="F3003" t="s">
        <v>648</v>
      </c>
      <c r="G3003">
        <v>6</v>
      </c>
      <c r="H3003" t="s">
        <v>139</v>
      </c>
      <c r="I3003">
        <v>3</v>
      </c>
      <c r="J3003">
        <v>0</v>
      </c>
      <c r="L3003" s="1015">
        <v>0</v>
      </c>
      <c r="N3003">
        <v>0</v>
      </c>
      <c r="O3003">
        <v>0</v>
      </c>
      <c r="P3003" t="e">
        <v>#DIV/0!</v>
      </c>
      <c r="R3003">
        <v>0</v>
      </c>
      <c r="S3003">
        <v>0</v>
      </c>
    </row>
    <row r="3004" spans="1:19">
      <c r="A3004">
        <v>10</v>
      </c>
      <c r="B3004" t="s">
        <v>649</v>
      </c>
      <c r="C3004" t="s">
        <v>153</v>
      </c>
      <c r="D3004" t="s">
        <v>50</v>
      </c>
      <c r="E3004" t="s">
        <v>650</v>
      </c>
      <c r="F3004" t="s">
        <v>651</v>
      </c>
      <c r="G3004">
        <v>6</v>
      </c>
      <c r="H3004" t="s">
        <v>139</v>
      </c>
      <c r="I3004">
        <v>1</v>
      </c>
      <c r="J3004">
        <v>0</v>
      </c>
      <c r="L3004" s="1015">
        <v>0</v>
      </c>
      <c r="N3004">
        <v>0</v>
      </c>
      <c r="O3004">
        <v>0</v>
      </c>
      <c r="P3004" t="e">
        <v>#DIV/0!</v>
      </c>
      <c r="R3004">
        <v>0</v>
      </c>
      <c r="S3004">
        <v>0</v>
      </c>
    </row>
    <row r="3005" spans="1:19">
      <c r="A3005">
        <v>11</v>
      </c>
      <c r="B3005" t="s">
        <v>652</v>
      </c>
      <c r="C3005" t="s">
        <v>153</v>
      </c>
      <c r="D3005" t="s">
        <v>50</v>
      </c>
      <c r="E3005" t="s">
        <v>650</v>
      </c>
      <c r="F3005" t="s">
        <v>653</v>
      </c>
      <c r="G3005">
        <v>6</v>
      </c>
      <c r="H3005" t="s">
        <v>139</v>
      </c>
      <c r="I3005">
        <v>1</v>
      </c>
      <c r="J3005">
        <v>0</v>
      </c>
      <c r="L3005" s="1015">
        <v>0</v>
      </c>
      <c r="N3005">
        <v>0</v>
      </c>
      <c r="O3005">
        <v>0</v>
      </c>
      <c r="P3005" t="e">
        <v>#DIV/0!</v>
      </c>
      <c r="R3005">
        <v>0</v>
      </c>
      <c r="S3005">
        <v>0</v>
      </c>
    </row>
    <row r="3006" spans="1:19">
      <c r="A3006">
        <v>12</v>
      </c>
      <c r="B3006" t="s">
        <v>654</v>
      </c>
      <c r="C3006" t="s">
        <v>153</v>
      </c>
      <c r="D3006" t="s">
        <v>50</v>
      </c>
      <c r="E3006" t="s">
        <v>655</v>
      </c>
      <c r="F3006" t="s">
        <v>656</v>
      </c>
      <c r="G3006">
        <v>6</v>
      </c>
      <c r="H3006" t="s">
        <v>139</v>
      </c>
      <c r="I3006">
        <v>1</v>
      </c>
      <c r="J3006">
        <v>0</v>
      </c>
      <c r="L3006" s="1015">
        <v>0</v>
      </c>
      <c r="N3006">
        <v>0</v>
      </c>
      <c r="O3006">
        <v>0</v>
      </c>
      <c r="P3006" t="e">
        <v>#DIV/0!</v>
      </c>
      <c r="R3006">
        <v>0</v>
      </c>
      <c r="S3006">
        <v>0</v>
      </c>
    </row>
    <row r="3007" spans="1:19">
      <c r="A3007">
        <v>13</v>
      </c>
      <c r="B3007" t="s">
        <v>657</v>
      </c>
      <c r="C3007" t="s">
        <v>153</v>
      </c>
      <c r="D3007" t="s">
        <v>50</v>
      </c>
      <c r="E3007" t="s">
        <v>655</v>
      </c>
      <c r="F3007" t="s">
        <v>658</v>
      </c>
      <c r="G3007">
        <v>6</v>
      </c>
      <c r="H3007" t="s">
        <v>139</v>
      </c>
      <c r="I3007">
        <v>8</v>
      </c>
      <c r="J3007">
        <v>5</v>
      </c>
      <c r="L3007" s="1015">
        <v>0.625</v>
      </c>
      <c r="N3007">
        <v>1</v>
      </c>
      <c r="O3007">
        <v>0</v>
      </c>
      <c r="P3007">
        <v>0</v>
      </c>
      <c r="R3007">
        <v>-3</v>
      </c>
      <c r="S3007">
        <v>-1</v>
      </c>
    </row>
    <row r="3008" spans="1:19">
      <c r="A3008">
        <v>14</v>
      </c>
      <c r="B3008" t="s">
        <v>659</v>
      </c>
      <c r="C3008" t="s">
        <v>153</v>
      </c>
      <c r="D3008" t="s">
        <v>50</v>
      </c>
      <c r="E3008" t="s">
        <v>537</v>
      </c>
      <c r="F3008" t="s">
        <v>660</v>
      </c>
      <c r="G3008">
        <v>6</v>
      </c>
      <c r="H3008" t="s">
        <v>139</v>
      </c>
      <c r="I3008">
        <v>4</v>
      </c>
      <c r="J3008">
        <v>1</v>
      </c>
      <c r="L3008" s="1015">
        <v>0.25</v>
      </c>
      <c r="N3008">
        <v>0</v>
      </c>
      <c r="O3008">
        <v>0</v>
      </c>
      <c r="P3008" t="e">
        <v>#DIV/0!</v>
      </c>
      <c r="R3008">
        <v>-1</v>
      </c>
      <c r="S3008">
        <v>0</v>
      </c>
    </row>
    <row r="3009" spans="1:19">
      <c r="A3009">
        <v>15</v>
      </c>
      <c r="B3009" t="s">
        <v>661</v>
      </c>
      <c r="C3009" t="s">
        <v>153</v>
      </c>
      <c r="D3009" t="s">
        <v>50</v>
      </c>
      <c r="E3009" t="s">
        <v>662</v>
      </c>
      <c r="F3009" t="s">
        <v>663</v>
      </c>
      <c r="G3009">
        <v>6</v>
      </c>
      <c r="H3009" t="s">
        <v>139</v>
      </c>
      <c r="I3009">
        <v>2</v>
      </c>
      <c r="J3009">
        <v>1</v>
      </c>
      <c r="L3009" s="1015">
        <v>0.5</v>
      </c>
      <c r="N3009">
        <v>0</v>
      </c>
      <c r="O3009">
        <v>0</v>
      </c>
      <c r="P3009" t="e">
        <v>#DIV/0!</v>
      </c>
      <c r="R3009">
        <v>-1</v>
      </c>
      <c r="S3009">
        <v>0</v>
      </c>
    </row>
    <row r="3010" spans="1:19">
      <c r="A3010">
        <v>16</v>
      </c>
      <c r="B3010" t="s">
        <v>664</v>
      </c>
      <c r="C3010" t="s">
        <v>153</v>
      </c>
      <c r="D3010" t="s">
        <v>50</v>
      </c>
      <c r="E3010" t="s">
        <v>537</v>
      </c>
      <c r="F3010" t="s">
        <v>665</v>
      </c>
      <c r="G3010">
        <v>6</v>
      </c>
      <c r="H3010" t="s">
        <v>139</v>
      </c>
      <c r="I3010">
        <v>1</v>
      </c>
      <c r="J3010">
        <v>0</v>
      </c>
      <c r="L3010" s="1015">
        <v>0</v>
      </c>
      <c r="N3010">
        <v>0</v>
      </c>
      <c r="O3010">
        <v>0</v>
      </c>
      <c r="P3010" t="e">
        <v>#DIV/0!</v>
      </c>
      <c r="R3010">
        <v>0</v>
      </c>
      <c r="S3010">
        <v>0</v>
      </c>
    </row>
    <row r="3011" spans="1:19">
      <c r="A3011">
        <v>17</v>
      </c>
      <c r="B3011" t="s">
        <v>666</v>
      </c>
      <c r="C3011" t="s">
        <v>153</v>
      </c>
      <c r="D3011" t="s">
        <v>50</v>
      </c>
      <c r="E3011" t="s">
        <v>655</v>
      </c>
      <c r="F3011" t="s">
        <v>667</v>
      </c>
      <c r="G3011">
        <v>6</v>
      </c>
      <c r="H3011" t="s">
        <v>139</v>
      </c>
      <c r="I3011">
        <v>1</v>
      </c>
      <c r="J3011">
        <v>0</v>
      </c>
      <c r="L3011" s="1015">
        <v>0</v>
      </c>
      <c r="N3011">
        <v>0</v>
      </c>
      <c r="O3011">
        <v>0</v>
      </c>
      <c r="P3011" t="e">
        <v>#DIV/0!</v>
      </c>
      <c r="R3011">
        <v>0</v>
      </c>
      <c r="S3011">
        <v>0</v>
      </c>
    </row>
    <row r="3012" spans="1:19">
      <c r="A3012">
        <v>18</v>
      </c>
      <c r="B3012" t="s">
        <v>668</v>
      </c>
      <c r="C3012" t="s">
        <v>153</v>
      </c>
      <c r="D3012" t="s">
        <v>50</v>
      </c>
      <c r="E3012" t="s">
        <v>537</v>
      </c>
      <c r="F3012" t="s">
        <v>669</v>
      </c>
      <c r="G3012">
        <v>6</v>
      </c>
      <c r="H3012" t="s">
        <v>139</v>
      </c>
      <c r="I3012">
        <v>2</v>
      </c>
      <c r="J3012">
        <v>1</v>
      </c>
      <c r="L3012" s="1015">
        <v>0.5</v>
      </c>
      <c r="N3012">
        <v>0</v>
      </c>
      <c r="O3012">
        <v>0</v>
      </c>
      <c r="P3012" t="e">
        <v>#DIV/0!</v>
      </c>
      <c r="R3012">
        <v>0</v>
      </c>
      <c r="S3012">
        <v>0</v>
      </c>
    </row>
    <row r="3013" spans="1:19">
      <c r="A3013">
        <v>19</v>
      </c>
      <c r="B3013" t="s">
        <v>670</v>
      </c>
      <c r="C3013" t="s">
        <v>153</v>
      </c>
      <c r="D3013" t="s">
        <v>50</v>
      </c>
      <c r="E3013" t="s">
        <v>655</v>
      </c>
      <c r="F3013" t="s">
        <v>671</v>
      </c>
      <c r="G3013">
        <v>6</v>
      </c>
      <c r="H3013" t="s">
        <v>139</v>
      </c>
      <c r="I3013">
        <v>1</v>
      </c>
      <c r="J3013">
        <v>0</v>
      </c>
      <c r="L3013" s="1015">
        <v>0</v>
      </c>
      <c r="N3013">
        <v>0</v>
      </c>
      <c r="O3013">
        <v>0</v>
      </c>
      <c r="P3013" t="e">
        <v>#DIV/0!</v>
      </c>
      <c r="R3013">
        <v>0</v>
      </c>
      <c r="S3013">
        <v>0</v>
      </c>
    </row>
    <row r="3014" spans="1:19">
      <c r="A3014">
        <v>20</v>
      </c>
      <c r="B3014" t="s">
        <v>672</v>
      </c>
      <c r="C3014" t="s">
        <v>153</v>
      </c>
      <c r="D3014" t="s">
        <v>50</v>
      </c>
      <c r="E3014" t="s">
        <v>168</v>
      </c>
      <c r="F3014" t="s">
        <v>673</v>
      </c>
      <c r="G3014">
        <v>6</v>
      </c>
      <c r="H3014" t="s">
        <v>139</v>
      </c>
      <c r="I3014">
        <v>12</v>
      </c>
      <c r="J3014">
        <v>6</v>
      </c>
      <c r="L3014" s="1015">
        <v>0.5</v>
      </c>
      <c r="N3014">
        <v>1</v>
      </c>
      <c r="O3014">
        <v>0</v>
      </c>
      <c r="P3014">
        <v>0</v>
      </c>
      <c r="R3014">
        <v>-3</v>
      </c>
      <c r="S3014">
        <v>-1</v>
      </c>
    </row>
    <row r="3015" spans="1:19">
      <c r="A3015">
        <v>21</v>
      </c>
      <c r="B3015" t="s">
        <v>674</v>
      </c>
      <c r="C3015" t="s">
        <v>153</v>
      </c>
      <c r="D3015" t="s">
        <v>50</v>
      </c>
      <c r="E3015" t="s">
        <v>168</v>
      </c>
      <c r="F3015" t="s">
        <v>675</v>
      </c>
      <c r="G3015">
        <v>6</v>
      </c>
      <c r="H3015" t="s">
        <v>139</v>
      </c>
      <c r="I3015">
        <v>3</v>
      </c>
      <c r="J3015">
        <v>1</v>
      </c>
      <c r="L3015" s="1015">
        <v>0.33333333333333331</v>
      </c>
      <c r="N3015">
        <v>0</v>
      </c>
      <c r="O3015">
        <v>0</v>
      </c>
      <c r="P3015" t="e">
        <v>#DIV/0!</v>
      </c>
      <c r="R3015">
        <v>-1</v>
      </c>
      <c r="S3015">
        <v>0</v>
      </c>
    </row>
    <row r="3016" spans="1:19">
      <c r="A3016">
        <v>22</v>
      </c>
      <c r="B3016" t="s">
        <v>676</v>
      </c>
      <c r="C3016" t="s">
        <v>153</v>
      </c>
      <c r="D3016" t="s">
        <v>50</v>
      </c>
      <c r="E3016" t="s">
        <v>677</v>
      </c>
      <c r="F3016" t="s">
        <v>678</v>
      </c>
      <c r="G3016">
        <v>6</v>
      </c>
      <c r="H3016" t="s">
        <v>139</v>
      </c>
      <c r="I3016">
        <v>1</v>
      </c>
      <c r="J3016">
        <v>1</v>
      </c>
      <c r="L3016" s="1015">
        <v>1</v>
      </c>
      <c r="N3016">
        <v>0</v>
      </c>
      <c r="O3016">
        <v>0</v>
      </c>
      <c r="P3016" t="e">
        <v>#DIV/0!</v>
      </c>
      <c r="R3016">
        <v>0</v>
      </c>
      <c r="S3016">
        <v>0</v>
      </c>
    </row>
    <row r="3017" spans="1:19">
      <c r="A3017">
        <v>23</v>
      </c>
      <c r="B3017" t="s">
        <v>679</v>
      </c>
      <c r="C3017" t="s">
        <v>153</v>
      </c>
      <c r="D3017" t="s">
        <v>50</v>
      </c>
      <c r="E3017" t="s">
        <v>680</v>
      </c>
      <c r="F3017" t="s">
        <v>681</v>
      </c>
      <c r="G3017">
        <v>6</v>
      </c>
      <c r="H3017" t="s">
        <v>139</v>
      </c>
      <c r="I3017">
        <v>2</v>
      </c>
      <c r="J3017">
        <v>2</v>
      </c>
      <c r="L3017" s="1015">
        <v>1</v>
      </c>
      <c r="N3017">
        <v>1</v>
      </c>
      <c r="O3017">
        <v>0</v>
      </c>
      <c r="P3017">
        <v>0</v>
      </c>
      <c r="R3017">
        <v>-1</v>
      </c>
      <c r="S3017">
        <v>-1</v>
      </c>
    </row>
    <row r="3018" spans="1:19">
      <c r="A3018">
        <v>24</v>
      </c>
      <c r="B3018" t="s">
        <v>682</v>
      </c>
      <c r="C3018" t="s">
        <v>153</v>
      </c>
      <c r="D3018" t="s">
        <v>50</v>
      </c>
      <c r="E3018" t="s">
        <v>537</v>
      </c>
      <c r="F3018" t="s">
        <v>683</v>
      </c>
      <c r="G3018">
        <v>6</v>
      </c>
      <c r="H3018" t="s">
        <v>139</v>
      </c>
      <c r="I3018">
        <v>2</v>
      </c>
      <c r="J3018">
        <v>0</v>
      </c>
      <c r="L3018" s="1015">
        <v>0</v>
      </c>
      <c r="N3018">
        <v>0</v>
      </c>
      <c r="O3018">
        <v>0</v>
      </c>
      <c r="P3018" t="e">
        <v>#DIV/0!</v>
      </c>
      <c r="R3018">
        <v>0</v>
      </c>
      <c r="S3018">
        <v>0</v>
      </c>
    </row>
    <row r="3019" spans="1:19">
      <c r="A3019">
        <v>25</v>
      </c>
      <c r="B3019" t="s">
        <v>684</v>
      </c>
      <c r="C3019" t="s">
        <v>153</v>
      </c>
      <c r="D3019" t="s">
        <v>50</v>
      </c>
      <c r="E3019" t="s">
        <v>677</v>
      </c>
      <c r="F3019" t="s">
        <v>685</v>
      </c>
      <c r="G3019">
        <v>6</v>
      </c>
      <c r="H3019" t="s">
        <v>139</v>
      </c>
      <c r="I3019">
        <v>2</v>
      </c>
      <c r="J3019">
        <v>0</v>
      </c>
      <c r="L3019" s="1015">
        <v>0</v>
      </c>
      <c r="N3019">
        <v>0</v>
      </c>
      <c r="O3019">
        <v>0</v>
      </c>
      <c r="P3019" t="e">
        <v>#DIV/0!</v>
      </c>
      <c r="R3019">
        <v>0</v>
      </c>
      <c r="S3019">
        <v>0</v>
      </c>
    </row>
    <row r="3020" spans="1:19">
      <c r="A3020">
        <v>1</v>
      </c>
      <c r="B3020" t="s">
        <v>627</v>
      </c>
      <c r="C3020" t="s">
        <v>153</v>
      </c>
      <c r="D3020" t="s">
        <v>50</v>
      </c>
      <c r="E3020" t="s">
        <v>537</v>
      </c>
      <c r="F3020" t="s">
        <v>628</v>
      </c>
      <c r="G3020">
        <v>7</v>
      </c>
      <c r="H3020" t="s">
        <v>140</v>
      </c>
      <c r="I3020">
        <v>2</v>
      </c>
      <c r="J3020">
        <v>0</v>
      </c>
      <c r="L3020" s="1015">
        <v>0</v>
      </c>
      <c r="N3020">
        <v>0</v>
      </c>
      <c r="O3020">
        <v>0</v>
      </c>
      <c r="P3020" t="e">
        <v>#DIV/0!</v>
      </c>
      <c r="R3020">
        <v>0</v>
      </c>
      <c r="S3020">
        <v>0</v>
      </c>
    </row>
    <row r="3021" spans="1:19">
      <c r="A3021">
        <v>2</v>
      </c>
      <c r="B3021" t="s">
        <v>629</v>
      </c>
      <c r="C3021" t="s">
        <v>153</v>
      </c>
      <c r="D3021" t="s">
        <v>50</v>
      </c>
      <c r="E3021" t="s">
        <v>630</v>
      </c>
      <c r="F3021" t="s">
        <v>631</v>
      </c>
      <c r="G3021">
        <v>7</v>
      </c>
      <c r="H3021" t="s">
        <v>140</v>
      </c>
      <c r="I3021">
        <v>1</v>
      </c>
      <c r="J3021">
        <v>0</v>
      </c>
      <c r="L3021" s="1015">
        <v>0</v>
      </c>
      <c r="N3021">
        <v>0</v>
      </c>
      <c r="O3021">
        <v>0</v>
      </c>
      <c r="P3021" t="e">
        <v>#DIV/0!</v>
      </c>
      <c r="R3021">
        <v>0</v>
      </c>
      <c r="S3021">
        <v>0</v>
      </c>
    </row>
    <row r="3022" spans="1:19">
      <c r="A3022">
        <v>3</v>
      </c>
      <c r="B3022" t="s">
        <v>632</v>
      </c>
      <c r="C3022" t="s">
        <v>153</v>
      </c>
      <c r="D3022" t="s">
        <v>50</v>
      </c>
      <c r="E3022" t="s">
        <v>633</v>
      </c>
      <c r="F3022" t="s">
        <v>634</v>
      </c>
      <c r="G3022">
        <v>7</v>
      </c>
      <c r="H3022" t="s">
        <v>140</v>
      </c>
      <c r="I3022">
        <v>1</v>
      </c>
      <c r="J3022">
        <v>0</v>
      </c>
      <c r="L3022" s="1015">
        <v>0</v>
      </c>
      <c r="N3022">
        <v>0</v>
      </c>
      <c r="O3022">
        <v>0</v>
      </c>
      <c r="P3022" t="e">
        <v>#DIV/0!</v>
      </c>
      <c r="R3022">
        <v>0</v>
      </c>
      <c r="S3022">
        <v>0</v>
      </c>
    </row>
    <row r="3023" spans="1:19">
      <c r="A3023">
        <v>4</v>
      </c>
      <c r="B3023" t="s">
        <v>635</v>
      </c>
      <c r="C3023" t="s">
        <v>153</v>
      </c>
      <c r="D3023" t="s">
        <v>50</v>
      </c>
      <c r="E3023" t="s">
        <v>537</v>
      </c>
      <c r="F3023" t="s">
        <v>636</v>
      </c>
      <c r="G3023">
        <v>7</v>
      </c>
      <c r="H3023" t="s">
        <v>140</v>
      </c>
      <c r="I3023">
        <v>5</v>
      </c>
      <c r="J3023">
        <v>2</v>
      </c>
      <c r="L3023" s="1015">
        <v>0</v>
      </c>
      <c r="N3023">
        <v>0</v>
      </c>
      <c r="O3023">
        <v>0</v>
      </c>
      <c r="P3023" t="e">
        <v>#DIV/0!</v>
      </c>
      <c r="R3023">
        <v>-2</v>
      </c>
      <c r="S3023">
        <v>0</v>
      </c>
    </row>
    <row r="3024" spans="1:19">
      <c r="A3024">
        <v>5</v>
      </c>
      <c r="B3024" t="s">
        <v>637</v>
      </c>
      <c r="C3024" t="s">
        <v>153</v>
      </c>
      <c r="D3024" t="s">
        <v>50</v>
      </c>
      <c r="E3024" t="s">
        <v>537</v>
      </c>
      <c r="F3024" t="s">
        <v>638</v>
      </c>
      <c r="G3024">
        <v>7</v>
      </c>
      <c r="H3024" t="s">
        <v>140</v>
      </c>
      <c r="I3024">
        <v>2</v>
      </c>
      <c r="J3024">
        <v>0</v>
      </c>
      <c r="L3024" s="1015">
        <v>1</v>
      </c>
      <c r="N3024">
        <v>0</v>
      </c>
      <c r="O3024">
        <v>0</v>
      </c>
      <c r="P3024" t="e">
        <v>#DIV/0!</v>
      </c>
      <c r="R3024">
        <v>0</v>
      </c>
      <c r="S3024">
        <v>0</v>
      </c>
    </row>
    <row r="3025" spans="1:19">
      <c r="A3025">
        <v>6</v>
      </c>
      <c r="B3025" t="s">
        <v>639</v>
      </c>
      <c r="C3025" t="s">
        <v>153</v>
      </c>
      <c r="D3025" t="s">
        <v>50</v>
      </c>
      <c r="E3025" t="s">
        <v>640</v>
      </c>
      <c r="F3025" t="s">
        <v>641</v>
      </c>
      <c r="G3025">
        <v>7</v>
      </c>
      <c r="H3025" t="s">
        <v>140</v>
      </c>
      <c r="I3025">
        <v>4</v>
      </c>
      <c r="J3025">
        <v>3</v>
      </c>
      <c r="L3025" s="1015">
        <v>0</v>
      </c>
      <c r="N3025">
        <v>1</v>
      </c>
      <c r="O3025">
        <v>0</v>
      </c>
      <c r="P3025">
        <v>0</v>
      </c>
      <c r="R3025">
        <v>-2</v>
      </c>
      <c r="S3025">
        <v>-1</v>
      </c>
    </row>
    <row r="3026" spans="1:19">
      <c r="A3026">
        <v>7</v>
      </c>
      <c r="B3026" t="s">
        <v>642</v>
      </c>
      <c r="C3026" t="s">
        <v>153</v>
      </c>
      <c r="D3026" t="s">
        <v>50</v>
      </c>
      <c r="E3026" t="s">
        <v>643</v>
      </c>
      <c r="F3026" t="s">
        <v>644</v>
      </c>
      <c r="G3026">
        <v>7</v>
      </c>
      <c r="H3026" t="s">
        <v>140</v>
      </c>
      <c r="I3026">
        <v>2</v>
      </c>
      <c r="J3026">
        <v>0</v>
      </c>
      <c r="L3026" s="1015">
        <v>0</v>
      </c>
      <c r="N3026">
        <v>0</v>
      </c>
      <c r="O3026">
        <v>0</v>
      </c>
      <c r="P3026" t="e">
        <v>#DIV/0!</v>
      </c>
      <c r="R3026">
        <v>0</v>
      </c>
      <c r="S3026">
        <v>0</v>
      </c>
    </row>
    <row r="3027" spans="1:19">
      <c r="A3027">
        <v>8</v>
      </c>
      <c r="B3027" t="s">
        <v>645</v>
      </c>
      <c r="C3027" t="s">
        <v>153</v>
      </c>
      <c r="D3027" t="s">
        <v>50</v>
      </c>
      <c r="E3027" t="s">
        <v>633</v>
      </c>
      <c r="F3027" t="s">
        <v>646</v>
      </c>
      <c r="G3027">
        <v>7</v>
      </c>
      <c r="H3027" t="s">
        <v>140</v>
      </c>
      <c r="I3027">
        <v>2</v>
      </c>
      <c r="J3027">
        <v>0</v>
      </c>
      <c r="L3027" s="1015">
        <v>0</v>
      </c>
      <c r="N3027">
        <v>0</v>
      </c>
      <c r="O3027">
        <v>0</v>
      </c>
      <c r="P3027" t="e">
        <v>#DIV/0!</v>
      </c>
      <c r="R3027">
        <v>0</v>
      </c>
      <c r="S3027">
        <v>0</v>
      </c>
    </row>
    <row r="3028" spans="1:19">
      <c r="A3028">
        <v>9</v>
      </c>
      <c r="B3028" t="s">
        <v>647</v>
      </c>
      <c r="C3028" t="s">
        <v>153</v>
      </c>
      <c r="D3028" t="s">
        <v>50</v>
      </c>
      <c r="E3028" t="s">
        <v>168</v>
      </c>
      <c r="F3028" t="s">
        <v>648</v>
      </c>
      <c r="G3028">
        <v>7</v>
      </c>
      <c r="H3028" t="s">
        <v>140</v>
      </c>
      <c r="I3028">
        <v>3</v>
      </c>
      <c r="J3028">
        <v>0</v>
      </c>
      <c r="L3028" s="1015">
        <v>0</v>
      </c>
      <c r="N3028">
        <v>0</v>
      </c>
      <c r="O3028">
        <v>0</v>
      </c>
      <c r="P3028" t="e">
        <v>#DIV/0!</v>
      </c>
      <c r="R3028">
        <v>0</v>
      </c>
      <c r="S3028">
        <v>0</v>
      </c>
    </row>
    <row r="3029" spans="1:19">
      <c r="A3029">
        <v>10</v>
      </c>
      <c r="B3029" t="s">
        <v>649</v>
      </c>
      <c r="C3029" t="s">
        <v>153</v>
      </c>
      <c r="D3029" t="s">
        <v>50</v>
      </c>
      <c r="E3029" t="s">
        <v>650</v>
      </c>
      <c r="F3029" t="s">
        <v>651</v>
      </c>
      <c r="G3029">
        <v>7</v>
      </c>
      <c r="H3029" t="s">
        <v>140</v>
      </c>
      <c r="I3029">
        <v>1</v>
      </c>
      <c r="J3029">
        <v>0</v>
      </c>
      <c r="L3029" s="1015">
        <v>2</v>
      </c>
      <c r="N3029">
        <v>0</v>
      </c>
      <c r="O3029">
        <v>0</v>
      </c>
      <c r="P3029" t="e">
        <v>#DIV/0!</v>
      </c>
      <c r="R3029">
        <v>0</v>
      </c>
      <c r="S3029">
        <v>0</v>
      </c>
    </row>
    <row r="3030" spans="1:19">
      <c r="A3030">
        <v>11</v>
      </c>
      <c r="B3030" t="s">
        <v>652</v>
      </c>
      <c r="C3030" t="s">
        <v>153</v>
      </c>
      <c r="D3030" t="s">
        <v>50</v>
      </c>
      <c r="E3030" t="s">
        <v>650</v>
      </c>
      <c r="F3030" t="s">
        <v>653</v>
      </c>
      <c r="G3030">
        <v>7</v>
      </c>
      <c r="H3030" t="s">
        <v>140</v>
      </c>
      <c r="I3030">
        <v>1</v>
      </c>
      <c r="J3030">
        <v>0</v>
      </c>
      <c r="L3030" s="1015">
        <v>0</v>
      </c>
      <c r="N3030">
        <v>0</v>
      </c>
      <c r="O3030">
        <v>0</v>
      </c>
      <c r="P3030" t="e">
        <v>#DIV/0!</v>
      </c>
      <c r="R3030">
        <v>0</v>
      </c>
      <c r="S3030">
        <v>0</v>
      </c>
    </row>
    <row r="3031" spans="1:19">
      <c r="A3031">
        <v>12</v>
      </c>
      <c r="B3031" t="s">
        <v>654</v>
      </c>
      <c r="C3031" t="s">
        <v>153</v>
      </c>
      <c r="D3031" t="s">
        <v>50</v>
      </c>
      <c r="E3031" t="s">
        <v>655</v>
      </c>
      <c r="F3031" t="s">
        <v>656</v>
      </c>
      <c r="G3031">
        <v>7</v>
      </c>
      <c r="H3031" t="s">
        <v>140</v>
      </c>
      <c r="I3031">
        <v>1</v>
      </c>
      <c r="J3031">
        <v>0</v>
      </c>
      <c r="L3031" s="1015">
        <v>0</v>
      </c>
      <c r="N3031">
        <v>0</v>
      </c>
      <c r="O3031">
        <v>0</v>
      </c>
      <c r="P3031" t="e">
        <v>#DIV/0!</v>
      </c>
      <c r="R3031">
        <v>0</v>
      </c>
      <c r="S3031">
        <v>0</v>
      </c>
    </row>
    <row r="3032" spans="1:19">
      <c r="A3032">
        <v>13</v>
      </c>
      <c r="B3032" t="s">
        <v>657</v>
      </c>
      <c r="C3032" t="s">
        <v>153</v>
      </c>
      <c r="D3032" t="s">
        <v>50</v>
      </c>
      <c r="E3032" t="s">
        <v>655</v>
      </c>
      <c r="F3032" t="s">
        <v>658</v>
      </c>
      <c r="G3032">
        <v>7</v>
      </c>
      <c r="H3032" t="s">
        <v>140</v>
      </c>
      <c r="I3032">
        <v>8</v>
      </c>
      <c r="J3032">
        <v>6</v>
      </c>
      <c r="L3032" s="1015">
        <v>0</v>
      </c>
      <c r="N3032">
        <v>1</v>
      </c>
      <c r="O3032">
        <v>0</v>
      </c>
      <c r="P3032">
        <v>0</v>
      </c>
      <c r="R3032">
        <v>-4</v>
      </c>
      <c r="S3032">
        <v>-1</v>
      </c>
    </row>
    <row r="3033" spans="1:19">
      <c r="A3033">
        <v>14</v>
      </c>
      <c r="B3033" t="s">
        <v>659</v>
      </c>
      <c r="C3033" t="s">
        <v>153</v>
      </c>
      <c r="D3033" t="s">
        <v>50</v>
      </c>
      <c r="E3033" t="s">
        <v>537</v>
      </c>
      <c r="F3033" t="s">
        <v>660</v>
      </c>
      <c r="G3033">
        <v>7</v>
      </c>
      <c r="H3033" t="s">
        <v>140</v>
      </c>
      <c r="I3033">
        <v>4</v>
      </c>
      <c r="J3033">
        <v>2</v>
      </c>
      <c r="L3033" s="1015">
        <v>0</v>
      </c>
      <c r="N3033">
        <v>1</v>
      </c>
      <c r="O3033">
        <v>0</v>
      </c>
      <c r="P3033">
        <v>0</v>
      </c>
      <c r="R3033">
        <v>-2</v>
      </c>
      <c r="S3033">
        <v>-1</v>
      </c>
    </row>
    <row r="3034" spans="1:19">
      <c r="A3034">
        <v>15</v>
      </c>
      <c r="B3034" t="s">
        <v>661</v>
      </c>
      <c r="C3034" t="s">
        <v>153</v>
      </c>
      <c r="D3034" t="s">
        <v>50</v>
      </c>
      <c r="E3034" t="s">
        <v>662</v>
      </c>
      <c r="F3034" t="s">
        <v>663</v>
      </c>
      <c r="G3034">
        <v>7</v>
      </c>
      <c r="H3034" t="s">
        <v>140</v>
      </c>
      <c r="I3034">
        <v>2</v>
      </c>
      <c r="J3034">
        <v>1</v>
      </c>
      <c r="L3034" s="1015">
        <v>0</v>
      </c>
      <c r="N3034">
        <v>0</v>
      </c>
      <c r="O3034">
        <v>0</v>
      </c>
      <c r="P3034" t="e">
        <v>#DIV/0!</v>
      </c>
      <c r="R3034">
        <v>-1</v>
      </c>
      <c r="S3034">
        <v>0</v>
      </c>
    </row>
    <row r="3035" spans="1:19">
      <c r="A3035">
        <v>16</v>
      </c>
      <c r="B3035" t="s">
        <v>664</v>
      </c>
      <c r="C3035" t="s">
        <v>153</v>
      </c>
      <c r="D3035" t="s">
        <v>50</v>
      </c>
      <c r="E3035" t="s">
        <v>537</v>
      </c>
      <c r="F3035" t="s">
        <v>665</v>
      </c>
      <c r="G3035">
        <v>7</v>
      </c>
      <c r="H3035" t="s">
        <v>140</v>
      </c>
      <c r="I3035">
        <v>1</v>
      </c>
      <c r="J3035">
        <v>1</v>
      </c>
      <c r="L3035" s="1015">
        <v>0</v>
      </c>
      <c r="N3035">
        <v>1</v>
      </c>
      <c r="O3035">
        <v>0</v>
      </c>
      <c r="P3035">
        <v>0</v>
      </c>
      <c r="R3035">
        <v>-1</v>
      </c>
      <c r="S3035">
        <v>-1</v>
      </c>
    </row>
    <row r="3036" spans="1:19">
      <c r="A3036">
        <v>17</v>
      </c>
      <c r="B3036" t="s">
        <v>666</v>
      </c>
      <c r="C3036" t="s">
        <v>153</v>
      </c>
      <c r="D3036" t="s">
        <v>50</v>
      </c>
      <c r="E3036" t="s">
        <v>655</v>
      </c>
      <c r="F3036" t="s">
        <v>667</v>
      </c>
      <c r="G3036">
        <v>7</v>
      </c>
      <c r="H3036" t="s">
        <v>140</v>
      </c>
      <c r="I3036">
        <v>1</v>
      </c>
      <c r="J3036">
        <v>0</v>
      </c>
      <c r="L3036" s="1015">
        <v>0</v>
      </c>
      <c r="N3036">
        <v>0</v>
      </c>
      <c r="O3036">
        <v>0</v>
      </c>
      <c r="P3036" t="e">
        <v>#DIV/0!</v>
      </c>
      <c r="R3036">
        <v>0</v>
      </c>
      <c r="S3036">
        <v>0</v>
      </c>
    </row>
    <row r="3037" spans="1:19">
      <c r="A3037">
        <v>18</v>
      </c>
      <c r="B3037" t="s">
        <v>668</v>
      </c>
      <c r="C3037" t="s">
        <v>153</v>
      </c>
      <c r="D3037" t="s">
        <v>50</v>
      </c>
      <c r="E3037" t="s">
        <v>537</v>
      </c>
      <c r="F3037" t="s">
        <v>669</v>
      </c>
      <c r="G3037">
        <v>7</v>
      </c>
      <c r="H3037" t="s">
        <v>140</v>
      </c>
      <c r="I3037">
        <v>2</v>
      </c>
      <c r="J3037">
        <v>1</v>
      </c>
      <c r="L3037" s="1015">
        <v>1</v>
      </c>
      <c r="N3037">
        <v>0</v>
      </c>
      <c r="O3037">
        <v>0</v>
      </c>
      <c r="P3037" t="e">
        <v>#DIV/0!</v>
      </c>
      <c r="R3037">
        <v>0</v>
      </c>
      <c r="S3037">
        <v>0</v>
      </c>
    </row>
    <row r="3038" spans="1:19">
      <c r="A3038">
        <v>19</v>
      </c>
      <c r="B3038" t="s">
        <v>670</v>
      </c>
      <c r="C3038" t="s">
        <v>153</v>
      </c>
      <c r="D3038" t="s">
        <v>50</v>
      </c>
      <c r="E3038" t="s">
        <v>655</v>
      </c>
      <c r="F3038" t="s">
        <v>671</v>
      </c>
      <c r="G3038">
        <v>7</v>
      </c>
      <c r="H3038" t="s">
        <v>140</v>
      </c>
      <c r="I3038">
        <v>1</v>
      </c>
      <c r="J3038">
        <v>0</v>
      </c>
      <c r="L3038" s="1015">
        <v>1</v>
      </c>
      <c r="N3038">
        <v>0</v>
      </c>
      <c r="O3038">
        <v>0</v>
      </c>
      <c r="P3038" t="e">
        <v>#DIV/0!</v>
      </c>
      <c r="R3038">
        <v>0</v>
      </c>
      <c r="S3038">
        <v>0</v>
      </c>
    </row>
    <row r="3039" spans="1:19">
      <c r="A3039">
        <v>20</v>
      </c>
      <c r="B3039" t="s">
        <v>672</v>
      </c>
      <c r="C3039" t="s">
        <v>153</v>
      </c>
      <c r="D3039" t="s">
        <v>50</v>
      </c>
      <c r="E3039" t="s">
        <v>168</v>
      </c>
      <c r="F3039" t="s">
        <v>673</v>
      </c>
      <c r="G3039">
        <v>7</v>
      </c>
      <c r="H3039" t="s">
        <v>140</v>
      </c>
      <c r="I3039">
        <v>12</v>
      </c>
      <c r="J3039">
        <v>7</v>
      </c>
      <c r="L3039" s="1015">
        <v>0</v>
      </c>
      <c r="N3039">
        <v>1</v>
      </c>
      <c r="O3039">
        <v>0</v>
      </c>
      <c r="P3039">
        <v>0</v>
      </c>
      <c r="R3039">
        <v>-4</v>
      </c>
      <c r="S3039">
        <v>-1</v>
      </c>
    </row>
    <row r="3040" spans="1:19">
      <c r="A3040">
        <v>21</v>
      </c>
      <c r="B3040" t="s">
        <v>674</v>
      </c>
      <c r="C3040" t="s">
        <v>153</v>
      </c>
      <c r="D3040" t="s">
        <v>50</v>
      </c>
      <c r="E3040" t="s">
        <v>168</v>
      </c>
      <c r="F3040" t="s">
        <v>675</v>
      </c>
      <c r="G3040">
        <v>7</v>
      </c>
      <c r="H3040" t="s">
        <v>140</v>
      </c>
      <c r="I3040">
        <v>3</v>
      </c>
      <c r="J3040">
        <v>1</v>
      </c>
      <c r="L3040" s="1015">
        <v>0</v>
      </c>
      <c r="N3040">
        <v>0</v>
      </c>
      <c r="O3040">
        <v>0</v>
      </c>
      <c r="P3040" t="e">
        <v>#DIV/0!</v>
      </c>
      <c r="R3040">
        <v>-1</v>
      </c>
      <c r="S3040">
        <v>0</v>
      </c>
    </row>
    <row r="3041" spans="1:19">
      <c r="A3041">
        <v>22</v>
      </c>
      <c r="B3041" t="s">
        <v>676</v>
      </c>
      <c r="C3041" t="s">
        <v>153</v>
      </c>
      <c r="D3041" t="s">
        <v>50</v>
      </c>
      <c r="E3041" t="s">
        <v>677</v>
      </c>
      <c r="F3041" t="s">
        <v>678</v>
      </c>
      <c r="G3041">
        <v>7</v>
      </c>
      <c r="H3041" t="s">
        <v>140</v>
      </c>
      <c r="I3041">
        <v>1</v>
      </c>
      <c r="J3041">
        <v>1</v>
      </c>
      <c r="L3041" s="1015">
        <v>1</v>
      </c>
      <c r="N3041">
        <v>0</v>
      </c>
      <c r="O3041">
        <v>0</v>
      </c>
      <c r="P3041" t="e">
        <v>#DIV/0!</v>
      </c>
      <c r="R3041">
        <v>0</v>
      </c>
      <c r="S3041">
        <v>0</v>
      </c>
    </row>
    <row r="3042" spans="1:19">
      <c r="A3042">
        <v>23</v>
      </c>
      <c r="B3042" t="s">
        <v>679</v>
      </c>
      <c r="C3042" t="s">
        <v>153</v>
      </c>
      <c r="D3042" t="s">
        <v>50</v>
      </c>
      <c r="E3042" t="s">
        <v>680</v>
      </c>
      <c r="F3042" t="s">
        <v>681</v>
      </c>
      <c r="G3042">
        <v>7</v>
      </c>
      <c r="H3042" t="s">
        <v>140</v>
      </c>
      <c r="I3042">
        <v>2</v>
      </c>
      <c r="J3042">
        <v>2</v>
      </c>
      <c r="L3042" s="1015">
        <v>0</v>
      </c>
      <c r="N3042">
        <v>0</v>
      </c>
      <c r="O3042">
        <v>0</v>
      </c>
      <c r="P3042" t="e">
        <v>#DIV/0!</v>
      </c>
      <c r="R3042">
        <v>-1</v>
      </c>
      <c r="S3042">
        <v>0</v>
      </c>
    </row>
    <row r="3043" spans="1:19">
      <c r="A3043">
        <v>24</v>
      </c>
      <c r="B3043" t="s">
        <v>682</v>
      </c>
      <c r="C3043" t="s">
        <v>153</v>
      </c>
      <c r="D3043" t="s">
        <v>50</v>
      </c>
      <c r="E3043" t="s">
        <v>537</v>
      </c>
      <c r="F3043" t="s">
        <v>683</v>
      </c>
      <c r="G3043">
        <v>7</v>
      </c>
      <c r="H3043" t="s">
        <v>140</v>
      </c>
      <c r="I3043">
        <v>2</v>
      </c>
      <c r="J3043">
        <v>0</v>
      </c>
      <c r="L3043" s="1015">
        <v>0</v>
      </c>
      <c r="N3043">
        <v>0</v>
      </c>
      <c r="O3043">
        <v>0</v>
      </c>
      <c r="P3043" t="e">
        <v>#DIV/0!</v>
      </c>
      <c r="R3043">
        <v>0</v>
      </c>
      <c r="S3043">
        <v>0</v>
      </c>
    </row>
    <row r="3044" spans="1:19">
      <c r="A3044">
        <v>25</v>
      </c>
      <c r="B3044" t="s">
        <v>684</v>
      </c>
      <c r="C3044" t="s">
        <v>153</v>
      </c>
      <c r="D3044" t="s">
        <v>50</v>
      </c>
      <c r="E3044" t="s">
        <v>677</v>
      </c>
      <c r="F3044" t="s">
        <v>685</v>
      </c>
      <c r="G3044">
        <v>7</v>
      </c>
      <c r="H3044" t="s">
        <v>140</v>
      </c>
      <c r="I3044">
        <v>2</v>
      </c>
      <c r="J3044">
        <v>0</v>
      </c>
      <c r="L3044" s="1015">
        <v>0</v>
      </c>
      <c r="N3044">
        <v>0</v>
      </c>
      <c r="O3044">
        <v>0</v>
      </c>
      <c r="P3044" t="e">
        <v>#DIV/0!</v>
      </c>
      <c r="R3044">
        <v>0</v>
      </c>
      <c r="S3044">
        <v>0</v>
      </c>
    </row>
    <row r="3045" spans="1:19">
      <c r="A3045">
        <v>1</v>
      </c>
      <c r="B3045" t="s">
        <v>627</v>
      </c>
      <c r="C3045" t="s">
        <v>153</v>
      </c>
      <c r="D3045" t="s">
        <v>50</v>
      </c>
      <c r="E3045" t="s">
        <v>537</v>
      </c>
      <c r="F3045" t="s">
        <v>628</v>
      </c>
      <c r="G3045">
        <v>8</v>
      </c>
      <c r="H3045" t="s">
        <v>141</v>
      </c>
      <c r="I3045">
        <v>2</v>
      </c>
      <c r="J3045">
        <v>2</v>
      </c>
      <c r="L3045" s="1015">
        <v>1</v>
      </c>
      <c r="N3045">
        <v>2</v>
      </c>
      <c r="O3045">
        <v>0</v>
      </c>
      <c r="P3045">
        <v>0</v>
      </c>
      <c r="R3045">
        <v>-2</v>
      </c>
      <c r="S3045">
        <v>-2</v>
      </c>
    </row>
    <row r="3046" spans="1:19">
      <c r="A3046">
        <v>2</v>
      </c>
      <c r="B3046" t="s">
        <v>629</v>
      </c>
      <c r="C3046" t="s">
        <v>153</v>
      </c>
      <c r="D3046" t="s">
        <v>50</v>
      </c>
      <c r="E3046" t="s">
        <v>630</v>
      </c>
      <c r="F3046" t="s">
        <v>631</v>
      </c>
      <c r="G3046">
        <v>8</v>
      </c>
      <c r="H3046" t="s">
        <v>141</v>
      </c>
      <c r="I3046">
        <v>1</v>
      </c>
      <c r="J3046">
        <v>1</v>
      </c>
      <c r="L3046" s="1015">
        <v>1</v>
      </c>
      <c r="N3046">
        <v>1</v>
      </c>
      <c r="O3046">
        <v>0</v>
      </c>
      <c r="P3046">
        <v>0</v>
      </c>
      <c r="R3046">
        <v>0</v>
      </c>
      <c r="S3046">
        <v>-1</v>
      </c>
    </row>
    <row r="3047" spans="1:19">
      <c r="A3047">
        <v>3</v>
      </c>
      <c r="B3047" t="s">
        <v>632</v>
      </c>
      <c r="C3047" t="s">
        <v>153</v>
      </c>
      <c r="D3047" t="s">
        <v>50</v>
      </c>
      <c r="E3047" t="s">
        <v>633</v>
      </c>
      <c r="F3047" t="s">
        <v>634</v>
      </c>
      <c r="G3047">
        <v>8</v>
      </c>
      <c r="H3047" t="s">
        <v>141</v>
      </c>
      <c r="I3047">
        <v>1</v>
      </c>
      <c r="J3047">
        <v>1</v>
      </c>
      <c r="L3047" s="1015">
        <v>1</v>
      </c>
      <c r="N3047">
        <v>1</v>
      </c>
      <c r="O3047">
        <v>0</v>
      </c>
      <c r="P3047">
        <v>0</v>
      </c>
      <c r="R3047">
        <v>0</v>
      </c>
      <c r="S3047">
        <v>-1</v>
      </c>
    </row>
    <row r="3048" spans="1:19">
      <c r="A3048">
        <v>4</v>
      </c>
      <c r="B3048" t="s">
        <v>635</v>
      </c>
      <c r="C3048" t="s">
        <v>153</v>
      </c>
      <c r="D3048" t="s">
        <v>50</v>
      </c>
      <c r="E3048" t="s">
        <v>537</v>
      </c>
      <c r="F3048" t="s">
        <v>636</v>
      </c>
      <c r="G3048">
        <v>8</v>
      </c>
      <c r="H3048" t="s">
        <v>141</v>
      </c>
      <c r="I3048">
        <v>5</v>
      </c>
      <c r="J3048">
        <v>2</v>
      </c>
      <c r="L3048" s="1015">
        <v>0.4</v>
      </c>
      <c r="N3048">
        <v>0</v>
      </c>
      <c r="O3048">
        <v>0</v>
      </c>
      <c r="P3048" t="e">
        <v>#DIV/0!</v>
      </c>
      <c r="R3048">
        <v>2</v>
      </c>
      <c r="S3048">
        <v>0</v>
      </c>
    </row>
    <row r="3049" spans="1:19">
      <c r="A3049">
        <v>5</v>
      </c>
      <c r="B3049" t="s">
        <v>637</v>
      </c>
      <c r="C3049" t="s">
        <v>153</v>
      </c>
      <c r="D3049" t="s">
        <v>50</v>
      </c>
      <c r="E3049" t="s">
        <v>537</v>
      </c>
      <c r="F3049" t="s">
        <v>638</v>
      </c>
      <c r="G3049">
        <v>8</v>
      </c>
      <c r="H3049" t="s">
        <v>141</v>
      </c>
      <c r="I3049">
        <v>2</v>
      </c>
      <c r="J3049">
        <v>1</v>
      </c>
      <c r="L3049" s="1015">
        <v>0.5</v>
      </c>
      <c r="N3049">
        <v>1</v>
      </c>
      <c r="O3049">
        <v>0</v>
      </c>
      <c r="P3049">
        <v>0</v>
      </c>
      <c r="R3049">
        <v>-1</v>
      </c>
      <c r="S3049">
        <v>-1</v>
      </c>
    </row>
    <row r="3050" spans="1:19">
      <c r="A3050">
        <v>6</v>
      </c>
      <c r="B3050" t="s">
        <v>639</v>
      </c>
      <c r="C3050" t="s">
        <v>153</v>
      </c>
      <c r="D3050" t="s">
        <v>50</v>
      </c>
      <c r="E3050" t="s">
        <v>640</v>
      </c>
      <c r="F3050" t="s">
        <v>641</v>
      </c>
      <c r="G3050">
        <v>8</v>
      </c>
      <c r="H3050" t="s">
        <v>141</v>
      </c>
      <c r="I3050">
        <v>4</v>
      </c>
      <c r="J3050">
        <v>3</v>
      </c>
      <c r="L3050" s="1015">
        <v>0.75</v>
      </c>
      <c r="N3050">
        <v>0</v>
      </c>
      <c r="O3050">
        <v>0</v>
      </c>
      <c r="P3050" t="e">
        <v>#DIV/0!</v>
      </c>
      <c r="R3050">
        <v>0</v>
      </c>
      <c r="S3050">
        <v>0</v>
      </c>
    </row>
    <row r="3051" spans="1:19">
      <c r="A3051">
        <v>7</v>
      </c>
      <c r="B3051" t="s">
        <v>642</v>
      </c>
      <c r="C3051" t="s">
        <v>153</v>
      </c>
      <c r="D3051" t="s">
        <v>50</v>
      </c>
      <c r="E3051" t="s">
        <v>643</v>
      </c>
      <c r="F3051" t="s">
        <v>644</v>
      </c>
      <c r="G3051">
        <v>8</v>
      </c>
      <c r="H3051" t="s">
        <v>141</v>
      </c>
      <c r="I3051">
        <v>2</v>
      </c>
      <c r="J3051">
        <v>1</v>
      </c>
      <c r="L3051" s="1015">
        <v>0.5</v>
      </c>
      <c r="N3051">
        <v>1</v>
      </c>
      <c r="O3051">
        <v>0</v>
      </c>
      <c r="P3051">
        <v>0</v>
      </c>
      <c r="R3051">
        <v>-1</v>
      </c>
      <c r="S3051">
        <v>-1</v>
      </c>
    </row>
    <row r="3052" spans="1:19">
      <c r="A3052">
        <v>8</v>
      </c>
      <c r="B3052" t="s">
        <v>645</v>
      </c>
      <c r="C3052" t="s">
        <v>153</v>
      </c>
      <c r="D3052" t="s">
        <v>50</v>
      </c>
      <c r="E3052" t="s">
        <v>633</v>
      </c>
      <c r="F3052" t="s">
        <v>646</v>
      </c>
      <c r="G3052">
        <v>8</v>
      </c>
      <c r="H3052" t="s">
        <v>141</v>
      </c>
      <c r="I3052">
        <v>2</v>
      </c>
      <c r="J3052">
        <v>1</v>
      </c>
      <c r="L3052" s="1015">
        <v>0.5</v>
      </c>
      <c r="N3052">
        <v>1</v>
      </c>
      <c r="O3052">
        <v>0</v>
      </c>
      <c r="P3052">
        <v>0</v>
      </c>
      <c r="R3052">
        <v>0</v>
      </c>
      <c r="S3052">
        <v>-1</v>
      </c>
    </row>
    <row r="3053" spans="1:19">
      <c r="A3053">
        <v>9</v>
      </c>
      <c r="B3053" t="s">
        <v>647</v>
      </c>
      <c r="C3053" t="s">
        <v>153</v>
      </c>
      <c r="D3053" t="s">
        <v>50</v>
      </c>
      <c r="E3053" t="s">
        <v>168</v>
      </c>
      <c r="F3053" t="s">
        <v>648</v>
      </c>
      <c r="G3053">
        <v>8</v>
      </c>
      <c r="H3053" t="s">
        <v>141</v>
      </c>
      <c r="I3053">
        <v>3</v>
      </c>
      <c r="J3053">
        <v>1</v>
      </c>
      <c r="L3053" s="1015">
        <v>0.33333333333333331</v>
      </c>
      <c r="N3053">
        <v>1</v>
      </c>
      <c r="O3053">
        <v>0</v>
      </c>
      <c r="P3053">
        <v>0</v>
      </c>
      <c r="R3053">
        <v>-1</v>
      </c>
      <c r="S3053">
        <v>-1</v>
      </c>
    </row>
    <row r="3054" spans="1:19">
      <c r="A3054">
        <v>10</v>
      </c>
      <c r="B3054" t="s">
        <v>649</v>
      </c>
      <c r="C3054" t="s">
        <v>153</v>
      </c>
      <c r="D3054" t="s">
        <v>50</v>
      </c>
      <c r="E3054" t="s">
        <v>650</v>
      </c>
      <c r="F3054" t="s">
        <v>651</v>
      </c>
      <c r="G3054">
        <v>8</v>
      </c>
      <c r="H3054" t="s">
        <v>141</v>
      </c>
      <c r="I3054">
        <v>1</v>
      </c>
      <c r="J3054">
        <v>1</v>
      </c>
      <c r="L3054" s="1015">
        <v>1</v>
      </c>
      <c r="N3054">
        <v>1</v>
      </c>
      <c r="O3054">
        <v>0</v>
      </c>
      <c r="P3054">
        <v>0</v>
      </c>
      <c r="R3054">
        <v>2</v>
      </c>
      <c r="S3054">
        <v>-1</v>
      </c>
    </row>
    <row r="3055" spans="1:19">
      <c r="A3055">
        <v>11</v>
      </c>
      <c r="B3055" t="s">
        <v>652</v>
      </c>
      <c r="C3055" t="s">
        <v>153</v>
      </c>
      <c r="D3055" t="s">
        <v>50</v>
      </c>
      <c r="E3055" t="s">
        <v>650</v>
      </c>
      <c r="F3055" t="s">
        <v>653</v>
      </c>
      <c r="G3055">
        <v>8</v>
      </c>
      <c r="H3055" t="s">
        <v>141</v>
      </c>
      <c r="I3055">
        <v>1</v>
      </c>
      <c r="J3055">
        <v>0</v>
      </c>
      <c r="L3055" s="1015">
        <v>0</v>
      </c>
      <c r="N3055">
        <v>0</v>
      </c>
      <c r="O3055">
        <v>0</v>
      </c>
      <c r="P3055" t="e">
        <v>#DIV/0!</v>
      </c>
      <c r="R3055">
        <v>1</v>
      </c>
      <c r="S3055">
        <v>0</v>
      </c>
    </row>
    <row r="3056" spans="1:19">
      <c r="A3056">
        <v>12</v>
      </c>
      <c r="B3056" t="s">
        <v>654</v>
      </c>
      <c r="C3056" t="s">
        <v>153</v>
      </c>
      <c r="D3056" t="s">
        <v>50</v>
      </c>
      <c r="E3056" t="s">
        <v>655</v>
      </c>
      <c r="F3056" t="s">
        <v>656</v>
      </c>
      <c r="G3056">
        <v>8</v>
      </c>
      <c r="H3056" t="s">
        <v>141</v>
      </c>
      <c r="I3056">
        <v>1</v>
      </c>
      <c r="J3056">
        <v>0</v>
      </c>
      <c r="L3056" s="1015">
        <v>0</v>
      </c>
      <c r="N3056">
        <v>0</v>
      </c>
      <c r="O3056">
        <v>0</v>
      </c>
      <c r="P3056" t="e">
        <v>#DIV/0!</v>
      </c>
      <c r="R3056">
        <v>11</v>
      </c>
      <c r="S3056">
        <v>0</v>
      </c>
    </row>
    <row r="3057" spans="1:19">
      <c r="A3057">
        <v>13</v>
      </c>
      <c r="B3057" t="s">
        <v>657</v>
      </c>
      <c r="C3057" t="s">
        <v>153</v>
      </c>
      <c r="D3057" t="s">
        <v>50</v>
      </c>
      <c r="E3057" t="s">
        <v>655</v>
      </c>
      <c r="F3057" t="s">
        <v>658</v>
      </c>
      <c r="G3057">
        <v>8</v>
      </c>
      <c r="H3057" t="s">
        <v>141</v>
      </c>
      <c r="I3057">
        <v>8</v>
      </c>
      <c r="J3057">
        <v>7</v>
      </c>
      <c r="L3057" s="1015">
        <v>0.875</v>
      </c>
      <c r="N3057">
        <v>1</v>
      </c>
      <c r="O3057">
        <v>0</v>
      </c>
      <c r="P3057">
        <v>0</v>
      </c>
      <c r="R3057">
        <v>-5</v>
      </c>
      <c r="S3057">
        <v>-1</v>
      </c>
    </row>
    <row r="3058" spans="1:19">
      <c r="A3058">
        <v>14</v>
      </c>
      <c r="B3058" t="s">
        <v>659</v>
      </c>
      <c r="C3058" t="s">
        <v>153</v>
      </c>
      <c r="D3058" t="s">
        <v>50</v>
      </c>
      <c r="E3058" t="s">
        <v>537</v>
      </c>
      <c r="F3058" t="s">
        <v>660</v>
      </c>
      <c r="G3058">
        <v>8</v>
      </c>
      <c r="H3058" t="s">
        <v>141</v>
      </c>
      <c r="I3058">
        <v>4</v>
      </c>
      <c r="J3058">
        <v>2</v>
      </c>
      <c r="L3058" s="1015">
        <v>0.5</v>
      </c>
      <c r="N3058">
        <v>0</v>
      </c>
      <c r="O3058">
        <v>0</v>
      </c>
      <c r="P3058" t="e">
        <v>#DIV/0!</v>
      </c>
      <c r="R3058">
        <v>-1</v>
      </c>
      <c r="S3058">
        <v>0</v>
      </c>
    </row>
    <row r="3059" spans="1:19">
      <c r="A3059">
        <v>15</v>
      </c>
      <c r="B3059" t="s">
        <v>661</v>
      </c>
      <c r="C3059" t="s">
        <v>153</v>
      </c>
      <c r="D3059" t="s">
        <v>50</v>
      </c>
      <c r="E3059" t="s">
        <v>662</v>
      </c>
      <c r="F3059" t="s">
        <v>663</v>
      </c>
      <c r="G3059">
        <v>8</v>
      </c>
      <c r="H3059" t="s">
        <v>141</v>
      </c>
      <c r="I3059">
        <v>2</v>
      </c>
      <c r="J3059">
        <v>2</v>
      </c>
      <c r="L3059" s="1015">
        <v>1</v>
      </c>
      <c r="N3059">
        <v>1</v>
      </c>
      <c r="O3059">
        <v>0</v>
      </c>
      <c r="P3059">
        <v>0</v>
      </c>
      <c r="R3059">
        <v>-1</v>
      </c>
      <c r="S3059">
        <v>-1</v>
      </c>
    </row>
    <row r="3060" spans="1:19">
      <c r="A3060">
        <v>16</v>
      </c>
      <c r="B3060" t="s">
        <v>664</v>
      </c>
      <c r="C3060" t="s">
        <v>153</v>
      </c>
      <c r="D3060" t="s">
        <v>50</v>
      </c>
      <c r="E3060" t="s">
        <v>537</v>
      </c>
      <c r="F3060" t="s">
        <v>665</v>
      </c>
      <c r="G3060">
        <v>8</v>
      </c>
      <c r="H3060" t="s">
        <v>141</v>
      </c>
      <c r="I3060">
        <v>1</v>
      </c>
      <c r="J3060">
        <v>1</v>
      </c>
      <c r="L3060" s="1015">
        <v>1</v>
      </c>
      <c r="N3060">
        <v>0</v>
      </c>
      <c r="O3060">
        <v>0</v>
      </c>
      <c r="P3060" t="e">
        <v>#DIV/0!</v>
      </c>
      <c r="R3060">
        <v>1</v>
      </c>
      <c r="S3060">
        <v>0</v>
      </c>
    </row>
    <row r="3061" spans="1:19">
      <c r="A3061">
        <v>17</v>
      </c>
      <c r="B3061" t="s">
        <v>666</v>
      </c>
      <c r="C3061" t="s">
        <v>153</v>
      </c>
      <c r="D3061" t="s">
        <v>50</v>
      </c>
      <c r="E3061" t="s">
        <v>655</v>
      </c>
      <c r="F3061" t="s">
        <v>667</v>
      </c>
      <c r="G3061">
        <v>8</v>
      </c>
      <c r="H3061" t="s">
        <v>141</v>
      </c>
      <c r="I3061">
        <v>1</v>
      </c>
      <c r="J3061">
        <v>0</v>
      </c>
      <c r="L3061" s="1015">
        <v>0</v>
      </c>
      <c r="N3061">
        <v>0</v>
      </c>
      <c r="O3061">
        <v>0</v>
      </c>
      <c r="P3061" t="e">
        <v>#DIV/0!</v>
      </c>
      <c r="R3061">
        <v>1</v>
      </c>
      <c r="S3061">
        <v>0</v>
      </c>
    </row>
    <row r="3062" spans="1:19">
      <c r="A3062">
        <v>18</v>
      </c>
      <c r="B3062" t="s">
        <v>668</v>
      </c>
      <c r="C3062" t="s">
        <v>153</v>
      </c>
      <c r="D3062" t="s">
        <v>50</v>
      </c>
      <c r="E3062" t="s">
        <v>537</v>
      </c>
      <c r="F3062" t="s">
        <v>669</v>
      </c>
      <c r="G3062">
        <v>8</v>
      </c>
      <c r="H3062" t="s">
        <v>141</v>
      </c>
      <c r="I3062">
        <v>2</v>
      </c>
      <c r="J3062">
        <v>1</v>
      </c>
      <c r="L3062" s="1015">
        <v>0.5</v>
      </c>
      <c r="N3062">
        <v>0</v>
      </c>
      <c r="O3062">
        <v>0</v>
      </c>
      <c r="P3062" t="e">
        <v>#DIV/0!</v>
      </c>
      <c r="R3062">
        <v>-1</v>
      </c>
      <c r="S3062">
        <v>0</v>
      </c>
    </row>
    <row r="3063" spans="1:19">
      <c r="A3063">
        <v>19</v>
      </c>
      <c r="B3063" t="s">
        <v>670</v>
      </c>
      <c r="C3063" t="s">
        <v>153</v>
      </c>
      <c r="D3063" t="s">
        <v>50</v>
      </c>
      <c r="E3063" t="s">
        <v>655</v>
      </c>
      <c r="F3063" t="s">
        <v>671</v>
      </c>
      <c r="G3063">
        <v>8</v>
      </c>
      <c r="H3063" t="s">
        <v>141</v>
      </c>
      <c r="I3063">
        <v>1</v>
      </c>
      <c r="J3063">
        <v>0</v>
      </c>
      <c r="L3063" s="1015">
        <v>0</v>
      </c>
      <c r="N3063">
        <v>0</v>
      </c>
      <c r="O3063">
        <v>0</v>
      </c>
      <c r="P3063" t="e">
        <v>#DIV/0!</v>
      </c>
      <c r="R3063">
        <v>1</v>
      </c>
      <c r="S3063">
        <v>0</v>
      </c>
    </row>
    <row r="3064" spans="1:19">
      <c r="A3064">
        <v>20</v>
      </c>
      <c r="B3064" t="s">
        <v>672</v>
      </c>
      <c r="C3064" t="s">
        <v>153</v>
      </c>
      <c r="D3064" t="s">
        <v>50</v>
      </c>
      <c r="E3064" t="s">
        <v>168</v>
      </c>
      <c r="F3064" t="s">
        <v>673</v>
      </c>
      <c r="G3064">
        <v>8</v>
      </c>
      <c r="H3064" t="s">
        <v>141</v>
      </c>
      <c r="I3064">
        <v>12</v>
      </c>
      <c r="J3064">
        <v>8</v>
      </c>
      <c r="L3064" s="1015">
        <v>0.66666666666666663</v>
      </c>
      <c r="N3064">
        <v>1</v>
      </c>
      <c r="O3064">
        <v>0</v>
      </c>
      <c r="P3064">
        <v>0</v>
      </c>
      <c r="R3064">
        <v>-5</v>
      </c>
      <c r="S3064">
        <v>-1</v>
      </c>
    </row>
    <row r="3065" spans="1:19">
      <c r="A3065">
        <v>21</v>
      </c>
      <c r="B3065" t="s">
        <v>674</v>
      </c>
      <c r="C3065" t="s">
        <v>153</v>
      </c>
      <c r="D3065" t="s">
        <v>50</v>
      </c>
      <c r="E3065" t="s">
        <v>168</v>
      </c>
      <c r="F3065" t="s">
        <v>675</v>
      </c>
      <c r="G3065">
        <v>8</v>
      </c>
      <c r="H3065" t="s">
        <v>141</v>
      </c>
      <c r="I3065">
        <v>3</v>
      </c>
      <c r="J3065">
        <v>2</v>
      </c>
      <c r="L3065" s="1015">
        <v>0.66666666666666663</v>
      </c>
      <c r="N3065">
        <v>1</v>
      </c>
      <c r="O3065">
        <v>0</v>
      </c>
      <c r="P3065">
        <v>0</v>
      </c>
      <c r="R3065">
        <v>2</v>
      </c>
      <c r="S3065">
        <v>-1</v>
      </c>
    </row>
    <row r="3066" spans="1:19">
      <c r="A3066">
        <v>22</v>
      </c>
      <c r="B3066" t="s">
        <v>676</v>
      </c>
      <c r="C3066" t="s">
        <v>153</v>
      </c>
      <c r="D3066" t="s">
        <v>50</v>
      </c>
      <c r="E3066" t="s">
        <v>677</v>
      </c>
      <c r="F3066" t="s">
        <v>678</v>
      </c>
      <c r="G3066">
        <v>8</v>
      </c>
      <c r="H3066" t="s">
        <v>141</v>
      </c>
      <c r="I3066">
        <v>1</v>
      </c>
      <c r="J3066">
        <v>1</v>
      </c>
      <c r="L3066" s="1015">
        <v>1</v>
      </c>
      <c r="N3066">
        <v>0</v>
      </c>
      <c r="O3066">
        <v>0</v>
      </c>
      <c r="P3066" t="e">
        <v>#DIV/0!</v>
      </c>
      <c r="R3066">
        <v>0</v>
      </c>
      <c r="S3066">
        <v>0</v>
      </c>
    </row>
    <row r="3067" spans="1:19">
      <c r="A3067">
        <v>23</v>
      </c>
      <c r="B3067" t="s">
        <v>679</v>
      </c>
      <c r="C3067" t="s">
        <v>153</v>
      </c>
      <c r="D3067" t="s">
        <v>50</v>
      </c>
      <c r="E3067" t="s">
        <v>680</v>
      </c>
      <c r="F3067" t="s">
        <v>681</v>
      </c>
      <c r="G3067">
        <v>8</v>
      </c>
      <c r="H3067" t="s">
        <v>141</v>
      </c>
      <c r="I3067">
        <v>2</v>
      </c>
      <c r="J3067">
        <v>2</v>
      </c>
      <c r="L3067" s="1015">
        <v>1</v>
      </c>
      <c r="N3067">
        <v>0</v>
      </c>
      <c r="O3067">
        <v>0</v>
      </c>
      <c r="P3067" t="e">
        <v>#DIV/0!</v>
      </c>
      <c r="R3067">
        <v>1</v>
      </c>
      <c r="S3067">
        <v>0</v>
      </c>
    </row>
    <row r="3068" spans="1:19">
      <c r="A3068">
        <v>24</v>
      </c>
      <c r="B3068" t="s">
        <v>682</v>
      </c>
      <c r="C3068" t="s">
        <v>153</v>
      </c>
      <c r="D3068" t="s">
        <v>50</v>
      </c>
      <c r="E3068" t="s">
        <v>537</v>
      </c>
      <c r="F3068" t="s">
        <v>683</v>
      </c>
      <c r="G3068">
        <v>8</v>
      </c>
      <c r="H3068" t="s">
        <v>141</v>
      </c>
      <c r="I3068">
        <v>2</v>
      </c>
      <c r="J3068">
        <v>1</v>
      </c>
      <c r="L3068" s="1015">
        <v>0.5</v>
      </c>
      <c r="N3068">
        <v>1</v>
      </c>
      <c r="O3068">
        <v>0</v>
      </c>
      <c r="P3068">
        <v>0</v>
      </c>
      <c r="R3068">
        <v>0</v>
      </c>
      <c r="S3068">
        <v>-1</v>
      </c>
    </row>
    <row r="3069" spans="1:19">
      <c r="A3069">
        <v>25</v>
      </c>
      <c r="B3069" t="s">
        <v>684</v>
      </c>
      <c r="C3069" t="s">
        <v>153</v>
      </c>
      <c r="D3069" t="s">
        <v>50</v>
      </c>
      <c r="E3069" t="s">
        <v>677</v>
      </c>
      <c r="F3069" t="s">
        <v>685</v>
      </c>
      <c r="G3069">
        <v>8</v>
      </c>
      <c r="H3069" t="s">
        <v>141</v>
      </c>
      <c r="I3069">
        <v>2</v>
      </c>
      <c r="J3069">
        <v>1</v>
      </c>
      <c r="L3069" s="1015">
        <v>0.5</v>
      </c>
      <c r="N3069">
        <v>1</v>
      </c>
      <c r="O3069">
        <v>0</v>
      </c>
      <c r="P3069">
        <v>0</v>
      </c>
      <c r="R3069">
        <v>1</v>
      </c>
      <c r="S3069">
        <v>-1</v>
      </c>
    </row>
    <row r="3070" spans="1:19">
      <c r="A3070">
        <v>1</v>
      </c>
      <c r="B3070" t="s">
        <v>627</v>
      </c>
      <c r="C3070" t="s">
        <v>153</v>
      </c>
      <c r="D3070" t="s">
        <v>50</v>
      </c>
      <c r="E3070" t="s">
        <v>537</v>
      </c>
      <c r="F3070" t="s">
        <v>628</v>
      </c>
      <c r="G3070">
        <v>9</v>
      </c>
      <c r="H3070" t="s">
        <v>142</v>
      </c>
      <c r="I3070">
        <v>2</v>
      </c>
      <c r="J3070">
        <v>2</v>
      </c>
      <c r="L3070" s="1015">
        <v>1</v>
      </c>
      <c r="N3070">
        <v>0</v>
      </c>
      <c r="O3070">
        <v>0</v>
      </c>
      <c r="P3070" t="e">
        <v>#DIV/0!</v>
      </c>
      <c r="R3070">
        <v>-2</v>
      </c>
      <c r="S3070">
        <v>0</v>
      </c>
    </row>
    <row r="3071" spans="1:19">
      <c r="A3071">
        <v>2</v>
      </c>
      <c r="B3071" t="s">
        <v>629</v>
      </c>
      <c r="C3071" t="s">
        <v>153</v>
      </c>
      <c r="D3071" t="s">
        <v>50</v>
      </c>
      <c r="E3071" t="s">
        <v>630</v>
      </c>
      <c r="F3071" t="s">
        <v>631</v>
      </c>
      <c r="G3071">
        <v>9</v>
      </c>
      <c r="H3071" t="s">
        <v>142</v>
      </c>
      <c r="I3071">
        <v>1</v>
      </c>
      <c r="J3071">
        <v>1</v>
      </c>
      <c r="L3071" s="1015">
        <v>1</v>
      </c>
      <c r="N3071">
        <v>0</v>
      </c>
      <c r="O3071">
        <v>0</v>
      </c>
      <c r="P3071" t="e">
        <v>#DIV/0!</v>
      </c>
      <c r="R3071">
        <v>-1</v>
      </c>
      <c r="S3071">
        <v>0</v>
      </c>
    </row>
    <row r="3072" spans="1:19">
      <c r="A3072">
        <v>3</v>
      </c>
      <c r="B3072" t="s">
        <v>632</v>
      </c>
      <c r="C3072" t="s">
        <v>153</v>
      </c>
      <c r="D3072" t="s">
        <v>50</v>
      </c>
      <c r="E3072" t="s">
        <v>633</v>
      </c>
      <c r="F3072" t="s">
        <v>634</v>
      </c>
      <c r="G3072">
        <v>9</v>
      </c>
      <c r="H3072" t="s">
        <v>142</v>
      </c>
      <c r="I3072">
        <v>1</v>
      </c>
      <c r="J3072">
        <v>1</v>
      </c>
      <c r="L3072" s="1015">
        <v>1</v>
      </c>
      <c r="N3072">
        <v>0</v>
      </c>
      <c r="O3072">
        <v>0</v>
      </c>
      <c r="P3072" t="e">
        <v>#DIV/0!</v>
      </c>
      <c r="R3072">
        <v>-1</v>
      </c>
      <c r="S3072">
        <v>0</v>
      </c>
    </row>
    <row r="3073" spans="1:19">
      <c r="A3073">
        <v>4</v>
      </c>
      <c r="B3073" t="s">
        <v>635</v>
      </c>
      <c r="C3073" t="s">
        <v>153</v>
      </c>
      <c r="D3073" t="s">
        <v>50</v>
      </c>
      <c r="E3073" t="s">
        <v>537</v>
      </c>
      <c r="F3073" t="s">
        <v>636</v>
      </c>
      <c r="G3073">
        <v>9</v>
      </c>
      <c r="H3073" t="s">
        <v>142</v>
      </c>
      <c r="I3073">
        <v>5</v>
      </c>
      <c r="J3073">
        <v>2</v>
      </c>
      <c r="L3073" s="1015">
        <v>0.4</v>
      </c>
      <c r="N3073">
        <v>0</v>
      </c>
      <c r="O3073">
        <v>0</v>
      </c>
      <c r="P3073" t="e">
        <v>#DIV/0!</v>
      </c>
      <c r="R3073">
        <v>-2</v>
      </c>
      <c r="S3073">
        <v>0</v>
      </c>
    </row>
    <row r="3074" spans="1:19">
      <c r="A3074">
        <v>5</v>
      </c>
      <c r="B3074" t="s">
        <v>637</v>
      </c>
      <c r="C3074" t="s">
        <v>153</v>
      </c>
      <c r="D3074" t="s">
        <v>50</v>
      </c>
      <c r="E3074" t="s">
        <v>537</v>
      </c>
      <c r="F3074" t="s">
        <v>638</v>
      </c>
      <c r="G3074">
        <v>9</v>
      </c>
      <c r="H3074" t="s">
        <v>142</v>
      </c>
      <c r="I3074">
        <v>2</v>
      </c>
      <c r="J3074">
        <v>1</v>
      </c>
      <c r="L3074" s="1015">
        <v>0.5</v>
      </c>
      <c r="N3074">
        <v>0</v>
      </c>
      <c r="O3074">
        <v>0</v>
      </c>
      <c r="P3074" t="e">
        <v>#DIV/0!</v>
      </c>
      <c r="R3074">
        <v>-1</v>
      </c>
      <c r="S3074">
        <v>0</v>
      </c>
    </row>
    <row r="3075" spans="1:19">
      <c r="A3075">
        <v>6</v>
      </c>
      <c r="B3075" t="s">
        <v>639</v>
      </c>
      <c r="C3075" t="s">
        <v>153</v>
      </c>
      <c r="D3075" t="s">
        <v>50</v>
      </c>
      <c r="E3075" t="s">
        <v>640</v>
      </c>
      <c r="F3075" t="s">
        <v>641</v>
      </c>
      <c r="G3075">
        <v>9</v>
      </c>
      <c r="H3075" t="s">
        <v>142</v>
      </c>
      <c r="I3075">
        <v>4</v>
      </c>
      <c r="J3075">
        <v>3</v>
      </c>
      <c r="L3075" s="1015">
        <v>0.75</v>
      </c>
      <c r="N3075">
        <v>0</v>
      </c>
      <c r="O3075">
        <v>0</v>
      </c>
      <c r="P3075" t="e">
        <v>#DIV/0!</v>
      </c>
      <c r="R3075">
        <v>-2</v>
      </c>
      <c r="S3075">
        <v>0</v>
      </c>
    </row>
    <row r="3076" spans="1:19">
      <c r="A3076">
        <v>7</v>
      </c>
      <c r="B3076" t="s">
        <v>642</v>
      </c>
      <c r="C3076" t="s">
        <v>153</v>
      </c>
      <c r="D3076" t="s">
        <v>50</v>
      </c>
      <c r="E3076" t="s">
        <v>643</v>
      </c>
      <c r="F3076" t="s">
        <v>644</v>
      </c>
      <c r="G3076">
        <v>9</v>
      </c>
      <c r="H3076" t="s">
        <v>142</v>
      </c>
      <c r="I3076">
        <v>2</v>
      </c>
      <c r="J3076">
        <v>1</v>
      </c>
      <c r="L3076" s="1015">
        <v>0.5</v>
      </c>
      <c r="N3076">
        <v>0</v>
      </c>
      <c r="O3076">
        <v>0</v>
      </c>
      <c r="P3076" t="e">
        <v>#DIV/0!</v>
      </c>
      <c r="R3076">
        <v>-1</v>
      </c>
      <c r="S3076">
        <v>0</v>
      </c>
    </row>
    <row r="3077" spans="1:19">
      <c r="A3077">
        <v>8</v>
      </c>
      <c r="B3077" t="s">
        <v>645</v>
      </c>
      <c r="C3077" t="s">
        <v>153</v>
      </c>
      <c r="D3077" t="s">
        <v>50</v>
      </c>
      <c r="E3077" t="s">
        <v>633</v>
      </c>
      <c r="F3077" t="s">
        <v>646</v>
      </c>
      <c r="G3077">
        <v>9</v>
      </c>
      <c r="H3077" t="s">
        <v>142</v>
      </c>
      <c r="I3077">
        <v>2</v>
      </c>
      <c r="J3077">
        <v>1</v>
      </c>
      <c r="L3077" s="1015">
        <v>0.5</v>
      </c>
      <c r="N3077">
        <v>0</v>
      </c>
      <c r="O3077">
        <v>0</v>
      </c>
      <c r="P3077" t="e">
        <v>#DIV/0!</v>
      </c>
      <c r="R3077">
        <v>-1</v>
      </c>
      <c r="S3077">
        <v>0</v>
      </c>
    </row>
    <row r="3078" spans="1:19">
      <c r="A3078">
        <v>9</v>
      </c>
      <c r="B3078" t="s">
        <v>647</v>
      </c>
      <c r="C3078" t="s">
        <v>153</v>
      </c>
      <c r="D3078" t="s">
        <v>50</v>
      </c>
      <c r="E3078" t="s">
        <v>168</v>
      </c>
      <c r="F3078" t="s">
        <v>648</v>
      </c>
      <c r="G3078">
        <v>9</v>
      </c>
      <c r="H3078" t="s">
        <v>142</v>
      </c>
      <c r="I3078">
        <v>3</v>
      </c>
      <c r="J3078">
        <v>1</v>
      </c>
      <c r="L3078" s="1015">
        <v>0.33333333333333331</v>
      </c>
      <c r="N3078">
        <v>0</v>
      </c>
      <c r="O3078">
        <v>0</v>
      </c>
      <c r="P3078" t="e">
        <v>#DIV/0!</v>
      </c>
      <c r="R3078">
        <v>-1</v>
      </c>
      <c r="S3078">
        <v>0</v>
      </c>
    </row>
    <row r="3079" spans="1:19">
      <c r="A3079">
        <v>10</v>
      </c>
      <c r="B3079" t="s">
        <v>649</v>
      </c>
      <c r="C3079" t="s">
        <v>153</v>
      </c>
      <c r="D3079" t="s">
        <v>50</v>
      </c>
      <c r="E3079" t="s">
        <v>650</v>
      </c>
      <c r="F3079" t="s">
        <v>651</v>
      </c>
      <c r="G3079">
        <v>9</v>
      </c>
      <c r="H3079" t="s">
        <v>142</v>
      </c>
      <c r="I3079">
        <v>1</v>
      </c>
      <c r="J3079">
        <v>1</v>
      </c>
      <c r="L3079" s="1015">
        <v>1</v>
      </c>
      <c r="N3079">
        <v>0</v>
      </c>
      <c r="O3079">
        <v>0</v>
      </c>
      <c r="P3079" t="e">
        <v>#DIV/0!</v>
      </c>
      <c r="R3079">
        <v>-1</v>
      </c>
      <c r="S3079">
        <v>0</v>
      </c>
    </row>
    <row r="3080" spans="1:19">
      <c r="A3080">
        <v>11</v>
      </c>
      <c r="B3080" t="s">
        <v>652</v>
      </c>
      <c r="C3080" t="s">
        <v>153</v>
      </c>
      <c r="D3080" t="s">
        <v>50</v>
      </c>
      <c r="E3080" t="s">
        <v>650</v>
      </c>
      <c r="F3080" t="s">
        <v>653</v>
      </c>
      <c r="G3080">
        <v>9</v>
      </c>
      <c r="H3080" t="s">
        <v>142</v>
      </c>
      <c r="I3080">
        <v>1</v>
      </c>
      <c r="J3080">
        <v>0</v>
      </c>
      <c r="L3080" s="1015">
        <v>0</v>
      </c>
      <c r="N3080">
        <v>0</v>
      </c>
      <c r="O3080">
        <v>0</v>
      </c>
      <c r="P3080" t="e">
        <v>#DIV/0!</v>
      </c>
      <c r="R3080">
        <v>0</v>
      </c>
      <c r="S3080">
        <v>0</v>
      </c>
    </row>
    <row r="3081" spans="1:19">
      <c r="A3081">
        <v>12</v>
      </c>
      <c r="B3081" t="s">
        <v>654</v>
      </c>
      <c r="C3081" t="s">
        <v>153</v>
      </c>
      <c r="D3081" t="s">
        <v>50</v>
      </c>
      <c r="E3081" t="s">
        <v>655</v>
      </c>
      <c r="F3081" t="s">
        <v>656</v>
      </c>
      <c r="G3081">
        <v>9</v>
      </c>
      <c r="H3081" t="s">
        <v>142</v>
      </c>
      <c r="I3081">
        <v>1</v>
      </c>
      <c r="J3081">
        <v>0</v>
      </c>
      <c r="L3081" s="1015">
        <v>0</v>
      </c>
      <c r="N3081">
        <v>0</v>
      </c>
      <c r="O3081">
        <v>0</v>
      </c>
      <c r="P3081" t="e">
        <v>#DIV/0!</v>
      </c>
      <c r="R3081">
        <v>0</v>
      </c>
      <c r="S3081">
        <v>0</v>
      </c>
    </row>
    <row r="3082" spans="1:19">
      <c r="A3082">
        <v>13</v>
      </c>
      <c r="B3082" t="s">
        <v>657</v>
      </c>
      <c r="C3082" t="s">
        <v>153</v>
      </c>
      <c r="D3082" t="s">
        <v>50</v>
      </c>
      <c r="E3082" t="s">
        <v>655</v>
      </c>
      <c r="F3082" t="s">
        <v>658</v>
      </c>
      <c r="G3082">
        <v>9</v>
      </c>
      <c r="H3082" t="s">
        <v>142</v>
      </c>
      <c r="I3082">
        <v>8</v>
      </c>
      <c r="J3082">
        <v>8</v>
      </c>
      <c r="L3082" s="1015">
        <v>1</v>
      </c>
      <c r="N3082">
        <v>1</v>
      </c>
      <c r="O3082">
        <v>0</v>
      </c>
      <c r="P3082">
        <v>0</v>
      </c>
      <c r="R3082">
        <v>-6</v>
      </c>
      <c r="S3082">
        <v>-1</v>
      </c>
    </row>
    <row r="3083" spans="1:19">
      <c r="A3083">
        <v>14</v>
      </c>
      <c r="B3083" t="s">
        <v>659</v>
      </c>
      <c r="C3083" t="s">
        <v>153</v>
      </c>
      <c r="D3083" t="s">
        <v>50</v>
      </c>
      <c r="E3083" t="s">
        <v>537</v>
      </c>
      <c r="F3083" t="s">
        <v>660</v>
      </c>
      <c r="G3083">
        <v>9</v>
      </c>
      <c r="H3083" t="s">
        <v>142</v>
      </c>
      <c r="I3083">
        <v>4</v>
      </c>
      <c r="J3083">
        <v>2</v>
      </c>
      <c r="L3083" s="1015">
        <v>0.5</v>
      </c>
      <c r="N3083">
        <v>0</v>
      </c>
      <c r="O3083">
        <v>0</v>
      </c>
      <c r="P3083" t="e">
        <v>#DIV/0!</v>
      </c>
      <c r="R3083">
        <v>-2</v>
      </c>
      <c r="S3083">
        <v>0</v>
      </c>
    </row>
    <row r="3084" spans="1:19">
      <c r="A3084">
        <v>15</v>
      </c>
      <c r="B3084" t="s">
        <v>661</v>
      </c>
      <c r="C3084" t="s">
        <v>153</v>
      </c>
      <c r="D3084" t="s">
        <v>50</v>
      </c>
      <c r="E3084" t="s">
        <v>662</v>
      </c>
      <c r="F3084" t="s">
        <v>663</v>
      </c>
      <c r="G3084">
        <v>9</v>
      </c>
      <c r="H3084" t="s">
        <v>142</v>
      </c>
      <c r="I3084">
        <v>2</v>
      </c>
      <c r="J3084">
        <v>2</v>
      </c>
      <c r="L3084" s="1015">
        <v>1</v>
      </c>
      <c r="N3084">
        <v>0</v>
      </c>
      <c r="O3084">
        <v>0</v>
      </c>
      <c r="P3084" t="e">
        <v>#DIV/0!</v>
      </c>
      <c r="R3084">
        <v>-2</v>
      </c>
      <c r="S3084">
        <v>0</v>
      </c>
    </row>
    <row r="3085" spans="1:19">
      <c r="A3085">
        <v>16</v>
      </c>
      <c r="B3085" t="s">
        <v>664</v>
      </c>
      <c r="C3085" t="s">
        <v>153</v>
      </c>
      <c r="D3085" t="s">
        <v>50</v>
      </c>
      <c r="E3085" t="s">
        <v>537</v>
      </c>
      <c r="F3085" t="s">
        <v>665</v>
      </c>
      <c r="G3085">
        <v>9</v>
      </c>
      <c r="H3085" t="s">
        <v>142</v>
      </c>
      <c r="I3085">
        <v>1</v>
      </c>
      <c r="J3085">
        <v>1</v>
      </c>
      <c r="L3085" s="1015">
        <v>1</v>
      </c>
      <c r="N3085">
        <v>0</v>
      </c>
      <c r="O3085">
        <v>0</v>
      </c>
      <c r="P3085" t="e">
        <v>#DIV/0!</v>
      </c>
      <c r="R3085">
        <v>-1</v>
      </c>
      <c r="S3085">
        <v>0</v>
      </c>
    </row>
    <row r="3086" spans="1:19">
      <c r="A3086">
        <v>17</v>
      </c>
      <c r="B3086" t="s">
        <v>666</v>
      </c>
      <c r="C3086" t="s">
        <v>153</v>
      </c>
      <c r="D3086" t="s">
        <v>50</v>
      </c>
      <c r="E3086" t="s">
        <v>655</v>
      </c>
      <c r="F3086" t="s">
        <v>667</v>
      </c>
      <c r="G3086">
        <v>9</v>
      </c>
      <c r="H3086" t="s">
        <v>142</v>
      </c>
      <c r="I3086">
        <v>1</v>
      </c>
      <c r="J3086">
        <v>0</v>
      </c>
      <c r="L3086" s="1015">
        <v>0</v>
      </c>
      <c r="N3086">
        <v>0</v>
      </c>
      <c r="O3086">
        <v>0</v>
      </c>
      <c r="P3086" t="e">
        <v>#DIV/0!</v>
      </c>
      <c r="R3086">
        <v>0</v>
      </c>
      <c r="S3086">
        <v>0</v>
      </c>
    </row>
    <row r="3087" spans="1:19">
      <c r="A3087">
        <v>18</v>
      </c>
      <c r="B3087" t="s">
        <v>668</v>
      </c>
      <c r="C3087" t="s">
        <v>153</v>
      </c>
      <c r="D3087" t="s">
        <v>50</v>
      </c>
      <c r="E3087" t="s">
        <v>537</v>
      </c>
      <c r="F3087" t="s">
        <v>669</v>
      </c>
      <c r="G3087">
        <v>9</v>
      </c>
      <c r="H3087" t="s">
        <v>142</v>
      </c>
      <c r="I3087">
        <v>2</v>
      </c>
      <c r="J3087">
        <v>2</v>
      </c>
      <c r="L3087" s="1015">
        <v>1</v>
      </c>
      <c r="N3087">
        <v>1</v>
      </c>
      <c r="O3087">
        <v>0</v>
      </c>
      <c r="P3087">
        <v>0</v>
      </c>
      <c r="R3087">
        <v>-1</v>
      </c>
      <c r="S3087">
        <v>-1</v>
      </c>
    </row>
    <row r="3088" spans="1:19">
      <c r="A3088">
        <v>19</v>
      </c>
      <c r="B3088" t="s">
        <v>670</v>
      </c>
      <c r="C3088" t="s">
        <v>153</v>
      </c>
      <c r="D3088" t="s">
        <v>50</v>
      </c>
      <c r="E3088" t="s">
        <v>655</v>
      </c>
      <c r="F3088" t="s">
        <v>671</v>
      </c>
      <c r="G3088">
        <v>9</v>
      </c>
      <c r="H3088" t="s">
        <v>142</v>
      </c>
      <c r="I3088">
        <v>1</v>
      </c>
      <c r="J3088">
        <v>0</v>
      </c>
      <c r="L3088" s="1015">
        <v>0</v>
      </c>
      <c r="N3088">
        <v>0</v>
      </c>
      <c r="O3088">
        <v>0</v>
      </c>
      <c r="P3088" t="e">
        <v>#DIV/0!</v>
      </c>
      <c r="R3088">
        <v>0</v>
      </c>
      <c r="S3088">
        <v>0</v>
      </c>
    </row>
    <row r="3089" spans="1:19">
      <c r="A3089">
        <v>20</v>
      </c>
      <c r="B3089" t="s">
        <v>672</v>
      </c>
      <c r="C3089" t="s">
        <v>153</v>
      </c>
      <c r="D3089" t="s">
        <v>50</v>
      </c>
      <c r="E3089" t="s">
        <v>168</v>
      </c>
      <c r="F3089" t="s">
        <v>673</v>
      </c>
      <c r="G3089">
        <v>9</v>
      </c>
      <c r="H3089" t="s">
        <v>142</v>
      </c>
      <c r="I3089">
        <v>12</v>
      </c>
      <c r="J3089">
        <v>9</v>
      </c>
      <c r="L3089" s="1015">
        <v>0.75</v>
      </c>
      <c r="N3089">
        <v>1</v>
      </c>
      <c r="O3089">
        <v>0</v>
      </c>
      <c r="P3089">
        <v>0</v>
      </c>
      <c r="R3089">
        <v>-6</v>
      </c>
      <c r="S3089">
        <v>-1</v>
      </c>
    </row>
    <row r="3090" spans="1:19">
      <c r="A3090">
        <v>21</v>
      </c>
      <c r="B3090" t="s">
        <v>674</v>
      </c>
      <c r="C3090" t="s">
        <v>153</v>
      </c>
      <c r="D3090" t="s">
        <v>50</v>
      </c>
      <c r="E3090" t="s">
        <v>168</v>
      </c>
      <c r="F3090" t="s">
        <v>675</v>
      </c>
      <c r="G3090">
        <v>9</v>
      </c>
      <c r="H3090" t="s">
        <v>142</v>
      </c>
      <c r="I3090">
        <v>3</v>
      </c>
      <c r="J3090">
        <v>2</v>
      </c>
      <c r="L3090" s="1015">
        <v>0.66666666666666663</v>
      </c>
      <c r="N3090">
        <v>0</v>
      </c>
      <c r="O3090">
        <v>0</v>
      </c>
      <c r="P3090" t="e">
        <v>#DIV/0!</v>
      </c>
      <c r="R3090">
        <v>-2</v>
      </c>
      <c r="S3090">
        <v>0</v>
      </c>
    </row>
    <row r="3091" spans="1:19">
      <c r="A3091">
        <v>22</v>
      </c>
      <c r="B3091" t="s">
        <v>676</v>
      </c>
      <c r="C3091" t="s">
        <v>153</v>
      </c>
      <c r="D3091" t="s">
        <v>50</v>
      </c>
      <c r="E3091" t="s">
        <v>677</v>
      </c>
      <c r="F3091" t="s">
        <v>678</v>
      </c>
      <c r="G3091">
        <v>9</v>
      </c>
      <c r="H3091" t="s">
        <v>142</v>
      </c>
      <c r="I3091">
        <v>1</v>
      </c>
      <c r="J3091">
        <v>1</v>
      </c>
      <c r="L3091" s="1015">
        <v>1</v>
      </c>
      <c r="N3091">
        <v>0</v>
      </c>
      <c r="O3091">
        <v>0</v>
      </c>
      <c r="P3091" t="e">
        <v>#DIV/0!</v>
      </c>
      <c r="R3091">
        <v>0</v>
      </c>
      <c r="S3091">
        <v>0</v>
      </c>
    </row>
    <row r="3092" spans="1:19">
      <c r="A3092">
        <v>23</v>
      </c>
      <c r="B3092" t="s">
        <v>679</v>
      </c>
      <c r="C3092" t="s">
        <v>153</v>
      </c>
      <c r="D3092" t="s">
        <v>50</v>
      </c>
      <c r="E3092" t="s">
        <v>680</v>
      </c>
      <c r="F3092" t="s">
        <v>681</v>
      </c>
      <c r="G3092">
        <v>9</v>
      </c>
      <c r="H3092" t="s">
        <v>142</v>
      </c>
      <c r="I3092">
        <v>2</v>
      </c>
      <c r="J3092">
        <v>2</v>
      </c>
      <c r="L3092" s="1015">
        <v>1</v>
      </c>
      <c r="N3092">
        <v>0</v>
      </c>
      <c r="O3092">
        <v>0</v>
      </c>
      <c r="P3092" t="e">
        <v>#DIV/0!</v>
      </c>
      <c r="R3092">
        <v>-1</v>
      </c>
      <c r="S3092">
        <v>0</v>
      </c>
    </row>
    <row r="3093" spans="1:19">
      <c r="A3093">
        <v>24</v>
      </c>
      <c r="B3093" t="s">
        <v>682</v>
      </c>
      <c r="C3093" t="s">
        <v>153</v>
      </c>
      <c r="D3093" t="s">
        <v>50</v>
      </c>
      <c r="E3093" t="s">
        <v>537</v>
      </c>
      <c r="F3093" t="s">
        <v>683</v>
      </c>
      <c r="G3093">
        <v>9</v>
      </c>
      <c r="H3093" t="s">
        <v>142</v>
      </c>
      <c r="I3093">
        <v>2</v>
      </c>
      <c r="J3093">
        <v>1</v>
      </c>
      <c r="L3093" s="1015">
        <v>0.5</v>
      </c>
      <c r="N3093">
        <v>0</v>
      </c>
      <c r="O3093">
        <v>0</v>
      </c>
      <c r="P3093" t="e">
        <v>#DIV/0!</v>
      </c>
      <c r="R3093">
        <v>-1</v>
      </c>
      <c r="S3093">
        <v>0</v>
      </c>
    </row>
    <row r="3094" spans="1:19">
      <c r="A3094">
        <v>25</v>
      </c>
      <c r="B3094" t="s">
        <v>684</v>
      </c>
      <c r="C3094" t="s">
        <v>153</v>
      </c>
      <c r="D3094" t="s">
        <v>50</v>
      </c>
      <c r="E3094" t="s">
        <v>677</v>
      </c>
      <c r="F3094" t="s">
        <v>685</v>
      </c>
      <c r="G3094">
        <v>9</v>
      </c>
      <c r="H3094" t="s">
        <v>142</v>
      </c>
      <c r="I3094">
        <v>2</v>
      </c>
      <c r="J3094">
        <v>1</v>
      </c>
      <c r="L3094" s="1015">
        <v>0.5</v>
      </c>
      <c r="N3094">
        <v>0</v>
      </c>
      <c r="O3094">
        <v>0</v>
      </c>
      <c r="P3094" t="e">
        <v>#DIV/0!</v>
      </c>
      <c r="R3094">
        <v>-1</v>
      </c>
      <c r="S3094">
        <v>0</v>
      </c>
    </row>
    <row r="3095" spans="1:19">
      <c r="A3095">
        <v>1</v>
      </c>
      <c r="B3095" t="s">
        <v>627</v>
      </c>
      <c r="C3095" t="s">
        <v>153</v>
      </c>
      <c r="D3095" t="s">
        <v>50</v>
      </c>
      <c r="E3095" t="s">
        <v>537</v>
      </c>
      <c r="F3095" t="s">
        <v>628</v>
      </c>
      <c r="G3095">
        <v>10</v>
      </c>
      <c r="H3095" t="s">
        <v>143</v>
      </c>
      <c r="I3095">
        <v>2</v>
      </c>
      <c r="J3095">
        <v>2</v>
      </c>
      <c r="L3095" s="1015">
        <v>1</v>
      </c>
      <c r="N3095">
        <v>0</v>
      </c>
      <c r="O3095">
        <v>0</v>
      </c>
      <c r="P3095" t="e">
        <v>#DIV/0!</v>
      </c>
      <c r="R3095">
        <v>-2</v>
      </c>
      <c r="S3095">
        <v>0</v>
      </c>
    </row>
    <row r="3096" spans="1:19">
      <c r="A3096">
        <v>2</v>
      </c>
      <c r="B3096" t="s">
        <v>629</v>
      </c>
      <c r="C3096" t="s">
        <v>153</v>
      </c>
      <c r="D3096" t="s">
        <v>50</v>
      </c>
      <c r="E3096" t="s">
        <v>630</v>
      </c>
      <c r="F3096" t="s">
        <v>631</v>
      </c>
      <c r="G3096">
        <v>10</v>
      </c>
      <c r="H3096" t="s">
        <v>143</v>
      </c>
      <c r="I3096">
        <v>1</v>
      </c>
      <c r="J3096">
        <v>1</v>
      </c>
      <c r="L3096" s="1015">
        <v>1</v>
      </c>
      <c r="N3096">
        <v>0</v>
      </c>
      <c r="O3096">
        <v>0</v>
      </c>
      <c r="P3096" t="e">
        <v>#DIV/0!</v>
      </c>
      <c r="R3096">
        <v>-1</v>
      </c>
      <c r="S3096">
        <v>0</v>
      </c>
    </row>
    <row r="3097" spans="1:19">
      <c r="A3097">
        <v>3</v>
      </c>
      <c r="B3097" t="s">
        <v>632</v>
      </c>
      <c r="C3097" t="s">
        <v>153</v>
      </c>
      <c r="D3097" t="s">
        <v>50</v>
      </c>
      <c r="E3097" t="s">
        <v>633</v>
      </c>
      <c r="F3097" t="s">
        <v>634</v>
      </c>
      <c r="G3097">
        <v>10</v>
      </c>
      <c r="H3097" t="s">
        <v>143</v>
      </c>
      <c r="I3097">
        <v>1</v>
      </c>
      <c r="J3097">
        <v>1</v>
      </c>
      <c r="L3097" s="1015">
        <v>1</v>
      </c>
      <c r="N3097">
        <v>0</v>
      </c>
      <c r="O3097">
        <v>0</v>
      </c>
      <c r="P3097" t="e">
        <v>#DIV/0!</v>
      </c>
      <c r="R3097">
        <v>-1</v>
      </c>
      <c r="S3097">
        <v>0</v>
      </c>
    </row>
    <row r="3098" spans="1:19">
      <c r="A3098">
        <v>4</v>
      </c>
      <c r="B3098" t="s">
        <v>635</v>
      </c>
      <c r="C3098" t="s">
        <v>153</v>
      </c>
      <c r="D3098" t="s">
        <v>50</v>
      </c>
      <c r="E3098" t="s">
        <v>537</v>
      </c>
      <c r="F3098" t="s">
        <v>636</v>
      </c>
      <c r="G3098">
        <v>10</v>
      </c>
      <c r="H3098" t="s">
        <v>143</v>
      </c>
      <c r="I3098">
        <v>5</v>
      </c>
      <c r="J3098">
        <v>2</v>
      </c>
      <c r="L3098" s="1015">
        <v>0.4</v>
      </c>
      <c r="N3098">
        <v>0</v>
      </c>
      <c r="O3098">
        <v>0</v>
      </c>
      <c r="P3098" t="e">
        <v>#DIV/0!</v>
      </c>
      <c r="R3098">
        <v>-2</v>
      </c>
      <c r="S3098">
        <v>0</v>
      </c>
    </row>
    <row r="3099" spans="1:19">
      <c r="A3099">
        <v>5</v>
      </c>
      <c r="B3099" t="s">
        <v>637</v>
      </c>
      <c r="C3099" t="s">
        <v>153</v>
      </c>
      <c r="D3099" t="s">
        <v>50</v>
      </c>
      <c r="E3099" t="s">
        <v>537</v>
      </c>
      <c r="F3099" t="s">
        <v>638</v>
      </c>
      <c r="G3099">
        <v>10</v>
      </c>
      <c r="H3099" t="s">
        <v>143</v>
      </c>
      <c r="I3099">
        <v>2</v>
      </c>
      <c r="J3099">
        <v>1</v>
      </c>
      <c r="L3099" s="1015">
        <v>0.5</v>
      </c>
      <c r="N3099">
        <v>0</v>
      </c>
      <c r="O3099">
        <v>0</v>
      </c>
      <c r="P3099" t="e">
        <v>#DIV/0!</v>
      </c>
      <c r="R3099">
        <v>-1</v>
      </c>
      <c r="S3099">
        <v>0</v>
      </c>
    </row>
    <row r="3100" spans="1:19">
      <c r="A3100">
        <v>6</v>
      </c>
      <c r="B3100" t="s">
        <v>639</v>
      </c>
      <c r="C3100" t="s">
        <v>153</v>
      </c>
      <c r="D3100" t="s">
        <v>50</v>
      </c>
      <c r="E3100" t="s">
        <v>640</v>
      </c>
      <c r="F3100" t="s">
        <v>641</v>
      </c>
      <c r="G3100">
        <v>10</v>
      </c>
      <c r="H3100" t="s">
        <v>143</v>
      </c>
      <c r="I3100">
        <v>4</v>
      </c>
      <c r="J3100">
        <v>4</v>
      </c>
      <c r="L3100" s="1015">
        <v>1</v>
      </c>
      <c r="N3100">
        <v>1</v>
      </c>
      <c r="O3100">
        <v>0</v>
      </c>
      <c r="P3100">
        <v>0</v>
      </c>
      <c r="R3100">
        <v>-3</v>
      </c>
      <c r="S3100">
        <v>-1</v>
      </c>
    </row>
    <row r="3101" spans="1:19">
      <c r="A3101">
        <v>7</v>
      </c>
      <c r="B3101" t="s">
        <v>642</v>
      </c>
      <c r="C3101" t="s">
        <v>153</v>
      </c>
      <c r="D3101" t="s">
        <v>50</v>
      </c>
      <c r="E3101" t="s">
        <v>643</v>
      </c>
      <c r="F3101" t="s">
        <v>644</v>
      </c>
      <c r="G3101">
        <v>10</v>
      </c>
      <c r="H3101" t="s">
        <v>143</v>
      </c>
      <c r="I3101">
        <v>2</v>
      </c>
      <c r="J3101">
        <v>1</v>
      </c>
      <c r="L3101" s="1015">
        <v>0.5</v>
      </c>
      <c r="N3101">
        <v>0</v>
      </c>
      <c r="O3101">
        <v>0</v>
      </c>
      <c r="P3101" t="e">
        <v>#DIV/0!</v>
      </c>
      <c r="R3101">
        <v>-1</v>
      </c>
      <c r="S3101">
        <v>0</v>
      </c>
    </row>
    <row r="3102" spans="1:19">
      <c r="A3102">
        <v>8</v>
      </c>
      <c r="B3102" t="s">
        <v>645</v>
      </c>
      <c r="C3102" t="s">
        <v>153</v>
      </c>
      <c r="D3102" t="s">
        <v>50</v>
      </c>
      <c r="E3102" t="s">
        <v>633</v>
      </c>
      <c r="F3102" t="s">
        <v>646</v>
      </c>
      <c r="G3102">
        <v>10</v>
      </c>
      <c r="H3102" t="s">
        <v>143</v>
      </c>
      <c r="I3102">
        <v>2</v>
      </c>
      <c r="J3102">
        <v>1</v>
      </c>
      <c r="L3102" s="1015">
        <v>0.5</v>
      </c>
      <c r="N3102">
        <v>0</v>
      </c>
      <c r="O3102">
        <v>0</v>
      </c>
      <c r="P3102" t="e">
        <v>#DIV/0!</v>
      </c>
      <c r="R3102">
        <v>-1</v>
      </c>
      <c r="S3102">
        <v>0</v>
      </c>
    </row>
    <row r="3103" spans="1:19">
      <c r="A3103">
        <v>9</v>
      </c>
      <c r="B3103" t="s">
        <v>647</v>
      </c>
      <c r="C3103" t="s">
        <v>153</v>
      </c>
      <c r="D3103" t="s">
        <v>50</v>
      </c>
      <c r="E3103" t="s">
        <v>168</v>
      </c>
      <c r="F3103" t="s">
        <v>648</v>
      </c>
      <c r="G3103">
        <v>10</v>
      </c>
      <c r="H3103" t="s">
        <v>143</v>
      </c>
      <c r="I3103">
        <v>3</v>
      </c>
      <c r="J3103">
        <v>1</v>
      </c>
      <c r="L3103" s="1015">
        <v>0.33333333333333331</v>
      </c>
      <c r="N3103">
        <v>0</v>
      </c>
      <c r="O3103">
        <v>0</v>
      </c>
      <c r="P3103" t="e">
        <v>#DIV/0!</v>
      </c>
      <c r="R3103">
        <v>-1</v>
      </c>
      <c r="S3103">
        <v>0</v>
      </c>
    </row>
    <row r="3104" spans="1:19">
      <c r="A3104">
        <v>10</v>
      </c>
      <c r="B3104" t="s">
        <v>649</v>
      </c>
      <c r="C3104" t="s">
        <v>153</v>
      </c>
      <c r="D3104" t="s">
        <v>50</v>
      </c>
      <c r="E3104" t="s">
        <v>650</v>
      </c>
      <c r="F3104" t="s">
        <v>651</v>
      </c>
      <c r="G3104">
        <v>10</v>
      </c>
      <c r="H3104" t="s">
        <v>143</v>
      </c>
      <c r="I3104">
        <v>1</v>
      </c>
      <c r="J3104">
        <v>1</v>
      </c>
      <c r="L3104" s="1015">
        <v>1</v>
      </c>
      <c r="N3104">
        <v>0</v>
      </c>
      <c r="O3104">
        <v>0</v>
      </c>
      <c r="P3104" t="e">
        <v>#DIV/0!</v>
      </c>
      <c r="R3104">
        <v>-1</v>
      </c>
      <c r="S3104">
        <v>0</v>
      </c>
    </row>
    <row r="3105" spans="1:19">
      <c r="A3105">
        <v>11</v>
      </c>
      <c r="B3105" t="s">
        <v>652</v>
      </c>
      <c r="C3105" t="s">
        <v>153</v>
      </c>
      <c r="D3105" t="s">
        <v>50</v>
      </c>
      <c r="E3105" t="s">
        <v>650</v>
      </c>
      <c r="F3105" t="s">
        <v>653</v>
      </c>
      <c r="G3105">
        <v>10</v>
      </c>
      <c r="H3105" t="s">
        <v>143</v>
      </c>
      <c r="I3105">
        <v>1</v>
      </c>
      <c r="J3105">
        <v>0</v>
      </c>
      <c r="L3105" s="1015">
        <v>0</v>
      </c>
      <c r="N3105">
        <v>0</v>
      </c>
      <c r="O3105">
        <v>0</v>
      </c>
      <c r="P3105" t="e">
        <v>#DIV/0!</v>
      </c>
      <c r="R3105">
        <v>0</v>
      </c>
      <c r="S3105">
        <v>0</v>
      </c>
    </row>
    <row r="3106" spans="1:19">
      <c r="A3106">
        <v>12</v>
      </c>
      <c r="B3106" t="s">
        <v>654</v>
      </c>
      <c r="C3106" t="s">
        <v>153</v>
      </c>
      <c r="D3106" t="s">
        <v>50</v>
      </c>
      <c r="E3106" t="s">
        <v>655</v>
      </c>
      <c r="F3106" t="s">
        <v>656</v>
      </c>
      <c r="G3106">
        <v>10</v>
      </c>
      <c r="H3106" t="s">
        <v>143</v>
      </c>
      <c r="I3106">
        <v>1</v>
      </c>
      <c r="J3106">
        <v>0</v>
      </c>
      <c r="L3106" s="1015">
        <v>0</v>
      </c>
      <c r="N3106">
        <v>0</v>
      </c>
      <c r="O3106">
        <v>0</v>
      </c>
      <c r="P3106" t="e">
        <v>#DIV/0!</v>
      </c>
      <c r="R3106">
        <v>0</v>
      </c>
      <c r="S3106">
        <v>0</v>
      </c>
    </row>
    <row r="3107" spans="1:19">
      <c r="A3107">
        <v>13</v>
      </c>
      <c r="B3107" t="s">
        <v>657</v>
      </c>
      <c r="C3107" t="s">
        <v>153</v>
      </c>
      <c r="D3107" t="s">
        <v>50</v>
      </c>
      <c r="E3107" t="s">
        <v>655</v>
      </c>
      <c r="F3107" t="s">
        <v>658</v>
      </c>
      <c r="G3107">
        <v>10</v>
      </c>
      <c r="H3107" t="s">
        <v>143</v>
      </c>
      <c r="I3107">
        <v>8</v>
      </c>
      <c r="J3107">
        <v>8</v>
      </c>
      <c r="L3107" s="1015">
        <v>1</v>
      </c>
      <c r="N3107">
        <v>0</v>
      </c>
      <c r="O3107">
        <v>0</v>
      </c>
      <c r="P3107" t="e">
        <v>#DIV/0!</v>
      </c>
      <c r="R3107">
        <v>-6</v>
      </c>
      <c r="S3107">
        <v>0</v>
      </c>
    </row>
    <row r="3108" spans="1:19">
      <c r="A3108">
        <v>14</v>
      </c>
      <c r="B3108" t="s">
        <v>659</v>
      </c>
      <c r="C3108" t="s">
        <v>153</v>
      </c>
      <c r="D3108" t="s">
        <v>50</v>
      </c>
      <c r="E3108" t="s">
        <v>537</v>
      </c>
      <c r="F3108" t="s">
        <v>660</v>
      </c>
      <c r="G3108">
        <v>10</v>
      </c>
      <c r="H3108" t="s">
        <v>143</v>
      </c>
      <c r="I3108">
        <v>4</v>
      </c>
      <c r="J3108">
        <v>3</v>
      </c>
      <c r="L3108" s="1015">
        <v>0.75</v>
      </c>
      <c r="N3108">
        <v>1</v>
      </c>
      <c r="O3108">
        <v>0</v>
      </c>
      <c r="P3108">
        <v>0</v>
      </c>
      <c r="R3108">
        <v>-3</v>
      </c>
      <c r="S3108">
        <v>-1</v>
      </c>
    </row>
    <row r="3109" spans="1:19">
      <c r="A3109">
        <v>15</v>
      </c>
      <c r="B3109" t="s">
        <v>661</v>
      </c>
      <c r="C3109" t="s">
        <v>153</v>
      </c>
      <c r="D3109" t="s">
        <v>50</v>
      </c>
      <c r="E3109" t="s">
        <v>662</v>
      </c>
      <c r="F3109" t="s">
        <v>663</v>
      </c>
      <c r="G3109">
        <v>10</v>
      </c>
      <c r="H3109" t="s">
        <v>143</v>
      </c>
      <c r="I3109">
        <v>2</v>
      </c>
      <c r="J3109">
        <v>2</v>
      </c>
      <c r="L3109" s="1015">
        <v>1</v>
      </c>
      <c r="N3109">
        <v>0</v>
      </c>
      <c r="O3109">
        <v>0</v>
      </c>
      <c r="P3109" t="e">
        <v>#DIV/0!</v>
      </c>
      <c r="R3109">
        <v>-2</v>
      </c>
      <c r="S3109">
        <v>0</v>
      </c>
    </row>
    <row r="3110" spans="1:19">
      <c r="A3110">
        <v>16</v>
      </c>
      <c r="B3110" t="s">
        <v>664</v>
      </c>
      <c r="C3110" t="s">
        <v>153</v>
      </c>
      <c r="D3110" t="s">
        <v>50</v>
      </c>
      <c r="E3110" t="s">
        <v>537</v>
      </c>
      <c r="F3110" t="s">
        <v>665</v>
      </c>
      <c r="G3110">
        <v>10</v>
      </c>
      <c r="H3110" t="s">
        <v>143</v>
      </c>
      <c r="I3110">
        <v>1</v>
      </c>
      <c r="J3110">
        <v>1</v>
      </c>
      <c r="L3110" s="1015">
        <v>1</v>
      </c>
      <c r="N3110">
        <v>0</v>
      </c>
      <c r="O3110">
        <v>0</v>
      </c>
      <c r="P3110" t="e">
        <v>#DIV/0!</v>
      </c>
      <c r="R3110">
        <v>-1</v>
      </c>
      <c r="S3110">
        <v>0</v>
      </c>
    </row>
    <row r="3111" spans="1:19">
      <c r="A3111">
        <v>17</v>
      </c>
      <c r="B3111" t="s">
        <v>666</v>
      </c>
      <c r="C3111" t="s">
        <v>153</v>
      </c>
      <c r="D3111" t="s">
        <v>50</v>
      </c>
      <c r="E3111" t="s">
        <v>655</v>
      </c>
      <c r="F3111" t="s">
        <v>667</v>
      </c>
      <c r="G3111">
        <v>10</v>
      </c>
      <c r="H3111" t="s">
        <v>143</v>
      </c>
      <c r="I3111">
        <v>1</v>
      </c>
      <c r="J3111">
        <v>0</v>
      </c>
      <c r="L3111" s="1015">
        <v>0</v>
      </c>
      <c r="N3111">
        <v>0</v>
      </c>
      <c r="O3111">
        <v>0</v>
      </c>
      <c r="P3111" t="e">
        <v>#DIV/0!</v>
      </c>
      <c r="R3111">
        <v>0</v>
      </c>
      <c r="S3111">
        <v>0</v>
      </c>
    </row>
    <row r="3112" spans="1:19">
      <c r="A3112">
        <v>18</v>
      </c>
      <c r="B3112" t="s">
        <v>668</v>
      </c>
      <c r="C3112" t="s">
        <v>153</v>
      </c>
      <c r="D3112" t="s">
        <v>50</v>
      </c>
      <c r="E3112" t="s">
        <v>537</v>
      </c>
      <c r="F3112" t="s">
        <v>669</v>
      </c>
      <c r="G3112">
        <v>10</v>
      </c>
      <c r="H3112" t="s">
        <v>143</v>
      </c>
      <c r="I3112">
        <v>2</v>
      </c>
      <c r="J3112">
        <v>2</v>
      </c>
      <c r="L3112" s="1015">
        <v>1</v>
      </c>
      <c r="N3112">
        <v>0</v>
      </c>
      <c r="O3112">
        <v>0</v>
      </c>
      <c r="P3112" t="e">
        <v>#DIV/0!</v>
      </c>
      <c r="R3112">
        <v>-1</v>
      </c>
      <c r="S3112">
        <v>0</v>
      </c>
    </row>
    <row r="3113" spans="1:19">
      <c r="A3113">
        <v>19</v>
      </c>
      <c r="B3113" t="s">
        <v>670</v>
      </c>
      <c r="C3113" t="s">
        <v>153</v>
      </c>
      <c r="D3113" t="s">
        <v>50</v>
      </c>
      <c r="E3113" t="s">
        <v>655</v>
      </c>
      <c r="F3113" t="s">
        <v>671</v>
      </c>
      <c r="G3113">
        <v>10</v>
      </c>
      <c r="H3113" t="s">
        <v>143</v>
      </c>
      <c r="I3113">
        <v>1</v>
      </c>
      <c r="J3113">
        <v>1</v>
      </c>
      <c r="L3113" s="1015">
        <v>1</v>
      </c>
      <c r="N3113">
        <v>1</v>
      </c>
      <c r="O3113">
        <v>0</v>
      </c>
      <c r="P3113">
        <v>0</v>
      </c>
      <c r="R3113">
        <v>-1</v>
      </c>
      <c r="S3113">
        <v>-1</v>
      </c>
    </row>
    <row r="3114" spans="1:19">
      <c r="A3114">
        <v>20</v>
      </c>
      <c r="B3114" t="s">
        <v>672</v>
      </c>
      <c r="C3114" t="s">
        <v>153</v>
      </c>
      <c r="D3114" t="s">
        <v>50</v>
      </c>
      <c r="E3114" t="s">
        <v>168</v>
      </c>
      <c r="F3114" t="s">
        <v>673</v>
      </c>
      <c r="G3114">
        <v>10</v>
      </c>
      <c r="H3114" t="s">
        <v>143</v>
      </c>
      <c r="I3114">
        <v>12</v>
      </c>
      <c r="J3114">
        <v>10</v>
      </c>
      <c r="L3114" s="1015">
        <v>0.83333333333333337</v>
      </c>
      <c r="N3114">
        <v>1</v>
      </c>
      <c r="O3114">
        <v>0</v>
      </c>
      <c r="P3114">
        <v>0</v>
      </c>
      <c r="R3114">
        <v>-7</v>
      </c>
      <c r="S3114">
        <v>-1</v>
      </c>
    </row>
    <row r="3115" spans="1:19">
      <c r="A3115">
        <v>21</v>
      </c>
      <c r="B3115" t="s">
        <v>674</v>
      </c>
      <c r="C3115" t="s">
        <v>153</v>
      </c>
      <c r="D3115" t="s">
        <v>50</v>
      </c>
      <c r="E3115" t="s">
        <v>168</v>
      </c>
      <c r="F3115" t="s">
        <v>675</v>
      </c>
      <c r="G3115">
        <v>10</v>
      </c>
      <c r="H3115" t="s">
        <v>143</v>
      </c>
      <c r="I3115">
        <v>3</v>
      </c>
      <c r="J3115">
        <v>2</v>
      </c>
      <c r="L3115" s="1015">
        <v>0.66666666666666663</v>
      </c>
      <c r="N3115">
        <v>0</v>
      </c>
      <c r="O3115">
        <v>0</v>
      </c>
      <c r="P3115" t="e">
        <v>#DIV/0!</v>
      </c>
      <c r="R3115">
        <v>-2</v>
      </c>
      <c r="S3115">
        <v>0</v>
      </c>
    </row>
    <row r="3116" spans="1:19">
      <c r="A3116">
        <v>22</v>
      </c>
      <c r="B3116" t="s">
        <v>676</v>
      </c>
      <c r="C3116" t="s">
        <v>153</v>
      </c>
      <c r="D3116" t="s">
        <v>50</v>
      </c>
      <c r="E3116" t="s">
        <v>677</v>
      </c>
      <c r="F3116" t="s">
        <v>678</v>
      </c>
      <c r="G3116">
        <v>10</v>
      </c>
      <c r="H3116" t="s">
        <v>143</v>
      </c>
      <c r="I3116">
        <v>1</v>
      </c>
      <c r="J3116">
        <v>1</v>
      </c>
      <c r="L3116" s="1015">
        <v>1</v>
      </c>
      <c r="N3116">
        <v>0</v>
      </c>
      <c r="O3116">
        <v>0</v>
      </c>
      <c r="P3116" t="e">
        <v>#DIV/0!</v>
      </c>
      <c r="R3116">
        <v>0</v>
      </c>
      <c r="S3116">
        <v>0</v>
      </c>
    </row>
    <row r="3117" spans="1:19">
      <c r="A3117">
        <v>23</v>
      </c>
      <c r="B3117" t="s">
        <v>679</v>
      </c>
      <c r="C3117" t="s">
        <v>153</v>
      </c>
      <c r="D3117" t="s">
        <v>50</v>
      </c>
      <c r="E3117" t="s">
        <v>680</v>
      </c>
      <c r="F3117" t="s">
        <v>681</v>
      </c>
      <c r="G3117">
        <v>10</v>
      </c>
      <c r="H3117" t="s">
        <v>143</v>
      </c>
      <c r="I3117">
        <v>2</v>
      </c>
      <c r="J3117">
        <v>2</v>
      </c>
      <c r="L3117" s="1015">
        <v>1</v>
      </c>
      <c r="N3117">
        <v>0</v>
      </c>
      <c r="O3117">
        <v>0</v>
      </c>
      <c r="P3117" t="e">
        <v>#DIV/0!</v>
      </c>
      <c r="R3117">
        <v>-1</v>
      </c>
      <c r="S3117">
        <v>0</v>
      </c>
    </row>
    <row r="3118" spans="1:19">
      <c r="A3118">
        <v>24</v>
      </c>
      <c r="B3118" t="s">
        <v>682</v>
      </c>
      <c r="C3118" t="s">
        <v>153</v>
      </c>
      <c r="D3118" t="s">
        <v>50</v>
      </c>
      <c r="E3118" t="s">
        <v>537</v>
      </c>
      <c r="F3118" t="s">
        <v>683</v>
      </c>
      <c r="G3118">
        <v>10</v>
      </c>
      <c r="H3118" t="s">
        <v>143</v>
      </c>
      <c r="I3118">
        <v>2</v>
      </c>
      <c r="J3118">
        <v>1</v>
      </c>
      <c r="L3118" s="1015">
        <v>0.5</v>
      </c>
      <c r="N3118">
        <v>0</v>
      </c>
      <c r="O3118">
        <v>0</v>
      </c>
      <c r="P3118" t="e">
        <v>#DIV/0!</v>
      </c>
      <c r="R3118">
        <v>-1</v>
      </c>
      <c r="S3118">
        <v>0</v>
      </c>
    </row>
    <row r="3119" spans="1:19">
      <c r="A3119">
        <v>25</v>
      </c>
      <c r="B3119" t="s">
        <v>684</v>
      </c>
      <c r="C3119" t="s">
        <v>153</v>
      </c>
      <c r="D3119" t="s">
        <v>50</v>
      </c>
      <c r="E3119" t="s">
        <v>677</v>
      </c>
      <c r="F3119" t="s">
        <v>685</v>
      </c>
      <c r="G3119">
        <v>10</v>
      </c>
      <c r="H3119" t="s">
        <v>143</v>
      </c>
      <c r="I3119">
        <v>2</v>
      </c>
      <c r="J3119">
        <v>1</v>
      </c>
      <c r="L3119" s="1015">
        <v>0.5</v>
      </c>
      <c r="N3119">
        <v>0</v>
      </c>
      <c r="O3119">
        <v>0</v>
      </c>
      <c r="P3119" t="e">
        <v>#DIV/0!</v>
      </c>
      <c r="R3119">
        <v>-1</v>
      </c>
      <c r="S3119">
        <v>0</v>
      </c>
    </row>
    <row r="3120" spans="1:19">
      <c r="A3120">
        <v>1</v>
      </c>
      <c r="B3120" t="s">
        <v>627</v>
      </c>
      <c r="C3120" t="s">
        <v>153</v>
      </c>
      <c r="D3120" t="s">
        <v>50</v>
      </c>
      <c r="E3120" t="s">
        <v>537</v>
      </c>
      <c r="F3120" t="s">
        <v>628</v>
      </c>
      <c r="G3120">
        <v>11</v>
      </c>
      <c r="H3120" t="s">
        <v>144</v>
      </c>
      <c r="I3120">
        <v>2</v>
      </c>
      <c r="J3120">
        <v>2</v>
      </c>
      <c r="L3120" s="1015">
        <v>1</v>
      </c>
      <c r="N3120">
        <v>0</v>
      </c>
      <c r="O3120">
        <v>0</v>
      </c>
      <c r="P3120" t="e">
        <v>#DIV/0!</v>
      </c>
      <c r="R3120">
        <v>-2</v>
      </c>
      <c r="S3120">
        <v>0</v>
      </c>
    </row>
    <row r="3121" spans="1:19">
      <c r="A3121">
        <v>2</v>
      </c>
      <c r="B3121" t="s">
        <v>629</v>
      </c>
      <c r="C3121" t="s">
        <v>153</v>
      </c>
      <c r="D3121" t="s">
        <v>50</v>
      </c>
      <c r="E3121" t="s">
        <v>630</v>
      </c>
      <c r="F3121" t="s">
        <v>631</v>
      </c>
      <c r="G3121">
        <v>11</v>
      </c>
      <c r="H3121" t="s">
        <v>144</v>
      </c>
      <c r="I3121">
        <v>1</v>
      </c>
      <c r="J3121">
        <v>1</v>
      </c>
      <c r="L3121" s="1015">
        <v>1</v>
      </c>
      <c r="N3121">
        <v>0</v>
      </c>
      <c r="O3121">
        <v>0</v>
      </c>
      <c r="P3121" t="e">
        <v>#DIV/0!</v>
      </c>
      <c r="R3121">
        <v>-1</v>
      </c>
      <c r="S3121">
        <v>0</v>
      </c>
    </row>
    <row r="3122" spans="1:19">
      <c r="A3122">
        <v>3</v>
      </c>
      <c r="B3122" t="s">
        <v>632</v>
      </c>
      <c r="C3122" t="s">
        <v>153</v>
      </c>
      <c r="D3122" t="s">
        <v>50</v>
      </c>
      <c r="E3122" t="s">
        <v>633</v>
      </c>
      <c r="F3122" t="s">
        <v>634</v>
      </c>
      <c r="G3122">
        <v>11</v>
      </c>
      <c r="H3122" t="s">
        <v>144</v>
      </c>
      <c r="I3122">
        <v>1</v>
      </c>
      <c r="J3122">
        <v>1</v>
      </c>
      <c r="L3122" s="1015">
        <v>1</v>
      </c>
      <c r="N3122">
        <v>0</v>
      </c>
      <c r="O3122">
        <v>0</v>
      </c>
      <c r="P3122" t="e">
        <v>#DIV/0!</v>
      </c>
      <c r="R3122">
        <v>-1</v>
      </c>
      <c r="S3122">
        <v>0</v>
      </c>
    </row>
    <row r="3123" spans="1:19">
      <c r="A3123">
        <v>4</v>
      </c>
      <c r="B3123" t="s">
        <v>635</v>
      </c>
      <c r="C3123" t="s">
        <v>153</v>
      </c>
      <c r="D3123" t="s">
        <v>50</v>
      </c>
      <c r="E3123" t="s">
        <v>537</v>
      </c>
      <c r="F3123" t="s">
        <v>636</v>
      </c>
      <c r="G3123">
        <v>11</v>
      </c>
      <c r="H3123" t="s">
        <v>144</v>
      </c>
      <c r="I3123">
        <v>5</v>
      </c>
      <c r="J3123">
        <v>3</v>
      </c>
      <c r="L3123" s="1015">
        <v>0.6</v>
      </c>
      <c r="N3123">
        <v>1</v>
      </c>
      <c r="O3123">
        <v>0</v>
      </c>
      <c r="P3123">
        <v>0</v>
      </c>
      <c r="R3123">
        <v>-3</v>
      </c>
      <c r="S3123">
        <v>-1</v>
      </c>
    </row>
    <row r="3124" spans="1:19">
      <c r="A3124">
        <v>5</v>
      </c>
      <c r="B3124" t="s">
        <v>637</v>
      </c>
      <c r="C3124" t="s">
        <v>153</v>
      </c>
      <c r="D3124" t="s">
        <v>50</v>
      </c>
      <c r="E3124" t="s">
        <v>537</v>
      </c>
      <c r="F3124" t="s">
        <v>638</v>
      </c>
      <c r="G3124">
        <v>11</v>
      </c>
      <c r="H3124" t="s">
        <v>144</v>
      </c>
      <c r="I3124">
        <v>2</v>
      </c>
      <c r="J3124">
        <v>2</v>
      </c>
      <c r="L3124" s="1015">
        <v>1</v>
      </c>
      <c r="N3124">
        <v>1</v>
      </c>
      <c r="O3124">
        <v>0</v>
      </c>
      <c r="P3124">
        <v>0</v>
      </c>
      <c r="R3124">
        <v>-2</v>
      </c>
      <c r="S3124">
        <v>-1</v>
      </c>
    </row>
    <row r="3125" spans="1:19">
      <c r="A3125">
        <v>6</v>
      </c>
      <c r="B3125" t="s">
        <v>639</v>
      </c>
      <c r="C3125" t="s">
        <v>153</v>
      </c>
      <c r="D3125" t="s">
        <v>50</v>
      </c>
      <c r="E3125" t="s">
        <v>640</v>
      </c>
      <c r="F3125" t="s">
        <v>641</v>
      </c>
      <c r="G3125">
        <v>11</v>
      </c>
      <c r="H3125" t="s">
        <v>144</v>
      </c>
      <c r="I3125">
        <v>4</v>
      </c>
      <c r="J3125">
        <v>4</v>
      </c>
      <c r="L3125" s="1015">
        <v>1</v>
      </c>
      <c r="N3125">
        <v>0</v>
      </c>
      <c r="O3125">
        <v>0</v>
      </c>
      <c r="P3125" t="e">
        <v>#DIV/0!</v>
      </c>
      <c r="R3125">
        <v>-3</v>
      </c>
      <c r="S3125">
        <v>0</v>
      </c>
    </row>
    <row r="3126" spans="1:19">
      <c r="A3126">
        <v>7</v>
      </c>
      <c r="B3126" t="s">
        <v>642</v>
      </c>
      <c r="C3126" t="s">
        <v>153</v>
      </c>
      <c r="D3126" t="s">
        <v>50</v>
      </c>
      <c r="E3126" t="s">
        <v>643</v>
      </c>
      <c r="F3126" t="s">
        <v>644</v>
      </c>
      <c r="G3126">
        <v>11</v>
      </c>
      <c r="H3126" t="s">
        <v>144</v>
      </c>
      <c r="I3126">
        <v>2</v>
      </c>
      <c r="J3126">
        <v>2</v>
      </c>
      <c r="L3126" s="1015">
        <v>1</v>
      </c>
      <c r="N3126">
        <v>1</v>
      </c>
      <c r="O3126">
        <v>0</v>
      </c>
      <c r="P3126">
        <v>0</v>
      </c>
      <c r="R3126">
        <v>-2</v>
      </c>
      <c r="S3126">
        <v>-1</v>
      </c>
    </row>
    <row r="3127" spans="1:19">
      <c r="A3127">
        <v>8</v>
      </c>
      <c r="B3127" t="s">
        <v>645</v>
      </c>
      <c r="C3127" t="s">
        <v>153</v>
      </c>
      <c r="D3127" t="s">
        <v>50</v>
      </c>
      <c r="E3127" t="s">
        <v>633</v>
      </c>
      <c r="F3127" t="s">
        <v>646</v>
      </c>
      <c r="G3127">
        <v>11</v>
      </c>
      <c r="H3127" t="s">
        <v>144</v>
      </c>
      <c r="I3127">
        <v>2</v>
      </c>
      <c r="J3127">
        <v>2</v>
      </c>
      <c r="L3127" s="1015">
        <v>1</v>
      </c>
      <c r="N3127">
        <v>1</v>
      </c>
      <c r="O3127">
        <v>0</v>
      </c>
      <c r="P3127">
        <v>0</v>
      </c>
      <c r="R3127">
        <v>-2</v>
      </c>
      <c r="S3127">
        <v>-1</v>
      </c>
    </row>
    <row r="3128" spans="1:19">
      <c r="A3128">
        <v>9</v>
      </c>
      <c r="B3128" t="s">
        <v>647</v>
      </c>
      <c r="C3128" t="s">
        <v>153</v>
      </c>
      <c r="D3128" t="s">
        <v>50</v>
      </c>
      <c r="E3128" t="s">
        <v>168</v>
      </c>
      <c r="F3128" t="s">
        <v>648</v>
      </c>
      <c r="G3128">
        <v>11</v>
      </c>
      <c r="H3128" t="s">
        <v>144</v>
      </c>
      <c r="I3128">
        <v>3</v>
      </c>
      <c r="J3128">
        <v>2</v>
      </c>
      <c r="L3128" s="1015">
        <v>0.66666666666666663</v>
      </c>
      <c r="N3128">
        <v>1</v>
      </c>
      <c r="O3128">
        <v>0</v>
      </c>
      <c r="P3128">
        <v>0</v>
      </c>
      <c r="R3128">
        <v>-2</v>
      </c>
      <c r="S3128">
        <v>-1</v>
      </c>
    </row>
    <row r="3129" spans="1:19">
      <c r="A3129">
        <v>10</v>
      </c>
      <c r="B3129" t="s">
        <v>649</v>
      </c>
      <c r="C3129" t="s">
        <v>153</v>
      </c>
      <c r="D3129" t="s">
        <v>50</v>
      </c>
      <c r="E3129" t="s">
        <v>650</v>
      </c>
      <c r="F3129" t="s">
        <v>651</v>
      </c>
      <c r="G3129">
        <v>11</v>
      </c>
      <c r="H3129" t="s">
        <v>144</v>
      </c>
      <c r="I3129">
        <v>1</v>
      </c>
      <c r="J3129">
        <v>1</v>
      </c>
      <c r="L3129" s="1015">
        <v>1</v>
      </c>
      <c r="N3129">
        <v>0</v>
      </c>
      <c r="O3129">
        <v>0</v>
      </c>
      <c r="P3129" t="e">
        <v>#DIV/0!</v>
      </c>
      <c r="R3129">
        <v>-1</v>
      </c>
      <c r="S3129">
        <v>0</v>
      </c>
    </row>
    <row r="3130" spans="1:19">
      <c r="A3130">
        <v>11</v>
      </c>
      <c r="B3130" t="s">
        <v>652</v>
      </c>
      <c r="C3130" t="s">
        <v>153</v>
      </c>
      <c r="D3130" t="s">
        <v>50</v>
      </c>
      <c r="E3130" t="s">
        <v>650</v>
      </c>
      <c r="F3130" t="s">
        <v>653</v>
      </c>
      <c r="G3130">
        <v>11</v>
      </c>
      <c r="H3130" t="s">
        <v>144</v>
      </c>
      <c r="I3130">
        <v>1</v>
      </c>
      <c r="J3130">
        <v>0</v>
      </c>
      <c r="L3130" s="1015">
        <v>0</v>
      </c>
      <c r="N3130">
        <v>0</v>
      </c>
      <c r="O3130">
        <v>0</v>
      </c>
      <c r="P3130" t="e">
        <v>#DIV/0!</v>
      </c>
      <c r="R3130">
        <v>0</v>
      </c>
      <c r="S3130">
        <v>0</v>
      </c>
    </row>
    <row r="3131" spans="1:19">
      <c r="A3131">
        <v>12</v>
      </c>
      <c r="B3131" t="s">
        <v>654</v>
      </c>
      <c r="C3131" t="s">
        <v>153</v>
      </c>
      <c r="D3131" t="s">
        <v>50</v>
      </c>
      <c r="E3131" t="s">
        <v>655</v>
      </c>
      <c r="F3131" t="s">
        <v>656</v>
      </c>
      <c r="G3131">
        <v>11</v>
      </c>
      <c r="H3131" t="s">
        <v>144</v>
      </c>
      <c r="I3131">
        <v>1</v>
      </c>
      <c r="J3131">
        <v>0</v>
      </c>
      <c r="L3131" s="1015">
        <v>0</v>
      </c>
      <c r="N3131">
        <v>0</v>
      </c>
      <c r="O3131">
        <v>0</v>
      </c>
      <c r="P3131" t="e">
        <v>#DIV/0!</v>
      </c>
      <c r="R3131">
        <v>0</v>
      </c>
      <c r="S3131">
        <v>0</v>
      </c>
    </row>
    <row r="3132" spans="1:19">
      <c r="A3132">
        <v>13</v>
      </c>
      <c r="B3132" t="s">
        <v>657</v>
      </c>
      <c r="C3132" t="s">
        <v>153</v>
      </c>
      <c r="D3132" t="s">
        <v>50</v>
      </c>
      <c r="E3132" t="s">
        <v>655</v>
      </c>
      <c r="F3132" t="s">
        <v>658</v>
      </c>
      <c r="G3132">
        <v>11</v>
      </c>
      <c r="H3132" t="s">
        <v>144</v>
      </c>
      <c r="I3132">
        <v>8</v>
      </c>
      <c r="J3132">
        <v>8</v>
      </c>
      <c r="L3132" s="1015">
        <v>1</v>
      </c>
      <c r="N3132">
        <v>0</v>
      </c>
      <c r="O3132">
        <v>0</v>
      </c>
      <c r="P3132" t="e">
        <v>#DIV/0!</v>
      </c>
      <c r="R3132">
        <v>-6</v>
      </c>
      <c r="S3132">
        <v>0</v>
      </c>
    </row>
    <row r="3133" spans="1:19">
      <c r="A3133">
        <v>14</v>
      </c>
      <c r="B3133" t="s">
        <v>659</v>
      </c>
      <c r="C3133" t="s">
        <v>153</v>
      </c>
      <c r="D3133" t="s">
        <v>50</v>
      </c>
      <c r="E3133" t="s">
        <v>537</v>
      </c>
      <c r="F3133" t="s">
        <v>660</v>
      </c>
      <c r="G3133">
        <v>11</v>
      </c>
      <c r="H3133" t="s">
        <v>144</v>
      </c>
      <c r="I3133">
        <v>4</v>
      </c>
      <c r="J3133">
        <v>3</v>
      </c>
      <c r="L3133" s="1015">
        <v>0.75</v>
      </c>
      <c r="N3133">
        <v>0</v>
      </c>
      <c r="O3133">
        <v>0</v>
      </c>
      <c r="P3133" t="e">
        <v>#DIV/0!</v>
      </c>
      <c r="R3133">
        <v>-3</v>
      </c>
      <c r="S3133">
        <v>0</v>
      </c>
    </row>
    <row r="3134" spans="1:19">
      <c r="A3134">
        <v>15</v>
      </c>
      <c r="B3134" t="s">
        <v>661</v>
      </c>
      <c r="C3134" t="s">
        <v>153</v>
      </c>
      <c r="D3134" t="s">
        <v>50</v>
      </c>
      <c r="E3134" t="s">
        <v>662</v>
      </c>
      <c r="F3134" t="s">
        <v>663</v>
      </c>
      <c r="G3134">
        <v>11</v>
      </c>
      <c r="H3134" t="s">
        <v>144</v>
      </c>
      <c r="I3134">
        <v>2</v>
      </c>
      <c r="J3134">
        <v>2</v>
      </c>
      <c r="L3134" s="1015">
        <v>1</v>
      </c>
      <c r="N3134">
        <v>0</v>
      </c>
      <c r="O3134">
        <v>0</v>
      </c>
      <c r="P3134" t="e">
        <v>#DIV/0!</v>
      </c>
      <c r="R3134">
        <v>-2</v>
      </c>
      <c r="S3134">
        <v>0</v>
      </c>
    </row>
    <row r="3135" spans="1:19">
      <c r="A3135">
        <v>16</v>
      </c>
      <c r="B3135" t="s">
        <v>664</v>
      </c>
      <c r="C3135" t="s">
        <v>153</v>
      </c>
      <c r="D3135" t="s">
        <v>50</v>
      </c>
      <c r="E3135" t="s">
        <v>537</v>
      </c>
      <c r="F3135" t="s">
        <v>665</v>
      </c>
      <c r="G3135">
        <v>11</v>
      </c>
      <c r="H3135" t="s">
        <v>144</v>
      </c>
      <c r="I3135">
        <v>1</v>
      </c>
      <c r="J3135">
        <v>1</v>
      </c>
      <c r="L3135" s="1015">
        <v>1</v>
      </c>
      <c r="N3135">
        <v>0</v>
      </c>
      <c r="O3135">
        <v>0</v>
      </c>
      <c r="P3135" t="e">
        <v>#DIV/0!</v>
      </c>
      <c r="R3135">
        <v>-1</v>
      </c>
      <c r="S3135">
        <v>0</v>
      </c>
    </row>
    <row r="3136" spans="1:19">
      <c r="A3136">
        <v>17</v>
      </c>
      <c r="B3136" t="s">
        <v>666</v>
      </c>
      <c r="C3136" t="s">
        <v>153</v>
      </c>
      <c r="D3136" t="s">
        <v>50</v>
      </c>
      <c r="E3136" t="s">
        <v>655</v>
      </c>
      <c r="F3136" t="s">
        <v>667</v>
      </c>
      <c r="G3136">
        <v>11</v>
      </c>
      <c r="H3136" t="s">
        <v>144</v>
      </c>
      <c r="I3136">
        <v>1</v>
      </c>
      <c r="J3136">
        <v>0</v>
      </c>
      <c r="L3136" s="1015">
        <v>0</v>
      </c>
      <c r="N3136">
        <v>0</v>
      </c>
      <c r="O3136">
        <v>0</v>
      </c>
      <c r="P3136" t="e">
        <v>#DIV/0!</v>
      </c>
      <c r="R3136">
        <v>0</v>
      </c>
      <c r="S3136">
        <v>0</v>
      </c>
    </row>
    <row r="3137" spans="1:19">
      <c r="A3137">
        <v>18</v>
      </c>
      <c r="B3137" t="s">
        <v>668</v>
      </c>
      <c r="C3137" t="s">
        <v>153</v>
      </c>
      <c r="D3137" t="s">
        <v>50</v>
      </c>
      <c r="E3137" t="s">
        <v>537</v>
      </c>
      <c r="F3137" t="s">
        <v>669</v>
      </c>
      <c r="G3137">
        <v>11</v>
      </c>
      <c r="H3137" t="s">
        <v>144</v>
      </c>
      <c r="I3137">
        <v>2</v>
      </c>
      <c r="J3137">
        <v>2</v>
      </c>
      <c r="L3137" s="1015">
        <v>1</v>
      </c>
      <c r="N3137">
        <v>0</v>
      </c>
      <c r="O3137">
        <v>0</v>
      </c>
      <c r="P3137" t="e">
        <v>#DIV/0!</v>
      </c>
      <c r="R3137">
        <v>-1</v>
      </c>
      <c r="S3137">
        <v>0</v>
      </c>
    </row>
    <row r="3138" spans="1:19">
      <c r="A3138">
        <v>19</v>
      </c>
      <c r="B3138" t="s">
        <v>670</v>
      </c>
      <c r="C3138" t="s">
        <v>153</v>
      </c>
      <c r="D3138" t="s">
        <v>50</v>
      </c>
      <c r="E3138" t="s">
        <v>655</v>
      </c>
      <c r="F3138" t="s">
        <v>671</v>
      </c>
      <c r="G3138">
        <v>11</v>
      </c>
      <c r="H3138" t="s">
        <v>144</v>
      </c>
      <c r="I3138">
        <v>1</v>
      </c>
      <c r="J3138">
        <v>1</v>
      </c>
      <c r="L3138" s="1015">
        <v>1</v>
      </c>
      <c r="N3138">
        <v>0</v>
      </c>
      <c r="O3138">
        <v>0</v>
      </c>
      <c r="P3138" t="e">
        <v>#DIV/0!</v>
      </c>
      <c r="R3138">
        <v>-1</v>
      </c>
      <c r="S3138">
        <v>0</v>
      </c>
    </row>
    <row r="3139" spans="1:19">
      <c r="A3139">
        <v>20</v>
      </c>
      <c r="B3139" t="s">
        <v>672</v>
      </c>
      <c r="C3139" t="s">
        <v>153</v>
      </c>
      <c r="D3139" t="s">
        <v>50</v>
      </c>
      <c r="E3139" t="s">
        <v>168</v>
      </c>
      <c r="F3139" t="s">
        <v>673</v>
      </c>
      <c r="G3139">
        <v>11</v>
      </c>
      <c r="H3139" t="s">
        <v>144</v>
      </c>
      <c r="I3139">
        <v>12</v>
      </c>
      <c r="J3139">
        <v>11</v>
      </c>
      <c r="L3139" s="1015">
        <v>0.91666666666666663</v>
      </c>
      <c r="N3139">
        <v>1</v>
      </c>
      <c r="O3139">
        <v>0</v>
      </c>
      <c r="P3139">
        <v>0</v>
      </c>
      <c r="R3139">
        <v>-8</v>
      </c>
      <c r="S3139">
        <v>-1</v>
      </c>
    </row>
    <row r="3140" spans="1:19">
      <c r="A3140">
        <v>21</v>
      </c>
      <c r="B3140" t="s">
        <v>674</v>
      </c>
      <c r="C3140" t="s">
        <v>153</v>
      </c>
      <c r="D3140" t="s">
        <v>50</v>
      </c>
      <c r="E3140" t="s">
        <v>168</v>
      </c>
      <c r="F3140" t="s">
        <v>675</v>
      </c>
      <c r="G3140">
        <v>11</v>
      </c>
      <c r="H3140" t="s">
        <v>144</v>
      </c>
      <c r="I3140">
        <v>3</v>
      </c>
      <c r="J3140">
        <v>2</v>
      </c>
      <c r="L3140" s="1015">
        <v>0.66666666666666663</v>
      </c>
      <c r="N3140">
        <v>0</v>
      </c>
      <c r="O3140">
        <v>0</v>
      </c>
      <c r="P3140" t="e">
        <v>#DIV/0!</v>
      </c>
      <c r="R3140">
        <v>-2</v>
      </c>
      <c r="S3140">
        <v>0</v>
      </c>
    </row>
    <row r="3141" spans="1:19">
      <c r="A3141">
        <v>22</v>
      </c>
      <c r="B3141" t="s">
        <v>676</v>
      </c>
      <c r="C3141" t="s">
        <v>153</v>
      </c>
      <c r="D3141" t="s">
        <v>50</v>
      </c>
      <c r="E3141" t="s">
        <v>677</v>
      </c>
      <c r="F3141" t="s">
        <v>678</v>
      </c>
      <c r="G3141">
        <v>11</v>
      </c>
      <c r="H3141" t="s">
        <v>144</v>
      </c>
      <c r="I3141">
        <v>1</v>
      </c>
      <c r="J3141">
        <v>1</v>
      </c>
      <c r="L3141" s="1015">
        <v>1</v>
      </c>
      <c r="N3141">
        <v>0</v>
      </c>
      <c r="O3141">
        <v>0</v>
      </c>
      <c r="P3141" t="e">
        <v>#DIV/0!</v>
      </c>
      <c r="R3141">
        <v>0</v>
      </c>
      <c r="S3141">
        <v>0</v>
      </c>
    </row>
    <row r="3142" spans="1:19">
      <c r="A3142">
        <v>23</v>
      </c>
      <c r="B3142" t="s">
        <v>679</v>
      </c>
      <c r="C3142" t="s">
        <v>153</v>
      </c>
      <c r="D3142" t="s">
        <v>50</v>
      </c>
      <c r="E3142" t="s">
        <v>680</v>
      </c>
      <c r="F3142" t="s">
        <v>681</v>
      </c>
      <c r="G3142">
        <v>11</v>
      </c>
      <c r="H3142" t="s">
        <v>144</v>
      </c>
      <c r="I3142">
        <v>2</v>
      </c>
      <c r="J3142">
        <v>2</v>
      </c>
      <c r="L3142" s="1015">
        <v>1</v>
      </c>
      <c r="N3142">
        <v>0</v>
      </c>
      <c r="O3142">
        <v>0</v>
      </c>
      <c r="P3142" t="e">
        <v>#DIV/0!</v>
      </c>
      <c r="R3142">
        <v>-1</v>
      </c>
      <c r="S3142">
        <v>0</v>
      </c>
    </row>
    <row r="3143" spans="1:19">
      <c r="A3143">
        <v>24</v>
      </c>
      <c r="B3143" t="s">
        <v>682</v>
      </c>
      <c r="C3143" t="s">
        <v>153</v>
      </c>
      <c r="D3143" t="s">
        <v>50</v>
      </c>
      <c r="E3143" t="s">
        <v>537</v>
      </c>
      <c r="F3143" t="s">
        <v>683</v>
      </c>
      <c r="G3143">
        <v>11</v>
      </c>
      <c r="H3143" t="s">
        <v>144</v>
      </c>
      <c r="I3143">
        <v>2</v>
      </c>
      <c r="J3143">
        <v>1</v>
      </c>
      <c r="L3143" s="1015">
        <v>0.5</v>
      </c>
      <c r="N3143">
        <v>0</v>
      </c>
      <c r="O3143">
        <v>0</v>
      </c>
      <c r="P3143" t="e">
        <v>#DIV/0!</v>
      </c>
      <c r="R3143">
        <v>-1</v>
      </c>
      <c r="S3143">
        <v>0</v>
      </c>
    </row>
    <row r="3144" spans="1:19">
      <c r="A3144">
        <v>25</v>
      </c>
      <c r="B3144" t="s">
        <v>684</v>
      </c>
      <c r="C3144" t="s">
        <v>153</v>
      </c>
      <c r="D3144" t="s">
        <v>50</v>
      </c>
      <c r="E3144" t="s">
        <v>677</v>
      </c>
      <c r="F3144" t="s">
        <v>685</v>
      </c>
      <c r="G3144">
        <v>11</v>
      </c>
      <c r="H3144" t="s">
        <v>144</v>
      </c>
      <c r="I3144">
        <v>2</v>
      </c>
      <c r="J3144">
        <v>2</v>
      </c>
      <c r="L3144" s="1015">
        <v>1</v>
      </c>
      <c r="N3144">
        <v>1</v>
      </c>
      <c r="O3144">
        <v>0</v>
      </c>
      <c r="P3144">
        <v>0</v>
      </c>
      <c r="R3144">
        <v>-2</v>
      </c>
      <c r="S3144">
        <v>-1</v>
      </c>
    </row>
    <row r="3145" spans="1:19">
      <c r="A3145">
        <v>1</v>
      </c>
      <c r="B3145" t="s">
        <v>627</v>
      </c>
      <c r="C3145" t="s">
        <v>153</v>
      </c>
      <c r="D3145" t="s">
        <v>50</v>
      </c>
      <c r="E3145" t="s">
        <v>537</v>
      </c>
      <c r="F3145" t="s">
        <v>628</v>
      </c>
      <c r="G3145">
        <v>12</v>
      </c>
      <c r="H3145" t="s">
        <v>145</v>
      </c>
      <c r="I3145">
        <v>2</v>
      </c>
      <c r="J3145">
        <v>2</v>
      </c>
      <c r="L3145" s="1015">
        <v>1</v>
      </c>
      <c r="N3145">
        <v>0</v>
      </c>
      <c r="O3145">
        <v>0</v>
      </c>
      <c r="P3145" t="e">
        <v>#DIV/0!</v>
      </c>
      <c r="R3145">
        <v>-2</v>
      </c>
      <c r="S3145">
        <v>0</v>
      </c>
    </row>
    <row r="3146" spans="1:19">
      <c r="A3146">
        <v>2</v>
      </c>
      <c r="B3146" t="s">
        <v>629</v>
      </c>
      <c r="C3146" t="s">
        <v>153</v>
      </c>
      <c r="D3146" t="s">
        <v>50</v>
      </c>
      <c r="E3146" t="s">
        <v>630</v>
      </c>
      <c r="F3146" t="s">
        <v>631</v>
      </c>
      <c r="G3146">
        <v>12</v>
      </c>
      <c r="H3146" t="s">
        <v>145</v>
      </c>
      <c r="I3146">
        <v>1</v>
      </c>
      <c r="J3146">
        <v>1</v>
      </c>
      <c r="L3146" s="1015">
        <v>1</v>
      </c>
      <c r="N3146">
        <v>0</v>
      </c>
      <c r="O3146">
        <v>0</v>
      </c>
      <c r="P3146" t="e">
        <v>#DIV/0!</v>
      </c>
      <c r="R3146">
        <v>-1</v>
      </c>
      <c r="S3146">
        <v>0</v>
      </c>
    </row>
    <row r="3147" spans="1:19">
      <c r="A3147">
        <v>3</v>
      </c>
      <c r="B3147" t="s">
        <v>632</v>
      </c>
      <c r="C3147" t="s">
        <v>153</v>
      </c>
      <c r="D3147" t="s">
        <v>50</v>
      </c>
      <c r="E3147" t="s">
        <v>633</v>
      </c>
      <c r="F3147" t="s">
        <v>634</v>
      </c>
      <c r="G3147">
        <v>12</v>
      </c>
      <c r="H3147" t="s">
        <v>145</v>
      </c>
      <c r="I3147">
        <v>1</v>
      </c>
      <c r="J3147">
        <v>1</v>
      </c>
      <c r="L3147" s="1015">
        <v>1</v>
      </c>
      <c r="N3147">
        <v>0</v>
      </c>
      <c r="O3147">
        <v>0</v>
      </c>
      <c r="P3147" t="e">
        <v>#DIV/0!</v>
      </c>
      <c r="R3147">
        <v>-1</v>
      </c>
      <c r="S3147">
        <v>0</v>
      </c>
    </row>
    <row r="3148" spans="1:19">
      <c r="A3148">
        <v>4</v>
      </c>
      <c r="B3148" t="s">
        <v>635</v>
      </c>
      <c r="C3148" t="s">
        <v>153</v>
      </c>
      <c r="D3148" t="s">
        <v>50</v>
      </c>
      <c r="E3148" t="s">
        <v>537</v>
      </c>
      <c r="F3148" t="s">
        <v>636</v>
      </c>
      <c r="G3148">
        <v>12</v>
      </c>
      <c r="H3148" t="s">
        <v>145</v>
      </c>
      <c r="I3148">
        <v>5</v>
      </c>
      <c r="J3148">
        <v>5</v>
      </c>
      <c r="L3148" s="1015">
        <v>1</v>
      </c>
      <c r="N3148">
        <v>2</v>
      </c>
      <c r="O3148">
        <v>0</v>
      </c>
      <c r="P3148">
        <v>0</v>
      </c>
      <c r="R3148">
        <v>-5</v>
      </c>
      <c r="S3148">
        <v>-2</v>
      </c>
    </row>
    <row r="3149" spans="1:19">
      <c r="A3149">
        <v>5</v>
      </c>
      <c r="B3149" t="s">
        <v>637</v>
      </c>
      <c r="C3149" t="s">
        <v>153</v>
      </c>
      <c r="D3149" t="s">
        <v>50</v>
      </c>
      <c r="E3149" t="s">
        <v>537</v>
      </c>
      <c r="F3149" t="s">
        <v>638</v>
      </c>
      <c r="G3149">
        <v>12</v>
      </c>
      <c r="H3149" t="s">
        <v>145</v>
      </c>
      <c r="I3149">
        <v>2</v>
      </c>
      <c r="J3149">
        <v>2</v>
      </c>
      <c r="L3149" s="1015">
        <v>1</v>
      </c>
      <c r="N3149">
        <v>0</v>
      </c>
      <c r="O3149">
        <v>0</v>
      </c>
      <c r="P3149" t="e">
        <v>#DIV/0!</v>
      </c>
      <c r="R3149">
        <v>-2</v>
      </c>
      <c r="S3149">
        <v>0</v>
      </c>
    </row>
    <row r="3150" spans="1:19">
      <c r="A3150">
        <v>6</v>
      </c>
      <c r="B3150" t="s">
        <v>639</v>
      </c>
      <c r="C3150" t="s">
        <v>153</v>
      </c>
      <c r="D3150" t="s">
        <v>50</v>
      </c>
      <c r="E3150" t="s">
        <v>640</v>
      </c>
      <c r="F3150" t="s">
        <v>641</v>
      </c>
      <c r="G3150">
        <v>12</v>
      </c>
      <c r="H3150" t="s">
        <v>145</v>
      </c>
      <c r="I3150">
        <v>4</v>
      </c>
      <c r="J3150">
        <v>4</v>
      </c>
      <c r="L3150" s="1015">
        <v>1</v>
      </c>
      <c r="N3150">
        <v>0</v>
      </c>
      <c r="O3150">
        <v>0</v>
      </c>
      <c r="P3150" t="e">
        <v>#DIV/0!</v>
      </c>
      <c r="R3150">
        <v>-3</v>
      </c>
      <c r="S3150">
        <v>0</v>
      </c>
    </row>
    <row r="3151" spans="1:19">
      <c r="A3151">
        <v>7</v>
      </c>
      <c r="B3151" t="s">
        <v>642</v>
      </c>
      <c r="C3151" t="s">
        <v>153</v>
      </c>
      <c r="D3151" t="s">
        <v>50</v>
      </c>
      <c r="E3151" t="s">
        <v>643</v>
      </c>
      <c r="F3151" t="s">
        <v>644</v>
      </c>
      <c r="G3151">
        <v>12</v>
      </c>
      <c r="H3151" t="s">
        <v>145</v>
      </c>
      <c r="I3151">
        <v>2</v>
      </c>
      <c r="J3151">
        <v>2</v>
      </c>
      <c r="L3151" s="1015">
        <v>1</v>
      </c>
      <c r="N3151">
        <v>0</v>
      </c>
      <c r="O3151">
        <v>0</v>
      </c>
      <c r="P3151" t="e">
        <v>#DIV/0!</v>
      </c>
      <c r="R3151">
        <v>-2</v>
      </c>
      <c r="S3151">
        <v>0</v>
      </c>
    </row>
    <row r="3152" spans="1:19">
      <c r="A3152">
        <v>8</v>
      </c>
      <c r="B3152" t="s">
        <v>645</v>
      </c>
      <c r="C3152" t="s">
        <v>153</v>
      </c>
      <c r="D3152" t="s">
        <v>50</v>
      </c>
      <c r="E3152" t="s">
        <v>633</v>
      </c>
      <c r="F3152" t="s">
        <v>646</v>
      </c>
      <c r="G3152">
        <v>12</v>
      </c>
      <c r="H3152" t="s">
        <v>145</v>
      </c>
      <c r="I3152">
        <v>2</v>
      </c>
      <c r="J3152">
        <v>2</v>
      </c>
      <c r="L3152" s="1015">
        <v>1</v>
      </c>
      <c r="N3152">
        <v>0</v>
      </c>
      <c r="O3152">
        <v>0</v>
      </c>
      <c r="P3152" t="e">
        <v>#DIV/0!</v>
      </c>
      <c r="R3152">
        <v>-2</v>
      </c>
      <c r="S3152">
        <v>0</v>
      </c>
    </row>
    <row r="3153" spans="1:19">
      <c r="A3153">
        <v>9</v>
      </c>
      <c r="B3153" t="s">
        <v>647</v>
      </c>
      <c r="C3153" t="s">
        <v>153</v>
      </c>
      <c r="D3153" t="s">
        <v>50</v>
      </c>
      <c r="E3153" t="s">
        <v>168</v>
      </c>
      <c r="F3153" t="s">
        <v>648</v>
      </c>
      <c r="G3153">
        <v>12</v>
      </c>
      <c r="H3153" t="s">
        <v>145</v>
      </c>
      <c r="I3153">
        <v>3</v>
      </c>
      <c r="J3153">
        <v>3</v>
      </c>
      <c r="L3153" s="1015">
        <v>1</v>
      </c>
      <c r="N3153">
        <v>1</v>
      </c>
      <c r="O3153">
        <v>0</v>
      </c>
      <c r="P3153">
        <v>0</v>
      </c>
      <c r="R3153">
        <v>-3</v>
      </c>
      <c r="S3153">
        <v>-1</v>
      </c>
    </row>
    <row r="3154" spans="1:19">
      <c r="A3154">
        <v>10</v>
      </c>
      <c r="B3154" t="s">
        <v>649</v>
      </c>
      <c r="C3154" t="s">
        <v>153</v>
      </c>
      <c r="D3154" t="s">
        <v>50</v>
      </c>
      <c r="E3154" t="s">
        <v>650</v>
      </c>
      <c r="F3154" t="s">
        <v>651</v>
      </c>
      <c r="G3154">
        <v>12</v>
      </c>
      <c r="H3154" t="s">
        <v>145</v>
      </c>
      <c r="I3154">
        <v>1</v>
      </c>
      <c r="J3154">
        <v>1</v>
      </c>
      <c r="L3154" s="1015">
        <v>1</v>
      </c>
      <c r="N3154">
        <v>0</v>
      </c>
      <c r="O3154">
        <v>0</v>
      </c>
      <c r="P3154" t="e">
        <v>#DIV/0!</v>
      </c>
      <c r="R3154">
        <v>-1</v>
      </c>
      <c r="S3154">
        <v>0</v>
      </c>
    </row>
    <row r="3155" spans="1:19">
      <c r="A3155">
        <v>11</v>
      </c>
      <c r="B3155" t="s">
        <v>652</v>
      </c>
      <c r="C3155" t="s">
        <v>153</v>
      </c>
      <c r="D3155" t="s">
        <v>50</v>
      </c>
      <c r="E3155" t="s">
        <v>650</v>
      </c>
      <c r="F3155" t="s">
        <v>653</v>
      </c>
      <c r="G3155">
        <v>12</v>
      </c>
      <c r="H3155" t="s">
        <v>145</v>
      </c>
      <c r="I3155">
        <v>1</v>
      </c>
      <c r="J3155">
        <v>1</v>
      </c>
      <c r="L3155" s="1015">
        <v>1</v>
      </c>
      <c r="N3155">
        <v>1</v>
      </c>
      <c r="O3155">
        <v>0</v>
      </c>
      <c r="P3155">
        <v>0</v>
      </c>
      <c r="R3155">
        <v>-1</v>
      </c>
      <c r="S3155">
        <v>-1</v>
      </c>
    </row>
    <row r="3156" spans="1:19">
      <c r="A3156">
        <v>12</v>
      </c>
      <c r="B3156" t="s">
        <v>654</v>
      </c>
      <c r="C3156" t="s">
        <v>153</v>
      </c>
      <c r="D3156" t="s">
        <v>50</v>
      </c>
      <c r="E3156" t="s">
        <v>655</v>
      </c>
      <c r="F3156" t="s">
        <v>656</v>
      </c>
      <c r="G3156">
        <v>12</v>
      </c>
      <c r="H3156" t="s">
        <v>145</v>
      </c>
      <c r="I3156">
        <v>1</v>
      </c>
      <c r="J3156">
        <v>1</v>
      </c>
      <c r="L3156" s="1015">
        <v>1</v>
      </c>
      <c r="N3156">
        <v>1</v>
      </c>
      <c r="O3156">
        <v>0</v>
      </c>
      <c r="P3156">
        <v>0</v>
      </c>
      <c r="R3156">
        <v>-1</v>
      </c>
      <c r="S3156">
        <v>-1</v>
      </c>
    </row>
    <row r="3157" spans="1:19">
      <c r="A3157">
        <v>13</v>
      </c>
      <c r="B3157" t="s">
        <v>657</v>
      </c>
      <c r="C3157" t="s">
        <v>153</v>
      </c>
      <c r="D3157" t="s">
        <v>50</v>
      </c>
      <c r="E3157" t="s">
        <v>655</v>
      </c>
      <c r="F3157" t="s">
        <v>658</v>
      </c>
      <c r="G3157">
        <v>12</v>
      </c>
      <c r="H3157" t="s">
        <v>145</v>
      </c>
      <c r="I3157">
        <v>8</v>
      </c>
      <c r="J3157">
        <v>8</v>
      </c>
      <c r="L3157" s="1015">
        <v>1</v>
      </c>
      <c r="N3157">
        <v>0</v>
      </c>
      <c r="O3157">
        <v>0</v>
      </c>
      <c r="P3157" t="e">
        <v>#DIV/0!</v>
      </c>
      <c r="R3157">
        <v>-6</v>
      </c>
      <c r="S3157">
        <v>0</v>
      </c>
    </row>
    <row r="3158" spans="1:19">
      <c r="A3158">
        <v>14</v>
      </c>
      <c r="B3158" t="s">
        <v>659</v>
      </c>
      <c r="C3158" t="s">
        <v>153</v>
      </c>
      <c r="D3158" t="s">
        <v>50</v>
      </c>
      <c r="E3158" t="s">
        <v>537</v>
      </c>
      <c r="F3158" t="s">
        <v>660</v>
      </c>
      <c r="G3158">
        <v>12</v>
      </c>
      <c r="H3158" t="s">
        <v>145</v>
      </c>
      <c r="I3158">
        <v>4</v>
      </c>
      <c r="J3158">
        <v>4</v>
      </c>
      <c r="L3158" s="1015">
        <v>1</v>
      </c>
      <c r="N3158">
        <v>1</v>
      </c>
      <c r="O3158">
        <v>0</v>
      </c>
      <c r="P3158">
        <v>0</v>
      </c>
      <c r="R3158">
        <v>-4</v>
      </c>
      <c r="S3158">
        <v>-1</v>
      </c>
    </row>
    <row r="3159" spans="1:19">
      <c r="A3159">
        <v>15</v>
      </c>
      <c r="B3159" t="s">
        <v>661</v>
      </c>
      <c r="C3159" t="s">
        <v>153</v>
      </c>
      <c r="D3159" t="s">
        <v>50</v>
      </c>
      <c r="E3159" t="s">
        <v>662</v>
      </c>
      <c r="F3159" t="s">
        <v>663</v>
      </c>
      <c r="G3159">
        <v>12</v>
      </c>
      <c r="H3159" t="s">
        <v>145</v>
      </c>
      <c r="I3159">
        <v>2</v>
      </c>
      <c r="J3159">
        <v>2</v>
      </c>
      <c r="L3159" s="1015">
        <v>1</v>
      </c>
      <c r="N3159">
        <v>0</v>
      </c>
      <c r="O3159">
        <v>0</v>
      </c>
      <c r="P3159" t="e">
        <v>#DIV/0!</v>
      </c>
      <c r="R3159">
        <v>-2</v>
      </c>
      <c r="S3159">
        <v>0</v>
      </c>
    </row>
    <row r="3160" spans="1:19">
      <c r="A3160">
        <v>16</v>
      </c>
      <c r="B3160" t="s">
        <v>664</v>
      </c>
      <c r="C3160" t="s">
        <v>153</v>
      </c>
      <c r="D3160" t="s">
        <v>50</v>
      </c>
      <c r="E3160" t="s">
        <v>537</v>
      </c>
      <c r="F3160" t="s">
        <v>665</v>
      </c>
      <c r="G3160">
        <v>12</v>
      </c>
      <c r="H3160" t="s">
        <v>145</v>
      </c>
      <c r="I3160">
        <v>1</v>
      </c>
      <c r="J3160">
        <v>1</v>
      </c>
      <c r="L3160" s="1015">
        <v>1</v>
      </c>
      <c r="N3160">
        <v>0</v>
      </c>
      <c r="O3160">
        <v>0</v>
      </c>
      <c r="P3160" t="e">
        <v>#DIV/0!</v>
      </c>
      <c r="R3160">
        <v>-1</v>
      </c>
      <c r="S3160">
        <v>0</v>
      </c>
    </row>
    <row r="3161" spans="1:19">
      <c r="A3161">
        <v>17</v>
      </c>
      <c r="B3161" t="s">
        <v>666</v>
      </c>
      <c r="C3161" t="s">
        <v>153</v>
      </c>
      <c r="D3161" t="s">
        <v>50</v>
      </c>
      <c r="E3161" t="s">
        <v>655</v>
      </c>
      <c r="F3161" t="s">
        <v>667</v>
      </c>
      <c r="G3161">
        <v>12</v>
      </c>
      <c r="H3161" t="s">
        <v>145</v>
      </c>
      <c r="I3161">
        <v>1</v>
      </c>
      <c r="J3161">
        <v>1</v>
      </c>
      <c r="L3161" s="1015">
        <v>1</v>
      </c>
      <c r="N3161">
        <v>1</v>
      </c>
      <c r="O3161">
        <v>0</v>
      </c>
      <c r="P3161">
        <v>0</v>
      </c>
      <c r="R3161">
        <v>-1</v>
      </c>
      <c r="S3161">
        <v>-1</v>
      </c>
    </row>
    <row r="3162" spans="1:19">
      <c r="A3162">
        <v>18</v>
      </c>
      <c r="B3162" t="s">
        <v>668</v>
      </c>
      <c r="C3162" t="s">
        <v>153</v>
      </c>
      <c r="D3162" t="s">
        <v>50</v>
      </c>
      <c r="E3162" t="s">
        <v>537</v>
      </c>
      <c r="F3162" t="s">
        <v>669</v>
      </c>
      <c r="G3162">
        <v>12</v>
      </c>
      <c r="H3162" t="s">
        <v>145</v>
      </c>
      <c r="I3162">
        <v>2</v>
      </c>
      <c r="J3162">
        <v>2</v>
      </c>
      <c r="L3162" s="1015">
        <v>1</v>
      </c>
      <c r="N3162">
        <v>0</v>
      </c>
      <c r="O3162">
        <v>0</v>
      </c>
      <c r="P3162" t="e">
        <v>#DIV/0!</v>
      </c>
      <c r="R3162">
        <v>-1</v>
      </c>
      <c r="S3162">
        <v>0</v>
      </c>
    </row>
    <row r="3163" spans="1:19">
      <c r="A3163">
        <v>19</v>
      </c>
      <c r="B3163" t="s">
        <v>670</v>
      </c>
      <c r="C3163" t="s">
        <v>153</v>
      </c>
      <c r="D3163" t="s">
        <v>50</v>
      </c>
      <c r="E3163" t="s">
        <v>655</v>
      </c>
      <c r="F3163" t="s">
        <v>671</v>
      </c>
      <c r="G3163">
        <v>12</v>
      </c>
      <c r="H3163" t="s">
        <v>145</v>
      </c>
      <c r="I3163">
        <v>1</v>
      </c>
      <c r="J3163">
        <v>1</v>
      </c>
      <c r="L3163" s="1015">
        <v>1</v>
      </c>
      <c r="N3163">
        <v>0</v>
      </c>
      <c r="O3163">
        <v>0</v>
      </c>
      <c r="P3163" t="e">
        <v>#DIV/0!</v>
      </c>
      <c r="R3163">
        <v>-1</v>
      </c>
      <c r="S3163">
        <v>0</v>
      </c>
    </row>
    <row r="3164" spans="1:19">
      <c r="A3164">
        <v>20</v>
      </c>
      <c r="B3164" t="s">
        <v>672</v>
      </c>
      <c r="C3164" t="s">
        <v>153</v>
      </c>
      <c r="D3164" t="s">
        <v>50</v>
      </c>
      <c r="E3164" t="s">
        <v>168</v>
      </c>
      <c r="F3164" t="s">
        <v>673</v>
      </c>
      <c r="G3164">
        <v>12</v>
      </c>
      <c r="H3164" t="s">
        <v>145</v>
      </c>
      <c r="I3164">
        <v>12</v>
      </c>
      <c r="J3164">
        <v>12</v>
      </c>
      <c r="L3164" s="1015">
        <v>1</v>
      </c>
      <c r="N3164">
        <v>1</v>
      </c>
      <c r="O3164">
        <v>0</v>
      </c>
      <c r="P3164">
        <v>0</v>
      </c>
      <c r="R3164">
        <v>-9</v>
      </c>
      <c r="S3164">
        <v>-1</v>
      </c>
    </row>
    <row r="3165" spans="1:19">
      <c r="A3165">
        <v>21</v>
      </c>
      <c r="B3165" t="s">
        <v>674</v>
      </c>
      <c r="C3165" t="s">
        <v>153</v>
      </c>
      <c r="D3165" t="s">
        <v>50</v>
      </c>
      <c r="E3165" t="s">
        <v>168</v>
      </c>
      <c r="F3165" t="s">
        <v>675</v>
      </c>
      <c r="G3165">
        <v>12</v>
      </c>
      <c r="H3165" t="s">
        <v>145</v>
      </c>
      <c r="I3165">
        <v>3</v>
      </c>
      <c r="J3165">
        <v>3</v>
      </c>
      <c r="L3165" s="1015">
        <v>1</v>
      </c>
      <c r="N3165">
        <v>1</v>
      </c>
      <c r="O3165">
        <v>0</v>
      </c>
      <c r="P3165">
        <v>0</v>
      </c>
      <c r="R3165">
        <v>-3</v>
      </c>
      <c r="S3165">
        <v>-1</v>
      </c>
    </row>
    <row r="3166" spans="1:19">
      <c r="A3166">
        <v>22</v>
      </c>
      <c r="B3166" t="s">
        <v>676</v>
      </c>
      <c r="C3166" t="s">
        <v>153</v>
      </c>
      <c r="D3166" t="s">
        <v>50</v>
      </c>
      <c r="E3166" t="s">
        <v>677</v>
      </c>
      <c r="F3166" t="s">
        <v>678</v>
      </c>
      <c r="G3166">
        <v>12</v>
      </c>
      <c r="H3166" t="s">
        <v>145</v>
      </c>
      <c r="I3166">
        <v>1</v>
      </c>
      <c r="J3166">
        <v>1</v>
      </c>
      <c r="L3166" s="1015">
        <v>1</v>
      </c>
      <c r="N3166">
        <v>0</v>
      </c>
      <c r="O3166">
        <v>0</v>
      </c>
      <c r="P3166" t="e">
        <v>#DIV/0!</v>
      </c>
      <c r="R3166">
        <v>0</v>
      </c>
      <c r="S3166">
        <v>0</v>
      </c>
    </row>
    <row r="3167" spans="1:19">
      <c r="A3167">
        <v>23</v>
      </c>
      <c r="B3167" t="s">
        <v>679</v>
      </c>
      <c r="C3167" t="s">
        <v>153</v>
      </c>
      <c r="D3167" t="s">
        <v>50</v>
      </c>
      <c r="E3167" t="s">
        <v>680</v>
      </c>
      <c r="F3167" t="s">
        <v>681</v>
      </c>
      <c r="G3167">
        <v>12</v>
      </c>
      <c r="H3167" t="s">
        <v>145</v>
      </c>
      <c r="I3167">
        <v>2</v>
      </c>
      <c r="J3167">
        <v>2</v>
      </c>
      <c r="L3167" s="1015">
        <v>1</v>
      </c>
      <c r="N3167">
        <v>0</v>
      </c>
      <c r="O3167">
        <v>0</v>
      </c>
      <c r="P3167" t="e">
        <v>#DIV/0!</v>
      </c>
      <c r="R3167">
        <v>-1</v>
      </c>
      <c r="S3167">
        <v>0</v>
      </c>
    </row>
    <row r="3168" spans="1:19">
      <c r="A3168">
        <v>24</v>
      </c>
      <c r="B3168" t="s">
        <v>682</v>
      </c>
      <c r="C3168" t="s">
        <v>153</v>
      </c>
      <c r="D3168" t="s">
        <v>50</v>
      </c>
      <c r="E3168" t="s">
        <v>537</v>
      </c>
      <c r="F3168" t="s">
        <v>683</v>
      </c>
      <c r="G3168">
        <v>12</v>
      </c>
      <c r="H3168" t="s">
        <v>145</v>
      </c>
      <c r="I3168">
        <v>2</v>
      </c>
      <c r="J3168">
        <v>2</v>
      </c>
      <c r="L3168" s="1015">
        <v>1</v>
      </c>
      <c r="N3168">
        <v>1</v>
      </c>
      <c r="O3168">
        <v>0</v>
      </c>
      <c r="P3168">
        <v>0</v>
      </c>
      <c r="R3168">
        <v>-2</v>
      </c>
      <c r="S3168">
        <v>-1</v>
      </c>
    </row>
    <row r="3169" spans="1:19">
      <c r="A3169">
        <v>25</v>
      </c>
      <c r="B3169" t="s">
        <v>684</v>
      </c>
      <c r="C3169" t="s">
        <v>153</v>
      </c>
      <c r="D3169" t="s">
        <v>50</v>
      </c>
      <c r="E3169" t="s">
        <v>677</v>
      </c>
      <c r="F3169" t="s">
        <v>685</v>
      </c>
      <c r="G3169">
        <v>12</v>
      </c>
      <c r="H3169" t="s">
        <v>145</v>
      </c>
      <c r="I3169">
        <v>2</v>
      </c>
      <c r="J3169">
        <v>2</v>
      </c>
      <c r="L3169" s="1015">
        <v>1</v>
      </c>
      <c r="N3169">
        <v>0</v>
      </c>
      <c r="O3169">
        <v>0</v>
      </c>
      <c r="P3169" t="e">
        <v>#DIV/0!</v>
      </c>
      <c r="R3169">
        <v>-2</v>
      </c>
      <c r="S3169">
        <v>0</v>
      </c>
    </row>
  </sheetData>
  <conditionalFormatting sqref="F2:F3169">
    <cfRule type="duplicateValues" dxfId="31" priority="1"/>
  </conditionalFormatting>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outlinePr summaryBelow="0" summaryRight="0"/>
    <pageSetUpPr fitToPage="1"/>
  </sheetPr>
  <dimension ref="A1:BO547"/>
  <sheetViews>
    <sheetView showGridLines="0" topLeftCell="AO76" zoomScale="70" zoomScaleNormal="70" zoomScaleSheetLayoutView="55" zoomScalePageLayoutView="70" workbookViewId="0">
      <selection activeCell="AV78" sqref="AV78"/>
    </sheetView>
  </sheetViews>
  <sheetFormatPr baseColWidth="10" defaultColWidth="12.5703125" defaultRowHeight="15.75" customHeight="1"/>
  <cols>
    <col min="1" max="1" width="39.85546875" customWidth="1"/>
    <col min="2" max="2" width="27.5703125" customWidth="1"/>
    <col min="3" max="3" width="23.28515625" customWidth="1"/>
    <col min="4" max="4" width="27.28515625" customWidth="1"/>
    <col min="5" max="5" width="20.7109375" customWidth="1"/>
    <col min="6" max="6" width="43.28515625" customWidth="1"/>
    <col min="7" max="7" width="11.42578125" customWidth="1"/>
    <col min="8" max="8" width="26.42578125" customWidth="1"/>
    <col min="9" max="9" width="33" customWidth="1"/>
    <col min="10" max="10" width="7.5703125" customWidth="1"/>
    <col min="11" max="11" width="6.7109375" customWidth="1"/>
    <col min="12" max="12" width="6" customWidth="1"/>
    <col min="13" max="13" width="6.140625" customWidth="1"/>
    <col min="14" max="14" width="6.85546875" customWidth="1"/>
    <col min="15" max="15" width="6.28515625" customWidth="1"/>
    <col min="16" max="16" width="6.42578125" customWidth="1"/>
    <col min="17" max="17" width="6.140625" customWidth="1"/>
    <col min="18" max="18" width="5.7109375" customWidth="1"/>
    <col min="19" max="19" width="6.28515625" customWidth="1"/>
    <col min="20" max="20" width="6.140625" customWidth="1"/>
    <col min="21" max="21" width="8" customWidth="1"/>
    <col min="22" max="22" width="11.5703125" customWidth="1"/>
    <col min="23" max="23" width="16.42578125" customWidth="1"/>
    <col min="24" max="24" width="33.85546875" customWidth="1"/>
    <col min="25" max="25" width="18" customWidth="1"/>
    <col min="26" max="26" width="17.28515625" customWidth="1"/>
    <col min="27" max="27" width="18.5703125" customWidth="1"/>
    <col min="28" max="39" width="5.85546875" customWidth="1"/>
    <col min="40" max="40" width="10.85546875" customWidth="1"/>
    <col min="41" max="41" width="15.42578125" customWidth="1"/>
    <col min="42" max="42" width="21.28515625" customWidth="1"/>
    <col min="43" max="43" width="8.42578125" customWidth="1"/>
    <col min="44" max="44" width="53.5703125" customWidth="1"/>
    <col min="45" max="45" width="7.5703125" customWidth="1"/>
    <col min="46" max="46" width="50" customWidth="1"/>
    <col min="47" max="47" width="7.7109375" customWidth="1"/>
    <col min="48" max="48" width="59.7109375" customWidth="1"/>
    <col min="49" max="49" width="7.42578125" customWidth="1"/>
    <col min="50" max="50" width="41.7109375" customWidth="1"/>
    <col min="51" max="51" width="7.42578125" customWidth="1"/>
    <col min="52" max="52" width="35.28515625" customWidth="1"/>
    <col min="53" max="53" width="7.42578125" customWidth="1"/>
    <col min="54" max="54" width="35.28515625" customWidth="1"/>
    <col min="55" max="55" width="7.42578125" customWidth="1"/>
    <col min="56" max="56" width="29.28515625" customWidth="1"/>
    <col min="57" max="57" width="7.42578125" customWidth="1"/>
    <col min="58" max="58" width="29.28515625" customWidth="1"/>
    <col min="59" max="59" width="7.42578125" customWidth="1"/>
    <col min="60" max="60" width="29.28515625" customWidth="1"/>
    <col min="61" max="61" width="7.42578125" customWidth="1"/>
    <col min="62" max="62" width="29.28515625" customWidth="1"/>
    <col min="63" max="63" width="7.42578125" customWidth="1"/>
    <col min="64" max="64" width="29.28515625" customWidth="1"/>
    <col min="65" max="65" width="7.42578125" customWidth="1"/>
    <col min="66" max="66" width="29.28515625" customWidth="1"/>
    <col min="67" max="67" width="16.7109375" customWidth="1"/>
  </cols>
  <sheetData>
    <row r="1" spans="1:67" ht="43.5" customHeight="1">
      <c r="A1" s="1559"/>
      <c r="B1" s="1559"/>
      <c r="C1" s="1559"/>
      <c r="D1" s="1559"/>
      <c r="E1" s="1559"/>
      <c r="F1" s="1559"/>
      <c r="G1" s="1559"/>
      <c r="H1" s="1559"/>
      <c r="I1" s="1559"/>
      <c r="J1" s="1560"/>
      <c r="K1" s="1560"/>
      <c r="L1" s="1560"/>
      <c r="M1" s="1560"/>
      <c r="N1" s="1560"/>
      <c r="O1" s="1560"/>
      <c r="P1" s="1560"/>
      <c r="Q1" s="1560"/>
      <c r="R1" s="1560"/>
      <c r="S1" s="1560"/>
      <c r="T1" s="1560"/>
      <c r="U1" s="1560"/>
      <c r="V1" s="1560"/>
      <c r="W1" s="1560"/>
      <c r="X1" s="1560"/>
      <c r="Y1" s="1560"/>
      <c r="Z1" s="1560"/>
      <c r="AA1" s="1560"/>
      <c r="AB1" s="1548" t="s">
        <v>686</v>
      </c>
      <c r="AC1" s="1549"/>
      <c r="AD1" s="1549"/>
      <c r="AE1" s="1549"/>
      <c r="AF1" s="1549"/>
      <c r="AG1" s="1549"/>
      <c r="AH1" s="1549"/>
      <c r="AI1" s="1549"/>
      <c r="AJ1" s="1549"/>
      <c r="AK1" s="1549"/>
      <c r="AL1" s="1549"/>
      <c r="AM1" s="1549"/>
      <c r="AN1" s="1550"/>
      <c r="AO1" s="1550"/>
      <c r="AP1" s="1550"/>
      <c r="AQ1" s="1550"/>
      <c r="AR1" s="1550"/>
      <c r="AS1" s="1550"/>
      <c r="AT1" s="1550"/>
      <c r="AU1" s="1550"/>
      <c r="AV1" s="1550"/>
      <c r="AW1" s="1550"/>
      <c r="AX1" s="1550"/>
      <c r="AY1" s="1550"/>
      <c r="AZ1" s="1550"/>
      <c r="BA1" s="1550"/>
      <c r="BB1" s="1550"/>
      <c r="BC1" s="1550"/>
      <c r="BD1" s="1550"/>
      <c r="BE1" s="1550"/>
      <c r="BF1" s="1550"/>
      <c r="BG1" s="1550"/>
      <c r="BH1" s="1550"/>
      <c r="BI1" s="1550"/>
      <c r="BJ1" s="1550"/>
      <c r="BK1" s="1550"/>
      <c r="BL1" s="1550"/>
      <c r="BM1" s="1550"/>
      <c r="BN1" s="1551"/>
    </row>
    <row r="2" spans="1:67" s="609" customFormat="1" ht="33" customHeight="1">
      <c r="A2" s="1552" t="s">
        <v>687</v>
      </c>
      <c r="B2" s="1553"/>
      <c r="C2" s="1553"/>
      <c r="D2" s="1553"/>
      <c r="E2" s="1553"/>
      <c r="F2" s="1554"/>
      <c r="G2" s="1369"/>
      <c r="H2" s="1555" t="s">
        <v>688</v>
      </c>
      <c r="I2" s="1552" t="s">
        <v>59</v>
      </c>
      <c r="J2" s="1561" t="s">
        <v>12</v>
      </c>
      <c r="K2" s="1561"/>
      <c r="L2" s="1561"/>
      <c r="M2" s="1561"/>
      <c r="N2" s="1561"/>
      <c r="O2" s="1561"/>
      <c r="P2" s="1561"/>
      <c r="Q2" s="1561"/>
      <c r="R2" s="1561"/>
      <c r="S2" s="1561"/>
      <c r="T2" s="1561"/>
      <c r="U2" s="1562"/>
      <c r="V2" s="1561"/>
      <c r="W2" s="1561"/>
      <c r="X2" s="1561"/>
      <c r="Y2" s="1561"/>
      <c r="Z2" s="1561"/>
      <c r="AA2" s="1561"/>
      <c r="AB2" s="1563" t="s">
        <v>52</v>
      </c>
      <c r="AC2" s="1561"/>
      <c r="AD2" s="1561"/>
      <c r="AE2" s="1561"/>
      <c r="AF2" s="1561"/>
      <c r="AG2" s="1561"/>
      <c r="AH2" s="1561"/>
      <c r="AI2" s="1561"/>
      <c r="AJ2" s="1561"/>
      <c r="AK2" s="1561"/>
      <c r="AL2" s="1561"/>
      <c r="AM2" s="1561"/>
      <c r="AN2" s="1554" t="s">
        <v>689</v>
      </c>
      <c r="AO2" s="1555" t="s">
        <v>53</v>
      </c>
      <c r="AP2" s="1555" t="s">
        <v>690</v>
      </c>
      <c r="AQ2" s="618" t="s">
        <v>14</v>
      </c>
      <c r="AR2" s="618" t="s">
        <v>691</v>
      </c>
      <c r="AS2" s="618" t="s">
        <v>15</v>
      </c>
      <c r="AT2" s="618" t="s">
        <v>691</v>
      </c>
      <c r="AU2" s="618" t="s">
        <v>16</v>
      </c>
      <c r="AV2" s="618" t="s">
        <v>691</v>
      </c>
      <c r="AW2" s="618" t="s">
        <v>17</v>
      </c>
      <c r="AX2" s="618" t="s">
        <v>691</v>
      </c>
      <c r="AY2" s="618" t="s">
        <v>18</v>
      </c>
      <c r="AZ2" s="618" t="s">
        <v>691</v>
      </c>
      <c r="BA2" s="618" t="s">
        <v>19</v>
      </c>
      <c r="BB2" s="618" t="s">
        <v>691</v>
      </c>
      <c r="BC2" s="618" t="s">
        <v>20</v>
      </c>
      <c r="BD2" s="618" t="s">
        <v>691</v>
      </c>
      <c r="BE2" s="618" t="s">
        <v>21</v>
      </c>
      <c r="BF2" s="618" t="s">
        <v>691</v>
      </c>
      <c r="BG2" s="618" t="s">
        <v>22</v>
      </c>
      <c r="BH2" s="618" t="s">
        <v>691</v>
      </c>
      <c r="BI2" s="618" t="s">
        <v>23</v>
      </c>
      <c r="BJ2" s="618" t="s">
        <v>691</v>
      </c>
      <c r="BK2" s="618" t="s">
        <v>24</v>
      </c>
      <c r="BL2" s="618" t="s">
        <v>691</v>
      </c>
      <c r="BM2" s="618" t="s">
        <v>25</v>
      </c>
      <c r="BN2" s="618" t="s">
        <v>691</v>
      </c>
    </row>
    <row r="3" spans="1:67" ht="71.25" customHeight="1">
      <c r="A3" s="619" t="s">
        <v>692</v>
      </c>
      <c r="B3" s="619" t="s">
        <v>693</v>
      </c>
      <c r="C3" s="619" t="s">
        <v>694</v>
      </c>
      <c r="D3" s="619" t="s">
        <v>695</v>
      </c>
      <c r="E3" s="618" t="s">
        <v>696</v>
      </c>
      <c r="F3" s="1367" t="s">
        <v>697</v>
      </c>
      <c r="G3" s="1368" t="s">
        <v>698</v>
      </c>
      <c r="H3" s="1556"/>
      <c r="I3" s="1557"/>
      <c r="J3" s="620" t="s">
        <v>14</v>
      </c>
      <c r="K3" s="620" t="s">
        <v>15</v>
      </c>
      <c r="L3" s="620" t="s">
        <v>16</v>
      </c>
      <c r="M3" s="620" t="s">
        <v>17</v>
      </c>
      <c r="N3" s="620" t="s">
        <v>18</v>
      </c>
      <c r="O3" s="620" t="s">
        <v>19</v>
      </c>
      <c r="P3" s="620" t="s">
        <v>20</v>
      </c>
      <c r="Q3" s="620" t="s">
        <v>21</v>
      </c>
      <c r="R3" s="620" t="s">
        <v>22</v>
      </c>
      <c r="S3" s="620" t="s">
        <v>23</v>
      </c>
      <c r="T3" s="620" t="s">
        <v>24</v>
      </c>
      <c r="U3" s="620" t="s">
        <v>25</v>
      </c>
      <c r="V3" s="972" t="s">
        <v>13</v>
      </c>
      <c r="W3" s="972" t="s">
        <v>73</v>
      </c>
      <c r="X3" s="973" t="s">
        <v>74</v>
      </c>
      <c r="Y3" s="972" t="s">
        <v>75</v>
      </c>
      <c r="Z3" s="972" t="s">
        <v>76</v>
      </c>
      <c r="AA3" s="972" t="s">
        <v>77</v>
      </c>
      <c r="AB3" s="970" t="s">
        <v>14</v>
      </c>
      <c r="AC3" s="971" t="s">
        <v>15</v>
      </c>
      <c r="AD3" s="971" t="s">
        <v>16</v>
      </c>
      <c r="AE3" s="971" t="s">
        <v>17</v>
      </c>
      <c r="AF3" s="971" t="s">
        <v>18</v>
      </c>
      <c r="AG3" s="971" t="s">
        <v>19</v>
      </c>
      <c r="AH3" s="971" t="s">
        <v>20</v>
      </c>
      <c r="AI3" s="971" t="s">
        <v>21</v>
      </c>
      <c r="AJ3" s="971" t="s">
        <v>22</v>
      </c>
      <c r="AK3" s="971" t="s">
        <v>23</v>
      </c>
      <c r="AL3" s="971" t="s">
        <v>24</v>
      </c>
      <c r="AM3" s="971" t="s">
        <v>25</v>
      </c>
      <c r="AN3" s="1558"/>
      <c r="AO3" s="1558"/>
      <c r="AP3" s="1558"/>
      <c r="AQ3" s="617" t="s">
        <v>14</v>
      </c>
      <c r="AR3" s="617" t="s">
        <v>699</v>
      </c>
      <c r="AS3" s="617" t="s">
        <v>15</v>
      </c>
      <c r="AT3" s="617" t="s">
        <v>700</v>
      </c>
      <c r="AU3" s="617" t="s">
        <v>16</v>
      </c>
      <c r="AV3" s="617" t="s">
        <v>699</v>
      </c>
      <c r="AW3" s="617" t="s">
        <v>17</v>
      </c>
      <c r="AX3" s="617" t="s">
        <v>699</v>
      </c>
      <c r="AY3" s="617" t="s">
        <v>18</v>
      </c>
      <c r="AZ3" s="617" t="s">
        <v>699</v>
      </c>
      <c r="BA3" s="617" t="s">
        <v>19</v>
      </c>
      <c r="BB3" s="617" t="s">
        <v>699</v>
      </c>
      <c r="BC3" s="617" t="s">
        <v>20</v>
      </c>
      <c r="BD3" s="617" t="s">
        <v>699</v>
      </c>
      <c r="BE3" s="617" t="s">
        <v>21</v>
      </c>
      <c r="BF3" s="617" t="s">
        <v>699</v>
      </c>
      <c r="BG3" s="617" t="s">
        <v>22</v>
      </c>
      <c r="BH3" s="617" t="s">
        <v>699</v>
      </c>
      <c r="BI3" s="617" t="s">
        <v>23</v>
      </c>
      <c r="BJ3" s="617" t="s">
        <v>699</v>
      </c>
      <c r="BK3" s="617" t="s">
        <v>24</v>
      </c>
      <c r="BL3" s="617" t="s">
        <v>699</v>
      </c>
      <c r="BM3" s="617" t="s">
        <v>25</v>
      </c>
      <c r="BN3" s="617" t="s">
        <v>699</v>
      </c>
    </row>
    <row r="4" spans="1:67" ht="97.5" customHeight="1">
      <c r="A4" s="1525" t="s">
        <v>701</v>
      </c>
      <c r="B4" s="1547" t="s">
        <v>702</v>
      </c>
      <c r="C4" s="1564" t="s">
        <v>703</v>
      </c>
      <c r="D4" s="1546" t="s">
        <v>704</v>
      </c>
      <c r="E4" s="610" t="s">
        <v>705</v>
      </c>
      <c r="F4" s="579" t="s">
        <v>706</v>
      </c>
      <c r="G4" s="582" t="s">
        <v>154</v>
      </c>
      <c r="H4" s="601" t="s">
        <v>156</v>
      </c>
      <c r="I4" s="560" t="s">
        <v>156</v>
      </c>
      <c r="J4" s="562"/>
      <c r="K4" s="561"/>
      <c r="L4" s="561"/>
      <c r="M4" s="561"/>
      <c r="N4" s="561"/>
      <c r="O4" s="561"/>
      <c r="P4" s="562">
        <v>1</v>
      </c>
      <c r="Q4" s="562"/>
      <c r="R4" s="562"/>
      <c r="S4" s="562"/>
      <c r="T4" s="562">
        <v>1</v>
      </c>
      <c r="U4" s="562"/>
      <c r="V4" s="562">
        <f>SUM(J4:U4)</f>
        <v>2</v>
      </c>
      <c r="W4" s="884">
        <v>1</v>
      </c>
      <c r="X4" s="565" t="s">
        <v>155</v>
      </c>
      <c r="Y4" s="572" t="s">
        <v>155</v>
      </c>
      <c r="Z4" s="908" t="s">
        <v>707</v>
      </c>
      <c r="AA4" s="909" t="s">
        <v>708</v>
      </c>
      <c r="AB4" s="17">
        <f t="shared" ref="AB4" si="0">AQ4</f>
        <v>0</v>
      </c>
      <c r="AC4" s="18">
        <f t="shared" ref="AC4" si="1">AS4</f>
        <v>0</v>
      </c>
      <c r="AD4" s="18">
        <f t="shared" ref="AD4" si="2">AU4</f>
        <v>0</v>
      </c>
      <c r="AE4" s="18">
        <f t="shared" ref="AE4" si="3">AW4</f>
        <v>0</v>
      </c>
      <c r="AF4" s="18">
        <f t="shared" ref="AF4" si="4">AY4</f>
        <v>0</v>
      </c>
      <c r="AG4" s="18">
        <f t="shared" ref="AG4" si="5">BA4</f>
        <v>0</v>
      </c>
      <c r="AH4" s="18">
        <f t="shared" ref="AH4" si="6">BC4</f>
        <v>0</v>
      </c>
      <c r="AI4" s="18">
        <f t="shared" ref="AI4" si="7">BE4</f>
        <v>0</v>
      </c>
      <c r="AJ4" s="18">
        <f t="shared" ref="AJ4" si="8">BG4</f>
        <v>0</v>
      </c>
      <c r="AK4" s="18">
        <f t="shared" ref="AK4" si="9">BI4</f>
        <v>0</v>
      </c>
      <c r="AL4" s="18">
        <f t="shared" ref="AL4" si="10">BK4</f>
        <v>0</v>
      </c>
      <c r="AM4" s="18">
        <f t="shared" ref="AM4" si="11">BM4</f>
        <v>0</v>
      </c>
      <c r="AN4" s="17">
        <f>SUM(AB4:AM4)</f>
        <v>0</v>
      </c>
      <c r="AO4" s="16">
        <f>AN4/V4</f>
        <v>0</v>
      </c>
      <c r="AP4" s="16">
        <v>1</v>
      </c>
      <c r="AQ4" s="19"/>
      <c r="AR4" s="1184" t="s">
        <v>709</v>
      </c>
      <c r="AS4" s="1184"/>
      <c r="AT4" s="1184" t="s">
        <v>710</v>
      </c>
      <c r="AU4" s="20"/>
      <c r="AV4" s="828" t="s">
        <v>711</v>
      </c>
      <c r="AW4" s="20"/>
      <c r="AX4" s="20" t="s">
        <v>712</v>
      </c>
      <c r="AY4" s="20"/>
      <c r="AZ4" s="20"/>
      <c r="BA4" s="20"/>
      <c r="BB4" s="20"/>
      <c r="BC4" s="20"/>
      <c r="BD4" s="20"/>
      <c r="BE4" s="20"/>
      <c r="BF4" s="20"/>
      <c r="BG4" s="20"/>
      <c r="BH4" s="20"/>
      <c r="BI4" s="20"/>
      <c r="BJ4" s="20"/>
      <c r="BK4" s="20"/>
      <c r="BL4" s="20"/>
      <c r="BM4" s="20"/>
      <c r="BN4" s="20"/>
      <c r="BO4" s="3"/>
    </row>
    <row r="5" spans="1:67" ht="108">
      <c r="A5" s="1525"/>
      <c r="B5" s="1547"/>
      <c r="C5" s="1565"/>
      <c r="D5" s="1546"/>
      <c r="E5" s="610" t="s">
        <v>705</v>
      </c>
      <c r="F5" s="40" t="s">
        <v>706</v>
      </c>
      <c r="G5" s="560" t="s">
        <v>154</v>
      </c>
      <c r="H5" s="601" t="s">
        <v>158</v>
      </c>
      <c r="I5" s="560" t="s">
        <v>713</v>
      </c>
      <c r="J5" s="562"/>
      <c r="K5" s="562"/>
      <c r="L5" s="562"/>
      <c r="M5" s="562"/>
      <c r="N5" s="562"/>
      <c r="O5" s="562"/>
      <c r="P5" s="562"/>
      <c r="Q5" s="562"/>
      <c r="R5" s="562"/>
      <c r="S5" s="562">
        <v>1</v>
      </c>
      <c r="T5" s="562"/>
      <c r="U5" s="562"/>
      <c r="V5" s="562">
        <f>SUM(J5:U5)</f>
        <v>1</v>
      </c>
      <c r="W5" s="608">
        <v>1</v>
      </c>
      <c r="X5" s="567" t="s">
        <v>157</v>
      </c>
      <c r="Y5" s="570" t="s">
        <v>157</v>
      </c>
      <c r="Z5" s="570" t="s">
        <v>714</v>
      </c>
      <c r="AA5" s="914" t="s">
        <v>708</v>
      </c>
      <c r="AB5" s="17">
        <f t="shared" ref="AB5" si="12">AQ5</f>
        <v>0</v>
      </c>
      <c r="AC5" s="18">
        <f>AS5</f>
        <v>0</v>
      </c>
      <c r="AD5" s="18">
        <f t="shared" ref="AD5:AD63" si="13">AU5</f>
        <v>0</v>
      </c>
      <c r="AE5" s="18">
        <f t="shared" ref="AE5:AE63" si="14">AW5</f>
        <v>0</v>
      </c>
      <c r="AF5" s="18">
        <f t="shared" ref="AF5:AF63" si="15">AY5</f>
        <v>0</v>
      </c>
      <c r="AG5" s="18">
        <f t="shared" ref="AG5:AG63" si="16">BA5</f>
        <v>0</v>
      </c>
      <c r="AH5" s="18">
        <f t="shared" ref="AH5:AH63" si="17">BC5</f>
        <v>0</v>
      </c>
      <c r="AI5" s="18">
        <f t="shared" ref="AI5:AI63" si="18">BE5</f>
        <v>0</v>
      </c>
      <c r="AJ5" s="18">
        <f>BG5</f>
        <v>0</v>
      </c>
      <c r="AK5" s="18">
        <f>BI5</f>
        <v>0</v>
      </c>
      <c r="AL5" s="18">
        <f>BK5</f>
        <v>0</v>
      </c>
      <c r="AM5" s="18">
        <f>BM5</f>
        <v>0</v>
      </c>
      <c r="AN5" s="17">
        <f t="shared" ref="AN5:AN63" si="19">SUM(AB5:AM5)</f>
        <v>0</v>
      </c>
      <c r="AO5" s="16">
        <f t="shared" ref="AO5:AO68" si="20">AN5/V5</f>
        <v>0</v>
      </c>
      <c r="AP5" s="16">
        <v>1</v>
      </c>
      <c r="AQ5" s="19"/>
      <c r="AR5" s="1184" t="s">
        <v>715</v>
      </c>
      <c r="AS5" s="1184"/>
      <c r="AT5" s="1184" t="s">
        <v>716</v>
      </c>
      <c r="AU5" s="20"/>
      <c r="AV5" s="828" t="s">
        <v>717</v>
      </c>
      <c r="AW5" s="20"/>
      <c r="AX5" s="20" t="s">
        <v>718</v>
      </c>
      <c r="AY5" s="20"/>
      <c r="AZ5" s="20"/>
      <c r="BA5" s="20"/>
      <c r="BB5" s="20"/>
      <c r="BC5" s="20"/>
      <c r="BD5" s="20"/>
      <c r="BE5" s="20"/>
      <c r="BF5" s="20"/>
      <c r="BG5" s="20"/>
      <c r="BH5" s="20"/>
      <c r="BI5" s="20"/>
      <c r="BJ5" s="20"/>
      <c r="BK5" s="20"/>
      <c r="BL5" s="20"/>
      <c r="BM5" s="20"/>
      <c r="BN5" s="20"/>
      <c r="BO5" s="3"/>
    </row>
    <row r="6" spans="1:67" ht="141" customHeight="1">
      <c r="A6" s="1525"/>
      <c r="B6" s="1547"/>
      <c r="C6" s="1565"/>
      <c r="D6" s="1546"/>
      <c r="E6" s="1463" t="s">
        <v>705</v>
      </c>
      <c r="F6" s="41" t="s">
        <v>719</v>
      </c>
      <c r="G6" s="560" t="s">
        <v>159</v>
      </c>
      <c r="H6" s="601" t="s">
        <v>160</v>
      </c>
      <c r="I6" s="1451" t="s">
        <v>720</v>
      </c>
      <c r="J6" s="562"/>
      <c r="K6" s="562"/>
      <c r="L6" s="562"/>
      <c r="M6" s="562"/>
      <c r="N6" s="562"/>
      <c r="O6" s="562"/>
      <c r="P6" s="562"/>
      <c r="Q6" s="562">
        <v>1</v>
      </c>
      <c r="R6" s="562"/>
      <c r="S6" s="562"/>
      <c r="T6" s="562"/>
      <c r="U6" s="562">
        <v>1</v>
      </c>
      <c r="V6" s="600">
        <f t="shared" ref="V6:V70" si="21">SUM(J6:U6)</f>
        <v>2</v>
      </c>
      <c r="W6" s="559">
        <v>1</v>
      </c>
      <c r="X6" s="565" t="s">
        <v>157</v>
      </c>
      <c r="Y6" s="565" t="s">
        <v>157</v>
      </c>
      <c r="Z6" s="565" t="s">
        <v>721</v>
      </c>
      <c r="AA6" s="565" t="s">
        <v>708</v>
      </c>
      <c r="AB6" s="17">
        <f t="shared" ref="AB6:AB63" si="22">AQ6</f>
        <v>0</v>
      </c>
      <c r="AC6" s="18">
        <f t="shared" ref="AC6:AC63" si="23">AS6</f>
        <v>0</v>
      </c>
      <c r="AD6" s="18">
        <f t="shared" si="13"/>
        <v>0</v>
      </c>
      <c r="AE6" s="18">
        <f t="shared" si="14"/>
        <v>0</v>
      </c>
      <c r="AF6" s="18">
        <f t="shared" si="15"/>
        <v>0</v>
      </c>
      <c r="AG6" s="18">
        <f t="shared" si="16"/>
        <v>0</v>
      </c>
      <c r="AH6" s="18">
        <f t="shared" si="17"/>
        <v>0</v>
      </c>
      <c r="AI6" s="18">
        <f t="shared" si="18"/>
        <v>0</v>
      </c>
      <c r="AJ6" s="18">
        <f t="shared" ref="AJ6:AJ63" si="24">BG6</f>
        <v>0</v>
      </c>
      <c r="AK6" s="18">
        <f t="shared" ref="AK6:AK63" si="25">BI6</f>
        <v>0</v>
      </c>
      <c r="AL6" s="18">
        <f t="shared" ref="AL6:AL63" si="26">BK6</f>
        <v>0</v>
      </c>
      <c r="AM6" s="18">
        <f t="shared" ref="AM6:AM63" si="27">BM6</f>
        <v>0</v>
      </c>
      <c r="AN6" s="17">
        <f t="shared" si="19"/>
        <v>0</v>
      </c>
      <c r="AO6" s="16">
        <f t="shared" si="20"/>
        <v>0</v>
      </c>
      <c r="AP6" s="16">
        <v>1</v>
      </c>
      <c r="AQ6" s="19"/>
      <c r="AR6" s="928" t="s">
        <v>722</v>
      </c>
      <c r="AS6" s="1184"/>
      <c r="AT6" s="1184" t="s">
        <v>723</v>
      </c>
      <c r="AU6" s="20"/>
      <c r="AV6" s="828" t="s">
        <v>724</v>
      </c>
      <c r="AW6" s="20"/>
      <c r="AX6" s="20" t="s">
        <v>725</v>
      </c>
      <c r="AY6" s="20"/>
      <c r="AZ6" s="20"/>
      <c r="BA6" s="20"/>
      <c r="BB6" s="20"/>
      <c r="BC6" s="20"/>
      <c r="BD6" s="20"/>
      <c r="BE6" s="20"/>
      <c r="BF6" s="20"/>
      <c r="BG6" s="20"/>
      <c r="BH6" s="20"/>
      <c r="BI6" s="20"/>
      <c r="BJ6" s="20"/>
      <c r="BK6" s="20"/>
      <c r="BL6" s="20"/>
      <c r="BM6" s="20"/>
      <c r="BN6" s="20"/>
      <c r="BO6" s="3"/>
    </row>
    <row r="7" spans="1:67" ht="105" customHeight="1">
      <c r="A7" s="1525"/>
      <c r="B7" s="1547"/>
      <c r="C7" s="1566"/>
      <c r="D7" s="1539" t="s">
        <v>726</v>
      </c>
      <c r="E7" s="25" t="s">
        <v>727</v>
      </c>
      <c r="F7" s="40" t="s">
        <v>728</v>
      </c>
      <c r="G7" s="560" t="s">
        <v>161</v>
      </c>
      <c r="H7" s="601" t="s">
        <v>162</v>
      </c>
      <c r="I7" s="560" t="s">
        <v>729</v>
      </c>
      <c r="J7" s="562"/>
      <c r="K7" s="567"/>
      <c r="L7" s="567"/>
      <c r="M7" s="567"/>
      <c r="N7" s="567"/>
      <c r="O7" s="567">
        <v>1</v>
      </c>
      <c r="P7" s="567"/>
      <c r="Q7" s="567"/>
      <c r="R7" s="567"/>
      <c r="S7" s="567"/>
      <c r="T7" s="567"/>
      <c r="U7" s="567">
        <v>1</v>
      </c>
      <c r="V7" s="600">
        <f t="shared" si="21"/>
        <v>2</v>
      </c>
      <c r="W7" s="559">
        <v>1</v>
      </c>
      <c r="X7" s="565" t="s">
        <v>157</v>
      </c>
      <c r="Y7" s="565" t="s">
        <v>157</v>
      </c>
      <c r="Z7" s="565" t="s">
        <v>730</v>
      </c>
      <c r="AA7" s="565" t="s">
        <v>731</v>
      </c>
      <c r="AB7" s="17">
        <f t="shared" si="22"/>
        <v>0</v>
      </c>
      <c r="AC7" s="18">
        <f t="shared" si="23"/>
        <v>0</v>
      </c>
      <c r="AD7" s="18">
        <f t="shared" si="13"/>
        <v>0</v>
      </c>
      <c r="AE7" s="18">
        <f t="shared" si="14"/>
        <v>0</v>
      </c>
      <c r="AF7" s="18">
        <f t="shared" si="15"/>
        <v>0</v>
      </c>
      <c r="AG7" s="18">
        <f t="shared" si="16"/>
        <v>0</v>
      </c>
      <c r="AH7" s="18">
        <f t="shared" si="17"/>
        <v>0</v>
      </c>
      <c r="AI7" s="18">
        <f t="shared" si="18"/>
        <v>0</v>
      </c>
      <c r="AJ7" s="18">
        <f t="shared" si="24"/>
        <v>0</v>
      </c>
      <c r="AK7" s="18">
        <f t="shared" si="25"/>
        <v>0</v>
      </c>
      <c r="AL7" s="18">
        <f t="shared" si="26"/>
        <v>0</v>
      </c>
      <c r="AM7" s="18">
        <f t="shared" si="27"/>
        <v>0</v>
      </c>
      <c r="AN7" s="17">
        <f t="shared" si="19"/>
        <v>0</v>
      </c>
      <c r="AO7" s="16">
        <f t="shared" si="20"/>
        <v>0</v>
      </c>
      <c r="AP7" s="16">
        <v>1</v>
      </c>
      <c r="AQ7" s="21"/>
      <c r="AR7" s="1186" t="s">
        <v>732</v>
      </c>
      <c r="AS7" s="1186"/>
      <c r="AT7" s="1186" t="s">
        <v>733</v>
      </c>
      <c r="AU7" s="22"/>
      <c r="AV7" s="924" t="s">
        <v>734</v>
      </c>
      <c r="AW7" s="22"/>
      <c r="AX7" s="22" t="s">
        <v>735</v>
      </c>
      <c r="AY7" s="22"/>
      <c r="AZ7" s="22"/>
      <c r="BA7" s="22"/>
      <c r="BB7" s="22"/>
      <c r="BC7" s="22"/>
      <c r="BD7" s="22"/>
      <c r="BE7" s="22"/>
      <c r="BF7" s="22"/>
      <c r="BG7" s="22"/>
      <c r="BH7" s="22"/>
      <c r="BI7" s="22"/>
      <c r="BJ7" s="22"/>
      <c r="BK7" s="22"/>
      <c r="BL7" s="22"/>
      <c r="BM7" s="22"/>
      <c r="BN7" s="22"/>
    </row>
    <row r="8" spans="1:67" ht="100.5" customHeight="1">
      <c r="A8" s="1525"/>
      <c r="B8" s="1547"/>
      <c r="C8" s="1566"/>
      <c r="D8" s="1539"/>
      <c r="E8" s="25" t="s">
        <v>727</v>
      </c>
      <c r="F8" s="40" t="s">
        <v>728</v>
      </c>
      <c r="G8" s="560" t="s">
        <v>161</v>
      </c>
      <c r="H8" s="601" t="s">
        <v>163</v>
      </c>
      <c r="I8" s="560" t="s">
        <v>729</v>
      </c>
      <c r="J8" s="562"/>
      <c r="K8" s="565"/>
      <c r="L8" s="565"/>
      <c r="M8" s="565"/>
      <c r="N8" s="565"/>
      <c r="O8" s="565"/>
      <c r="P8" s="565"/>
      <c r="Q8" s="565">
        <v>1</v>
      </c>
      <c r="R8" s="565"/>
      <c r="S8" s="565"/>
      <c r="T8" s="565"/>
      <c r="U8" s="565">
        <v>1</v>
      </c>
      <c r="V8" s="600">
        <f t="shared" si="21"/>
        <v>2</v>
      </c>
      <c r="W8" s="559">
        <v>1</v>
      </c>
      <c r="X8" s="565" t="s">
        <v>155</v>
      </c>
      <c r="Y8" s="565" t="s">
        <v>155</v>
      </c>
      <c r="Z8" s="573" t="s">
        <v>707</v>
      </c>
      <c r="AA8" s="1162" t="s">
        <v>731</v>
      </c>
      <c r="AB8" s="17">
        <f t="shared" si="22"/>
        <v>0</v>
      </c>
      <c r="AC8" s="18">
        <f t="shared" si="23"/>
        <v>0</v>
      </c>
      <c r="AD8" s="18">
        <f t="shared" si="13"/>
        <v>0</v>
      </c>
      <c r="AE8" s="18">
        <f t="shared" si="14"/>
        <v>0</v>
      </c>
      <c r="AF8" s="18">
        <f t="shared" si="15"/>
        <v>0</v>
      </c>
      <c r="AG8" s="18">
        <f t="shared" si="16"/>
        <v>0</v>
      </c>
      <c r="AH8" s="18">
        <f t="shared" si="17"/>
        <v>0</v>
      </c>
      <c r="AI8" s="18">
        <f t="shared" si="18"/>
        <v>0</v>
      </c>
      <c r="AJ8" s="18">
        <f t="shared" si="24"/>
        <v>0</v>
      </c>
      <c r="AK8" s="18">
        <f t="shared" si="25"/>
        <v>0</v>
      </c>
      <c r="AL8" s="18">
        <f t="shared" si="26"/>
        <v>0</v>
      </c>
      <c r="AM8" s="18">
        <f t="shared" si="27"/>
        <v>0</v>
      </c>
      <c r="AN8" s="17">
        <f t="shared" si="19"/>
        <v>0</v>
      </c>
      <c r="AO8" s="16">
        <f t="shared" si="20"/>
        <v>0</v>
      </c>
      <c r="AP8" s="16">
        <v>1</v>
      </c>
      <c r="AQ8" s="19"/>
      <c r="AR8" s="1186" t="s">
        <v>736</v>
      </c>
      <c r="AS8" s="1187"/>
      <c r="AT8" s="928" t="s">
        <v>737</v>
      </c>
      <c r="AU8" s="20"/>
      <c r="AV8" s="828" t="s">
        <v>738</v>
      </c>
      <c r="AW8" s="20"/>
      <c r="AX8" s="828" t="s">
        <v>739</v>
      </c>
      <c r="AY8" s="20"/>
      <c r="AZ8" s="20"/>
      <c r="BA8" s="20"/>
      <c r="BB8" s="20"/>
      <c r="BC8" s="20"/>
      <c r="BD8" s="20"/>
      <c r="BE8" s="20"/>
      <c r="BF8" s="20"/>
      <c r="BG8" s="20"/>
      <c r="BH8" s="20"/>
      <c r="BI8" s="20"/>
      <c r="BJ8" s="20"/>
      <c r="BK8" s="20"/>
      <c r="BL8" s="20"/>
      <c r="BM8" s="20"/>
      <c r="BN8" s="20"/>
      <c r="BO8" s="3"/>
    </row>
    <row r="9" spans="1:67" ht="223.5" customHeight="1">
      <c r="A9" s="1525"/>
      <c r="B9" s="1547"/>
      <c r="C9" s="1465"/>
      <c r="D9" s="28"/>
      <c r="E9" s="610" t="s">
        <v>727</v>
      </c>
      <c r="F9" s="1464" t="s">
        <v>740</v>
      </c>
      <c r="G9" s="560" t="s">
        <v>164</v>
      </c>
      <c r="H9" s="601" t="s">
        <v>165</v>
      </c>
      <c r="I9" s="560" t="s">
        <v>741</v>
      </c>
      <c r="J9" s="562"/>
      <c r="K9" s="565"/>
      <c r="L9" s="565"/>
      <c r="M9" s="565">
        <v>2</v>
      </c>
      <c r="N9" s="565"/>
      <c r="O9" s="565">
        <v>1</v>
      </c>
      <c r="P9" s="1447"/>
      <c r="Q9" s="565">
        <v>1</v>
      </c>
      <c r="R9" s="565"/>
      <c r="S9" s="565"/>
      <c r="T9" s="565"/>
      <c r="U9" s="1447">
        <v>2</v>
      </c>
      <c r="V9" s="600">
        <f t="shared" si="21"/>
        <v>6</v>
      </c>
      <c r="W9" s="559">
        <v>1</v>
      </c>
      <c r="X9" s="565" t="s">
        <v>157</v>
      </c>
      <c r="Y9" s="565" t="s">
        <v>157</v>
      </c>
      <c r="Z9" s="565" t="s">
        <v>707</v>
      </c>
      <c r="AA9" s="565" t="s">
        <v>708</v>
      </c>
      <c r="AB9" s="17">
        <f t="shared" si="22"/>
        <v>0</v>
      </c>
      <c r="AC9" s="18">
        <f t="shared" si="23"/>
        <v>0</v>
      </c>
      <c r="AD9" s="18">
        <f t="shared" si="13"/>
        <v>2</v>
      </c>
      <c r="AE9" s="18">
        <f t="shared" si="14"/>
        <v>0</v>
      </c>
      <c r="AF9" s="18">
        <f t="shared" si="15"/>
        <v>0</v>
      </c>
      <c r="AG9" s="18">
        <f t="shared" si="16"/>
        <v>0</v>
      </c>
      <c r="AH9" s="18">
        <f t="shared" si="17"/>
        <v>0</v>
      </c>
      <c r="AI9" s="18">
        <f t="shared" si="18"/>
        <v>0</v>
      </c>
      <c r="AJ9" s="18">
        <f t="shared" si="24"/>
        <v>0</v>
      </c>
      <c r="AK9" s="18">
        <f t="shared" si="25"/>
        <v>0</v>
      </c>
      <c r="AL9" s="18">
        <f t="shared" si="26"/>
        <v>0</v>
      </c>
      <c r="AM9" s="18">
        <f t="shared" si="27"/>
        <v>0</v>
      </c>
      <c r="AN9" s="17">
        <f t="shared" si="19"/>
        <v>2</v>
      </c>
      <c r="AO9" s="16">
        <f t="shared" si="20"/>
        <v>0.33333333333333331</v>
      </c>
      <c r="AP9" s="16">
        <v>1</v>
      </c>
      <c r="AQ9" s="985"/>
      <c r="AR9" s="930" t="s">
        <v>742</v>
      </c>
      <c r="AS9" s="731"/>
      <c r="AT9" s="930" t="s">
        <v>743</v>
      </c>
      <c r="AU9" s="974">
        <v>2</v>
      </c>
      <c r="AV9" s="818" t="s">
        <v>744</v>
      </c>
      <c r="AW9" s="20"/>
      <c r="AX9" s="1454" t="s">
        <v>745</v>
      </c>
      <c r="AY9" s="57"/>
      <c r="AZ9" s="22"/>
      <c r="BA9" s="22"/>
      <c r="BB9" s="22"/>
      <c r="BC9" s="22"/>
      <c r="BD9" s="22"/>
      <c r="BE9" s="22"/>
      <c r="BF9" s="22"/>
      <c r="BG9" s="22"/>
      <c r="BH9" s="22"/>
      <c r="BI9" s="22"/>
      <c r="BJ9" s="22"/>
      <c r="BK9" s="22"/>
      <c r="BL9" s="22"/>
      <c r="BM9" s="22"/>
      <c r="BN9" s="22"/>
      <c r="BO9" s="3"/>
    </row>
    <row r="10" spans="1:67" ht="99" customHeight="1">
      <c r="A10" s="1525"/>
      <c r="B10" s="1547"/>
      <c r="C10" s="31" t="s">
        <v>746</v>
      </c>
      <c r="D10" s="67" t="s">
        <v>747</v>
      </c>
      <c r="E10" s="53" t="s">
        <v>727</v>
      </c>
      <c r="F10" s="41" t="s">
        <v>740</v>
      </c>
      <c r="G10" s="560" t="s">
        <v>164</v>
      </c>
      <c r="H10" s="601" t="s">
        <v>166</v>
      </c>
      <c r="I10" s="560" t="s">
        <v>748</v>
      </c>
      <c r="J10" s="562"/>
      <c r="K10" s="565"/>
      <c r="L10" s="565"/>
      <c r="M10" s="565"/>
      <c r="N10" s="565"/>
      <c r="O10" s="565"/>
      <c r="P10" s="565"/>
      <c r="Q10" s="565"/>
      <c r="R10" s="565"/>
      <c r="S10" s="565"/>
      <c r="T10" s="565"/>
      <c r="U10" s="565">
        <v>1</v>
      </c>
      <c r="V10" s="600">
        <f t="shared" si="21"/>
        <v>1</v>
      </c>
      <c r="W10" s="559">
        <v>1</v>
      </c>
      <c r="X10" s="565" t="s">
        <v>155</v>
      </c>
      <c r="Y10" s="565" t="s">
        <v>155</v>
      </c>
      <c r="Z10" s="573" t="s">
        <v>707</v>
      </c>
      <c r="AA10" s="1162" t="s">
        <v>731</v>
      </c>
      <c r="AB10" s="17">
        <f t="shared" si="22"/>
        <v>0</v>
      </c>
      <c r="AC10" s="18">
        <f t="shared" si="23"/>
        <v>0</v>
      </c>
      <c r="AD10" s="18">
        <f t="shared" si="13"/>
        <v>0</v>
      </c>
      <c r="AE10" s="18">
        <f t="shared" si="14"/>
        <v>0</v>
      </c>
      <c r="AF10" s="18">
        <f t="shared" si="15"/>
        <v>0</v>
      </c>
      <c r="AG10" s="18">
        <f t="shared" si="16"/>
        <v>0</v>
      </c>
      <c r="AH10" s="18">
        <f t="shared" si="17"/>
        <v>0</v>
      </c>
      <c r="AI10" s="18">
        <f t="shared" si="18"/>
        <v>0</v>
      </c>
      <c r="AJ10" s="18">
        <f t="shared" si="24"/>
        <v>0</v>
      </c>
      <c r="AK10" s="18">
        <f t="shared" si="25"/>
        <v>0</v>
      </c>
      <c r="AL10" s="18">
        <f t="shared" si="26"/>
        <v>0</v>
      </c>
      <c r="AM10" s="18">
        <f t="shared" si="27"/>
        <v>0</v>
      </c>
      <c r="AN10" s="17">
        <f t="shared" si="19"/>
        <v>0</v>
      </c>
      <c r="AO10" s="16">
        <f t="shared" si="20"/>
        <v>0</v>
      </c>
      <c r="AP10" s="16">
        <v>1</v>
      </c>
      <c r="AQ10" s="1272"/>
      <c r="AR10" s="1184" t="s">
        <v>749</v>
      </c>
      <c r="AS10" s="1184"/>
      <c r="AT10" s="928" t="s">
        <v>750</v>
      </c>
      <c r="AU10" s="1273"/>
      <c r="AV10" s="828" t="s">
        <v>751</v>
      </c>
      <c r="AW10" s="20"/>
      <c r="AX10" s="1402" t="s">
        <v>752</v>
      </c>
      <c r="AY10" s="57"/>
      <c r="AZ10" s="22"/>
      <c r="BA10" s="22"/>
      <c r="BB10" s="22"/>
      <c r="BC10" s="22"/>
      <c r="BD10" s="22"/>
      <c r="BE10" s="22"/>
      <c r="BF10" s="22"/>
      <c r="BG10" s="22"/>
      <c r="BH10" s="22"/>
      <c r="BI10" s="22"/>
      <c r="BJ10" s="22"/>
      <c r="BK10" s="22"/>
      <c r="BL10" s="22"/>
      <c r="BM10" s="22"/>
      <c r="BN10" s="22"/>
      <c r="BO10" s="3"/>
    </row>
    <row r="11" spans="1:67" ht="99" customHeight="1">
      <c r="A11" s="1526"/>
      <c r="B11" s="1534" t="s">
        <v>753</v>
      </c>
      <c r="C11" s="1536" t="s">
        <v>754</v>
      </c>
      <c r="D11" s="1538" t="s">
        <v>755</v>
      </c>
      <c r="E11" s="25" t="s">
        <v>705</v>
      </c>
      <c r="F11" s="43"/>
      <c r="G11" s="582" t="s">
        <v>167</v>
      </c>
      <c r="H11" s="574" t="s">
        <v>169</v>
      </c>
      <c r="I11" s="574" t="s">
        <v>756</v>
      </c>
      <c r="J11" s="562"/>
      <c r="K11" s="562"/>
      <c r="L11" s="562"/>
      <c r="M11" s="562"/>
      <c r="N11" s="562"/>
      <c r="O11" s="562"/>
      <c r="P11" s="562"/>
      <c r="Q11" s="562"/>
      <c r="R11" s="562"/>
      <c r="S11" s="562"/>
      <c r="T11" s="562"/>
      <c r="U11" s="562">
        <v>2</v>
      </c>
      <c r="V11" s="600">
        <f t="shared" si="21"/>
        <v>2</v>
      </c>
      <c r="W11" s="559">
        <v>1</v>
      </c>
      <c r="X11" s="565" t="s">
        <v>168</v>
      </c>
      <c r="Y11" s="565" t="s">
        <v>168</v>
      </c>
      <c r="Z11" s="565" t="s">
        <v>707</v>
      </c>
      <c r="AA11" s="565" t="s">
        <v>757</v>
      </c>
      <c r="AB11" s="17">
        <f t="shared" si="22"/>
        <v>0</v>
      </c>
      <c r="AC11" s="18">
        <f t="shared" si="23"/>
        <v>0</v>
      </c>
      <c r="AD11" s="18">
        <f t="shared" si="13"/>
        <v>0</v>
      </c>
      <c r="AE11" s="18">
        <f t="shared" si="14"/>
        <v>0</v>
      </c>
      <c r="AF11" s="18">
        <f t="shared" si="15"/>
        <v>0</v>
      </c>
      <c r="AG11" s="18">
        <f t="shared" si="16"/>
        <v>0</v>
      </c>
      <c r="AH11" s="18">
        <f t="shared" si="17"/>
        <v>0</v>
      </c>
      <c r="AI11" s="18">
        <f t="shared" si="18"/>
        <v>0</v>
      </c>
      <c r="AJ11" s="18">
        <f t="shared" si="24"/>
        <v>0</v>
      </c>
      <c r="AK11" s="18">
        <f t="shared" si="25"/>
        <v>0</v>
      </c>
      <c r="AL11" s="18">
        <f t="shared" si="26"/>
        <v>0</v>
      </c>
      <c r="AM11" s="18">
        <f t="shared" si="27"/>
        <v>0</v>
      </c>
      <c r="AN11" s="17">
        <f t="shared" si="19"/>
        <v>0</v>
      </c>
      <c r="AO11" s="16">
        <f t="shared" si="20"/>
        <v>0</v>
      </c>
      <c r="AP11" s="16">
        <v>1</v>
      </c>
      <c r="AQ11" s="983"/>
      <c r="AR11" s="1274" t="s">
        <v>758</v>
      </c>
      <c r="AS11" s="49"/>
      <c r="AT11" s="1403" t="s">
        <v>759</v>
      </c>
      <c r="AU11" s="51"/>
      <c r="AV11" s="1404" t="s">
        <v>760</v>
      </c>
      <c r="AW11" s="1222"/>
      <c r="AX11" s="1416" t="s">
        <v>761</v>
      </c>
      <c r="AY11" s="35"/>
      <c r="AZ11" s="34"/>
      <c r="BA11" s="39"/>
      <c r="BB11" s="39"/>
      <c r="BC11" s="34"/>
      <c r="BD11" s="34"/>
      <c r="BE11" s="34"/>
      <c r="BF11" s="34"/>
      <c r="BG11" s="34"/>
      <c r="BH11" s="34"/>
      <c r="BI11" s="34"/>
      <c r="BJ11" s="34"/>
      <c r="BK11" s="34"/>
      <c r="BL11" s="34"/>
      <c r="BM11" s="39"/>
      <c r="BN11" s="34"/>
      <c r="BO11" s="4"/>
    </row>
    <row r="12" spans="1:67" ht="102" customHeight="1">
      <c r="A12" s="1526"/>
      <c r="B12" s="1535"/>
      <c r="C12" s="1537"/>
      <c r="D12" s="1539"/>
      <c r="E12" s="25" t="s">
        <v>762</v>
      </c>
      <c r="F12" s="40" t="s">
        <v>763</v>
      </c>
      <c r="G12" s="39" t="s">
        <v>170</v>
      </c>
      <c r="H12" s="574" t="s">
        <v>171</v>
      </c>
      <c r="I12" s="574" t="s">
        <v>764</v>
      </c>
      <c r="J12" s="562"/>
      <c r="K12" s="562"/>
      <c r="L12" s="562"/>
      <c r="M12" s="562"/>
      <c r="N12" s="562"/>
      <c r="O12" s="562"/>
      <c r="P12" s="562"/>
      <c r="Q12" s="562"/>
      <c r="R12" s="562"/>
      <c r="S12" s="562"/>
      <c r="T12" s="562"/>
      <c r="U12" s="562">
        <v>1</v>
      </c>
      <c r="V12" s="600">
        <f t="shared" si="21"/>
        <v>1</v>
      </c>
      <c r="W12" s="559">
        <v>1</v>
      </c>
      <c r="X12" s="565" t="s">
        <v>155</v>
      </c>
      <c r="Y12" s="565" t="s">
        <v>155</v>
      </c>
      <c r="Z12" s="565" t="s">
        <v>707</v>
      </c>
      <c r="AA12" s="565" t="s">
        <v>757</v>
      </c>
      <c r="AB12" s="17">
        <f t="shared" si="22"/>
        <v>0</v>
      </c>
      <c r="AC12" s="18">
        <f t="shared" si="23"/>
        <v>0</v>
      </c>
      <c r="AD12" s="18">
        <f t="shared" si="13"/>
        <v>0</v>
      </c>
      <c r="AE12" s="18">
        <f t="shared" si="14"/>
        <v>1</v>
      </c>
      <c r="AF12" s="18">
        <f t="shared" si="15"/>
        <v>0</v>
      </c>
      <c r="AG12" s="18">
        <f t="shared" si="16"/>
        <v>0</v>
      </c>
      <c r="AH12" s="18">
        <f t="shared" si="17"/>
        <v>0</v>
      </c>
      <c r="AI12" s="18">
        <f t="shared" si="18"/>
        <v>0</v>
      </c>
      <c r="AJ12" s="18">
        <f t="shared" si="24"/>
        <v>0</v>
      </c>
      <c r="AK12" s="18">
        <f t="shared" si="25"/>
        <v>0</v>
      </c>
      <c r="AL12" s="18">
        <f t="shared" si="26"/>
        <v>0</v>
      </c>
      <c r="AM12" s="18">
        <f t="shared" si="27"/>
        <v>0</v>
      </c>
      <c r="AN12" s="17">
        <f t="shared" si="19"/>
        <v>1</v>
      </c>
      <c r="AO12" s="16">
        <f t="shared" si="20"/>
        <v>1</v>
      </c>
      <c r="AP12" s="16">
        <v>1</v>
      </c>
      <c r="AQ12" s="36"/>
      <c r="AR12" s="988"/>
      <c r="AS12" s="989"/>
      <c r="AT12" s="34"/>
      <c r="AU12" s="38"/>
      <c r="AV12" s="834"/>
      <c r="AW12" s="39">
        <v>1</v>
      </c>
      <c r="AX12" s="48" t="s">
        <v>765</v>
      </c>
      <c r="AY12" s="49"/>
      <c r="AZ12" s="48"/>
      <c r="BA12" s="52"/>
      <c r="BB12" s="52"/>
      <c r="BC12" s="48"/>
      <c r="BD12" s="48"/>
      <c r="BE12" s="48"/>
      <c r="BF12" s="48"/>
      <c r="BG12" s="48"/>
      <c r="BH12" s="48"/>
      <c r="BI12" s="48"/>
      <c r="BJ12" s="48"/>
      <c r="BK12" s="48"/>
      <c r="BL12" s="48"/>
      <c r="BM12" s="52"/>
      <c r="BN12" s="48"/>
      <c r="BO12" s="4"/>
    </row>
    <row r="13" spans="1:67" ht="93" customHeight="1">
      <c r="A13" s="1526"/>
      <c r="B13" s="1535"/>
      <c r="C13" s="1537"/>
      <c r="D13" s="1539"/>
      <c r="E13" s="25" t="s">
        <v>762</v>
      </c>
      <c r="F13" s="44" t="s">
        <v>763</v>
      </c>
      <c r="G13" s="39" t="s">
        <v>172</v>
      </c>
      <c r="H13" s="574" t="s">
        <v>174</v>
      </c>
      <c r="I13" s="574" t="s">
        <v>766</v>
      </c>
      <c r="J13" s="562"/>
      <c r="K13" s="562"/>
      <c r="L13" s="562"/>
      <c r="M13" s="562"/>
      <c r="N13" s="562"/>
      <c r="O13" s="562"/>
      <c r="P13" s="562"/>
      <c r="Q13" s="562"/>
      <c r="R13" s="562"/>
      <c r="S13" s="562"/>
      <c r="T13" s="562"/>
      <c r="U13" s="562">
        <v>1</v>
      </c>
      <c r="V13" s="600">
        <f t="shared" si="21"/>
        <v>1</v>
      </c>
      <c r="W13" s="559">
        <v>1</v>
      </c>
      <c r="X13" s="565" t="s">
        <v>173</v>
      </c>
      <c r="Y13" s="565" t="s">
        <v>173</v>
      </c>
      <c r="Z13" s="565" t="s">
        <v>707</v>
      </c>
      <c r="AA13" s="565" t="s">
        <v>757</v>
      </c>
      <c r="AB13" s="17">
        <f t="shared" si="22"/>
        <v>0</v>
      </c>
      <c r="AC13" s="18">
        <f t="shared" si="23"/>
        <v>0</v>
      </c>
      <c r="AD13" s="18">
        <f t="shared" si="13"/>
        <v>0</v>
      </c>
      <c r="AE13" s="18">
        <f t="shared" si="14"/>
        <v>0</v>
      </c>
      <c r="AF13" s="18">
        <f t="shared" si="15"/>
        <v>0</v>
      </c>
      <c r="AG13" s="18">
        <f t="shared" si="16"/>
        <v>0</v>
      </c>
      <c r="AH13" s="18">
        <f t="shared" si="17"/>
        <v>0</v>
      </c>
      <c r="AI13" s="18">
        <f t="shared" si="18"/>
        <v>0</v>
      </c>
      <c r="AJ13" s="18">
        <f t="shared" si="24"/>
        <v>0</v>
      </c>
      <c r="AK13" s="18">
        <f t="shared" si="25"/>
        <v>0</v>
      </c>
      <c r="AL13" s="18">
        <f t="shared" si="26"/>
        <v>0</v>
      </c>
      <c r="AM13" s="18">
        <f t="shared" si="27"/>
        <v>0</v>
      </c>
      <c r="AN13" s="17">
        <f t="shared" si="19"/>
        <v>0</v>
      </c>
      <c r="AO13" s="16">
        <f t="shared" si="20"/>
        <v>0</v>
      </c>
      <c r="AP13" s="16">
        <v>1</v>
      </c>
      <c r="AQ13" s="36"/>
      <c r="AR13" s="37"/>
      <c r="AS13" s="35"/>
      <c r="AT13" s="34"/>
      <c r="AU13" s="38"/>
      <c r="AV13" s="38"/>
      <c r="AW13" s="39"/>
      <c r="AX13" s="34"/>
      <c r="AY13" s="35"/>
      <c r="AZ13" s="34"/>
      <c r="BA13" s="39"/>
      <c r="BB13" s="39"/>
      <c r="BC13" s="34"/>
      <c r="BD13" s="34"/>
      <c r="BE13" s="34"/>
      <c r="BF13" s="34"/>
      <c r="BG13" s="34"/>
      <c r="BH13" s="34"/>
      <c r="BI13" s="34"/>
      <c r="BJ13" s="34"/>
      <c r="BK13" s="34"/>
      <c r="BL13" s="34"/>
      <c r="BM13" s="39"/>
      <c r="BN13" s="34"/>
      <c r="BO13" s="4"/>
    </row>
    <row r="14" spans="1:67" ht="157.5" customHeight="1">
      <c r="A14" s="1526"/>
      <c r="B14" s="1535"/>
      <c r="C14" s="1537"/>
      <c r="D14" s="1539"/>
      <c r="E14" s="25" t="s">
        <v>767</v>
      </c>
      <c r="F14" s="44" t="s">
        <v>763</v>
      </c>
      <c r="G14" s="574" t="s">
        <v>175</v>
      </c>
      <c r="H14" s="560" t="s">
        <v>177</v>
      </c>
      <c r="I14" s="560" t="s">
        <v>766</v>
      </c>
      <c r="J14" s="562"/>
      <c r="K14" s="562"/>
      <c r="L14" s="562"/>
      <c r="M14" s="562"/>
      <c r="N14" s="562"/>
      <c r="O14" s="562"/>
      <c r="P14" s="562"/>
      <c r="Q14" s="562"/>
      <c r="R14" s="562"/>
      <c r="S14" s="562"/>
      <c r="T14" s="562"/>
      <c r="U14" s="562">
        <v>1</v>
      </c>
      <c r="V14" s="600">
        <f t="shared" si="21"/>
        <v>1</v>
      </c>
      <c r="W14" s="559">
        <v>1</v>
      </c>
      <c r="X14" s="565" t="s">
        <v>176</v>
      </c>
      <c r="Y14" s="565" t="s">
        <v>768</v>
      </c>
      <c r="Z14" s="565" t="s">
        <v>730</v>
      </c>
      <c r="AA14" s="565" t="s">
        <v>757</v>
      </c>
      <c r="AB14" s="17">
        <f t="shared" si="22"/>
        <v>0</v>
      </c>
      <c r="AC14" s="18">
        <f t="shared" si="23"/>
        <v>0</v>
      </c>
      <c r="AD14" s="18">
        <f t="shared" si="13"/>
        <v>0</v>
      </c>
      <c r="AE14" s="18">
        <f t="shared" si="14"/>
        <v>0</v>
      </c>
      <c r="AF14" s="18">
        <f t="shared" si="15"/>
        <v>0</v>
      </c>
      <c r="AG14" s="18">
        <f t="shared" si="16"/>
        <v>0</v>
      </c>
      <c r="AH14" s="18">
        <f t="shared" si="17"/>
        <v>0</v>
      </c>
      <c r="AI14" s="18">
        <f t="shared" si="18"/>
        <v>0</v>
      </c>
      <c r="AJ14" s="18">
        <f t="shared" si="24"/>
        <v>0</v>
      </c>
      <c r="AK14" s="18">
        <f t="shared" si="25"/>
        <v>0</v>
      </c>
      <c r="AL14" s="18">
        <f t="shared" si="26"/>
        <v>0</v>
      </c>
      <c r="AM14" s="18">
        <f t="shared" si="27"/>
        <v>0</v>
      </c>
      <c r="AN14" s="17">
        <f t="shared" si="19"/>
        <v>0</v>
      </c>
      <c r="AO14" s="16">
        <f t="shared" si="20"/>
        <v>0</v>
      </c>
      <c r="AP14" s="16">
        <v>1</v>
      </c>
      <c r="AQ14" s="36"/>
      <c r="AR14" s="37"/>
      <c r="AS14" s="35"/>
      <c r="AT14" s="34"/>
      <c r="AU14" s="38"/>
      <c r="AV14" s="38"/>
      <c r="AW14" s="39"/>
      <c r="AX14" s="34"/>
      <c r="AY14" s="35"/>
      <c r="AZ14" s="34"/>
      <c r="BA14" s="39"/>
      <c r="BB14" s="39"/>
      <c r="BC14" s="34"/>
      <c r="BD14" s="34"/>
      <c r="BE14" s="34"/>
      <c r="BF14" s="34"/>
      <c r="BG14" s="34"/>
      <c r="BH14" s="34"/>
      <c r="BI14" s="34"/>
      <c r="BJ14" s="34"/>
      <c r="BK14" s="34"/>
      <c r="BL14" s="34"/>
      <c r="BM14" s="39"/>
      <c r="BN14" s="34"/>
      <c r="BO14" s="4"/>
    </row>
    <row r="15" spans="1:67" ht="114" customHeight="1">
      <c r="A15" s="1526"/>
      <c r="B15" s="1535"/>
      <c r="C15" s="1537"/>
      <c r="D15" s="1539"/>
      <c r="E15" s="24" t="s">
        <v>762</v>
      </c>
      <c r="F15" s="44" t="s">
        <v>763</v>
      </c>
      <c r="G15" s="574" t="s">
        <v>178</v>
      </c>
      <c r="H15" s="560" t="s">
        <v>179</v>
      </c>
      <c r="I15" s="560" t="s">
        <v>769</v>
      </c>
      <c r="J15" s="562"/>
      <c r="K15" s="567"/>
      <c r="L15" s="567"/>
      <c r="M15" s="567"/>
      <c r="N15" s="567"/>
      <c r="O15" s="567"/>
      <c r="P15" s="567"/>
      <c r="Q15" s="567"/>
      <c r="R15" s="567"/>
      <c r="S15" s="567"/>
      <c r="T15" s="567"/>
      <c r="U15" s="567">
        <v>1</v>
      </c>
      <c r="V15" s="600">
        <f t="shared" si="21"/>
        <v>1</v>
      </c>
      <c r="W15" s="559">
        <v>1</v>
      </c>
      <c r="X15" s="565" t="s">
        <v>168</v>
      </c>
      <c r="Y15" s="565" t="s">
        <v>168</v>
      </c>
      <c r="Z15" s="565" t="s">
        <v>730</v>
      </c>
      <c r="AA15" s="565" t="s">
        <v>757</v>
      </c>
      <c r="AB15" s="17">
        <f t="shared" si="22"/>
        <v>0</v>
      </c>
      <c r="AC15" s="18">
        <f t="shared" si="23"/>
        <v>0</v>
      </c>
      <c r="AD15" s="18">
        <f t="shared" si="13"/>
        <v>0</v>
      </c>
      <c r="AE15" s="18">
        <f t="shared" si="14"/>
        <v>0</v>
      </c>
      <c r="AF15" s="18">
        <f t="shared" si="15"/>
        <v>0</v>
      </c>
      <c r="AG15" s="18">
        <f t="shared" si="16"/>
        <v>0</v>
      </c>
      <c r="AH15" s="18">
        <f t="shared" si="17"/>
        <v>0</v>
      </c>
      <c r="AI15" s="18">
        <f t="shared" si="18"/>
        <v>0</v>
      </c>
      <c r="AJ15" s="18">
        <f t="shared" si="24"/>
        <v>0</v>
      </c>
      <c r="AK15" s="18">
        <f t="shared" si="25"/>
        <v>0</v>
      </c>
      <c r="AL15" s="18">
        <f t="shared" si="26"/>
        <v>0</v>
      </c>
      <c r="AM15" s="18">
        <f t="shared" si="27"/>
        <v>0</v>
      </c>
      <c r="AN15" s="17">
        <f t="shared" si="19"/>
        <v>0</v>
      </c>
      <c r="AO15" s="16">
        <f t="shared" si="20"/>
        <v>0</v>
      </c>
      <c r="AP15" s="16">
        <v>1</v>
      </c>
      <c r="AQ15" s="36"/>
      <c r="AR15" s="37"/>
      <c r="AS15" s="35"/>
      <c r="AT15" s="38" t="s">
        <v>770</v>
      </c>
      <c r="AU15" s="38"/>
      <c r="AV15" s="38" t="s">
        <v>770</v>
      </c>
      <c r="AW15" s="39"/>
      <c r="AX15" s="38" t="s">
        <v>770</v>
      </c>
      <c r="AY15" s="35"/>
      <c r="AZ15" s="34"/>
      <c r="BA15" s="39"/>
      <c r="BB15" s="39"/>
      <c r="BC15" s="34"/>
      <c r="BD15" s="34"/>
      <c r="BE15" s="34"/>
      <c r="BF15" s="34"/>
      <c r="BG15" s="34"/>
      <c r="BH15" s="34"/>
      <c r="BI15" s="34"/>
      <c r="BJ15" s="34"/>
      <c r="BK15" s="34"/>
      <c r="BL15" s="34"/>
      <c r="BM15" s="39"/>
      <c r="BN15" s="34"/>
      <c r="BO15" s="4"/>
    </row>
    <row r="16" spans="1:67" ht="90" customHeight="1">
      <c r="A16" s="1526"/>
      <c r="B16" s="1535"/>
      <c r="C16" s="1537"/>
      <c r="D16" s="1539"/>
      <c r="E16" s="24" t="s">
        <v>767</v>
      </c>
      <c r="F16" s="44" t="s">
        <v>763</v>
      </c>
      <c r="G16" s="574" t="s">
        <v>180</v>
      </c>
      <c r="H16" s="560" t="s">
        <v>181</v>
      </c>
      <c r="I16" s="560" t="s">
        <v>771</v>
      </c>
      <c r="J16" s="562"/>
      <c r="K16" s="565"/>
      <c r="L16" s="565"/>
      <c r="M16" s="565"/>
      <c r="N16" s="565"/>
      <c r="O16" s="565">
        <v>1</v>
      </c>
      <c r="P16" s="565"/>
      <c r="Q16" s="565"/>
      <c r="R16" s="571"/>
      <c r="S16" s="571"/>
      <c r="T16" s="571"/>
      <c r="U16" s="571">
        <v>1</v>
      </c>
      <c r="V16" s="586">
        <f t="shared" si="21"/>
        <v>2</v>
      </c>
      <c r="W16" s="559">
        <v>1</v>
      </c>
      <c r="X16" s="565" t="s">
        <v>157</v>
      </c>
      <c r="Y16" s="565" t="s">
        <v>157</v>
      </c>
      <c r="Z16" s="565" t="s">
        <v>772</v>
      </c>
      <c r="AA16" s="565" t="s">
        <v>757</v>
      </c>
      <c r="AB16" s="17">
        <f t="shared" si="22"/>
        <v>0</v>
      </c>
      <c r="AC16" s="18">
        <f t="shared" si="23"/>
        <v>0</v>
      </c>
      <c r="AD16" s="18">
        <f t="shared" si="13"/>
        <v>0</v>
      </c>
      <c r="AE16" s="18">
        <f t="shared" si="14"/>
        <v>0</v>
      </c>
      <c r="AF16" s="18">
        <f t="shared" si="15"/>
        <v>0</v>
      </c>
      <c r="AG16" s="18">
        <f t="shared" si="16"/>
        <v>0</v>
      </c>
      <c r="AH16" s="18">
        <f t="shared" si="17"/>
        <v>0</v>
      </c>
      <c r="AI16" s="18">
        <f t="shared" si="18"/>
        <v>0</v>
      </c>
      <c r="AJ16" s="18">
        <f t="shared" si="24"/>
        <v>0</v>
      </c>
      <c r="AK16" s="18">
        <f t="shared" si="25"/>
        <v>0</v>
      </c>
      <c r="AL16" s="18">
        <f t="shared" si="26"/>
        <v>0</v>
      </c>
      <c r="AM16" s="18">
        <f t="shared" si="27"/>
        <v>0</v>
      </c>
      <c r="AN16" s="17">
        <f t="shared" si="19"/>
        <v>0</v>
      </c>
      <c r="AO16" s="16">
        <f t="shared" si="20"/>
        <v>0</v>
      </c>
      <c r="AP16" s="16">
        <v>1</v>
      </c>
      <c r="AQ16" s="36"/>
      <c r="AR16" s="984" t="s">
        <v>773</v>
      </c>
      <c r="AS16" s="35"/>
      <c r="AT16" s="34" t="s">
        <v>774</v>
      </c>
      <c r="AU16" s="38"/>
      <c r="AV16" s="38"/>
      <c r="AW16" s="39"/>
      <c r="AX16" s="34" t="s">
        <v>775</v>
      </c>
      <c r="AY16" s="35"/>
      <c r="AZ16" s="34"/>
      <c r="BA16" s="39"/>
      <c r="BB16" s="39"/>
      <c r="BC16" s="34"/>
      <c r="BD16" s="34"/>
      <c r="BE16" s="34"/>
      <c r="BF16" s="34"/>
      <c r="BG16" s="34"/>
      <c r="BH16" s="34"/>
      <c r="BI16" s="34"/>
      <c r="BJ16" s="34"/>
      <c r="BK16" s="34"/>
      <c r="BL16" s="34"/>
      <c r="BM16" s="39"/>
      <c r="BN16" s="34"/>
      <c r="BO16" s="4"/>
    </row>
    <row r="17" spans="1:67" ht="167.25" customHeight="1">
      <c r="A17" s="1526"/>
      <c r="B17" s="1535"/>
      <c r="C17" s="1537"/>
      <c r="D17" s="1539"/>
      <c r="E17" s="66" t="s">
        <v>705</v>
      </c>
      <c r="F17" s="60"/>
      <c r="G17" s="574" t="s">
        <v>182</v>
      </c>
      <c r="H17" s="560" t="s">
        <v>183</v>
      </c>
      <c r="I17" s="560" t="s">
        <v>776</v>
      </c>
      <c r="J17" s="562"/>
      <c r="K17" s="565"/>
      <c r="L17" s="565"/>
      <c r="M17" s="565"/>
      <c r="N17" s="565"/>
      <c r="O17" s="565"/>
      <c r="P17" s="565"/>
      <c r="Q17" s="564"/>
      <c r="R17" s="565"/>
      <c r="S17" s="565"/>
      <c r="T17" s="565"/>
      <c r="U17" s="565">
        <v>1</v>
      </c>
      <c r="V17" s="565">
        <f t="shared" si="21"/>
        <v>1</v>
      </c>
      <c r="W17" s="1012">
        <v>1</v>
      </c>
      <c r="X17" s="565" t="s">
        <v>168</v>
      </c>
      <c r="Y17" s="565" t="s">
        <v>168</v>
      </c>
      <c r="Z17" s="565" t="s">
        <v>730</v>
      </c>
      <c r="AA17" s="565" t="s">
        <v>757</v>
      </c>
      <c r="AB17" s="17">
        <f t="shared" si="22"/>
        <v>0</v>
      </c>
      <c r="AC17" s="18">
        <f t="shared" si="23"/>
        <v>0</v>
      </c>
      <c r="AD17" s="18">
        <f t="shared" si="13"/>
        <v>0</v>
      </c>
      <c r="AE17" s="18">
        <f t="shared" si="14"/>
        <v>0</v>
      </c>
      <c r="AF17" s="18">
        <f t="shared" si="15"/>
        <v>0</v>
      </c>
      <c r="AG17" s="18">
        <f t="shared" si="16"/>
        <v>0</v>
      </c>
      <c r="AH17" s="18">
        <f t="shared" si="17"/>
        <v>0</v>
      </c>
      <c r="AI17" s="18">
        <f t="shared" si="18"/>
        <v>0</v>
      </c>
      <c r="AJ17" s="18">
        <f t="shared" si="24"/>
        <v>0</v>
      </c>
      <c r="AK17" s="18">
        <f t="shared" si="25"/>
        <v>0</v>
      </c>
      <c r="AL17" s="18">
        <f t="shared" si="26"/>
        <v>0</v>
      </c>
      <c r="AM17" s="18">
        <f t="shared" si="27"/>
        <v>0</v>
      </c>
      <c r="AN17" s="17">
        <f t="shared" si="19"/>
        <v>0</v>
      </c>
      <c r="AO17" s="16">
        <f t="shared" si="20"/>
        <v>0</v>
      </c>
      <c r="AP17" s="16">
        <v>1</v>
      </c>
      <c r="AQ17" s="36"/>
      <c r="AR17" s="984" t="s">
        <v>777</v>
      </c>
      <c r="AS17" s="35"/>
      <c r="AT17" s="38" t="s">
        <v>778</v>
      </c>
      <c r="AU17" s="38"/>
      <c r="AV17" s="38" t="s">
        <v>779</v>
      </c>
      <c r="AW17" s="39"/>
      <c r="AX17" s="38" t="s">
        <v>780</v>
      </c>
      <c r="AY17" s="35"/>
      <c r="AZ17" s="34"/>
      <c r="BA17" s="39"/>
      <c r="BB17" s="39"/>
      <c r="BC17" s="34"/>
      <c r="BD17" s="34"/>
      <c r="BE17" s="34"/>
      <c r="BF17" s="34"/>
      <c r="BG17" s="34"/>
      <c r="BH17" s="34"/>
      <c r="BI17" s="34"/>
      <c r="BJ17" s="34"/>
      <c r="BK17" s="34"/>
      <c r="BL17" s="34"/>
      <c r="BM17" s="39"/>
      <c r="BN17" s="34"/>
      <c r="BO17" s="4"/>
    </row>
    <row r="18" spans="1:67" ht="109.5" customHeight="1">
      <c r="A18" s="1526"/>
      <c r="B18" s="1535"/>
      <c r="C18" s="1536" t="s">
        <v>781</v>
      </c>
      <c r="D18" s="1538" t="s">
        <v>782</v>
      </c>
      <c r="E18" s="43" t="s">
        <v>767</v>
      </c>
      <c r="F18" s="24" t="s">
        <v>783</v>
      </c>
      <c r="G18" s="560" t="s">
        <v>184</v>
      </c>
      <c r="H18" s="574" t="s">
        <v>185</v>
      </c>
      <c r="I18" s="574" t="s">
        <v>784</v>
      </c>
      <c r="J18" s="562"/>
      <c r="K18" s="565"/>
      <c r="L18" s="565"/>
      <c r="M18" s="565"/>
      <c r="N18" s="565"/>
      <c r="O18" s="565"/>
      <c r="P18" s="565"/>
      <c r="Q18" s="565"/>
      <c r="R18" s="562"/>
      <c r="S18" s="600"/>
      <c r="T18" s="562"/>
      <c r="U18" s="562">
        <v>4</v>
      </c>
      <c r="V18" s="600">
        <f t="shared" si="21"/>
        <v>4</v>
      </c>
      <c r="W18" s="559">
        <v>1</v>
      </c>
      <c r="X18" s="565" t="s">
        <v>168</v>
      </c>
      <c r="Y18" s="565" t="s">
        <v>168</v>
      </c>
      <c r="Z18" s="565" t="s">
        <v>707</v>
      </c>
      <c r="AA18" s="565" t="s">
        <v>757</v>
      </c>
      <c r="AB18" s="17">
        <f t="shared" si="22"/>
        <v>0</v>
      </c>
      <c r="AC18" s="18">
        <f t="shared" si="23"/>
        <v>0</v>
      </c>
      <c r="AD18" s="18">
        <f t="shared" si="13"/>
        <v>0</v>
      </c>
      <c r="AE18" s="18">
        <f>AW18</f>
        <v>0</v>
      </c>
      <c r="AF18" s="18">
        <f t="shared" si="15"/>
        <v>0</v>
      </c>
      <c r="AG18" s="18">
        <f t="shared" si="16"/>
        <v>0</v>
      </c>
      <c r="AH18" s="18">
        <f t="shared" si="17"/>
        <v>0</v>
      </c>
      <c r="AI18" s="18">
        <f t="shared" si="18"/>
        <v>0</v>
      </c>
      <c r="AJ18" s="18">
        <f t="shared" si="24"/>
        <v>0</v>
      </c>
      <c r="AK18" s="18">
        <f t="shared" si="25"/>
        <v>0</v>
      </c>
      <c r="AL18" s="18">
        <f t="shared" si="26"/>
        <v>0</v>
      </c>
      <c r="AM18" s="18">
        <f t="shared" si="27"/>
        <v>0</v>
      </c>
      <c r="AN18" s="17">
        <f t="shared" si="19"/>
        <v>0</v>
      </c>
      <c r="AO18" s="16">
        <f t="shared" si="20"/>
        <v>0</v>
      </c>
      <c r="AP18" s="16">
        <v>1</v>
      </c>
      <c r="AQ18" s="36"/>
      <c r="AR18" s="1176" t="s">
        <v>785</v>
      </c>
      <c r="AS18" s="35"/>
      <c r="AT18" s="836" t="s">
        <v>786</v>
      </c>
      <c r="AU18" s="38"/>
      <c r="AV18" s="836" t="s">
        <v>787</v>
      </c>
      <c r="AW18" s="39"/>
      <c r="AX18" s="1416" t="s">
        <v>788</v>
      </c>
      <c r="AY18" s="35"/>
      <c r="AZ18" s="34"/>
      <c r="BA18" s="39"/>
      <c r="BB18" s="39"/>
      <c r="BC18" s="34"/>
      <c r="BD18" s="34"/>
      <c r="BE18" s="34"/>
      <c r="BF18" s="34"/>
      <c r="BG18" s="34"/>
      <c r="BH18" s="34"/>
      <c r="BI18" s="34"/>
      <c r="BJ18" s="34"/>
      <c r="BK18" s="34"/>
      <c r="BL18" s="34"/>
      <c r="BM18" s="39"/>
      <c r="BN18" s="34"/>
      <c r="BO18" s="4"/>
    </row>
    <row r="19" spans="1:67" ht="165.75" customHeight="1">
      <c r="A19" s="1526"/>
      <c r="B19" s="1535"/>
      <c r="C19" s="1540"/>
      <c r="D19" s="1541"/>
      <c r="E19" s="25" t="s">
        <v>762</v>
      </c>
      <c r="F19" s="42" t="s">
        <v>763</v>
      </c>
      <c r="G19" s="574" t="s">
        <v>186</v>
      </c>
      <c r="H19" s="560" t="s">
        <v>187</v>
      </c>
      <c r="I19" s="560" t="s">
        <v>776</v>
      </c>
      <c r="J19" s="562"/>
      <c r="K19" s="562"/>
      <c r="L19" s="562"/>
      <c r="M19" s="562"/>
      <c r="N19" s="562"/>
      <c r="O19" s="562"/>
      <c r="P19" s="562"/>
      <c r="Q19" s="562"/>
      <c r="R19" s="562"/>
      <c r="S19" s="562"/>
      <c r="T19" s="562"/>
      <c r="U19" s="562">
        <v>1</v>
      </c>
      <c r="V19" s="600">
        <f t="shared" si="21"/>
        <v>1</v>
      </c>
      <c r="W19" s="559">
        <v>1</v>
      </c>
      <c r="X19" s="565" t="s">
        <v>168</v>
      </c>
      <c r="Y19" s="565" t="s">
        <v>168</v>
      </c>
      <c r="Z19" s="565" t="s">
        <v>730</v>
      </c>
      <c r="AA19" s="565" t="s">
        <v>757</v>
      </c>
      <c r="AB19" s="17">
        <f t="shared" si="22"/>
        <v>0</v>
      </c>
      <c r="AC19" s="18">
        <f t="shared" si="23"/>
        <v>0</v>
      </c>
      <c r="AD19" s="18">
        <f t="shared" si="13"/>
        <v>0</v>
      </c>
      <c r="AE19" s="18">
        <f t="shared" si="14"/>
        <v>0</v>
      </c>
      <c r="AF19" s="18">
        <f t="shared" si="15"/>
        <v>0</v>
      </c>
      <c r="AG19" s="18">
        <f t="shared" si="16"/>
        <v>0</v>
      </c>
      <c r="AH19" s="18">
        <f t="shared" si="17"/>
        <v>0</v>
      </c>
      <c r="AI19" s="18">
        <f t="shared" si="18"/>
        <v>0</v>
      </c>
      <c r="AJ19" s="18">
        <f t="shared" si="24"/>
        <v>0</v>
      </c>
      <c r="AK19" s="18">
        <f t="shared" si="25"/>
        <v>0</v>
      </c>
      <c r="AL19" s="18">
        <f t="shared" si="26"/>
        <v>0</v>
      </c>
      <c r="AM19" s="18">
        <f t="shared" si="27"/>
        <v>0</v>
      </c>
      <c r="AN19" s="17">
        <f t="shared" si="19"/>
        <v>0</v>
      </c>
      <c r="AO19" s="16">
        <f t="shared" si="20"/>
        <v>0</v>
      </c>
      <c r="AP19" s="16">
        <v>1</v>
      </c>
      <c r="AQ19" s="36"/>
      <c r="AR19" s="37"/>
      <c r="AS19" s="35"/>
      <c r="AT19" s="34"/>
      <c r="AU19" s="38"/>
      <c r="AV19" s="38"/>
      <c r="AW19" s="39"/>
      <c r="AX19" s="34"/>
      <c r="AY19" s="35"/>
      <c r="AZ19" s="34"/>
      <c r="BA19" s="39"/>
      <c r="BB19" s="39"/>
      <c r="BC19" s="34"/>
      <c r="BD19" s="34"/>
      <c r="BE19" s="34"/>
      <c r="BF19" s="34"/>
      <c r="BG19" s="34"/>
      <c r="BH19" s="34"/>
      <c r="BI19" s="34"/>
      <c r="BJ19" s="34"/>
      <c r="BK19" s="34"/>
      <c r="BL19" s="34"/>
      <c r="BM19" s="39"/>
      <c r="BN19" s="34"/>
      <c r="BO19" s="4"/>
    </row>
    <row r="20" spans="1:67" ht="84" customHeight="1">
      <c r="A20" s="1526"/>
      <c r="B20" s="1535"/>
      <c r="C20" s="31" t="s">
        <v>789</v>
      </c>
      <c r="D20" s="32" t="s">
        <v>790</v>
      </c>
      <c r="E20" s="24" t="s">
        <v>767</v>
      </c>
      <c r="F20" s="43" t="s">
        <v>791</v>
      </c>
      <c r="G20" s="560" t="s">
        <v>188</v>
      </c>
      <c r="H20" s="574" t="s">
        <v>189</v>
      </c>
      <c r="I20" s="574" t="s">
        <v>792</v>
      </c>
      <c r="J20" s="562"/>
      <c r="K20" s="565"/>
      <c r="L20" s="565"/>
      <c r="M20" s="565"/>
      <c r="N20" s="565"/>
      <c r="O20" s="565"/>
      <c r="P20" s="565"/>
      <c r="Q20" s="565"/>
      <c r="R20" s="565"/>
      <c r="S20" s="565"/>
      <c r="T20" s="565"/>
      <c r="U20" s="565">
        <v>2</v>
      </c>
      <c r="V20" s="600">
        <f t="shared" si="21"/>
        <v>2</v>
      </c>
      <c r="W20" s="559">
        <v>1</v>
      </c>
      <c r="X20" s="565" t="s">
        <v>168</v>
      </c>
      <c r="Y20" s="565" t="s">
        <v>168</v>
      </c>
      <c r="Z20" s="565" t="s">
        <v>793</v>
      </c>
      <c r="AA20" s="565" t="s">
        <v>757</v>
      </c>
      <c r="AB20" s="17">
        <f t="shared" si="22"/>
        <v>0</v>
      </c>
      <c r="AC20" s="18">
        <f t="shared" si="23"/>
        <v>0</v>
      </c>
      <c r="AD20" s="18">
        <f t="shared" si="13"/>
        <v>0</v>
      </c>
      <c r="AE20" s="18">
        <f t="shared" si="14"/>
        <v>0</v>
      </c>
      <c r="AF20" s="18">
        <f t="shared" si="15"/>
        <v>0</v>
      </c>
      <c r="AG20" s="18">
        <f t="shared" si="16"/>
        <v>0</v>
      </c>
      <c r="AH20" s="18">
        <f t="shared" si="17"/>
        <v>0</v>
      </c>
      <c r="AI20" s="18">
        <f t="shared" si="18"/>
        <v>0</v>
      </c>
      <c r="AJ20" s="18">
        <f t="shared" si="24"/>
        <v>0</v>
      </c>
      <c r="AK20" s="18">
        <f t="shared" si="25"/>
        <v>0</v>
      </c>
      <c r="AL20" s="18">
        <f t="shared" si="26"/>
        <v>0</v>
      </c>
      <c r="AM20" s="18">
        <f t="shared" si="27"/>
        <v>0</v>
      </c>
      <c r="AN20" s="17">
        <f t="shared" si="19"/>
        <v>0</v>
      </c>
      <c r="AO20" s="16">
        <f t="shared" si="20"/>
        <v>0</v>
      </c>
      <c r="AP20" s="16">
        <v>1</v>
      </c>
      <c r="AQ20" s="36"/>
      <c r="AR20" s="1177" t="s">
        <v>794</v>
      </c>
      <c r="AS20" s="35"/>
      <c r="AT20" s="1405" t="s">
        <v>795</v>
      </c>
      <c r="AU20" s="38"/>
      <c r="AV20" s="1156" t="s">
        <v>796</v>
      </c>
      <c r="AW20" s="39"/>
      <c r="AX20" s="1156" t="s">
        <v>797</v>
      </c>
      <c r="AY20" s="35"/>
      <c r="AZ20" s="34"/>
      <c r="BA20" s="39"/>
      <c r="BB20" s="39"/>
      <c r="BC20" s="34"/>
      <c r="BD20" s="34"/>
      <c r="BE20" s="34"/>
      <c r="BF20" s="34"/>
      <c r="BG20" s="34"/>
      <c r="BH20" s="34"/>
      <c r="BI20" s="34"/>
      <c r="BJ20" s="34"/>
      <c r="BK20" s="34"/>
      <c r="BL20" s="34"/>
      <c r="BM20" s="39"/>
      <c r="BN20" s="34"/>
      <c r="BO20" s="4"/>
    </row>
    <row r="21" spans="1:67" ht="192" customHeight="1">
      <c r="A21" s="1526"/>
      <c r="B21" s="1535"/>
      <c r="C21" s="26"/>
      <c r="D21" s="28"/>
      <c r="E21" s="25"/>
      <c r="F21" s="40" t="s">
        <v>763</v>
      </c>
      <c r="G21" s="574" t="s">
        <v>190</v>
      </c>
      <c r="H21" s="583" t="s">
        <v>191</v>
      </c>
      <c r="I21" s="583" t="s">
        <v>798</v>
      </c>
      <c r="J21" s="562"/>
      <c r="K21" s="567"/>
      <c r="L21" s="567"/>
      <c r="M21" s="567">
        <v>1</v>
      </c>
      <c r="N21" s="567"/>
      <c r="O21" s="567"/>
      <c r="P21" s="567"/>
      <c r="Q21" s="567"/>
      <c r="R21" s="567">
        <v>1</v>
      </c>
      <c r="S21" s="567"/>
      <c r="T21" s="567"/>
      <c r="U21" s="567"/>
      <c r="V21" s="586">
        <f t="shared" si="21"/>
        <v>2</v>
      </c>
      <c r="W21" s="883">
        <v>1</v>
      </c>
      <c r="X21" s="571" t="s">
        <v>155</v>
      </c>
      <c r="Y21" s="565" t="s">
        <v>155</v>
      </c>
      <c r="Z21" s="573" t="s">
        <v>772</v>
      </c>
      <c r="AA21" s="565" t="s">
        <v>757</v>
      </c>
      <c r="AB21" s="17">
        <f t="shared" si="22"/>
        <v>0</v>
      </c>
      <c r="AC21" s="18">
        <f t="shared" si="23"/>
        <v>0</v>
      </c>
      <c r="AD21" s="18">
        <f t="shared" si="13"/>
        <v>0</v>
      </c>
      <c r="AE21" s="18">
        <f t="shared" si="14"/>
        <v>1</v>
      </c>
      <c r="AF21" s="18">
        <f t="shared" si="15"/>
        <v>0</v>
      </c>
      <c r="AG21" s="18">
        <f t="shared" si="16"/>
        <v>0</v>
      </c>
      <c r="AH21" s="18">
        <f t="shared" si="17"/>
        <v>0</v>
      </c>
      <c r="AI21" s="18">
        <f t="shared" si="18"/>
        <v>0</v>
      </c>
      <c r="AJ21" s="18">
        <f t="shared" si="24"/>
        <v>0</v>
      </c>
      <c r="AK21" s="18">
        <f t="shared" si="25"/>
        <v>0</v>
      </c>
      <c r="AL21" s="18">
        <f t="shared" si="26"/>
        <v>0</v>
      </c>
      <c r="AM21" s="18">
        <f t="shared" si="27"/>
        <v>0</v>
      </c>
      <c r="AN21" s="17">
        <f t="shared" si="19"/>
        <v>1</v>
      </c>
      <c r="AO21" s="16">
        <f t="shared" si="20"/>
        <v>0.5</v>
      </c>
      <c r="AP21" s="16">
        <v>1</v>
      </c>
      <c r="AQ21" s="36"/>
      <c r="AR21" s="988"/>
      <c r="AS21" s="989"/>
      <c r="AT21" s="34"/>
      <c r="AU21" s="38"/>
      <c r="AV21" s="38"/>
      <c r="AW21" s="39">
        <v>1</v>
      </c>
      <c r="AX21" s="1156" t="s">
        <v>799</v>
      </c>
      <c r="AY21" s="35"/>
      <c r="AZ21" s="34"/>
      <c r="BA21" s="39"/>
      <c r="BB21" s="39"/>
      <c r="BC21" s="34"/>
      <c r="BD21" s="34"/>
      <c r="BE21" s="34"/>
      <c r="BF21" s="34"/>
      <c r="BG21" s="34"/>
      <c r="BH21" s="34"/>
      <c r="BI21" s="34"/>
      <c r="BJ21" s="34"/>
      <c r="BK21" s="34"/>
      <c r="BL21" s="34"/>
      <c r="BM21" s="39"/>
      <c r="BN21" s="34"/>
      <c r="BO21" s="4"/>
    </row>
    <row r="22" spans="1:67" ht="186.75" customHeight="1">
      <c r="A22" s="1526"/>
      <c r="B22" s="1535"/>
      <c r="C22" s="26"/>
      <c r="D22" s="28"/>
      <c r="E22" s="25"/>
      <c r="F22" s="40" t="s">
        <v>763</v>
      </c>
      <c r="G22" s="576" t="s">
        <v>192</v>
      </c>
      <c r="H22" s="560" t="s">
        <v>193</v>
      </c>
      <c r="I22" s="560" t="s">
        <v>776</v>
      </c>
      <c r="J22" s="562"/>
      <c r="K22" s="565"/>
      <c r="L22" s="565"/>
      <c r="M22" s="565"/>
      <c r="N22" s="565"/>
      <c r="O22" s="565"/>
      <c r="P22" s="565"/>
      <c r="Q22" s="565"/>
      <c r="R22" s="565"/>
      <c r="S22" s="565"/>
      <c r="T22" s="565"/>
      <c r="U22" s="565">
        <v>1</v>
      </c>
      <c r="V22" s="565">
        <f t="shared" si="21"/>
        <v>1</v>
      </c>
      <c r="W22" s="559">
        <v>1</v>
      </c>
      <c r="X22" s="565" t="s">
        <v>168</v>
      </c>
      <c r="Y22" s="563" t="s">
        <v>168</v>
      </c>
      <c r="Z22" s="565" t="s">
        <v>730</v>
      </c>
      <c r="AA22" s="565" t="s">
        <v>757</v>
      </c>
      <c r="AB22" s="17">
        <f t="shared" si="22"/>
        <v>0</v>
      </c>
      <c r="AC22" s="18">
        <f t="shared" si="23"/>
        <v>0</v>
      </c>
      <c r="AD22" s="18">
        <f t="shared" si="13"/>
        <v>0</v>
      </c>
      <c r="AE22" s="18">
        <f t="shared" si="14"/>
        <v>0</v>
      </c>
      <c r="AF22" s="18">
        <f t="shared" si="15"/>
        <v>0</v>
      </c>
      <c r="AG22" s="18">
        <f t="shared" si="16"/>
        <v>0</v>
      </c>
      <c r="AH22" s="18">
        <f t="shared" si="17"/>
        <v>0</v>
      </c>
      <c r="AI22" s="18">
        <f t="shared" si="18"/>
        <v>0</v>
      </c>
      <c r="AJ22" s="18">
        <f t="shared" si="24"/>
        <v>0</v>
      </c>
      <c r="AK22" s="18">
        <f t="shared" si="25"/>
        <v>0</v>
      </c>
      <c r="AL22" s="18">
        <f t="shared" si="26"/>
        <v>0</v>
      </c>
      <c r="AM22" s="18">
        <f t="shared" si="27"/>
        <v>0</v>
      </c>
      <c r="AN22" s="17">
        <f t="shared" si="19"/>
        <v>0</v>
      </c>
      <c r="AO22" s="16">
        <f t="shared" si="20"/>
        <v>0</v>
      </c>
      <c r="AP22" s="16">
        <v>1</v>
      </c>
      <c r="AQ22" s="36"/>
      <c r="AR22" s="984" t="s">
        <v>800</v>
      </c>
      <c r="AS22" s="35"/>
      <c r="AT22" s="38" t="s">
        <v>801</v>
      </c>
      <c r="AU22" s="38"/>
      <c r="AV22" s="38" t="s">
        <v>802</v>
      </c>
      <c r="AW22" s="39"/>
      <c r="AX22" s="38" t="s">
        <v>803</v>
      </c>
      <c r="AY22" s="35"/>
      <c r="AZ22" s="34"/>
      <c r="BA22" s="39"/>
      <c r="BB22" s="39"/>
      <c r="BC22" s="34"/>
      <c r="BD22" s="34"/>
      <c r="BE22" s="34"/>
      <c r="BF22" s="34"/>
      <c r="BG22" s="34"/>
      <c r="BH22" s="34"/>
      <c r="BI22" s="34"/>
      <c r="BJ22" s="34"/>
      <c r="BK22" s="34"/>
      <c r="BL22" s="34"/>
      <c r="BM22" s="39"/>
      <c r="BN22" s="34"/>
      <c r="BO22" s="4"/>
    </row>
    <row r="23" spans="1:67" ht="132" customHeight="1">
      <c r="A23" s="1526"/>
      <c r="B23" s="1535"/>
      <c r="C23" s="26" t="s">
        <v>804</v>
      </c>
      <c r="D23" s="28" t="s">
        <v>805</v>
      </c>
      <c r="E23" s="24" t="s">
        <v>767</v>
      </c>
      <c r="F23" s="45"/>
      <c r="G23" s="560" t="s">
        <v>194</v>
      </c>
      <c r="H23" s="599" t="s">
        <v>195</v>
      </c>
      <c r="I23" s="1013" t="s">
        <v>806</v>
      </c>
      <c r="J23" s="562"/>
      <c r="K23" s="562"/>
      <c r="L23" s="562"/>
      <c r="M23" s="562"/>
      <c r="N23" s="562"/>
      <c r="O23" s="562"/>
      <c r="P23" s="562"/>
      <c r="Q23" s="562"/>
      <c r="R23" s="562"/>
      <c r="S23" s="562"/>
      <c r="T23" s="562"/>
      <c r="U23" s="562">
        <v>1</v>
      </c>
      <c r="V23" s="600">
        <f t="shared" si="21"/>
        <v>1</v>
      </c>
      <c r="W23" s="558">
        <v>1</v>
      </c>
      <c r="X23" s="562" t="s">
        <v>168</v>
      </c>
      <c r="Y23" s="565" t="s">
        <v>807</v>
      </c>
      <c r="Z23" s="565" t="s">
        <v>772</v>
      </c>
      <c r="AA23" s="565" t="s">
        <v>757</v>
      </c>
      <c r="AB23" s="17">
        <f t="shared" si="22"/>
        <v>0</v>
      </c>
      <c r="AC23" s="18">
        <f t="shared" si="23"/>
        <v>0</v>
      </c>
      <c r="AD23" s="18">
        <f t="shared" si="13"/>
        <v>0</v>
      </c>
      <c r="AE23" s="18">
        <f t="shared" si="14"/>
        <v>0</v>
      </c>
      <c r="AF23" s="18">
        <f t="shared" si="15"/>
        <v>0</v>
      </c>
      <c r="AG23" s="18">
        <f t="shared" si="16"/>
        <v>0</v>
      </c>
      <c r="AH23" s="18">
        <f t="shared" si="17"/>
        <v>0</v>
      </c>
      <c r="AI23" s="18">
        <f t="shared" si="18"/>
        <v>0</v>
      </c>
      <c r="AJ23" s="18">
        <f t="shared" si="24"/>
        <v>0</v>
      </c>
      <c r="AK23" s="18">
        <f t="shared" si="25"/>
        <v>0</v>
      </c>
      <c r="AL23" s="18">
        <f t="shared" si="26"/>
        <v>0</v>
      </c>
      <c r="AM23" s="18">
        <f t="shared" si="27"/>
        <v>0</v>
      </c>
      <c r="AN23" s="17">
        <f t="shared" si="19"/>
        <v>0</v>
      </c>
      <c r="AO23" s="16">
        <f t="shared" si="20"/>
        <v>0</v>
      </c>
      <c r="AP23" s="16">
        <v>1</v>
      </c>
      <c r="AQ23" s="36"/>
      <c r="AR23" s="1177" t="s">
        <v>808</v>
      </c>
      <c r="AS23" s="35"/>
      <c r="AT23" s="1179" t="s">
        <v>809</v>
      </c>
      <c r="AU23" s="38"/>
      <c r="AV23" s="1156" t="s">
        <v>810</v>
      </c>
      <c r="AW23" s="39"/>
      <c r="AX23" s="836" t="s">
        <v>811</v>
      </c>
      <c r="AY23" s="35"/>
      <c r="AZ23" s="34"/>
      <c r="BA23" s="39"/>
      <c r="BB23" s="39"/>
      <c r="BC23" s="34"/>
      <c r="BD23" s="34"/>
      <c r="BE23" s="34"/>
      <c r="BF23" s="34"/>
      <c r="BG23" s="34"/>
      <c r="BH23" s="34"/>
      <c r="BI23" s="34"/>
      <c r="BJ23" s="34"/>
      <c r="BK23" s="34"/>
      <c r="BL23" s="34"/>
      <c r="BM23" s="39"/>
      <c r="BN23" s="34"/>
      <c r="BO23" s="4"/>
    </row>
    <row r="24" spans="1:67" ht="153" customHeight="1">
      <c r="A24" s="1526"/>
      <c r="B24" s="1535"/>
      <c r="C24" s="26" t="s">
        <v>812</v>
      </c>
      <c r="D24" s="32" t="s">
        <v>813</v>
      </c>
      <c r="E24" s="29" t="s">
        <v>814</v>
      </c>
      <c r="F24" s="45"/>
      <c r="G24" s="560" t="s">
        <v>196</v>
      </c>
      <c r="H24" s="574" t="s">
        <v>197</v>
      </c>
      <c r="I24" s="574" t="s">
        <v>815</v>
      </c>
      <c r="J24" s="562"/>
      <c r="K24" s="562"/>
      <c r="L24" s="562"/>
      <c r="M24" s="562"/>
      <c r="N24" s="562"/>
      <c r="O24" s="562"/>
      <c r="P24" s="562"/>
      <c r="Q24" s="562"/>
      <c r="R24" s="562"/>
      <c r="S24" s="562"/>
      <c r="T24" s="562"/>
      <c r="U24" s="562">
        <v>2</v>
      </c>
      <c r="V24" s="600">
        <f t="shared" si="21"/>
        <v>2</v>
      </c>
      <c r="W24" s="559">
        <v>1</v>
      </c>
      <c r="X24" s="565" t="s">
        <v>168</v>
      </c>
      <c r="Y24" s="565" t="s">
        <v>168</v>
      </c>
      <c r="Z24" s="565" t="s">
        <v>707</v>
      </c>
      <c r="AA24" s="565" t="s">
        <v>757</v>
      </c>
      <c r="AB24" s="17">
        <f t="shared" si="22"/>
        <v>0</v>
      </c>
      <c r="AC24" s="18">
        <f t="shared" si="23"/>
        <v>0</v>
      </c>
      <c r="AD24" s="18">
        <f t="shared" si="13"/>
        <v>0</v>
      </c>
      <c r="AE24" s="18">
        <f t="shared" si="14"/>
        <v>0</v>
      </c>
      <c r="AF24" s="18">
        <f t="shared" si="15"/>
        <v>0</v>
      </c>
      <c r="AG24" s="18">
        <f t="shared" si="16"/>
        <v>0</v>
      </c>
      <c r="AH24" s="18">
        <f t="shared" si="17"/>
        <v>0</v>
      </c>
      <c r="AI24" s="18">
        <f t="shared" si="18"/>
        <v>0</v>
      </c>
      <c r="AJ24" s="18">
        <f t="shared" si="24"/>
        <v>0</v>
      </c>
      <c r="AK24" s="18">
        <f t="shared" si="25"/>
        <v>0</v>
      </c>
      <c r="AL24" s="18">
        <f t="shared" si="26"/>
        <v>0</v>
      </c>
      <c r="AM24" s="18">
        <f t="shared" si="27"/>
        <v>0</v>
      </c>
      <c r="AN24" s="17">
        <f t="shared" si="19"/>
        <v>0</v>
      </c>
      <c r="AO24" s="16">
        <f t="shared" si="20"/>
        <v>0</v>
      </c>
      <c r="AP24" s="16">
        <v>1</v>
      </c>
      <c r="AQ24" s="36"/>
      <c r="AR24" s="1177" t="s">
        <v>816</v>
      </c>
      <c r="AS24" s="35"/>
      <c r="AT24" s="1405" t="s">
        <v>817</v>
      </c>
      <c r="AU24" s="38"/>
      <c r="AV24" s="836" t="s">
        <v>818</v>
      </c>
      <c r="AW24" s="39"/>
      <c r="AX24" s="836" t="s">
        <v>819</v>
      </c>
      <c r="AY24" s="35"/>
      <c r="AZ24" s="34"/>
      <c r="BA24" s="39"/>
      <c r="BB24" s="39"/>
      <c r="BC24" s="34"/>
      <c r="BD24" s="34"/>
      <c r="BE24" s="34"/>
      <c r="BF24" s="34"/>
      <c r="BG24" s="34"/>
      <c r="BH24" s="34"/>
      <c r="BI24" s="34"/>
      <c r="BJ24" s="34"/>
      <c r="BK24" s="34"/>
      <c r="BL24" s="34"/>
      <c r="BM24" s="39"/>
      <c r="BN24" s="34"/>
      <c r="BO24" s="4"/>
    </row>
    <row r="25" spans="1:67" ht="243.75" customHeight="1">
      <c r="A25" s="1526"/>
      <c r="B25" s="1535"/>
      <c r="C25" s="70" t="s">
        <v>820</v>
      </c>
      <c r="D25" s="28" t="s">
        <v>821</v>
      </c>
      <c r="E25" s="24" t="s">
        <v>767</v>
      </c>
      <c r="F25" s="24" t="s">
        <v>822</v>
      </c>
      <c r="G25" s="565" t="s">
        <v>198</v>
      </c>
      <c r="H25" s="574" t="s">
        <v>199</v>
      </c>
      <c r="I25" s="574" t="s">
        <v>823</v>
      </c>
      <c r="J25" s="562"/>
      <c r="K25" s="565"/>
      <c r="L25" s="565"/>
      <c r="M25" s="565"/>
      <c r="N25" s="565"/>
      <c r="O25" s="565"/>
      <c r="P25" s="565"/>
      <c r="Q25" s="565"/>
      <c r="R25" s="565"/>
      <c r="S25" s="564"/>
      <c r="T25" s="565"/>
      <c r="U25" s="565">
        <v>2</v>
      </c>
      <c r="V25" s="600">
        <f t="shared" si="21"/>
        <v>2</v>
      </c>
      <c r="W25" s="559">
        <v>1</v>
      </c>
      <c r="X25" s="565" t="s">
        <v>168</v>
      </c>
      <c r="Y25" s="565" t="s">
        <v>168</v>
      </c>
      <c r="Z25" s="565" t="s">
        <v>707</v>
      </c>
      <c r="AA25" s="565" t="s">
        <v>757</v>
      </c>
      <c r="AB25" s="17">
        <f t="shared" si="22"/>
        <v>0</v>
      </c>
      <c r="AC25" s="18">
        <f t="shared" si="23"/>
        <v>0</v>
      </c>
      <c r="AD25" s="18">
        <f t="shared" si="13"/>
        <v>0</v>
      </c>
      <c r="AE25" s="18">
        <f t="shared" si="14"/>
        <v>0</v>
      </c>
      <c r="AF25" s="18">
        <f t="shared" si="15"/>
        <v>0</v>
      </c>
      <c r="AG25" s="18">
        <f t="shared" si="16"/>
        <v>0</v>
      </c>
      <c r="AH25" s="18">
        <f t="shared" si="17"/>
        <v>0</v>
      </c>
      <c r="AI25" s="18">
        <f t="shared" si="18"/>
        <v>0</v>
      </c>
      <c r="AJ25" s="18">
        <f t="shared" si="24"/>
        <v>0</v>
      </c>
      <c r="AK25" s="18">
        <f t="shared" si="25"/>
        <v>0</v>
      </c>
      <c r="AL25" s="18">
        <f t="shared" si="26"/>
        <v>0</v>
      </c>
      <c r="AM25" s="18">
        <f t="shared" si="27"/>
        <v>0</v>
      </c>
      <c r="AN25" s="17">
        <f t="shared" si="19"/>
        <v>0</v>
      </c>
      <c r="AO25" s="16">
        <f t="shared" si="20"/>
        <v>0</v>
      </c>
      <c r="AP25" s="16">
        <v>1</v>
      </c>
      <c r="AQ25" s="36"/>
      <c r="AR25" s="993" t="s">
        <v>824</v>
      </c>
      <c r="AS25" s="35"/>
      <c r="AT25" s="1259" t="s">
        <v>825</v>
      </c>
      <c r="AU25" s="38"/>
      <c r="AV25" s="38" t="s">
        <v>826</v>
      </c>
      <c r="AW25" s="39"/>
      <c r="AX25" s="1156" t="s">
        <v>827</v>
      </c>
      <c r="AY25" s="35"/>
      <c r="AZ25" s="34"/>
      <c r="BA25" s="39"/>
      <c r="BB25" s="39"/>
      <c r="BC25" s="34"/>
      <c r="BD25" s="34"/>
      <c r="BE25" s="34"/>
      <c r="BF25" s="34"/>
      <c r="BG25" s="34"/>
      <c r="BH25" s="34"/>
      <c r="BI25" s="34"/>
      <c r="BJ25" s="34"/>
      <c r="BK25" s="34"/>
      <c r="BL25" s="34"/>
      <c r="BM25" s="39"/>
      <c r="BN25" s="34"/>
      <c r="BO25" s="4"/>
    </row>
    <row r="26" spans="1:67" ht="153.75" customHeight="1">
      <c r="A26" s="1526"/>
      <c r="B26" s="1535"/>
      <c r="C26" s="26" t="s">
        <v>828</v>
      </c>
      <c r="D26" s="69" t="s">
        <v>829</v>
      </c>
      <c r="E26" s="54" t="s">
        <v>762</v>
      </c>
      <c r="F26" s="58"/>
      <c r="G26" s="560" t="s">
        <v>200</v>
      </c>
      <c r="H26" s="574" t="s">
        <v>201</v>
      </c>
      <c r="I26" s="574" t="s">
        <v>830</v>
      </c>
      <c r="J26" s="562"/>
      <c r="K26" s="562"/>
      <c r="L26" s="562"/>
      <c r="M26" s="562"/>
      <c r="N26" s="562"/>
      <c r="O26" s="562">
        <v>1</v>
      </c>
      <c r="P26" s="562"/>
      <c r="Q26" s="562"/>
      <c r="R26" s="562"/>
      <c r="S26" s="562"/>
      <c r="T26" s="562"/>
      <c r="U26" s="562">
        <v>1</v>
      </c>
      <c r="V26" s="600">
        <f t="shared" si="21"/>
        <v>2</v>
      </c>
      <c r="W26" s="559">
        <v>1</v>
      </c>
      <c r="X26" s="565" t="s">
        <v>176</v>
      </c>
      <c r="Y26" s="565" t="s">
        <v>768</v>
      </c>
      <c r="Z26" s="565" t="s">
        <v>730</v>
      </c>
      <c r="AA26" s="565" t="s">
        <v>757</v>
      </c>
      <c r="AB26" s="17">
        <f t="shared" si="22"/>
        <v>0</v>
      </c>
      <c r="AC26" s="18">
        <f t="shared" si="23"/>
        <v>0</v>
      </c>
      <c r="AD26" s="18">
        <f t="shared" si="13"/>
        <v>0</v>
      </c>
      <c r="AE26" s="18">
        <f t="shared" si="14"/>
        <v>0</v>
      </c>
      <c r="AF26" s="18">
        <f t="shared" si="15"/>
        <v>0</v>
      </c>
      <c r="AG26" s="18">
        <f t="shared" si="16"/>
        <v>0</v>
      </c>
      <c r="AH26" s="18">
        <f t="shared" si="17"/>
        <v>0</v>
      </c>
      <c r="AI26" s="18">
        <f t="shared" si="18"/>
        <v>0</v>
      </c>
      <c r="AJ26" s="18">
        <f t="shared" si="24"/>
        <v>0</v>
      </c>
      <c r="AK26" s="18">
        <f t="shared" si="25"/>
        <v>0</v>
      </c>
      <c r="AL26" s="18">
        <f t="shared" si="26"/>
        <v>0</v>
      </c>
      <c r="AM26" s="18">
        <f t="shared" si="27"/>
        <v>0</v>
      </c>
      <c r="AN26" s="17">
        <f t="shared" si="19"/>
        <v>0</v>
      </c>
      <c r="AO26" s="16">
        <f t="shared" si="20"/>
        <v>0</v>
      </c>
      <c r="AP26" s="16">
        <v>1</v>
      </c>
      <c r="AQ26" s="50"/>
      <c r="AR26" s="993" t="s">
        <v>831</v>
      </c>
      <c r="AS26" s="49"/>
      <c r="AT26" s="1179" t="s">
        <v>832</v>
      </c>
      <c r="AU26" s="51"/>
      <c r="AV26" s="51" t="s">
        <v>833</v>
      </c>
      <c r="AW26" s="52"/>
      <c r="AX26" s="1260" t="s">
        <v>834</v>
      </c>
      <c r="AY26" s="49"/>
      <c r="AZ26" s="48"/>
      <c r="BA26" s="52"/>
      <c r="BB26" s="52"/>
      <c r="BC26" s="48"/>
      <c r="BD26" s="48"/>
      <c r="BE26" s="48"/>
      <c r="BF26" s="48"/>
      <c r="BG26" s="48"/>
      <c r="BH26" s="48"/>
      <c r="BI26" s="48"/>
      <c r="BJ26" s="48"/>
      <c r="BK26" s="48"/>
      <c r="BL26" s="48"/>
      <c r="BM26" s="52"/>
      <c r="BN26" s="48"/>
      <c r="BO26" s="4"/>
    </row>
    <row r="27" spans="1:67" ht="121.5" customHeight="1">
      <c r="A27" s="1526"/>
      <c r="B27" s="1535"/>
      <c r="C27" s="26" t="s">
        <v>835</v>
      </c>
      <c r="D27" s="28" t="s">
        <v>836</v>
      </c>
      <c r="E27" s="55" t="s">
        <v>705</v>
      </c>
      <c r="F27" s="45"/>
      <c r="G27" s="560" t="s">
        <v>202</v>
      </c>
      <c r="H27" s="573" t="s">
        <v>203</v>
      </c>
      <c r="I27" s="574" t="s">
        <v>837</v>
      </c>
      <c r="J27" s="562"/>
      <c r="K27" s="562"/>
      <c r="L27" s="562"/>
      <c r="M27" s="562"/>
      <c r="N27" s="562"/>
      <c r="O27" s="562"/>
      <c r="P27" s="562"/>
      <c r="Q27" s="562"/>
      <c r="R27" s="562"/>
      <c r="S27" s="562"/>
      <c r="T27" s="562"/>
      <c r="U27" s="562">
        <v>1</v>
      </c>
      <c r="V27" s="600">
        <f t="shared" si="21"/>
        <v>1</v>
      </c>
      <c r="W27" s="559">
        <v>1</v>
      </c>
      <c r="X27" s="565" t="s">
        <v>168</v>
      </c>
      <c r="Y27" s="565" t="s">
        <v>807</v>
      </c>
      <c r="Z27" s="565" t="s">
        <v>838</v>
      </c>
      <c r="AA27" s="565" t="s">
        <v>757</v>
      </c>
      <c r="AB27" s="17">
        <f t="shared" si="22"/>
        <v>0</v>
      </c>
      <c r="AC27" s="18">
        <f t="shared" si="23"/>
        <v>0</v>
      </c>
      <c r="AD27" s="18">
        <f t="shared" si="13"/>
        <v>0</v>
      </c>
      <c r="AE27" s="18">
        <f t="shared" si="14"/>
        <v>0</v>
      </c>
      <c r="AF27" s="18">
        <f t="shared" si="15"/>
        <v>0</v>
      </c>
      <c r="AG27" s="18">
        <f t="shared" si="16"/>
        <v>0</v>
      </c>
      <c r="AH27" s="18">
        <f t="shared" si="17"/>
        <v>0</v>
      </c>
      <c r="AI27" s="18">
        <f t="shared" si="18"/>
        <v>0</v>
      </c>
      <c r="AJ27" s="18">
        <f t="shared" si="24"/>
        <v>0</v>
      </c>
      <c r="AK27" s="18">
        <f t="shared" si="25"/>
        <v>0</v>
      </c>
      <c r="AL27" s="18">
        <f t="shared" si="26"/>
        <v>0</v>
      </c>
      <c r="AM27" s="18">
        <f t="shared" si="27"/>
        <v>0</v>
      </c>
      <c r="AN27" s="17">
        <f t="shared" si="19"/>
        <v>0</v>
      </c>
      <c r="AO27" s="16">
        <f t="shared" si="20"/>
        <v>0</v>
      </c>
      <c r="AP27" s="16">
        <v>1</v>
      </c>
      <c r="AQ27" s="36"/>
      <c r="AR27" s="1177" t="s">
        <v>839</v>
      </c>
      <c r="AS27" s="35"/>
      <c r="AT27" s="1179" t="s">
        <v>839</v>
      </c>
      <c r="AU27" s="38"/>
      <c r="AV27" s="38" t="s">
        <v>840</v>
      </c>
      <c r="AW27" s="39"/>
      <c r="AX27" s="1406" t="s">
        <v>841</v>
      </c>
      <c r="AY27" s="35"/>
      <c r="AZ27" s="34"/>
      <c r="BA27" s="39"/>
      <c r="BB27" s="39"/>
      <c r="BC27" s="34"/>
      <c r="BD27" s="34"/>
      <c r="BE27" s="34"/>
      <c r="BF27" s="34"/>
      <c r="BG27" s="34"/>
      <c r="BH27" s="34"/>
      <c r="BI27" s="34"/>
      <c r="BJ27" s="34"/>
      <c r="BK27" s="34"/>
      <c r="BL27" s="34"/>
      <c r="BM27" s="39"/>
      <c r="BN27" s="34"/>
      <c r="BO27" s="4"/>
    </row>
    <row r="28" spans="1:67" ht="130.5" customHeight="1">
      <c r="A28" s="1526"/>
      <c r="B28" s="1535"/>
      <c r="C28" s="71" t="s">
        <v>842</v>
      </c>
      <c r="D28" s="72" t="s">
        <v>843</v>
      </c>
      <c r="E28" s="24"/>
      <c r="F28" s="27"/>
      <c r="G28" s="583" t="s">
        <v>204</v>
      </c>
      <c r="H28" s="573" t="s">
        <v>205</v>
      </c>
      <c r="I28" s="574" t="s">
        <v>844</v>
      </c>
      <c r="J28" s="562"/>
      <c r="K28" s="562"/>
      <c r="L28" s="562"/>
      <c r="M28" s="562"/>
      <c r="N28" s="562"/>
      <c r="O28" s="562"/>
      <c r="P28" s="562"/>
      <c r="Q28" s="562"/>
      <c r="R28" s="562"/>
      <c r="S28" s="562"/>
      <c r="T28" s="562"/>
      <c r="U28" s="562">
        <v>1</v>
      </c>
      <c r="V28" s="600">
        <f t="shared" si="21"/>
        <v>1</v>
      </c>
      <c r="W28" s="559">
        <v>1</v>
      </c>
      <c r="X28" s="565" t="s">
        <v>168</v>
      </c>
      <c r="Y28" s="39" t="s">
        <v>807</v>
      </c>
      <c r="Z28" s="565" t="s">
        <v>772</v>
      </c>
      <c r="AA28" s="565" t="s">
        <v>757</v>
      </c>
      <c r="AB28" s="17">
        <f t="shared" si="22"/>
        <v>0</v>
      </c>
      <c r="AC28" s="18">
        <f t="shared" si="23"/>
        <v>0</v>
      </c>
      <c r="AD28" s="18">
        <f t="shared" si="13"/>
        <v>0</v>
      </c>
      <c r="AE28" s="18">
        <f t="shared" si="14"/>
        <v>0</v>
      </c>
      <c r="AF28" s="18">
        <f t="shared" si="15"/>
        <v>0</v>
      </c>
      <c r="AG28" s="18">
        <f t="shared" si="16"/>
        <v>0</v>
      </c>
      <c r="AH28" s="18">
        <f t="shared" si="17"/>
        <v>0</v>
      </c>
      <c r="AI28" s="18">
        <f t="shared" si="18"/>
        <v>0</v>
      </c>
      <c r="AJ28" s="18">
        <f t="shared" si="24"/>
        <v>0</v>
      </c>
      <c r="AK28" s="18">
        <f t="shared" si="25"/>
        <v>0</v>
      </c>
      <c r="AL28" s="18">
        <f t="shared" si="26"/>
        <v>0</v>
      </c>
      <c r="AM28" s="18">
        <f t="shared" si="27"/>
        <v>0</v>
      </c>
      <c r="AN28" s="17">
        <f t="shared" si="19"/>
        <v>0</v>
      </c>
      <c r="AO28" s="16">
        <f t="shared" si="20"/>
        <v>0</v>
      </c>
      <c r="AP28" s="16">
        <v>1</v>
      </c>
      <c r="AQ28" s="36"/>
      <c r="AR28" s="1178" t="s">
        <v>845</v>
      </c>
      <c r="AS28" s="35"/>
      <c r="AT28" s="1156" t="s">
        <v>846</v>
      </c>
      <c r="AU28" s="38"/>
      <c r="AV28" s="834" t="s">
        <v>847</v>
      </c>
      <c r="AW28" s="39"/>
      <c r="AX28" s="836" t="s">
        <v>848</v>
      </c>
      <c r="AY28" s="35"/>
      <c r="AZ28" s="34"/>
      <c r="BA28" s="39"/>
      <c r="BB28" s="39"/>
      <c r="BC28" s="34"/>
      <c r="BD28" s="34"/>
      <c r="BE28" s="34"/>
      <c r="BF28" s="34"/>
      <c r="BG28" s="34"/>
      <c r="BH28" s="34"/>
      <c r="BI28" s="34"/>
      <c r="BJ28" s="34"/>
      <c r="BK28" s="34"/>
      <c r="BL28" s="34"/>
      <c r="BM28" s="39"/>
      <c r="BN28" s="34"/>
      <c r="BO28" s="4"/>
    </row>
    <row r="29" spans="1:67" ht="153">
      <c r="A29" s="1526"/>
      <c r="B29" s="1535"/>
      <c r="C29" s="26" t="s">
        <v>849</v>
      </c>
      <c r="D29" s="28" t="s">
        <v>850</v>
      </c>
      <c r="E29" s="56" t="s">
        <v>851</v>
      </c>
      <c r="F29" s="43" t="s">
        <v>852</v>
      </c>
      <c r="G29" s="560" t="s">
        <v>206</v>
      </c>
      <c r="H29" s="1342" t="s">
        <v>207</v>
      </c>
      <c r="I29" s="574" t="s">
        <v>853</v>
      </c>
      <c r="J29" s="562"/>
      <c r="K29" s="562"/>
      <c r="L29" s="562"/>
      <c r="M29" s="562"/>
      <c r="N29" s="562"/>
      <c r="O29" s="562"/>
      <c r="P29" s="562"/>
      <c r="Q29" s="562"/>
      <c r="R29" s="562"/>
      <c r="S29" s="562"/>
      <c r="T29" s="562"/>
      <c r="U29" s="562">
        <v>3</v>
      </c>
      <c r="V29" s="600">
        <f t="shared" si="21"/>
        <v>3</v>
      </c>
      <c r="W29" s="559">
        <v>1</v>
      </c>
      <c r="X29" s="565" t="s">
        <v>168</v>
      </c>
      <c r="Y29" s="565" t="s">
        <v>168</v>
      </c>
      <c r="Z29" s="565" t="s">
        <v>772</v>
      </c>
      <c r="AA29" s="565" t="s">
        <v>757</v>
      </c>
      <c r="AB29" s="17">
        <f t="shared" si="22"/>
        <v>0</v>
      </c>
      <c r="AC29" s="18">
        <f t="shared" si="23"/>
        <v>0</v>
      </c>
      <c r="AD29" s="18">
        <f t="shared" si="13"/>
        <v>0</v>
      </c>
      <c r="AE29" s="18">
        <f t="shared" si="14"/>
        <v>0</v>
      </c>
      <c r="AF29" s="18">
        <f t="shared" si="15"/>
        <v>0</v>
      </c>
      <c r="AG29" s="18">
        <f t="shared" si="16"/>
        <v>0</v>
      </c>
      <c r="AH29" s="18">
        <f t="shared" si="17"/>
        <v>0</v>
      </c>
      <c r="AI29" s="18">
        <f t="shared" si="18"/>
        <v>0</v>
      </c>
      <c r="AJ29" s="18">
        <f t="shared" si="24"/>
        <v>0</v>
      </c>
      <c r="AK29" s="18">
        <f t="shared" si="25"/>
        <v>0</v>
      </c>
      <c r="AL29" s="18">
        <f t="shared" si="26"/>
        <v>0</v>
      </c>
      <c r="AM29" s="18">
        <f t="shared" si="27"/>
        <v>0</v>
      </c>
      <c r="AN29" s="17">
        <f t="shared" si="19"/>
        <v>0</v>
      </c>
      <c r="AO29" s="16">
        <f t="shared" si="20"/>
        <v>0</v>
      </c>
      <c r="AP29" s="16">
        <v>1</v>
      </c>
      <c r="AQ29" s="36"/>
      <c r="AR29" s="984" t="s">
        <v>854</v>
      </c>
      <c r="AS29" s="35"/>
      <c r="AT29" s="38" t="s">
        <v>855</v>
      </c>
      <c r="AU29" s="38"/>
      <c r="AV29" s="38" t="s">
        <v>856</v>
      </c>
      <c r="AW29" s="39"/>
      <c r="AX29" s="38" t="s">
        <v>857</v>
      </c>
      <c r="AY29" s="35"/>
      <c r="AZ29" s="34"/>
      <c r="BA29" s="39"/>
      <c r="BB29" s="39"/>
      <c r="BC29" s="34"/>
      <c r="BD29" s="34"/>
      <c r="BE29" s="34"/>
      <c r="BF29" s="34"/>
      <c r="BG29" s="34"/>
      <c r="BH29" s="34"/>
      <c r="BI29" s="34"/>
      <c r="BJ29" s="34"/>
      <c r="BK29" s="34"/>
      <c r="BL29" s="34"/>
      <c r="BM29" s="39"/>
      <c r="BN29" s="34"/>
      <c r="BO29" s="4"/>
    </row>
    <row r="30" spans="1:67" ht="229.5">
      <c r="A30" s="1526"/>
      <c r="B30" s="1534" t="s">
        <v>858</v>
      </c>
      <c r="C30" s="26" t="s">
        <v>859</v>
      </c>
      <c r="D30" s="28" t="s">
        <v>860</v>
      </c>
      <c r="E30" s="24" t="s">
        <v>762</v>
      </c>
      <c r="F30" s="43" t="s">
        <v>861</v>
      </c>
      <c r="G30" s="582" t="s">
        <v>208</v>
      </c>
      <c r="H30" s="574" t="s">
        <v>209</v>
      </c>
      <c r="I30" s="574" t="s">
        <v>862</v>
      </c>
      <c r="J30" s="562"/>
      <c r="K30" s="567"/>
      <c r="L30" s="567"/>
      <c r="M30" s="567"/>
      <c r="N30" s="567"/>
      <c r="O30" s="567"/>
      <c r="P30" s="567"/>
      <c r="Q30" s="567"/>
      <c r="R30" s="567"/>
      <c r="S30" s="567"/>
      <c r="T30" s="567"/>
      <c r="U30" s="567">
        <v>1</v>
      </c>
      <c r="V30" s="600">
        <f t="shared" si="21"/>
        <v>1</v>
      </c>
      <c r="W30" s="559">
        <v>1</v>
      </c>
      <c r="X30" s="565" t="s">
        <v>168</v>
      </c>
      <c r="Y30" s="565" t="s">
        <v>168</v>
      </c>
      <c r="Z30" s="565" t="s">
        <v>707</v>
      </c>
      <c r="AA30" s="565" t="s">
        <v>757</v>
      </c>
      <c r="AB30" s="17">
        <f t="shared" si="22"/>
        <v>0</v>
      </c>
      <c r="AC30" s="18">
        <f t="shared" si="23"/>
        <v>0</v>
      </c>
      <c r="AD30" s="18">
        <f t="shared" si="13"/>
        <v>0</v>
      </c>
      <c r="AE30" s="18">
        <f t="shared" si="14"/>
        <v>0</v>
      </c>
      <c r="AF30" s="18">
        <f t="shared" si="15"/>
        <v>0</v>
      </c>
      <c r="AG30" s="18">
        <f t="shared" si="16"/>
        <v>0</v>
      </c>
      <c r="AH30" s="18">
        <f t="shared" si="17"/>
        <v>0</v>
      </c>
      <c r="AI30" s="18">
        <f t="shared" si="18"/>
        <v>0</v>
      </c>
      <c r="AJ30" s="18">
        <f t="shared" si="24"/>
        <v>0</v>
      </c>
      <c r="AK30" s="18">
        <f t="shared" si="25"/>
        <v>0</v>
      </c>
      <c r="AL30" s="18">
        <f t="shared" si="26"/>
        <v>0</v>
      </c>
      <c r="AM30" s="18">
        <f t="shared" si="27"/>
        <v>0</v>
      </c>
      <c r="AN30" s="17">
        <f t="shared" si="19"/>
        <v>0</v>
      </c>
      <c r="AO30" s="16">
        <f t="shared" si="20"/>
        <v>0</v>
      </c>
      <c r="AP30" s="16">
        <v>1</v>
      </c>
      <c r="AQ30" s="36"/>
      <c r="AR30" s="1246" t="s">
        <v>863</v>
      </c>
      <c r="AS30" s="35"/>
      <c r="AT30" s="1179" t="s">
        <v>864</v>
      </c>
      <c r="AU30" s="38"/>
      <c r="AV30" s="38" t="s">
        <v>865</v>
      </c>
      <c r="AW30" s="39"/>
      <c r="AX30" s="1156" t="s">
        <v>866</v>
      </c>
      <c r="AY30" s="35"/>
      <c r="AZ30" s="34"/>
      <c r="BA30" s="39"/>
      <c r="BB30" s="39"/>
      <c r="BC30" s="34"/>
      <c r="BD30" s="34"/>
      <c r="BE30" s="34"/>
      <c r="BF30" s="34"/>
      <c r="BG30" s="34"/>
      <c r="BH30" s="34"/>
      <c r="BI30" s="34"/>
      <c r="BJ30" s="34"/>
      <c r="BK30" s="34"/>
      <c r="BL30" s="34"/>
      <c r="BM30" s="39"/>
      <c r="BN30" s="34"/>
      <c r="BO30" s="4"/>
    </row>
    <row r="31" spans="1:67" ht="267.75">
      <c r="A31" s="1526"/>
      <c r="B31" s="1535"/>
      <c r="C31" s="26" t="s">
        <v>867</v>
      </c>
      <c r="D31" s="28" t="s">
        <v>868</v>
      </c>
      <c r="E31" s="24" t="s">
        <v>851</v>
      </c>
      <c r="F31" s="43" t="s">
        <v>852</v>
      </c>
      <c r="G31" s="583" t="s">
        <v>210</v>
      </c>
      <c r="H31" s="574" t="s">
        <v>211</v>
      </c>
      <c r="I31" s="574" t="s">
        <v>869</v>
      </c>
      <c r="J31" s="562"/>
      <c r="K31" s="565"/>
      <c r="L31" s="565"/>
      <c r="M31" s="565"/>
      <c r="N31" s="565"/>
      <c r="O31" s="565"/>
      <c r="P31" s="565"/>
      <c r="Q31" s="565"/>
      <c r="R31" s="565"/>
      <c r="S31" s="565"/>
      <c r="T31" s="565"/>
      <c r="U31" s="565">
        <v>2</v>
      </c>
      <c r="V31" s="600">
        <f t="shared" si="21"/>
        <v>2</v>
      </c>
      <c r="W31" s="559">
        <v>1</v>
      </c>
      <c r="X31" s="565" t="s">
        <v>168</v>
      </c>
      <c r="Y31" s="565" t="s">
        <v>168</v>
      </c>
      <c r="Z31" s="565" t="s">
        <v>793</v>
      </c>
      <c r="AA31" s="565" t="s">
        <v>757</v>
      </c>
      <c r="AB31" s="17">
        <f t="shared" si="22"/>
        <v>0</v>
      </c>
      <c r="AC31" s="18">
        <f t="shared" si="23"/>
        <v>0</v>
      </c>
      <c r="AD31" s="18">
        <f t="shared" si="13"/>
        <v>0</v>
      </c>
      <c r="AE31" s="18">
        <f t="shared" si="14"/>
        <v>0</v>
      </c>
      <c r="AF31" s="18">
        <f t="shared" si="15"/>
        <v>0</v>
      </c>
      <c r="AG31" s="18">
        <f t="shared" si="16"/>
        <v>0</v>
      </c>
      <c r="AH31" s="18">
        <f t="shared" si="17"/>
        <v>0</v>
      </c>
      <c r="AI31" s="18">
        <f t="shared" si="18"/>
        <v>0</v>
      </c>
      <c r="AJ31" s="18">
        <f t="shared" si="24"/>
        <v>0</v>
      </c>
      <c r="AK31" s="18">
        <f t="shared" si="25"/>
        <v>0</v>
      </c>
      <c r="AL31" s="18">
        <f t="shared" si="26"/>
        <v>0</v>
      </c>
      <c r="AM31" s="18">
        <f t="shared" si="27"/>
        <v>0</v>
      </c>
      <c r="AN31" s="17">
        <f t="shared" si="19"/>
        <v>0</v>
      </c>
      <c r="AO31" s="16">
        <f t="shared" si="20"/>
        <v>0</v>
      </c>
      <c r="AP31" s="16">
        <v>1</v>
      </c>
      <c r="AQ31" s="36"/>
      <c r="AR31" s="1247" t="s">
        <v>824</v>
      </c>
      <c r="AS31" s="35"/>
      <c r="AT31" s="1179" t="s">
        <v>870</v>
      </c>
      <c r="AU31" s="38"/>
      <c r="AV31" s="1179" t="s">
        <v>871</v>
      </c>
      <c r="AW31" s="1179"/>
      <c r="AX31" s="1179" t="s">
        <v>872</v>
      </c>
      <c r="AY31" s="35"/>
      <c r="AZ31" s="34"/>
      <c r="BA31" s="39"/>
      <c r="BB31" s="39"/>
      <c r="BC31" s="34"/>
      <c r="BD31" s="34"/>
      <c r="BE31" s="34"/>
      <c r="BF31" s="34"/>
      <c r="BG31" s="34"/>
      <c r="BH31" s="34"/>
      <c r="BI31" s="34"/>
      <c r="BJ31" s="34"/>
      <c r="BK31" s="34"/>
      <c r="BL31" s="34"/>
      <c r="BM31" s="39"/>
      <c r="BN31" s="34"/>
      <c r="BO31" s="4"/>
    </row>
    <row r="32" spans="1:67" ht="300">
      <c r="A32" s="1526"/>
      <c r="B32" s="1535"/>
      <c r="C32" s="26" t="s">
        <v>873</v>
      </c>
      <c r="D32" s="28" t="s">
        <v>874</v>
      </c>
      <c r="E32" s="24" t="s">
        <v>762</v>
      </c>
      <c r="F32" s="46" t="s">
        <v>861</v>
      </c>
      <c r="G32" s="560" t="s">
        <v>212</v>
      </c>
      <c r="H32" s="1343" t="s">
        <v>213</v>
      </c>
      <c r="I32" s="577" t="s">
        <v>875</v>
      </c>
      <c r="J32" s="562"/>
      <c r="K32" s="571"/>
      <c r="L32" s="571"/>
      <c r="M32" s="571"/>
      <c r="N32" s="571"/>
      <c r="O32" s="571"/>
      <c r="P32" s="571"/>
      <c r="Q32" s="571"/>
      <c r="R32" s="571"/>
      <c r="S32" s="571"/>
      <c r="T32" s="571"/>
      <c r="U32" s="571">
        <v>1</v>
      </c>
      <c r="V32" s="600">
        <f t="shared" si="21"/>
        <v>1</v>
      </c>
      <c r="W32" s="559">
        <v>1</v>
      </c>
      <c r="X32" s="565" t="s">
        <v>168</v>
      </c>
      <c r="Y32" s="565" t="s">
        <v>807</v>
      </c>
      <c r="Z32" s="565" t="s">
        <v>772</v>
      </c>
      <c r="AA32" s="565" t="s">
        <v>708</v>
      </c>
      <c r="AB32" s="17">
        <f t="shared" si="22"/>
        <v>0</v>
      </c>
      <c r="AC32" s="18">
        <f t="shared" si="23"/>
        <v>0</v>
      </c>
      <c r="AD32" s="18">
        <f t="shared" si="13"/>
        <v>0</v>
      </c>
      <c r="AE32" s="18">
        <f t="shared" si="14"/>
        <v>0</v>
      </c>
      <c r="AF32" s="18">
        <f t="shared" si="15"/>
        <v>0</v>
      </c>
      <c r="AG32" s="18">
        <f t="shared" si="16"/>
        <v>0</v>
      </c>
      <c r="AH32" s="18">
        <f t="shared" si="17"/>
        <v>0</v>
      </c>
      <c r="AI32" s="18">
        <f t="shared" si="18"/>
        <v>0</v>
      </c>
      <c r="AJ32" s="18">
        <f t="shared" si="24"/>
        <v>0</v>
      </c>
      <c r="AK32" s="18">
        <f t="shared" si="25"/>
        <v>0</v>
      </c>
      <c r="AL32" s="18">
        <f t="shared" si="26"/>
        <v>0</v>
      </c>
      <c r="AM32" s="18">
        <f t="shared" si="27"/>
        <v>0</v>
      </c>
      <c r="AN32" s="17">
        <f t="shared" si="19"/>
        <v>0</v>
      </c>
      <c r="AO32" s="16">
        <f t="shared" si="20"/>
        <v>0</v>
      </c>
      <c r="AP32" s="16">
        <v>1</v>
      </c>
      <c r="AQ32" s="36"/>
      <c r="AR32" s="984" t="s">
        <v>876</v>
      </c>
      <c r="AS32" s="35"/>
      <c r="AT32" s="38" t="s">
        <v>877</v>
      </c>
      <c r="AU32" s="38"/>
      <c r="AV32" s="38" t="s">
        <v>878</v>
      </c>
      <c r="AW32" s="39"/>
      <c r="AX32" s="34" t="s">
        <v>879</v>
      </c>
      <c r="AY32" s="35"/>
      <c r="AZ32" s="34"/>
      <c r="BA32" s="39"/>
      <c r="BB32" s="39"/>
      <c r="BC32" s="34"/>
      <c r="BD32" s="34"/>
      <c r="BE32" s="34"/>
      <c r="BF32" s="34"/>
      <c r="BG32" s="34"/>
      <c r="BH32" s="34"/>
      <c r="BI32" s="34"/>
      <c r="BJ32" s="34"/>
      <c r="BK32" s="34"/>
      <c r="BL32" s="34"/>
      <c r="BM32" s="39"/>
      <c r="BN32" s="34"/>
      <c r="BO32" s="4"/>
    </row>
    <row r="33" spans="1:67" ht="120" customHeight="1">
      <c r="A33" s="1526"/>
      <c r="B33" s="1534" t="s">
        <v>880</v>
      </c>
      <c r="C33" s="26" t="s">
        <v>881</v>
      </c>
      <c r="D33" s="28" t="s">
        <v>882</v>
      </c>
      <c r="E33" s="24" t="s">
        <v>705</v>
      </c>
      <c r="F33" s="44"/>
      <c r="G33" s="583" t="s">
        <v>214</v>
      </c>
      <c r="H33" s="1342" t="s">
        <v>215</v>
      </c>
      <c r="I33" s="574" t="s">
        <v>883</v>
      </c>
      <c r="J33" s="562"/>
      <c r="K33" s="565"/>
      <c r="L33" s="565"/>
      <c r="M33" s="565"/>
      <c r="N33" s="565"/>
      <c r="O33" s="565">
        <v>1</v>
      </c>
      <c r="P33" s="565"/>
      <c r="Q33" s="565"/>
      <c r="R33" s="565"/>
      <c r="S33" s="565"/>
      <c r="T33" s="565"/>
      <c r="U33" s="565">
        <v>1</v>
      </c>
      <c r="V33" s="600">
        <f t="shared" si="21"/>
        <v>2</v>
      </c>
      <c r="W33" s="559">
        <v>1</v>
      </c>
      <c r="X33" s="565" t="s">
        <v>168</v>
      </c>
      <c r="Y33" s="565" t="s">
        <v>807</v>
      </c>
      <c r="Z33" s="565" t="s">
        <v>838</v>
      </c>
      <c r="AA33" s="565" t="s">
        <v>708</v>
      </c>
      <c r="AB33" s="17">
        <f t="shared" si="22"/>
        <v>0</v>
      </c>
      <c r="AC33" s="18">
        <f t="shared" si="23"/>
        <v>0</v>
      </c>
      <c r="AD33" s="18">
        <f t="shared" si="13"/>
        <v>0</v>
      </c>
      <c r="AE33" s="18">
        <f t="shared" si="14"/>
        <v>0</v>
      </c>
      <c r="AF33" s="18">
        <f t="shared" si="15"/>
        <v>0</v>
      </c>
      <c r="AG33" s="18">
        <f t="shared" si="16"/>
        <v>0</v>
      </c>
      <c r="AH33" s="18">
        <f t="shared" si="17"/>
        <v>0</v>
      </c>
      <c r="AI33" s="18">
        <f t="shared" si="18"/>
        <v>0</v>
      </c>
      <c r="AJ33" s="18">
        <f t="shared" si="24"/>
        <v>0</v>
      </c>
      <c r="AK33" s="18">
        <f t="shared" si="25"/>
        <v>0</v>
      </c>
      <c r="AL33" s="18">
        <f t="shared" si="26"/>
        <v>0</v>
      </c>
      <c r="AM33" s="18">
        <f t="shared" si="27"/>
        <v>0</v>
      </c>
      <c r="AN33" s="17">
        <f t="shared" si="19"/>
        <v>0</v>
      </c>
      <c r="AO33" s="16">
        <f t="shared" si="20"/>
        <v>0</v>
      </c>
      <c r="AP33" s="1190">
        <v>1</v>
      </c>
      <c r="AQ33" s="61"/>
      <c r="AR33" s="986" t="s">
        <v>884</v>
      </c>
      <c r="AS33" s="63"/>
      <c r="AT33" s="59" t="s">
        <v>885</v>
      </c>
      <c r="AU33" s="64"/>
      <c r="AV33" s="839" t="s">
        <v>886</v>
      </c>
      <c r="AW33" s="65"/>
      <c r="AX33" s="59" t="s">
        <v>887</v>
      </c>
      <c r="AY33" s="63"/>
      <c r="AZ33" s="59"/>
      <c r="BA33" s="65"/>
      <c r="BB33" s="65"/>
      <c r="BC33" s="59"/>
      <c r="BD33" s="59"/>
      <c r="BE33" s="59"/>
      <c r="BF33" s="59"/>
      <c r="BG33" s="59"/>
      <c r="BH33" s="59"/>
      <c r="BI33" s="59"/>
      <c r="BJ33" s="59"/>
      <c r="BK33" s="59"/>
      <c r="BL33" s="59"/>
      <c r="BM33" s="65"/>
      <c r="BN33" s="59"/>
      <c r="BO33" s="4"/>
    </row>
    <row r="34" spans="1:67" ht="147.75" customHeight="1">
      <c r="A34" s="1526"/>
      <c r="B34" s="1535"/>
      <c r="C34" s="26" t="s">
        <v>888</v>
      </c>
      <c r="D34" s="28" t="s">
        <v>889</v>
      </c>
      <c r="E34" s="24" t="s">
        <v>705</v>
      </c>
      <c r="F34" s="44"/>
      <c r="G34" s="560" t="s">
        <v>216</v>
      </c>
      <c r="H34" s="1351" t="s">
        <v>217</v>
      </c>
      <c r="I34" s="580" t="s">
        <v>890</v>
      </c>
      <c r="J34" s="567"/>
      <c r="K34" s="567"/>
      <c r="L34" s="567"/>
      <c r="M34" s="567"/>
      <c r="N34" s="567"/>
      <c r="O34" s="567">
        <v>6</v>
      </c>
      <c r="P34" s="567"/>
      <c r="Q34" s="567"/>
      <c r="R34" s="567"/>
      <c r="S34" s="567"/>
      <c r="T34" s="567"/>
      <c r="U34" s="567">
        <v>7</v>
      </c>
      <c r="V34" s="586">
        <f t="shared" si="21"/>
        <v>13</v>
      </c>
      <c r="W34" s="883">
        <v>1</v>
      </c>
      <c r="X34" s="571" t="s">
        <v>168</v>
      </c>
      <c r="Y34" s="39" t="s">
        <v>807</v>
      </c>
      <c r="Z34" s="565" t="s">
        <v>891</v>
      </c>
      <c r="AA34" s="565" t="s">
        <v>708</v>
      </c>
      <c r="AB34" s="17">
        <f t="shared" si="22"/>
        <v>0</v>
      </c>
      <c r="AC34" s="18">
        <f t="shared" si="23"/>
        <v>0</v>
      </c>
      <c r="AD34" s="18">
        <f t="shared" si="13"/>
        <v>0</v>
      </c>
      <c r="AE34" s="18">
        <f t="shared" si="14"/>
        <v>0</v>
      </c>
      <c r="AF34" s="18">
        <f t="shared" si="15"/>
        <v>0</v>
      </c>
      <c r="AG34" s="18">
        <f t="shared" si="16"/>
        <v>0</v>
      </c>
      <c r="AH34" s="18">
        <f t="shared" si="17"/>
        <v>0</v>
      </c>
      <c r="AI34" s="18">
        <f t="shared" si="18"/>
        <v>0</v>
      </c>
      <c r="AJ34" s="18">
        <f t="shared" si="24"/>
        <v>0</v>
      </c>
      <c r="AK34" s="18">
        <f t="shared" si="25"/>
        <v>0</v>
      </c>
      <c r="AL34" s="18">
        <f t="shared" si="26"/>
        <v>0</v>
      </c>
      <c r="AM34" s="18">
        <f t="shared" si="27"/>
        <v>0</v>
      </c>
      <c r="AN34" s="17">
        <f t="shared" si="19"/>
        <v>0</v>
      </c>
      <c r="AO34" s="1221">
        <f t="shared" si="20"/>
        <v>0</v>
      </c>
      <c r="AP34" s="1189">
        <v>1</v>
      </c>
      <c r="AQ34" s="36"/>
      <c r="AR34" s="30" t="s">
        <v>892</v>
      </c>
      <c r="AS34" s="35"/>
      <c r="AT34" s="1405" t="s">
        <v>893</v>
      </c>
      <c r="AU34" s="38"/>
      <c r="AV34" s="1156" t="s">
        <v>894</v>
      </c>
      <c r="AW34" s="39"/>
      <c r="AX34" s="1156" t="s">
        <v>895</v>
      </c>
      <c r="AY34" s="35"/>
      <c r="AZ34" s="34"/>
      <c r="BA34" s="39"/>
      <c r="BB34" s="39"/>
      <c r="BC34" s="34"/>
      <c r="BD34" s="34"/>
      <c r="BE34" s="34"/>
      <c r="BF34" s="34"/>
      <c r="BG34" s="34"/>
      <c r="BH34" s="34"/>
      <c r="BI34" s="34"/>
      <c r="BJ34" s="34"/>
      <c r="BK34" s="34"/>
      <c r="BL34" s="34"/>
      <c r="BM34" s="39"/>
      <c r="BN34" s="34"/>
      <c r="BO34" s="4"/>
    </row>
    <row r="35" spans="1:67" ht="169.5" customHeight="1">
      <c r="A35" s="1526"/>
      <c r="B35" s="1535"/>
      <c r="C35" s="26" t="s">
        <v>896</v>
      </c>
      <c r="D35" s="28" t="s">
        <v>897</v>
      </c>
      <c r="E35" s="25" t="s">
        <v>705</v>
      </c>
      <c r="F35" s="40" t="s">
        <v>898</v>
      </c>
      <c r="G35" s="582" t="s">
        <v>218</v>
      </c>
      <c r="H35" s="1343" t="s">
        <v>219</v>
      </c>
      <c r="I35" s="1457" t="s">
        <v>899</v>
      </c>
      <c r="J35" s="565"/>
      <c r="K35" s="565"/>
      <c r="L35" s="565"/>
      <c r="M35" s="565"/>
      <c r="N35" s="565"/>
      <c r="O35" s="565"/>
      <c r="P35" s="565"/>
      <c r="Q35" s="565"/>
      <c r="R35" s="565"/>
      <c r="S35" s="565"/>
      <c r="T35" s="565"/>
      <c r="U35" s="565">
        <v>1</v>
      </c>
      <c r="V35" s="565">
        <f t="shared" si="21"/>
        <v>1</v>
      </c>
      <c r="W35" s="559">
        <v>1</v>
      </c>
      <c r="X35" s="565" t="s">
        <v>157</v>
      </c>
      <c r="Y35" s="563" t="s">
        <v>157</v>
      </c>
      <c r="Z35" s="565" t="s">
        <v>838</v>
      </c>
      <c r="AA35" s="565" t="s">
        <v>708</v>
      </c>
      <c r="AB35" s="17">
        <f t="shared" si="22"/>
        <v>0</v>
      </c>
      <c r="AC35" s="18">
        <f t="shared" si="23"/>
        <v>0</v>
      </c>
      <c r="AD35" s="18">
        <f t="shared" si="13"/>
        <v>0</v>
      </c>
      <c r="AE35" s="18">
        <f t="shared" si="14"/>
        <v>0</v>
      </c>
      <c r="AF35" s="18">
        <f t="shared" si="15"/>
        <v>0</v>
      </c>
      <c r="AG35" s="18">
        <f t="shared" si="16"/>
        <v>0</v>
      </c>
      <c r="AH35" s="18">
        <f t="shared" si="17"/>
        <v>0</v>
      </c>
      <c r="AI35" s="18">
        <f t="shared" si="18"/>
        <v>0</v>
      </c>
      <c r="AJ35" s="18">
        <f t="shared" si="24"/>
        <v>0</v>
      </c>
      <c r="AK35" s="18">
        <f t="shared" si="25"/>
        <v>0</v>
      </c>
      <c r="AL35" s="18">
        <f t="shared" si="26"/>
        <v>0</v>
      </c>
      <c r="AM35" s="18">
        <f t="shared" si="27"/>
        <v>0</v>
      </c>
      <c r="AN35" s="17">
        <f t="shared" si="19"/>
        <v>0</v>
      </c>
      <c r="AO35" s="16">
        <f t="shared" si="20"/>
        <v>0</v>
      </c>
      <c r="AP35" s="16">
        <v>1</v>
      </c>
      <c r="AQ35" s="50"/>
      <c r="AR35" s="1188" t="s">
        <v>900</v>
      </c>
      <c r="AS35" s="49"/>
      <c r="AT35" s="48" t="s">
        <v>901</v>
      </c>
      <c r="AU35" s="51"/>
      <c r="AV35" s="51" t="s">
        <v>902</v>
      </c>
      <c r="AW35" s="1222"/>
      <c r="AX35" s="1260" t="s">
        <v>903</v>
      </c>
      <c r="AY35" s="49"/>
      <c r="AZ35" s="48"/>
      <c r="BA35" s="52"/>
      <c r="BB35" s="52"/>
      <c r="BC35" s="48"/>
      <c r="BD35" s="48"/>
      <c r="BE35" s="48"/>
      <c r="BF35" s="48"/>
      <c r="BG35" s="48"/>
      <c r="BH35" s="48"/>
      <c r="BI35" s="48"/>
      <c r="BJ35" s="48"/>
      <c r="BK35" s="48"/>
      <c r="BL35" s="48"/>
      <c r="BM35" s="52"/>
      <c r="BN35" s="48"/>
      <c r="BO35" s="4"/>
    </row>
    <row r="36" spans="1:67" ht="159" customHeight="1">
      <c r="A36" s="1526"/>
      <c r="B36" s="1535"/>
      <c r="C36" s="26" t="s">
        <v>904</v>
      </c>
      <c r="D36" s="28" t="s">
        <v>905</v>
      </c>
      <c r="E36" s="25" t="s">
        <v>705</v>
      </c>
      <c r="F36" s="40" t="s">
        <v>898</v>
      </c>
      <c r="G36" s="583" t="s">
        <v>220</v>
      </c>
      <c r="H36" s="905" t="s">
        <v>221</v>
      </c>
      <c r="I36" s="905" t="s">
        <v>906</v>
      </c>
      <c r="J36" s="567"/>
      <c r="K36" s="567"/>
      <c r="L36" s="567"/>
      <c r="M36" s="567"/>
      <c r="N36" s="567"/>
      <c r="O36" s="567"/>
      <c r="P36" s="567"/>
      <c r="Q36" s="567">
        <v>3</v>
      </c>
      <c r="R36" s="567">
        <v>1</v>
      </c>
      <c r="S36" s="567">
        <v>1</v>
      </c>
      <c r="T36" s="567">
        <v>1</v>
      </c>
      <c r="U36" s="567">
        <v>2</v>
      </c>
      <c r="V36" s="586">
        <f t="shared" si="21"/>
        <v>8</v>
      </c>
      <c r="W36" s="558">
        <v>1</v>
      </c>
      <c r="X36" s="562" t="s">
        <v>155</v>
      </c>
      <c r="Y36" s="565" t="s">
        <v>155</v>
      </c>
      <c r="Z36" s="565" t="s">
        <v>838</v>
      </c>
      <c r="AA36" s="565" t="s">
        <v>757</v>
      </c>
      <c r="AB36" s="17">
        <f t="shared" si="22"/>
        <v>0</v>
      </c>
      <c r="AC36" s="18">
        <f t="shared" si="23"/>
        <v>0</v>
      </c>
      <c r="AD36" s="18">
        <f t="shared" si="13"/>
        <v>0</v>
      </c>
      <c r="AE36" s="18">
        <f t="shared" si="14"/>
        <v>0</v>
      </c>
      <c r="AF36" s="18">
        <f t="shared" si="15"/>
        <v>0</v>
      </c>
      <c r="AG36" s="18">
        <f t="shared" si="16"/>
        <v>0</v>
      </c>
      <c r="AH36" s="18">
        <f t="shared" si="17"/>
        <v>0</v>
      </c>
      <c r="AI36" s="18">
        <f t="shared" si="18"/>
        <v>0</v>
      </c>
      <c r="AJ36" s="18">
        <f t="shared" si="24"/>
        <v>0</v>
      </c>
      <c r="AK36" s="18">
        <f t="shared" si="25"/>
        <v>0</v>
      </c>
      <c r="AL36" s="18">
        <f t="shared" si="26"/>
        <v>0</v>
      </c>
      <c r="AM36" s="18">
        <f t="shared" si="27"/>
        <v>0</v>
      </c>
      <c r="AN36" s="17">
        <f t="shared" si="19"/>
        <v>0</v>
      </c>
      <c r="AO36" s="16">
        <f t="shared" si="20"/>
        <v>0</v>
      </c>
      <c r="AP36" s="16">
        <v>1</v>
      </c>
      <c r="AQ36" s="50"/>
      <c r="AR36" s="1188" t="s">
        <v>907</v>
      </c>
      <c r="AS36" s="49"/>
      <c r="AT36" s="928" t="s">
        <v>750</v>
      </c>
      <c r="AU36" s="51"/>
      <c r="AV36" s="51" t="s">
        <v>908</v>
      </c>
      <c r="AW36" s="52"/>
      <c r="AX36" s="48" t="s">
        <v>909</v>
      </c>
      <c r="AY36" s="49"/>
      <c r="AZ36" s="48"/>
      <c r="BA36" s="52"/>
      <c r="BB36" s="52"/>
      <c r="BC36" s="48"/>
      <c r="BD36" s="48"/>
      <c r="BE36" s="48"/>
      <c r="BF36" s="48"/>
      <c r="BG36" s="48"/>
      <c r="BH36" s="48"/>
      <c r="BI36" s="48"/>
      <c r="BJ36" s="48"/>
      <c r="BK36" s="48"/>
      <c r="BL36" s="48"/>
      <c r="BM36" s="52"/>
      <c r="BN36" s="48"/>
      <c r="BO36" s="4"/>
    </row>
    <row r="37" spans="1:67" ht="252">
      <c r="A37" s="1526"/>
      <c r="B37" s="1535"/>
      <c r="C37" s="26" t="s">
        <v>910</v>
      </c>
      <c r="D37" s="28" t="s">
        <v>911</v>
      </c>
      <c r="E37" s="24" t="s">
        <v>762</v>
      </c>
      <c r="F37" s="45" t="s">
        <v>912</v>
      </c>
      <c r="G37" s="560" t="s">
        <v>222</v>
      </c>
      <c r="H37" s="1364" t="s">
        <v>223</v>
      </c>
      <c r="I37" s="1365" t="s">
        <v>913</v>
      </c>
      <c r="J37" s="565"/>
      <c r="K37" s="565"/>
      <c r="L37" s="565"/>
      <c r="M37" s="565"/>
      <c r="N37" s="565"/>
      <c r="O37" s="565"/>
      <c r="P37" s="565"/>
      <c r="Q37" s="565"/>
      <c r="R37" s="565"/>
      <c r="S37" s="565"/>
      <c r="T37" s="565"/>
      <c r="U37" s="565">
        <v>1</v>
      </c>
      <c r="V37" s="565">
        <f t="shared" si="21"/>
        <v>1</v>
      </c>
      <c r="W37" s="1366">
        <v>1</v>
      </c>
      <c r="X37" s="571" t="s">
        <v>168</v>
      </c>
      <c r="Y37" s="571" t="s">
        <v>168</v>
      </c>
      <c r="Z37" s="571" t="s">
        <v>838</v>
      </c>
      <c r="AA37" s="571" t="s">
        <v>757</v>
      </c>
      <c r="AB37" s="733">
        <f t="shared" si="22"/>
        <v>0</v>
      </c>
      <c r="AC37" s="732">
        <f t="shared" si="23"/>
        <v>0</v>
      </c>
      <c r="AD37" s="732">
        <f t="shared" si="13"/>
        <v>0</v>
      </c>
      <c r="AE37" s="732">
        <f t="shared" si="14"/>
        <v>0</v>
      </c>
      <c r="AF37" s="732">
        <f t="shared" si="15"/>
        <v>0</v>
      </c>
      <c r="AG37" s="732">
        <f t="shared" si="16"/>
        <v>0</v>
      </c>
      <c r="AH37" s="732">
        <f t="shared" si="17"/>
        <v>0</v>
      </c>
      <c r="AI37" s="732">
        <f t="shared" si="18"/>
        <v>0</v>
      </c>
      <c r="AJ37" s="732">
        <f t="shared" si="24"/>
        <v>0</v>
      </c>
      <c r="AK37" s="732">
        <f t="shared" si="25"/>
        <v>0</v>
      </c>
      <c r="AL37" s="732">
        <f t="shared" si="26"/>
        <v>0</v>
      </c>
      <c r="AM37" s="732">
        <f t="shared" si="27"/>
        <v>0</v>
      </c>
      <c r="AN37" s="733">
        <f t="shared" si="19"/>
        <v>0</v>
      </c>
      <c r="AO37" s="1190">
        <f t="shared" si="20"/>
        <v>0</v>
      </c>
      <c r="AP37" s="1190">
        <v>1</v>
      </c>
      <c r="AQ37" s="61"/>
      <c r="AR37" s="62"/>
      <c r="AS37" s="63"/>
      <c r="AT37" s="64" t="s">
        <v>914</v>
      </c>
      <c r="AU37" s="64"/>
      <c r="AV37" s="64" t="s">
        <v>915</v>
      </c>
      <c r="AW37" s="39"/>
      <c r="AX37" s="38" t="s">
        <v>916</v>
      </c>
      <c r="AY37" s="35"/>
      <c r="AZ37" s="34"/>
      <c r="BA37" s="39"/>
      <c r="BB37" s="39"/>
      <c r="BC37" s="34"/>
      <c r="BD37" s="34"/>
      <c r="BE37" s="34"/>
      <c r="BF37" s="34"/>
      <c r="BG37" s="34"/>
      <c r="BH37" s="34"/>
      <c r="BI37" s="34"/>
      <c r="BJ37" s="34"/>
      <c r="BK37" s="34"/>
      <c r="BL37" s="34"/>
      <c r="BM37" s="39"/>
      <c r="BN37" s="34"/>
      <c r="BO37" s="4"/>
    </row>
    <row r="38" spans="1:67" ht="292.5" customHeight="1">
      <c r="A38" s="1526"/>
      <c r="B38" s="1542"/>
      <c r="C38" s="31" t="s">
        <v>917</v>
      </c>
      <c r="D38" s="32" t="s">
        <v>918</v>
      </c>
      <c r="E38" s="53" t="s">
        <v>705</v>
      </c>
      <c r="F38" s="47" t="s">
        <v>919</v>
      </c>
      <c r="G38" s="582" t="s">
        <v>224</v>
      </c>
      <c r="H38" s="1332" t="s">
        <v>226</v>
      </c>
      <c r="I38" s="582" t="s">
        <v>920</v>
      </c>
      <c r="J38" s="562"/>
      <c r="K38" s="562"/>
      <c r="L38" s="562">
        <v>1</v>
      </c>
      <c r="M38" s="562"/>
      <c r="N38" s="562"/>
      <c r="O38" s="562">
        <v>1</v>
      </c>
      <c r="P38" s="562"/>
      <c r="Q38" s="562"/>
      <c r="R38" s="562">
        <v>1</v>
      </c>
      <c r="S38" s="562"/>
      <c r="T38" s="562"/>
      <c r="U38" s="562">
        <v>1</v>
      </c>
      <c r="V38" s="562">
        <f t="shared" si="21"/>
        <v>4</v>
      </c>
      <c r="W38" s="559">
        <v>1</v>
      </c>
      <c r="X38" s="565" t="s">
        <v>225</v>
      </c>
      <c r="Y38" s="565" t="s">
        <v>225</v>
      </c>
      <c r="Z38" s="565" t="s">
        <v>838</v>
      </c>
      <c r="AA38" s="565" t="s">
        <v>757</v>
      </c>
      <c r="AB38" s="18">
        <f t="shared" si="22"/>
        <v>0</v>
      </c>
      <c r="AC38" s="18">
        <f t="shared" si="23"/>
        <v>0</v>
      </c>
      <c r="AD38" s="18">
        <f t="shared" si="13"/>
        <v>1</v>
      </c>
      <c r="AE38" s="18">
        <f t="shared" si="14"/>
        <v>0</v>
      </c>
      <c r="AF38" s="18">
        <f t="shared" si="15"/>
        <v>0</v>
      </c>
      <c r="AG38" s="18">
        <f t="shared" si="16"/>
        <v>0</v>
      </c>
      <c r="AH38" s="18">
        <f t="shared" si="17"/>
        <v>0</v>
      </c>
      <c r="AI38" s="18">
        <f t="shared" si="18"/>
        <v>0</v>
      </c>
      <c r="AJ38" s="18">
        <f t="shared" si="24"/>
        <v>0</v>
      </c>
      <c r="AK38" s="18">
        <f t="shared" si="25"/>
        <v>0</v>
      </c>
      <c r="AL38" s="18">
        <f t="shared" si="26"/>
        <v>0</v>
      </c>
      <c r="AM38" s="18">
        <f t="shared" si="27"/>
        <v>0</v>
      </c>
      <c r="AN38" s="18">
        <f t="shared" si="19"/>
        <v>1</v>
      </c>
      <c r="AO38" s="1189">
        <f t="shared" si="20"/>
        <v>0.25</v>
      </c>
      <c r="AP38" s="1189">
        <v>1</v>
      </c>
      <c r="AQ38" s="998"/>
      <c r="AR38" s="998" t="s">
        <v>921</v>
      </c>
      <c r="AS38" s="1268"/>
      <c r="AT38" s="1268" t="s">
        <v>922</v>
      </c>
      <c r="AU38" s="995">
        <v>1</v>
      </c>
      <c r="AV38" s="1407" t="s">
        <v>923</v>
      </c>
      <c r="AW38" s="616"/>
      <c r="AX38" s="34" t="s">
        <v>924</v>
      </c>
      <c r="AY38" s="35"/>
      <c r="AZ38" s="34"/>
      <c r="BA38" s="39"/>
      <c r="BB38" s="39"/>
      <c r="BC38" s="34"/>
      <c r="BD38" s="34"/>
      <c r="BE38" s="34"/>
      <c r="BF38" s="34"/>
      <c r="BG38" s="34"/>
      <c r="BH38" s="34"/>
      <c r="BI38" s="34"/>
      <c r="BJ38" s="34"/>
      <c r="BK38" s="34"/>
      <c r="BL38" s="34"/>
      <c r="BM38" s="39"/>
      <c r="BN38" s="34"/>
      <c r="BO38" s="4"/>
    </row>
    <row r="39" spans="1:67" ht="68.45" customHeight="1">
      <c r="A39" s="1525"/>
      <c r="B39" s="1528" t="s">
        <v>925</v>
      </c>
      <c r="C39" s="28" t="s">
        <v>926</v>
      </c>
      <c r="D39" s="28" t="s">
        <v>927</v>
      </c>
      <c r="E39" s="25"/>
      <c r="F39" s="40"/>
      <c r="G39" s="560" t="s">
        <v>227</v>
      </c>
      <c r="H39" s="1332" t="s">
        <v>228</v>
      </c>
      <c r="I39" s="582" t="s">
        <v>928</v>
      </c>
      <c r="J39" s="562"/>
      <c r="K39" s="562"/>
      <c r="L39" s="562"/>
      <c r="M39" s="562"/>
      <c r="N39" s="562"/>
      <c r="O39" s="562"/>
      <c r="P39" s="562"/>
      <c r="Q39" s="562"/>
      <c r="R39" s="562"/>
      <c r="S39" s="562"/>
      <c r="T39" s="562"/>
      <c r="U39" s="562">
        <v>1</v>
      </c>
      <c r="V39" s="562">
        <f t="shared" si="21"/>
        <v>1</v>
      </c>
      <c r="W39" s="558">
        <v>1</v>
      </c>
      <c r="X39" s="562" t="s">
        <v>225</v>
      </c>
      <c r="Y39" s="562" t="s">
        <v>225</v>
      </c>
      <c r="Z39" s="1267" t="s">
        <v>929</v>
      </c>
      <c r="AA39" s="915" t="s">
        <v>757</v>
      </c>
      <c r="AB39" s="735">
        <f t="shared" si="22"/>
        <v>0</v>
      </c>
      <c r="AC39" s="734">
        <f t="shared" si="23"/>
        <v>0</v>
      </c>
      <c r="AD39" s="734">
        <f t="shared" si="13"/>
        <v>0</v>
      </c>
      <c r="AE39" s="734">
        <f t="shared" si="14"/>
        <v>0</v>
      </c>
      <c r="AF39" s="734">
        <f t="shared" si="15"/>
        <v>0</v>
      </c>
      <c r="AG39" s="734">
        <f t="shared" si="16"/>
        <v>0</v>
      </c>
      <c r="AH39" s="734">
        <f t="shared" si="17"/>
        <v>0</v>
      </c>
      <c r="AI39" s="734">
        <f t="shared" si="18"/>
        <v>0</v>
      </c>
      <c r="AJ39" s="734">
        <f t="shared" si="24"/>
        <v>0</v>
      </c>
      <c r="AK39" s="734">
        <f t="shared" si="25"/>
        <v>0</v>
      </c>
      <c r="AL39" s="734">
        <f t="shared" si="26"/>
        <v>0</v>
      </c>
      <c r="AM39" s="734">
        <f t="shared" si="27"/>
        <v>0</v>
      </c>
      <c r="AN39" s="735">
        <f t="shared" si="19"/>
        <v>0</v>
      </c>
      <c r="AO39" s="16">
        <f t="shared" si="20"/>
        <v>0</v>
      </c>
      <c r="AP39" s="16">
        <v>1</v>
      </c>
      <c r="AQ39" s="50"/>
      <c r="AR39" s="1269" t="s">
        <v>930</v>
      </c>
      <c r="AS39" s="49"/>
      <c r="AT39" s="48" t="s">
        <v>931</v>
      </c>
      <c r="AU39" s="51"/>
      <c r="AV39" s="51" t="s">
        <v>932</v>
      </c>
      <c r="AW39" s="39"/>
      <c r="AX39" s="34" t="s">
        <v>933</v>
      </c>
      <c r="AY39" s="35"/>
      <c r="AZ39" s="34"/>
      <c r="BA39" s="39"/>
      <c r="BB39" s="39"/>
      <c r="BC39" s="34"/>
      <c r="BD39" s="34"/>
      <c r="BE39" s="34"/>
      <c r="BF39" s="34"/>
      <c r="BG39" s="34"/>
      <c r="BH39" s="34"/>
      <c r="BI39" s="34"/>
      <c r="BJ39" s="34"/>
      <c r="BK39" s="34"/>
      <c r="BL39" s="34"/>
      <c r="BM39" s="39"/>
      <c r="BN39" s="34"/>
      <c r="BO39" s="4"/>
    </row>
    <row r="40" spans="1:67" ht="79.150000000000006" customHeight="1">
      <c r="A40" s="1525"/>
      <c r="B40" s="1528"/>
      <c r="C40" s="28" t="s">
        <v>934</v>
      </c>
      <c r="D40" s="28" t="s">
        <v>935</v>
      </c>
      <c r="E40" s="25" t="s">
        <v>705</v>
      </c>
      <c r="F40" s="1341" t="s">
        <v>936</v>
      </c>
      <c r="G40" s="560" t="s">
        <v>229</v>
      </c>
      <c r="H40" s="601" t="s">
        <v>230</v>
      </c>
      <c r="I40" s="560" t="s">
        <v>937</v>
      </c>
      <c r="J40" s="565"/>
      <c r="K40" s="565"/>
      <c r="L40" s="565"/>
      <c r="M40" s="565"/>
      <c r="N40" s="565"/>
      <c r="O40" s="565">
        <v>1</v>
      </c>
      <c r="P40" s="565"/>
      <c r="Q40" s="565"/>
      <c r="R40" s="565"/>
      <c r="S40" s="565"/>
      <c r="T40" s="565"/>
      <c r="U40" s="565">
        <v>1</v>
      </c>
      <c r="V40" s="565">
        <f t="shared" si="21"/>
        <v>2</v>
      </c>
      <c r="W40" s="559">
        <v>1</v>
      </c>
      <c r="X40" s="565" t="s">
        <v>225</v>
      </c>
      <c r="Y40" s="565" t="s">
        <v>225</v>
      </c>
      <c r="Z40" s="572" t="s">
        <v>838</v>
      </c>
      <c r="AA40" s="909" t="s">
        <v>757</v>
      </c>
      <c r="AB40" s="17">
        <f t="shared" si="22"/>
        <v>0</v>
      </c>
      <c r="AC40" s="18">
        <f t="shared" si="23"/>
        <v>0</v>
      </c>
      <c r="AD40" s="18">
        <f t="shared" si="13"/>
        <v>0</v>
      </c>
      <c r="AE40" s="18">
        <f t="shared" si="14"/>
        <v>0</v>
      </c>
      <c r="AF40" s="18">
        <f t="shared" si="15"/>
        <v>0</v>
      </c>
      <c r="AG40" s="18">
        <f t="shared" si="16"/>
        <v>0</v>
      </c>
      <c r="AH40" s="18">
        <f t="shared" si="17"/>
        <v>0</v>
      </c>
      <c r="AI40" s="18">
        <f t="shared" si="18"/>
        <v>0</v>
      </c>
      <c r="AJ40" s="18">
        <f t="shared" si="24"/>
        <v>0</v>
      </c>
      <c r="AK40" s="18">
        <f t="shared" si="25"/>
        <v>0</v>
      </c>
      <c r="AL40" s="18">
        <f t="shared" si="26"/>
        <v>0</v>
      </c>
      <c r="AM40" s="18">
        <f t="shared" si="27"/>
        <v>0</v>
      </c>
      <c r="AN40" s="17">
        <f t="shared" si="19"/>
        <v>0</v>
      </c>
      <c r="AO40" s="16">
        <f t="shared" si="20"/>
        <v>0</v>
      </c>
      <c r="AP40" s="16">
        <v>1</v>
      </c>
      <c r="AQ40" s="36"/>
      <c r="AR40" s="984" t="s">
        <v>938</v>
      </c>
      <c r="AS40" s="35"/>
      <c r="AT40" s="984" t="s">
        <v>939</v>
      </c>
      <c r="AU40" s="38"/>
      <c r="AV40" s="834" t="s">
        <v>940</v>
      </c>
      <c r="AW40" s="39"/>
      <c r="AX40" s="34" t="s">
        <v>941</v>
      </c>
      <c r="AY40" s="35"/>
      <c r="AZ40" s="34"/>
      <c r="BA40" s="39"/>
      <c r="BB40" s="39"/>
      <c r="BC40" s="34"/>
      <c r="BD40" s="34"/>
      <c r="BE40" s="34"/>
      <c r="BF40" s="34"/>
      <c r="BG40" s="34"/>
      <c r="BH40" s="34"/>
      <c r="BI40" s="34"/>
      <c r="BJ40" s="34"/>
      <c r="BK40" s="34"/>
      <c r="BL40" s="34"/>
      <c r="BM40" s="39"/>
      <c r="BN40" s="34"/>
      <c r="BO40" s="4"/>
    </row>
    <row r="41" spans="1:67" ht="118.9" customHeight="1">
      <c r="A41" s="1525"/>
      <c r="B41" s="1528"/>
      <c r="C41" s="28" t="s">
        <v>942</v>
      </c>
      <c r="D41" s="28" t="s">
        <v>943</v>
      </c>
      <c r="E41" s="25" t="s">
        <v>705</v>
      </c>
      <c r="F41" s="1341" t="s">
        <v>944</v>
      </c>
      <c r="G41" s="560" t="s">
        <v>231</v>
      </c>
      <c r="H41" s="601" t="s">
        <v>232</v>
      </c>
      <c r="I41" s="560" t="s">
        <v>945</v>
      </c>
      <c r="J41" s="565"/>
      <c r="K41" s="565"/>
      <c r="L41" s="565"/>
      <c r="M41" s="565"/>
      <c r="N41" s="565"/>
      <c r="O41" s="565"/>
      <c r="P41" s="565"/>
      <c r="Q41" s="565"/>
      <c r="R41" s="565"/>
      <c r="S41" s="565"/>
      <c r="T41" s="565"/>
      <c r="U41" s="565">
        <v>1</v>
      </c>
      <c r="V41" s="565">
        <f t="shared" si="21"/>
        <v>1</v>
      </c>
      <c r="W41" s="559">
        <v>1</v>
      </c>
      <c r="X41" s="565" t="s">
        <v>225</v>
      </c>
      <c r="Y41" s="565" t="s">
        <v>225</v>
      </c>
      <c r="Z41" s="572" t="s">
        <v>838</v>
      </c>
      <c r="AA41" s="909" t="s">
        <v>757</v>
      </c>
      <c r="AB41" s="17">
        <f t="shared" si="22"/>
        <v>0</v>
      </c>
      <c r="AC41" s="18">
        <f t="shared" si="23"/>
        <v>0</v>
      </c>
      <c r="AD41" s="18">
        <f t="shared" si="13"/>
        <v>0</v>
      </c>
      <c r="AE41" s="18">
        <f t="shared" si="14"/>
        <v>0</v>
      </c>
      <c r="AF41" s="18">
        <f t="shared" si="15"/>
        <v>0</v>
      </c>
      <c r="AG41" s="18">
        <f t="shared" si="16"/>
        <v>0</v>
      </c>
      <c r="AH41" s="18">
        <f t="shared" si="17"/>
        <v>0</v>
      </c>
      <c r="AI41" s="18">
        <f t="shared" si="18"/>
        <v>0</v>
      </c>
      <c r="AJ41" s="18">
        <f t="shared" si="24"/>
        <v>0</v>
      </c>
      <c r="AK41" s="18">
        <f t="shared" si="25"/>
        <v>0</v>
      </c>
      <c r="AL41" s="18">
        <f t="shared" si="26"/>
        <v>0</v>
      </c>
      <c r="AM41" s="18">
        <f t="shared" si="27"/>
        <v>0</v>
      </c>
      <c r="AN41" s="17">
        <f t="shared" si="19"/>
        <v>0</v>
      </c>
      <c r="AO41" s="16">
        <f t="shared" si="20"/>
        <v>0</v>
      </c>
      <c r="AP41" s="16">
        <v>1</v>
      </c>
      <c r="AQ41" s="36"/>
      <c r="AR41" s="37" t="s">
        <v>946</v>
      </c>
      <c r="AS41" s="35"/>
      <c r="AT41" s="38" t="s">
        <v>947</v>
      </c>
      <c r="AU41" s="38"/>
      <c r="AV41" s="834" t="s">
        <v>948</v>
      </c>
      <c r="AW41" s="39"/>
      <c r="AX41" s="834" t="s">
        <v>949</v>
      </c>
      <c r="AY41" s="35"/>
      <c r="AZ41" s="34"/>
      <c r="BA41" s="39"/>
      <c r="BB41" s="39"/>
      <c r="BC41" s="34"/>
      <c r="BD41" s="34"/>
      <c r="BE41" s="34"/>
      <c r="BF41" s="34"/>
      <c r="BG41" s="34"/>
      <c r="BH41" s="34"/>
      <c r="BI41" s="34"/>
      <c r="BJ41" s="34"/>
      <c r="BK41" s="34"/>
      <c r="BL41" s="34"/>
      <c r="BM41" s="39"/>
      <c r="BN41" s="59"/>
      <c r="BO41" s="4"/>
    </row>
    <row r="42" spans="1:67" ht="102.6" customHeight="1">
      <c r="A42" s="1525"/>
      <c r="B42" s="1528"/>
      <c r="C42" s="28" t="s">
        <v>950</v>
      </c>
      <c r="D42" s="28" t="s">
        <v>951</v>
      </c>
      <c r="E42" s="25" t="s">
        <v>705</v>
      </c>
      <c r="F42" s="47" t="s">
        <v>952</v>
      </c>
      <c r="G42" s="583" t="s">
        <v>233</v>
      </c>
      <c r="H42" s="905" t="s">
        <v>234</v>
      </c>
      <c r="I42" s="583" t="s">
        <v>953</v>
      </c>
      <c r="J42" s="565"/>
      <c r="K42" s="565"/>
      <c r="L42" s="565"/>
      <c r="M42" s="565"/>
      <c r="N42" s="565"/>
      <c r="O42" s="565"/>
      <c r="P42" s="565"/>
      <c r="Q42" s="565"/>
      <c r="R42" s="565"/>
      <c r="S42" s="565"/>
      <c r="T42" s="565"/>
      <c r="U42" s="565">
        <v>1</v>
      </c>
      <c r="V42" s="565">
        <f t="shared" si="21"/>
        <v>1</v>
      </c>
      <c r="W42" s="559">
        <v>1</v>
      </c>
      <c r="X42" s="565" t="s">
        <v>176</v>
      </c>
      <c r="Y42" s="565" t="s">
        <v>768</v>
      </c>
      <c r="Z42" s="1254" t="s">
        <v>730</v>
      </c>
      <c r="AA42" s="914" t="s">
        <v>757</v>
      </c>
      <c r="AB42" s="17">
        <f t="shared" si="22"/>
        <v>0</v>
      </c>
      <c r="AC42" s="18">
        <f t="shared" si="23"/>
        <v>0</v>
      </c>
      <c r="AD42" s="18">
        <f t="shared" si="13"/>
        <v>0</v>
      </c>
      <c r="AE42" s="18">
        <f t="shared" si="14"/>
        <v>0</v>
      </c>
      <c r="AF42" s="18">
        <f t="shared" si="15"/>
        <v>0</v>
      </c>
      <c r="AG42" s="18">
        <f t="shared" si="16"/>
        <v>0</v>
      </c>
      <c r="AH42" s="18">
        <f t="shared" si="17"/>
        <v>0</v>
      </c>
      <c r="AI42" s="18">
        <f t="shared" si="18"/>
        <v>0</v>
      </c>
      <c r="AJ42" s="18">
        <f t="shared" si="24"/>
        <v>0</v>
      </c>
      <c r="AK42" s="18">
        <f t="shared" si="25"/>
        <v>0</v>
      </c>
      <c r="AL42" s="18">
        <f t="shared" si="26"/>
        <v>0</v>
      </c>
      <c r="AM42" s="732">
        <f t="shared" si="27"/>
        <v>0</v>
      </c>
      <c r="AN42" s="733">
        <f t="shared" si="19"/>
        <v>0</v>
      </c>
      <c r="AO42" s="1190">
        <f t="shared" si="20"/>
        <v>0</v>
      </c>
      <c r="AP42" s="1190">
        <v>1</v>
      </c>
      <c r="AQ42" s="61"/>
      <c r="AR42" s="62" t="s">
        <v>954</v>
      </c>
      <c r="AS42" s="63"/>
      <c r="AT42" s="64" t="s">
        <v>955</v>
      </c>
      <c r="AU42" s="64"/>
      <c r="AV42" s="64" t="s">
        <v>956</v>
      </c>
      <c r="AW42" s="65"/>
      <c r="AX42" s="64" t="s">
        <v>957</v>
      </c>
      <c r="AY42" s="63"/>
      <c r="AZ42" s="59"/>
      <c r="BA42" s="65"/>
      <c r="BB42" s="65"/>
      <c r="BC42" s="59"/>
      <c r="BD42" s="59"/>
      <c r="BE42" s="59"/>
      <c r="BF42" s="59"/>
      <c r="BG42" s="59"/>
      <c r="BH42" s="59"/>
      <c r="BI42" s="59"/>
      <c r="BJ42" s="59"/>
      <c r="BK42" s="59"/>
      <c r="BL42" s="59"/>
      <c r="BM42" s="1266"/>
      <c r="BN42" s="59"/>
      <c r="BO42" s="4"/>
    </row>
    <row r="43" spans="1:67" ht="79.150000000000006" customHeight="1">
      <c r="A43" s="1525"/>
      <c r="B43" s="1529"/>
      <c r="C43" s="32" t="s">
        <v>958</v>
      </c>
      <c r="D43" s="32" t="s">
        <v>959</v>
      </c>
      <c r="E43" s="1344" t="s">
        <v>705</v>
      </c>
      <c r="F43" s="73" t="s">
        <v>960</v>
      </c>
      <c r="G43" s="583" t="s">
        <v>235</v>
      </c>
      <c r="H43" s="583" t="s">
        <v>237</v>
      </c>
      <c r="I43" s="583" t="s">
        <v>961</v>
      </c>
      <c r="J43" s="605"/>
      <c r="K43" s="571"/>
      <c r="L43" s="571"/>
      <c r="M43" s="571"/>
      <c r="N43" s="571"/>
      <c r="O43" s="571">
        <v>1</v>
      </c>
      <c r="P43" s="571"/>
      <c r="Q43" s="571"/>
      <c r="R43" s="571"/>
      <c r="S43" s="571"/>
      <c r="T43" s="571"/>
      <c r="U43" s="571">
        <v>1</v>
      </c>
      <c r="V43" s="571">
        <f t="shared" si="21"/>
        <v>2</v>
      </c>
      <c r="W43" s="883">
        <v>1</v>
      </c>
      <c r="X43" s="565" t="s">
        <v>236</v>
      </c>
      <c r="Y43" s="565" t="s">
        <v>236</v>
      </c>
      <c r="Z43" s="563" t="s">
        <v>962</v>
      </c>
      <c r="AA43" s="565" t="s">
        <v>963</v>
      </c>
      <c r="AB43" s="17">
        <f t="shared" si="22"/>
        <v>0</v>
      </c>
      <c r="AC43" s="18">
        <f t="shared" si="23"/>
        <v>0</v>
      </c>
      <c r="AD43" s="18">
        <f t="shared" si="13"/>
        <v>0</v>
      </c>
      <c r="AE43" s="18">
        <f t="shared" si="14"/>
        <v>0</v>
      </c>
      <c r="AF43" s="18">
        <f t="shared" si="15"/>
        <v>0</v>
      </c>
      <c r="AG43" s="18">
        <f t="shared" si="16"/>
        <v>0</v>
      </c>
      <c r="AH43" s="18">
        <f t="shared" si="17"/>
        <v>0</v>
      </c>
      <c r="AI43" s="18">
        <f t="shared" si="18"/>
        <v>0</v>
      </c>
      <c r="AJ43" s="18">
        <f t="shared" si="24"/>
        <v>0</v>
      </c>
      <c r="AK43" s="18">
        <f t="shared" si="25"/>
        <v>0</v>
      </c>
      <c r="AL43" s="943">
        <f t="shared" si="26"/>
        <v>0</v>
      </c>
      <c r="AM43" s="18">
        <f t="shared" si="27"/>
        <v>0</v>
      </c>
      <c r="AN43" s="943">
        <f t="shared" si="19"/>
        <v>0</v>
      </c>
      <c r="AO43" s="1189">
        <f t="shared" si="20"/>
        <v>0</v>
      </c>
      <c r="AP43" s="1189">
        <v>1</v>
      </c>
      <c r="AQ43" s="36"/>
      <c r="AR43" s="37" t="s">
        <v>964</v>
      </c>
      <c r="AS43" s="1473"/>
      <c r="AT43" s="37" t="s">
        <v>965</v>
      </c>
      <c r="AU43" s="38"/>
      <c r="AV43" s="38" t="s">
        <v>966</v>
      </c>
      <c r="AW43" s="75"/>
      <c r="AX43" s="34" t="s">
        <v>967</v>
      </c>
      <c r="AY43" s="35"/>
      <c r="AZ43" s="34"/>
      <c r="BA43" s="39"/>
      <c r="BB43" s="39"/>
      <c r="BC43" s="34"/>
      <c r="BD43" s="34"/>
      <c r="BE43" s="34"/>
      <c r="BF43" s="34"/>
      <c r="BG43" s="34"/>
      <c r="BH43" s="34"/>
      <c r="BI43" s="34"/>
      <c r="BJ43" s="34"/>
      <c r="BK43" s="34"/>
      <c r="BL43" s="34"/>
      <c r="BM43" s="39"/>
      <c r="BN43" s="34"/>
      <c r="BO43" s="4"/>
    </row>
    <row r="44" spans="1:67" ht="79.900000000000006" customHeight="1">
      <c r="A44" s="1525"/>
      <c r="B44" s="1528"/>
      <c r="C44" s="28" t="s">
        <v>968</v>
      </c>
      <c r="D44" s="28" t="s">
        <v>969</v>
      </c>
      <c r="E44" s="25" t="s">
        <v>705</v>
      </c>
      <c r="F44" s="42"/>
      <c r="G44" s="560" t="s">
        <v>238</v>
      </c>
      <c r="H44" s="560" t="s">
        <v>239</v>
      </c>
      <c r="I44" s="560" t="s">
        <v>970</v>
      </c>
      <c r="J44" s="565"/>
      <c r="K44" s="565"/>
      <c r="L44" s="565"/>
      <c r="M44" s="565"/>
      <c r="N44" s="565"/>
      <c r="O44" s="565"/>
      <c r="P44" s="565"/>
      <c r="Q44" s="565"/>
      <c r="R44" s="565"/>
      <c r="S44" s="565"/>
      <c r="T44" s="565"/>
      <c r="U44" s="565">
        <v>1</v>
      </c>
      <c r="V44" s="565">
        <f t="shared" si="21"/>
        <v>1</v>
      </c>
      <c r="W44" s="559">
        <v>1</v>
      </c>
      <c r="X44" s="581" t="s">
        <v>168</v>
      </c>
      <c r="Y44" s="581" t="s">
        <v>971</v>
      </c>
      <c r="Z44" s="611" t="s">
        <v>730</v>
      </c>
      <c r="AA44" s="915" t="s">
        <v>757</v>
      </c>
      <c r="AB44" s="17">
        <f t="shared" si="22"/>
        <v>0</v>
      </c>
      <c r="AC44" s="18">
        <f t="shared" si="23"/>
        <v>0</v>
      </c>
      <c r="AD44" s="18">
        <f t="shared" si="13"/>
        <v>0</v>
      </c>
      <c r="AE44" s="18">
        <f t="shared" si="14"/>
        <v>0</v>
      </c>
      <c r="AF44" s="18">
        <f t="shared" si="15"/>
        <v>0</v>
      </c>
      <c r="AG44" s="18">
        <f t="shared" si="16"/>
        <v>0</v>
      </c>
      <c r="AH44" s="18">
        <f t="shared" si="17"/>
        <v>0</v>
      </c>
      <c r="AI44" s="18">
        <f t="shared" si="18"/>
        <v>0</v>
      </c>
      <c r="AJ44" s="18">
        <f t="shared" si="24"/>
        <v>0</v>
      </c>
      <c r="AK44" s="18">
        <f t="shared" si="25"/>
        <v>0</v>
      </c>
      <c r="AL44" s="18">
        <f t="shared" si="26"/>
        <v>0</v>
      </c>
      <c r="AM44" s="1191">
        <f t="shared" si="27"/>
        <v>0</v>
      </c>
      <c r="AN44" s="1192">
        <f t="shared" si="19"/>
        <v>0</v>
      </c>
      <c r="AO44" s="1221">
        <f t="shared" si="20"/>
        <v>0</v>
      </c>
      <c r="AP44" s="16">
        <v>1</v>
      </c>
      <c r="AQ44" s="50"/>
      <c r="AR44" s="1469" t="s">
        <v>972</v>
      </c>
      <c r="AS44" s="1470"/>
      <c r="AT44" s="1471" t="s">
        <v>973</v>
      </c>
      <c r="AU44" s="1472"/>
      <c r="AV44" s="1260" t="s">
        <v>974</v>
      </c>
      <c r="AW44" s="52"/>
      <c r="AX44" s="1260" t="s">
        <v>975</v>
      </c>
      <c r="AY44" s="49"/>
      <c r="AZ44" s="48"/>
      <c r="BA44" s="52"/>
      <c r="BB44" s="52"/>
      <c r="BC44" s="48"/>
      <c r="BD44" s="48"/>
      <c r="BE44" s="48"/>
      <c r="BF44" s="48"/>
      <c r="BG44" s="48"/>
      <c r="BH44" s="48"/>
      <c r="BI44" s="48"/>
      <c r="BJ44" s="48"/>
      <c r="BK44" s="48"/>
      <c r="BL44" s="48"/>
      <c r="BM44" s="52"/>
      <c r="BN44" s="48"/>
      <c r="BO44" s="4"/>
    </row>
    <row r="45" spans="1:67" ht="111" customHeight="1">
      <c r="A45" s="1525"/>
      <c r="B45" s="1528"/>
      <c r="C45" s="1543" t="s">
        <v>976</v>
      </c>
      <c r="D45" s="28" t="s">
        <v>977</v>
      </c>
      <c r="E45" s="25" t="s">
        <v>705</v>
      </c>
      <c r="F45" s="23"/>
      <c r="G45" s="582" t="s">
        <v>240</v>
      </c>
      <c r="H45" s="582" t="s">
        <v>241</v>
      </c>
      <c r="I45" s="1332" t="s">
        <v>978</v>
      </c>
      <c r="J45" s="562"/>
      <c r="K45" s="562"/>
      <c r="L45" s="562">
        <v>1</v>
      </c>
      <c r="M45" s="562"/>
      <c r="N45" s="562"/>
      <c r="O45" s="562"/>
      <c r="P45" s="562"/>
      <c r="Q45" s="562"/>
      <c r="R45" s="562"/>
      <c r="S45" s="562"/>
      <c r="T45" s="562"/>
      <c r="U45" s="562">
        <v>1</v>
      </c>
      <c r="V45" s="562">
        <f t="shared" si="21"/>
        <v>2</v>
      </c>
      <c r="W45" s="558">
        <v>1</v>
      </c>
      <c r="X45" s="562" t="s">
        <v>225</v>
      </c>
      <c r="Y45" s="562" t="s">
        <v>225</v>
      </c>
      <c r="Z45" s="600" t="s">
        <v>979</v>
      </c>
      <c r="AA45" s="909" t="s">
        <v>757</v>
      </c>
      <c r="AB45" s="17">
        <f t="shared" si="22"/>
        <v>1</v>
      </c>
      <c r="AC45" s="18">
        <f t="shared" si="23"/>
        <v>0</v>
      </c>
      <c r="AD45" s="18">
        <f t="shared" si="13"/>
        <v>0</v>
      </c>
      <c r="AE45" s="18">
        <f t="shared" si="14"/>
        <v>0</v>
      </c>
      <c r="AF45" s="18">
        <f t="shared" si="15"/>
        <v>0</v>
      </c>
      <c r="AG45" s="18">
        <f t="shared" si="16"/>
        <v>0</v>
      </c>
      <c r="AH45" s="18">
        <f t="shared" si="17"/>
        <v>0</v>
      </c>
      <c r="AI45" s="18">
        <f t="shared" si="18"/>
        <v>0</v>
      </c>
      <c r="AJ45" s="18">
        <f t="shared" si="24"/>
        <v>0</v>
      </c>
      <c r="AK45" s="18">
        <f t="shared" si="25"/>
        <v>0</v>
      </c>
      <c r="AL45" s="18">
        <f t="shared" si="26"/>
        <v>0</v>
      </c>
      <c r="AM45" s="18">
        <f t="shared" si="27"/>
        <v>0</v>
      </c>
      <c r="AN45" s="735">
        <f t="shared" si="19"/>
        <v>1</v>
      </c>
      <c r="AO45" s="16">
        <f t="shared" si="20"/>
        <v>0.5</v>
      </c>
      <c r="AP45" s="16">
        <v>1</v>
      </c>
      <c r="AQ45" s="994">
        <v>1</v>
      </c>
      <c r="AR45" s="1183" t="s">
        <v>980</v>
      </c>
      <c r="AS45" s="49"/>
      <c r="AT45" s="1180" t="s">
        <v>981</v>
      </c>
      <c r="AU45" s="52"/>
      <c r="AV45" s="51" t="s">
        <v>982</v>
      </c>
      <c r="AW45" s="52"/>
      <c r="AX45" s="1260" t="s">
        <v>983</v>
      </c>
      <c r="AY45" s="49"/>
      <c r="AZ45" s="48"/>
      <c r="BA45" s="52"/>
      <c r="BB45" s="52"/>
      <c r="BC45" s="48"/>
      <c r="BD45" s="48"/>
      <c r="BE45" s="48"/>
      <c r="BF45" s="48"/>
      <c r="BG45" s="48"/>
      <c r="BH45" s="48"/>
      <c r="BI45" s="48"/>
      <c r="BJ45" s="48"/>
      <c r="BK45" s="48"/>
      <c r="BL45" s="48"/>
      <c r="BM45" s="52"/>
      <c r="BN45" s="48"/>
      <c r="BO45" s="4"/>
    </row>
    <row r="46" spans="1:67" ht="136.9" customHeight="1">
      <c r="A46" s="1525"/>
      <c r="B46" s="1528"/>
      <c r="C46" s="1543"/>
      <c r="D46" s="28" t="s">
        <v>984</v>
      </c>
      <c r="E46" s="25"/>
      <c r="F46" s="23"/>
      <c r="G46" s="560" t="s">
        <v>242</v>
      </c>
      <c r="H46" s="560" t="s">
        <v>243</v>
      </c>
      <c r="I46" s="601" t="s">
        <v>985</v>
      </c>
      <c r="J46" s="562"/>
      <c r="K46" s="562"/>
      <c r="L46" s="562"/>
      <c r="M46" s="562"/>
      <c r="N46" s="562"/>
      <c r="O46" s="562">
        <v>1</v>
      </c>
      <c r="P46" s="562"/>
      <c r="Q46" s="562"/>
      <c r="R46" s="562"/>
      <c r="S46" s="562"/>
      <c r="T46" s="562"/>
      <c r="U46" s="562">
        <v>1</v>
      </c>
      <c r="V46" s="562">
        <f t="shared" si="21"/>
        <v>2</v>
      </c>
      <c r="W46" s="558">
        <v>1</v>
      </c>
      <c r="X46" s="565" t="s">
        <v>225</v>
      </c>
      <c r="Y46" s="565" t="s">
        <v>225</v>
      </c>
      <c r="Z46" s="600" t="s">
        <v>979</v>
      </c>
      <c r="AA46" s="909" t="s">
        <v>757</v>
      </c>
      <c r="AB46" s="17">
        <f t="shared" si="22"/>
        <v>0</v>
      </c>
      <c r="AC46" s="18">
        <f t="shared" si="23"/>
        <v>0</v>
      </c>
      <c r="AD46" s="18">
        <f t="shared" si="13"/>
        <v>0</v>
      </c>
      <c r="AE46" s="18">
        <f t="shared" si="14"/>
        <v>0</v>
      </c>
      <c r="AF46" s="18">
        <f t="shared" si="15"/>
        <v>0</v>
      </c>
      <c r="AG46" s="18">
        <f t="shared" si="16"/>
        <v>0</v>
      </c>
      <c r="AH46" s="18">
        <f t="shared" si="17"/>
        <v>0</v>
      </c>
      <c r="AI46" s="18">
        <f t="shared" si="18"/>
        <v>0</v>
      </c>
      <c r="AJ46" s="18">
        <f t="shared" si="24"/>
        <v>0</v>
      </c>
      <c r="AK46" s="18">
        <f t="shared" si="25"/>
        <v>0</v>
      </c>
      <c r="AL46" s="18">
        <f t="shared" si="26"/>
        <v>0</v>
      </c>
      <c r="AM46" s="18">
        <f t="shared" si="27"/>
        <v>0</v>
      </c>
      <c r="AN46" s="17">
        <f t="shared" si="19"/>
        <v>0</v>
      </c>
      <c r="AO46" s="16">
        <f t="shared" si="20"/>
        <v>0</v>
      </c>
      <c r="AP46" s="16">
        <v>1</v>
      </c>
      <c r="AQ46" s="36"/>
      <c r="AR46" s="984" t="s">
        <v>986</v>
      </c>
      <c r="AS46" s="35"/>
      <c r="AT46" s="1255" t="s">
        <v>987</v>
      </c>
      <c r="AU46" s="38"/>
      <c r="AV46" s="38" t="s">
        <v>988</v>
      </c>
      <c r="AW46" s="39"/>
      <c r="AX46" s="1156" t="s">
        <v>989</v>
      </c>
      <c r="AY46" s="35"/>
      <c r="AZ46" s="34"/>
      <c r="BA46" s="39"/>
      <c r="BB46" s="39"/>
      <c r="BC46" s="34"/>
      <c r="BD46" s="34"/>
      <c r="BE46" s="34"/>
      <c r="BF46" s="34"/>
      <c r="BG46" s="34"/>
      <c r="BH46" s="34"/>
      <c r="BI46" s="34"/>
      <c r="BJ46" s="34"/>
      <c r="BK46" s="34"/>
      <c r="BL46" s="34"/>
      <c r="BM46" s="39"/>
      <c r="BN46" s="34"/>
      <c r="BO46" s="4"/>
    </row>
    <row r="47" spans="1:67" ht="127.5" customHeight="1">
      <c r="A47" s="1525"/>
      <c r="B47" s="1528"/>
      <c r="C47" s="30" t="s">
        <v>990</v>
      </c>
      <c r="D47" s="28" t="s">
        <v>991</v>
      </c>
      <c r="E47" s="25"/>
      <c r="F47" s="1331"/>
      <c r="G47" s="560" t="s">
        <v>244</v>
      </c>
      <c r="H47" s="560" t="s">
        <v>245</v>
      </c>
      <c r="I47" s="905" t="s">
        <v>992</v>
      </c>
      <c r="J47" s="567"/>
      <c r="K47" s="567"/>
      <c r="L47" s="567"/>
      <c r="M47" s="567"/>
      <c r="N47" s="567"/>
      <c r="O47" s="567"/>
      <c r="P47" s="567"/>
      <c r="Q47" s="567"/>
      <c r="R47" s="567"/>
      <c r="S47" s="567"/>
      <c r="T47" s="567"/>
      <c r="U47" s="567">
        <v>1</v>
      </c>
      <c r="V47" s="567">
        <f t="shared" si="21"/>
        <v>1</v>
      </c>
      <c r="W47" s="608">
        <v>1</v>
      </c>
      <c r="X47" s="571" t="s">
        <v>225</v>
      </c>
      <c r="Y47" s="571" t="s">
        <v>225</v>
      </c>
      <c r="Z47" s="586" t="s">
        <v>993</v>
      </c>
      <c r="AA47" s="914" t="s">
        <v>757</v>
      </c>
      <c r="AB47" s="733">
        <f t="shared" si="22"/>
        <v>0</v>
      </c>
      <c r="AC47" s="732">
        <f t="shared" si="23"/>
        <v>0</v>
      </c>
      <c r="AD47" s="732">
        <f t="shared" si="13"/>
        <v>0</v>
      </c>
      <c r="AE47" s="732">
        <f t="shared" si="14"/>
        <v>0</v>
      </c>
      <c r="AF47" s="732">
        <f t="shared" si="15"/>
        <v>0</v>
      </c>
      <c r="AG47" s="732">
        <f t="shared" si="16"/>
        <v>0</v>
      </c>
      <c r="AH47" s="732">
        <f t="shared" si="17"/>
        <v>0</v>
      </c>
      <c r="AI47" s="18">
        <f t="shared" si="18"/>
        <v>0</v>
      </c>
      <c r="AJ47" s="18">
        <f t="shared" si="24"/>
        <v>0</v>
      </c>
      <c r="AK47" s="18">
        <f t="shared" si="25"/>
        <v>0</v>
      </c>
      <c r="AL47" s="18">
        <f t="shared" si="26"/>
        <v>0</v>
      </c>
      <c r="AM47" s="18">
        <f t="shared" si="27"/>
        <v>0</v>
      </c>
      <c r="AN47" s="17">
        <f t="shared" si="19"/>
        <v>0</v>
      </c>
      <c r="AO47" s="16">
        <f t="shared" si="20"/>
        <v>0</v>
      </c>
      <c r="AP47" s="16">
        <v>1</v>
      </c>
      <c r="AQ47" s="36"/>
      <c r="AR47" s="984" t="s">
        <v>994</v>
      </c>
      <c r="AS47" s="35"/>
      <c r="AT47" s="1179" t="s">
        <v>995</v>
      </c>
      <c r="AU47" s="38"/>
      <c r="AV47" s="38" t="s">
        <v>996</v>
      </c>
      <c r="AW47" s="39"/>
      <c r="AX47" s="1156" t="s">
        <v>997</v>
      </c>
      <c r="AY47" s="35"/>
      <c r="AZ47" s="34"/>
      <c r="BA47" s="39"/>
      <c r="BB47" s="39"/>
      <c r="BC47" s="34"/>
      <c r="BD47" s="34"/>
      <c r="BE47" s="34"/>
      <c r="BF47" s="34"/>
      <c r="BG47" s="34"/>
      <c r="BH47" s="34"/>
      <c r="BI47" s="34"/>
      <c r="BJ47" s="34"/>
      <c r="BK47" s="34"/>
      <c r="BL47" s="34"/>
      <c r="BM47" s="39"/>
      <c r="BN47" s="34"/>
      <c r="BO47" s="4"/>
    </row>
    <row r="48" spans="1:67" ht="114.75" customHeight="1">
      <c r="A48" s="1525"/>
      <c r="B48" s="1528"/>
      <c r="C48" s="1543" t="s">
        <v>998</v>
      </c>
      <c r="D48" s="28" t="s">
        <v>999</v>
      </c>
      <c r="E48" s="25"/>
      <c r="F48" s="23"/>
      <c r="G48" s="560" t="s">
        <v>246</v>
      </c>
      <c r="H48" s="560" t="s">
        <v>247</v>
      </c>
      <c r="I48" s="601" t="s">
        <v>1000</v>
      </c>
      <c r="J48" s="565"/>
      <c r="K48" s="565"/>
      <c r="L48" s="565"/>
      <c r="M48" s="565"/>
      <c r="N48" s="565"/>
      <c r="O48" s="565"/>
      <c r="P48" s="565"/>
      <c r="Q48" s="565"/>
      <c r="R48" s="565"/>
      <c r="S48" s="565"/>
      <c r="T48" s="565"/>
      <c r="U48" s="565">
        <v>1</v>
      </c>
      <c r="V48" s="565">
        <f t="shared" si="21"/>
        <v>1</v>
      </c>
      <c r="W48" s="559">
        <v>1</v>
      </c>
      <c r="X48" s="565" t="s">
        <v>176</v>
      </c>
      <c r="Y48" s="565" t="s">
        <v>768</v>
      </c>
      <c r="Z48" s="565" t="s">
        <v>730</v>
      </c>
      <c r="AA48" s="565" t="s">
        <v>757</v>
      </c>
      <c r="AB48" s="18">
        <f t="shared" si="22"/>
        <v>0</v>
      </c>
      <c r="AC48" s="18">
        <f t="shared" si="23"/>
        <v>0</v>
      </c>
      <c r="AD48" s="18">
        <f t="shared" si="13"/>
        <v>0</v>
      </c>
      <c r="AE48" s="18">
        <f t="shared" si="14"/>
        <v>0</v>
      </c>
      <c r="AF48" s="18">
        <f t="shared" si="15"/>
        <v>0</v>
      </c>
      <c r="AG48" s="18">
        <f t="shared" si="16"/>
        <v>0</v>
      </c>
      <c r="AH48" s="18">
        <f t="shared" si="17"/>
        <v>0</v>
      </c>
      <c r="AI48" s="17">
        <f t="shared" si="18"/>
        <v>0</v>
      </c>
      <c r="AJ48" s="18">
        <f t="shared" si="24"/>
        <v>0</v>
      </c>
      <c r="AK48" s="18">
        <f t="shared" si="25"/>
        <v>0</v>
      </c>
      <c r="AL48" s="18">
        <f t="shared" si="26"/>
        <v>0</v>
      </c>
      <c r="AM48" s="18">
        <f t="shared" si="27"/>
        <v>0</v>
      </c>
      <c r="AN48" s="17">
        <f t="shared" si="19"/>
        <v>0</v>
      </c>
      <c r="AO48" s="16">
        <f t="shared" si="20"/>
        <v>0</v>
      </c>
      <c r="AP48" s="16">
        <v>1</v>
      </c>
      <c r="AQ48" s="36"/>
      <c r="AR48" s="855" t="s">
        <v>1001</v>
      </c>
      <c r="AS48" s="35"/>
      <c r="AT48" s="1181" t="s">
        <v>1002</v>
      </c>
      <c r="AU48" s="38"/>
      <c r="AV48" s="1181" t="s">
        <v>1003</v>
      </c>
      <c r="AW48" s="39"/>
      <c r="AX48" s="1181" t="s">
        <v>1004</v>
      </c>
      <c r="AY48" s="35"/>
      <c r="AZ48" s="34"/>
      <c r="BA48" s="39"/>
      <c r="BB48" s="39"/>
      <c r="BC48" s="34"/>
      <c r="BD48" s="34"/>
      <c r="BE48" s="34"/>
      <c r="BF48" s="34"/>
      <c r="BG48" s="34"/>
      <c r="BH48" s="34"/>
      <c r="BI48" s="34"/>
      <c r="BJ48" s="34"/>
      <c r="BK48" s="34"/>
      <c r="BL48" s="34"/>
      <c r="BM48" s="39"/>
      <c r="BN48" s="34"/>
      <c r="BO48" s="4"/>
    </row>
    <row r="49" spans="1:67" ht="113.25" customHeight="1">
      <c r="A49" s="1525"/>
      <c r="B49" s="1528"/>
      <c r="C49" s="1543"/>
      <c r="D49" s="28" t="s">
        <v>1005</v>
      </c>
      <c r="E49" s="25"/>
      <c r="F49" s="23"/>
      <c r="G49" s="560" t="s">
        <v>248</v>
      </c>
      <c r="H49" s="560" t="s">
        <v>249</v>
      </c>
      <c r="I49" s="1332" t="s">
        <v>1006</v>
      </c>
      <c r="J49" s="562"/>
      <c r="K49" s="562"/>
      <c r="L49" s="562"/>
      <c r="M49" s="562"/>
      <c r="N49" s="562"/>
      <c r="O49" s="562"/>
      <c r="P49" s="562"/>
      <c r="Q49" s="562"/>
      <c r="R49" s="562"/>
      <c r="S49" s="562"/>
      <c r="T49" s="562">
        <v>1</v>
      </c>
      <c r="U49" s="562">
        <v>1</v>
      </c>
      <c r="V49" s="562">
        <f t="shared" si="21"/>
        <v>2</v>
      </c>
      <c r="W49" s="558">
        <v>1</v>
      </c>
      <c r="X49" s="611" t="s">
        <v>236</v>
      </c>
      <c r="Y49" s="562" t="s">
        <v>236</v>
      </c>
      <c r="Z49" s="600" t="s">
        <v>838</v>
      </c>
      <c r="AA49" s="915" t="s">
        <v>963</v>
      </c>
      <c r="AB49" s="735">
        <f t="shared" si="22"/>
        <v>0</v>
      </c>
      <c r="AC49" s="734">
        <f t="shared" si="23"/>
        <v>0</v>
      </c>
      <c r="AD49" s="734">
        <f t="shared" si="13"/>
        <v>0</v>
      </c>
      <c r="AE49" s="734">
        <f t="shared" si="14"/>
        <v>0</v>
      </c>
      <c r="AF49" s="734">
        <f t="shared" si="15"/>
        <v>0</v>
      </c>
      <c r="AG49" s="734">
        <f t="shared" si="16"/>
        <v>0</v>
      </c>
      <c r="AH49" s="734">
        <f t="shared" si="17"/>
        <v>0</v>
      </c>
      <c r="AI49" s="18">
        <f t="shared" si="18"/>
        <v>0</v>
      </c>
      <c r="AJ49" s="18">
        <f t="shared" si="24"/>
        <v>0</v>
      </c>
      <c r="AK49" s="18">
        <f t="shared" si="25"/>
        <v>0</v>
      </c>
      <c r="AL49" s="18">
        <f t="shared" si="26"/>
        <v>0</v>
      </c>
      <c r="AM49" s="18">
        <f t="shared" si="27"/>
        <v>0</v>
      </c>
      <c r="AN49" s="17">
        <f t="shared" si="19"/>
        <v>0</v>
      </c>
      <c r="AO49" s="16">
        <f t="shared" si="20"/>
        <v>0</v>
      </c>
      <c r="AP49" s="16">
        <v>1</v>
      </c>
      <c r="AQ49" s="36"/>
      <c r="AR49" s="1176" t="s">
        <v>1007</v>
      </c>
      <c r="AS49" s="35"/>
      <c r="AT49" s="1181" t="s">
        <v>1008</v>
      </c>
      <c r="AU49" s="38"/>
      <c r="AV49" s="38" t="s">
        <v>1009</v>
      </c>
      <c r="AW49" s="39"/>
      <c r="AX49" s="1156" t="s">
        <v>1010</v>
      </c>
      <c r="AY49" s="35"/>
      <c r="AZ49" s="34"/>
      <c r="BA49" s="39"/>
      <c r="BB49" s="39"/>
      <c r="BC49" s="34"/>
      <c r="BD49" s="34"/>
      <c r="BE49" s="34"/>
      <c r="BF49" s="34"/>
      <c r="BG49" s="34"/>
      <c r="BH49" s="34"/>
      <c r="BI49" s="34"/>
      <c r="BJ49" s="34"/>
      <c r="BK49" s="34"/>
      <c r="BL49" s="34"/>
      <c r="BM49" s="39"/>
      <c r="BN49" s="34"/>
      <c r="BO49" s="4"/>
    </row>
    <row r="50" spans="1:67" ht="180" customHeight="1">
      <c r="A50" s="1525"/>
      <c r="B50" s="1528"/>
      <c r="C50" s="1543"/>
      <c r="D50" s="28" t="s">
        <v>1011</v>
      </c>
      <c r="E50" s="25"/>
      <c r="F50" s="23"/>
      <c r="G50" s="560" t="s">
        <v>250</v>
      </c>
      <c r="H50" s="560" t="s">
        <v>251</v>
      </c>
      <c r="I50" s="1332" t="s">
        <v>1012</v>
      </c>
      <c r="J50" s="562"/>
      <c r="K50" s="562"/>
      <c r="L50" s="562"/>
      <c r="M50" s="562"/>
      <c r="N50" s="562"/>
      <c r="O50" s="562">
        <v>1</v>
      </c>
      <c r="P50" s="562"/>
      <c r="Q50" s="562"/>
      <c r="R50" s="562"/>
      <c r="S50" s="562"/>
      <c r="T50" s="562"/>
      <c r="U50" s="562"/>
      <c r="V50" s="562">
        <f t="shared" si="21"/>
        <v>1</v>
      </c>
      <c r="W50" s="558">
        <v>1</v>
      </c>
      <c r="X50" s="564" t="s">
        <v>236</v>
      </c>
      <c r="Y50" s="565" t="s">
        <v>236</v>
      </c>
      <c r="Z50" s="564" t="s">
        <v>838</v>
      </c>
      <c r="AA50" s="909" t="s">
        <v>963</v>
      </c>
      <c r="AB50" s="17">
        <f t="shared" si="22"/>
        <v>0</v>
      </c>
      <c r="AC50" s="18">
        <f t="shared" si="23"/>
        <v>0</v>
      </c>
      <c r="AD50" s="18">
        <f t="shared" si="13"/>
        <v>0</v>
      </c>
      <c r="AE50" s="18">
        <f t="shared" si="14"/>
        <v>0</v>
      </c>
      <c r="AF50" s="18">
        <f t="shared" si="15"/>
        <v>0</v>
      </c>
      <c r="AG50" s="18">
        <f t="shared" si="16"/>
        <v>0</v>
      </c>
      <c r="AH50" s="18">
        <f t="shared" si="17"/>
        <v>0</v>
      </c>
      <c r="AI50" s="18">
        <f t="shared" si="18"/>
        <v>0</v>
      </c>
      <c r="AJ50" s="18">
        <f t="shared" si="24"/>
        <v>0</v>
      </c>
      <c r="AK50" s="18">
        <f t="shared" si="25"/>
        <v>0</v>
      </c>
      <c r="AL50" s="18">
        <f t="shared" si="26"/>
        <v>0</v>
      </c>
      <c r="AM50" s="18">
        <f t="shared" si="27"/>
        <v>0</v>
      </c>
      <c r="AN50" s="17">
        <f t="shared" si="19"/>
        <v>0</v>
      </c>
      <c r="AO50" s="16">
        <f t="shared" si="20"/>
        <v>0</v>
      </c>
      <c r="AP50" s="16">
        <v>1</v>
      </c>
      <c r="AQ50" s="36"/>
      <c r="AR50" s="860" t="s">
        <v>1013</v>
      </c>
      <c r="AS50" s="35"/>
      <c r="AT50" s="1181" t="s">
        <v>1014</v>
      </c>
      <c r="AU50" s="38"/>
      <c r="AV50" s="38" t="s">
        <v>1015</v>
      </c>
      <c r="AW50" s="39"/>
      <c r="AX50" s="1156" t="s">
        <v>1016</v>
      </c>
      <c r="AY50" s="35"/>
      <c r="AZ50" s="34"/>
      <c r="BA50" s="39"/>
      <c r="BB50" s="39"/>
      <c r="BC50" s="34"/>
      <c r="BD50" s="34"/>
      <c r="BE50" s="34"/>
      <c r="BF50" s="34"/>
      <c r="BG50" s="34"/>
      <c r="BH50" s="34"/>
      <c r="BI50" s="34"/>
      <c r="BJ50" s="34"/>
      <c r="BK50" s="34"/>
      <c r="BL50" s="34"/>
      <c r="BM50" s="39"/>
      <c r="BN50" s="34"/>
      <c r="BO50" s="4"/>
    </row>
    <row r="51" spans="1:67" ht="202.5" customHeight="1">
      <c r="A51" s="1525"/>
      <c r="B51" s="1528"/>
      <c r="C51" s="28" t="s">
        <v>998</v>
      </c>
      <c r="D51" s="28" t="s">
        <v>1017</v>
      </c>
      <c r="E51" s="25"/>
      <c r="F51" s="23"/>
      <c r="G51" s="560" t="s">
        <v>252</v>
      </c>
      <c r="H51" s="560" t="s">
        <v>253</v>
      </c>
      <c r="I51" s="905" t="s">
        <v>1018</v>
      </c>
      <c r="J51" s="562"/>
      <c r="K51" s="571"/>
      <c r="L51" s="571"/>
      <c r="M51" s="571"/>
      <c r="N51" s="571"/>
      <c r="O51" s="571">
        <v>1</v>
      </c>
      <c r="P51" s="571"/>
      <c r="Q51" s="571"/>
      <c r="R51" s="571"/>
      <c r="S51" s="571"/>
      <c r="T51" s="571"/>
      <c r="U51" s="571">
        <v>1</v>
      </c>
      <c r="V51" s="567">
        <f t="shared" si="21"/>
        <v>2</v>
      </c>
      <c r="W51" s="883">
        <v>1</v>
      </c>
      <c r="X51" s="570" t="s">
        <v>236</v>
      </c>
      <c r="Y51" s="565" t="s">
        <v>236</v>
      </c>
      <c r="Z51" s="564" t="s">
        <v>838</v>
      </c>
      <c r="AA51" s="909" t="s">
        <v>963</v>
      </c>
      <c r="AB51" s="17">
        <f t="shared" si="22"/>
        <v>0</v>
      </c>
      <c r="AC51" s="18">
        <f t="shared" si="23"/>
        <v>0</v>
      </c>
      <c r="AD51" s="18">
        <f t="shared" si="13"/>
        <v>0</v>
      </c>
      <c r="AE51" s="18">
        <f t="shared" si="14"/>
        <v>0</v>
      </c>
      <c r="AF51" s="18">
        <f t="shared" si="15"/>
        <v>0</v>
      </c>
      <c r="AG51" s="18">
        <f t="shared" si="16"/>
        <v>0</v>
      </c>
      <c r="AH51" s="18">
        <f t="shared" si="17"/>
        <v>0</v>
      </c>
      <c r="AI51" s="18">
        <f t="shared" si="18"/>
        <v>0</v>
      </c>
      <c r="AJ51" s="18">
        <f t="shared" si="24"/>
        <v>0</v>
      </c>
      <c r="AK51" s="18">
        <f t="shared" si="25"/>
        <v>0</v>
      </c>
      <c r="AL51" s="18">
        <f t="shared" si="26"/>
        <v>0</v>
      </c>
      <c r="AM51" s="18">
        <f t="shared" si="27"/>
        <v>0</v>
      </c>
      <c r="AN51" s="17">
        <f t="shared" si="19"/>
        <v>0</v>
      </c>
      <c r="AO51" s="16">
        <f t="shared" si="20"/>
        <v>0</v>
      </c>
      <c r="AP51" s="16">
        <v>1</v>
      </c>
      <c r="AQ51" s="36"/>
      <c r="AR51" s="860" t="s">
        <v>1019</v>
      </c>
      <c r="AS51" s="35"/>
      <c r="AT51" s="1159" t="s">
        <v>1020</v>
      </c>
      <c r="AU51" s="38"/>
      <c r="AV51" s="38" t="s">
        <v>1021</v>
      </c>
      <c r="AW51" s="39"/>
      <c r="AX51" s="1156" t="s">
        <v>1022</v>
      </c>
      <c r="AY51" s="35"/>
      <c r="AZ51" s="34"/>
      <c r="BA51" s="39"/>
      <c r="BB51" s="39"/>
      <c r="BC51" s="34"/>
      <c r="BD51" s="34"/>
      <c r="BE51" s="34"/>
      <c r="BF51" s="34"/>
      <c r="BG51" s="34"/>
      <c r="BH51" s="34"/>
      <c r="BI51" s="34"/>
      <c r="BJ51" s="34"/>
      <c r="BK51" s="34"/>
      <c r="BL51" s="34"/>
      <c r="BM51" s="39"/>
      <c r="BN51" s="34"/>
      <c r="BO51" s="4"/>
    </row>
    <row r="52" spans="1:67" ht="157.5" customHeight="1">
      <c r="A52" s="1525"/>
      <c r="B52" s="1528"/>
      <c r="C52" s="28" t="s">
        <v>998</v>
      </c>
      <c r="D52" s="28" t="s">
        <v>1023</v>
      </c>
      <c r="E52" s="25"/>
      <c r="F52" s="23"/>
      <c r="G52" s="560" t="s">
        <v>254</v>
      </c>
      <c r="H52" s="560" t="s">
        <v>255</v>
      </c>
      <c r="I52" s="601" t="s">
        <v>1024</v>
      </c>
      <c r="J52" s="562"/>
      <c r="K52" s="565"/>
      <c r="L52" s="565">
        <v>1</v>
      </c>
      <c r="M52" s="565"/>
      <c r="N52" s="565"/>
      <c r="O52" s="565">
        <v>1</v>
      </c>
      <c r="P52" s="565"/>
      <c r="Q52" s="565"/>
      <c r="R52" s="565">
        <v>1</v>
      </c>
      <c r="S52" s="565"/>
      <c r="T52" s="565"/>
      <c r="U52" s="565">
        <v>1</v>
      </c>
      <c r="V52" s="564">
        <f t="shared" si="21"/>
        <v>4</v>
      </c>
      <c r="W52" s="559">
        <v>1</v>
      </c>
      <c r="X52" s="565" t="s">
        <v>225</v>
      </c>
      <c r="Y52" s="563" t="s">
        <v>225</v>
      </c>
      <c r="Z52" s="564" t="s">
        <v>838</v>
      </c>
      <c r="AA52" s="909" t="s">
        <v>757</v>
      </c>
      <c r="AB52" s="17">
        <f t="shared" si="22"/>
        <v>0</v>
      </c>
      <c r="AC52" s="18">
        <f t="shared" si="23"/>
        <v>0</v>
      </c>
      <c r="AD52" s="18">
        <f t="shared" si="13"/>
        <v>1</v>
      </c>
      <c r="AE52" s="18">
        <f t="shared" si="14"/>
        <v>0</v>
      </c>
      <c r="AF52" s="18">
        <f t="shared" si="15"/>
        <v>0</v>
      </c>
      <c r="AG52" s="18">
        <f t="shared" si="16"/>
        <v>0</v>
      </c>
      <c r="AH52" s="18">
        <f t="shared" si="17"/>
        <v>0</v>
      </c>
      <c r="AI52" s="18">
        <f t="shared" si="18"/>
        <v>0</v>
      </c>
      <c r="AJ52" s="18">
        <f t="shared" si="24"/>
        <v>0</v>
      </c>
      <c r="AK52" s="18">
        <f t="shared" si="25"/>
        <v>0</v>
      </c>
      <c r="AL52" s="18">
        <f t="shared" si="26"/>
        <v>0</v>
      </c>
      <c r="AM52" s="18">
        <f t="shared" si="27"/>
        <v>0</v>
      </c>
      <c r="AN52" s="17">
        <f t="shared" si="19"/>
        <v>1</v>
      </c>
      <c r="AO52" s="16">
        <f t="shared" si="20"/>
        <v>0.25</v>
      </c>
      <c r="AP52" s="16">
        <v>1</v>
      </c>
      <c r="AQ52" s="565"/>
      <c r="AR52" s="1175" t="s">
        <v>1025</v>
      </c>
      <c r="AS52" s="35"/>
      <c r="AT52" s="1405" t="s">
        <v>1026</v>
      </c>
      <c r="AU52" s="995">
        <v>1</v>
      </c>
      <c r="AV52" s="38" t="s">
        <v>1027</v>
      </c>
      <c r="AW52" s="39"/>
      <c r="AX52" s="1156" t="s">
        <v>1028</v>
      </c>
      <c r="AY52" s="35"/>
      <c r="AZ52" s="34"/>
      <c r="BA52" s="39"/>
      <c r="BB52" s="39"/>
      <c r="BC52" s="34"/>
      <c r="BD52" s="34"/>
      <c r="BE52" s="34"/>
      <c r="BF52" s="34"/>
      <c r="BG52" s="34"/>
      <c r="BH52" s="34"/>
      <c r="BI52" s="34"/>
      <c r="BJ52" s="34"/>
      <c r="BK52" s="34"/>
      <c r="BL52" s="34"/>
      <c r="BM52" s="39"/>
      <c r="BN52" s="34"/>
      <c r="BO52" s="4"/>
    </row>
    <row r="53" spans="1:67" ht="59.25" customHeight="1">
      <c r="A53" s="1525"/>
      <c r="B53" s="1530"/>
      <c r="C53" s="1333"/>
      <c r="D53" s="1544" t="s">
        <v>1029</v>
      </c>
      <c r="E53" s="1250"/>
      <c r="F53" s="1333"/>
      <c r="G53" s="1334" t="s">
        <v>256</v>
      </c>
      <c r="H53" s="584" t="s">
        <v>257</v>
      </c>
      <c r="I53" s="582" t="s">
        <v>1030</v>
      </c>
      <c r="J53" s="562"/>
      <c r="K53" s="562"/>
      <c r="L53" s="562">
        <v>1</v>
      </c>
      <c r="M53" s="562"/>
      <c r="N53" s="562"/>
      <c r="O53" s="562">
        <v>1</v>
      </c>
      <c r="P53" s="562"/>
      <c r="Q53" s="562"/>
      <c r="R53" s="562">
        <v>1</v>
      </c>
      <c r="S53" s="562"/>
      <c r="T53" s="562"/>
      <c r="U53" s="562">
        <v>1</v>
      </c>
      <c r="V53" s="567">
        <f t="shared" si="21"/>
        <v>4</v>
      </c>
      <c r="W53" s="558">
        <v>1</v>
      </c>
      <c r="X53" s="600" t="s">
        <v>225</v>
      </c>
      <c r="Y53" s="565" t="s">
        <v>225</v>
      </c>
      <c r="Z53" s="564" t="s">
        <v>838</v>
      </c>
      <c r="AA53" s="910" t="s">
        <v>1031</v>
      </c>
      <c r="AB53" s="17">
        <f t="shared" si="22"/>
        <v>0</v>
      </c>
      <c r="AC53" s="18">
        <f t="shared" si="23"/>
        <v>0</v>
      </c>
      <c r="AD53" s="18">
        <f t="shared" si="13"/>
        <v>1</v>
      </c>
      <c r="AE53" s="18">
        <f t="shared" si="14"/>
        <v>0</v>
      </c>
      <c r="AF53" s="18">
        <f t="shared" si="15"/>
        <v>0</v>
      </c>
      <c r="AG53" s="18">
        <f t="shared" si="16"/>
        <v>0</v>
      </c>
      <c r="AH53" s="18">
        <f t="shared" si="17"/>
        <v>0</v>
      </c>
      <c r="AI53" s="18">
        <f t="shared" si="18"/>
        <v>0</v>
      </c>
      <c r="AJ53" s="18">
        <f t="shared" si="24"/>
        <v>0</v>
      </c>
      <c r="AK53" s="18">
        <f t="shared" si="25"/>
        <v>0</v>
      </c>
      <c r="AL53" s="18">
        <f t="shared" si="26"/>
        <v>0</v>
      </c>
      <c r="AM53" s="18">
        <f t="shared" si="27"/>
        <v>0</v>
      </c>
      <c r="AN53" s="17">
        <f t="shared" si="19"/>
        <v>1</v>
      </c>
      <c r="AO53" s="16">
        <f t="shared" si="20"/>
        <v>0.25</v>
      </c>
      <c r="AP53" s="16">
        <v>1</v>
      </c>
      <c r="AQ53" s="36"/>
      <c r="AR53" s="37" t="s">
        <v>1032</v>
      </c>
      <c r="AS53" s="35"/>
      <c r="AT53" s="38" t="s">
        <v>1033</v>
      </c>
      <c r="AU53" s="995">
        <v>1</v>
      </c>
      <c r="AV53" s="38" t="s">
        <v>1034</v>
      </c>
      <c r="AW53" s="39"/>
      <c r="AX53" s="34" t="s">
        <v>1035</v>
      </c>
      <c r="AY53" s="35"/>
      <c r="AZ53" s="34"/>
      <c r="BA53" s="39"/>
      <c r="BB53" s="39"/>
      <c r="BC53" s="34"/>
      <c r="BD53" s="34"/>
      <c r="BE53" s="34"/>
      <c r="BF53" s="34"/>
      <c r="BG53" s="34"/>
      <c r="BH53" s="34"/>
      <c r="BI53" s="34"/>
      <c r="BJ53" s="34"/>
      <c r="BK53" s="34"/>
      <c r="BL53" s="34"/>
      <c r="BM53" s="39"/>
      <c r="BN53" s="34"/>
      <c r="BO53" s="4"/>
    </row>
    <row r="54" spans="1:67" ht="131.25" customHeight="1">
      <c r="A54" s="1525"/>
      <c r="B54" s="1530"/>
      <c r="C54" s="886"/>
      <c r="D54" s="1544"/>
      <c r="E54" s="1185"/>
      <c r="F54" s="886"/>
      <c r="G54" s="1253" t="s">
        <v>258</v>
      </c>
      <c r="H54" s="579" t="s">
        <v>259</v>
      </c>
      <c r="I54" s="560" t="s">
        <v>1030</v>
      </c>
      <c r="J54" s="562"/>
      <c r="K54" s="565"/>
      <c r="L54" s="565"/>
      <c r="M54" s="565">
        <v>1</v>
      </c>
      <c r="N54" s="565"/>
      <c r="O54" s="565"/>
      <c r="P54" s="565">
        <v>1</v>
      </c>
      <c r="Q54" s="565"/>
      <c r="R54" s="565"/>
      <c r="S54" s="565">
        <v>1</v>
      </c>
      <c r="T54" s="565"/>
      <c r="U54" s="564">
        <v>1</v>
      </c>
      <c r="V54" s="565">
        <f t="shared" si="21"/>
        <v>4</v>
      </c>
      <c r="W54" s="1012">
        <v>1</v>
      </c>
      <c r="X54" s="564" t="s">
        <v>236</v>
      </c>
      <c r="Y54" s="565" t="s">
        <v>236</v>
      </c>
      <c r="Z54" s="564" t="s">
        <v>1036</v>
      </c>
      <c r="AA54" s="909" t="s">
        <v>963</v>
      </c>
      <c r="AB54" s="17">
        <f t="shared" si="22"/>
        <v>0</v>
      </c>
      <c r="AC54" s="18">
        <f t="shared" si="23"/>
        <v>0</v>
      </c>
      <c r="AD54" s="18">
        <f t="shared" si="13"/>
        <v>0</v>
      </c>
      <c r="AE54" s="18">
        <f t="shared" si="14"/>
        <v>1</v>
      </c>
      <c r="AF54" s="18">
        <f t="shared" si="15"/>
        <v>0</v>
      </c>
      <c r="AG54" s="18">
        <f t="shared" si="16"/>
        <v>0</v>
      </c>
      <c r="AH54" s="18">
        <f t="shared" si="17"/>
        <v>0</v>
      </c>
      <c r="AI54" s="18">
        <f t="shared" si="18"/>
        <v>0</v>
      </c>
      <c r="AJ54" s="18">
        <f t="shared" si="24"/>
        <v>0</v>
      </c>
      <c r="AK54" s="18">
        <f t="shared" si="25"/>
        <v>0</v>
      </c>
      <c r="AL54" s="18">
        <f t="shared" si="26"/>
        <v>0</v>
      </c>
      <c r="AM54" s="18">
        <f t="shared" si="27"/>
        <v>0</v>
      </c>
      <c r="AN54" s="17">
        <f t="shared" si="19"/>
        <v>1</v>
      </c>
      <c r="AO54" s="16">
        <f t="shared" si="20"/>
        <v>0.25</v>
      </c>
      <c r="AP54" s="16">
        <v>1</v>
      </c>
      <c r="AQ54" s="36"/>
      <c r="AR54" s="37" t="s">
        <v>1037</v>
      </c>
      <c r="AS54" s="35"/>
      <c r="AT54" s="34" t="s">
        <v>1038</v>
      </c>
      <c r="AU54" s="38"/>
      <c r="AV54" s="34" t="s">
        <v>1038</v>
      </c>
      <c r="AW54" s="39">
        <v>1</v>
      </c>
      <c r="AX54" s="38" t="s">
        <v>1039</v>
      </c>
      <c r="AY54" s="35"/>
      <c r="AZ54" s="34"/>
      <c r="BA54" s="39"/>
      <c r="BB54" s="39"/>
      <c r="BC54" s="34"/>
      <c r="BD54" s="34"/>
      <c r="BE54" s="34"/>
      <c r="BF54" s="34"/>
      <c r="BG54" s="34"/>
      <c r="BH54" s="34"/>
      <c r="BI54" s="34"/>
      <c r="BJ54" s="34"/>
      <c r="BK54" s="34"/>
      <c r="BL54" s="34"/>
      <c r="BM54" s="39"/>
      <c r="BN54" s="34"/>
      <c r="BO54" s="4"/>
    </row>
    <row r="55" spans="1:67" ht="55.5" customHeight="1">
      <c r="A55" s="1527"/>
      <c r="B55" s="1530"/>
      <c r="C55" s="886"/>
      <c r="D55" s="1544"/>
      <c r="E55" s="1185"/>
      <c r="F55" s="886"/>
      <c r="G55" s="1253" t="s">
        <v>260</v>
      </c>
      <c r="H55" s="560" t="s">
        <v>261</v>
      </c>
      <c r="I55" s="582" t="s">
        <v>1040</v>
      </c>
      <c r="J55" s="562">
        <v>1</v>
      </c>
      <c r="K55" s="562">
        <v>1</v>
      </c>
      <c r="L55" s="562">
        <v>1</v>
      </c>
      <c r="M55" s="562">
        <v>1</v>
      </c>
      <c r="N55" s="562">
        <v>1</v>
      </c>
      <c r="O55" s="562">
        <v>1</v>
      </c>
      <c r="P55" s="562">
        <v>1</v>
      </c>
      <c r="Q55" s="562">
        <v>1</v>
      </c>
      <c r="R55" s="562">
        <v>1</v>
      </c>
      <c r="S55" s="562">
        <v>1</v>
      </c>
      <c r="T55" s="562">
        <v>1</v>
      </c>
      <c r="U55" s="562">
        <v>1</v>
      </c>
      <c r="V55" s="562">
        <f t="shared" si="21"/>
        <v>12</v>
      </c>
      <c r="W55" s="558">
        <v>1</v>
      </c>
      <c r="X55" s="564" t="s">
        <v>225</v>
      </c>
      <c r="Y55" s="565" t="s">
        <v>225</v>
      </c>
      <c r="Z55" s="564" t="s">
        <v>1036</v>
      </c>
      <c r="AA55" s="910" t="s">
        <v>1031</v>
      </c>
      <c r="AB55" s="17">
        <v>1</v>
      </c>
      <c r="AC55" s="18">
        <f t="shared" si="23"/>
        <v>1</v>
      </c>
      <c r="AD55" s="18">
        <f t="shared" si="13"/>
        <v>1</v>
      </c>
      <c r="AE55" s="18">
        <f t="shared" si="14"/>
        <v>1</v>
      </c>
      <c r="AF55" s="18">
        <f t="shared" si="15"/>
        <v>0</v>
      </c>
      <c r="AG55" s="18">
        <f t="shared" si="16"/>
        <v>0</v>
      </c>
      <c r="AH55" s="18">
        <f t="shared" si="17"/>
        <v>0</v>
      </c>
      <c r="AI55" s="18">
        <f t="shared" si="18"/>
        <v>0</v>
      </c>
      <c r="AJ55" s="18">
        <f t="shared" si="24"/>
        <v>0</v>
      </c>
      <c r="AK55" s="18">
        <f t="shared" si="25"/>
        <v>0</v>
      </c>
      <c r="AL55" s="18">
        <f t="shared" si="26"/>
        <v>0</v>
      </c>
      <c r="AM55" s="18">
        <f t="shared" si="27"/>
        <v>0</v>
      </c>
      <c r="AN55" s="17">
        <f t="shared" si="19"/>
        <v>4</v>
      </c>
      <c r="AO55" s="16">
        <f t="shared" si="20"/>
        <v>0.33333333333333331</v>
      </c>
      <c r="AP55" s="16">
        <v>1</v>
      </c>
      <c r="AQ55" s="995">
        <v>1</v>
      </c>
      <c r="AR55" s="984" t="s">
        <v>1041</v>
      </c>
      <c r="AS55" s="995">
        <v>1</v>
      </c>
      <c r="AT55" s="34" t="s">
        <v>1042</v>
      </c>
      <c r="AU55" s="995">
        <v>1</v>
      </c>
      <c r="AV55" s="38" t="s">
        <v>1043</v>
      </c>
      <c r="AW55" s="39">
        <v>1</v>
      </c>
      <c r="AX55" s="34" t="s">
        <v>1044</v>
      </c>
      <c r="AY55" s="35"/>
      <c r="AZ55" s="34"/>
      <c r="BA55" s="39"/>
      <c r="BB55" s="39"/>
      <c r="BC55" s="34"/>
      <c r="BD55" s="34"/>
      <c r="BE55" s="34"/>
      <c r="BF55" s="34"/>
      <c r="BG55" s="34"/>
      <c r="BH55" s="34"/>
      <c r="BI55" s="34"/>
      <c r="BJ55" s="34"/>
      <c r="BK55" s="34"/>
      <c r="BL55" s="34"/>
      <c r="BM55" s="39"/>
      <c r="BN55" s="34"/>
      <c r="BO55" s="4"/>
    </row>
    <row r="56" spans="1:67" ht="53.25" customHeight="1">
      <c r="A56" s="1525"/>
      <c r="B56" s="1530"/>
      <c r="C56" s="886"/>
      <c r="D56" s="1544"/>
      <c r="E56" s="1185"/>
      <c r="F56" s="886"/>
      <c r="G56" s="1253" t="s">
        <v>262</v>
      </c>
      <c r="H56" s="560" t="s">
        <v>263</v>
      </c>
      <c r="I56" s="560" t="s">
        <v>1045</v>
      </c>
      <c r="J56" s="562"/>
      <c r="K56" s="562"/>
      <c r="L56" s="562"/>
      <c r="M56" s="562"/>
      <c r="N56" s="562"/>
      <c r="O56" s="562">
        <v>1</v>
      </c>
      <c r="P56" s="562"/>
      <c r="Q56" s="562"/>
      <c r="R56" s="562"/>
      <c r="S56" s="562"/>
      <c r="T56" s="562"/>
      <c r="U56" s="562">
        <v>1</v>
      </c>
      <c r="V56" s="562">
        <f t="shared" si="21"/>
        <v>2</v>
      </c>
      <c r="W56" s="558">
        <v>1</v>
      </c>
      <c r="X56" s="564" t="s">
        <v>225</v>
      </c>
      <c r="Y56" s="565" t="s">
        <v>225</v>
      </c>
      <c r="Z56" s="564" t="s">
        <v>1036</v>
      </c>
      <c r="AA56" s="910" t="s">
        <v>1031</v>
      </c>
      <c r="AB56" s="17">
        <f t="shared" si="22"/>
        <v>0</v>
      </c>
      <c r="AC56" s="18">
        <f t="shared" si="23"/>
        <v>0</v>
      </c>
      <c r="AD56" s="18">
        <f t="shared" si="13"/>
        <v>0</v>
      </c>
      <c r="AE56" s="18">
        <f t="shared" si="14"/>
        <v>0</v>
      </c>
      <c r="AF56" s="18">
        <f t="shared" si="15"/>
        <v>0</v>
      </c>
      <c r="AG56" s="18">
        <f t="shared" si="16"/>
        <v>0</v>
      </c>
      <c r="AH56" s="18">
        <f t="shared" si="17"/>
        <v>0</v>
      </c>
      <c r="AI56" s="18">
        <f t="shared" si="18"/>
        <v>0</v>
      </c>
      <c r="AJ56" s="18">
        <f t="shared" si="24"/>
        <v>0</v>
      </c>
      <c r="AK56" s="18">
        <f t="shared" si="25"/>
        <v>0</v>
      </c>
      <c r="AL56" s="18">
        <f t="shared" si="26"/>
        <v>0</v>
      </c>
      <c r="AM56" s="18">
        <f t="shared" si="27"/>
        <v>0</v>
      </c>
      <c r="AN56" s="17">
        <f t="shared" si="19"/>
        <v>0</v>
      </c>
      <c r="AO56" s="16">
        <f t="shared" si="20"/>
        <v>0</v>
      </c>
      <c r="AP56" s="16">
        <v>1</v>
      </c>
      <c r="AQ56" s="36"/>
      <c r="AR56" s="37" t="s">
        <v>1046</v>
      </c>
      <c r="AS56" s="35"/>
      <c r="AT56" s="34" t="s">
        <v>1047</v>
      </c>
      <c r="AU56" s="38"/>
      <c r="AV56" s="38" t="s">
        <v>1048</v>
      </c>
      <c r="AW56" s="39"/>
      <c r="AX56" s="34" t="s">
        <v>1049</v>
      </c>
      <c r="AY56" s="35"/>
      <c r="AZ56" s="34"/>
      <c r="BA56" s="39"/>
      <c r="BB56" s="39"/>
      <c r="BC56" s="34"/>
      <c r="BD56" s="34"/>
      <c r="BE56" s="34"/>
      <c r="BF56" s="34"/>
      <c r="BG56" s="34"/>
      <c r="BH56" s="34"/>
      <c r="BI56" s="34"/>
      <c r="BJ56" s="34"/>
      <c r="BK56" s="34"/>
      <c r="BL56" s="34"/>
      <c r="BM56" s="39"/>
      <c r="BN56" s="34"/>
      <c r="BO56" s="4"/>
    </row>
    <row r="57" spans="1:67" ht="186.75" customHeight="1">
      <c r="A57" s="1525"/>
      <c r="B57" s="1530"/>
      <c r="C57" s="886"/>
      <c r="D57" s="1544"/>
      <c r="E57" s="1185"/>
      <c r="F57" s="886"/>
      <c r="G57" s="605" t="s">
        <v>264</v>
      </c>
      <c r="H57" s="583" t="s">
        <v>265</v>
      </c>
      <c r="I57" s="583" t="s">
        <v>1030</v>
      </c>
      <c r="J57" s="562"/>
      <c r="K57" s="562"/>
      <c r="L57" s="562">
        <v>1</v>
      </c>
      <c r="M57" s="562"/>
      <c r="N57" s="562"/>
      <c r="O57" s="562">
        <v>1</v>
      </c>
      <c r="P57" s="562"/>
      <c r="Q57" s="562"/>
      <c r="R57" s="562">
        <v>1</v>
      </c>
      <c r="S57" s="562"/>
      <c r="T57" s="562"/>
      <c r="U57" s="562">
        <v>1</v>
      </c>
      <c r="V57" s="562">
        <f t="shared" si="21"/>
        <v>4</v>
      </c>
      <c r="W57" s="559">
        <v>1</v>
      </c>
      <c r="X57" s="564" t="s">
        <v>225</v>
      </c>
      <c r="Y57" s="565" t="s">
        <v>225</v>
      </c>
      <c r="Z57" s="564" t="s">
        <v>1036</v>
      </c>
      <c r="AA57" s="910" t="s">
        <v>1031</v>
      </c>
      <c r="AB57" s="17">
        <f t="shared" si="22"/>
        <v>0</v>
      </c>
      <c r="AC57" s="18">
        <f t="shared" si="23"/>
        <v>0</v>
      </c>
      <c r="AD57" s="18">
        <f t="shared" si="13"/>
        <v>1</v>
      </c>
      <c r="AE57" s="18">
        <f t="shared" si="14"/>
        <v>0</v>
      </c>
      <c r="AF57" s="18">
        <f t="shared" si="15"/>
        <v>0</v>
      </c>
      <c r="AG57" s="18">
        <f t="shared" si="16"/>
        <v>0</v>
      </c>
      <c r="AH57" s="18">
        <f t="shared" si="17"/>
        <v>0</v>
      </c>
      <c r="AI57" s="18">
        <f t="shared" si="18"/>
        <v>0</v>
      </c>
      <c r="AJ57" s="18">
        <f t="shared" si="24"/>
        <v>0</v>
      </c>
      <c r="AK57" s="18">
        <f t="shared" si="25"/>
        <v>0</v>
      </c>
      <c r="AL57" s="18">
        <f t="shared" si="26"/>
        <v>0</v>
      </c>
      <c r="AM57" s="18">
        <f t="shared" si="27"/>
        <v>0</v>
      </c>
      <c r="AN57" s="17">
        <f t="shared" si="19"/>
        <v>1</v>
      </c>
      <c r="AO57" s="16">
        <f t="shared" si="20"/>
        <v>0.25</v>
      </c>
      <c r="AP57" s="16">
        <v>1</v>
      </c>
      <c r="AQ57" s="36"/>
      <c r="AR57" s="1157" t="s">
        <v>1050</v>
      </c>
      <c r="AS57" s="35"/>
      <c r="AT57" s="1156" t="s">
        <v>1051</v>
      </c>
      <c r="AU57" s="995">
        <v>1</v>
      </c>
      <c r="AV57" s="38" t="s">
        <v>1052</v>
      </c>
      <c r="AW57" s="39"/>
      <c r="AX57" s="34" t="s">
        <v>1053</v>
      </c>
      <c r="AY57" s="35"/>
      <c r="AZ57" s="34"/>
      <c r="BA57" s="39"/>
      <c r="BB57" s="39"/>
      <c r="BC57" s="34"/>
      <c r="BD57" s="34"/>
      <c r="BE57" s="34"/>
      <c r="BF57" s="34"/>
      <c r="BG57" s="34"/>
      <c r="BH57" s="34"/>
      <c r="BI57" s="34"/>
      <c r="BJ57" s="34"/>
      <c r="BK57" s="34"/>
      <c r="BL57" s="34"/>
      <c r="BM57" s="39"/>
      <c r="BN57" s="34"/>
      <c r="BO57" s="4"/>
    </row>
    <row r="58" spans="1:67" ht="63" customHeight="1">
      <c r="A58" s="1525"/>
      <c r="B58" s="1530"/>
      <c r="C58" s="886"/>
      <c r="D58" s="1544"/>
      <c r="E58" s="1185"/>
      <c r="F58" s="886"/>
      <c r="G58" s="605" t="s">
        <v>266</v>
      </c>
      <c r="H58" s="583" t="s">
        <v>267</v>
      </c>
      <c r="I58" s="583" t="s">
        <v>1030</v>
      </c>
      <c r="J58" s="562"/>
      <c r="K58" s="562"/>
      <c r="L58" s="562">
        <v>1</v>
      </c>
      <c r="M58" s="562"/>
      <c r="N58" s="562"/>
      <c r="O58" s="562">
        <v>1</v>
      </c>
      <c r="P58" s="562"/>
      <c r="Q58" s="562"/>
      <c r="R58" s="562">
        <v>1</v>
      </c>
      <c r="S58" s="562"/>
      <c r="T58" s="562"/>
      <c r="U58" s="562">
        <v>1</v>
      </c>
      <c r="V58" s="562">
        <f t="shared" si="21"/>
        <v>4</v>
      </c>
      <c r="W58" s="558">
        <v>1</v>
      </c>
      <c r="X58" s="564" t="s">
        <v>173</v>
      </c>
      <c r="Y58" s="565" t="s">
        <v>173</v>
      </c>
      <c r="Z58" s="564" t="s">
        <v>730</v>
      </c>
      <c r="AA58" s="910" t="s">
        <v>1031</v>
      </c>
      <c r="AB58" s="17">
        <f t="shared" si="22"/>
        <v>0</v>
      </c>
      <c r="AC58" s="18">
        <f t="shared" si="23"/>
        <v>0</v>
      </c>
      <c r="AD58" s="18">
        <f t="shared" si="13"/>
        <v>1</v>
      </c>
      <c r="AE58" s="18">
        <f t="shared" si="14"/>
        <v>0</v>
      </c>
      <c r="AF58" s="18">
        <f t="shared" si="15"/>
        <v>0</v>
      </c>
      <c r="AG58" s="18">
        <f t="shared" si="16"/>
        <v>0</v>
      </c>
      <c r="AH58" s="18">
        <f t="shared" si="17"/>
        <v>0</v>
      </c>
      <c r="AI58" s="18">
        <f t="shared" si="18"/>
        <v>0</v>
      </c>
      <c r="AJ58" s="18">
        <f t="shared" si="24"/>
        <v>0</v>
      </c>
      <c r="AK58" s="18">
        <f t="shared" si="25"/>
        <v>0</v>
      </c>
      <c r="AL58" s="18">
        <f t="shared" si="26"/>
        <v>0</v>
      </c>
      <c r="AM58" s="18">
        <f t="shared" si="27"/>
        <v>0</v>
      </c>
      <c r="AN58" s="17">
        <f t="shared" si="19"/>
        <v>1</v>
      </c>
      <c r="AO58" s="16">
        <f t="shared" si="20"/>
        <v>0.25</v>
      </c>
      <c r="AP58" s="16">
        <v>1</v>
      </c>
      <c r="AQ58" s="36"/>
      <c r="AR58" s="984" t="s">
        <v>1054</v>
      </c>
      <c r="AS58" s="39"/>
      <c r="AT58" s="38" t="s">
        <v>1055</v>
      </c>
      <c r="AU58" s="995">
        <v>1</v>
      </c>
      <c r="AV58" s="38" t="s">
        <v>1056</v>
      </c>
      <c r="AW58" s="39"/>
      <c r="AX58" s="34"/>
      <c r="AY58" s="35"/>
      <c r="AZ58" s="34"/>
      <c r="BA58" s="39"/>
      <c r="BB58" s="39"/>
      <c r="BC58" s="34"/>
      <c r="BD58" s="34"/>
      <c r="BE58" s="34"/>
      <c r="BF58" s="34"/>
      <c r="BG58" s="34"/>
      <c r="BH58" s="34"/>
      <c r="BI58" s="34"/>
      <c r="BJ58" s="34"/>
      <c r="BK58" s="34"/>
      <c r="BL58" s="34"/>
      <c r="BM58" s="39"/>
      <c r="BN58" s="34"/>
      <c r="BO58" s="4"/>
    </row>
    <row r="59" spans="1:67" ht="34.15" customHeight="1">
      <c r="A59" s="1525"/>
      <c r="B59" s="1530"/>
      <c r="C59" s="886"/>
      <c r="D59" s="1544"/>
      <c r="E59" s="1185"/>
      <c r="F59" s="886"/>
      <c r="G59" s="563" t="s">
        <v>268</v>
      </c>
      <c r="H59" s="560" t="s">
        <v>269</v>
      </c>
      <c r="I59" s="560" t="s">
        <v>1030</v>
      </c>
      <c r="J59" s="562"/>
      <c r="K59" s="567"/>
      <c r="L59" s="567">
        <v>1</v>
      </c>
      <c r="M59" s="567"/>
      <c r="N59" s="567"/>
      <c r="O59" s="567">
        <v>1</v>
      </c>
      <c r="P59" s="567"/>
      <c r="Q59" s="567"/>
      <c r="R59" s="567">
        <v>1</v>
      </c>
      <c r="S59" s="567"/>
      <c r="T59" s="567"/>
      <c r="U59" s="567">
        <v>1</v>
      </c>
      <c r="V59" s="562">
        <f t="shared" si="21"/>
        <v>4</v>
      </c>
      <c r="W59" s="558">
        <v>1</v>
      </c>
      <c r="X59" s="572" t="s">
        <v>225</v>
      </c>
      <c r="Y59" s="565" t="s">
        <v>225</v>
      </c>
      <c r="Z59" s="564" t="s">
        <v>1036</v>
      </c>
      <c r="AA59" s="910" t="s">
        <v>1031</v>
      </c>
      <c r="AB59" s="17">
        <f t="shared" si="22"/>
        <v>0</v>
      </c>
      <c r="AC59" s="18">
        <f t="shared" si="23"/>
        <v>0</v>
      </c>
      <c r="AD59" s="18">
        <f t="shared" si="13"/>
        <v>1</v>
      </c>
      <c r="AE59" s="18">
        <f t="shared" si="14"/>
        <v>0</v>
      </c>
      <c r="AF59" s="18">
        <f t="shared" si="15"/>
        <v>0</v>
      </c>
      <c r="AG59" s="18">
        <f t="shared" si="16"/>
        <v>0</v>
      </c>
      <c r="AH59" s="18">
        <f t="shared" si="17"/>
        <v>0</v>
      </c>
      <c r="AI59" s="18">
        <f t="shared" si="18"/>
        <v>0</v>
      </c>
      <c r="AJ59" s="18">
        <f t="shared" si="24"/>
        <v>0</v>
      </c>
      <c r="AK59" s="18">
        <f t="shared" si="25"/>
        <v>0</v>
      </c>
      <c r="AL59" s="18">
        <f t="shared" si="26"/>
        <v>0</v>
      </c>
      <c r="AM59" s="18">
        <f t="shared" si="27"/>
        <v>0</v>
      </c>
      <c r="AN59" s="17">
        <f t="shared" si="19"/>
        <v>1</v>
      </c>
      <c r="AO59" s="16">
        <f t="shared" si="20"/>
        <v>0.25</v>
      </c>
      <c r="AP59" s="16">
        <v>1</v>
      </c>
      <c r="AQ59" s="36"/>
      <c r="AR59" s="984" t="s">
        <v>1054</v>
      </c>
      <c r="AS59" s="39"/>
      <c r="AT59" s="38" t="s">
        <v>1055</v>
      </c>
      <c r="AU59" s="995">
        <v>1</v>
      </c>
      <c r="AV59" s="38" t="s">
        <v>1056</v>
      </c>
      <c r="AW59" s="39"/>
      <c r="AX59" s="34" t="s">
        <v>1057</v>
      </c>
      <c r="AY59" s="35"/>
      <c r="AZ59" s="34"/>
      <c r="BA59" s="39"/>
      <c r="BB59" s="39"/>
      <c r="BC59" s="34"/>
      <c r="BD59" s="34"/>
      <c r="BE59" s="34"/>
      <c r="BF59" s="34"/>
      <c r="BG59" s="34"/>
      <c r="BH59" s="34"/>
      <c r="BI59" s="34"/>
      <c r="BJ59" s="34"/>
      <c r="BK59" s="34"/>
      <c r="BL59" s="34"/>
      <c r="BM59" s="39"/>
      <c r="BN59" s="34"/>
      <c r="BO59" s="4"/>
    </row>
    <row r="60" spans="1:67" ht="165.75" customHeight="1">
      <c r="A60" s="1525"/>
      <c r="B60" s="1530"/>
      <c r="C60" s="886"/>
      <c r="D60" s="1544"/>
      <c r="E60" s="1185"/>
      <c r="F60" s="886"/>
      <c r="G60" s="581" t="s">
        <v>270</v>
      </c>
      <c r="H60" s="582" t="s">
        <v>271</v>
      </c>
      <c r="I60" s="582" t="s">
        <v>1030</v>
      </c>
      <c r="J60" s="562"/>
      <c r="K60" s="565"/>
      <c r="L60" s="565"/>
      <c r="M60" s="565">
        <v>1</v>
      </c>
      <c r="N60" s="565"/>
      <c r="O60" s="565"/>
      <c r="P60" s="565">
        <v>1</v>
      </c>
      <c r="Q60" s="565"/>
      <c r="R60" s="565"/>
      <c r="S60" s="565">
        <v>1</v>
      </c>
      <c r="T60" s="565"/>
      <c r="U60" s="565">
        <v>1</v>
      </c>
      <c r="V60" s="562">
        <f t="shared" si="21"/>
        <v>4</v>
      </c>
      <c r="W60" s="559">
        <v>1</v>
      </c>
      <c r="X60" s="564" t="s">
        <v>236</v>
      </c>
      <c r="Y60" s="565" t="s">
        <v>236</v>
      </c>
      <c r="Z60" s="564" t="s">
        <v>838</v>
      </c>
      <c r="AA60" s="909" t="s">
        <v>1058</v>
      </c>
      <c r="AB60" s="17">
        <f t="shared" si="22"/>
        <v>0</v>
      </c>
      <c r="AC60" s="18">
        <f t="shared" si="23"/>
        <v>0</v>
      </c>
      <c r="AD60" s="18">
        <f t="shared" si="13"/>
        <v>0</v>
      </c>
      <c r="AE60" s="18">
        <f t="shared" si="14"/>
        <v>1</v>
      </c>
      <c r="AF60" s="18">
        <f t="shared" si="15"/>
        <v>0</v>
      </c>
      <c r="AG60" s="18">
        <f t="shared" si="16"/>
        <v>0</v>
      </c>
      <c r="AH60" s="18">
        <f t="shared" si="17"/>
        <v>0</v>
      </c>
      <c r="AI60" s="18">
        <f t="shared" si="18"/>
        <v>0</v>
      </c>
      <c r="AJ60" s="18">
        <f t="shared" si="24"/>
        <v>0</v>
      </c>
      <c r="AK60" s="18">
        <f t="shared" si="25"/>
        <v>0</v>
      </c>
      <c r="AL60" s="18">
        <f t="shared" si="26"/>
        <v>0</v>
      </c>
      <c r="AM60" s="18">
        <f t="shared" si="27"/>
        <v>0</v>
      </c>
      <c r="AN60" s="17">
        <f t="shared" si="19"/>
        <v>1</v>
      </c>
      <c r="AO60" s="16">
        <f t="shared" si="20"/>
        <v>0.25</v>
      </c>
      <c r="AP60" s="16">
        <v>1</v>
      </c>
      <c r="AQ60" s="36"/>
      <c r="AR60" s="984" t="s">
        <v>1059</v>
      </c>
      <c r="AS60" s="35"/>
      <c r="AT60" s="34" t="s">
        <v>1038</v>
      </c>
      <c r="AU60" s="38"/>
      <c r="AV60" s="34" t="s">
        <v>1060</v>
      </c>
      <c r="AW60" s="39">
        <v>1</v>
      </c>
      <c r="AX60" s="38" t="s">
        <v>1061</v>
      </c>
      <c r="AY60" s="35"/>
      <c r="AZ60" s="34"/>
      <c r="BA60" s="39"/>
      <c r="BB60" s="39"/>
      <c r="BC60" s="34"/>
      <c r="BD60" s="34"/>
      <c r="BE60" s="34"/>
      <c r="BF60" s="34"/>
      <c r="BG60" s="34"/>
      <c r="BH60" s="34"/>
      <c r="BI60" s="34"/>
      <c r="BJ60" s="34"/>
      <c r="BK60" s="34"/>
      <c r="BL60" s="34"/>
      <c r="BM60" s="39"/>
      <c r="BN60" s="34"/>
      <c r="BO60" s="4"/>
    </row>
    <row r="61" spans="1:67" ht="157.5" customHeight="1">
      <c r="A61" s="1525"/>
      <c r="B61" s="1530"/>
      <c r="C61" s="886"/>
      <c r="D61" s="1544"/>
      <c r="E61" s="1185"/>
      <c r="F61" s="886"/>
      <c r="G61" s="581" t="s">
        <v>272</v>
      </c>
      <c r="H61" s="587" t="s">
        <v>273</v>
      </c>
      <c r="I61" s="587" t="s">
        <v>1030</v>
      </c>
      <c r="J61" s="562"/>
      <c r="K61" s="565"/>
      <c r="L61" s="565"/>
      <c r="M61" s="565">
        <v>1</v>
      </c>
      <c r="N61" s="565"/>
      <c r="O61" s="565"/>
      <c r="P61" s="565">
        <v>1</v>
      </c>
      <c r="Q61" s="565"/>
      <c r="R61" s="565"/>
      <c r="S61" s="565">
        <v>1</v>
      </c>
      <c r="T61" s="565"/>
      <c r="U61" s="565">
        <v>1</v>
      </c>
      <c r="V61" s="562">
        <f t="shared" si="21"/>
        <v>4</v>
      </c>
      <c r="W61" s="558">
        <v>1</v>
      </c>
      <c r="X61" s="564" t="s">
        <v>236</v>
      </c>
      <c r="Y61" s="565" t="s">
        <v>236</v>
      </c>
      <c r="Z61" s="564" t="s">
        <v>838</v>
      </c>
      <c r="AA61" s="909" t="s">
        <v>963</v>
      </c>
      <c r="AB61" s="17">
        <f t="shared" si="22"/>
        <v>0</v>
      </c>
      <c r="AC61" s="18">
        <f t="shared" si="23"/>
        <v>0</v>
      </c>
      <c r="AD61" s="18">
        <f t="shared" si="13"/>
        <v>0</v>
      </c>
      <c r="AE61" s="18">
        <f t="shared" si="14"/>
        <v>1</v>
      </c>
      <c r="AF61" s="18">
        <f t="shared" si="15"/>
        <v>0</v>
      </c>
      <c r="AG61" s="18">
        <f t="shared" si="16"/>
        <v>0</v>
      </c>
      <c r="AH61" s="18">
        <f t="shared" si="17"/>
        <v>0</v>
      </c>
      <c r="AI61" s="18">
        <f t="shared" si="18"/>
        <v>0</v>
      </c>
      <c r="AJ61" s="18">
        <f t="shared" si="24"/>
        <v>0</v>
      </c>
      <c r="AK61" s="18">
        <f t="shared" si="25"/>
        <v>0</v>
      </c>
      <c r="AL61" s="18">
        <f t="shared" si="26"/>
        <v>0</v>
      </c>
      <c r="AM61" s="18">
        <f t="shared" si="27"/>
        <v>0</v>
      </c>
      <c r="AN61" s="17">
        <f t="shared" si="19"/>
        <v>1</v>
      </c>
      <c r="AO61" s="16">
        <f t="shared" si="20"/>
        <v>0.25</v>
      </c>
      <c r="AP61" s="16">
        <v>1</v>
      </c>
      <c r="AQ61" s="36"/>
      <c r="AR61" s="984" t="s">
        <v>1062</v>
      </c>
      <c r="AS61" s="35"/>
      <c r="AT61" s="34" t="s">
        <v>1038</v>
      </c>
      <c r="AU61" s="38"/>
      <c r="AV61" s="34" t="s">
        <v>1060</v>
      </c>
      <c r="AW61" s="39">
        <v>1</v>
      </c>
      <c r="AX61" s="38" t="s">
        <v>1063</v>
      </c>
      <c r="AY61" s="35"/>
      <c r="AZ61" s="34"/>
      <c r="BA61" s="39"/>
      <c r="BB61" s="39"/>
      <c r="BC61" s="34"/>
      <c r="BD61" s="34"/>
      <c r="BE61" s="34"/>
      <c r="BF61" s="34"/>
      <c r="BG61" s="34"/>
      <c r="BH61" s="34"/>
      <c r="BI61" s="34"/>
      <c r="BJ61" s="34"/>
      <c r="BK61" s="34"/>
      <c r="BL61" s="34"/>
      <c r="BM61" s="39"/>
      <c r="BN61" s="34"/>
      <c r="BO61" s="4"/>
    </row>
    <row r="62" spans="1:67" ht="62.25" customHeight="1">
      <c r="A62" s="1525"/>
      <c r="B62" s="1530"/>
      <c r="C62" s="886"/>
      <c r="D62" s="1544"/>
      <c r="E62" s="1185"/>
      <c r="F62" s="886"/>
      <c r="G62" s="1254" t="s">
        <v>274</v>
      </c>
      <c r="H62" s="588" t="s">
        <v>275</v>
      </c>
      <c r="I62" s="583" t="s">
        <v>1064</v>
      </c>
      <c r="J62" s="562"/>
      <c r="K62" s="571"/>
      <c r="L62" s="571"/>
      <c r="M62" s="571"/>
      <c r="N62" s="571"/>
      <c r="O62" s="571">
        <v>1</v>
      </c>
      <c r="P62" s="571"/>
      <c r="Q62" s="571"/>
      <c r="R62" s="571"/>
      <c r="S62" s="571"/>
      <c r="T62" s="571"/>
      <c r="U62" s="571">
        <v>1</v>
      </c>
      <c r="V62" s="562">
        <f t="shared" si="21"/>
        <v>2</v>
      </c>
      <c r="W62" s="558">
        <v>1</v>
      </c>
      <c r="X62" s="564" t="s">
        <v>225</v>
      </c>
      <c r="Y62" s="565" t="s">
        <v>225</v>
      </c>
      <c r="Z62" s="564" t="s">
        <v>1065</v>
      </c>
      <c r="AA62" s="909" t="s">
        <v>731</v>
      </c>
      <c r="AB62" s="17">
        <f t="shared" si="22"/>
        <v>0</v>
      </c>
      <c r="AC62" s="18">
        <f t="shared" si="23"/>
        <v>0</v>
      </c>
      <c r="AD62" s="18">
        <f t="shared" si="13"/>
        <v>0</v>
      </c>
      <c r="AE62" s="18">
        <f t="shared" si="14"/>
        <v>0</v>
      </c>
      <c r="AF62" s="18">
        <f t="shared" si="15"/>
        <v>0</v>
      </c>
      <c r="AG62" s="18">
        <f t="shared" si="16"/>
        <v>0</v>
      </c>
      <c r="AH62" s="18">
        <f t="shared" si="17"/>
        <v>0</v>
      </c>
      <c r="AI62" s="18">
        <f t="shared" si="18"/>
        <v>0</v>
      </c>
      <c r="AJ62" s="18">
        <f t="shared" si="24"/>
        <v>0</v>
      </c>
      <c r="AK62" s="18">
        <f t="shared" si="25"/>
        <v>0</v>
      </c>
      <c r="AL62" s="18">
        <f t="shared" si="26"/>
        <v>0</v>
      </c>
      <c r="AM62" s="18">
        <f t="shared" si="27"/>
        <v>0</v>
      </c>
      <c r="AN62" s="17">
        <f t="shared" si="19"/>
        <v>0</v>
      </c>
      <c r="AO62" s="16">
        <f t="shared" si="20"/>
        <v>0</v>
      </c>
      <c r="AP62" s="16">
        <v>1</v>
      </c>
      <c r="AQ62" s="61"/>
      <c r="AR62" s="62" t="s">
        <v>1066</v>
      </c>
      <c r="AS62" s="63"/>
      <c r="AT62" s="59" t="s">
        <v>1067</v>
      </c>
      <c r="AU62" s="64"/>
      <c r="AV62" s="64" t="s">
        <v>1068</v>
      </c>
      <c r="AW62" s="65"/>
      <c r="AX62" s="59" t="s">
        <v>1069</v>
      </c>
      <c r="AY62" s="63"/>
      <c r="AZ62" s="59"/>
      <c r="BA62" s="65"/>
      <c r="BB62" s="65"/>
      <c r="BC62" s="59"/>
      <c r="BD62" s="59"/>
      <c r="BE62" s="59"/>
      <c r="BF62" s="59"/>
      <c r="BG62" s="59"/>
      <c r="BH62" s="59"/>
      <c r="BI62" s="59"/>
      <c r="BJ62" s="59"/>
      <c r="BK62" s="59"/>
      <c r="BL62" s="59"/>
      <c r="BM62" s="65"/>
      <c r="BN62" s="59"/>
      <c r="BO62" s="4"/>
    </row>
    <row r="63" spans="1:67" ht="125.25" customHeight="1">
      <c r="A63" s="1525"/>
      <c r="B63" s="1530"/>
      <c r="C63" s="886"/>
      <c r="D63" s="1544"/>
      <c r="E63" s="1185"/>
      <c r="F63" s="886"/>
      <c r="G63" s="563" t="s">
        <v>276</v>
      </c>
      <c r="H63" s="560" t="s">
        <v>277</v>
      </c>
      <c r="I63" s="905" t="s">
        <v>1030</v>
      </c>
      <c r="J63" s="562"/>
      <c r="K63" s="565"/>
      <c r="L63" s="565"/>
      <c r="M63" s="565">
        <v>1</v>
      </c>
      <c r="N63" s="565"/>
      <c r="O63" s="565"/>
      <c r="P63" s="565">
        <v>1</v>
      </c>
      <c r="Q63" s="565"/>
      <c r="R63" s="565"/>
      <c r="S63" s="565">
        <v>1</v>
      </c>
      <c r="T63" s="565"/>
      <c r="U63" s="571">
        <v>1</v>
      </c>
      <c r="V63" s="567">
        <f t="shared" si="21"/>
        <v>4</v>
      </c>
      <c r="W63" s="883">
        <v>1</v>
      </c>
      <c r="X63" s="565" t="s">
        <v>236</v>
      </c>
      <c r="Y63" s="562" t="s">
        <v>236</v>
      </c>
      <c r="Z63" s="564" t="s">
        <v>838</v>
      </c>
      <c r="AA63" s="909" t="s">
        <v>1058</v>
      </c>
      <c r="AB63" s="17">
        <f t="shared" si="22"/>
        <v>0</v>
      </c>
      <c r="AC63" s="18">
        <f t="shared" si="23"/>
        <v>0</v>
      </c>
      <c r="AD63" s="18">
        <f t="shared" si="13"/>
        <v>0</v>
      </c>
      <c r="AE63" s="18">
        <f t="shared" si="14"/>
        <v>1</v>
      </c>
      <c r="AF63" s="18">
        <f t="shared" si="15"/>
        <v>0</v>
      </c>
      <c r="AG63" s="18">
        <f t="shared" si="16"/>
        <v>0</v>
      </c>
      <c r="AH63" s="18">
        <f t="shared" si="17"/>
        <v>0</v>
      </c>
      <c r="AI63" s="18">
        <f t="shared" si="18"/>
        <v>0</v>
      </c>
      <c r="AJ63" s="18">
        <f t="shared" si="24"/>
        <v>0</v>
      </c>
      <c r="AK63" s="18">
        <f t="shared" si="25"/>
        <v>0</v>
      </c>
      <c r="AL63" s="18">
        <f t="shared" si="26"/>
        <v>0</v>
      </c>
      <c r="AM63" s="18">
        <f t="shared" si="27"/>
        <v>0</v>
      </c>
      <c r="AN63" s="17">
        <f t="shared" si="19"/>
        <v>1</v>
      </c>
      <c r="AO63" s="16">
        <f t="shared" si="20"/>
        <v>0.25</v>
      </c>
      <c r="AP63" s="16">
        <v>1</v>
      </c>
      <c r="AQ63" s="36"/>
      <c r="AR63" s="984" t="s">
        <v>1070</v>
      </c>
      <c r="AS63" s="35"/>
      <c r="AT63" s="38" t="s">
        <v>1071</v>
      </c>
      <c r="AU63" s="38"/>
      <c r="AV63" s="38" t="s">
        <v>1071</v>
      </c>
      <c r="AW63" s="39">
        <v>1</v>
      </c>
      <c r="AX63" s="38" t="s">
        <v>1039</v>
      </c>
      <c r="AY63" s="35"/>
      <c r="AZ63" s="34"/>
      <c r="BA63" s="39"/>
      <c r="BB63" s="39"/>
      <c r="BC63" s="34"/>
      <c r="BD63" s="34"/>
      <c r="BE63" s="34"/>
      <c r="BF63" s="34"/>
      <c r="BG63" s="34"/>
      <c r="BH63" s="34"/>
      <c r="BI63" s="34"/>
      <c r="BJ63" s="34"/>
      <c r="BK63" s="34"/>
      <c r="BL63" s="34"/>
      <c r="BM63" s="39"/>
      <c r="BN63" s="34"/>
      <c r="BO63" s="4"/>
    </row>
    <row r="64" spans="1:67" ht="93.75" customHeight="1">
      <c r="A64" s="1525"/>
      <c r="B64" s="1530"/>
      <c r="C64" s="886"/>
      <c r="D64" s="1544"/>
      <c r="E64" s="1185"/>
      <c r="F64" s="886"/>
      <c r="G64" s="605" t="s">
        <v>278</v>
      </c>
      <c r="H64" s="577" t="s">
        <v>279</v>
      </c>
      <c r="I64" s="577" t="s">
        <v>1072</v>
      </c>
      <c r="J64" s="562"/>
      <c r="K64" s="571"/>
      <c r="L64" s="571">
        <v>1</v>
      </c>
      <c r="M64" s="571"/>
      <c r="N64" s="571"/>
      <c r="O64" s="571">
        <v>1</v>
      </c>
      <c r="P64" s="571"/>
      <c r="Q64" s="571"/>
      <c r="R64" s="571">
        <v>1</v>
      </c>
      <c r="S64" s="571"/>
      <c r="T64" s="570"/>
      <c r="U64" s="570">
        <v>1</v>
      </c>
      <c r="V64" s="565">
        <f>SUM(J64:U64)</f>
        <v>4</v>
      </c>
      <c r="W64" s="1012">
        <v>1</v>
      </c>
      <c r="X64" s="605" t="s">
        <v>173</v>
      </c>
      <c r="Y64" s="571" t="s">
        <v>173</v>
      </c>
      <c r="Z64" s="570" t="s">
        <v>730</v>
      </c>
      <c r="AA64" s="910" t="s">
        <v>1031</v>
      </c>
      <c r="AB64" s="17"/>
      <c r="AC64" s="18"/>
      <c r="AD64" s="18"/>
      <c r="AE64" s="18"/>
      <c r="AF64" s="18"/>
      <c r="AG64" s="18"/>
      <c r="AH64" s="18"/>
      <c r="AI64" s="18"/>
      <c r="AJ64" s="18"/>
      <c r="AK64" s="18"/>
      <c r="AL64" s="18"/>
      <c r="AM64" s="18"/>
      <c r="AN64" s="17"/>
      <c r="AO64" s="16">
        <f t="shared" si="20"/>
        <v>0</v>
      </c>
      <c r="AP64" s="16">
        <v>1</v>
      </c>
      <c r="AQ64" s="36"/>
      <c r="AR64" s="37"/>
      <c r="AS64" s="35"/>
      <c r="AT64" s="34"/>
      <c r="AU64" s="995">
        <v>1</v>
      </c>
      <c r="AV64" s="38" t="s">
        <v>1073</v>
      </c>
      <c r="AW64" s="39"/>
      <c r="AX64" s="34"/>
      <c r="AY64" s="35"/>
      <c r="AZ64" s="34"/>
      <c r="BA64" s="39"/>
      <c r="BB64" s="39"/>
      <c r="BC64" s="34"/>
      <c r="BD64" s="34"/>
      <c r="BE64" s="34"/>
      <c r="BF64" s="34"/>
      <c r="BG64" s="34"/>
      <c r="BH64" s="34"/>
      <c r="BI64" s="34"/>
      <c r="BJ64" s="34"/>
      <c r="BK64" s="34"/>
      <c r="BL64" s="34"/>
      <c r="BM64" s="39"/>
      <c r="BN64" s="34"/>
      <c r="BO64" s="4"/>
    </row>
    <row r="65" spans="1:67" ht="34.15" customHeight="1">
      <c r="A65" s="1525"/>
      <c r="B65" s="1530"/>
      <c r="C65" s="886"/>
      <c r="D65" s="1545"/>
      <c r="E65" s="1185"/>
      <c r="F65" s="886"/>
      <c r="G65" s="563" t="s">
        <v>280</v>
      </c>
      <c r="H65" s="574" t="s">
        <v>281</v>
      </c>
      <c r="I65" s="574" t="s">
        <v>1074</v>
      </c>
      <c r="J65" s="562"/>
      <c r="K65" s="565"/>
      <c r="L65" s="565">
        <v>1</v>
      </c>
      <c r="M65" s="565"/>
      <c r="N65" s="565"/>
      <c r="O65" s="565">
        <v>1</v>
      </c>
      <c r="P65" s="565"/>
      <c r="Q65" s="565"/>
      <c r="R65" s="565">
        <v>1</v>
      </c>
      <c r="S65" s="564"/>
      <c r="T65" s="565"/>
      <c r="U65" s="565">
        <v>1</v>
      </c>
      <c r="V65" s="562">
        <f>SUM(J65:U65)</f>
        <v>4</v>
      </c>
      <c r="W65" s="976">
        <v>1</v>
      </c>
      <c r="X65" s="565" t="s">
        <v>225</v>
      </c>
      <c r="Y65" s="565" t="s">
        <v>225</v>
      </c>
      <c r="Z65" s="564" t="s">
        <v>993</v>
      </c>
      <c r="AA65" s="910" t="s">
        <v>1031</v>
      </c>
      <c r="AB65" s="17">
        <f t="shared" ref="AB65:AB66" si="28">AQ65</f>
        <v>0</v>
      </c>
      <c r="AC65" s="18">
        <f t="shared" ref="AC65:AC66" si="29">AS65</f>
        <v>0</v>
      </c>
      <c r="AD65" s="18">
        <f t="shared" ref="AD65:AD66" si="30">AU65</f>
        <v>1</v>
      </c>
      <c r="AE65" s="18">
        <f t="shared" ref="AE65:AE66" si="31">AW65</f>
        <v>0</v>
      </c>
      <c r="AF65" s="18">
        <f t="shared" ref="AF65:AF66" si="32">AY65</f>
        <v>0</v>
      </c>
      <c r="AG65" s="18">
        <f t="shared" ref="AG65:AG66" si="33">BA65</f>
        <v>0</v>
      </c>
      <c r="AH65" s="18">
        <f t="shared" ref="AH65:AH66" si="34">BC65</f>
        <v>0</v>
      </c>
      <c r="AI65" s="18">
        <f t="shared" ref="AI65:AI66" si="35">BE65</f>
        <v>0</v>
      </c>
      <c r="AJ65" s="18">
        <f t="shared" ref="AJ65:AJ66" si="36">BG65</f>
        <v>0</v>
      </c>
      <c r="AK65" s="18">
        <f t="shared" ref="AK65:AK66" si="37">BI65</f>
        <v>0</v>
      </c>
      <c r="AL65" s="18">
        <f t="shared" ref="AL65:AL66" si="38">BK65</f>
        <v>0</v>
      </c>
      <c r="AM65" s="18">
        <f t="shared" ref="AM65:AM66" si="39">BM65</f>
        <v>0</v>
      </c>
      <c r="AN65" s="17">
        <f t="shared" ref="AN65:AN66" si="40">SUM(AB65:AM65)</f>
        <v>1</v>
      </c>
      <c r="AO65" s="16">
        <f t="shared" si="20"/>
        <v>0.25</v>
      </c>
      <c r="AP65" s="16">
        <v>1</v>
      </c>
      <c r="AQ65" s="36"/>
      <c r="AR65" s="984" t="s">
        <v>1075</v>
      </c>
      <c r="AS65" s="35"/>
      <c r="AT65" s="1156" t="s">
        <v>1076</v>
      </c>
      <c r="AU65" s="995">
        <v>1</v>
      </c>
      <c r="AV65" s="38" t="s">
        <v>1077</v>
      </c>
      <c r="AW65" s="39"/>
      <c r="AX65" s="34" t="s">
        <v>1078</v>
      </c>
      <c r="AY65" s="35"/>
      <c r="AZ65" s="34"/>
      <c r="BA65" s="39"/>
      <c r="BB65" s="39"/>
      <c r="BC65" s="34"/>
      <c r="BD65" s="34"/>
      <c r="BE65" s="34"/>
      <c r="BF65" s="34"/>
      <c r="BG65" s="34"/>
      <c r="BH65" s="34"/>
      <c r="BI65" s="34"/>
      <c r="BJ65" s="34"/>
      <c r="BK65" s="34"/>
      <c r="BL65" s="34"/>
      <c r="BM65" s="39"/>
      <c r="BN65" s="34"/>
      <c r="BO65" s="4"/>
    </row>
    <row r="66" spans="1:67" ht="75.75" customHeight="1">
      <c r="A66" s="1525"/>
      <c r="B66" s="1530"/>
      <c r="C66" s="886"/>
      <c r="D66" s="886"/>
      <c r="E66" s="1185"/>
      <c r="F66" s="1532" t="s">
        <v>1079</v>
      </c>
      <c r="G66" s="563" t="s">
        <v>282</v>
      </c>
      <c r="H66" s="583" t="s">
        <v>283</v>
      </c>
      <c r="I66" s="583" t="s">
        <v>1080</v>
      </c>
      <c r="J66" s="562"/>
      <c r="K66" s="565"/>
      <c r="L66" s="565"/>
      <c r="M66" s="565"/>
      <c r="N66" s="565"/>
      <c r="O66" s="565">
        <v>1</v>
      </c>
      <c r="P66" s="565"/>
      <c r="Q66" s="565"/>
      <c r="R66" s="565"/>
      <c r="S66" s="565"/>
      <c r="T66" s="562"/>
      <c r="U66" s="562">
        <v>1</v>
      </c>
      <c r="V66" s="562">
        <f t="shared" si="21"/>
        <v>2</v>
      </c>
      <c r="W66" s="559">
        <v>1</v>
      </c>
      <c r="X66" s="565" t="s">
        <v>225</v>
      </c>
      <c r="Y66" s="565" t="s">
        <v>225</v>
      </c>
      <c r="Z66" s="564" t="s">
        <v>979</v>
      </c>
      <c r="AA66" s="910" t="s">
        <v>731</v>
      </c>
      <c r="AB66" s="17">
        <f t="shared" si="28"/>
        <v>0</v>
      </c>
      <c r="AC66" s="18">
        <f t="shared" si="29"/>
        <v>0</v>
      </c>
      <c r="AD66" s="18">
        <f t="shared" si="30"/>
        <v>0</v>
      </c>
      <c r="AE66" s="18">
        <f t="shared" si="31"/>
        <v>0</v>
      </c>
      <c r="AF66" s="18">
        <f t="shared" si="32"/>
        <v>0</v>
      </c>
      <c r="AG66" s="18">
        <f t="shared" si="33"/>
        <v>0</v>
      </c>
      <c r="AH66" s="18">
        <f t="shared" si="34"/>
        <v>0</v>
      </c>
      <c r="AI66" s="18">
        <f t="shared" si="35"/>
        <v>0</v>
      </c>
      <c r="AJ66" s="18">
        <f t="shared" si="36"/>
        <v>0</v>
      </c>
      <c r="AK66" s="18">
        <f t="shared" si="37"/>
        <v>0</v>
      </c>
      <c r="AL66" s="18">
        <f t="shared" si="38"/>
        <v>0</v>
      </c>
      <c r="AM66" s="18">
        <f t="shared" si="39"/>
        <v>0</v>
      </c>
      <c r="AN66" s="17">
        <f t="shared" si="40"/>
        <v>0</v>
      </c>
      <c r="AO66" s="16">
        <f t="shared" si="20"/>
        <v>0</v>
      </c>
      <c r="AP66" s="16">
        <v>1</v>
      </c>
      <c r="AQ66" s="36"/>
      <c r="AR66" s="984" t="s">
        <v>1081</v>
      </c>
      <c r="AS66" s="39"/>
      <c r="AT66" s="38" t="s">
        <v>1082</v>
      </c>
      <c r="AU66" s="38"/>
      <c r="AV66" s="38" t="s">
        <v>1083</v>
      </c>
      <c r="AW66" s="39"/>
      <c r="AX66" s="34" t="s">
        <v>1084</v>
      </c>
      <c r="AY66" s="35"/>
      <c r="AZ66" s="34"/>
      <c r="BA66" s="39"/>
      <c r="BB66" s="39"/>
      <c r="BC66" s="34"/>
      <c r="BD66" s="34"/>
      <c r="BE66" s="34"/>
      <c r="BF66" s="34"/>
      <c r="BG66" s="34"/>
      <c r="BH66" s="34"/>
      <c r="BI66" s="34"/>
      <c r="BJ66" s="34"/>
      <c r="BK66" s="34"/>
      <c r="BL66" s="34"/>
      <c r="BM66" s="39"/>
      <c r="BN66" s="34"/>
      <c r="BO66" s="4"/>
    </row>
    <row r="67" spans="1:67" ht="45" customHeight="1">
      <c r="A67" s="1525"/>
      <c r="B67" s="1530"/>
      <c r="C67" s="886"/>
      <c r="D67" s="886"/>
      <c r="E67" s="1185"/>
      <c r="F67" s="1532"/>
      <c r="G67" s="1458" t="s">
        <v>284</v>
      </c>
      <c r="H67" s="598" t="s">
        <v>285</v>
      </c>
      <c r="I67" s="574" t="s">
        <v>1085</v>
      </c>
      <c r="J67" s="581"/>
      <c r="K67" s="596"/>
      <c r="L67" s="596"/>
      <c r="M67" s="596"/>
      <c r="N67" s="596"/>
      <c r="O67" s="596"/>
      <c r="P67" s="596"/>
      <c r="Q67" s="596"/>
      <c r="R67" s="596"/>
      <c r="S67" s="596"/>
      <c r="T67" s="596"/>
      <c r="U67" s="596">
        <v>1</v>
      </c>
      <c r="V67" s="562">
        <f t="shared" si="21"/>
        <v>1</v>
      </c>
      <c r="W67" s="558">
        <v>1</v>
      </c>
      <c r="X67" s="562" t="s">
        <v>157</v>
      </c>
      <c r="Y67" s="600" t="s">
        <v>157</v>
      </c>
      <c r="Z67" s="907" t="s">
        <v>707</v>
      </c>
      <c r="AA67" s="910" t="s">
        <v>731</v>
      </c>
      <c r="AB67" s="17">
        <f t="shared" ref="AB67:AB89" si="41">AQ67</f>
        <v>0</v>
      </c>
      <c r="AC67" s="18">
        <f t="shared" ref="AC67:AC89" si="42">AS67</f>
        <v>0</v>
      </c>
      <c r="AD67" s="18">
        <f t="shared" ref="AD67:AD89" si="43">AU67</f>
        <v>0</v>
      </c>
      <c r="AE67" s="18">
        <f t="shared" ref="AE67:AE89" si="44">AW67</f>
        <v>0</v>
      </c>
      <c r="AF67" s="18">
        <f t="shared" ref="AF67:AF89" si="45">AY67</f>
        <v>0</v>
      </c>
      <c r="AG67" s="18">
        <f t="shared" ref="AG67:AG89" si="46">BA67</f>
        <v>0</v>
      </c>
      <c r="AH67" s="18">
        <f t="shared" ref="AH67:AH89" si="47">BC67</f>
        <v>0</v>
      </c>
      <c r="AI67" s="18">
        <f t="shared" ref="AI67:AI89" si="48">BE67</f>
        <v>0</v>
      </c>
      <c r="AJ67" s="18">
        <f t="shared" ref="AJ67:AJ89" si="49">BG67</f>
        <v>0</v>
      </c>
      <c r="AK67" s="18">
        <f t="shared" ref="AK67:AK89" si="50">BI67</f>
        <v>0</v>
      </c>
      <c r="AL67" s="18">
        <f t="shared" ref="AL67:AL89" si="51">BK67</f>
        <v>0</v>
      </c>
      <c r="AM67" s="18">
        <f t="shared" ref="AM67:AM89" si="52">BM67</f>
        <v>0</v>
      </c>
      <c r="AN67" s="17">
        <f t="shared" ref="AN67:AN89" si="53">SUM(AB67:AM67)</f>
        <v>0</v>
      </c>
      <c r="AO67" s="16">
        <f t="shared" si="20"/>
        <v>0</v>
      </c>
      <c r="AP67" s="16">
        <v>1</v>
      </c>
      <c r="AQ67" s="536"/>
      <c r="AR67" s="1265" t="s">
        <v>1086</v>
      </c>
      <c r="AS67" s="1168"/>
      <c r="AT67" s="1168" t="s">
        <v>1087</v>
      </c>
      <c r="AU67" s="1168"/>
      <c r="AV67" s="1168" t="s">
        <v>1088</v>
      </c>
      <c r="AW67" s="538"/>
      <c r="AX67" s="834" t="s">
        <v>1086</v>
      </c>
      <c r="AY67" s="537"/>
      <c r="AZ67" s="537"/>
      <c r="BA67" s="537"/>
      <c r="BB67" s="537"/>
      <c r="BC67" s="537"/>
      <c r="BD67" s="537"/>
      <c r="BE67" s="537"/>
      <c r="BF67" s="537"/>
      <c r="BG67" s="537"/>
      <c r="BH67" s="537"/>
      <c r="BI67" s="537"/>
      <c r="BJ67" s="537"/>
      <c r="BK67" s="537"/>
      <c r="BL67" s="537"/>
      <c r="BM67" s="537"/>
      <c r="BN67" s="537"/>
      <c r="BO67" s="4"/>
    </row>
    <row r="68" spans="1:67" ht="84">
      <c r="A68" s="1525"/>
      <c r="B68" s="1530"/>
      <c r="C68" s="886"/>
      <c r="D68" s="886"/>
      <c r="E68" s="1185"/>
      <c r="F68" s="1532"/>
      <c r="G68" s="616" t="s">
        <v>286</v>
      </c>
      <c r="H68" s="590" t="s">
        <v>287</v>
      </c>
      <c r="I68" s="591" t="s">
        <v>1089</v>
      </c>
      <c r="J68" s="562"/>
      <c r="K68" s="592"/>
      <c r="L68" s="592">
        <v>4</v>
      </c>
      <c r="M68" s="592"/>
      <c r="N68" s="592"/>
      <c r="O68" s="592"/>
      <c r="P68" s="592"/>
      <c r="Q68" s="592"/>
      <c r="R68" s="592">
        <v>1</v>
      </c>
      <c r="S68" s="592">
        <v>1</v>
      </c>
      <c r="T68" s="592"/>
      <c r="U68" s="592">
        <v>1</v>
      </c>
      <c r="V68" s="562">
        <f t="shared" si="21"/>
        <v>7</v>
      </c>
      <c r="W68" s="559">
        <v>1</v>
      </c>
      <c r="X68" s="565" t="s">
        <v>157</v>
      </c>
      <c r="Y68" s="564" t="s">
        <v>157</v>
      </c>
      <c r="Z68" s="621" t="s">
        <v>714</v>
      </c>
      <c r="AA68" s="910" t="s">
        <v>708</v>
      </c>
      <c r="AB68" s="17">
        <f t="shared" si="41"/>
        <v>0</v>
      </c>
      <c r="AC68" s="18">
        <f t="shared" si="42"/>
        <v>0</v>
      </c>
      <c r="AD68" s="18">
        <f t="shared" si="43"/>
        <v>4</v>
      </c>
      <c r="AE68" s="18">
        <f t="shared" si="44"/>
        <v>0</v>
      </c>
      <c r="AF68" s="18">
        <f t="shared" si="45"/>
        <v>0</v>
      </c>
      <c r="AG68" s="18">
        <f t="shared" si="46"/>
        <v>0</v>
      </c>
      <c r="AH68" s="18">
        <f t="shared" si="47"/>
        <v>0</v>
      </c>
      <c r="AI68" s="18">
        <f t="shared" si="48"/>
        <v>0</v>
      </c>
      <c r="AJ68" s="18">
        <f t="shared" si="49"/>
        <v>0</v>
      </c>
      <c r="AK68" s="18">
        <f t="shared" si="50"/>
        <v>0</v>
      </c>
      <c r="AL68" s="18">
        <f t="shared" si="51"/>
        <v>0</v>
      </c>
      <c r="AM68" s="18">
        <f t="shared" si="52"/>
        <v>0</v>
      </c>
      <c r="AN68" s="17">
        <f t="shared" si="53"/>
        <v>4</v>
      </c>
      <c r="AO68" s="16">
        <f t="shared" si="20"/>
        <v>0.5714285714285714</v>
      </c>
      <c r="AP68" s="16">
        <v>1</v>
      </c>
      <c r="AQ68" s="540"/>
      <c r="AR68" s="540" t="s">
        <v>1090</v>
      </c>
      <c r="AS68" s="541"/>
      <c r="AT68" s="819" t="s">
        <v>1091</v>
      </c>
      <c r="AU68" s="1062">
        <v>4</v>
      </c>
      <c r="AV68" s="819" t="s">
        <v>1092</v>
      </c>
      <c r="AW68" s="542"/>
      <c r="AX68" s="1404" t="s">
        <v>1093</v>
      </c>
      <c r="AY68" s="541"/>
      <c r="AZ68" s="541"/>
      <c r="BA68" s="541"/>
      <c r="BB68" s="541"/>
      <c r="BC68" s="541"/>
      <c r="BD68" s="541"/>
      <c r="BE68" s="541"/>
      <c r="BF68" s="541"/>
      <c r="BG68" s="541"/>
      <c r="BH68" s="541"/>
      <c r="BI68" s="541"/>
      <c r="BJ68" s="541"/>
      <c r="BK68" s="541"/>
      <c r="BL68" s="541"/>
      <c r="BM68" s="541"/>
      <c r="BN68" s="541"/>
      <c r="BO68" s="4"/>
    </row>
    <row r="69" spans="1:67" ht="57" customHeight="1">
      <c r="A69" s="1525"/>
      <c r="B69" s="1530"/>
      <c r="C69" s="886"/>
      <c r="D69" s="886"/>
      <c r="E69" s="1185"/>
      <c r="F69" s="1532"/>
      <c r="G69" s="616" t="s">
        <v>288</v>
      </c>
      <c r="H69" s="590" t="s">
        <v>289</v>
      </c>
      <c r="I69" s="591" t="s">
        <v>1094</v>
      </c>
      <c r="J69" s="562"/>
      <c r="K69" s="581"/>
      <c r="L69" s="581"/>
      <c r="M69" s="581"/>
      <c r="N69" s="581"/>
      <c r="O69" s="581"/>
      <c r="P69" s="581"/>
      <c r="Q69" s="581"/>
      <c r="R69" s="581"/>
      <c r="S69" s="581"/>
      <c r="T69" s="581"/>
      <c r="U69" s="581">
        <v>1</v>
      </c>
      <c r="V69" s="562">
        <f t="shared" si="21"/>
        <v>1</v>
      </c>
      <c r="W69" s="558">
        <v>1</v>
      </c>
      <c r="X69" s="565" t="s">
        <v>157</v>
      </c>
      <c r="Y69" s="564" t="s">
        <v>157</v>
      </c>
      <c r="Z69" s="621" t="s">
        <v>714</v>
      </c>
      <c r="AA69" s="910" t="s">
        <v>708</v>
      </c>
      <c r="AB69" s="17">
        <f t="shared" si="41"/>
        <v>0</v>
      </c>
      <c r="AC69" s="18">
        <f t="shared" si="42"/>
        <v>0</v>
      </c>
      <c r="AD69" s="18">
        <f t="shared" si="43"/>
        <v>0</v>
      </c>
      <c r="AE69" s="18">
        <f t="shared" si="44"/>
        <v>0</v>
      </c>
      <c r="AF69" s="18">
        <f t="shared" si="45"/>
        <v>0</v>
      </c>
      <c r="AG69" s="18">
        <f t="shared" si="46"/>
        <v>0</v>
      </c>
      <c r="AH69" s="18">
        <f t="shared" si="47"/>
        <v>0</v>
      </c>
      <c r="AI69" s="18">
        <f t="shared" si="48"/>
        <v>0</v>
      </c>
      <c r="AJ69" s="18">
        <f t="shared" si="49"/>
        <v>0</v>
      </c>
      <c r="AK69" s="18">
        <f t="shared" si="50"/>
        <v>0</v>
      </c>
      <c r="AL69" s="18">
        <f t="shared" si="51"/>
        <v>0</v>
      </c>
      <c r="AM69" s="18">
        <f t="shared" si="52"/>
        <v>0</v>
      </c>
      <c r="AN69" s="17">
        <f t="shared" si="53"/>
        <v>0</v>
      </c>
      <c r="AO69" s="16">
        <f t="shared" ref="AO69:AO103" si="54">AN69/V69</f>
        <v>0</v>
      </c>
      <c r="AP69" s="16">
        <v>1</v>
      </c>
      <c r="AQ69" s="540"/>
      <c r="AR69" s="540" t="s">
        <v>1095</v>
      </c>
      <c r="AS69" s="541"/>
      <c r="AT69" s="541" t="s">
        <v>1096</v>
      </c>
      <c r="AU69" s="541"/>
      <c r="AV69" s="541" t="s">
        <v>1097</v>
      </c>
      <c r="AW69" s="542"/>
      <c r="AX69" s="543" t="s">
        <v>1098</v>
      </c>
      <c r="AY69" s="541"/>
      <c r="AZ69" s="541"/>
      <c r="BA69" s="541"/>
      <c r="BB69" s="541"/>
      <c r="BC69" s="541"/>
      <c r="BD69" s="541"/>
      <c r="BE69" s="541"/>
      <c r="BF69" s="541"/>
      <c r="BG69" s="541"/>
      <c r="BH69" s="541"/>
      <c r="BI69" s="541"/>
      <c r="BJ69" s="541"/>
      <c r="BK69" s="541"/>
      <c r="BL69" s="541"/>
      <c r="BM69" s="541"/>
      <c r="BN69" s="541"/>
      <c r="BO69" s="4"/>
    </row>
    <row r="70" spans="1:67" ht="57" customHeight="1">
      <c r="A70" s="1525"/>
      <c r="B70" s="1530"/>
      <c r="C70" s="886"/>
      <c r="D70" s="886"/>
      <c r="E70" s="1185"/>
      <c r="F70" s="1532"/>
      <c r="G70" s="581" t="s">
        <v>290</v>
      </c>
      <c r="H70" s="590" t="s">
        <v>291</v>
      </c>
      <c r="I70" s="591" t="s">
        <v>1094</v>
      </c>
      <c r="J70" s="562"/>
      <c r="K70" s="593"/>
      <c r="L70" s="593"/>
      <c r="M70" s="593"/>
      <c r="N70" s="593"/>
      <c r="O70" s="593"/>
      <c r="P70" s="1419">
        <v>4</v>
      </c>
      <c r="Q70" s="593"/>
      <c r="R70" s="593"/>
      <c r="S70" s="1419">
        <v>2</v>
      </c>
      <c r="T70" s="1419">
        <v>1</v>
      </c>
      <c r="U70" s="593">
        <v>1</v>
      </c>
      <c r="V70" s="562">
        <f t="shared" si="21"/>
        <v>8</v>
      </c>
      <c r="W70" s="558">
        <v>1</v>
      </c>
      <c r="X70" s="565" t="s">
        <v>157</v>
      </c>
      <c r="Y70" s="564" t="s">
        <v>157</v>
      </c>
      <c r="Z70" s="621" t="s">
        <v>714</v>
      </c>
      <c r="AA70" s="910" t="s">
        <v>708</v>
      </c>
      <c r="AB70" s="17">
        <f t="shared" si="41"/>
        <v>0</v>
      </c>
      <c r="AC70" s="18">
        <f t="shared" si="42"/>
        <v>0</v>
      </c>
      <c r="AD70" s="18">
        <f t="shared" si="43"/>
        <v>0</v>
      </c>
      <c r="AE70" s="18">
        <f t="shared" si="44"/>
        <v>0</v>
      </c>
      <c r="AF70" s="18">
        <f t="shared" si="45"/>
        <v>0</v>
      </c>
      <c r="AG70" s="18">
        <f t="shared" si="46"/>
        <v>0</v>
      </c>
      <c r="AH70" s="18">
        <f t="shared" si="47"/>
        <v>0</v>
      </c>
      <c r="AI70" s="18">
        <f t="shared" si="48"/>
        <v>0</v>
      </c>
      <c r="AJ70" s="18">
        <f t="shared" si="49"/>
        <v>0</v>
      </c>
      <c r="AK70" s="18">
        <f t="shared" si="50"/>
        <v>0</v>
      </c>
      <c r="AL70" s="18">
        <f t="shared" si="51"/>
        <v>0</v>
      </c>
      <c r="AM70" s="18">
        <f t="shared" si="52"/>
        <v>0</v>
      </c>
      <c r="AN70" s="17">
        <f t="shared" si="53"/>
        <v>0</v>
      </c>
      <c r="AO70" s="16">
        <f t="shared" si="54"/>
        <v>0</v>
      </c>
      <c r="AP70" s="16">
        <v>1</v>
      </c>
      <c r="AQ70" s="540"/>
      <c r="AR70" s="540" t="s">
        <v>1099</v>
      </c>
      <c r="AS70" s="541"/>
      <c r="AT70" s="541" t="s">
        <v>1100</v>
      </c>
      <c r="AU70" s="541"/>
      <c r="AV70" s="541" t="s">
        <v>1101</v>
      </c>
      <c r="AW70" s="542"/>
      <c r="AX70" s="1408" t="s">
        <v>1102</v>
      </c>
      <c r="AY70" s="541"/>
      <c r="AZ70" s="541"/>
      <c r="BA70" s="541"/>
      <c r="BB70" s="541"/>
      <c r="BC70" s="541"/>
      <c r="BD70" s="541"/>
      <c r="BE70" s="541"/>
      <c r="BF70" s="541"/>
      <c r="BG70" s="541"/>
      <c r="BH70" s="541"/>
      <c r="BI70" s="541"/>
      <c r="BJ70" s="541"/>
      <c r="BK70" s="541"/>
      <c r="BL70" s="541"/>
      <c r="BM70" s="541"/>
      <c r="BN70" s="541"/>
      <c r="BO70" s="4"/>
    </row>
    <row r="71" spans="1:67" ht="57" customHeight="1">
      <c r="A71" s="1525"/>
      <c r="B71" s="1530"/>
      <c r="C71" s="886"/>
      <c r="D71" s="886"/>
      <c r="E71" s="1185"/>
      <c r="F71" s="1532"/>
      <c r="G71" s="615" t="s">
        <v>292</v>
      </c>
      <c r="H71" s="590" t="s">
        <v>293</v>
      </c>
      <c r="I71" s="1449" t="s">
        <v>1103</v>
      </c>
      <c r="J71" s="562"/>
      <c r="K71" s="593"/>
      <c r="L71" s="593">
        <v>1</v>
      </c>
      <c r="M71" s="593"/>
      <c r="N71" s="593">
        <v>10</v>
      </c>
      <c r="O71" s="1419">
        <v>3</v>
      </c>
      <c r="P71" s="593"/>
      <c r="Q71" s="593">
        <v>1</v>
      </c>
      <c r="R71" s="593"/>
      <c r="S71" s="1419">
        <v>6</v>
      </c>
      <c r="T71" s="593"/>
      <c r="U71" s="1419">
        <v>7</v>
      </c>
      <c r="V71" s="562">
        <f t="shared" ref="V71:V97" si="55">SUM(J71:U71)</f>
        <v>28</v>
      </c>
      <c r="W71" s="559">
        <v>1</v>
      </c>
      <c r="X71" s="565" t="s">
        <v>157</v>
      </c>
      <c r="Y71" s="564" t="s">
        <v>157</v>
      </c>
      <c r="Z71" s="621" t="s">
        <v>714</v>
      </c>
      <c r="AA71" s="910" t="s">
        <v>708</v>
      </c>
      <c r="AB71" s="17">
        <f t="shared" si="41"/>
        <v>0</v>
      </c>
      <c r="AC71" s="18">
        <f t="shared" si="42"/>
        <v>0</v>
      </c>
      <c r="AD71" s="18">
        <f t="shared" si="43"/>
        <v>2</v>
      </c>
      <c r="AE71" s="18">
        <f t="shared" si="44"/>
        <v>0</v>
      </c>
      <c r="AF71" s="18">
        <f t="shared" si="45"/>
        <v>0</v>
      </c>
      <c r="AG71" s="18">
        <f t="shared" si="46"/>
        <v>0</v>
      </c>
      <c r="AH71" s="18">
        <f t="shared" si="47"/>
        <v>0</v>
      </c>
      <c r="AI71" s="18">
        <f t="shared" si="48"/>
        <v>0</v>
      </c>
      <c r="AJ71" s="18">
        <f t="shared" si="49"/>
        <v>0</v>
      </c>
      <c r="AK71" s="18">
        <f t="shared" si="50"/>
        <v>0</v>
      </c>
      <c r="AL71" s="18">
        <f t="shared" si="51"/>
        <v>0</v>
      </c>
      <c r="AM71" s="18">
        <f t="shared" si="52"/>
        <v>0</v>
      </c>
      <c r="AN71" s="17">
        <f t="shared" si="53"/>
        <v>2</v>
      </c>
      <c r="AO71" s="16">
        <f t="shared" si="54"/>
        <v>7.1428571428571425E-2</v>
      </c>
      <c r="AP71" s="16">
        <v>1</v>
      </c>
      <c r="AQ71" s="540"/>
      <c r="AR71" s="540" t="s">
        <v>1104</v>
      </c>
      <c r="AS71" s="541"/>
      <c r="AT71" s="541" t="s">
        <v>1105</v>
      </c>
      <c r="AU71" s="1062">
        <v>2</v>
      </c>
      <c r="AV71" s="819" t="s">
        <v>1106</v>
      </c>
      <c r="AW71" s="542"/>
      <c r="AX71" s="836" t="s">
        <v>1107</v>
      </c>
      <c r="AY71" s="541"/>
      <c r="AZ71" s="541"/>
      <c r="BA71" s="541"/>
      <c r="BB71" s="541"/>
      <c r="BC71" s="541"/>
      <c r="BD71" s="541"/>
      <c r="BE71" s="541"/>
      <c r="BF71" s="541"/>
      <c r="BG71" s="541"/>
      <c r="BH71" s="541"/>
      <c r="BI71" s="541"/>
      <c r="BJ71" s="541"/>
      <c r="BK71" s="541"/>
      <c r="BL71" s="541"/>
      <c r="BM71" s="541"/>
      <c r="BN71" s="541"/>
      <c r="BO71" s="4"/>
    </row>
    <row r="72" spans="1:67" ht="45.6" customHeight="1">
      <c r="A72" s="1525"/>
      <c r="B72" s="1530"/>
      <c r="C72" s="886"/>
      <c r="D72" s="886"/>
      <c r="E72" s="1185"/>
      <c r="F72" s="1532"/>
      <c r="G72" s="616" t="s">
        <v>294</v>
      </c>
      <c r="H72" s="590" t="s">
        <v>295</v>
      </c>
      <c r="I72" s="591" t="s">
        <v>1108</v>
      </c>
      <c r="J72" s="562"/>
      <c r="K72" s="593"/>
      <c r="L72" s="593"/>
      <c r="M72" s="593"/>
      <c r="N72" s="593"/>
      <c r="O72" s="593"/>
      <c r="P72" s="593"/>
      <c r="Q72" s="593"/>
      <c r="R72" s="593"/>
      <c r="S72" s="593"/>
      <c r="T72" s="593"/>
      <c r="U72" s="593">
        <v>1</v>
      </c>
      <c r="V72" s="562">
        <f t="shared" si="55"/>
        <v>1</v>
      </c>
      <c r="W72" s="558">
        <v>1</v>
      </c>
      <c r="X72" s="565" t="s">
        <v>157</v>
      </c>
      <c r="Y72" s="564" t="s">
        <v>157</v>
      </c>
      <c r="Z72" s="621" t="s">
        <v>793</v>
      </c>
      <c r="AA72" s="910" t="s">
        <v>757</v>
      </c>
      <c r="AB72" s="17">
        <f t="shared" si="41"/>
        <v>0</v>
      </c>
      <c r="AC72" s="18">
        <f t="shared" si="42"/>
        <v>0</v>
      </c>
      <c r="AD72" s="18">
        <f t="shared" si="43"/>
        <v>0</v>
      </c>
      <c r="AE72" s="18">
        <f t="shared" si="44"/>
        <v>0</v>
      </c>
      <c r="AF72" s="18">
        <f t="shared" si="45"/>
        <v>0</v>
      </c>
      <c r="AG72" s="18">
        <f t="shared" si="46"/>
        <v>0</v>
      </c>
      <c r="AH72" s="18">
        <f t="shared" si="47"/>
        <v>0</v>
      </c>
      <c r="AI72" s="18">
        <f t="shared" si="48"/>
        <v>0</v>
      </c>
      <c r="AJ72" s="18">
        <f t="shared" si="49"/>
        <v>0</v>
      </c>
      <c r="AK72" s="18">
        <f t="shared" si="50"/>
        <v>0</v>
      </c>
      <c r="AL72" s="18">
        <f t="shared" si="51"/>
        <v>0</v>
      </c>
      <c r="AM72" s="18">
        <f t="shared" si="52"/>
        <v>0</v>
      </c>
      <c r="AN72" s="17">
        <f t="shared" si="53"/>
        <v>0</v>
      </c>
      <c r="AO72" s="16">
        <f t="shared" si="54"/>
        <v>0</v>
      </c>
      <c r="AP72" s="16">
        <v>1</v>
      </c>
      <c r="AQ72" s="540"/>
      <c r="AR72" s="1011" t="s">
        <v>1086</v>
      </c>
      <c r="AS72" s="819"/>
      <c r="AT72" s="819" t="s">
        <v>1109</v>
      </c>
      <c r="AU72" s="541"/>
      <c r="AV72" s="541" t="s">
        <v>1088</v>
      </c>
      <c r="AW72" s="542"/>
      <c r="AX72" s="836" t="s">
        <v>1086</v>
      </c>
      <c r="AY72" s="541"/>
      <c r="AZ72" s="541"/>
      <c r="BA72" s="541"/>
      <c r="BB72" s="541"/>
      <c r="BC72" s="541"/>
      <c r="BD72" s="541"/>
      <c r="BE72" s="541"/>
      <c r="BF72" s="541"/>
      <c r="BG72" s="541"/>
      <c r="BH72" s="541"/>
      <c r="BI72" s="541"/>
      <c r="BJ72" s="541"/>
      <c r="BK72" s="541"/>
      <c r="BL72" s="541"/>
      <c r="BM72" s="541"/>
      <c r="BN72" s="541"/>
      <c r="BO72" s="4"/>
    </row>
    <row r="73" spans="1:67" ht="58.5" customHeight="1">
      <c r="A73" s="1525"/>
      <c r="B73" s="1530"/>
      <c r="C73" s="886"/>
      <c r="D73" s="886"/>
      <c r="E73" s="1185"/>
      <c r="F73" s="1532"/>
      <c r="G73" s="616" t="s">
        <v>296</v>
      </c>
      <c r="H73" s="590" t="s">
        <v>297</v>
      </c>
      <c r="I73" s="591" t="s">
        <v>1110</v>
      </c>
      <c r="J73" s="562"/>
      <c r="K73" s="593"/>
      <c r="L73" s="593"/>
      <c r="M73" s="593"/>
      <c r="N73" s="593"/>
      <c r="O73" s="593">
        <v>2</v>
      </c>
      <c r="P73" s="593"/>
      <c r="Q73" s="593"/>
      <c r="R73" s="593"/>
      <c r="S73" s="593">
        <v>1</v>
      </c>
      <c r="T73" s="593"/>
      <c r="U73" s="593"/>
      <c r="V73" s="562">
        <f t="shared" si="55"/>
        <v>3</v>
      </c>
      <c r="W73" s="558">
        <v>1</v>
      </c>
      <c r="X73" s="565" t="s">
        <v>157</v>
      </c>
      <c r="Y73" s="564" t="s">
        <v>157</v>
      </c>
      <c r="Z73" s="621" t="s">
        <v>1111</v>
      </c>
      <c r="AA73" s="910" t="s">
        <v>708</v>
      </c>
      <c r="AB73" s="17">
        <f t="shared" si="41"/>
        <v>0</v>
      </c>
      <c r="AC73" s="18">
        <f t="shared" si="42"/>
        <v>0</v>
      </c>
      <c r="AD73" s="18">
        <f t="shared" si="43"/>
        <v>0</v>
      </c>
      <c r="AE73" s="18">
        <f t="shared" si="44"/>
        <v>0</v>
      </c>
      <c r="AF73" s="18">
        <f t="shared" si="45"/>
        <v>0</v>
      </c>
      <c r="AG73" s="18">
        <f t="shared" si="46"/>
        <v>0</v>
      </c>
      <c r="AH73" s="18">
        <f t="shared" si="47"/>
        <v>0</v>
      </c>
      <c r="AI73" s="18">
        <f t="shared" si="48"/>
        <v>0</v>
      </c>
      <c r="AJ73" s="18">
        <f t="shared" si="49"/>
        <v>0</v>
      </c>
      <c r="AK73" s="18">
        <f t="shared" si="50"/>
        <v>0</v>
      </c>
      <c r="AL73" s="18">
        <f t="shared" si="51"/>
        <v>0</v>
      </c>
      <c r="AM73" s="18">
        <f t="shared" si="52"/>
        <v>0</v>
      </c>
      <c r="AN73" s="17">
        <f t="shared" si="53"/>
        <v>0</v>
      </c>
      <c r="AO73" s="16">
        <f t="shared" si="54"/>
        <v>0</v>
      </c>
      <c r="AP73" s="16">
        <v>1</v>
      </c>
      <c r="AQ73" s="540"/>
      <c r="AR73" s="1011" t="s">
        <v>1112</v>
      </c>
      <c r="AS73" s="819"/>
      <c r="AT73" s="819" t="s">
        <v>1113</v>
      </c>
      <c r="AU73" s="541"/>
      <c r="AV73" s="541" t="s">
        <v>1114</v>
      </c>
      <c r="AW73" s="542"/>
      <c r="AX73" s="1461" t="s">
        <v>1115</v>
      </c>
      <c r="AY73" s="541"/>
      <c r="AZ73" s="541"/>
      <c r="BA73" s="541"/>
      <c r="BB73" s="541"/>
      <c r="BC73" s="541"/>
      <c r="BD73" s="541"/>
      <c r="BE73" s="541"/>
      <c r="BF73" s="541"/>
      <c r="BG73" s="541"/>
      <c r="BH73" s="541"/>
      <c r="BI73" s="541"/>
      <c r="BJ73" s="541"/>
      <c r="BK73" s="541"/>
      <c r="BL73" s="541"/>
      <c r="BM73" s="541"/>
      <c r="BN73" s="541"/>
      <c r="BO73" s="4"/>
    </row>
    <row r="74" spans="1:67" ht="68.45" customHeight="1">
      <c r="A74" s="1525"/>
      <c r="B74" s="1530"/>
      <c r="C74" s="886"/>
      <c r="D74" s="886"/>
      <c r="E74" s="1185"/>
      <c r="F74" s="1532"/>
      <c r="G74" s="581" t="s">
        <v>298</v>
      </c>
      <c r="H74" s="590" t="s">
        <v>299</v>
      </c>
      <c r="I74" s="591" t="s">
        <v>1116</v>
      </c>
      <c r="J74" s="562"/>
      <c r="K74" s="593"/>
      <c r="L74" s="593"/>
      <c r="M74" s="593"/>
      <c r="N74" s="593"/>
      <c r="O74" s="593"/>
      <c r="P74" s="593"/>
      <c r="Q74" s="1419">
        <v>1</v>
      </c>
      <c r="R74" s="593"/>
      <c r="S74" s="593"/>
      <c r="T74" s="593"/>
      <c r="U74" s="1419">
        <v>3</v>
      </c>
      <c r="V74" s="562">
        <f t="shared" si="55"/>
        <v>4</v>
      </c>
      <c r="W74" s="559">
        <v>1</v>
      </c>
      <c r="X74" s="565" t="s">
        <v>157</v>
      </c>
      <c r="Y74" s="564" t="s">
        <v>157</v>
      </c>
      <c r="Z74" s="621" t="s">
        <v>1111</v>
      </c>
      <c r="AA74" s="910" t="s">
        <v>708</v>
      </c>
      <c r="AB74" s="17">
        <f t="shared" si="41"/>
        <v>0</v>
      </c>
      <c r="AC74" s="18">
        <f t="shared" si="42"/>
        <v>0</v>
      </c>
      <c r="AD74" s="18">
        <f t="shared" si="43"/>
        <v>0</v>
      </c>
      <c r="AE74" s="18">
        <f t="shared" si="44"/>
        <v>0</v>
      </c>
      <c r="AF74" s="18">
        <f t="shared" si="45"/>
        <v>0</v>
      </c>
      <c r="AG74" s="18">
        <f t="shared" si="46"/>
        <v>0</v>
      </c>
      <c r="AH74" s="18">
        <f t="shared" si="47"/>
        <v>0</v>
      </c>
      <c r="AI74" s="18">
        <f t="shared" si="48"/>
        <v>0</v>
      </c>
      <c r="AJ74" s="18">
        <f t="shared" si="49"/>
        <v>0</v>
      </c>
      <c r="AK74" s="18">
        <f t="shared" si="50"/>
        <v>0</v>
      </c>
      <c r="AL74" s="18">
        <f t="shared" si="51"/>
        <v>0</v>
      </c>
      <c r="AM74" s="18">
        <f t="shared" si="52"/>
        <v>0</v>
      </c>
      <c r="AN74" s="17">
        <f t="shared" si="53"/>
        <v>0</v>
      </c>
      <c r="AO74" s="16">
        <f t="shared" si="54"/>
        <v>0</v>
      </c>
      <c r="AP74" s="16">
        <v>1</v>
      </c>
      <c r="AQ74" s="540"/>
      <c r="AR74" s="1011" t="s">
        <v>1088</v>
      </c>
      <c r="AS74" s="819"/>
      <c r="AT74" s="819" t="s">
        <v>1117</v>
      </c>
      <c r="AU74" s="541"/>
      <c r="AV74" s="541" t="s">
        <v>1114</v>
      </c>
      <c r="AW74" s="542"/>
      <c r="AX74" s="1462" t="s">
        <v>1118</v>
      </c>
      <c r="AY74" s="541"/>
      <c r="AZ74" s="541"/>
      <c r="BA74" s="541"/>
      <c r="BB74" s="541"/>
      <c r="BC74" s="541"/>
      <c r="BD74" s="541"/>
      <c r="BE74" s="541"/>
      <c r="BF74" s="541"/>
      <c r="BG74" s="541"/>
      <c r="BH74" s="541"/>
      <c r="BI74" s="541"/>
      <c r="BJ74" s="541"/>
      <c r="BK74" s="541"/>
      <c r="BL74" s="541"/>
      <c r="BM74" s="541"/>
      <c r="BN74" s="541"/>
      <c r="BO74" s="4"/>
    </row>
    <row r="75" spans="1:67" ht="63" customHeight="1">
      <c r="A75" s="1525"/>
      <c r="B75" s="1530"/>
      <c r="C75" s="886"/>
      <c r="D75" s="886"/>
      <c r="E75" s="1185"/>
      <c r="F75" s="1532"/>
      <c r="G75" s="615" t="s">
        <v>300</v>
      </c>
      <c r="H75" s="590" t="s">
        <v>301</v>
      </c>
      <c r="I75" s="591" t="s">
        <v>1119</v>
      </c>
      <c r="J75" s="562"/>
      <c r="K75" s="593"/>
      <c r="L75" s="593"/>
      <c r="M75" s="593"/>
      <c r="N75" s="593"/>
      <c r="O75" s="593"/>
      <c r="P75" s="593"/>
      <c r="Q75" s="593"/>
      <c r="R75" s="1419">
        <v>1</v>
      </c>
      <c r="S75" s="593"/>
      <c r="T75" s="593"/>
      <c r="U75" s="593"/>
      <c r="V75" s="562">
        <f t="shared" si="55"/>
        <v>1</v>
      </c>
      <c r="W75" s="558">
        <v>1</v>
      </c>
      <c r="X75" s="565" t="s">
        <v>157</v>
      </c>
      <c r="Y75" s="564" t="s">
        <v>157</v>
      </c>
      <c r="Z75" s="621" t="s">
        <v>1111</v>
      </c>
      <c r="AA75" s="910" t="s">
        <v>708</v>
      </c>
      <c r="AB75" s="17">
        <f t="shared" si="41"/>
        <v>0</v>
      </c>
      <c r="AC75" s="18">
        <f t="shared" si="42"/>
        <v>0</v>
      </c>
      <c r="AD75" s="18">
        <f t="shared" si="43"/>
        <v>0</v>
      </c>
      <c r="AE75" s="18">
        <f t="shared" si="44"/>
        <v>0</v>
      </c>
      <c r="AF75" s="18">
        <f t="shared" si="45"/>
        <v>0</v>
      </c>
      <c r="AG75" s="18">
        <f t="shared" si="46"/>
        <v>0</v>
      </c>
      <c r="AH75" s="18">
        <f t="shared" si="47"/>
        <v>0</v>
      </c>
      <c r="AI75" s="18">
        <f t="shared" si="48"/>
        <v>0</v>
      </c>
      <c r="AJ75" s="18">
        <f t="shared" si="49"/>
        <v>0</v>
      </c>
      <c r="AK75" s="18">
        <f t="shared" si="50"/>
        <v>0</v>
      </c>
      <c r="AL75" s="18">
        <f t="shared" si="51"/>
        <v>0</v>
      </c>
      <c r="AM75" s="18">
        <f t="shared" si="52"/>
        <v>0</v>
      </c>
      <c r="AN75" s="17">
        <f t="shared" si="53"/>
        <v>0</v>
      </c>
      <c r="AO75" s="16">
        <f t="shared" si="54"/>
        <v>0</v>
      </c>
      <c r="AP75" s="16">
        <v>1</v>
      </c>
      <c r="AQ75" s="540"/>
      <c r="AR75" s="1011" t="s">
        <v>1120</v>
      </c>
      <c r="AS75" s="819"/>
      <c r="AT75" s="819" t="s">
        <v>1109</v>
      </c>
      <c r="AU75" s="541"/>
      <c r="AV75" s="819" t="s">
        <v>1088</v>
      </c>
      <c r="AW75" s="1459"/>
      <c r="AX75" s="834" t="s">
        <v>1086</v>
      </c>
      <c r="AY75" s="541"/>
      <c r="AZ75" s="541"/>
      <c r="BA75" s="541"/>
      <c r="BB75" s="541"/>
      <c r="BC75" s="541"/>
      <c r="BD75" s="541"/>
      <c r="BE75" s="541"/>
      <c r="BF75" s="541"/>
      <c r="BG75" s="541"/>
      <c r="BH75" s="541"/>
      <c r="BI75" s="541"/>
      <c r="BJ75" s="541"/>
      <c r="BK75" s="541"/>
      <c r="BL75" s="541"/>
      <c r="BM75" s="541"/>
      <c r="BN75" s="541"/>
      <c r="BO75" s="4"/>
    </row>
    <row r="76" spans="1:67" ht="108.75" customHeight="1">
      <c r="A76" s="1525"/>
      <c r="B76" s="1530"/>
      <c r="C76" s="886"/>
      <c r="D76" s="886"/>
      <c r="E76" s="1249"/>
      <c r="F76" s="1532"/>
      <c r="G76" s="731" t="s">
        <v>302</v>
      </c>
      <c r="H76" s="594" t="s">
        <v>303</v>
      </c>
      <c r="I76" s="595" t="s">
        <v>1121</v>
      </c>
      <c r="J76" s="567"/>
      <c r="K76" s="596"/>
      <c r="L76" s="596"/>
      <c r="M76" s="596"/>
      <c r="N76" s="596"/>
      <c r="O76" s="596"/>
      <c r="P76" s="596"/>
      <c r="Q76" s="596"/>
      <c r="R76" s="596"/>
      <c r="S76" s="596"/>
      <c r="T76" s="596"/>
      <c r="U76" s="1450">
        <v>1</v>
      </c>
      <c r="V76" s="562">
        <f t="shared" si="55"/>
        <v>1</v>
      </c>
      <c r="W76" s="558">
        <v>1</v>
      </c>
      <c r="X76" s="565" t="s">
        <v>157</v>
      </c>
      <c r="Y76" s="564" t="s">
        <v>157</v>
      </c>
      <c r="Z76" s="621" t="s">
        <v>1111</v>
      </c>
      <c r="AA76" s="910" t="s">
        <v>708</v>
      </c>
      <c r="AB76" s="17">
        <f t="shared" si="41"/>
        <v>0</v>
      </c>
      <c r="AC76" s="18">
        <f t="shared" si="42"/>
        <v>0</v>
      </c>
      <c r="AD76" s="18">
        <f t="shared" si="43"/>
        <v>0</v>
      </c>
      <c r="AE76" s="18">
        <f t="shared" si="44"/>
        <v>0</v>
      </c>
      <c r="AF76" s="18">
        <f t="shared" si="45"/>
        <v>0</v>
      </c>
      <c r="AG76" s="18">
        <f t="shared" si="46"/>
        <v>0</v>
      </c>
      <c r="AH76" s="18">
        <f t="shared" si="47"/>
        <v>0</v>
      </c>
      <c r="AI76" s="18">
        <f t="shared" si="48"/>
        <v>0</v>
      </c>
      <c r="AJ76" s="18">
        <f>BG76</f>
        <v>0</v>
      </c>
      <c r="AK76" s="18">
        <f t="shared" si="50"/>
        <v>0</v>
      </c>
      <c r="AL76" s="18">
        <f t="shared" si="51"/>
        <v>0</v>
      </c>
      <c r="AM76" s="18">
        <f t="shared" si="52"/>
        <v>0</v>
      </c>
      <c r="AN76" s="17">
        <f t="shared" si="53"/>
        <v>0</v>
      </c>
      <c r="AO76" s="16">
        <f t="shared" si="54"/>
        <v>0</v>
      </c>
      <c r="AP76" s="16">
        <v>1</v>
      </c>
      <c r="AQ76" s="540"/>
      <c r="AR76" s="1011" t="s">
        <v>1120</v>
      </c>
      <c r="AS76" s="819"/>
      <c r="AT76" s="819" t="s">
        <v>1109</v>
      </c>
      <c r="AU76" s="541"/>
      <c r="AV76" s="819" t="s">
        <v>1088</v>
      </c>
      <c r="AW76" s="1459"/>
      <c r="AX76" s="833" t="s">
        <v>1086</v>
      </c>
      <c r="AY76" s="541"/>
      <c r="AZ76" s="541"/>
      <c r="BA76" s="541"/>
      <c r="BB76" s="541"/>
      <c r="BC76" s="541"/>
      <c r="BD76" s="541"/>
      <c r="BE76" s="541"/>
      <c r="BF76" s="541"/>
      <c r="BG76" s="541"/>
      <c r="BH76" s="541"/>
      <c r="BI76" s="541"/>
      <c r="BJ76" s="541"/>
      <c r="BK76" s="541"/>
      <c r="BL76" s="541"/>
      <c r="BM76" s="541"/>
      <c r="BN76" s="541"/>
      <c r="BO76" s="4"/>
    </row>
    <row r="77" spans="1:67" ht="140.25" customHeight="1">
      <c r="A77" s="1525"/>
      <c r="B77" s="1530"/>
      <c r="C77" s="886"/>
      <c r="D77" s="1185"/>
      <c r="E77" s="1185"/>
      <c r="F77" s="1532"/>
      <c r="G77" s="616" t="s">
        <v>304</v>
      </c>
      <c r="H77" s="598" t="s">
        <v>305</v>
      </c>
      <c r="I77" s="1452" t="s">
        <v>1122</v>
      </c>
      <c r="J77" s="565"/>
      <c r="K77" s="565"/>
      <c r="L77" s="565"/>
      <c r="M77" s="565"/>
      <c r="N77" s="565"/>
      <c r="O77" s="565">
        <v>1</v>
      </c>
      <c r="P77" s="565"/>
      <c r="Q77" s="565"/>
      <c r="R77" s="565"/>
      <c r="S77" s="565">
        <v>2</v>
      </c>
      <c r="T77" s="565">
        <v>3</v>
      </c>
      <c r="U77" s="565">
        <v>2</v>
      </c>
      <c r="V77" s="581">
        <f t="shared" si="55"/>
        <v>8</v>
      </c>
      <c r="W77" s="559">
        <v>1</v>
      </c>
      <c r="X77" s="571" t="s">
        <v>157</v>
      </c>
      <c r="Y77" s="570" t="s">
        <v>157</v>
      </c>
      <c r="Z77" s="606" t="s">
        <v>838</v>
      </c>
      <c r="AA77" s="1456" t="s">
        <v>708</v>
      </c>
      <c r="AB77" s="733">
        <f t="shared" si="41"/>
        <v>1</v>
      </c>
      <c r="AC77" s="732">
        <f t="shared" si="42"/>
        <v>1</v>
      </c>
      <c r="AD77" s="18">
        <f t="shared" si="43"/>
        <v>0</v>
      </c>
      <c r="AE77" s="18">
        <f t="shared" si="44"/>
        <v>0</v>
      </c>
      <c r="AF77" s="18">
        <f t="shared" si="45"/>
        <v>0</v>
      </c>
      <c r="AG77" s="18">
        <f t="shared" si="46"/>
        <v>0</v>
      </c>
      <c r="AH77" s="18">
        <f t="shared" si="47"/>
        <v>0</v>
      </c>
      <c r="AI77" s="18">
        <f t="shared" si="48"/>
        <v>0</v>
      </c>
      <c r="AJ77" s="18">
        <f t="shared" si="49"/>
        <v>0</v>
      </c>
      <c r="AK77" s="18">
        <f>BI77</f>
        <v>0</v>
      </c>
      <c r="AL77" s="18">
        <f>BK77</f>
        <v>0</v>
      </c>
      <c r="AM77" s="18">
        <f>BM77</f>
        <v>0</v>
      </c>
      <c r="AN77" s="17">
        <f>SUM(AB77:AM77)</f>
        <v>2</v>
      </c>
      <c r="AO77" s="16">
        <f t="shared" si="54"/>
        <v>0.25</v>
      </c>
      <c r="AP77" s="16">
        <v>1</v>
      </c>
      <c r="AQ77" s="1062">
        <v>1</v>
      </c>
      <c r="AR77" s="1011" t="s">
        <v>1123</v>
      </c>
      <c r="AS77" s="1264">
        <v>1</v>
      </c>
      <c r="AT77" s="926" t="s">
        <v>1124</v>
      </c>
      <c r="AU77" s="921"/>
      <c r="AV77" s="926" t="s">
        <v>1125</v>
      </c>
      <c r="AW77" s="1261"/>
      <c r="AX77" s="1460" t="s">
        <v>1126</v>
      </c>
      <c r="AY77" s="545"/>
      <c r="AZ77" s="545"/>
      <c r="BA77" s="541"/>
      <c r="BB77" s="541"/>
      <c r="BC77" s="541"/>
      <c r="BD77" s="541"/>
      <c r="BE77" s="541"/>
      <c r="BF77" s="541"/>
      <c r="BG77" s="541"/>
      <c r="BH77" s="541"/>
      <c r="BI77" s="541"/>
      <c r="BJ77" s="541"/>
      <c r="BK77" s="541"/>
      <c r="BL77" s="541"/>
      <c r="BM77" s="541"/>
      <c r="BN77" s="541"/>
      <c r="BO77" s="4"/>
    </row>
    <row r="78" spans="1:67" ht="146.25" customHeight="1">
      <c r="A78" s="1525"/>
      <c r="B78" s="1530"/>
      <c r="C78" s="886"/>
      <c r="D78" s="886"/>
      <c r="E78" s="1250"/>
      <c r="F78" s="1532"/>
      <c r="G78" s="902" t="s">
        <v>306</v>
      </c>
      <c r="H78" s="792" t="s">
        <v>307</v>
      </c>
      <c r="I78" s="599" t="s">
        <v>1127</v>
      </c>
      <c r="J78" s="562"/>
      <c r="K78" s="562"/>
      <c r="L78" s="562"/>
      <c r="M78" s="562"/>
      <c r="N78" s="562"/>
      <c r="O78" s="562">
        <v>1</v>
      </c>
      <c r="P78" s="562"/>
      <c r="Q78" s="596"/>
      <c r="R78" s="596"/>
      <c r="S78" s="596"/>
      <c r="T78" s="596"/>
      <c r="U78" s="596">
        <v>1</v>
      </c>
      <c r="V78" s="562">
        <f t="shared" si="55"/>
        <v>2</v>
      </c>
      <c r="W78" s="884">
        <v>1</v>
      </c>
      <c r="X78" s="565" t="s">
        <v>157</v>
      </c>
      <c r="Y78" s="565" t="s">
        <v>157</v>
      </c>
      <c r="Z78" s="589" t="s">
        <v>838</v>
      </c>
      <c r="AA78" s="589" t="s">
        <v>708</v>
      </c>
      <c r="AB78" s="18">
        <f t="shared" ref="AB78" si="56">AQ78</f>
        <v>0</v>
      </c>
      <c r="AC78" s="18">
        <f t="shared" ref="AC78" si="57">AS78</f>
        <v>0</v>
      </c>
      <c r="AD78" s="17">
        <f t="shared" ref="AD78" si="58">AU78</f>
        <v>0</v>
      </c>
      <c r="AE78" s="18">
        <f t="shared" ref="AE78" si="59">AW78</f>
        <v>0</v>
      </c>
      <c r="AF78" s="18">
        <f t="shared" ref="AF78" si="60">AY78</f>
        <v>0</v>
      </c>
      <c r="AG78" s="18">
        <f t="shared" ref="AG78" si="61">BA78</f>
        <v>0</v>
      </c>
      <c r="AH78" s="18">
        <f t="shared" ref="AH78" si="62">BC78</f>
        <v>0</v>
      </c>
      <c r="AI78" s="18">
        <f t="shared" ref="AI78" si="63">BE78</f>
        <v>0</v>
      </c>
      <c r="AJ78" s="18">
        <f t="shared" ref="AJ78" si="64">BG78</f>
        <v>0</v>
      </c>
      <c r="AK78" s="18">
        <f t="shared" ref="AK78" si="65">BI78</f>
        <v>0</v>
      </c>
      <c r="AL78" s="18">
        <f t="shared" ref="AL78" si="66">BK78</f>
        <v>0</v>
      </c>
      <c r="AM78" s="18">
        <f t="shared" ref="AM78" si="67">BM78</f>
        <v>0</v>
      </c>
      <c r="AN78" s="17">
        <f t="shared" ref="AN78" si="68">SUM(AB78:AM78)</f>
        <v>0</v>
      </c>
      <c r="AO78" s="16">
        <f t="shared" si="54"/>
        <v>0</v>
      </c>
      <c r="AP78" s="1190">
        <v>1</v>
      </c>
      <c r="AQ78" s="544"/>
      <c r="AR78" s="1262" t="s">
        <v>1128</v>
      </c>
      <c r="AS78" s="539"/>
      <c r="AT78" s="539" t="s">
        <v>1129</v>
      </c>
      <c r="AU78" s="1474"/>
      <c r="AV78" s="834" t="s">
        <v>1130</v>
      </c>
      <c r="AW78" s="537"/>
      <c r="AX78" s="836" t="s">
        <v>1131</v>
      </c>
      <c r="AY78" s="539"/>
      <c r="AZ78" s="539"/>
      <c r="BA78" s="545"/>
      <c r="BB78" s="545"/>
      <c r="BC78" s="545"/>
      <c r="BD78" s="545"/>
      <c r="BE78" s="545"/>
      <c r="BF78" s="545"/>
      <c r="BG78" s="545"/>
      <c r="BH78" s="545"/>
      <c r="BI78" s="545"/>
      <c r="BJ78" s="545"/>
      <c r="BK78" s="541"/>
      <c r="BL78" s="541"/>
      <c r="BM78" s="541"/>
      <c r="BN78" s="541"/>
      <c r="BO78" s="4"/>
    </row>
    <row r="79" spans="1:67" ht="113.25" customHeight="1">
      <c r="A79" s="1525"/>
      <c r="B79" s="1530"/>
      <c r="C79" s="886"/>
      <c r="D79" s="886"/>
      <c r="E79" s="1185"/>
      <c r="F79" s="1532"/>
      <c r="G79" s="906" t="s">
        <v>308</v>
      </c>
      <c r="H79" s="574" t="s">
        <v>309</v>
      </c>
      <c r="I79" s="577" t="s">
        <v>1132</v>
      </c>
      <c r="J79" s="562"/>
      <c r="K79" s="565"/>
      <c r="L79" s="565"/>
      <c r="M79" s="565"/>
      <c r="N79" s="565"/>
      <c r="O79" s="565">
        <v>1</v>
      </c>
      <c r="P79" s="565"/>
      <c r="Q79" s="605"/>
      <c r="R79" s="571"/>
      <c r="S79" s="571"/>
      <c r="T79" s="571"/>
      <c r="U79" s="571">
        <v>1</v>
      </c>
      <c r="V79" s="567">
        <f t="shared" si="55"/>
        <v>2</v>
      </c>
      <c r="W79" s="883">
        <v>1</v>
      </c>
      <c r="X79" s="562" t="s">
        <v>173</v>
      </c>
      <c r="Y79" s="562" t="s">
        <v>173</v>
      </c>
      <c r="Z79" s="600" t="s">
        <v>730</v>
      </c>
      <c r="AA79" s="904" t="s">
        <v>708</v>
      </c>
      <c r="AB79" s="735">
        <f t="shared" si="41"/>
        <v>0</v>
      </c>
      <c r="AC79" s="734">
        <f t="shared" si="42"/>
        <v>0</v>
      </c>
      <c r="AD79" s="18">
        <f t="shared" si="43"/>
        <v>0</v>
      </c>
      <c r="AE79" s="18">
        <f t="shared" si="44"/>
        <v>0</v>
      </c>
      <c r="AF79" s="18">
        <f t="shared" si="45"/>
        <v>0</v>
      </c>
      <c r="AG79" s="18">
        <f t="shared" si="46"/>
        <v>0</v>
      </c>
      <c r="AH79" s="18">
        <f t="shared" si="47"/>
        <v>0</v>
      </c>
      <c r="AI79" s="18">
        <f t="shared" si="48"/>
        <v>0</v>
      </c>
      <c r="AJ79" s="18">
        <f t="shared" si="49"/>
        <v>0</v>
      </c>
      <c r="AK79" s="18">
        <f t="shared" si="50"/>
        <v>0</v>
      </c>
      <c r="AL79" s="18">
        <f t="shared" si="51"/>
        <v>0</v>
      </c>
      <c r="AM79" s="18">
        <f t="shared" si="52"/>
        <v>0</v>
      </c>
      <c r="AN79" s="17">
        <f t="shared" si="53"/>
        <v>0</v>
      </c>
      <c r="AO79" s="1221">
        <f t="shared" si="54"/>
        <v>0</v>
      </c>
      <c r="AP79" s="1189">
        <v>1</v>
      </c>
      <c r="AQ79" s="547"/>
      <c r="AR79" s="547"/>
      <c r="AS79" s="543"/>
      <c r="AT79" s="543"/>
      <c r="AU79" s="543"/>
      <c r="AV79" s="51"/>
      <c r="AW79" s="543"/>
      <c r="AX79" s="543"/>
      <c r="AY79" s="543"/>
      <c r="AZ79" s="543"/>
      <c r="BA79" s="539"/>
      <c r="BB79" s="539"/>
      <c r="BC79" s="539"/>
      <c r="BD79" s="539"/>
      <c r="BE79" s="539"/>
      <c r="BF79" s="539"/>
      <c r="BG79" s="539"/>
      <c r="BH79" s="539"/>
      <c r="BI79" s="539"/>
      <c r="BJ79" s="539"/>
      <c r="BK79" s="541"/>
      <c r="BL79" s="541"/>
      <c r="BM79" s="541"/>
      <c r="BN79" s="541"/>
      <c r="BO79" s="4"/>
    </row>
    <row r="80" spans="1:67" ht="113.25" customHeight="1">
      <c r="A80" s="1525"/>
      <c r="B80" s="1530"/>
      <c r="C80" s="886"/>
      <c r="D80" s="886"/>
      <c r="E80" s="1185"/>
      <c r="F80" s="1532"/>
      <c r="G80" s="616" t="s">
        <v>310</v>
      </c>
      <c r="H80" s="1013" t="s">
        <v>311</v>
      </c>
      <c r="I80" s="560" t="s">
        <v>1133</v>
      </c>
      <c r="J80" s="581"/>
      <c r="K80" s="562"/>
      <c r="L80" s="562"/>
      <c r="M80" s="562"/>
      <c r="N80" s="562"/>
      <c r="O80" s="562"/>
      <c r="P80" s="600"/>
      <c r="Q80" s="571"/>
      <c r="R80" s="571"/>
      <c r="S80" s="571"/>
      <c r="T80" s="571"/>
      <c r="U80" s="1448">
        <v>10</v>
      </c>
      <c r="V80" s="565">
        <f t="shared" si="55"/>
        <v>10</v>
      </c>
      <c r="W80" s="559">
        <v>1</v>
      </c>
      <c r="X80" s="563" t="s">
        <v>173</v>
      </c>
      <c r="Y80" s="565" t="s">
        <v>173</v>
      </c>
      <c r="Z80" s="564" t="s">
        <v>730</v>
      </c>
      <c r="AA80" s="589" t="s">
        <v>708</v>
      </c>
      <c r="AB80" s="17">
        <f t="shared" si="41"/>
        <v>0</v>
      </c>
      <c r="AC80" s="18">
        <f t="shared" si="42"/>
        <v>0</v>
      </c>
      <c r="AD80" s="18">
        <f t="shared" si="43"/>
        <v>0</v>
      </c>
      <c r="AE80" s="18">
        <f t="shared" si="44"/>
        <v>0</v>
      </c>
      <c r="AF80" s="18">
        <f t="shared" si="45"/>
        <v>0</v>
      </c>
      <c r="AG80" s="18">
        <f t="shared" si="46"/>
        <v>0</v>
      </c>
      <c r="AH80" s="18">
        <f t="shared" si="47"/>
        <v>0</v>
      </c>
      <c r="AI80" s="18">
        <f t="shared" si="48"/>
        <v>0</v>
      </c>
      <c r="AJ80" s="18">
        <f t="shared" si="49"/>
        <v>0</v>
      </c>
      <c r="AK80" s="18">
        <f t="shared" si="50"/>
        <v>0</v>
      </c>
      <c r="AL80" s="18">
        <f t="shared" si="51"/>
        <v>0</v>
      </c>
      <c r="AM80" s="18">
        <f t="shared" si="52"/>
        <v>0</v>
      </c>
      <c r="AN80" s="17">
        <f t="shared" si="53"/>
        <v>0</v>
      </c>
      <c r="AO80" s="16">
        <f t="shared" si="54"/>
        <v>0</v>
      </c>
      <c r="AP80" s="16">
        <v>1</v>
      </c>
      <c r="AQ80" s="548"/>
      <c r="AR80" s="548"/>
      <c r="AS80" s="543"/>
      <c r="AT80" s="543"/>
      <c r="AU80" s="543"/>
      <c r="AV80" s="543"/>
      <c r="AW80" s="543"/>
      <c r="AX80" s="543"/>
      <c r="AY80" s="543"/>
      <c r="AZ80" s="543"/>
      <c r="BA80" s="543"/>
      <c r="BB80" s="541"/>
      <c r="BC80" s="541"/>
      <c r="BD80" s="541"/>
      <c r="BE80" s="541"/>
      <c r="BF80" s="541"/>
      <c r="BG80" s="541"/>
      <c r="BH80" s="541"/>
      <c r="BI80" s="541"/>
      <c r="BJ80" s="541"/>
      <c r="BK80" s="541"/>
      <c r="BL80" s="541"/>
      <c r="BM80" s="541"/>
      <c r="BN80" s="541"/>
      <c r="BO80" s="4"/>
    </row>
    <row r="81" spans="1:67" ht="113.25" customHeight="1">
      <c r="A81" s="1525"/>
      <c r="B81" s="1530"/>
      <c r="C81" s="886"/>
      <c r="D81" s="886"/>
      <c r="E81" s="1185"/>
      <c r="F81" s="1532"/>
      <c r="G81" s="614" t="s">
        <v>312</v>
      </c>
      <c r="H81" s="599" t="s">
        <v>313</v>
      </c>
      <c r="I81" s="599" t="s">
        <v>1134</v>
      </c>
      <c r="J81" s="562"/>
      <c r="K81" s="562"/>
      <c r="L81" s="562"/>
      <c r="M81" s="562"/>
      <c r="N81" s="562"/>
      <c r="O81" s="562">
        <v>1</v>
      </c>
      <c r="P81" s="600"/>
      <c r="Q81" s="571"/>
      <c r="R81" s="571"/>
      <c r="S81" s="571"/>
      <c r="T81" s="571"/>
      <c r="U81" s="571">
        <v>1</v>
      </c>
      <c r="V81" s="562">
        <f>SUM(J81:U81)</f>
        <v>2</v>
      </c>
      <c r="W81" s="558">
        <v>1</v>
      </c>
      <c r="X81" s="565" t="s">
        <v>173</v>
      </c>
      <c r="Y81" s="565" t="s">
        <v>173</v>
      </c>
      <c r="Z81" s="564" t="s">
        <v>730</v>
      </c>
      <c r="AA81" s="589" t="s">
        <v>708</v>
      </c>
      <c r="AB81" s="17">
        <f t="shared" si="41"/>
        <v>0</v>
      </c>
      <c r="AC81" s="18">
        <f t="shared" si="42"/>
        <v>0</v>
      </c>
      <c r="AD81" s="18">
        <f t="shared" si="43"/>
        <v>0</v>
      </c>
      <c r="AE81" s="18">
        <f t="shared" si="44"/>
        <v>0</v>
      </c>
      <c r="AF81" s="18">
        <f t="shared" si="45"/>
        <v>0</v>
      </c>
      <c r="AG81" s="18">
        <f t="shared" si="46"/>
        <v>0</v>
      </c>
      <c r="AH81" s="18">
        <f t="shared" si="47"/>
        <v>0</v>
      </c>
      <c r="AI81" s="18">
        <f t="shared" si="48"/>
        <v>0</v>
      </c>
      <c r="AJ81" s="18">
        <f t="shared" si="49"/>
        <v>0</v>
      </c>
      <c r="AK81" s="18">
        <f t="shared" si="50"/>
        <v>0</v>
      </c>
      <c r="AL81" s="18">
        <f t="shared" si="51"/>
        <v>0</v>
      </c>
      <c r="AM81" s="18">
        <f t="shared" si="52"/>
        <v>0</v>
      </c>
      <c r="AN81" s="17">
        <f t="shared" si="53"/>
        <v>0</v>
      </c>
      <c r="AO81" s="16">
        <f t="shared" si="54"/>
        <v>0</v>
      </c>
      <c r="AP81" s="16">
        <v>1</v>
      </c>
      <c r="AQ81" s="548"/>
      <c r="AR81" s="548"/>
      <c r="AS81" s="543"/>
      <c r="AT81" s="543"/>
      <c r="AU81" s="543"/>
      <c r="AV81" s="543"/>
      <c r="AW81" s="543"/>
      <c r="AX81" s="543"/>
      <c r="AY81" s="543"/>
      <c r="AZ81" s="543"/>
      <c r="BA81" s="543"/>
      <c r="BB81" s="541"/>
      <c r="BC81" s="541"/>
      <c r="BD81" s="541"/>
      <c r="BE81" s="541"/>
      <c r="BF81" s="541"/>
      <c r="BG81" s="541"/>
      <c r="BH81" s="541"/>
      <c r="BI81" s="541"/>
      <c r="BJ81" s="541"/>
      <c r="BK81" s="541"/>
      <c r="BL81" s="541"/>
      <c r="BM81" s="541"/>
      <c r="BN81" s="541"/>
      <c r="BO81" s="4"/>
    </row>
    <row r="82" spans="1:67" ht="113.25" customHeight="1">
      <c r="A82" s="1525"/>
      <c r="B82" s="1530"/>
      <c r="C82" s="886"/>
      <c r="D82" s="886"/>
      <c r="E82" s="1185"/>
      <c r="F82" s="1532"/>
      <c r="G82" s="616" t="s">
        <v>314</v>
      </c>
      <c r="H82" s="599" t="s">
        <v>315</v>
      </c>
      <c r="I82" s="599" t="s">
        <v>1135</v>
      </c>
      <c r="J82" s="562"/>
      <c r="K82" s="562"/>
      <c r="L82" s="562"/>
      <c r="M82" s="562"/>
      <c r="N82" s="562"/>
      <c r="O82" s="562"/>
      <c r="P82" s="600"/>
      <c r="Q82" s="571"/>
      <c r="R82" s="571"/>
      <c r="S82" s="571"/>
      <c r="T82" s="571"/>
      <c r="U82" s="571">
        <v>1</v>
      </c>
      <c r="V82" s="562">
        <f>SUM(J82:U82)</f>
        <v>1</v>
      </c>
      <c r="W82" s="558">
        <v>1</v>
      </c>
      <c r="X82" s="565" t="s">
        <v>173</v>
      </c>
      <c r="Y82" s="565" t="s">
        <v>173</v>
      </c>
      <c r="Z82" s="564" t="s">
        <v>730</v>
      </c>
      <c r="AA82" s="589" t="s">
        <v>708</v>
      </c>
      <c r="AB82" s="17">
        <f t="shared" ref="AB82" si="69">AQ82</f>
        <v>0</v>
      </c>
      <c r="AC82" s="18">
        <f t="shared" ref="AC82" si="70">AS82</f>
        <v>0</v>
      </c>
      <c r="AD82" s="18">
        <f t="shared" ref="AD82" si="71">AU82</f>
        <v>0</v>
      </c>
      <c r="AE82" s="18">
        <f t="shared" ref="AE82" si="72">AW82</f>
        <v>0</v>
      </c>
      <c r="AF82" s="18">
        <f t="shared" ref="AF82" si="73">AY82</f>
        <v>0</v>
      </c>
      <c r="AG82" s="18">
        <f t="shared" ref="AG82" si="74">BA82</f>
        <v>0</v>
      </c>
      <c r="AH82" s="18">
        <f t="shared" ref="AH82" si="75">BC82</f>
        <v>0</v>
      </c>
      <c r="AI82" s="18">
        <f t="shared" ref="AI82" si="76">BE82</f>
        <v>0</v>
      </c>
      <c r="AJ82" s="18">
        <f t="shared" ref="AJ82" si="77">BG82</f>
        <v>0</v>
      </c>
      <c r="AK82" s="18">
        <f t="shared" ref="AK82" si="78">BI82</f>
        <v>0</v>
      </c>
      <c r="AL82" s="18">
        <f t="shared" ref="AL82" si="79">BK82</f>
        <v>0</v>
      </c>
      <c r="AM82" s="18">
        <f t="shared" ref="AM82" si="80">BM82</f>
        <v>0</v>
      </c>
      <c r="AN82" s="17">
        <f t="shared" ref="AN82" si="81">SUM(AB82:AM82)</f>
        <v>0</v>
      </c>
      <c r="AO82" s="16">
        <f t="shared" si="54"/>
        <v>0</v>
      </c>
      <c r="AP82" s="16">
        <v>1</v>
      </c>
      <c r="AQ82" s="548"/>
      <c r="AR82" s="548"/>
      <c r="AS82" s="543"/>
      <c r="AT82" s="543"/>
      <c r="AU82" s="543"/>
      <c r="AV82" s="543"/>
      <c r="AW82" s="543"/>
      <c r="AX82" s="543"/>
      <c r="AY82" s="543"/>
      <c r="AZ82" s="543"/>
      <c r="BA82" s="543"/>
      <c r="BB82" s="541"/>
      <c r="BC82" s="541"/>
      <c r="BD82" s="541"/>
      <c r="BE82" s="541"/>
      <c r="BF82" s="541"/>
      <c r="BG82" s="541"/>
      <c r="BH82" s="541"/>
      <c r="BI82" s="541"/>
      <c r="BJ82" s="541"/>
      <c r="BK82" s="541"/>
      <c r="BL82" s="541"/>
      <c r="BM82" s="541"/>
      <c r="BN82" s="541"/>
      <c r="BO82" s="4"/>
    </row>
    <row r="83" spans="1:67" ht="113.25" customHeight="1">
      <c r="A83" s="1525"/>
      <c r="B83" s="1530"/>
      <c r="C83" s="886"/>
      <c r="D83" s="886"/>
      <c r="E83" s="1185"/>
      <c r="F83" s="1532"/>
      <c r="G83" s="616" t="s">
        <v>316</v>
      </c>
      <c r="H83" s="574" t="s">
        <v>317</v>
      </c>
      <c r="I83" s="574" t="s">
        <v>1136</v>
      </c>
      <c r="J83" s="562"/>
      <c r="K83" s="562"/>
      <c r="L83" s="562"/>
      <c r="M83" s="562"/>
      <c r="N83" s="562"/>
      <c r="O83" s="562">
        <v>1</v>
      </c>
      <c r="P83" s="600"/>
      <c r="Q83" s="571"/>
      <c r="R83" s="571"/>
      <c r="S83" s="571"/>
      <c r="T83" s="571"/>
      <c r="U83" s="571">
        <v>1</v>
      </c>
      <c r="V83" s="562">
        <f t="shared" si="55"/>
        <v>2</v>
      </c>
      <c r="W83" s="558">
        <v>1</v>
      </c>
      <c r="X83" s="565" t="s">
        <v>173</v>
      </c>
      <c r="Y83" s="565" t="s">
        <v>173</v>
      </c>
      <c r="Z83" s="564" t="s">
        <v>730</v>
      </c>
      <c r="AA83" s="589" t="s">
        <v>708</v>
      </c>
      <c r="AB83" s="17">
        <f t="shared" si="41"/>
        <v>0</v>
      </c>
      <c r="AC83" s="18">
        <f t="shared" si="42"/>
        <v>0</v>
      </c>
      <c r="AD83" s="18">
        <f t="shared" si="43"/>
        <v>0</v>
      </c>
      <c r="AE83" s="18">
        <f t="shared" si="44"/>
        <v>0</v>
      </c>
      <c r="AF83" s="18">
        <f t="shared" si="45"/>
        <v>0</v>
      </c>
      <c r="AG83" s="18">
        <f t="shared" si="46"/>
        <v>0</v>
      </c>
      <c r="AH83" s="18">
        <f t="shared" si="47"/>
        <v>0</v>
      </c>
      <c r="AI83" s="18">
        <f t="shared" si="48"/>
        <v>0</v>
      </c>
      <c r="AJ83" s="18">
        <f t="shared" si="49"/>
        <v>0</v>
      </c>
      <c r="AK83" s="18">
        <f t="shared" si="50"/>
        <v>0</v>
      </c>
      <c r="AL83" s="18">
        <f t="shared" si="51"/>
        <v>0</v>
      </c>
      <c r="AM83" s="18">
        <f t="shared" si="52"/>
        <v>0</v>
      </c>
      <c r="AN83" s="17">
        <f t="shared" si="53"/>
        <v>0</v>
      </c>
      <c r="AO83" s="16">
        <f t="shared" si="54"/>
        <v>0</v>
      </c>
      <c r="AP83" s="16">
        <v>1</v>
      </c>
      <c r="AQ83" s="548"/>
      <c r="AR83" s="548"/>
      <c r="AS83" s="543"/>
      <c r="AT83" s="543"/>
      <c r="AU83" s="543"/>
      <c r="AV83" s="543"/>
      <c r="AW83" s="543"/>
      <c r="AX83" s="543"/>
      <c r="AY83" s="543"/>
      <c r="AZ83" s="543"/>
      <c r="BA83" s="543"/>
      <c r="BB83" s="541"/>
      <c r="BC83" s="541"/>
      <c r="BD83" s="541"/>
      <c r="BE83" s="541"/>
      <c r="BF83" s="541"/>
      <c r="BG83" s="541"/>
      <c r="BH83" s="541"/>
      <c r="BI83" s="541"/>
      <c r="BJ83" s="541"/>
      <c r="BK83" s="541"/>
      <c r="BL83" s="541"/>
      <c r="BM83" s="541"/>
      <c r="BN83" s="541"/>
      <c r="BO83" s="4"/>
    </row>
    <row r="84" spans="1:67" ht="113.25" customHeight="1">
      <c r="A84" s="1525"/>
      <c r="B84" s="1530"/>
      <c r="C84" s="886"/>
      <c r="D84" s="886"/>
      <c r="E84" s="1185"/>
      <c r="F84" s="1532"/>
      <c r="G84" s="614" t="s">
        <v>318</v>
      </c>
      <c r="H84" s="577" t="s">
        <v>319</v>
      </c>
      <c r="I84" s="577" t="s">
        <v>1137</v>
      </c>
      <c r="J84" s="562"/>
      <c r="K84" s="562"/>
      <c r="L84" s="562"/>
      <c r="M84" s="562"/>
      <c r="N84" s="562"/>
      <c r="O84" s="562">
        <v>1</v>
      </c>
      <c r="P84" s="600"/>
      <c r="Q84" s="571"/>
      <c r="R84" s="571"/>
      <c r="S84" s="571"/>
      <c r="T84" s="571"/>
      <c r="U84" s="571">
        <v>1</v>
      </c>
      <c r="V84" s="562">
        <f t="shared" si="55"/>
        <v>2</v>
      </c>
      <c r="W84" s="558">
        <v>1</v>
      </c>
      <c r="X84" s="565" t="s">
        <v>173</v>
      </c>
      <c r="Y84" s="565" t="s">
        <v>173</v>
      </c>
      <c r="Z84" s="564" t="s">
        <v>730</v>
      </c>
      <c r="AA84" s="589" t="s">
        <v>708</v>
      </c>
      <c r="AB84" s="17">
        <f t="shared" si="41"/>
        <v>0</v>
      </c>
      <c r="AC84" s="18">
        <f t="shared" si="42"/>
        <v>0</v>
      </c>
      <c r="AD84" s="18">
        <f t="shared" si="43"/>
        <v>0</v>
      </c>
      <c r="AE84" s="18">
        <f t="shared" si="44"/>
        <v>0</v>
      </c>
      <c r="AF84" s="18">
        <f t="shared" si="45"/>
        <v>0</v>
      </c>
      <c r="AG84" s="18">
        <f t="shared" si="46"/>
        <v>0</v>
      </c>
      <c r="AH84" s="18">
        <f t="shared" si="47"/>
        <v>0</v>
      </c>
      <c r="AI84" s="18">
        <f t="shared" si="48"/>
        <v>0</v>
      </c>
      <c r="AJ84" s="18">
        <f t="shared" si="49"/>
        <v>0</v>
      </c>
      <c r="AK84" s="18">
        <f t="shared" si="50"/>
        <v>0</v>
      </c>
      <c r="AL84" s="18">
        <f t="shared" si="51"/>
        <v>0</v>
      </c>
      <c r="AM84" s="18">
        <f t="shared" si="52"/>
        <v>0</v>
      </c>
      <c r="AN84" s="17">
        <f t="shared" si="53"/>
        <v>0</v>
      </c>
      <c r="AO84" s="16">
        <f t="shared" si="54"/>
        <v>0</v>
      </c>
      <c r="AP84" s="16">
        <v>1</v>
      </c>
      <c r="AQ84" s="548"/>
      <c r="AR84" s="548"/>
      <c r="AS84" s="543"/>
      <c r="AT84" s="543"/>
      <c r="AU84" s="543"/>
      <c r="AV84" s="543"/>
      <c r="AW84" s="543"/>
      <c r="AX84" s="543"/>
      <c r="AY84" s="543"/>
      <c r="AZ84" s="543"/>
      <c r="BA84" s="543"/>
      <c r="BB84" s="541"/>
      <c r="BC84" s="541"/>
      <c r="BD84" s="541"/>
      <c r="BE84" s="541"/>
      <c r="BF84" s="541"/>
      <c r="BG84" s="541"/>
      <c r="BH84" s="541"/>
      <c r="BI84" s="541"/>
      <c r="BJ84" s="541"/>
      <c r="BK84" s="541"/>
      <c r="BL84" s="541"/>
      <c r="BM84" s="541"/>
      <c r="BN84" s="541"/>
      <c r="BO84" s="4"/>
    </row>
    <row r="85" spans="1:67" ht="113.25" customHeight="1">
      <c r="A85" s="1525"/>
      <c r="B85" s="1530"/>
      <c r="C85" s="886"/>
      <c r="D85" s="886"/>
      <c r="E85" s="1185"/>
      <c r="F85" s="1532"/>
      <c r="G85" s="616" t="s">
        <v>320</v>
      </c>
      <c r="H85" s="574" t="s">
        <v>321</v>
      </c>
      <c r="I85" s="574" t="s">
        <v>1138</v>
      </c>
      <c r="J85" s="562"/>
      <c r="K85" s="562"/>
      <c r="L85" s="562"/>
      <c r="M85" s="562"/>
      <c r="N85" s="562"/>
      <c r="O85" s="562">
        <v>1</v>
      </c>
      <c r="P85" s="562"/>
      <c r="Q85" s="571"/>
      <c r="R85" s="571"/>
      <c r="S85" s="571"/>
      <c r="T85" s="571"/>
      <c r="U85" s="571">
        <v>1</v>
      </c>
      <c r="V85" s="562">
        <f t="shared" si="55"/>
        <v>2</v>
      </c>
      <c r="W85" s="559">
        <v>1</v>
      </c>
      <c r="X85" s="565" t="s">
        <v>173</v>
      </c>
      <c r="Y85" s="565" t="s">
        <v>173</v>
      </c>
      <c r="Z85" s="564" t="s">
        <v>730</v>
      </c>
      <c r="AA85" s="589" t="s">
        <v>708</v>
      </c>
      <c r="AB85" s="17">
        <f t="shared" si="41"/>
        <v>0</v>
      </c>
      <c r="AC85" s="18">
        <f t="shared" si="42"/>
        <v>0</v>
      </c>
      <c r="AD85" s="18">
        <f t="shared" si="43"/>
        <v>0</v>
      </c>
      <c r="AE85" s="18">
        <f t="shared" si="44"/>
        <v>0</v>
      </c>
      <c r="AF85" s="18">
        <f t="shared" si="45"/>
        <v>0</v>
      </c>
      <c r="AG85" s="18">
        <f t="shared" si="46"/>
        <v>0</v>
      </c>
      <c r="AH85" s="18">
        <f t="shared" si="47"/>
        <v>0</v>
      </c>
      <c r="AI85" s="18">
        <f t="shared" si="48"/>
        <v>0</v>
      </c>
      <c r="AJ85" s="18">
        <f t="shared" si="49"/>
        <v>0</v>
      </c>
      <c r="AK85" s="18">
        <f t="shared" si="50"/>
        <v>0</v>
      </c>
      <c r="AL85" s="18">
        <f t="shared" si="51"/>
        <v>0</v>
      </c>
      <c r="AM85" s="18">
        <f t="shared" si="52"/>
        <v>0</v>
      </c>
      <c r="AN85" s="17">
        <f t="shared" si="53"/>
        <v>0</v>
      </c>
      <c r="AO85" s="16">
        <f t="shared" si="54"/>
        <v>0</v>
      </c>
      <c r="AP85" s="16">
        <v>1</v>
      </c>
      <c r="AQ85" s="548"/>
      <c r="AR85" s="548"/>
      <c r="AS85" s="543"/>
      <c r="AT85" s="543"/>
      <c r="AU85" s="543"/>
      <c r="AV85" s="543"/>
      <c r="AW85" s="543"/>
      <c r="AX85" s="543"/>
      <c r="AY85" s="543"/>
      <c r="AZ85" s="543"/>
      <c r="BA85" s="543"/>
      <c r="BB85" s="541"/>
      <c r="BC85" s="541"/>
      <c r="BD85" s="541"/>
      <c r="BE85" s="541"/>
      <c r="BF85" s="541"/>
      <c r="BG85" s="541"/>
      <c r="BH85" s="541"/>
      <c r="BI85" s="541"/>
      <c r="BJ85" s="541"/>
      <c r="BK85" s="541"/>
      <c r="BL85" s="541"/>
      <c r="BM85" s="541"/>
      <c r="BN85" s="541"/>
      <c r="BO85" s="4"/>
    </row>
    <row r="86" spans="1:67" ht="82.15" customHeight="1">
      <c r="A86" s="1525"/>
      <c r="B86" s="1530"/>
      <c r="C86" s="886"/>
      <c r="D86" s="886"/>
      <c r="E86" s="1185"/>
      <c r="F86" s="1532"/>
      <c r="G86" s="616" t="s">
        <v>322</v>
      </c>
      <c r="H86" s="560" t="s">
        <v>323</v>
      </c>
      <c r="I86" s="560" t="s">
        <v>1139</v>
      </c>
      <c r="J86" s="562"/>
      <c r="K86" s="562"/>
      <c r="L86" s="562"/>
      <c r="M86" s="562"/>
      <c r="N86" s="562"/>
      <c r="O86" s="562">
        <v>1</v>
      </c>
      <c r="P86" s="600"/>
      <c r="Q86" s="571"/>
      <c r="R86" s="571"/>
      <c r="S86" s="571"/>
      <c r="T86" s="571"/>
      <c r="U86" s="571">
        <v>1</v>
      </c>
      <c r="V86" s="567">
        <f t="shared" si="55"/>
        <v>2</v>
      </c>
      <c r="W86" s="608">
        <v>1</v>
      </c>
      <c r="X86" s="571" t="s">
        <v>173</v>
      </c>
      <c r="Y86" s="565" t="s">
        <v>173</v>
      </c>
      <c r="Z86" s="564" t="s">
        <v>730</v>
      </c>
      <c r="AA86" s="589" t="s">
        <v>708</v>
      </c>
      <c r="AB86" s="17">
        <f t="shared" si="41"/>
        <v>0</v>
      </c>
      <c r="AC86" s="18">
        <f t="shared" si="42"/>
        <v>0</v>
      </c>
      <c r="AD86" s="18">
        <f t="shared" si="43"/>
        <v>0</v>
      </c>
      <c r="AE86" s="18">
        <f t="shared" si="44"/>
        <v>0</v>
      </c>
      <c r="AF86" s="18">
        <f t="shared" si="45"/>
        <v>0</v>
      </c>
      <c r="AG86" s="18">
        <f t="shared" si="46"/>
        <v>0</v>
      </c>
      <c r="AH86" s="18">
        <f t="shared" si="47"/>
        <v>0</v>
      </c>
      <c r="AI86" s="18">
        <f t="shared" si="48"/>
        <v>0</v>
      </c>
      <c r="AJ86" s="18">
        <f t="shared" si="49"/>
        <v>0</v>
      </c>
      <c r="AK86" s="18">
        <f t="shared" si="50"/>
        <v>0</v>
      </c>
      <c r="AL86" s="18">
        <f t="shared" si="51"/>
        <v>0</v>
      </c>
      <c r="AM86" s="18">
        <f t="shared" si="52"/>
        <v>0</v>
      </c>
      <c r="AN86" s="17">
        <f t="shared" si="53"/>
        <v>0</v>
      </c>
      <c r="AO86" s="16">
        <f t="shared" si="54"/>
        <v>0</v>
      </c>
      <c r="AP86" s="16">
        <v>1</v>
      </c>
      <c r="AQ86" s="548"/>
      <c r="AR86" s="548"/>
      <c r="AS86" s="543"/>
      <c r="AT86" s="543"/>
      <c r="AU86" s="543"/>
      <c r="AV86" s="543"/>
      <c r="AW86" s="543"/>
      <c r="AX86" s="543"/>
      <c r="AY86" s="543"/>
      <c r="AZ86" s="543"/>
      <c r="BA86" s="543"/>
      <c r="BB86" s="541"/>
      <c r="BC86" s="541"/>
      <c r="BD86" s="541"/>
      <c r="BE86" s="541"/>
      <c r="BF86" s="541"/>
      <c r="BG86" s="541"/>
      <c r="BH86" s="541"/>
      <c r="BI86" s="541"/>
      <c r="BJ86" s="541"/>
      <c r="BK86" s="541"/>
      <c r="BL86" s="541"/>
      <c r="BM86" s="541"/>
      <c r="BN86" s="541"/>
      <c r="BO86" s="4"/>
    </row>
    <row r="87" spans="1:67" ht="226.15" customHeight="1">
      <c r="A87" s="1525"/>
      <c r="B87" s="1530"/>
      <c r="C87" s="886"/>
      <c r="D87" s="886"/>
      <c r="E87" s="1185"/>
      <c r="F87" s="1532"/>
      <c r="G87" s="614" t="s">
        <v>324</v>
      </c>
      <c r="H87" s="560" t="s">
        <v>325</v>
      </c>
      <c r="I87" s="601" t="s">
        <v>1140</v>
      </c>
      <c r="J87" s="562"/>
      <c r="K87" s="562"/>
      <c r="L87" s="562"/>
      <c r="M87" s="562">
        <v>1</v>
      </c>
      <c r="N87" s="562"/>
      <c r="O87" s="562"/>
      <c r="P87" s="600">
        <v>1</v>
      </c>
      <c r="Q87" s="571"/>
      <c r="R87" s="571"/>
      <c r="S87" s="571"/>
      <c r="T87" s="570">
        <v>1</v>
      </c>
      <c r="U87" s="565"/>
      <c r="V87" s="565">
        <f t="shared" si="55"/>
        <v>3</v>
      </c>
      <c r="W87" s="559">
        <v>1</v>
      </c>
      <c r="X87" s="565" t="s">
        <v>173</v>
      </c>
      <c r="Y87" s="563" t="s">
        <v>173</v>
      </c>
      <c r="Z87" s="564" t="s">
        <v>730</v>
      </c>
      <c r="AA87" s="589" t="s">
        <v>708</v>
      </c>
      <c r="AB87" s="17">
        <f t="shared" si="41"/>
        <v>0</v>
      </c>
      <c r="AC87" s="18">
        <f t="shared" si="42"/>
        <v>0</v>
      </c>
      <c r="AD87" s="18">
        <f t="shared" si="43"/>
        <v>0</v>
      </c>
      <c r="AE87" s="18">
        <f t="shared" si="44"/>
        <v>1</v>
      </c>
      <c r="AF87" s="18">
        <f t="shared" si="45"/>
        <v>0</v>
      </c>
      <c r="AG87" s="18">
        <f t="shared" si="46"/>
        <v>0</v>
      </c>
      <c r="AH87" s="18">
        <f t="shared" si="47"/>
        <v>0</v>
      </c>
      <c r="AI87" s="18">
        <f t="shared" si="48"/>
        <v>0</v>
      </c>
      <c r="AJ87" s="18">
        <f t="shared" si="49"/>
        <v>0</v>
      </c>
      <c r="AK87" s="18">
        <f t="shared" si="50"/>
        <v>0</v>
      </c>
      <c r="AL87" s="18">
        <f t="shared" si="51"/>
        <v>0</v>
      </c>
      <c r="AM87" s="18">
        <f t="shared" si="52"/>
        <v>0</v>
      </c>
      <c r="AN87" s="17">
        <f t="shared" si="53"/>
        <v>1</v>
      </c>
      <c r="AO87" s="16">
        <f t="shared" si="54"/>
        <v>0.33333333333333331</v>
      </c>
      <c r="AP87" s="16">
        <v>1</v>
      </c>
      <c r="AQ87" s="548"/>
      <c r="AR87" s="548"/>
      <c r="AS87" s="543"/>
      <c r="AT87" s="543"/>
      <c r="AU87" s="543"/>
      <c r="AV87" s="543"/>
      <c r="AW87" s="1330">
        <v>1</v>
      </c>
      <c r="AX87" s="835" t="s">
        <v>1141</v>
      </c>
      <c r="AY87" s="543"/>
      <c r="AZ87" s="543"/>
      <c r="BA87" s="543"/>
      <c r="BB87" s="541"/>
      <c r="BC87" s="541"/>
      <c r="BD87" s="541"/>
      <c r="BE87" s="541"/>
      <c r="BF87" s="541"/>
      <c r="BG87" s="541"/>
      <c r="BH87" s="541"/>
      <c r="BI87" s="541"/>
      <c r="BJ87" s="541"/>
      <c r="BK87" s="541"/>
      <c r="BL87" s="541"/>
      <c r="BM87" s="541"/>
      <c r="BN87" s="541"/>
      <c r="BO87" s="4"/>
    </row>
    <row r="88" spans="1:67" ht="84.75" customHeight="1">
      <c r="A88" s="1525"/>
      <c r="B88" s="1530"/>
      <c r="C88" s="886"/>
      <c r="D88" s="886"/>
      <c r="E88" s="1185"/>
      <c r="F88" s="1532"/>
      <c r="G88" s="616" t="s">
        <v>326</v>
      </c>
      <c r="H88" s="602" t="s">
        <v>327</v>
      </c>
      <c r="I88" s="599" t="s">
        <v>1142</v>
      </c>
      <c r="J88" s="562"/>
      <c r="K88" s="562"/>
      <c r="L88" s="562"/>
      <c r="M88" s="562">
        <v>1</v>
      </c>
      <c r="N88" s="562"/>
      <c r="O88" s="562"/>
      <c r="P88" s="600"/>
      <c r="Q88" s="571"/>
      <c r="R88" s="571"/>
      <c r="S88" s="571"/>
      <c r="T88" s="571"/>
      <c r="U88" s="567"/>
      <c r="V88" s="562">
        <f t="shared" si="55"/>
        <v>1</v>
      </c>
      <c r="W88" s="558">
        <v>1</v>
      </c>
      <c r="X88" s="562" t="s">
        <v>173</v>
      </c>
      <c r="Y88" s="565" t="s">
        <v>173</v>
      </c>
      <c r="Z88" s="564" t="s">
        <v>730</v>
      </c>
      <c r="AA88" s="589" t="s">
        <v>1031</v>
      </c>
      <c r="AB88" s="17">
        <f t="shared" si="41"/>
        <v>0</v>
      </c>
      <c r="AC88" s="18">
        <f t="shared" si="42"/>
        <v>0</v>
      </c>
      <c r="AD88" s="18">
        <f t="shared" si="43"/>
        <v>0</v>
      </c>
      <c r="AE88" s="18">
        <f t="shared" si="44"/>
        <v>1</v>
      </c>
      <c r="AF88" s="18">
        <f t="shared" si="45"/>
        <v>0</v>
      </c>
      <c r="AG88" s="18">
        <f t="shared" si="46"/>
        <v>0</v>
      </c>
      <c r="AH88" s="18">
        <f t="shared" si="47"/>
        <v>0</v>
      </c>
      <c r="AI88" s="18">
        <f t="shared" si="48"/>
        <v>0</v>
      </c>
      <c r="AJ88" s="18">
        <f t="shared" si="49"/>
        <v>0</v>
      </c>
      <c r="AK88" s="18">
        <f t="shared" si="50"/>
        <v>0</v>
      </c>
      <c r="AL88" s="18">
        <f t="shared" si="51"/>
        <v>0</v>
      </c>
      <c r="AM88" s="18">
        <f t="shared" si="52"/>
        <v>0</v>
      </c>
      <c r="AN88" s="17">
        <f t="shared" si="53"/>
        <v>1</v>
      </c>
      <c r="AO88" s="16">
        <f t="shared" si="54"/>
        <v>1</v>
      </c>
      <c r="AP88" s="16">
        <v>1</v>
      </c>
      <c r="AQ88" s="548"/>
      <c r="AR88" s="548"/>
      <c r="AS88" s="543"/>
      <c r="AT88" s="543"/>
      <c r="AU88" s="543"/>
      <c r="AV88" s="543"/>
      <c r="AW88" s="1330">
        <v>1</v>
      </c>
      <c r="AX88" s="833" t="s">
        <v>1143</v>
      </c>
      <c r="AY88" s="543"/>
      <c r="AZ88" s="543"/>
      <c r="BA88" s="543"/>
      <c r="BB88" s="541"/>
      <c r="BC88" s="541"/>
      <c r="BD88" s="541"/>
      <c r="BE88" s="541"/>
      <c r="BF88" s="541"/>
      <c r="BG88" s="541"/>
      <c r="BH88" s="541"/>
      <c r="BI88" s="541"/>
      <c r="BJ88" s="541"/>
      <c r="BK88" s="541"/>
      <c r="BL88" s="541"/>
      <c r="BM88" s="541"/>
      <c r="BN88" s="541"/>
      <c r="BO88" s="4"/>
    </row>
    <row r="89" spans="1:67" ht="96.75" customHeight="1">
      <c r="A89" s="1525"/>
      <c r="B89" s="1530"/>
      <c r="C89" s="886"/>
      <c r="D89" s="886"/>
      <c r="E89" s="1185"/>
      <c r="F89" s="1532"/>
      <c r="G89" s="731" t="s">
        <v>328</v>
      </c>
      <c r="H89" s="607" t="s">
        <v>329</v>
      </c>
      <c r="I89" s="580" t="s">
        <v>1144</v>
      </c>
      <c r="J89" s="562"/>
      <c r="K89" s="567"/>
      <c r="L89" s="567"/>
      <c r="M89" s="567"/>
      <c r="N89" s="567"/>
      <c r="O89" s="567">
        <v>1</v>
      </c>
      <c r="P89" s="586"/>
      <c r="Q89" s="571"/>
      <c r="R89" s="571"/>
      <c r="S89" s="571"/>
      <c r="T89" s="571"/>
      <c r="U89" s="571">
        <v>1</v>
      </c>
      <c r="V89" s="567">
        <f t="shared" si="55"/>
        <v>2</v>
      </c>
      <c r="W89" s="608">
        <v>1</v>
      </c>
      <c r="X89" s="565" t="s">
        <v>173</v>
      </c>
      <c r="Y89" s="565" t="s">
        <v>173</v>
      </c>
      <c r="Z89" s="564" t="s">
        <v>730</v>
      </c>
      <c r="AA89" s="589" t="s">
        <v>1031</v>
      </c>
      <c r="AB89" s="17">
        <f t="shared" si="41"/>
        <v>0</v>
      </c>
      <c r="AC89" s="18">
        <f t="shared" si="42"/>
        <v>0</v>
      </c>
      <c r="AD89" s="18">
        <f t="shared" si="43"/>
        <v>0</v>
      </c>
      <c r="AE89" s="18">
        <f t="shared" si="44"/>
        <v>0</v>
      </c>
      <c r="AF89" s="18">
        <f t="shared" si="45"/>
        <v>0</v>
      </c>
      <c r="AG89" s="18">
        <f t="shared" si="46"/>
        <v>0</v>
      </c>
      <c r="AH89" s="18">
        <f t="shared" si="47"/>
        <v>0</v>
      </c>
      <c r="AI89" s="18">
        <f t="shared" si="48"/>
        <v>0</v>
      </c>
      <c r="AJ89" s="18">
        <f t="shared" si="49"/>
        <v>0</v>
      </c>
      <c r="AK89" s="18">
        <f t="shared" si="50"/>
        <v>0</v>
      </c>
      <c r="AL89" s="18">
        <f t="shared" si="51"/>
        <v>0</v>
      </c>
      <c r="AM89" s="18">
        <f t="shared" si="52"/>
        <v>0</v>
      </c>
      <c r="AN89" s="17">
        <f t="shared" si="53"/>
        <v>0</v>
      </c>
      <c r="AO89" s="16">
        <f t="shared" si="54"/>
        <v>0</v>
      </c>
      <c r="AP89" s="16">
        <v>1</v>
      </c>
      <c r="AQ89" s="548"/>
      <c r="AR89" s="548"/>
      <c r="AS89" s="543"/>
      <c r="AT89" s="543"/>
      <c r="AU89" s="543"/>
      <c r="AV89" s="543"/>
      <c r="AW89" s="543"/>
      <c r="AX89" s="543"/>
      <c r="AY89" s="543"/>
      <c r="AZ89" s="543"/>
      <c r="BA89" s="543"/>
      <c r="BB89" s="541"/>
      <c r="BC89" s="541"/>
      <c r="BD89" s="541"/>
      <c r="BE89" s="541"/>
      <c r="BF89" s="541"/>
      <c r="BG89" s="541"/>
      <c r="BH89" s="541"/>
      <c r="BI89" s="541"/>
      <c r="BJ89" s="541"/>
      <c r="BK89" s="541"/>
      <c r="BL89" s="541"/>
      <c r="BM89" s="541"/>
      <c r="BN89" s="541"/>
      <c r="BO89" s="4"/>
    </row>
    <row r="90" spans="1:67" ht="113.25" customHeight="1">
      <c r="A90" s="1525"/>
      <c r="B90" s="1530"/>
      <c r="C90" s="886"/>
      <c r="D90" s="886"/>
      <c r="E90" s="1185"/>
      <c r="F90" s="1532"/>
      <c r="G90" s="563" t="s">
        <v>330</v>
      </c>
      <c r="H90" s="574" t="s">
        <v>331</v>
      </c>
      <c r="I90" s="574" t="s">
        <v>1145</v>
      </c>
      <c r="J90" s="562"/>
      <c r="K90" s="565"/>
      <c r="L90" s="565"/>
      <c r="M90" s="565"/>
      <c r="N90" s="565"/>
      <c r="O90" s="565"/>
      <c r="P90" s="565"/>
      <c r="Q90" s="565"/>
      <c r="R90" s="565"/>
      <c r="S90" s="565">
        <v>1</v>
      </c>
      <c r="T90" s="565"/>
      <c r="U90" s="565"/>
      <c r="V90" s="565">
        <f>SUM(J90:U90)</f>
        <v>1</v>
      </c>
      <c r="W90" s="559">
        <v>1</v>
      </c>
      <c r="X90" s="565" t="s">
        <v>173</v>
      </c>
      <c r="Y90" s="565" t="s">
        <v>173</v>
      </c>
      <c r="Z90" s="564" t="s">
        <v>730</v>
      </c>
      <c r="AA90" s="589" t="s">
        <v>1031</v>
      </c>
      <c r="AB90" s="733"/>
      <c r="AC90" s="732"/>
      <c r="AD90" s="732"/>
      <c r="AE90" s="732"/>
      <c r="AF90" s="732"/>
      <c r="AG90" s="732"/>
      <c r="AH90" s="732"/>
      <c r="AI90" s="732"/>
      <c r="AJ90" s="732"/>
      <c r="AK90" s="732"/>
      <c r="AL90" s="732"/>
      <c r="AM90" s="732"/>
      <c r="AN90" s="733"/>
      <c r="AO90" s="16">
        <f t="shared" si="54"/>
        <v>0</v>
      </c>
      <c r="AP90" s="16">
        <v>1</v>
      </c>
      <c r="AQ90" s="540"/>
      <c r="AR90" s="548"/>
      <c r="AS90" s="543"/>
      <c r="AT90" s="543"/>
      <c r="AU90" s="543"/>
      <c r="AV90" s="543"/>
      <c r="AW90" s="543"/>
      <c r="AX90" s="543"/>
      <c r="AY90" s="543"/>
      <c r="AZ90" s="543"/>
      <c r="BA90" s="543"/>
      <c r="BB90" s="541"/>
      <c r="BC90" s="541"/>
      <c r="BD90" s="541"/>
      <c r="BE90" s="541"/>
      <c r="BF90" s="541"/>
      <c r="BG90" s="541"/>
      <c r="BH90" s="541"/>
      <c r="BI90" s="541"/>
      <c r="BJ90" s="541"/>
      <c r="BK90" s="541"/>
      <c r="BL90" s="541"/>
      <c r="BM90" s="541"/>
      <c r="BN90" s="541"/>
      <c r="BO90" s="4"/>
    </row>
    <row r="91" spans="1:67" ht="81.75" customHeight="1">
      <c r="A91" s="1525"/>
      <c r="B91" s="1530"/>
      <c r="C91" s="886"/>
      <c r="D91" s="886"/>
      <c r="E91" s="1185"/>
      <c r="F91" s="1532"/>
      <c r="G91" s="1294" t="s">
        <v>332</v>
      </c>
      <c r="H91" s="580" t="s">
        <v>333</v>
      </c>
      <c r="I91" s="580" t="s">
        <v>1146</v>
      </c>
      <c r="J91" s="567"/>
      <c r="K91" s="567"/>
      <c r="L91" s="567"/>
      <c r="M91" s="567"/>
      <c r="N91" s="567"/>
      <c r="O91" s="567">
        <v>1</v>
      </c>
      <c r="P91" s="567"/>
      <c r="Q91" s="567"/>
      <c r="R91" s="567"/>
      <c r="S91" s="567"/>
      <c r="T91" s="567"/>
      <c r="U91" s="567">
        <v>1</v>
      </c>
      <c r="V91" s="567">
        <f t="shared" si="55"/>
        <v>2</v>
      </c>
      <c r="W91" s="608">
        <v>1</v>
      </c>
      <c r="X91" s="562" t="s">
        <v>173</v>
      </c>
      <c r="Y91" s="562" t="s">
        <v>173</v>
      </c>
      <c r="Z91" s="600" t="s">
        <v>730</v>
      </c>
      <c r="AA91" s="904" t="s">
        <v>1031</v>
      </c>
      <c r="AB91" s="17">
        <f t="shared" ref="AB91:AB99" si="82">AQ91</f>
        <v>0</v>
      </c>
      <c r="AC91" s="18">
        <f t="shared" ref="AC91:AC100" si="83">AS91</f>
        <v>0</v>
      </c>
      <c r="AD91" s="18">
        <f t="shared" ref="AD91:AD99" si="84">AU91</f>
        <v>0</v>
      </c>
      <c r="AE91" s="18">
        <f t="shared" ref="AE91:AE100" si="85">AW91</f>
        <v>0</v>
      </c>
      <c r="AF91" s="18">
        <f t="shared" ref="AF91:AF100" si="86">AY91</f>
        <v>0</v>
      </c>
      <c r="AG91" s="18">
        <f t="shared" ref="AG91:AG100" si="87">BA91</f>
        <v>0</v>
      </c>
      <c r="AH91" s="18">
        <f t="shared" ref="AH91:AH100" si="88">BC91</f>
        <v>0</v>
      </c>
      <c r="AI91" s="18">
        <f t="shared" ref="AI91:AI100" si="89">BE91</f>
        <v>0</v>
      </c>
      <c r="AJ91" s="18">
        <f t="shared" ref="AJ91:AJ100" si="90">BG91</f>
        <v>0</v>
      </c>
      <c r="AK91" s="18">
        <f t="shared" ref="AK91:AK100" si="91">BI91</f>
        <v>0</v>
      </c>
      <c r="AL91" s="18">
        <f t="shared" ref="AL91:AL100" si="92">BK91</f>
        <v>0</v>
      </c>
      <c r="AM91" s="18">
        <f t="shared" ref="AM91:AM100" si="93">BM91</f>
        <v>0</v>
      </c>
      <c r="AN91" s="18">
        <f t="shared" ref="AN91:AN100" si="94">SUM(AB91:AM91)</f>
        <v>0</v>
      </c>
      <c r="AO91" s="16">
        <f t="shared" si="54"/>
        <v>0</v>
      </c>
      <c r="AP91" s="16">
        <v>1</v>
      </c>
      <c r="AQ91" s="540"/>
      <c r="AR91" s="548"/>
      <c r="AS91" s="543"/>
      <c r="AT91" s="543"/>
      <c r="AU91" s="543"/>
      <c r="AV91" s="543"/>
      <c r="AW91" s="543"/>
      <c r="AX91" s="543"/>
      <c r="AY91" s="543"/>
      <c r="AZ91" s="543"/>
      <c r="BA91" s="543"/>
      <c r="BB91" s="541"/>
      <c r="BC91" s="541"/>
      <c r="BD91" s="541"/>
      <c r="BE91" s="541"/>
      <c r="BF91" s="541"/>
      <c r="BG91" s="541"/>
      <c r="BH91" s="541"/>
      <c r="BI91" s="541"/>
      <c r="BJ91" s="541"/>
      <c r="BK91" s="541"/>
      <c r="BL91" s="541"/>
      <c r="BM91" s="541"/>
      <c r="BN91" s="541"/>
      <c r="BO91" s="4"/>
    </row>
    <row r="92" spans="1:67" ht="113.25" customHeight="1">
      <c r="A92" s="1525"/>
      <c r="B92" s="1530"/>
      <c r="C92" s="886"/>
      <c r="D92" s="886"/>
      <c r="E92" s="1185"/>
      <c r="F92" s="1533"/>
      <c r="G92" s="1432" t="s">
        <v>334</v>
      </c>
      <c r="H92" s="1433" t="s">
        <v>335</v>
      </c>
      <c r="I92" s="1433" t="s">
        <v>1147</v>
      </c>
      <c r="J92" s="565"/>
      <c r="K92" s="565"/>
      <c r="L92" s="565"/>
      <c r="M92" s="565"/>
      <c r="N92" s="565"/>
      <c r="O92" s="565">
        <v>1</v>
      </c>
      <c r="P92" s="565"/>
      <c r="Q92" s="565"/>
      <c r="R92" s="565"/>
      <c r="S92" s="565"/>
      <c r="T92" s="565">
        <v>1</v>
      </c>
      <c r="U92" s="565"/>
      <c r="V92" s="565">
        <f t="shared" si="55"/>
        <v>2</v>
      </c>
      <c r="W92" s="559">
        <v>1</v>
      </c>
      <c r="X92" s="581" t="s">
        <v>155</v>
      </c>
      <c r="Y92" s="562" t="s">
        <v>155</v>
      </c>
      <c r="Z92" s="600" t="s">
        <v>707</v>
      </c>
      <c r="AA92" s="589" t="s">
        <v>708</v>
      </c>
      <c r="AB92" s="735">
        <f t="shared" si="82"/>
        <v>0</v>
      </c>
      <c r="AC92" s="734">
        <f t="shared" si="83"/>
        <v>0</v>
      </c>
      <c r="AD92" s="734">
        <f t="shared" si="84"/>
        <v>0</v>
      </c>
      <c r="AE92" s="734">
        <f t="shared" si="85"/>
        <v>0</v>
      </c>
      <c r="AF92" s="734">
        <f t="shared" si="86"/>
        <v>0</v>
      </c>
      <c r="AG92" s="734">
        <f t="shared" si="87"/>
        <v>0</v>
      </c>
      <c r="AH92" s="734">
        <f t="shared" si="88"/>
        <v>0</v>
      </c>
      <c r="AI92" s="734">
        <f t="shared" si="89"/>
        <v>0</v>
      </c>
      <c r="AJ92" s="734">
        <f t="shared" si="90"/>
        <v>0</v>
      </c>
      <c r="AK92" s="734">
        <f t="shared" si="91"/>
        <v>0</v>
      </c>
      <c r="AL92" s="734">
        <f t="shared" si="92"/>
        <v>0</v>
      </c>
      <c r="AM92" s="734">
        <f t="shared" si="93"/>
        <v>0</v>
      </c>
      <c r="AN92" s="735">
        <f t="shared" si="94"/>
        <v>0</v>
      </c>
      <c r="AO92" s="16">
        <f t="shared" si="54"/>
        <v>0</v>
      </c>
      <c r="AP92" s="16">
        <v>1</v>
      </c>
      <c r="AQ92" s="548"/>
      <c r="AR92" s="548"/>
      <c r="AS92" s="543"/>
      <c r="AT92" s="543"/>
      <c r="AU92" s="543"/>
      <c r="AV92" s="543"/>
      <c r="AW92" s="543"/>
      <c r="AX92" s="543"/>
      <c r="AY92" s="543"/>
      <c r="AZ92" s="543"/>
      <c r="BA92" s="543"/>
      <c r="BB92" s="541"/>
      <c r="BC92" s="541"/>
      <c r="BD92" s="541"/>
      <c r="BE92" s="541"/>
      <c r="BF92" s="541"/>
      <c r="BG92" s="541"/>
      <c r="BH92" s="541"/>
      <c r="BI92" s="541"/>
      <c r="BJ92" s="541"/>
      <c r="BK92" s="541"/>
      <c r="BL92" s="541"/>
      <c r="BM92" s="541"/>
      <c r="BN92" s="541"/>
      <c r="BO92" s="4"/>
    </row>
    <row r="93" spans="1:67" ht="113.25" customHeight="1">
      <c r="A93" s="1525"/>
      <c r="B93" s="1530"/>
      <c r="C93" s="886"/>
      <c r="D93" s="886"/>
      <c r="E93" s="1185"/>
      <c r="F93" s="1532"/>
      <c r="G93" s="815" t="s">
        <v>336</v>
      </c>
      <c r="H93" s="604" t="s">
        <v>337</v>
      </c>
      <c r="I93" s="604" t="s">
        <v>1148</v>
      </c>
      <c r="J93" s="562"/>
      <c r="K93" s="562"/>
      <c r="L93" s="562"/>
      <c r="M93" s="562"/>
      <c r="N93" s="562">
        <v>3</v>
      </c>
      <c r="O93" s="562"/>
      <c r="P93" s="600"/>
      <c r="Q93" s="567"/>
      <c r="R93" s="567"/>
      <c r="S93" s="567"/>
      <c r="T93" s="567">
        <v>1</v>
      </c>
      <c r="U93" s="567"/>
      <c r="V93" s="562">
        <f t="shared" si="55"/>
        <v>4</v>
      </c>
      <c r="W93" s="558">
        <v>1</v>
      </c>
      <c r="X93" s="581" t="s">
        <v>155</v>
      </c>
      <c r="Y93" s="581" t="s">
        <v>155</v>
      </c>
      <c r="Z93" s="600" t="s">
        <v>707</v>
      </c>
      <c r="AA93" s="589" t="s">
        <v>1149</v>
      </c>
      <c r="AB93" s="17">
        <f t="shared" si="82"/>
        <v>0</v>
      </c>
      <c r="AC93" s="18">
        <f t="shared" si="83"/>
        <v>0</v>
      </c>
      <c r="AD93" s="18">
        <f t="shared" si="84"/>
        <v>0</v>
      </c>
      <c r="AE93" s="18">
        <f t="shared" si="85"/>
        <v>0</v>
      </c>
      <c r="AF93" s="18">
        <f t="shared" si="86"/>
        <v>0</v>
      </c>
      <c r="AG93" s="18">
        <f t="shared" si="87"/>
        <v>0</v>
      </c>
      <c r="AH93" s="18">
        <f t="shared" si="88"/>
        <v>0</v>
      </c>
      <c r="AI93" s="18">
        <f t="shared" si="89"/>
        <v>0</v>
      </c>
      <c r="AJ93" s="18">
        <f t="shared" si="90"/>
        <v>0</v>
      </c>
      <c r="AK93" s="18">
        <f t="shared" si="91"/>
        <v>0</v>
      </c>
      <c r="AL93" s="18">
        <f t="shared" si="92"/>
        <v>0</v>
      </c>
      <c r="AM93" s="18">
        <f t="shared" si="93"/>
        <v>0</v>
      </c>
      <c r="AN93" s="17">
        <f t="shared" si="94"/>
        <v>0</v>
      </c>
      <c r="AO93" s="16">
        <f t="shared" si="54"/>
        <v>0</v>
      </c>
      <c r="AP93" s="16">
        <v>1</v>
      </c>
      <c r="AQ93" s="548"/>
      <c r="AR93" s="548"/>
      <c r="AS93" s="543"/>
      <c r="AT93" s="543"/>
      <c r="AU93" s="543"/>
      <c r="AV93" s="543"/>
      <c r="AW93" s="543"/>
      <c r="AX93" s="543"/>
      <c r="AY93" s="543"/>
      <c r="AZ93" s="543"/>
      <c r="BA93" s="543"/>
      <c r="BB93" s="541"/>
      <c r="BC93" s="541"/>
      <c r="BD93" s="541"/>
      <c r="BE93" s="541"/>
      <c r="BF93" s="541"/>
      <c r="BG93" s="541"/>
      <c r="BH93" s="541"/>
      <c r="BI93" s="541"/>
      <c r="BJ93" s="541"/>
      <c r="BK93" s="541"/>
      <c r="BL93" s="541"/>
      <c r="BM93" s="541"/>
      <c r="BN93" s="541"/>
      <c r="BO93" s="4"/>
    </row>
    <row r="94" spans="1:67" ht="113.25" customHeight="1">
      <c r="A94" s="1525"/>
      <c r="B94" s="1530"/>
      <c r="C94" s="886"/>
      <c r="D94" s="886"/>
      <c r="E94" s="1185"/>
      <c r="F94" s="1532"/>
      <c r="G94" s="616" t="s">
        <v>338</v>
      </c>
      <c r="H94" s="603" t="s">
        <v>339</v>
      </c>
      <c r="I94" s="603" t="s">
        <v>1150</v>
      </c>
      <c r="J94" s="562"/>
      <c r="K94" s="562"/>
      <c r="L94" s="562"/>
      <c r="M94" s="562">
        <v>1</v>
      </c>
      <c r="N94" s="562"/>
      <c r="O94" s="562"/>
      <c r="P94" s="586"/>
      <c r="Q94" s="571"/>
      <c r="R94" s="571"/>
      <c r="S94" s="571">
        <v>1</v>
      </c>
      <c r="T94" s="571"/>
      <c r="U94" s="571"/>
      <c r="V94" s="567">
        <f t="shared" si="55"/>
        <v>2</v>
      </c>
      <c r="W94" s="558">
        <v>1</v>
      </c>
      <c r="X94" s="563" t="s">
        <v>155</v>
      </c>
      <c r="Y94" s="563" t="s">
        <v>155</v>
      </c>
      <c r="Z94" s="564" t="s">
        <v>962</v>
      </c>
      <c r="AA94" s="589" t="s">
        <v>1149</v>
      </c>
      <c r="AB94" s="17">
        <f t="shared" si="82"/>
        <v>0</v>
      </c>
      <c r="AC94" s="18">
        <f t="shared" si="83"/>
        <v>0</v>
      </c>
      <c r="AD94" s="18">
        <f t="shared" si="84"/>
        <v>0</v>
      </c>
      <c r="AE94" s="18">
        <f t="shared" si="85"/>
        <v>1</v>
      </c>
      <c r="AF94" s="18">
        <f t="shared" si="86"/>
        <v>0</v>
      </c>
      <c r="AG94" s="18">
        <f t="shared" si="87"/>
        <v>0</v>
      </c>
      <c r="AH94" s="18">
        <f t="shared" si="88"/>
        <v>0</v>
      </c>
      <c r="AI94" s="18">
        <f t="shared" si="89"/>
        <v>0</v>
      </c>
      <c r="AJ94" s="18">
        <f t="shared" si="90"/>
        <v>0</v>
      </c>
      <c r="AK94" s="18">
        <f t="shared" si="91"/>
        <v>0</v>
      </c>
      <c r="AL94" s="18">
        <f t="shared" si="92"/>
        <v>0</v>
      </c>
      <c r="AM94" s="18">
        <f t="shared" si="93"/>
        <v>0</v>
      </c>
      <c r="AN94" s="17">
        <f t="shared" si="94"/>
        <v>1</v>
      </c>
      <c r="AO94" s="16">
        <f t="shared" si="54"/>
        <v>0.5</v>
      </c>
      <c r="AP94" s="16">
        <v>1</v>
      </c>
      <c r="AQ94" s="548"/>
      <c r="AR94" s="548"/>
      <c r="AS94" s="543"/>
      <c r="AT94" s="543"/>
      <c r="AU94" s="543"/>
      <c r="AV94" s="543"/>
      <c r="AW94" s="832">
        <v>1</v>
      </c>
      <c r="AX94" s="1404" t="s">
        <v>1151</v>
      </c>
      <c r="AY94" s="543"/>
      <c r="AZ94" s="543"/>
      <c r="BA94" s="543"/>
      <c r="BB94" s="541"/>
      <c r="BC94" s="541"/>
      <c r="BD94" s="541"/>
      <c r="BE94" s="541"/>
      <c r="BF94" s="541"/>
      <c r="BG94" s="541"/>
      <c r="BH94" s="541"/>
      <c r="BI94" s="541"/>
      <c r="BJ94" s="541"/>
      <c r="BK94" s="541"/>
      <c r="BL94" s="541"/>
      <c r="BM94" s="541"/>
      <c r="BN94" s="541"/>
      <c r="BO94" s="4"/>
    </row>
    <row r="95" spans="1:67" ht="76.5" customHeight="1">
      <c r="A95" s="1525"/>
      <c r="B95" s="1530"/>
      <c r="C95" s="886"/>
      <c r="D95" s="886"/>
      <c r="E95" s="1185"/>
      <c r="F95" s="1532"/>
      <c r="G95" s="614" t="s">
        <v>340</v>
      </c>
      <c r="H95" s="603" t="s">
        <v>341</v>
      </c>
      <c r="I95" s="603" t="s">
        <v>1152</v>
      </c>
      <c r="J95" s="562"/>
      <c r="K95" s="562"/>
      <c r="L95" s="562"/>
      <c r="M95" s="562">
        <v>1</v>
      </c>
      <c r="N95" s="562"/>
      <c r="O95" s="600"/>
      <c r="P95" s="565"/>
      <c r="Q95" s="565"/>
      <c r="R95" s="565"/>
      <c r="S95" s="565">
        <v>2</v>
      </c>
      <c r="T95" s="565"/>
      <c r="U95" s="565"/>
      <c r="V95" s="565">
        <f t="shared" si="55"/>
        <v>3</v>
      </c>
      <c r="W95" s="1012">
        <v>1</v>
      </c>
      <c r="X95" s="563" t="s">
        <v>155</v>
      </c>
      <c r="Y95" s="563" t="s">
        <v>155</v>
      </c>
      <c r="Z95" s="564" t="s">
        <v>707</v>
      </c>
      <c r="AA95" s="589" t="s">
        <v>1149</v>
      </c>
      <c r="AB95" s="17">
        <f t="shared" si="82"/>
        <v>0</v>
      </c>
      <c r="AC95" s="18">
        <f t="shared" si="83"/>
        <v>0</v>
      </c>
      <c r="AD95" s="18">
        <f t="shared" si="84"/>
        <v>0</v>
      </c>
      <c r="AE95" s="18">
        <f t="shared" si="85"/>
        <v>1</v>
      </c>
      <c r="AF95" s="18">
        <f t="shared" si="86"/>
        <v>0</v>
      </c>
      <c r="AG95" s="18">
        <f t="shared" si="87"/>
        <v>0</v>
      </c>
      <c r="AH95" s="18">
        <f t="shared" si="88"/>
        <v>0</v>
      </c>
      <c r="AI95" s="18">
        <f t="shared" si="89"/>
        <v>0</v>
      </c>
      <c r="AJ95" s="18">
        <f t="shared" si="90"/>
        <v>0</v>
      </c>
      <c r="AK95" s="18">
        <f t="shared" si="91"/>
        <v>0</v>
      </c>
      <c r="AL95" s="18">
        <f t="shared" si="92"/>
        <v>0</v>
      </c>
      <c r="AM95" s="18">
        <f t="shared" si="93"/>
        <v>0</v>
      </c>
      <c r="AN95" s="17">
        <f t="shared" si="94"/>
        <v>1</v>
      </c>
      <c r="AO95" s="16">
        <f t="shared" si="54"/>
        <v>0.33333333333333331</v>
      </c>
      <c r="AP95" s="16">
        <v>1</v>
      </c>
      <c r="AQ95" s="548"/>
      <c r="AR95" s="548"/>
      <c r="AS95" s="543"/>
      <c r="AT95" s="543"/>
      <c r="AU95" s="543"/>
      <c r="AV95" s="543"/>
      <c r="AW95" s="832">
        <v>1</v>
      </c>
      <c r="AX95" s="1404" t="s">
        <v>1153</v>
      </c>
      <c r="AY95" s="543"/>
      <c r="AZ95" s="543"/>
      <c r="BA95" s="543"/>
      <c r="BB95" s="541"/>
      <c r="BC95" s="541"/>
      <c r="BD95" s="541"/>
      <c r="BE95" s="541"/>
      <c r="BF95" s="541"/>
      <c r="BG95" s="541"/>
      <c r="BH95" s="541"/>
      <c r="BI95" s="541"/>
      <c r="BJ95" s="541"/>
      <c r="BK95" s="541"/>
      <c r="BL95" s="541"/>
      <c r="BM95" s="541"/>
      <c r="BN95" s="541"/>
      <c r="BO95" s="4"/>
    </row>
    <row r="96" spans="1:67" ht="76.5" customHeight="1">
      <c r="A96" s="1525"/>
      <c r="B96" s="1530"/>
      <c r="C96" s="886"/>
      <c r="D96" s="886"/>
      <c r="E96" s="1185"/>
      <c r="F96" s="1532"/>
      <c r="G96" s="616" t="s">
        <v>342</v>
      </c>
      <c r="H96" s="603" t="s">
        <v>343</v>
      </c>
      <c r="I96" s="603" t="s">
        <v>1154</v>
      </c>
      <c r="J96" s="562"/>
      <c r="K96" s="562"/>
      <c r="L96" s="562"/>
      <c r="M96" s="562"/>
      <c r="N96" s="562"/>
      <c r="O96" s="562"/>
      <c r="P96" s="600"/>
      <c r="Q96" s="567"/>
      <c r="R96" s="567"/>
      <c r="S96" s="567"/>
      <c r="T96" s="567">
        <v>1</v>
      </c>
      <c r="U96" s="567">
        <v>1</v>
      </c>
      <c r="V96" s="562">
        <f t="shared" si="55"/>
        <v>2</v>
      </c>
      <c r="W96" s="558">
        <v>1</v>
      </c>
      <c r="X96" s="563" t="s">
        <v>155</v>
      </c>
      <c r="Y96" s="563" t="s">
        <v>155</v>
      </c>
      <c r="Z96" s="564" t="s">
        <v>793</v>
      </c>
      <c r="AA96" s="589" t="s">
        <v>1149</v>
      </c>
      <c r="AB96" s="17">
        <f t="shared" si="82"/>
        <v>0</v>
      </c>
      <c r="AC96" s="18">
        <f t="shared" si="83"/>
        <v>0</v>
      </c>
      <c r="AD96" s="18">
        <f t="shared" si="84"/>
        <v>0</v>
      </c>
      <c r="AE96" s="18">
        <f t="shared" si="85"/>
        <v>0</v>
      </c>
      <c r="AF96" s="18">
        <f t="shared" si="86"/>
        <v>0</v>
      </c>
      <c r="AG96" s="18">
        <f t="shared" si="87"/>
        <v>0</v>
      </c>
      <c r="AH96" s="18">
        <f t="shared" si="88"/>
        <v>0</v>
      </c>
      <c r="AI96" s="18">
        <f t="shared" si="89"/>
        <v>0</v>
      </c>
      <c r="AJ96" s="18">
        <f t="shared" si="90"/>
        <v>0</v>
      </c>
      <c r="AK96" s="18">
        <f t="shared" si="91"/>
        <v>0</v>
      </c>
      <c r="AL96" s="18">
        <f t="shared" si="92"/>
        <v>0</v>
      </c>
      <c r="AM96" s="18">
        <f t="shared" si="93"/>
        <v>0</v>
      </c>
      <c r="AN96" s="17">
        <f t="shared" si="94"/>
        <v>0</v>
      </c>
      <c r="AO96" s="16">
        <f t="shared" si="54"/>
        <v>0</v>
      </c>
      <c r="AP96" s="16">
        <v>1</v>
      </c>
      <c r="AQ96" s="548"/>
      <c r="AR96" s="548"/>
      <c r="AS96" s="543"/>
      <c r="AT96" s="543"/>
      <c r="AU96" s="543"/>
      <c r="AV96" s="543"/>
      <c r="AW96" s="543"/>
      <c r="AX96" s="543"/>
      <c r="AY96" s="543"/>
      <c r="AZ96" s="543"/>
      <c r="BA96" s="543"/>
      <c r="BB96" s="541"/>
      <c r="BC96" s="541"/>
      <c r="BD96" s="541"/>
      <c r="BE96" s="541"/>
      <c r="BF96" s="541"/>
      <c r="BG96" s="541"/>
      <c r="BH96" s="541"/>
      <c r="BI96" s="541"/>
      <c r="BJ96" s="541"/>
      <c r="BK96" s="541"/>
      <c r="BL96" s="541"/>
      <c r="BM96" s="541"/>
      <c r="BN96" s="541"/>
      <c r="BO96" s="4"/>
    </row>
    <row r="97" spans="1:67" ht="76.5" customHeight="1">
      <c r="A97" s="1525"/>
      <c r="B97" s="1530"/>
      <c r="C97" s="886"/>
      <c r="D97" s="886"/>
      <c r="E97" s="1185"/>
      <c r="F97" s="1532"/>
      <c r="G97" s="616" t="s">
        <v>344</v>
      </c>
      <c r="H97" s="881" t="s">
        <v>345</v>
      </c>
      <c r="I97" s="881" t="s">
        <v>1155</v>
      </c>
      <c r="J97" s="562"/>
      <c r="K97" s="562"/>
      <c r="L97" s="562"/>
      <c r="M97" s="562"/>
      <c r="N97" s="562"/>
      <c r="O97" s="562">
        <v>1</v>
      </c>
      <c r="P97" s="600"/>
      <c r="Q97" s="571"/>
      <c r="R97" s="571">
        <v>1</v>
      </c>
      <c r="S97" s="571"/>
      <c r="T97" s="571"/>
      <c r="U97" s="571">
        <v>1</v>
      </c>
      <c r="V97" s="562">
        <f t="shared" si="55"/>
        <v>3</v>
      </c>
      <c r="W97" s="558">
        <v>1</v>
      </c>
      <c r="X97" s="563" t="s">
        <v>155</v>
      </c>
      <c r="Y97" s="563" t="s">
        <v>155</v>
      </c>
      <c r="Z97" s="564" t="s">
        <v>707</v>
      </c>
      <c r="AA97" s="589" t="s">
        <v>1149</v>
      </c>
      <c r="AB97" s="17">
        <f t="shared" si="82"/>
        <v>0</v>
      </c>
      <c r="AC97" s="18">
        <f t="shared" si="83"/>
        <v>0</v>
      </c>
      <c r="AD97" s="18">
        <f t="shared" si="84"/>
        <v>0</v>
      </c>
      <c r="AE97" s="18">
        <f t="shared" si="85"/>
        <v>0</v>
      </c>
      <c r="AF97" s="18">
        <f t="shared" si="86"/>
        <v>0</v>
      </c>
      <c r="AG97" s="18">
        <f t="shared" si="87"/>
        <v>0</v>
      </c>
      <c r="AH97" s="18">
        <f t="shared" si="88"/>
        <v>0</v>
      </c>
      <c r="AI97" s="18">
        <f t="shared" si="89"/>
        <v>0</v>
      </c>
      <c r="AJ97" s="18">
        <f t="shared" si="90"/>
        <v>0</v>
      </c>
      <c r="AK97" s="18">
        <f t="shared" si="91"/>
        <v>0</v>
      </c>
      <c r="AL97" s="18">
        <f t="shared" si="92"/>
        <v>0</v>
      </c>
      <c r="AM97" s="18">
        <f t="shared" si="93"/>
        <v>0</v>
      </c>
      <c r="AN97" s="17">
        <f t="shared" si="94"/>
        <v>0</v>
      </c>
      <c r="AO97" s="16">
        <f t="shared" si="54"/>
        <v>0</v>
      </c>
      <c r="AP97" s="16">
        <v>1</v>
      </c>
      <c r="AQ97" s="548"/>
      <c r="AR97" s="548"/>
      <c r="AS97" s="543"/>
      <c r="AT97" s="543"/>
      <c r="AU97" s="543"/>
      <c r="AV97" s="543"/>
      <c r="AW97" s="543"/>
      <c r="AX97" s="543"/>
      <c r="AY97" s="543"/>
      <c r="AZ97" s="543"/>
      <c r="BA97" s="543"/>
      <c r="BB97" s="541"/>
      <c r="BC97" s="541"/>
      <c r="BD97" s="541"/>
      <c r="BE97" s="541"/>
      <c r="BF97" s="541"/>
      <c r="BG97" s="541"/>
      <c r="BH97" s="541"/>
      <c r="BI97" s="541"/>
      <c r="BJ97" s="541"/>
      <c r="BK97" s="541"/>
      <c r="BL97" s="541"/>
      <c r="BM97" s="541"/>
      <c r="BN97" s="541"/>
      <c r="BO97" s="4"/>
    </row>
    <row r="98" spans="1:67" ht="68.25" customHeight="1">
      <c r="A98" s="1525"/>
      <c r="B98" s="1530"/>
      <c r="C98" s="886"/>
      <c r="D98" s="886"/>
      <c r="E98" s="1185"/>
      <c r="F98" s="1532"/>
      <c r="G98" s="614" t="s">
        <v>346</v>
      </c>
      <c r="H98" s="612" t="s">
        <v>347</v>
      </c>
      <c r="I98" s="612" t="s">
        <v>1156</v>
      </c>
      <c r="J98" s="562"/>
      <c r="K98" s="562"/>
      <c r="L98" s="562"/>
      <c r="M98" s="562"/>
      <c r="N98" s="562"/>
      <c r="O98" s="562"/>
      <c r="P98" s="600">
        <v>1</v>
      </c>
      <c r="Q98" s="571"/>
      <c r="R98" s="571"/>
      <c r="S98" s="571"/>
      <c r="T98" s="571"/>
      <c r="U98" s="571">
        <v>1</v>
      </c>
      <c r="V98" s="562">
        <f t="shared" ref="V98:V103" si="95">SUM(J98:U98)</f>
        <v>2</v>
      </c>
      <c r="W98" s="559">
        <v>1</v>
      </c>
      <c r="X98" s="563" t="s">
        <v>155</v>
      </c>
      <c r="Y98" s="563" t="s">
        <v>155</v>
      </c>
      <c r="Z98" s="564" t="s">
        <v>721</v>
      </c>
      <c r="AA98" s="589" t="s">
        <v>708</v>
      </c>
      <c r="AB98" s="17">
        <f t="shared" si="82"/>
        <v>0</v>
      </c>
      <c r="AC98" s="18">
        <f t="shared" si="83"/>
        <v>0</v>
      </c>
      <c r="AD98" s="18">
        <f t="shared" si="84"/>
        <v>0</v>
      </c>
      <c r="AE98" s="18">
        <f t="shared" si="85"/>
        <v>0</v>
      </c>
      <c r="AF98" s="18">
        <f t="shared" si="86"/>
        <v>0</v>
      </c>
      <c r="AG98" s="18">
        <f t="shared" si="87"/>
        <v>0</v>
      </c>
      <c r="AH98" s="18">
        <f t="shared" si="88"/>
        <v>0</v>
      </c>
      <c r="AI98" s="18">
        <f t="shared" si="89"/>
        <v>0</v>
      </c>
      <c r="AJ98" s="18">
        <f t="shared" si="90"/>
        <v>0</v>
      </c>
      <c r="AK98" s="18">
        <f t="shared" si="91"/>
        <v>0</v>
      </c>
      <c r="AL98" s="18">
        <f t="shared" si="92"/>
        <v>0</v>
      </c>
      <c r="AM98" s="18">
        <f t="shared" si="93"/>
        <v>0</v>
      </c>
      <c r="AN98" s="17">
        <f t="shared" si="94"/>
        <v>0</v>
      </c>
      <c r="AO98" s="16">
        <f t="shared" si="54"/>
        <v>0</v>
      </c>
      <c r="AP98" s="16">
        <v>1</v>
      </c>
      <c r="AQ98" s="548"/>
      <c r="AR98" s="548"/>
      <c r="AS98" s="543"/>
      <c r="AT98" s="543"/>
      <c r="AU98" s="543"/>
      <c r="AV98" s="543"/>
      <c r="AW98" s="543"/>
      <c r="AX98" s="543"/>
      <c r="AY98" s="543"/>
      <c r="AZ98" s="543"/>
      <c r="BA98" s="543"/>
      <c r="BB98" s="541"/>
      <c r="BC98" s="541"/>
      <c r="BD98" s="541"/>
      <c r="BE98" s="541"/>
      <c r="BF98" s="541"/>
      <c r="BG98" s="541"/>
      <c r="BH98" s="541"/>
      <c r="BI98" s="541"/>
      <c r="BJ98" s="541"/>
      <c r="BK98" s="541"/>
      <c r="BL98" s="541"/>
      <c r="BM98" s="541"/>
      <c r="BN98" s="541"/>
      <c r="BO98" s="4"/>
    </row>
    <row r="99" spans="1:67" ht="82.5" customHeight="1">
      <c r="A99" s="1525"/>
      <c r="B99" s="1530"/>
      <c r="C99" s="886"/>
      <c r="D99" s="886"/>
      <c r="E99" s="1185"/>
      <c r="F99" s="1532"/>
      <c r="G99" s="731" t="s">
        <v>348</v>
      </c>
      <c r="H99" s="613" t="s">
        <v>349</v>
      </c>
      <c r="I99" s="613" t="s">
        <v>1157</v>
      </c>
      <c r="J99" s="567"/>
      <c r="K99" s="567"/>
      <c r="L99" s="567"/>
      <c r="M99" s="567"/>
      <c r="N99" s="567"/>
      <c r="O99" s="567">
        <v>1</v>
      </c>
      <c r="P99" s="586"/>
      <c r="Q99" s="571"/>
      <c r="R99" s="571"/>
      <c r="S99" s="571"/>
      <c r="T99" s="571"/>
      <c r="U99" s="571">
        <v>1</v>
      </c>
      <c r="V99" s="567">
        <f t="shared" si="95"/>
        <v>2</v>
      </c>
      <c r="W99" s="608">
        <v>1</v>
      </c>
      <c r="X99" s="605" t="s">
        <v>155</v>
      </c>
      <c r="Y99" s="605" t="s">
        <v>155</v>
      </c>
      <c r="Z99" s="570" t="s">
        <v>838</v>
      </c>
      <c r="AA99" s="597" t="s">
        <v>1149</v>
      </c>
      <c r="AB99" s="733">
        <f t="shared" si="82"/>
        <v>0</v>
      </c>
      <c r="AC99" s="732">
        <f t="shared" si="83"/>
        <v>0</v>
      </c>
      <c r="AD99" s="18">
        <f t="shared" si="84"/>
        <v>0</v>
      </c>
      <c r="AE99" s="18">
        <f t="shared" si="85"/>
        <v>0</v>
      </c>
      <c r="AF99" s="18">
        <f t="shared" si="86"/>
        <v>0</v>
      </c>
      <c r="AG99" s="18">
        <f t="shared" si="87"/>
        <v>0</v>
      </c>
      <c r="AH99" s="18">
        <f t="shared" si="88"/>
        <v>0</v>
      </c>
      <c r="AI99" s="18">
        <f t="shared" si="89"/>
        <v>0</v>
      </c>
      <c r="AJ99" s="18">
        <f t="shared" si="90"/>
        <v>0</v>
      </c>
      <c r="AK99" s="18">
        <f t="shared" si="91"/>
        <v>0</v>
      </c>
      <c r="AL99" s="18">
        <f t="shared" si="92"/>
        <v>0</v>
      </c>
      <c r="AM99" s="18">
        <f t="shared" si="93"/>
        <v>0</v>
      </c>
      <c r="AN99" s="17">
        <f t="shared" si="94"/>
        <v>0</v>
      </c>
      <c r="AO99" s="16">
        <f t="shared" si="54"/>
        <v>0</v>
      </c>
      <c r="AP99" s="16">
        <v>1</v>
      </c>
      <c r="AQ99" s="557"/>
      <c r="AR99" s="548"/>
      <c r="AS99" s="543"/>
      <c r="AT99" s="543"/>
      <c r="AU99" s="543"/>
      <c r="AV99" s="543"/>
      <c r="AW99" s="543"/>
      <c r="AX99" s="543"/>
      <c r="AY99" s="543"/>
      <c r="AZ99" s="543"/>
      <c r="BA99" s="543"/>
      <c r="BB99" s="541"/>
      <c r="BC99" s="541"/>
      <c r="BD99" s="541"/>
      <c r="BE99" s="541"/>
      <c r="BF99" s="541"/>
      <c r="BG99" s="541"/>
      <c r="BH99" s="541"/>
      <c r="BI99" s="541"/>
      <c r="BJ99" s="541"/>
      <c r="BK99" s="541"/>
      <c r="BL99" s="541"/>
      <c r="BM99" s="541"/>
      <c r="BN99" s="541"/>
      <c r="BO99" s="4"/>
    </row>
    <row r="100" spans="1:67" ht="81" customHeight="1">
      <c r="A100" s="1525"/>
      <c r="B100" s="1530"/>
      <c r="C100" s="886"/>
      <c r="D100" s="886"/>
      <c r="E100" s="1185"/>
      <c r="F100" s="1533"/>
      <c r="G100" s="39" t="s">
        <v>350</v>
      </c>
      <c r="H100" s="598" t="s">
        <v>351</v>
      </c>
      <c r="I100" s="574" t="s">
        <v>1158</v>
      </c>
      <c r="J100" s="565"/>
      <c r="K100" s="565"/>
      <c r="L100" s="565"/>
      <c r="M100" s="565"/>
      <c r="N100" s="565"/>
      <c r="O100" s="571"/>
      <c r="P100" s="571"/>
      <c r="Q100" s="571">
        <v>1</v>
      </c>
      <c r="R100" s="571"/>
      <c r="S100" s="571"/>
      <c r="T100" s="571"/>
      <c r="U100" s="571">
        <v>1</v>
      </c>
      <c r="V100" s="571">
        <f t="shared" si="95"/>
        <v>2</v>
      </c>
      <c r="W100" s="1455">
        <v>1</v>
      </c>
      <c r="X100" s="570" t="s">
        <v>155</v>
      </c>
      <c r="Y100" s="571" t="s">
        <v>155</v>
      </c>
      <c r="Z100" s="571" t="s">
        <v>707</v>
      </c>
      <c r="AA100" s="597" t="s">
        <v>1149</v>
      </c>
      <c r="AB100" s="732">
        <f>AQ100</f>
        <v>0</v>
      </c>
      <c r="AC100" s="733">
        <f t="shared" si="83"/>
        <v>0</v>
      </c>
      <c r="AD100" s="17">
        <f>AU100</f>
        <v>0</v>
      </c>
      <c r="AE100" s="18">
        <f t="shared" si="85"/>
        <v>0</v>
      </c>
      <c r="AF100" s="18">
        <f t="shared" si="86"/>
        <v>0</v>
      </c>
      <c r="AG100" s="18">
        <f t="shared" si="87"/>
        <v>0</v>
      </c>
      <c r="AH100" s="18">
        <f t="shared" si="88"/>
        <v>0</v>
      </c>
      <c r="AI100" s="18">
        <f t="shared" si="89"/>
        <v>0</v>
      </c>
      <c r="AJ100" s="18">
        <f t="shared" si="90"/>
        <v>0</v>
      </c>
      <c r="AK100" s="18">
        <f t="shared" si="91"/>
        <v>0</v>
      </c>
      <c r="AL100" s="18">
        <f t="shared" si="92"/>
        <v>0</v>
      </c>
      <c r="AM100" s="18">
        <f t="shared" si="93"/>
        <v>0</v>
      </c>
      <c r="AN100" s="17">
        <f t="shared" si="94"/>
        <v>0</v>
      </c>
      <c r="AO100" s="16">
        <f t="shared" si="54"/>
        <v>0</v>
      </c>
      <c r="AP100" s="16">
        <v>1</v>
      </c>
      <c r="AQ100" s="547"/>
      <c r="AR100" s="544"/>
      <c r="AS100" s="546"/>
      <c r="AT100" s="546"/>
      <c r="AU100" s="546"/>
      <c r="AV100" s="546"/>
      <c r="AW100" s="546"/>
      <c r="AX100" s="546"/>
      <c r="AY100" s="546"/>
      <c r="AZ100" s="546"/>
      <c r="BA100" s="543"/>
      <c r="BB100" s="541"/>
      <c r="BC100" s="541"/>
      <c r="BD100" s="541"/>
      <c r="BE100" s="541"/>
      <c r="BF100" s="541"/>
      <c r="BG100" s="541"/>
      <c r="BH100" s="541"/>
      <c r="BI100" s="541"/>
      <c r="BJ100" s="541"/>
      <c r="BK100" s="541"/>
      <c r="BL100" s="541"/>
      <c r="BM100" s="541"/>
      <c r="BN100" s="541"/>
      <c r="BO100" s="4"/>
    </row>
    <row r="101" spans="1:67" ht="81" customHeight="1">
      <c r="A101" s="1525"/>
      <c r="B101" s="1530"/>
      <c r="C101" s="885"/>
      <c r="D101" s="48"/>
      <c r="E101" s="1251"/>
      <c r="F101" s="1532"/>
      <c r="G101" s="815" t="s">
        <v>352</v>
      </c>
      <c r="H101" s="903" t="s">
        <v>353</v>
      </c>
      <c r="I101" s="599" t="s">
        <v>1159</v>
      </c>
      <c r="J101" s="562"/>
      <c r="K101" s="562"/>
      <c r="L101" s="562"/>
      <c r="M101" s="562"/>
      <c r="N101" s="600"/>
      <c r="O101" s="565"/>
      <c r="P101" s="565"/>
      <c r="Q101" s="565"/>
      <c r="R101" s="565"/>
      <c r="S101" s="565"/>
      <c r="T101" s="565"/>
      <c r="U101" s="565">
        <v>1</v>
      </c>
      <c r="V101" s="565">
        <f t="shared" si="95"/>
        <v>1</v>
      </c>
      <c r="W101" s="1382">
        <v>1</v>
      </c>
      <c r="X101" s="565" t="s">
        <v>157</v>
      </c>
      <c r="Y101" s="565" t="s">
        <v>157</v>
      </c>
      <c r="Z101" s="565" t="s">
        <v>707</v>
      </c>
      <c r="AA101" s="589" t="s">
        <v>757</v>
      </c>
      <c r="AB101" s="18">
        <f>AQ101</f>
        <v>0</v>
      </c>
      <c r="AC101" s="18">
        <f>AS101</f>
        <v>0</v>
      </c>
      <c r="AD101" s="17">
        <f>AU101</f>
        <v>0</v>
      </c>
      <c r="AE101" s="18">
        <f>AW101</f>
        <v>0</v>
      </c>
      <c r="AF101" s="18">
        <f>AY101</f>
        <v>0</v>
      </c>
      <c r="AG101" s="18">
        <f>BA101</f>
        <v>0</v>
      </c>
      <c r="AH101" s="18">
        <f>BC101</f>
        <v>0</v>
      </c>
      <c r="AI101" s="18">
        <f>BE101</f>
        <v>0</v>
      </c>
      <c r="AJ101" s="18">
        <f>BG101</f>
        <v>0</v>
      </c>
      <c r="AK101" s="18">
        <f>BI101</f>
        <v>0</v>
      </c>
      <c r="AL101" s="18">
        <f>BK101</f>
        <v>0</v>
      </c>
      <c r="AM101" s="18">
        <f>BM101</f>
        <v>0</v>
      </c>
      <c r="AN101" s="17">
        <f>SUM(AB101:AM101)</f>
        <v>0</v>
      </c>
      <c r="AO101" s="16">
        <f t="shared" si="54"/>
        <v>0</v>
      </c>
      <c r="AP101" s="16">
        <v>1</v>
      </c>
      <c r="AQ101" s="987"/>
      <c r="AR101" s="1263" t="s">
        <v>1109</v>
      </c>
      <c r="AS101" s="834"/>
      <c r="AT101" s="834" t="s">
        <v>1109</v>
      </c>
      <c r="AU101" s="539"/>
      <c r="AV101" s="834" t="s">
        <v>1088</v>
      </c>
      <c r="AW101" s="539"/>
      <c r="AX101" s="834" t="s">
        <v>1086</v>
      </c>
      <c r="AY101" s="539"/>
      <c r="AZ101" s="539"/>
      <c r="BA101" s="541"/>
      <c r="BB101" s="541"/>
      <c r="BC101" s="541"/>
      <c r="BD101" s="541"/>
      <c r="BE101" s="541"/>
      <c r="BF101" s="541"/>
      <c r="BG101" s="541"/>
      <c r="BH101" s="541"/>
      <c r="BI101" s="541"/>
      <c r="BJ101" s="541"/>
      <c r="BK101" s="541"/>
      <c r="BL101" s="541"/>
      <c r="BM101" s="541"/>
      <c r="BN101" s="541"/>
      <c r="BO101" s="4"/>
    </row>
    <row r="102" spans="1:67" ht="177" customHeight="1">
      <c r="A102" s="1525"/>
      <c r="B102" s="1530"/>
      <c r="C102" s="885"/>
      <c r="D102" s="882"/>
      <c r="E102" s="1252"/>
      <c r="F102" s="1532"/>
      <c r="G102" s="581" t="s">
        <v>354</v>
      </c>
      <c r="H102" s="792" t="s">
        <v>355</v>
      </c>
      <c r="I102" s="1409" t="s">
        <v>1160</v>
      </c>
      <c r="J102" s="562"/>
      <c r="K102" s="562"/>
      <c r="L102" s="562">
        <v>1</v>
      </c>
      <c r="M102" s="562">
        <v>1</v>
      </c>
      <c r="N102" s="562"/>
      <c r="O102" s="562"/>
      <c r="P102" s="600"/>
      <c r="Q102" s="562">
        <v>1</v>
      </c>
      <c r="R102" s="562">
        <v>1</v>
      </c>
      <c r="S102" s="562">
        <v>1</v>
      </c>
      <c r="T102" s="562"/>
      <c r="U102" s="562">
        <v>1</v>
      </c>
      <c r="V102" s="562">
        <f t="shared" si="95"/>
        <v>6</v>
      </c>
      <c r="W102" s="558">
        <v>1</v>
      </c>
      <c r="X102" s="562" t="s">
        <v>168</v>
      </c>
      <c r="Y102" s="562" t="s">
        <v>1161</v>
      </c>
      <c r="Z102" s="600" t="s">
        <v>838</v>
      </c>
      <c r="AA102" s="904" t="s">
        <v>1162</v>
      </c>
      <c r="AB102" s="735">
        <f>AQ102</f>
        <v>0</v>
      </c>
      <c r="AC102" s="734">
        <f>AS102</f>
        <v>0</v>
      </c>
      <c r="AD102" s="18">
        <f>AU102</f>
        <v>1</v>
      </c>
      <c r="AE102" s="18">
        <f>AW102</f>
        <v>0</v>
      </c>
      <c r="AF102" s="18">
        <f>AY102</f>
        <v>0</v>
      </c>
      <c r="AG102" s="18">
        <f>BA102</f>
        <v>0</v>
      </c>
      <c r="AH102" s="18">
        <f>BC102</f>
        <v>0</v>
      </c>
      <c r="AI102" s="18">
        <f>BE102</f>
        <v>0</v>
      </c>
      <c r="AJ102" s="18">
        <f>BG102</f>
        <v>0</v>
      </c>
      <c r="AK102" s="18">
        <f>BI102</f>
        <v>0</v>
      </c>
      <c r="AL102" s="18">
        <f>BK102</f>
        <v>0</v>
      </c>
      <c r="AM102" s="18">
        <f>BM102</f>
        <v>0</v>
      </c>
      <c r="AN102" s="17">
        <f>SUM(AB102:AM102)</f>
        <v>1</v>
      </c>
      <c r="AO102" s="16">
        <f t="shared" si="54"/>
        <v>0.16666666666666666</v>
      </c>
      <c r="AP102" s="16">
        <v>1</v>
      </c>
      <c r="AQ102" s="548"/>
      <c r="AR102" s="1011"/>
      <c r="AS102" s="833"/>
      <c r="AT102" s="833" t="s">
        <v>1163</v>
      </c>
      <c r="AU102" s="1330">
        <v>1</v>
      </c>
      <c r="AV102" s="833" t="s">
        <v>1164</v>
      </c>
      <c r="AW102" s="1453"/>
      <c r="AX102" s="1404" t="s">
        <v>1165</v>
      </c>
      <c r="AY102" s="543"/>
      <c r="AZ102" s="543"/>
      <c r="BA102" s="543"/>
      <c r="BB102" s="541"/>
      <c r="BC102" s="541"/>
      <c r="BD102" s="541"/>
      <c r="BE102" s="541"/>
      <c r="BF102" s="541"/>
      <c r="BG102" s="541"/>
      <c r="BH102" s="541"/>
      <c r="BI102" s="541"/>
      <c r="BJ102" s="541"/>
      <c r="BK102" s="541"/>
      <c r="BL102" s="541"/>
      <c r="BM102" s="541"/>
      <c r="BN102" s="541"/>
      <c r="BO102" s="4"/>
    </row>
    <row r="103" spans="1:67" ht="114.75" customHeight="1">
      <c r="A103" s="1525"/>
      <c r="B103" s="1531"/>
      <c r="C103" s="885"/>
      <c r="D103" s="882"/>
      <c r="E103" s="1252"/>
      <c r="F103" s="1532"/>
      <c r="G103" s="581" t="s">
        <v>356</v>
      </c>
      <c r="H103" s="792" t="s">
        <v>357</v>
      </c>
      <c r="I103" s="599" t="s">
        <v>1166</v>
      </c>
      <c r="J103" s="562"/>
      <c r="K103" s="562"/>
      <c r="L103" s="562">
        <v>1</v>
      </c>
      <c r="M103" s="562"/>
      <c r="N103" s="562"/>
      <c r="O103" s="562"/>
      <c r="P103" s="600"/>
      <c r="Q103" s="562"/>
      <c r="R103" s="562"/>
      <c r="S103" s="562">
        <v>1</v>
      </c>
      <c r="T103" s="562"/>
      <c r="U103" s="562"/>
      <c r="V103" s="562">
        <f t="shared" si="95"/>
        <v>2</v>
      </c>
      <c r="W103" s="558">
        <v>1</v>
      </c>
      <c r="X103" s="565" t="s">
        <v>168</v>
      </c>
      <c r="Y103" s="565" t="s">
        <v>168</v>
      </c>
      <c r="Z103" s="572" t="s">
        <v>707</v>
      </c>
      <c r="AA103" s="589" t="s">
        <v>1162</v>
      </c>
      <c r="AB103" s="17">
        <f>AQ103</f>
        <v>0</v>
      </c>
      <c r="AC103" s="18">
        <f>AS103</f>
        <v>0</v>
      </c>
      <c r="AD103" s="18">
        <f>AU103</f>
        <v>1</v>
      </c>
      <c r="AE103" s="18">
        <f>AW103</f>
        <v>0</v>
      </c>
      <c r="AF103" s="18">
        <f>AY103</f>
        <v>0</v>
      </c>
      <c r="AG103" s="18">
        <f>BA103</f>
        <v>0</v>
      </c>
      <c r="AH103" s="18">
        <f>BC103</f>
        <v>0</v>
      </c>
      <c r="AI103" s="18">
        <f>BE103</f>
        <v>0</v>
      </c>
      <c r="AJ103" s="18">
        <f>BG103</f>
        <v>0</v>
      </c>
      <c r="AK103" s="18">
        <f>BI103</f>
        <v>0</v>
      </c>
      <c r="AL103" s="18">
        <f>BK103</f>
        <v>0</v>
      </c>
      <c r="AM103" s="18">
        <f>BM103</f>
        <v>0</v>
      </c>
      <c r="AN103" s="17">
        <f>SUM(AB103:AM103)</f>
        <v>1</v>
      </c>
      <c r="AO103" s="16">
        <f t="shared" si="54"/>
        <v>0.5</v>
      </c>
      <c r="AP103" s="16">
        <v>1</v>
      </c>
      <c r="AQ103" s="548"/>
      <c r="AR103" s="1011" t="s">
        <v>1167</v>
      </c>
      <c r="AS103" s="543"/>
      <c r="AT103" s="833" t="s">
        <v>1168</v>
      </c>
      <c r="AU103" s="1330">
        <v>1</v>
      </c>
      <c r="AV103" s="833" t="s">
        <v>1169</v>
      </c>
      <c r="AW103" s="543"/>
      <c r="AX103" s="833" t="s">
        <v>1170</v>
      </c>
      <c r="AY103" s="543"/>
      <c r="AZ103" s="543"/>
      <c r="BA103" s="543"/>
      <c r="BB103" s="541"/>
      <c r="BC103" s="541"/>
      <c r="BD103" s="541"/>
      <c r="BE103" s="541"/>
      <c r="BF103" s="541"/>
      <c r="BG103" s="541"/>
      <c r="BH103" s="541"/>
      <c r="BI103" s="541"/>
      <c r="BJ103" s="541"/>
      <c r="BK103" s="541"/>
      <c r="BL103" s="541"/>
      <c r="BM103" s="541"/>
      <c r="BN103" s="541"/>
      <c r="BO103" s="4"/>
    </row>
    <row r="104" spans="1:67" ht="104.25" customHeight="1">
      <c r="A104" s="33" t="s">
        <v>1171</v>
      </c>
      <c r="B104" s="1570" t="s">
        <v>1172</v>
      </c>
      <c r="C104" s="1570"/>
      <c r="D104" s="1570"/>
      <c r="E104" s="1571"/>
      <c r="F104" s="891" t="s">
        <v>1173</v>
      </c>
      <c r="G104" s="1575" t="s">
        <v>537</v>
      </c>
      <c r="H104" s="1576"/>
      <c r="I104" s="1577"/>
      <c r="J104" s="1572" t="s">
        <v>1174</v>
      </c>
      <c r="K104" s="1573"/>
      <c r="L104" s="1573"/>
      <c r="M104" s="1574"/>
      <c r="N104" s="1578" t="s">
        <v>1175</v>
      </c>
      <c r="O104" s="1578"/>
      <c r="P104" s="1578"/>
      <c r="Q104" s="1578"/>
      <c r="R104" s="1578"/>
      <c r="S104" s="1578"/>
      <c r="T104" s="1578"/>
      <c r="U104" s="1578"/>
      <c r="V104" s="1578"/>
      <c r="W104" s="1578"/>
      <c r="X104" s="1578"/>
      <c r="Y104" s="1578"/>
      <c r="Z104" s="1578"/>
      <c r="AA104" s="1578"/>
      <c r="AB104" s="1578"/>
      <c r="AC104" s="1578"/>
      <c r="AD104" s="1567"/>
      <c r="AE104" s="1568"/>
      <c r="AF104" s="1568"/>
      <c r="AG104" s="1568"/>
      <c r="AH104" s="1568"/>
      <c r="AI104" s="1568"/>
      <c r="AJ104" s="1568"/>
      <c r="AK104" s="1568"/>
      <c r="AL104" s="1568"/>
      <c r="AM104" s="1568"/>
      <c r="AN104" s="1568"/>
      <c r="AO104" s="1568"/>
      <c r="AP104" s="1568"/>
      <c r="AQ104" s="1568"/>
      <c r="AR104" s="1568"/>
      <c r="AS104" s="1568"/>
      <c r="AT104" s="1568"/>
      <c r="AU104" s="1568"/>
      <c r="AV104" s="1568"/>
      <c r="AW104" s="1568"/>
      <c r="AX104" s="1568"/>
      <c r="AY104" s="1568"/>
      <c r="AZ104" s="1568"/>
      <c r="BA104" s="1568"/>
      <c r="BB104" s="1569"/>
      <c r="BC104" s="1569"/>
      <c r="BD104" s="1569"/>
      <c r="BE104" s="1569"/>
      <c r="BF104" s="1569"/>
      <c r="BG104" s="1569"/>
      <c r="BH104" s="1569"/>
      <c r="BI104" s="1569"/>
      <c r="BJ104" s="1569"/>
      <c r="BK104" s="1569"/>
      <c r="BL104" s="1569"/>
      <c r="BM104" s="1569"/>
      <c r="BN104" s="1568"/>
    </row>
    <row r="105" spans="1:67" ht="12.75">
      <c r="A105" s="4"/>
      <c r="B105" s="4"/>
      <c r="C105" s="4"/>
      <c r="D105" s="4"/>
      <c r="E105" s="4"/>
      <c r="F105" s="4"/>
      <c r="G105" s="4"/>
      <c r="H105" s="4"/>
      <c r="I105" s="4"/>
      <c r="J105" s="7"/>
      <c r="K105" s="4"/>
      <c r="L105" s="4"/>
      <c r="M105" s="4"/>
      <c r="N105" s="4"/>
      <c r="O105" s="4"/>
      <c r="P105" s="4"/>
      <c r="Q105" s="4"/>
      <c r="R105" s="4"/>
      <c r="S105" s="8"/>
      <c r="T105" s="4"/>
      <c r="U105" s="4"/>
      <c r="V105" s="4"/>
      <c r="W105" s="4"/>
      <c r="X105" s="4"/>
      <c r="Y105" s="4"/>
      <c r="Z105" s="4"/>
      <c r="AA105" s="4"/>
      <c r="AB105" s="9"/>
      <c r="AC105" s="9"/>
      <c r="AD105" s="9"/>
      <c r="AE105" s="9"/>
      <c r="AF105" s="9"/>
      <c r="AG105" s="9"/>
      <c r="AH105" s="9"/>
      <c r="AI105" s="9"/>
      <c r="AJ105" s="9"/>
      <c r="AK105" s="9"/>
      <c r="AL105" s="9"/>
      <c r="AM105" s="9"/>
      <c r="AN105" s="10"/>
      <c r="AO105" s="10"/>
      <c r="AP105" s="10"/>
      <c r="AQ105" s="9"/>
      <c r="AR105" s="1"/>
      <c r="AS105" s="7"/>
      <c r="AT105" s="4"/>
      <c r="AU105" s="3"/>
      <c r="AV105" s="3"/>
      <c r="AW105" s="2"/>
      <c r="AX105" s="4"/>
      <c r="AY105" s="7"/>
      <c r="AZ105" s="4"/>
      <c r="BA105" s="2"/>
      <c r="BB105" s="2"/>
      <c r="BC105" s="4"/>
      <c r="BD105" s="4"/>
      <c r="BE105" s="4"/>
      <c r="BF105" s="4"/>
      <c r="BG105" s="4"/>
      <c r="BH105" s="4"/>
      <c r="BI105" s="4"/>
      <c r="BJ105" s="4"/>
      <c r="BK105" s="4"/>
      <c r="BL105" s="4"/>
      <c r="BM105" s="2"/>
      <c r="BN105" s="4"/>
      <c r="BO105" s="4"/>
    </row>
    <row r="106" spans="1:67" ht="12.75">
      <c r="A106" s="4"/>
      <c r="B106" s="4"/>
      <c r="C106" s="4"/>
      <c r="D106" s="4"/>
      <c r="E106" s="4"/>
      <c r="F106" s="4"/>
      <c r="G106" s="4"/>
      <c r="H106" s="4"/>
      <c r="I106" s="4"/>
      <c r="J106" s="7"/>
      <c r="K106" s="4"/>
      <c r="L106" s="4"/>
      <c r="M106" s="4"/>
      <c r="N106" s="4"/>
      <c r="O106" s="4"/>
      <c r="P106" s="4"/>
      <c r="Q106" s="4"/>
      <c r="R106" s="4"/>
      <c r="S106" s="8"/>
      <c r="T106" s="4"/>
      <c r="U106" s="4"/>
      <c r="V106" s="4"/>
      <c r="W106" s="4"/>
      <c r="X106" s="4"/>
      <c r="Y106" s="4"/>
      <c r="Z106" s="4"/>
      <c r="AA106" s="4"/>
      <c r="AB106" s="9"/>
      <c r="AC106" s="9"/>
      <c r="AD106" s="9"/>
      <c r="AE106" s="9"/>
      <c r="AF106" s="9"/>
      <c r="AG106" s="9"/>
      <c r="AH106" s="9"/>
      <c r="AI106" s="9"/>
      <c r="AJ106" s="9"/>
      <c r="AK106" s="9"/>
      <c r="AL106" s="9"/>
      <c r="AM106" s="9"/>
      <c r="AN106" s="10"/>
      <c r="AO106" s="10"/>
      <c r="AP106" s="10"/>
      <c r="AQ106" s="9"/>
      <c r="AR106" s="1"/>
      <c r="AS106" s="7"/>
      <c r="AT106" s="4"/>
      <c r="AU106" s="3"/>
      <c r="AV106" s="3"/>
      <c r="AW106" s="2"/>
      <c r="AX106" s="4"/>
      <c r="AY106" s="7"/>
      <c r="AZ106" s="4"/>
      <c r="BA106" s="2"/>
      <c r="BB106" s="2"/>
      <c r="BC106" s="4"/>
      <c r="BD106" s="4"/>
      <c r="BE106" s="4"/>
      <c r="BF106" s="4"/>
      <c r="BG106" s="4"/>
      <c r="BH106" s="4"/>
      <c r="BI106" s="4"/>
      <c r="BJ106" s="4"/>
      <c r="BK106" s="4"/>
      <c r="BL106" s="4"/>
      <c r="BM106" s="2"/>
      <c r="BN106" s="4"/>
      <c r="BO106" s="4"/>
    </row>
    <row r="107" spans="1:67" ht="12.75">
      <c r="A107" s="4"/>
      <c r="B107" s="4"/>
      <c r="C107" s="4"/>
      <c r="D107" s="4"/>
      <c r="E107" s="4"/>
      <c r="F107" s="4"/>
      <c r="G107" s="4"/>
      <c r="H107" s="4"/>
      <c r="I107" s="4"/>
      <c r="J107" s="7"/>
      <c r="K107" s="4"/>
      <c r="L107" s="4"/>
      <c r="M107" s="4"/>
      <c r="N107" s="4"/>
      <c r="O107" s="4"/>
      <c r="P107" s="4"/>
      <c r="Q107" s="4"/>
      <c r="R107" s="4"/>
      <c r="S107" s="8"/>
      <c r="T107" s="4"/>
      <c r="U107" s="4"/>
      <c r="V107" s="4"/>
      <c r="W107" s="4"/>
      <c r="X107" s="4"/>
      <c r="Y107" s="4"/>
      <c r="Z107" s="4"/>
      <c r="AA107" s="4"/>
      <c r="AB107" s="9"/>
      <c r="AC107" s="9"/>
      <c r="AD107" s="9"/>
      <c r="AE107" s="9"/>
      <c r="AF107" s="9"/>
      <c r="AG107" s="9"/>
      <c r="AH107" s="9"/>
      <c r="AI107" s="9"/>
      <c r="AJ107" s="9"/>
      <c r="AK107" s="9"/>
      <c r="AL107" s="9"/>
      <c r="AM107" s="9"/>
      <c r="AN107" s="10"/>
      <c r="AO107" s="10"/>
      <c r="AP107" s="10"/>
      <c r="AQ107" s="9"/>
      <c r="AR107" s="1"/>
      <c r="AS107" s="7"/>
      <c r="AT107" s="4"/>
      <c r="AU107" s="3"/>
      <c r="AV107" s="3"/>
      <c r="AW107" s="2"/>
      <c r="AX107" s="4"/>
      <c r="AY107" s="7"/>
      <c r="AZ107" s="4"/>
      <c r="BA107" s="2"/>
      <c r="BB107" s="2"/>
      <c r="BC107" s="4"/>
      <c r="BD107" s="4"/>
      <c r="BE107" s="4"/>
      <c r="BF107" s="4"/>
      <c r="BG107" s="4"/>
      <c r="BH107" s="4"/>
      <c r="BI107" s="4"/>
      <c r="BJ107" s="4"/>
      <c r="BK107" s="4"/>
      <c r="BL107" s="4"/>
      <c r="BM107" s="2"/>
      <c r="BN107" s="4"/>
      <c r="BO107" s="4"/>
    </row>
    <row r="108" spans="1:67" ht="12.75">
      <c r="A108" s="4"/>
      <c r="B108" s="4"/>
      <c r="C108" s="4"/>
      <c r="D108" s="4"/>
      <c r="E108" s="4"/>
      <c r="F108" s="4"/>
      <c r="G108" s="4"/>
      <c r="H108" s="4"/>
      <c r="I108" s="4"/>
      <c r="J108" s="7"/>
      <c r="K108" s="4"/>
      <c r="L108" s="4"/>
      <c r="M108" s="4"/>
      <c r="N108" s="4"/>
      <c r="O108" s="4"/>
      <c r="P108" s="4"/>
      <c r="Q108" s="4"/>
      <c r="R108" s="4"/>
      <c r="S108" s="8"/>
      <c r="T108" s="4"/>
      <c r="U108" s="4"/>
      <c r="V108" s="4"/>
      <c r="W108" s="4"/>
      <c r="X108" s="4"/>
      <c r="Y108" s="4"/>
      <c r="Z108" s="4"/>
      <c r="AA108" s="4"/>
      <c r="AB108" s="9"/>
      <c r="AC108" s="9"/>
      <c r="AD108" s="9"/>
      <c r="AE108" s="9"/>
      <c r="AF108" s="9"/>
      <c r="AG108" s="9"/>
      <c r="AH108" s="9"/>
      <c r="AI108" s="9"/>
      <c r="AJ108" s="9"/>
      <c r="AK108" s="9"/>
      <c r="AL108" s="9"/>
      <c r="AM108" s="9"/>
      <c r="AN108" s="10"/>
      <c r="AO108" s="10"/>
      <c r="AP108" s="10"/>
      <c r="AQ108" s="9"/>
      <c r="AR108" s="1"/>
      <c r="AS108" s="7"/>
      <c r="AT108" s="4"/>
      <c r="AU108" s="3"/>
      <c r="AV108" s="3"/>
      <c r="AW108" s="2"/>
      <c r="AX108" s="4"/>
      <c r="AY108" s="7"/>
      <c r="AZ108" s="4"/>
      <c r="BA108" s="2"/>
      <c r="BB108" s="2"/>
      <c r="BC108" s="4"/>
      <c r="BD108" s="4"/>
      <c r="BE108" s="4"/>
      <c r="BF108" s="4"/>
      <c r="BG108" s="4"/>
      <c r="BH108" s="4"/>
      <c r="BI108" s="4"/>
      <c r="BJ108" s="4"/>
      <c r="BK108" s="4"/>
      <c r="BL108" s="4"/>
      <c r="BM108" s="2"/>
      <c r="BN108" s="4"/>
      <c r="BO108" s="4"/>
    </row>
    <row r="109" spans="1:67" ht="12.75">
      <c r="A109" s="4"/>
      <c r="B109" s="4"/>
      <c r="C109" s="4"/>
      <c r="D109" s="4"/>
      <c r="E109" s="4"/>
      <c r="F109" s="4"/>
      <c r="G109" s="4"/>
      <c r="H109" s="4"/>
      <c r="I109" s="4"/>
      <c r="J109" s="7"/>
      <c r="K109" s="4"/>
      <c r="L109" s="4"/>
      <c r="M109" s="4"/>
      <c r="N109" s="4"/>
      <c r="O109" s="4"/>
      <c r="P109" s="4"/>
      <c r="Q109" s="4"/>
      <c r="R109" s="4"/>
      <c r="S109" s="8"/>
      <c r="T109" s="4"/>
      <c r="U109" s="4"/>
      <c r="V109" s="4"/>
      <c r="W109" s="4"/>
      <c r="X109" s="4"/>
      <c r="Y109" s="4"/>
      <c r="Z109" s="4"/>
      <c r="AA109" s="4"/>
      <c r="AB109" s="9"/>
      <c r="AC109" s="9"/>
      <c r="AD109" s="9"/>
      <c r="AE109" s="9"/>
      <c r="AF109" s="9"/>
      <c r="AG109" s="9"/>
      <c r="AH109" s="9"/>
      <c r="AI109" s="9"/>
      <c r="AJ109" s="9"/>
      <c r="AK109" s="9"/>
      <c r="AL109" s="9"/>
      <c r="AM109" s="9"/>
      <c r="AN109" s="10"/>
      <c r="AO109" s="10"/>
      <c r="AP109" s="10"/>
      <c r="AQ109" s="9"/>
      <c r="AR109" s="1"/>
      <c r="AS109" s="7"/>
      <c r="AT109" s="4"/>
      <c r="AU109" s="3"/>
      <c r="AV109" s="3"/>
      <c r="AW109" s="2"/>
      <c r="AX109" s="4"/>
      <c r="AY109" s="7"/>
      <c r="AZ109" s="4"/>
      <c r="BA109" s="2"/>
      <c r="BB109" s="2"/>
      <c r="BC109" s="4"/>
      <c r="BD109" s="4"/>
      <c r="BE109" s="4"/>
      <c r="BF109" s="4"/>
      <c r="BG109" s="4"/>
      <c r="BH109" s="4"/>
      <c r="BI109" s="4"/>
      <c r="BJ109" s="4"/>
      <c r="BK109" s="4"/>
      <c r="BL109" s="4"/>
      <c r="BM109" s="2"/>
      <c r="BN109" s="4"/>
      <c r="BO109" s="4"/>
    </row>
    <row r="110" spans="1:67" ht="12.75">
      <c r="A110" s="4"/>
      <c r="B110" s="4"/>
      <c r="C110" s="4"/>
      <c r="D110" s="4"/>
      <c r="E110" s="4"/>
      <c r="F110" s="4"/>
      <c r="G110" s="4"/>
      <c r="H110" s="4"/>
      <c r="I110" s="4"/>
      <c r="J110" s="7"/>
      <c r="K110" s="4"/>
      <c r="L110" s="4"/>
      <c r="M110" s="4"/>
      <c r="N110" s="4"/>
      <c r="O110" s="4"/>
      <c r="P110" s="4"/>
      <c r="Q110" s="4"/>
      <c r="R110" s="4"/>
      <c r="S110" s="8"/>
      <c r="T110" s="4"/>
      <c r="U110" s="4"/>
      <c r="V110" s="4"/>
      <c r="W110" s="4"/>
      <c r="X110" s="4"/>
      <c r="Y110" s="4"/>
      <c r="Z110" s="4"/>
      <c r="AA110" s="4"/>
      <c r="AB110" s="9"/>
      <c r="AC110" s="9"/>
      <c r="AD110" s="9"/>
      <c r="AE110" s="9"/>
      <c r="AF110" s="9"/>
      <c r="AG110" s="9"/>
      <c r="AH110" s="9"/>
      <c r="AI110" s="9"/>
      <c r="AJ110" s="9"/>
      <c r="AK110" s="9"/>
      <c r="AL110" s="9"/>
      <c r="AM110" s="9"/>
      <c r="AN110" s="10"/>
      <c r="AO110" s="10"/>
      <c r="AP110" s="10"/>
      <c r="AQ110" s="9"/>
      <c r="AR110" s="1"/>
      <c r="AS110" s="7"/>
      <c r="AT110" s="4"/>
      <c r="AU110" s="3"/>
      <c r="AV110" s="3"/>
      <c r="AW110" s="2"/>
      <c r="AX110" s="4"/>
      <c r="AY110" s="7"/>
      <c r="AZ110" s="4"/>
      <c r="BA110" s="2"/>
      <c r="BB110" s="2"/>
      <c r="BC110" s="4"/>
      <c r="BD110" s="4"/>
      <c r="BE110" s="4"/>
      <c r="BF110" s="4"/>
      <c r="BG110" s="4"/>
      <c r="BH110" s="4"/>
      <c r="BI110" s="4"/>
      <c r="BJ110" s="4"/>
      <c r="BK110" s="4"/>
      <c r="BL110" s="4"/>
      <c r="BM110" s="2"/>
      <c r="BN110" s="4"/>
      <c r="BO110" s="4"/>
    </row>
    <row r="111" spans="1:67" ht="12.75">
      <c r="A111" s="4"/>
      <c r="B111" s="4"/>
      <c r="C111" s="4"/>
      <c r="D111" s="4"/>
      <c r="E111" s="4"/>
      <c r="F111" s="4"/>
      <c r="G111" s="4"/>
      <c r="H111" s="4"/>
      <c r="I111" s="4"/>
      <c r="J111" s="7"/>
      <c r="K111" s="4"/>
      <c r="L111" s="4"/>
      <c r="M111" s="4"/>
      <c r="N111" s="4"/>
      <c r="O111" s="4"/>
      <c r="P111" s="4"/>
      <c r="Q111" s="4"/>
      <c r="R111" s="4"/>
      <c r="S111" s="8"/>
      <c r="T111" s="4"/>
      <c r="U111" s="4"/>
      <c r="V111" s="4"/>
      <c r="W111" s="4"/>
      <c r="X111" s="4"/>
      <c r="Y111" s="4"/>
      <c r="Z111" s="4"/>
      <c r="AA111" s="4"/>
      <c r="AB111" s="9"/>
      <c r="AC111" s="9"/>
      <c r="AD111" s="9"/>
      <c r="AE111" s="9"/>
      <c r="AF111" s="9"/>
      <c r="AG111" s="9"/>
      <c r="AH111" s="9"/>
      <c r="AI111" s="9"/>
      <c r="AJ111" s="9"/>
      <c r="AK111" s="9"/>
      <c r="AL111" s="9"/>
      <c r="AM111" s="9"/>
      <c r="AN111" s="10"/>
      <c r="AO111" s="10"/>
      <c r="AP111" s="10"/>
      <c r="AQ111" s="9"/>
      <c r="AR111" s="1"/>
      <c r="AS111" s="7"/>
      <c r="AT111" s="4"/>
      <c r="AU111" s="3"/>
      <c r="AV111" s="3"/>
      <c r="AW111" s="2"/>
      <c r="AX111" s="4"/>
      <c r="AY111" s="7"/>
      <c r="AZ111" s="4"/>
      <c r="BA111" s="2"/>
      <c r="BB111" s="2"/>
      <c r="BC111" s="4"/>
      <c r="BD111" s="4"/>
      <c r="BE111" s="4"/>
      <c r="BF111" s="4"/>
      <c r="BG111" s="4"/>
      <c r="BH111" s="4"/>
      <c r="BI111" s="4"/>
      <c r="BJ111" s="4"/>
      <c r="BK111" s="4"/>
      <c r="BL111" s="4"/>
      <c r="BM111" s="2"/>
      <c r="BN111" s="4"/>
      <c r="BO111" s="4"/>
    </row>
    <row r="112" spans="1:67" ht="12.75">
      <c r="A112" s="4"/>
      <c r="B112" s="4"/>
      <c r="C112" s="4"/>
      <c r="D112" s="4"/>
      <c r="E112" s="4"/>
      <c r="F112" s="4"/>
      <c r="G112" s="4"/>
      <c r="H112" s="4"/>
      <c r="I112" s="4"/>
      <c r="J112" s="7"/>
      <c r="K112" s="4"/>
      <c r="L112" s="4"/>
      <c r="M112" s="4"/>
      <c r="N112" s="4"/>
      <c r="O112" s="4"/>
      <c r="P112" s="4"/>
      <c r="Q112" s="4"/>
      <c r="R112" s="4"/>
      <c r="S112" s="8"/>
      <c r="T112" s="4"/>
      <c r="U112" s="4"/>
      <c r="V112" s="4"/>
      <c r="W112" s="4"/>
      <c r="X112" s="4"/>
      <c r="Y112" s="4"/>
      <c r="Z112" s="4"/>
      <c r="AA112" s="4"/>
      <c r="AB112" s="9"/>
      <c r="AC112" s="9"/>
      <c r="AD112" s="9"/>
      <c r="AE112" s="9"/>
      <c r="AF112" s="9"/>
      <c r="AG112" s="9"/>
      <c r="AH112" s="9"/>
      <c r="AI112" s="9"/>
      <c r="AJ112" s="9"/>
      <c r="AK112" s="9"/>
      <c r="AL112" s="9"/>
      <c r="AM112" s="9"/>
      <c r="AN112" s="10"/>
      <c r="AO112" s="10"/>
      <c r="AP112" s="10"/>
      <c r="AQ112" s="9"/>
      <c r="AR112" s="1"/>
      <c r="AS112" s="7"/>
      <c r="AT112" s="4"/>
      <c r="AU112" s="3"/>
      <c r="AV112" s="3"/>
      <c r="AW112" s="2"/>
      <c r="AX112" s="4"/>
      <c r="AY112" s="7"/>
      <c r="AZ112" s="4"/>
      <c r="BA112" s="2"/>
      <c r="BB112" s="2"/>
      <c r="BC112" s="4"/>
      <c r="BD112" s="4"/>
      <c r="BE112" s="4"/>
      <c r="BF112" s="4"/>
      <c r="BG112" s="4"/>
      <c r="BH112" s="4"/>
      <c r="BI112" s="4"/>
      <c r="BJ112" s="4"/>
      <c r="BK112" s="4"/>
      <c r="BL112" s="4"/>
      <c r="BM112" s="2"/>
      <c r="BN112" s="4"/>
      <c r="BO112" s="4"/>
    </row>
    <row r="113" spans="1:67" ht="12.75">
      <c r="A113" s="4"/>
      <c r="B113" s="4"/>
      <c r="C113" s="4"/>
      <c r="D113" s="4"/>
      <c r="E113" s="4"/>
      <c r="F113" s="4"/>
      <c r="G113" s="4"/>
      <c r="H113" s="4"/>
      <c r="I113" s="4"/>
      <c r="J113" s="7"/>
      <c r="K113" s="4"/>
      <c r="L113" s="4"/>
      <c r="M113" s="4"/>
      <c r="N113" s="4"/>
      <c r="O113" s="4"/>
      <c r="P113" s="4"/>
      <c r="Q113" s="4"/>
      <c r="R113" s="4"/>
      <c r="S113" s="8"/>
      <c r="T113" s="4"/>
      <c r="U113" s="4"/>
      <c r="V113" s="4"/>
      <c r="W113" s="4"/>
      <c r="X113" s="4"/>
      <c r="Y113" s="4"/>
      <c r="Z113" s="4"/>
      <c r="AA113" s="4"/>
      <c r="AB113" s="9"/>
      <c r="AC113" s="9"/>
      <c r="AD113" s="9"/>
      <c r="AE113" s="9"/>
      <c r="AF113" s="9"/>
      <c r="AG113" s="9"/>
      <c r="AH113" s="9"/>
      <c r="AI113" s="9"/>
      <c r="AJ113" s="9"/>
      <c r="AK113" s="9"/>
      <c r="AL113" s="9"/>
      <c r="AM113" s="9"/>
      <c r="AN113" s="10"/>
      <c r="AO113" s="10"/>
      <c r="AP113" s="10"/>
      <c r="AQ113" s="9"/>
      <c r="AR113" s="1"/>
      <c r="AS113" s="7"/>
      <c r="AT113" s="4"/>
      <c r="AU113" s="3"/>
      <c r="AV113" s="3"/>
      <c r="AW113" s="2"/>
      <c r="AX113" s="4"/>
      <c r="AY113" s="7"/>
      <c r="AZ113" s="4"/>
      <c r="BA113" s="2"/>
      <c r="BB113" s="2"/>
      <c r="BC113" s="4"/>
      <c r="BD113" s="4"/>
      <c r="BE113" s="4"/>
      <c r="BF113" s="4"/>
      <c r="BG113" s="4"/>
      <c r="BH113" s="4"/>
      <c r="BI113" s="4"/>
      <c r="BJ113" s="4"/>
      <c r="BK113" s="4"/>
      <c r="BL113" s="4"/>
      <c r="BM113" s="2"/>
      <c r="BN113" s="4"/>
      <c r="BO113" s="4"/>
    </row>
    <row r="114" spans="1:67" ht="12.75">
      <c r="A114" s="4"/>
      <c r="B114" s="4"/>
      <c r="C114" s="4"/>
      <c r="D114" s="4"/>
      <c r="E114" s="4"/>
      <c r="F114" s="4"/>
      <c r="G114" s="4"/>
      <c r="H114" s="4"/>
      <c r="I114" s="4"/>
      <c r="J114" s="7"/>
      <c r="K114" s="4"/>
      <c r="L114" s="4"/>
      <c r="M114" s="4"/>
      <c r="N114" s="4"/>
      <c r="O114" s="4"/>
      <c r="P114" s="4"/>
      <c r="Q114" s="4"/>
      <c r="R114" s="4"/>
      <c r="S114" s="8"/>
      <c r="T114" s="4"/>
      <c r="U114" s="4"/>
      <c r="V114" s="4"/>
      <c r="W114" s="4"/>
      <c r="X114" s="4"/>
      <c r="Y114" s="4"/>
      <c r="Z114" s="4"/>
      <c r="AA114" s="4"/>
      <c r="AB114" s="9"/>
      <c r="AC114" s="9"/>
      <c r="AD114" s="9"/>
      <c r="AE114" s="9"/>
      <c r="AF114" s="9"/>
      <c r="AG114" s="9"/>
      <c r="AH114" s="9"/>
      <c r="AI114" s="9"/>
      <c r="AJ114" s="9"/>
      <c r="AK114" s="9"/>
      <c r="AL114" s="9"/>
      <c r="AM114" s="9"/>
      <c r="AN114" s="10"/>
      <c r="AO114" s="10"/>
      <c r="AP114" s="10"/>
      <c r="AQ114" s="9"/>
      <c r="AR114" s="1"/>
      <c r="AS114" s="7"/>
      <c r="AT114" s="4"/>
      <c r="AU114" s="3"/>
      <c r="AV114" s="3"/>
      <c r="AW114" s="2"/>
      <c r="AX114" s="4"/>
      <c r="AY114" s="7"/>
      <c r="AZ114" s="4"/>
      <c r="BA114" s="2"/>
      <c r="BB114" s="2"/>
      <c r="BC114" s="4"/>
      <c r="BD114" s="4"/>
      <c r="BE114" s="4"/>
      <c r="BF114" s="4"/>
      <c r="BG114" s="4"/>
      <c r="BH114" s="4"/>
      <c r="BI114" s="4"/>
      <c r="BJ114" s="4"/>
      <c r="BK114" s="4"/>
      <c r="BL114" s="4"/>
      <c r="BM114" s="2"/>
      <c r="BN114" s="4"/>
      <c r="BO114" s="4"/>
    </row>
    <row r="115" spans="1:67" ht="12.75">
      <c r="A115" s="4"/>
      <c r="B115" s="4"/>
      <c r="C115" s="4"/>
      <c r="D115" s="4"/>
      <c r="E115" s="4"/>
      <c r="F115" s="4"/>
      <c r="G115" s="4"/>
      <c r="H115" s="4"/>
      <c r="I115" s="4"/>
      <c r="J115" s="7"/>
      <c r="K115" s="4"/>
      <c r="L115" s="4"/>
      <c r="M115" s="4"/>
      <c r="N115" s="4"/>
      <c r="O115" s="4"/>
      <c r="P115" s="4"/>
      <c r="Q115" s="4"/>
      <c r="R115" s="4"/>
      <c r="S115" s="8"/>
      <c r="T115" s="4"/>
      <c r="U115" s="4"/>
      <c r="V115" s="4"/>
      <c r="W115" s="4"/>
      <c r="X115" s="4"/>
      <c r="Y115" s="4"/>
      <c r="Z115" s="4"/>
      <c r="AA115" s="4"/>
      <c r="AB115" s="9"/>
      <c r="AC115" s="9"/>
      <c r="AD115" s="9"/>
      <c r="AE115" s="9"/>
      <c r="AF115" s="9"/>
      <c r="AG115" s="9"/>
      <c r="AH115" s="9"/>
      <c r="AI115" s="9"/>
      <c r="AJ115" s="9"/>
      <c r="AK115" s="9"/>
      <c r="AL115" s="9"/>
      <c r="AM115" s="9"/>
      <c r="AN115" s="10"/>
      <c r="AO115" s="10"/>
      <c r="AP115" s="10"/>
      <c r="AQ115" s="9"/>
      <c r="AR115" s="1"/>
      <c r="AS115" s="7"/>
      <c r="AT115" s="4"/>
      <c r="AU115" s="3"/>
      <c r="AV115" s="3"/>
      <c r="AW115" s="2"/>
      <c r="AX115" s="4"/>
      <c r="AY115" s="7"/>
      <c r="AZ115" s="4"/>
      <c r="BA115" s="2"/>
      <c r="BB115" s="2"/>
      <c r="BC115" s="4"/>
      <c r="BD115" s="4"/>
      <c r="BE115" s="4"/>
      <c r="BF115" s="4"/>
      <c r="BG115" s="4"/>
      <c r="BH115" s="4"/>
      <c r="BI115" s="4"/>
      <c r="BJ115" s="4"/>
      <c r="BK115" s="4"/>
      <c r="BL115" s="4"/>
      <c r="BM115" s="2"/>
      <c r="BN115" s="4"/>
      <c r="BO115" s="4"/>
    </row>
    <row r="116" spans="1:67" ht="12.75">
      <c r="A116" s="4"/>
      <c r="B116" s="4"/>
      <c r="C116" s="4"/>
      <c r="D116" s="4"/>
      <c r="E116" s="4"/>
      <c r="F116" s="4"/>
      <c r="G116" s="4"/>
      <c r="H116" s="4"/>
      <c r="I116" s="4"/>
      <c r="J116" s="7"/>
      <c r="K116" s="4"/>
      <c r="L116" s="4"/>
      <c r="M116" s="4"/>
      <c r="N116" s="4"/>
      <c r="O116" s="4"/>
      <c r="P116" s="4"/>
      <c r="Q116" s="4"/>
      <c r="R116" s="4"/>
      <c r="S116" s="8"/>
      <c r="T116" s="4"/>
      <c r="U116" s="4"/>
      <c r="V116" s="4"/>
      <c r="W116" s="4"/>
      <c r="X116" s="4"/>
      <c r="Y116" s="4"/>
      <c r="Z116" s="4"/>
      <c r="AA116" s="4"/>
      <c r="AB116" s="9"/>
      <c r="AC116" s="9"/>
      <c r="AD116" s="9"/>
      <c r="AE116" s="9"/>
      <c r="AF116" s="9"/>
      <c r="AG116" s="9"/>
      <c r="AH116" s="9"/>
      <c r="AI116" s="9"/>
      <c r="AJ116" s="9"/>
      <c r="AK116" s="9"/>
      <c r="AL116" s="9"/>
      <c r="AM116" s="9"/>
      <c r="AN116" s="10"/>
      <c r="AO116" s="10"/>
      <c r="AP116" s="10"/>
      <c r="AQ116" s="9"/>
      <c r="AR116" s="1"/>
      <c r="AS116" s="7"/>
      <c r="AT116" s="4"/>
      <c r="AU116" s="3"/>
      <c r="AV116" s="3"/>
      <c r="AW116" s="2"/>
      <c r="AX116" s="4"/>
      <c r="AY116" s="7"/>
      <c r="AZ116" s="4"/>
      <c r="BA116" s="2"/>
      <c r="BB116" s="2"/>
      <c r="BC116" s="4"/>
      <c r="BD116" s="4"/>
      <c r="BE116" s="4"/>
      <c r="BF116" s="4"/>
      <c r="BG116" s="4"/>
      <c r="BH116" s="4"/>
      <c r="BI116" s="4"/>
      <c r="BJ116" s="4"/>
      <c r="BK116" s="4"/>
      <c r="BL116" s="4"/>
      <c r="BM116" s="2"/>
      <c r="BN116" s="4"/>
      <c r="BO116" s="4"/>
    </row>
    <row r="117" spans="1:67" ht="12.75">
      <c r="A117" s="4"/>
      <c r="B117" s="4"/>
      <c r="C117" s="4"/>
      <c r="D117" s="4"/>
      <c r="E117" s="4"/>
      <c r="F117" s="4"/>
      <c r="G117" s="4"/>
      <c r="H117" s="4"/>
      <c r="I117" s="4"/>
      <c r="J117" s="7"/>
      <c r="K117" s="4"/>
      <c r="L117" s="4"/>
      <c r="M117" s="4"/>
      <c r="N117" s="4"/>
      <c r="O117" s="4"/>
      <c r="P117" s="4"/>
      <c r="Q117" s="4"/>
      <c r="R117" s="4"/>
      <c r="S117" s="8"/>
      <c r="T117" s="4"/>
      <c r="U117" s="4"/>
      <c r="V117" s="4"/>
      <c r="W117" s="4"/>
      <c r="X117" s="4"/>
      <c r="Y117" s="4"/>
      <c r="Z117" s="4"/>
      <c r="AA117" s="4"/>
      <c r="AB117" s="9"/>
      <c r="AC117" s="9"/>
      <c r="AD117" s="9"/>
      <c r="AE117" s="9"/>
      <c r="AF117" s="9"/>
      <c r="AG117" s="9"/>
      <c r="AH117" s="9"/>
      <c r="AI117" s="9"/>
      <c r="AJ117" s="9"/>
      <c r="AK117" s="9"/>
      <c r="AL117" s="9"/>
      <c r="AM117" s="9"/>
      <c r="AN117" s="10"/>
      <c r="AO117" s="10"/>
      <c r="AP117" s="10"/>
      <c r="AQ117" s="9"/>
      <c r="AR117" s="1"/>
      <c r="AS117" s="7"/>
      <c r="AT117" s="4"/>
      <c r="AU117" s="3"/>
      <c r="AV117" s="3"/>
      <c r="AW117" s="2"/>
      <c r="AX117" s="4"/>
      <c r="AY117" s="7"/>
      <c r="AZ117" s="4"/>
      <c r="BA117" s="2"/>
      <c r="BB117" s="2"/>
      <c r="BC117" s="4"/>
      <c r="BD117" s="4"/>
      <c r="BE117" s="4"/>
      <c r="BF117" s="4"/>
      <c r="BG117" s="4"/>
      <c r="BH117" s="4"/>
      <c r="BI117" s="4"/>
      <c r="BJ117" s="4"/>
      <c r="BK117" s="4"/>
      <c r="BL117" s="4"/>
      <c r="BM117" s="2"/>
      <c r="BN117" s="4"/>
      <c r="BO117" s="4"/>
    </row>
    <row r="118" spans="1:67" ht="12.75">
      <c r="A118" s="4"/>
      <c r="B118" s="4"/>
      <c r="C118" s="4"/>
      <c r="D118" s="4"/>
      <c r="E118" s="4"/>
      <c r="F118" s="4"/>
      <c r="G118" s="4"/>
      <c r="H118" s="4"/>
      <c r="I118" s="4"/>
      <c r="J118" s="7"/>
      <c r="K118" s="4"/>
      <c r="L118" s="4"/>
      <c r="M118" s="4"/>
      <c r="N118" s="4"/>
      <c r="O118" s="4"/>
      <c r="P118" s="4"/>
      <c r="Q118" s="4"/>
      <c r="R118" s="4"/>
      <c r="S118" s="8"/>
      <c r="T118" s="4"/>
      <c r="U118" s="4"/>
      <c r="V118" s="4"/>
      <c r="W118" s="4"/>
      <c r="X118" s="4"/>
      <c r="Y118" s="4"/>
      <c r="Z118" s="4"/>
      <c r="AA118" s="4"/>
      <c r="AB118" s="9"/>
      <c r="AC118" s="9"/>
      <c r="AD118" s="9"/>
      <c r="AE118" s="9"/>
      <c r="AF118" s="9"/>
      <c r="AG118" s="9"/>
      <c r="AH118" s="9"/>
      <c r="AI118" s="9"/>
      <c r="AJ118" s="9"/>
      <c r="AK118" s="9"/>
      <c r="AL118" s="9"/>
      <c r="AM118" s="9"/>
      <c r="AN118" s="10"/>
      <c r="AO118" s="10"/>
      <c r="AP118" s="10"/>
      <c r="AQ118" s="9"/>
      <c r="AR118" s="1"/>
      <c r="AS118" s="7"/>
      <c r="AT118" s="4"/>
      <c r="AU118" s="3"/>
      <c r="AV118" s="3"/>
      <c r="AW118" s="2"/>
      <c r="AX118" s="4"/>
      <c r="AY118" s="7"/>
      <c r="AZ118" s="4"/>
      <c r="BA118" s="2"/>
      <c r="BB118" s="2"/>
      <c r="BC118" s="4"/>
      <c r="BD118" s="4"/>
      <c r="BE118" s="4"/>
      <c r="BF118" s="4"/>
      <c r="BG118" s="4"/>
      <c r="BH118" s="4"/>
      <c r="BI118" s="4"/>
      <c r="BJ118" s="4"/>
      <c r="BK118" s="4"/>
      <c r="BL118" s="4"/>
      <c r="BM118" s="2"/>
      <c r="BN118" s="4"/>
      <c r="BO118" s="4"/>
    </row>
    <row r="119" spans="1:67" ht="12.75">
      <c r="A119" s="4"/>
      <c r="B119" s="4"/>
      <c r="C119" s="4"/>
      <c r="D119" s="4"/>
      <c r="E119" s="4"/>
      <c r="F119" s="4"/>
      <c r="G119" s="4"/>
      <c r="H119" s="4"/>
      <c r="I119" s="4"/>
      <c r="J119" s="7"/>
      <c r="K119" s="4"/>
      <c r="L119" s="4"/>
      <c r="M119" s="4"/>
      <c r="N119" s="4"/>
      <c r="O119" s="4"/>
      <c r="P119" s="4"/>
      <c r="Q119" s="4"/>
      <c r="R119" s="4"/>
      <c r="S119" s="8"/>
      <c r="T119" s="4"/>
      <c r="U119" s="4"/>
      <c r="V119" s="4"/>
      <c r="W119" s="4"/>
      <c r="X119" s="4"/>
      <c r="Y119" s="4"/>
      <c r="Z119" s="4"/>
      <c r="AA119" s="4"/>
      <c r="AB119" s="9"/>
      <c r="AC119" s="9"/>
      <c r="AD119" s="9"/>
      <c r="AE119" s="9"/>
      <c r="AF119" s="9"/>
      <c r="AG119" s="9"/>
      <c r="AH119" s="9"/>
      <c r="AI119" s="9"/>
      <c r="AJ119" s="9"/>
      <c r="AK119" s="9"/>
      <c r="AL119" s="9"/>
      <c r="AM119" s="9"/>
      <c r="AN119" s="10"/>
      <c r="AO119" s="10"/>
      <c r="AP119" s="10"/>
      <c r="AQ119" s="9"/>
      <c r="AR119" s="1"/>
      <c r="AS119" s="7"/>
      <c r="AT119" s="4"/>
      <c r="AU119" s="3"/>
      <c r="AV119" s="3"/>
      <c r="AW119" s="2"/>
      <c r="AX119" s="4"/>
      <c r="AY119" s="7"/>
      <c r="AZ119" s="4"/>
      <c r="BA119" s="2"/>
      <c r="BB119" s="2"/>
      <c r="BC119" s="4"/>
      <c r="BD119" s="4"/>
      <c r="BE119" s="4"/>
      <c r="BF119" s="4"/>
      <c r="BG119" s="4"/>
      <c r="BH119" s="4"/>
      <c r="BI119" s="4"/>
      <c r="BJ119" s="4"/>
      <c r="BK119" s="4"/>
      <c r="BL119" s="4"/>
      <c r="BM119" s="2"/>
      <c r="BN119" s="4"/>
      <c r="BO119" s="4"/>
    </row>
    <row r="120" spans="1:67" ht="12.75">
      <c r="A120" s="4"/>
      <c r="B120" s="4"/>
      <c r="C120" s="4"/>
      <c r="D120" s="4"/>
      <c r="E120" s="4"/>
      <c r="F120" s="4"/>
      <c r="G120" s="4"/>
      <c r="H120" s="4"/>
      <c r="I120" s="4"/>
      <c r="J120" s="7"/>
      <c r="K120" s="4"/>
      <c r="L120" s="4"/>
      <c r="M120" s="4"/>
      <c r="N120" s="4"/>
      <c r="O120" s="4"/>
      <c r="P120" s="4"/>
      <c r="Q120" s="4"/>
      <c r="R120" s="4"/>
      <c r="S120" s="8"/>
      <c r="T120" s="4"/>
      <c r="U120" s="4"/>
      <c r="V120" s="4"/>
      <c r="W120" s="4"/>
      <c r="X120" s="4"/>
      <c r="Y120" s="4"/>
      <c r="Z120" s="4"/>
      <c r="AA120" s="4"/>
      <c r="AB120" s="9"/>
      <c r="AC120" s="9"/>
      <c r="AD120" s="9"/>
      <c r="AE120" s="9"/>
      <c r="AF120" s="9"/>
      <c r="AG120" s="9"/>
      <c r="AH120" s="9"/>
      <c r="AI120" s="9"/>
      <c r="AJ120" s="9"/>
      <c r="AK120" s="9"/>
      <c r="AL120" s="9"/>
      <c r="AM120" s="9"/>
      <c r="AN120" s="10"/>
      <c r="AO120" s="10"/>
      <c r="AP120" s="10"/>
      <c r="AQ120" s="9"/>
      <c r="AR120" s="1"/>
      <c r="AS120" s="7"/>
      <c r="AT120" s="4"/>
      <c r="AU120" s="3"/>
      <c r="AV120" s="3"/>
      <c r="AW120" s="2"/>
      <c r="AX120" s="4"/>
      <c r="AY120" s="7"/>
      <c r="AZ120" s="4"/>
      <c r="BA120" s="2"/>
      <c r="BB120" s="2"/>
      <c r="BC120" s="4"/>
      <c r="BD120" s="4"/>
      <c r="BE120" s="4"/>
      <c r="BF120" s="4"/>
      <c r="BG120" s="4"/>
      <c r="BH120" s="4"/>
      <c r="BI120" s="4"/>
      <c r="BJ120" s="4"/>
      <c r="BK120" s="4"/>
      <c r="BL120" s="4"/>
      <c r="BM120" s="2"/>
      <c r="BN120" s="4"/>
      <c r="BO120" s="4"/>
    </row>
    <row r="121" spans="1:67" ht="12.75">
      <c r="A121" s="4"/>
      <c r="B121" s="4"/>
      <c r="C121" s="4"/>
      <c r="D121" s="4"/>
      <c r="E121" s="4"/>
      <c r="F121" s="4"/>
      <c r="G121" s="4"/>
      <c r="H121" s="4"/>
      <c r="I121" s="4"/>
      <c r="J121" s="7"/>
      <c r="K121" s="4"/>
      <c r="L121" s="4"/>
      <c r="M121" s="4"/>
      <c r="N121" s="4"/>
      <c r="O121" s="4"/>
      <c r="P121" s="4"/>
      <c r="Q121" s="4"/>
      <c r="R121" s="4"/>
      <c r="S121" s="8"/>
      <c r="T121" s="4"/>
      <c r="U121" s="4"/>
      <c r="V121" s="4"/>
      <c r="W121" s="4"/>
      <c r="X121" s="4"/>
      <c r="Y121" s="4"/>
      <c r="Z121" s="4"/>
      <c r="AA121" s="4"/>
      <c r="AB121" s="9"/>
      <c r="AC121" s="9"/>
      <c r="AD121" s="9"/>
      <c r="AE121" s="9"/>
      <c r="AF121" s="9"/>
      <c r="AG121" s="9"/>
      <c r="AH121" s="9"/>
      <c r="AI121" s="9"/>
      <c r="AJ121" s="9"/>
      <c r="AK121" s="9"/>
      <c r="AL121" s="9"/>
      <c r="AM121" s="9"/>
      <c r="AN121" s="10"/>
      <c r="AO121" s="10"/>
      <c r="AP121" s="10"/>
      <c r="AQ121" s="9"/>
      <c r="AR121" s="1"/>
      <c r="AS121" s="7"/>
      <c r="AT121" s="4"/>
      <c r="AU121" s="3"/>
      <c r="AV121" s="3"/>
      <c r="AW121" s="2"/>
      <c r="AX121" s="4"/>
      <c r="AY121" s="7"/>
      <c r="AZ121" s="4"/>
      <c r="BA121" s="2"/>
      <c r="BB121" s="2"/>
      <c r="BC121" s="4"/>
      <c r="BD121" s="4"/>
      <c r="BE121" s="4"/>
      <c r="BF121" s="4"/>
      <c r="BG121" s="4"/>
      <c r="BH121" s="4"/>
      <c r="BI121" s="4"/>
      <c r="BJ121" s="4"/>
      <c r="BK121" s="4"/>
      <c r="BL121" s="4"/>
      <c r="BM121" s="2"/>
      <c r="BN121" s="4"/>
      <c r="BO121" s="4"/>
    </row>
    <row r="122" spans="1:67" ht="12.75">
      <c r="A122" s="4"/>
      <c r="B122" s="4"/>
      <c r="C122" s="4"/>
      <c r="D122" s="4"/>
      <c r="E122" s="4"/>
      <c r="F122" s="4"/>
      <c r="G122" s="4"/>
      <c r="H122" s="4"/>
      <c r="I122" s="4"/>
      <c r="J122" s="7"/>
      <c r="K122" s="4"/>
      <c r="L122" s="4"/>
      <c r="M122" s="4"/>
      <c r="N122" s="4"/>
      <c r="O122" s="4"/>
      <c r="P122" s="4"/>
      <c r="Q122" s="4"/>
      <c r="R122" s="4"/>
      <c r="S122" s="8"/>
      <c r="T122" s="4"/>
      <c r="U122" s="4"/>
      <c r="V122" s="4"/>
      <c r="W122" s="4"/>
      <c r="X122" s="4"/>
      <c r="Y122" s="4"/>
      <c r="Z122" s="4"/>
      <c r="AA122" s="4"/>
      <c r="AB122" s="9"/>
      <c r="AC122" s="9"/>
      <c r="AD122" s="9"/>
      <c r="AE122" s="9"/>
      <c r="AF122" s="9"/>
      <c r="AG122" s="9"/>
      <c r="AH122" s="9"/>
      <c r="AI122" s="9"/>
      <c r="AJ122" s="9"/>
      <c r="AK122" s="9"/>
      <c r="AL122" s="9"/>
      <c r="AM122" s="9"/>
      <c r="AN122" s="10"/>
      <c r="AO122" s="10"/>
      <c r="AP122" s="10"/>
      <c r="AQ122" s="9"/>
      <c r="AR122" s="1"/>
      <c r="AS122" s="7"/>
      <c r="AT122" s="4"/>
      <c r="AU122" s="3"/>
      <c r="AV122" s="3"/>
      <c r="AW122" s="2"/>
      <c r="AX122" s="4"/>
      <c r="AY122" s="7"/>
      <c r="AZ122" s="4"/>
      <c r="BA122" s="2"/>
      <c r="BB122" s="2"/>
      <c r="BC122" s="4"/>
      <c r="BD122" s="4"/>
      <c r="BE122" s="4"/>
      <c r="BF122" s="4"/>
      <c r="BG122" s="4"/>
      <c r="BH122" s="4"/>
      <c r="BI122" s="4"/>
      <c r="BJ122" s="4"/>
      <c r="BK122" s="4"/>
      <c r="BL122" s="4"/>
      <c r="BM122" s="2"/>
      <c r="BN122" s="4"/>
      <c r="BO122" s="4"/>
    </row>
    <row r="123" spans="1:67" ht="12.75">
      <c r="A123" s="4"/>
      <c r="B123" s="4"/>
      <c r="C123" s="4"/>
      <c r="D123" s="4"/>
      <c r="E123" s="4"/>
      <c r="F123" s="4"/>
      <c r="G123" s="4"/>
      <c r="H123" s="4"/>
      <c r="I123" s="4"/>
      <c r="J123" s="7"/>
      <c r="K123" s="4"/>
      <c r="L123" s="4"/>
      <c r="M123" s="4"/>
      <c r="N123" s="4"/>
      <c r="O123" s="4"/>
      <c r="P123" s="4"/>
      <c r="Q123" s="4"/>
      <c r="R123" s="4"/>
      <c r="S123" s="8"/>
      <c r="T123" s="4"/>
      <c r="U123" s="4"/>
      <c r="V123" s="4"/>
      <c r="W123" s="4"/>
      <c r="X123" s="4"/>
      <c r="Y123" s="4"/>
      <c r="Z123" s="4"/>
      <c r="AA123" s="4"/>
      <c r="AB123" s="9"/>
      <c r="AC123" s="9"/>
      <c r="AD123" s="9"/>
      <c r="AE123" s="9"/>
      <c r="AF123" s="9"/>
      <c r="AG123" s="9"/>
      <c r="AH123" s="9"/>
      <c r="AI123" s="9"/>
      <c r="AJ123" s="9"/>
      <c r="AK123" s="9"/>
      <c r="AL123" s="9"/>
      <c r="AM123" s="9"/>
      <c r="AN123" s="10"/>
      <c r="AO123" s="10"/>
      <c r="AP123" s="10"/>
      <c r="AQ123" s="9"/>
      <c r="AR123" s="1"/>
      <c r="AS123" s="7"/>
      <c r="AT123" s="4"/>
      <c r="AU123" s="3"/>
      <c r="AV123" s="3"/>
      <c r="AW123" s="2"/>
      <c r="AX123" s="4"/>
      <c r="AY123" s="7"/>
      <c r="AZ123" s="4"/>
      <c r="BA123" s="2"/>
      <c r="BB123" s="2"/>
      <c r="BC123" s="4"/>
      <c r="BD123" s="4"/>
      <c r="BE123" s="4"/>
      <c r="BF123" s="4"/>
      <c r="BG123" s="4"/>
      <c r="BH123" s="4"/>
      <c r="BI123" s="4"/>
      <c r="BJ123" s="4"/>
      <c r="BK123" s="4"/>
      <c r="BL123" s="4"/>
      <c r="BM123" s="2"/>
      <c r="BN123" s="4"/>
      <c r="BO123" s="4"/>
    </row>
    <row r="124" spans="1:67" ht="12.75">
      <c r="A124" s="4"/>
      <c r="B124" s="4"/>
      <c r="C124" s="4"/>
      <c r="D124" s="4"/>
      <c r="E124" s="4"/>
      <c r="F124" s="4"/>
      <c r="G124" s="4"/>
      <c r="H124" s="4"/>
      <c r="I124" s="4"/>
      <c r="J124" s="7"/>
      <c r="K124" s="4"/>
      <c r="L124" s="4"/>
      <c r="M124" s="4"/>
      <c r="N124" s="4"/>
      <c r="O124" s="4"/>
      <c r="P124" s="4"/>
      <c r="Q124" s="4"/>
      <c r="R124" s="4"/>
      <c r="S124" s="8"/>
      <c r="T124" s="4"/>
      <c r="U124" s="4"/>
      <c r="V124" s="4"/>
      <c r="W124" s="4"/>
      <c r="X124" s="4"/>
      <c r="Y124" s="4"/>
      <c r="Z124" s="4"/>
      <c r="AA124" s="4"/>
      <c r="AB124" s="9"/>
      <c r="AC124" s="9"/>
      <c r="AD124" s="9"/>
      <c r="AE124" s="9"/>
      <c r="AF124" s="9"/>
      <c r="AG124" s="9"/>
      <c r="AH124" s="9"/>
      <c r="AI124" s="9"/>
      <c r="AJ124" s="9"/>
      <c r="AK124" s="9"/>
      <c r="AL124" s="9"/>
      <c r="AM124" s="9"/>
      <c r="AN124" s="10"/>
      <c r="AO124" s="10"/>
      <c r="AP124" s="10"/>
      <c r="AQ124" s="9"/>
      <c r="AR124" s="1"/>
      <c r="AS124" s="7"/>
      <c r="AT124" s="4"/>
      <c r="AU124" s="3"/>
      <c r="AV124" s="3"/>
      <c r="AW124" s="2"/>
      <c r="AX124" s="4"/>
      <c r="AY124" s="7"/>
      <c r="AZ124" s="4"/>
      <c r="BA124" s="2"/>
      <c r="BB124" s="2"/>
      <c r="BC124" s="4"/>
      <c r="BD124" s="4"/>
      <c r="BE124" s="4"/>
      <c r="BF124" s="4"/>
      <c r="BG124" s="4"/>
      <c r="BH124" s="4"/>
      <c r="BI124" s="4"/>
      <c r="BJ124" s="4"/>
      <c r="BK124" s="4"/>
      <c r="BL124" s="4"/>
      <c r="BM124" s="2"/>
      <c r="BN124" s="4"/>
      <c r="BO124" s="4"/>
    </row>
    <row r="125" spans="1:67" ht="12.75">
      <c r="A125" s="4"/>
      <c r="B125" s="4"/>
      <c r="C125" s="4"/>
      <c r="D125" s="4"/>
      <c r="E125" s="4"/>
      <c r="F125" s="4"/>
      <c r="G125" s="4"/>
      <c r="H125" s="4"/>
      <c r="I125" s="4"/>
      <c r="J125" s="7"/>
      <c r="K125" s="4"/>
      <c r="L125" s="4"/>
      <c r="M125" s="4"/>
      <c r="N125" s="4"/>
      <c r="O125" s="4"/>
      <c r="P125" s="4"/>
      <c r="Q125" s="4"/>
      <c r="R125" s="4"/>
      <c r="S125" s="8"/>
      <c r="T125" s="4"/>
      <c r="U125" s="4"/>
      <c r="V125" s="4"/>
      <c r="W125" s="4"/>
      <c r="X125" s="4"/>
      <c r="Y125" s="4"/>
      <c r="Z125" s="4"/>
      <c r="AA125" s="4"/>
      <c r="AB125" s="9"/>
      <c r="AC125" s="9"/>
      <c r="AD125" s="9"/>
      <c r="AE125" s="9"/>
      <c r="AF125" s="9"/>
      <c r="AG125" s="9"/>
      <c r="AH125" s="9"/>
      <c r="AI125" s="9"/>
      <c r="AJ125" s="9"/>
      <c r="AK125" s="9"/>
      <c r="AL125" s="9"/>
      <c r="AM125" s="9"/>
      <c r="AN125" s="10"/>
      <c r="AO125" s="10"/>
      <c r="AP125" s="10"/>
      <c r="AQ125" s="9"/>
      <c r="AR125" s="1"/>
      <c r="AS125" s="7"/>
      <c r="AT125" s="4"/>
      <c r="AU125" s="3"/>
      <c r="AV125" s="3"/>
      <c r="AW125" s="2"/>
      <c r="AX125" s="4"/>
      <c r="AY125" s="7"/>
      <c r="AZ125" s="4"/>
      <c r="BA125" s="2"/>
      <c r="BB125" s="2"/>
      <c r="BC125" s="4"/>
      <c r="BD125" s="4"/>
      <c r="BE125" s="4"/>
      <c r="BF125" s="4"/>
      <c r="BG125" s="4"/>
      <c r="BH125" s="4"/>
      <c r="BI125" s="4"/>
      <c r="BJ125" s="4"/>
      <c r="BK125" s="4"/>
      <c r="BL125" s="4"/>
      <c r="BM125" s="2"/>
      <c r="BN125" s="4"/>
      <c r="BO125" s="4"/>
    </row>
    <row r="126" spans="1:67" ht="12.75">
      <c r="A126" s="4"/>
      <c r="B126" s="4"/>
      <c r="C126" s="4"/>
      <c r="D126" s="4"/>
      <c r="E126" s="4"/>
      <c r="F126" s="4"/>
      <c r="G126" s="4"/>
      <c r="H126" s="4"/>
      <c r="I126" s="4"/>
      <c r="J126" s="7"/>
      <c r="K126" s="4"/>
      <c r="L126" s="4"/>
      <c r="M126" s="4"/>
      <c r="N126" s="4"/>
      <c r="O126" s="4"/>
      <c r="P126" s="4"/>
      <c r="Q126" s="4"/>
      <c r="R126" s="4"/>
      <c r="S126" s="8"/>
      <c r="T126" s="4"/>
      <c r="U126" s="4"/>
      <c r="V126" s="4"/>
      <c r="W126" s="4"/>
      <c r="X126" s="4"/>
      <c r="Y126" s="4"/>
      <c r="Z126" s="4"/>
      <c r="AA126" s="4"/>
      <c r="AB126" s="9"/>
      <c r="AC126" s="9"/>
      <c r="AD126" s="9"/>
      <c r="AE126" s="9"/>
      <c r="AF126" s="9"/>
      <c r="AG126" s="9"/>
      <c r="AH126" s="9"/>
      <c r="AI126" s="9"/>
      <c r="AJ126" s="9"/>
      <c r="AK126" s="9"/>
      <c r="AL126" s="9"/>
      <c r="AM126" s="9"/>
      <c r="AN126" s="10"/>
      <c r="AO126" s="10"/>
      <c r="AP126" s="10"/>
      <c r="AQ126" s="9"/>
      <c r="AR126" s="1"/>
      <c r="AS126" s="7"/>
      <c r="AT126" s="4"/>
      <c r="AU126" s="3"/>
      <c r="AV126" s="3"/>
      <c r="AW126" s="2"/>
      <c r="AX126" s="4"/>
      <c r="AY126" s="7"/>
      <c r="AZ126" s="4"/>
      <c r="BA126" s="2"/>
      <c r="BB126" s="2"/>
      <c r="BC126" s="4"/>
      <c r="BD126" s="4"/>
      <c r="BE126" s="4"/>
      <c r="BF126" s="4"/>
      <c r="BG126" s="4"/>
      <c r="BH126" s="4"/>
      <c r="BI126" s="4"/>
      <c r="BJ126" s="4"/>
      <c r="BK126" s="4"/>
      <c r="BL126" s="4"/>
      <c r="BM126" s="2"/>
      <c r="BN126" s="4"/>
      <c r="BO126" s="4"/>
    </row>
    <row r="127" spans="1:67" ht="12.75">
      <c r="A127" s="4"/>
      <c r="B127" s="4"/>
      <c r="C127" s="4"/>
      <c r="D127" s="4"/>
      <c r="E127" s="4"/>
      <c r="F127" s="4"/>
      <c r="G127" s="4"/>
      <c r="H127" s="4"/>
      <c r="I127" s="4"/>
      <c r="J127" s="7"/>
      <c r="K127" s="4"/>
      <c r="L127" s="4"/>
      <c r="M127" s="4"/>
      <c r="N127" s="4"/>
      <c r="O127" s="4"/>
      <c r="P127" s="4"/>
      <c r="Q127" s="4"/>
      <c r="R127" s="4"/>
      <c r="S127" s="8"/>
      <c r="T127" s="4"/>
      <c r="U127" s="4"/>
      <c r="V127" s="4"/>
      <c r="W127" s="4"/>
      <c r="X127" s="4"/>
      <c r="Y127" s="4"/>
      <c r="Z127" s="4"/>
      <c r="AA127" s="4"/>
      <c r="AB127" s="9"/>
      <c r="AC127" s="9"/>
      <c r="AD127" s="9"/>
      <c r="AE127" s="9"/>
      <c r="AF127" s="9"/>
      <c r="AG127" s="9"/>
      <c r="AH127" s="9"/>
      <c r="AI127" s="9"/>
      <c r="AJ127" s="9"/>
      <c r="AK127" s="9"/>
      <c r="AL127" s="9"/>
      <c r="AM127" s="9"/>
      <c r="AN127" s="10"/>
      <c r="AO127" s="10"/>
      <c r="AP127" s="10"/>
      <c r="AQ127" s="9"/>
      <c r="AR127" s="1"/>
      <c r="AS127" s="7"/>
      <c r="AT127" s="4"/>
      <c r="AU127" s="3"/>
      <c r="AV127" s="3"/>
      <c r="AW127" s="2"/>
      <c r="AX127" s="4"/>
      <c r="AY127" s="7"/>
      <c r="AZ127" s="4"/>
      <c r="BA127" s="2"/>
      <c r="BB127" s="2"/>
      <c r="BC127" s="4"/>
      <c r="BD127" s="4"/>
      <c r="BE127" s="4"/>
      <c r="BF127" s="4"/>
      <c r="BG127" s="4"/>
      <c r="BH127" s="4"/>
      <c r="BI127" s="4"/>
      <c r="BJ127" s="4"/>
      <c r="BK127" s="4"/>
      <c r="BL127" s="4"/>
      <c r="BM127" s="2"/>
      <c r="BN127" s="4"/>
      <c r="BO127" s="4"/>
    </row>
    <row r="128" spans="1:67" ht="12.75">
      <c r="A128" s="4"/>
      <c r="B128" s="4"/>
      <c r="C128" s="4"/>
      <c r="D128" s="4"/>
      <c r="E128" s="4"/>
      <c r="F128" s="4"/>
      <c r="G128" s="4"/>
      <c r="H128" s="4"/>
      <c r="I128" s="4"/>
      <c r="J128" s="7"/>
      <c r="K128" s="4"/>
      <c r="L128" s="4"/>
      <c r="M128" s="4"/>
      <c r="N128" s="4"/>
      <c r="O128" s="4"/>
      <c r="P128" s="4"/>
      <c r="Q128" s="4"/>
      <c r="R128" s="4"/>
      <c r="S128" s="8"/>
      <c r="T128" s="4"/>
      <c r="U128" s="4"/>
      <c r="V128" s="4"/>
      <c r="W128" s="4"/>
      <c r="X128" s="4"/>
      <c r="Y128" s="4"/>
      <c r="Z128" s="4"/>
      <c r="AA128" s="4"/>
      <c r="AB128" s="9"/>
      <c r="AC128" s="9"/>
      <c r="AD128" s="9"/>
      <c r="AE128" s="9"/>
      <c r="AF128" s="9"/>
      <c r="AG128" s="9"/>
      <c r="AH128" s="9"/>
      <c r="AI128" s="9"/>
      <c r="AJ128" s="9"/>
      <c r="AK128" s="9"/>
      <c r="AL128" s="9"/>
      <c r="AM128" s="9"/>
      <c r="AN128" s="10"/>
      <c r="AO128" s="10"/>
      <c r="AP128" s="10"/>
      <c r="AQ128" s="9"/>
      <c r="AR128" s="1"/>
      <c r="AS128" s="7"/>
      <c r="AT128" s="4"/>
      <c r="AU128" s="3"/>
      <c r="AV128" s="3"/>
      <c r="AW128" s="2"/>
      <c r="AX128" s="4"/>
      <c r="AY128" s="7"/>
      <c r="AZ128" s="4"/>
      <c r="BA128" s="2"/>
      <c r="BB128" s="2"/>
      <c r="BC128" s="4"/>
      <c r="BD128" s="4"/>
      <c r="BE128" s="4"/>
      <c r="BF128" s="4"/>
      <c r="BG128" s="4"/>
      <c r="BH128" s="4"/>
      <c r="BI128" s="4"/>
      <c r="BJ128" s="4"/>
      <c r="BK128" s="4"/>
      <c r="BL128" s="4"/>
      <c r="BM128" s="2"/>
      <c r="BN128" s="4"/>
      <c r="BO128" s="4"/>
    </row>
    <row r="129" spans="1:67" ht="12.75">
      <c r="A129" s="4"/>
      <c r="B129" s="4"/>
      <c r="C129" s="4"/>
      <c r="D129" s="4"/>
      <c r="E129" s="4"/>
      <c r="F129" s="4"/>
      <c r="G129" s="4"/>
      <c r="H129" s="4"/>
      <c r="I129" s="4"/>
      <c r="J129" s="7"/>
      <c r="K129" s="4"/>
      <c r="L129" s="4"/>
      <c r="M129" s="4"/>
      <c r="N129" s="4"/>
      <c r="O129" s="4"/>
      <c r="P129" s="4"/>
      <c r="Q129" s="4"/>
      <c r="R129" s="4"/>
      <c r="S129" s="8"/>
      <c r="T129" s="4"/>
      <c r="U129" s="4"/>
      <c r="V129" s="4"/>
      <c r="W129" s="4"/>
      <c r="X129" s="4"/>
      <c r="Y129" s="4"/>
      <c r="Z129" s="4"/>
      <c r="AA129" s="4"/>
      <c r="AB129" s="9"/>
      <c r="AC129" s="9"/>
      <c r="AD129" s="9"/>
      <c r="AE129" s="9"/>
      <c r="AF129" s="9"/>
      <c r="AG129" s="9"/>
      <c r="AH129" s="9"/>
      <c r="AI129" s="9"/>
      <c r="AJ129" s="9"/>
      <c r="AK129" s="9"/>
      <c r="AL129" s="9"/>
      <c r="AM129" s="9"/>
      <c r="AN129" s="10"/>
      <c r="AO129" s="10"/>
      <c r="AP129" s="10"/>
      <c r="AQ129" s="9"/>
      <c r="AR129" s="1"/>
      <c r="AS129" s="7"/>
      <c r="AT129" s="4"/>
      <c r="AU129" s="3"/>
      <c r="AV129" s="3"/>
      <c r="AW129" s="2"/>
      <c r="AX129" s="4"/>
      <c r="AY129" s="7"/>
      <c r="AZ129" s="4"/>
      <c r="BA129" s="2"/>
      <c r="BB129" s="2"/>
      <c r="BC129" s="4"/>
      <c r="BD129" s="4"/>
      <c r="BE129" s="4"/>
      <c r="BF129" s="4"/>
      <c r="BG129" s="4"/>
      <c r="BH129" s="4"/>
      <c r="BI129" s="4"/>
      <c r="BJ129" s="4"/>
      <c r="BK129" s="4"/>
      <c r="BL129" s="4"/>
      <c r="BM129" s="2"/>
      <c r="BN129" s="4"/>
      <c r="BO129" s="4"/>
    </row>
    <row r="130" spans="1:67" ht="12.75">
      <c r="A130" s="4"/>
      <c r="B130" s="4"/>
      <c r="C130" s="4"/>
      <c r="D130" s="4"/>
      <c r="E130" s="4"/>
      <c r="F130" s="4"/>
      <c r="G130" s="4"/>
      <c r="H130" s="4"/>
      <c r="I130" s="4"/>
      <c r="J130" s="7"/>
      <c r="K130" s="4"/>
      <c r="L130" s="4"/>
      <c r="M130" s="4"/>
      <c r="N130" s="4"/>
      <c r="O130" s="4"/>
      <c r="P130" s="4"/>
      <c r="Q130" s="4"/>
      <c r="R130" s="4"/>
      <c r="S130" s="8"/>
      <c r="T130" s="4"/>
      <c r="U130" s="4"/>
      <c r="V130" s="4"/>
      <c r="W130" s="4"/>
      <c r="X130" s="4"/>
      <c r="Y130" s="4"/>
      <c r="Z130" s="4"/>
      <c r="AA130" s="4"/>
      <c r="AB130" s="9"/>
      <c r="AC130" s="9"/>
      <c r="AD130" s="9"/>
      <c r="AE130" s="9"/>
      <c r="AF130" s="9"/>
      <c r="AG130" s="9"/>
      <c r="AH130" s="9"/>
      <c r="AI130" s="9"/>
      <c r="AJ130" s="9"/>
      <c r="AK130" s="9"/>
      <c r="AL130" s="9"/>
      <c r="AM130" s="9"/>
      <c r="AN130" s="10"/>
      <c r="AO130" s="10"/>
      <c r="AP130" s="10"/>
      <c r="AQ130" s="9"/>
      <c r="AR130" s="1"/>
      <c r="AS130" s="7"/>
      <c r="AT130" s="4"/>
      <c r="AU130" s="3"/>
      <c r="AV130" s="3"/>
      <c r="AW130" s="2"/>
      <c r="AX130" s="4"/>
      <c r="AY130" s="7"/>
      <c r="AZ130" s="4"/>
      <c r="BA130" s="2"/>
      <c r="BB130" s="2"/>
      <c r="BC130" s="4"/>
      <c r="BD130" s="4"/>
      <c r="BE130" s="4"/>
      <c r="BF130" s="4"/>
      <c r="BG130" s="4"/>
      <c r="BH130" s="4"/>
      <c r="BI130" s="4"/>
      <c r="BJ130" s="4"/>
      <c r="BK130" s="4"/>
      <c r="BL130" s="4"/>
      <c r="BM130" s="2"/>
      <c r="BN130" s="4"/>
      <c r="BO130" s="4"/>
    </row>
    <row r="131" spans="1:67" ht="12.75">
      <c r="A131" s="4"/>
      <c r="B131" s="4"/>
      <c r="C131" s="4"/>
      <c r="D131" s="4"/>
      <c r="E131" s="4"/>
      <c r="F131" s="4"/>
      <c r="G131" s="4"/>
      <c r="H131" s="4"/>
      <c r="I131" s="4"/>
      <c r="J131" s="7"/>
      <c r="K131" s="4"/>
      <c r="L131" s="4"/>
      <c r="M131" s="4"/>
      <c r="N131" s="4"/>
      <c r="O131" s="4"/>
      <c r="P131" s="4"/>
      <c r="Q131" s="4"/>
      <c r="R131" s="4"/>
      <c r="S131" s="8"/>
      <c r="T131" s="4"/>
      <c r="U131" s="4"/>
      <c r="V131" s="4"/>
      <c r="W131" s="4"/>
      <c r="X131" s="4"/>
      <c r="Y131" s="4"/>
      <c r="Z131" s="4"/>
      <c r="AA131" s="4"/>
      <c r="AB131" s="9"/>
      <c r="AC131" s="9"/>
      <c r="AD131" s="9"/>
      <c r="AE131" s="9"/>
      <c r="AF131" s="9"/>
      <c r="AG131" s="9"/>
      <c r="AH131" s="9"/>
      <c r="AI131" s="9"/>
      <c r="AJ131" s="9"/>
      <c r="AK131" s="9"/>
      <c r="AL131" s="9"/>
      <c r="AM131" s="9"/>
      <c r="AN131" s="10"/>
      <c r="AO131" s="10"/>
      <c r="AP131" s="10"/>
      <c r="AQ131" s="9"/>
      <c r="AR131" s="1"/>
      <c r="AS131" s="7"/>
      <c r="AT131" s="4"/>
      <c r="AU131" s="3"/>
      <c r="AV131" s="3"/>
      <c r="AW131" s="2"/>
      <c r="AX131" s="4"/>
      <c r="AY131" s="7"/>
      <c r="AZ131" s="4"/>
      <c r="BA131" s="2"/>
      <c r="BB131" s="2"/>
      <c r="BC131" s="4"/>
      <c r="BD131" s="4"/>
      <c r="BE131" s="4"/>
      <c r="BF131" s="4"/>
      <c r="BG131" s="4"/>
      <c r="BH131" s="4"/>
      <c r="BI131" s="4"/>
      <c r="BJ131" s="4"/>
      <c r="BK131" s="4"/>
      <c r="BL131" s="4"/>
      <c r="BM131" s="2"/>
      <c r="BN131" s="4"/>
      <c r="BO131" s="4"/>
    </row>
    <row r="132" spans="1:67" ht="12.75">
      <c r="A132" s="4"/>
      <c r="B132" s="4"/>
      <c r="C132" s="4"/>
      <c r="D132" s="4"/>
      <c r="E132" s="4"/>
      <c r="F132" s="4"/>
      <c r="G132" s="4"/>
      <c r="H132" s="4"/>
      <c r="I132" s="4"/>
      <c r="J132" s="7"/>
      <c r="K132" s="4"/>
      <c r="L132" s="4"/>
      <c r="M132" s="4"/>
      <c r="N132" s="4"/>
      <c r="O132" s="4"/>
      <c r="P132" s="4"/>
      <c r="Q132" s="4"/>
      <c r="R132" s="4"/>
      <c r="S132" s="8"/>
      <c r="T132" s="4"/>
      <c r="U132" s="4"/>
      <c r="V132" s="4"/>
      <c r="W132" s="4"/>
      <c r="X132" s="4"/>
      <c r="Y132" s="4"/>
      <c r="Z132" s="4"/>
      <c r="AA132" s="4"/>
      <c r="AB132" s="9"/>
      <c r="AC132" s="9"/>
      <c r="AD132" s="9"/>
      <c r="AE132" s="9"/>
      <c r="AF132" s="9"/>
      <c r="AG132" s="9"/>
      <c r="AH132" s="9"/>
      <c r="AI132" s="9"/>
      <c r="AJ132" s="9"/>
      <c r="AK132" s="9"/>
      <c r="AL132" s="9"/>
      <c r="AM132" s="9"/>
      <c r="AN132" s="10"/>
      <c r="AO132" s="10"/>
      <c r="AP132" s="10"/>
      <c r="AQ132" s="9"/>
      <c r="AR132" s="1"/>
      <c r="AS132" s="7"/>
      <c r="AT132" s="4"/>
      <c r="AU132" s="3"/>
      <c r="AV132" s="3"/>
      <c r="AW132" s="2"/>
      <c r="AX132" s="4"/>
      <c r="AY132" s="7"/>
      <c r="AZ132" s="4"/>
      <c r="BA132" s="2"/>
      <c r="BB132" s="2"/>
      <c r="BC132" s="4"/>
      <c r="BD132" s="4"/>
      <c r="BE132" s="4"/>
      <c r="BF132" s="4"/>
      <c r="BG132" s="4"/>
      <c r="BH132" s="4"/>
      <c r="BI132" s="4"/>
      <c r="BJ132" s="4"/>
      <c r="BK132" s="4"/>
      <c r="BL132" s="4"/>
      <c r="BM132" s="2"/>
      <c r="BN132" s="4"/>
      <c r="BO132" s="4"/>
    </row>
    <row r="133" spans="1:67" ht="12.75">
      <c r="A133" s="4"/>
      <c r="B133" s="4"/>
      <c r="C133" s="4"/>
      <c r="D133" s="4"/>
      <c r="E133" s="4"/>
      <c r="F133" s="4"/>
      <c r="G133" s="4"/>
      <c r="H133" s="4"/>
      <c r="I133" s="4"/>
      <c r="J133" s="7"/>
      <c r="K133" s="4"/>
      <c r="L133" s="4"/>
      <c r="M133" s="4"/>
      <c r="N133" s="4"/>
      <c r="O133" s="4"/>
      <c r="P133" s="4"/>
      <c r="Q133" s="4"/>
      <c r="R133" s="4"/>
      <c r="S133" s="8"/>
      <c r="T133" s="4"/>
      <c r="U133" s="4"/>
      <c r="V133" s="4"/>
      <c r="W133" s="4"/>
      <c r="X133" s="4"/>
      <c r="Y133" s="4"/>
      <c r="Z133" s="4"/>
      <c r="AA133" s="4"/>
      <c r="AB133" s="9"/>
      <c r="AC133" s="9"/>
      <c r="AD133" s="9"/>
      <c r="AE133" s="9"/>
      <c r="AF133" s="9"/>
      <c r="AG133" s="9"/>
      <c r="AH133" s="9"/>
      <c r="AI133" s="9"/>
      <c r="AJ133" s="9"/>
      <c r="AK133" s="9"/>
      <c r="AL133" s="9"/>
      <c r="AM133" s="9"/>
      <c r="AN133" s="10"/>
      <c r="AO133" s="10"/>
      <c r="AP133" s="10"/>
      <c r="AQ133" s="9"/>
      <c r="AR133" s="1"/>
      <c r="AS133" s="7"/>
      <c r="AT133" s="4"/>
      <c r="AU133" s="3"/>
      <c r="AV133" s="3"/>
      <c r="AW133" s="2"/>
      <c r="AX133" s="4"/>
      <c r="AY133" s="7"/>
      <c r="AZ133" s="4"/>
      <c r="BA133" s="2"/>
      <c r="BB133" s="2"/>
      <c r="BC133" s="4"/>
      <c r="BD133" s="4"/>
      <c r="BE133" s="4"/>
      <c r="BF133" s="4"/>
      <c r="BG133" s="4"/>
      <c r="BH133" s="4"/>
      <c r="BI133" s="4"/>
      <c r="BJ133" s="4"/>
      <c r="BK133" s="4"/>
      <c r="BL133" s="4"/>
      <c r="BM133" s="2"/>
      <c r="BN133" s="4"/>
      <c r="BO133" s="4"/>
    </row>
    <row r="134" spans="1:67" ht="12.75">
      <c r="A134" s="4"/>
      <c r="B134" s="4"/>
      <c r="C134" s="4"/>
      <c r="D134" s="4"/>
      <c r="E134" s="4"/>
      <c r="F134" s="4"/>
      <c r="G134" s="4"/>
      <c r="H134" s="4"/>
      <c r="I134" s="4"/>
      <c r="J134" s="7"/>
      <c r="K134" s="4"/>
      <c r="L134" s="4"/>
      <c r="M134" s="4"/>
      <c r="N134" s="4"/>
      <c r="O134" s="4"/>
      <c r="P134" s="4"/>
      <c r="Q134" s="4"/>
      <c r="R134" s="4"/>
      <c r="S134" s="8"/>
      <c r="T134" s="4"/>
      <c r="U134" s="4"/>
      <c r="V134" s="4"/>
      <c r="W134" s="4"/>
      <c r="X134" s="4"/>
      <c r="Y134" s="4"/>
      <c r="Z134" s="4"/>
      <c r="AA134" s="4"/>
      <c r="AB134" s="9"/>
      <c r="AC134" s="9"/>
      <c r="AD134" s="9"/>
      <c r="AE134" s="9"/>
      <c r="AF134" s="9"/>
      <c r="AG134" s="9"/>
      <c r="AH134" s="9"/>
      <c r="AI134" s="9"/>
      <c r="AJ134" s="9"/>
      <c r="AK134" s="9"/>
      <c r="AL134" s="9"/>
      <c r="AM134" s="9"/>
      <c r="AN134" s="10"/>
      <c r="AO134" s="10"/>
      <c r="AP134" s="10"/>
      <c r="AQ134" s="9"/>
      <c r="AR134" s="1"/>
      <c r="AS134" s="7"/>
      <c r="AT134" s="4"/>
      <c r="AU134" s="3"/>
      <c r="AV134" s="3"/>
      <c r="AW134" s="2"/>
      <c r="AX134" s="4"/>
      <c r="AY134" s="7"/>
      <c r="AZ134" s="4"/>
      <c r="BA134" s="2"/>
      <c r="BB134" s="2"/>
      <c r="BC134" s="4"/>
      <c r="BD134" s="4"/>
      <c r="BE134" s="4"/>
      <c r="BF134" s="4"/>
      <c r="BG134" s="4"/>
      <c r="BH134" s="4"/>
      <c r="BI134" s="4"/>
      <c r="BJ134" s="4"/>
      <c r="BK134" s="4"/>
      <c r="BL134" s="4"/>
      <c r="BM134" s="2"/>
      <c r="BN134" s="4"/>
      <c r="BO134" s="4"/>
    </row>
    <row r="135" spans="1:67" ht="12.75">
      <c r="A135" s="4"/>
      <c r="B135" s="4"/>
      <c r="C135" s="4"/>
      <c r="D135" s="4"/>
      <c r="E135" s="4"/>
      <c r="F135" s="4"/>
      <c r="G135" s="4"/>
      <c r="H135" s="4"/>
      <c r="I135" s="4"/>
      <c r="J135" s="7"/>
      <c r="K135" s="4"/>
      <c r="L135" s="4"/>
      <c r="M135" s="4"/>
      <c r="N135" s="4"/>
      <c r="O135" s="4"/>
      <c r="P135" s="4"/>
      <c r="Q135" s="4"/>
      <c r="R135" s="4"/>
      <c r="S135" s="8"/>
      <c r="T135" s="4"/>
      <c r="U135" s="4"/>
      <c r="V135" s="4"/>
      <c r="W135" s="4"/>
      <c r="X135" s="4"/>
      <c r="Y135" s="4"/>
      <c r="Z135" s="4"/>
      <c r="AA135" s="4"/>
      <c r="AB135" s="9"/>
      <c r="AC135" s="9"/>
      <c r="AD135" s="9"/>
      <c r="AE135" s="9"/>
      <c r="AF135" s="9"/>
      <c r="AG135" s="9"/>
      <c r="AH135" s="9"/>
      <c r="AI135" s="9"/>
      <c r="AJ135" s="9"/>
      <c r="AK135" s="9"/>
      <c r="AL135" s="9"/>
      <c r="AM135" s="9"/>
      <c r="AN135" s="10"/>
      <c r="AO135" s="10"/>
      <c r="AP135" s="10"/>
      <c r="AQ135" s="9"/>
      <c r="AR135" s="1"/>
      <c r="AS135" s="7"/>
      <c r="AT135" s="4"/>
      <c r="AU135" s="3"/>
      <c r="AV135" s="3"/>
      <c r="AW135" s="2"/>
      <c r="AX135" s="4"/>
      <c r="AY135" s="7"/>
      <c r="AZ135" s="4"/>
      <c r="BA135" s="2"/>
      <c r="BB135" s="2"/>
      <c r="BC135" s="4"/>
      <c r="BD135" s="4"/>
      <c r="BE135" s="4"/>
      <c r="BF135" s="4"/>
      <c r="BG135" s="4"/>
      <c r="BH135" s="4"/>
      <c r="BI135" s="4"/>
      <c r="BJ135" s="4"/>
      <c r="BK135" s="4"/>
      <c r="BL135" s="4"/>
      <c r="BM135" s="2"/>
      <c r="BN135" s="4"/>
      <c r="BO135" s="4"/>
    </row>
    <row r="136" spans="1:67" ht="12.75">
      <c r="A136" s="4"/>
      <c r="B136" s="4"/>
      <c r="C136" s="4"/>
      <c r="D136" s="4"/>
      <c r="E136" s="4"/>
      <c r="F136" s="4"/>
      <c r="G136" s="4"/>
      <c r="H136" s="4"/>
      <c r="I136" s="4"/>
      <c r="J136" s="7"/>
      <c r="K136" s="4"/>
      <c r="L136" s="4"/>
      <c r="M136" s="4"/>
      <c r="N136" s="4"/>
      <c r="O136" s="4"/>
      <c r="P136" s="4"/>
      <c r="Q136" s="4"/>
      <c r="R136" s="4"/>
      <c r="S136" s="8"/>
      <c r="T136" s="4"/>
      <c r="U136" s="4"/>
      <c r="V136" s="4"/>
      <c r="W136" s="4"/>
      <c r="X136" s="4"/>
      <c r="Y136" s="4"/>
      <c r="Z136" s="4"/>
      <c r="AA136" s="4"/>
      <c r="AB136" s="9"/>
      <c r="AC136" s="9"/>
      <c r="AD136" s="9"/>
      <c r="AE136" s="9"/>
      <c r="AF136" s="9"/>
      <c r="AG136" s="9"/>
      <c r="AH136" s="9"/>
      <c r="AI136" s="9"/>
      <c r="AJ136" s="9"/>
      <c r="AK136" s="9"/>
      <c r="AL136" s="9"/>
      <c r="AM136" s="9"/>
      <c r="AN136" s="10"/>
      <c r="AO136" s="10"/>
      <c r="AP136" s="10"/>
      <c r="AQ136" s="9"/>
      <c r="AR136" s="1"/>
      <c r="AS136" s="7"/>
      <c r="AT136" s="4"/>
      <c r="AU136" s="3"/>
      <c r="AV136" s="3"/>
      <c r="AW136" s="2"/>
      <c r="AX136" s="4"/>
      <c r="AY136" s="7"/>
      <c r="AZ136" s="4"/>
      <c r="BA136" s="2"/>
      <c r="BB136" s="2"/>
      <c r="BC136" s="4"/>
      <c r="BD136" s="4"/>
      <c r="BE136" s="4"/>
      <c r="BF136" s="4"/>
      <c r="BG136" s="4"/>
      <c r="BH136" s="4"/>
      <c r="BI136" s="4"/>
      <c r="BJ136" s="4"/>
      <c r="BK136" s="4"/>
      <c r="BL136" s="4"/>
      <c r="BM136" s="2"/>
      <c r="BN136" s="4"/>
      <c r="BO136" s="4"/>
    </row>
    <row r="137" spans="1:67" ht="12.75">
      <c r="A137" s="4"/>
      <c r="B137" s="4"/>
      <c r="C137" s="4"/>
      <c r="D137" s="4"/>
      <c r="E137" s="4"/>
      <c r="F137" s="4"/>
      <c r="G137" s="4"/>
      <c r="H137" s="4"/>
      <c r="I137" s="4"/>
      <c r="J137" s="7"/>
      <c r="K137" s="4"/>
      <c r="L137" s="4"/>
      <c r="M137" s="4"/>
      <c r="N137" s="4"/>
      <c r="O137" s="4"/>
      <c r="P137" s="4"/>
      <c r="Q137" s="4"/>
      <c r="R137" s="4"/>
      <c r="S137" s="8"/>
      <c r="T137" s="4"/>
      <c r="U137" s="4"/>
      <c r="V137" s="4"/>
      <c r="W137" s="4"/>
      <c r="X137" s="4"/>
      <c r="Y137" s="4"/>
      <c r="Z137" s="4"/>
      <c r="AA137" s="4"/>
      <c r="AB137" s="9"/>
      <c r="AC137" s="9"/>
      <c r="AD137" s="9"/>
      <c r="AE137" s="9"/>
      <c r="AF137" s="9"/>
      <c r="AG137" s="9"/>
      <c r="AH137" s="9"/>
      <c r="AI137" s="9"/>
      <c r="AJ137" s="9"/>
      <c r="AK137" s="9"/>
      <c r="AL137" s="9"/>
      <c r="AM137" s="9"/>
      <c r="AN137" s="10"/>
      <c r="AO137" s="10"/>
      <c r="AP137" s="10"/>
      <c r="AQ137" s="9"/>
      <c r="AR137" s="1"/>
      <c r="AS137" s="7"/>
      <c r="AT137" s="4"/>
      <c r="AU137" s="3"/>
      <c r="AV137" s="3"/>
      <c r="AW137" s="2"/>
      <c r="AX137" s="4"/>
      <c r="AY137" s="7"/>
      <c r="AZ137" s="4"/>
      <c r="BA137" s="2"/>
      <c r="BB137" s="2"/>
      <c r="BC137" s="4"/>
      <c r="BD137" s="4"/>
      <c r="BE137" s="4"/>
      <c r="BF137" s="4"/>
      <c r="BG137" s="4"/>
      <c r="BH137" s="4"/>
      <c r="BI137" s="4"/>
      <c r="BJ137" s="4"/>
      <c r="BK137" s="4"/>
      <c r="BL137" s="4"/>
      <c r="BM137" s="2"/>
      <c r="BN137" s="4"/>
      <c r="BO137" s="4"/>
    </row>
    <row r="138" spans="1:67" ht="12.75">
      <c r="A138" s="4"/>
      <c r="B138" s="4"/>
      <c r="C138" s="4"/>
      <c r="D138" s="4"/>
      <c r="E138" s="4"/>
      <c r="F138" s="4"/>
      <c r="G138" s="4"/>
      <c r="H138" s="4"/>
      <c r="I138" s="4"/>
      <c r="J138" s="7"/>
      <c r="K138" s="4"/>
      <c r="L138" s="4"/>
      <c r="M138" s="4"/>
      <c r="N138" s="4"/>
      <c r="O138" s="4"/>
      <c r="P138" s="4"/>
      <c r="Q138" s="4"/>
      <c r="R138" s="4"/>
      <c r="S138" s="8"/>
      <c r="T138" s="4"/>
      <c r="U138" s="4"/>
      <c r="V138" s="4"/>
      <c r="W138" s="4"/>
      <c r="X138" s="4"/>
      <c r="Y138" s="4"/>
      <c r="Z138" s="4"/>
      <c r="AA138" s="4"/>
      <c r="AB138" s="9"/>
      <c r="AC138" s="9"/>
      <c r="AD138" s="9"/>
      <c r="AE138" s="9"/>
      <c r="AF138" s="9"/>
      <c r="AG138" s="9"/>
      <c r="AH138" s="9"/>
      <c r="AI138" s="9"/>
      <c r="AJ138" s="9"/>
      <c r="AK138" s="9"/>
      <c r="AL138" s="9"/>
      <c r="AM138" s="9"/>
      <c r="AN138" s="10"/>
      <c r="AO138" s="10"/>
      <c r="AP138" s="10"/>
      <c r="AQ138" s="9"/>
      <c r="AR138" s="1"/>
      <c r="AS138" s="7"/>
      <c r="AT138" s="4"/>
      <c r="AU138" s="3"/>
      <c r="AV138" s="3"/>
      <c r="AW138" s="2"/>
      <c r="AX138" s="4"/>
      <c r="AY138" s="7"/>
      <c r="AZ138" s="4"/>
      <c r="BA138" s="2"/>
      <c r="BB138" s="2"/>
      <c r="BC138" s="4"/>
      <c r="BD138" s="4"/>
      <c r="BE138" s="4"/>
      <c r="BF138" s="4"/>
      <c r="BG138" s="4"/>
      <c r="BH138" s="4"/>
      <c r="BI138" s="4"/>
      <c r="BJ138" s="4"/>
      <c r="BK138" s="4"/>
      <c r="BL138" s="4"/>
      <c r="BM138" s="2"/>
      <c r="BN138" s="4"/>
      <c r="BO138" s="4"/>
    </row>
    <row r="139" spans="1:67" ht="12.75">
      <c r="A139" s="4"/>
      <c r="B139" s="4"/>
      <c r="C139" s="4"/>
      <c r="D139" s="4"/>
      <c r="E139" s="4"/>
      <c r="F139" s="4"/>
      <c r="G139" s="4"/>
      <c r="H139" s="4"/>
      <c r="I139" s="4"/>
      <c r="J139" s="7"/>
      <c r="K139" s="4"/>
      <c r="L139" s="4"/>
      <c r="M139" s="4"/>
      <c r="N139" s="4"/>
      <c r="O139" s="4"/>
      <c r="P139" s="4"/>
      <c r="Q139" s="4"/>
      <c r="R139" s="4"/>
      <c r="S139" s="8"/>
      <c r="T139" s="4"/>
      <c r="U139" s="4"/>
      <c r="V139" s="4"/>
      <c r="W139" s="4"/>
      <c r="X139" s="4"/>
      <c r="Y139" s="4"/>
      <c r="Z139" s="4"/>
      <c r="AA139" s="4"/>
      <c r="AB139" s="9"/>
      <c r="AC139" s="9"/>
      <c r="AD139" s="9"/>
      <c r="AE139" s="9"/>
      <c r="AF139" s="9"/>
      <c r="AG139" s="9"/>
      <c r="AH139" s="9"/>
      <c r="AI139" s="9"/>
      <c r="AJ139" s="9"/>
      <c r="AK139" s="9"/>
      <c r="AL139" s="9"/>
      <c r="AM139" s="9"/>
      <c r="AN139" s="10"/>
      <c r="AO139" s="10"/>
      <c r="AP139" s="10"/>
      <c r="AQ139" s="9"/>
      <c r="AR139" s="1"/>
      <c r="AS139" s="7"/>
      <c r="AT139" s="4"/>
      <c r="AU139" s="3"/>
      <c r="AV139" s="3"/>
      <c r="AW139" s="2"/>
      <c r="AX139" s="4"/>
      <c r="AY139" s="7"/>
      <c r="AZ139" s="4"/>
      <c r="BA139" s="2"/>
      <c r="BB139" s="2"/>
      <c r="BC139" s="4"/>
      <c r="BD139" s="4"/>
      <c r="BE139" s="4"/>
      <c r="BF139" s="4"/>
      <c r="BG139" s="4"/>
      <c r="BH139" s="4"/>
      <c r="BI139" s="4"/>
      <c r="BJ139" s="4"/>
      <c r="BK139" s="4"/>
      <c r="BL139" s="4"/>
      <c r="BM139" s="2"/>
      <c r="BN139" s="4"/>
      <c r="BO139" s="4"/>
    </row>
    <row r="140" spans="1:67" ht="12.75">
      <c r="A140" s="4"/>
      <c r="B140" s="4"/>
      <c r="C140" s="4"/>
      <c r="D140" s="4"/>
      <c r="E140" s="4"/>
      <c r="F140" s="4"/>
      <c r="G140" s="4"/>
      <c r="H140" s="4"/>
      <c r="I140" s="4"/>
      <c r="J140" s="7"/>
      <c r="K140" s="4"/>
      <c r="L140" s="4"/>
      <c r="M140" s="4"/>
      <c r="N140" s="4"/>
      <c r="O140" s="4"/>
      <c r="P140" s="4"/>
      <c r="Q140" s="4"/>
      <c r="R140" s="4"/>
      <c r="S140" s="8"/>
      <c r="T140" s="4"/>
      <c r="U140" s="4"/>
      <c r="V140" s="4"/>
      <c r="W140" s="4"/>
      <c r="X140" s="4"/>
      <c r="Y140" s="4"/>
      <c r="Z140" s="4"/>
      <c r="AA140" s="4"/>
      <c r="AB140" s="9"/>
      <c r="AC140" s="9"/>
      <c r="AD140" s="9"/>
      <c r="AE140" s="9"/>
      <c r="AF140" s="9"/>
      <c r="AG140" s="9"/>
      <c r="AH140" s="9"/>
      <c r="AI140" s="9"/>
      <c r="AJ140" s="9"/>
      <c r="AK140" s="9"/>
      <c r="AL140" s="9"/>
      <c r="AM140" s="9"/>
      <c r="AN140" s="10"/>
      <c r="AO140" s="10"/>
      <c r="AP140" s="10"/>
      <c r="AQ140" s="9"/>
      <c r="AR140" s="1"/>
      <c r="AS140" s="7"/>
      <c r="AT140" s="4"/>
      <c r="AU140" s="3"/>
      <c r="AV140" s="3"/>
      <c r="AW140" s="2"/>
      <c r="AX140" s="4"/>
      <c r="AY140" s="7"/>
      <c r="AZ140" s="4"/>
      <c r="BA140" s="2"/>
      <c r="BB140" s="2"/>
      <c r="BC140" s="4"/>
      <c r="BD140" s="4"/>
      <c r="BE140" s="4"/>
      <c r="BF140" s="4"/>
      <c r="BG140" s="4"/>
      <c r="BH140" s="4"/>
      <c r="BI140" s="4"/>
      <c r="BJ140" s="4"/>
      <c r="BK140" s="4"/>
      <c r="BL140" s="4"/>
      <c r="BM140" s="2"/>
      <c r="BN140" s="4"/>
      <c r="BO140" s="4"/>
    </row>
    <row r="141" spans="1:67" ht="12.75">
      <c r="A141" s="4"/>
      <c r="B141" s="4"/>
      <c r="C141" s="4"/>
      <c r="D141" s="4"/>
      <c r="E141" s="4"/>
      <c r="F141" s="4"/>
      <c r="G141" s="4"/>
      <c r="H141" s="4"/>
      <c r="I141" s="4"/>
      <c r="J141" s="7"/>
      <c r="K141" s="4"/>
      <c r="L141" s="4"/>
      <c r="M141" s="4"/>
      <c r="N141" s="4"/>
      <c r="O141" s="4"/>
      <c r="P141" s="4"/>
      <c r="Q141" s="4"/>
      <c r="R141" s="4"/>
      <c r="S141" s="8"/>
      <c r="T141" s="4"/>
      <c r="U141" s="4"/>
      <c r="V141" s="4"/>
      <c r="W141" s="4"/>
      <c r="X141" s="4"/>
      <c r="Y141" s="4"/>
      <c r="Z141" s="4"/>
      <c r="AA141" s="4"/>
      <c r="AB141" s="9"/>
      <c r="AC141" s="9"/>
      <c r="AD141" s="9"/>
      <c r="AE141" s="9"/>
      <c r="AF141" s="9"/>
      <c r="AG141" s="9"/>
      <c r="AH141" s="9"/>
      <c r="AI141" s="9"/>
      <c r="AJ141" s="9"/>
      <c r="AK141" s="9"/>
      <c r="AL141" s="9"/>
      <c r="AM141" s="9"/>
      <c r="AN141" s="10"/>
      <c r="AO141" s="10"/>
      <c r="AP141" s="10"/>
      <c r="AQ141" s="9"/>
      <c r="AR141" s="1"/>
      <c r="AS141" s="7"/>
      <c r="AT141" s="4"/>
      <c r="AU141" s="3"/>
      <c r="AV141" s="3"/>
      <c r="AW141" s="2"/>
      <c r="AX141" s="4"/>
      <c r="AY141" s="7"/>
      <c r="AZ141" s="4"/>
      <c r="BA141" s="2"/>
      <c r="BB141" s="2"/>
      <c r="BC141" s="4"/>
      <c r="BD141" s="4"/>
      <c r="BE141" s="4"/>
      <c r="BF141" s="4"/>
      <c r="BG141" s="4"/>
      <c r="BH141" s="4"/>
      <c r="BI141" s="4"/>
      <c r="BJ141" s="4"/>
      <c r="BK141" s="4"/>
      <c r="BL141" s="4"/>
      <c r="BM141" s="2"/>
      <c r="BN141" s="4"/>
      <c r="BO141" s="4"/>
    </row>
    <row r="142" spans="1:67" ht="12.75">
      <c r="A142" s="4"/>
      <c r="B142" s="4"/>
      <c r="C142" s="4"/>
      <c r="D142" s="4"/>
      <c r="E142" s="4"/>
      <c r="F142" s="4"/>
      <c r="G142" s="4"/>
      <c r="H142" s="4"/>
      <c r="I142" s="4"/>
      <c r="J142" s="7"/>
      <c r="K142" s="4"/>
      <c r="L142" s="4"/>
      <c r="M142" s="4"/>
      <c r="N142" s="4"/>
      <c r="O142" s="4"/>
      <c r="P142" s="4"/>
      <c r="Q142" s="4"/>
      <c r="R142" s="4"/>
      <c r="S142" s="8"/>
      <c r="T142" s="4"/>
      <c r="U142" s="4"/>
      <c r="V142" s="4"/>
      <c r="W142" s="4"/>
      <c r="X142" s="4"/>
      <c r="Y142" s="4"/>
      <c r="Z142" s="4"/>
      <c r="AA142" s="4"/>
      <c r="AB142" s="9"/>
      <c r="AC142" s="9"/>
      <c r="AD142" s="9"/>
      <c r="AE142" s="9"/>
      <c r="AF142" s="9"/>
      <c r="AG142" s="9"/>
      <c r="AH142" s="9"/>
      <c r="AI142" s="9"/>
      <c r="AJ142" s="9"/>
      <c r="AK142" s="9"/>
      <c r="AL142" s="9"/>
      <c r="AM142" s="9"/>
      <c r="AN142" s="10"/>
      <c r="AO142" s="10"/>
      <c r="AP142" s="10"/>
      <c r="AQ142" s="9"/>
      <c r="AR142" s="1"/>
      <c r="AS142" s="7"/>
      <c r="AT142" s="4"/>
      <c r="AU142" s="3"/>
      <c r="AV142" s="3"/>
      <c r="AW142" s="2"/>
      <c r="AX142" s="4"/>
      <c r="AY142" s="7"/>
      <c r="AZ142" s="4"/>
      <c r="BA142" s="2"/>
      <c r="BB142" s="2"/>
      <c r="BC142" s="4"/>
      <c r="BD142" s="4"/>
      <c r="BE142" s="4"/>
      <c r="BF142" s="4"/>
      <c r="BG142" s="4"/>
      <c r="BH142" s="4"/>
      <c r="BI142" s="4"/>
      <c r="BJ142" s="4"/>
      <c r="BK142" s="4"/>
      <c r="BL142" s="4"/>
      <c r="BM142" s="2"/>
      <c r="BN142" s="4"/>
      <c r="BO142" s="4"/>
    </row>
    <row r="143" spans="1:67" ht="12.75">
      <c r="A143" s="4"/>
      <c r="B143" s="4"/>
      <c r="C143" s="4"/>
      <c r="D143" s="4"/>
      <c r="E143" s="4"/>
      <c r="F143" s="4"/>
      <c r="G143" s="4"/>
      <c r="H143" s="4"/>
      <c r="I143" s="4"/>
      <c r="J143" s="7"/>
      <c r="K143" s="4"/>
      <c r="L143" s="4"/>
      <c r="M143" s="4"/>
      <c r="N143" s="4"/>
      <c r="O143" s="4"/>
      <c r="P143" s="4"/>
      <c r="Q143" s="4"/>
      <c r="R143" s="4"/>
      <c r="S143" s="8"/>
      <c r="T143" s="4"/>
      <c r="U143" s="4"/>
      <c r="V143" s="4"/>
      <c r="W143" s="4"/>
      <c r="X143" s="4"/>
      <c r="Y143" s="4"/>
      <c r="Z143" s="4"/>
      <c r="AA143" s="4"/>
      <c r="AB143" s="9"/>
      <c r="AC143" s="9"/>
      <c r="AD143" s="9"/>
      <c r="AE143" s="9"/>
      <c r="AF143" s="9"/>
      <c r="AG143" s="9"/>
      <c r="AH143" s="9"/>
      <c r="AI143" s="9"/>
      <c r="AJ143" s="9"/>
      <c r="AK143" s="9"/>
      <c r="AL143" s="9"/>
      <c r="AM143" s="9"/>
      <c r="AN143" s="10"/>
      <c r="AO143" s="10"/>
      <c r="AP143" s="10"/>
      <c r="AQ143" s="9"/>
      <c r="AR143" s="1"/>
      <c r="AS143" s="7"/>
      <c r="AT143" s="4"/>
      <c r="AU143" s="3"/>
      <c r="AV143" s="3"/>
      <c r="AW143" s="2"/>
      <c r="AX143" s="4"/>
      <c r="AY143" s="7"/>
      <c r="AZ143" s="4"/>
      <c r="BA143" s="2"/>
      <c r="BB143" s="2"/>
      <c r="BC143" s="4"/>
      <c r="BD143" s="4"/>
      <c r="BE143" s="4"/>
      <c r="BF143" s="4"/>
      <c r="BG143" s="4"/>
      <c r="BH143" s="4"/>
      <c r="BI143" s="4"/>
      <c r="BJ143" s="4"/>
      <c r="BK143" s="4"/>
      <c r="BL143" s="4"/>
      <c r="BM143" s="2"/>
      <c r="BN143" s="4"/>
      <c r="BO143" s="4"/>
    </row>
    <row r="144" spans="1:67" ht="12.75">
      <c r="A144" s="4"/>
      <c r="B144" s="4"/>
      <c r="C144" s="4"/>
      <c r="D144" s="4"/>
      <c r="E144" s="4"/>
      <c r="F144" s="4"/>
      <c r="G144" s="4"/>
      <c r="H144" s="4"/>
      <c r="I144" s="4"/>
      <c r="J144" s="7"/>
      <c r="K144" s="4"/>
      <c r="L144" s="4"/>
      <c r="M144" s="4"/>
      <c r="N144" s="4"/>
      <c r="O144" s="4"/>
      <c r="P144" s="4"/>
      <c r="Q144" s="4"/>
      <c r="R144" s="4"/>
      <c r="S144" s="8"/>
      <c r="T144" s="4"/>
      <c r="U144" s="4"/>
      <c r="V144" s="4"/>
      <c r="W144" s="4"/>
      <c r="X144" s="4"/>
      <c r="Y144" s="4"/>
      <c r="Z144" s="4"/>
      <c r="AA144" s="4"/>
      <c r="AB144" s="9"/>
      <c r="AC144" s="9"/>
      <c r="AD144" s="9"/>
      <c r="AE144" s="9"/>
      <c r="AF144" s="9"/>
      <c r="AG144" s="9"/>
      <c r="AH144" s="9"/>
      <c r="AI144" s="9"/>
      <c r="AJ144" s="9"/>
      <c r="AK144" s="9"/>
      <c r="AL144" s="9"/>
      <c r="AM144" s="9"/>
      <c r="AN144" s="10"/>
      <c r="AO144" s="10"/>
      <c r="AP144" s="10"/>
      <c r="AQ144" s="9"/>
      <c r="AR144" s="1"/>
      <c r="AS144" s="7"/>
      <c r="AT144" s="4"/>
      <c r="AU144" s="3"/>
      <c r="AV144" s="3"/>
      <c r="AW144" s="2"/>
      <c r="AX144" s="4"/>
      <c r="AY144" s="7"/>
      <c r="AZ144" s="4"/>
      <c r="BA144" s="2"/>
      <c r="BB144" s="2"/>
      <c r="BC144" s="4"/>
      <c r="BD144" s="4"/>
      <c r="BE144" s="4"/>
      <c r="BF144" s="4"/>
      <c r="BG144" s="4"/>
      <c r="BH144" s="4"/>
      <c r="BI144" s="4"/>
      <c r="BJ144" s="4"/>
      <c r="BK144" s="4"/>
      <c r="BL144" s="4"/>
      <c r="BM144" s="2"/>
      <c r="BN144" s="4"/>
      <c r="BO144" s="4"/>
    </row>
    <row r="145" spans="1:67" ht="12.75">
      <c r="A145" s="4"/>
      <c r="B145" s="4"/>
      <c r="C145" s="4"/>
      <c r="D145" s="4"/>
      <c r="E145" s="4"/>
      <c r="F145" s="4"/>
      <c r="G145" s="4"/>
      <c r="H145" s="4"/>
      <c r="I145" s="4"/>
      <c r="J145" s="7"/>
      <c r="K145" s="4"/>
      <c r="L145" s="4"/>
      <c r="M145" s="4"/>
      <c r="N145" s="4"/>
      <c r="O145" s="4"/>
      <c r="P145" s="4"/>
      <c r="Q145" s="4"/>
      <c r="R145" s="4"/>
      <c r="S145" s="8"/>
      <c r="T145" s="4"/>
      <c r="U145" s="4"/>
      <c r="V145" s="4"/>
      <c r="W145" s="4"/>
      <c r="X145" s="4"/>
      <c r="Y145" s="4"/>
      <c r="Z145" s="4"/>
      <c r="AA145" s="4"/>
      <c r="AB145" s="9"/>
      <c r="AC145" s="9"/>
      <c r="AD145" s="9"/>
      <c r="AE145" s="9"/>
      <c r="AF145" s="9"/>
      <c r="AG145" s="9"/>
      <c r="AH145" s="9"/>
      <c r="AI145" s="9"/>
      <c r="AJ145" s="9"/>
      <c r="AK145" s="9"/>
      <c r="AL145" s="9"/>
      <c r="AM145" s="9"/>
      <c r="AN145" s="10"/>
      <c r="AO145" s="10"/>
      <c r="AP145" s="10"/>
      <c r="AQ145" s="9"/>
      <c r="AR145" s="1"/>
      <c r="AS145" s="7"/>
      <c r="AT145" s="4"/>
      <c r="AU145" s="3"/>
      <c r="AV145" s="3"/>
      <c r="AW145" s="2"/>
      <c r="AX145" s="4"/>
      <c r="AY145" s="7"/>
      <c r="AZ145" s="4"/>
      <c r="BA145" s="2"/>
      <c r="BB145" s="2"/>
      <c r="BC145" s="4"/>
      <c r="BD145" s="4"/>
      <c r="BE145" s="4"/>
      <c r="BF145" s="4"/>
      <c r="BG145" s="4"/>
      <c r="BH145" s="4"/>
      <c r="BI145" s="4"/>
      <c r="BJ145" s="4"/>
      <c r="BK145" s="4"/>
      <c r="BL145" s="4"/>
      <c r="BM145" s="2"/>
      <c r="BN145" s="4"/>
      <c r="BO145" s="4"/>
    </row>
    <row r="146" spans="1:67" ht="12.75">
      <c r="A146" s="4"/>
      <c r="B146" s="4"/>
      <c r="C146" s="4"/>
      <c r="D146" s="4"/>
      <c r="E146" s="4"/>
      <c r="F146" s="4"/>
      <c r="G146" s="4"/>
      <c r="H146" s="4"/>
      <c r="I146" s="4"/>
      <c r="J146" s="7"/>
      <c r="K146" s="4"/>
      <c r="L146" s="4"/>
      <c r="M146" s="4"/>
      <c r="N146" s="4"/>
      <c r="O146" s="4"/>
      <c r="P146" s="4"/>
      <c r="Q146" s="4"/>
      <c r="R146" s="4"/>
      <c r="S146" s="8"/>
      <c r="T146" s="4"/>
      <c r="U146" s="4"/>
      <c r="V146" s="4"/>
      <c r="W146" s="4"/>
      <c r="X146" s="4"/>
      <c r="Y146" s="4"/>
      <c r="Z146" s="4"/>
      <c r="AA146" s="4"/>
      <c r="AB146" s="9"/>
      <c r="AC146" s="9"/>
      <c r="AD146" s="9"/>
      <c r="AE146" s="9"/>
      <c r="AF146" s="9"/>
      <c r="AG146" s="9"/>
      <c r="AH146" s="9"/>
      <c r="AI146" s="9"/>
      <c r="AJ146" s="9"/>
      <c r="AK146" s="9"/>
      <c r="AL146" s="9"/>
      <c r="AM146" s="9"/>
      <c r="AN146" s="10"/>
      <c r="AO146" s="10"/>
      <c r="AP146" s="10"/>
      <c r="AQ146" s="9"/>
      <c r="AR146" s="1"/>
      <c r="AS146" s="7"/>
      <c r="AT146" s="4"/>
      <c r="AU146" s="3"/>
      <c r="AV146" s="3"/>
      <c r="AW146" s="2"/>
      <c r="AX146" s="4"/>
      <c r="AY146" s="7"/>
      <c r="AZ146" s="4"/>
      <c r="BA146" s="2"/>
      <c r="BB146" s="2"/>
      <c r="BC146" s="4"/>
      <c r="BD146" s="4"/>
      <c r="BE146" s="4"/>
      <c r="BF146" s="4"/>
      <c r="BG146" s="4"/>
      <c r="BH146" s="4"/>
      <c r="BI146" s="4"/>
      <c r="BJ146" s="4"/>
      <c r="BK146" s="4"/>
      <c r="BL146" s="4"/>
      <c r="BM146" s="2"/>
      <c r="BN146" s="4"/>
      <c r="BO146" s="4"/>
    </row>
    <row r="147" spans="1:67" ht="12.75">
      <c r="A147" s="4"/>
      <c r="B147" s="4"/>
      <c r="C147" s="4"/>
      <c r="D147" s="4"/>
      <c r="E147" s="4"/>
      <c r="F147" s="4"/>
      <c r="G147" s="4"/>
      <c r="H147" s="4"/>
      <c r="I147" s="4"/>
      <c r="J147" s="7"/>
      <c r="K147" s="4"/>
      <c r="L147" s="4"/>
      <c r="M147" s="4"/>
      <c r="N147" s="4"/>
      <c r="O147" s="4"/>
      <c r="P147" s="4"/>
      <c r="Q147" s="4"/>
      <c r="R147" s="4"/>
      <c r="S147" s="8"/>
      <c r="T147" s="4"/>
      <c r="U147" s="4"/>
      <c r="V147" s="4"/>
      <c r="W147" s="4"/>
      <c r="X147" s="4"/>
      <c r="Y147" s="4"/>
      <c r="Z147" s="4"/>
      <c r="AA147" s="4"/>
      <c r="AB147" s="9"/>
      <c r="AC147" s="9"/>
      <c r="AD147" s="9"/>
      <c r="AE147" s="9"/>
      <c r="AF147" s="9"/>
      <c r="AG147" s="9"/>
      <c r="AH147" s="9"/>
      <c r="AI147" s="9"/>
      <c r="AJ147" s="9"/>
      <c r="AK147" s="9"/>
      <c r="AL147" s="9"/>
      <c r="AM147" s="9"/>
      <c r="AN147" s="10"/>
      <c r="AO147" s="10"/>
      <c r="AP147" s="10"/>
      <c r="AQ147" s="9"/>
      <c r="AR147" s="1"/>
      <c r="AS147" s="7"/>
      <c r="AT147" s="4"/>
      <c r="AU147" s="3"/>
      <c r="AV147" s="3"/>
      <c r="AW147" s="2"/>
      <c r="AX147" s="4"/>
      <c r="AY147" s="7"/>
      <c r="AZ147" s="4"/>
      <c r="BA147" s="2"/>
      <c r="BB147" s="2"/>
      <c r="BC147" s="4"/>
      <c r="BD147" s="4"/>
      <c r="BE147" s="4"/>
      <c r="BF147" s="4"/>
      <c r="BG147" s="4"/>
      <c r="BH147" s="4"/>
      <c r="BI147" s="4"/>
      <c r="BJ147" s="4"/>
      <c r="BK147" s="4"/>
      <c r="BL147" s="4"/>
      <c r="BM147" s="2"/>
      <c r="BN147" s="4"/>
      <c r="BO147" s="4"/>
    </row>
    <row r="148" spans="1:67" ht="12.75">
      <c r="A148" s="4"/>
      <c r="B148" s="4"/>
      <c r="C148" s="4"/>
      <c r="D148" s="4"/>
      <c r="E148" s="4"/>
      <c r="F148" s="4"/>
      <c r="G148" s="4"/>
      <c r="H148" s="4"/>
      <c r="I148" s="4"/>
      <c r="J148" s="7"/>
      <c r="K148" s="4"/>
      <c r="L148" s="4"/>
      <c r="M148" s="4"/>
      <c r="N148" s="4"/>
      <c r="O148" s="4"/>
      <c r="P148" s="4"/>
      <c r="Q148" s="4"/>
      <c r="R148" s="4"/>
      <c r="S148" s="8"/>
      <c r="T148" s="4"/>
      <c r="U148" s="4"/>
      <c r="V148" s="4"/>
      <c r="W148" s="4"/>
      <c r="X148" s="4"/>
      <c r="Y148" s="4"/>
      <c r="Z148" s="4"/>
      <c r="AA148" s="4"/>
      <c r="AB148" s="9"/>
      <c r="AC148" s="9"/>
      <c r="AD148" s="9"/>
      <c r="AE148" s="9"/>
      <c r="AF148" s="9"/>
      <c r="AG148" s="9"/>
      <c r="AH148" s="9"/>
      <c r="AI148" s="9"/>
      <c r="AJ148" s="9"/>
      <c r="AK148" s="9"/>
      <c r="AL148" s="9"/>
      <c r="AM148" s="9"/>
      <c r="AN148" s="10"/>
      <c r="AO148" s="10"/>
      <c r="AP148" s="10"/>
      <c r="AQ148" s="9"/>
      <c r="AR148" s="1"/>
      <c r="AS148" s="7"/>
      <c r="AT148" s="4"/>
      <c r="AU148" s="3"/>
      <c r="AV148" s="3"/>
      <c r="AW148" s="2"/>
      <c r="AX148" s="4"/>
      <c r="AY148" s="7"/>
      <c r="AZ148" s="4"/>
      <c r="BA148" s="2"/>
      <c r="BB148" s="2"/>
      <c r="BC148" s="4"/>
      <c r="BD148" s="4"/>
      <c r="BE148" s="4"/>
      <c r="BF148" s="4"/>
      <c r="BG148" s="4"/>
      <c r="BH148" s="4"/>
      <c r="BI148" s="4"/>
      <c r="BJ148" s="4"/>
      <c r="BK148" s="4"/>
      <c r="BL148" s="4"/>
      <c r="BM148" s="2"/>
      <c r="BN148" s="4"/>
      <c r="BO148" s="4"/>
    </row>
    <row r="149" spans="1:67" ht="12.75">
      <c r="A149" s="4"/>
      <c r="B149" s="4"/>
      <c r="C149" s="4"/>
      <c r="D149" s="4"/>
      <c r="E149" s="4"/>
      <c r="F149" s="4"/>
      <c r="G149" s="4"/>
      <c r="H149" s="4"/>
      <c r="I149" s="4"/>
      <c r="J149" s="7"/>
      <c r="K149" s="4"/>
      <c r="L149" s="4"/>
      <c r="M149" s="4"/>
      <c r="N149" s="4"/>
      <c r="O149" s="4"/>
      <c r="P149" s="4"/>
      <c r="Q149" s="4"/>
      <c r="R149" s="4"/>
      <c r="S149" s="8"/>
      <c r="T149" s="4"/>
      <c r="U149" s="4"/>
      <c r="V149" s="4"/>
      <c r="W149" s="4"/>
      <c r="X149" s="4"/>
      <c r="Y149" s="4"/>
      <c r="Z149" s="4"/>
      <c r="AA149" s="4"/>
      <c r="AB149" s="9"/>
      <c r="AC149" s="9"/>
      <c r="AD149" s="9"/>
      <c r="AE149" s="9"/>
      <c r="AF149" s="9"/>
      <c r="AG149" s="9"/>
      <c r="AH149" s="9"/>
      <c r="AI149" s="9"/>
      <c r="AJ149" s="9"/>
      <c r="AK149" s="9"/>
      <c r="AL149" s="9"/>
      <c r="AM149" s="9"/>
      <c r="AN149" s="10"/>
      <c r="AO149" s="10"/>
      <c r="AP149" s="10"/>
      <c r="AQ149" s="9"/>
      <c r="AR149" s="1"/>
      <c r="AS149" s="7"/>
      <c r="AT149" s="4"/>
      <c r="AU149" s="3"/>
      <c r="AV149" s="3"/>
      <c r="AW149" s="2"/>
      <c r="AX149" s="4"/>
      <c r="AY149" s="7"/>
      <c r="AZ149" s="4"/>
      <c r="BA149" s="2"/>
      <c r="BB149" s="2"/>
      <c r="BC149" s="4"/>
      <c r="BD149" s="4"/>
      <c r="BE149" s="4"/>
      <c r="BF149" s="4"/>
      <c r="BG149" s="4"/>
      <c r="BH149" s="4"/>
      <c r="BI149" s="4"/>
      <c r="BJ149" s="4"/>
      <c r="BK149" s="4"/>
      <c r="BL149" s="4"/>
      <c r="BM149" s="2"/>
      <c r="BN149" s="4"/>
      <c r="BO149" s="4"/>
    </row>
    <row r="150" spans="1:67" ht="12.75">
      <c r="A150" s="4"/>
      <c r="B150" s="4"/>
      <c r="C150" s="4"/>
      <c r="D150" s="4"/>
      <c r="E150" s="4"/>
      <c r="F150" s="4"/>
      <c r="G150" s="4"/>
      <c r="H150" s="4"/>
      <c r="I150" s="4"/>
      <c r="J150" s="7"/>
      <c r="K150" s="4"/>
      <c r="L150" s="4"/>
      <c r="M150" s="4"/>
      <c r="N150" s="4"/>
      <c r="O150" s="4"/>
      <c r="P150" s="4"/>
      <c r="Q150" s="4"/>
      <c r="R150" s="4"/>
      <c r="S150" s="8"/>
      <c r="T150" s="4"/>
      <c r="U150" s="4"/>
      <c r="V150" s="4"/>
      <c r="W150" s="4"/>
      <c r="X150" s="4"/>
      <c r="Y150" s="4"/>
      <c r="Z150" s="4"/>
      <c r="AA150" s="4"/>
      <c r="AB150" s="9"/>
      <c r="AC150" s="9"/>
      <c r="AD150" s="9"/>
      <c r="AE150" s="9"/>
      <c r="AF150" s="9"/>
      <c r="AG150" s="9"/>
      <c r="AH150" s="9"/>
      <c r="AI150" s="9"/>
      <c r="AJ150" s="9"/>
      <c r="AK150" s="9"/>
      <c r="AL150" s="9"/>
      <c r="AM150" s="9"/>
      <c r="AN150" s="10"/>
      <c r="AO150" s="10"/>
      <c r="AP150" s="10"/>
      <c r="AQ150" s="9"/>
      <c r="AR150" s="1"/>
      <c r="AS150" s="7"/>
      <c r="AT150" s="4"/>
      <c r="AU150" s="3"/>
      <c r="AV150" s="3"/>
      <c r="AW150" s="2"/>
      <c r="AX150" s="4"/>
      <c r="AY150" s="7"/>
      <c r="AZ150" s="4"/>
      <c r="BA150" s="2"/>
      <c r="BB150" s="2"/>
      <c r="BC150" s="4"/>
      <c r="BD150" s="4"/>
      <c r="BE150" s="4"/>
      <c r="BF150" s="4"/>
      <c r="BG150" s="4"/>
      <c r="BH150" s="4"/>
      <c r="BI150" s="4"/>
      <c r="BJ150" s="4"/>
      <c r="BK150" s="4"/>
      <c r="BL150" s="4"/>
      <c r="BM150" s="2"/>
      <c r="BN150" s="4"/>
      <c r="BO150" s="4"/>
    </row>
    <row r="151" spans="1:67" ht="12.75">
      <c r="A151" s="4"/>
      <c r="B151" s="4"/>
      <c r="C151" s="4"/>
      <c r="D151" s="4"/>
      <c r="E151" s="4"/>
      <c r="F151" s="4"/>
      <c r="G151" s="4"/>
      <c r="H151" s="4"/>
      <c r="I151" s="4"/>
      <c r="J151" s="7"/>
      <c r="K151" s="4"/>
      <c r="L151" s="4"/>
      <c r="M151" s="4"/>
      <c r="N151" s="4"/>
      <c r="O151" s="4"/>
      <c r="P151" s="4"/>
      <c r="Q151" s="4"/>
      <c r="R151" s="4"/>
      <c r="S151" s="8"/>
      <c r="T151" s="4"/>
      <c r="U151" s="4"/>
      <c r="V151" s="4"/>
      <c r="W151" s="4"/>
      <c r="X151" s="4"/>
      <c r="Y151" s="4"/>
      <c r="Z151" s="4"/>
      <c r="AA151" s="4"/>
      <c r="AB151" s="9"/>
      <c r="AC151" s="9"/>
      <c r="AD151" s="9"/>
      <c r="AE151" s="9"/>
      <c r="AF151" s="9"/>
      <c r="AG151" s="9"/>
      <c r="AH151" s="9"/>
      <c r="AI151" s="9"/>
      <c r="AJ151" s="9"/>
      <c r="AK151" s="9"/>
      <c r="AL151" s="9"/>
      <c r="AM151" s="9"/>
      <c r="AN151" s="10"/>
      <c r="AO151" s="10"/>
      <c r="AP151" s="10"/>
      <c r="AQ151" s="9"/>
      <c r="AR151" s="1"/>
      <c r="AS151" s="7"/>
      <c r="AT151" s="4"/>
      <c r="AU151" s="3"/>
      <c r="AV151" s="3"/>
      <c r="AW151" s="2"/>
      <c r="AX151" s="4"/>
      <c r="AY151" s="7"/>
      <c r="AZ151" s="4"/>
      <c r="BA151" s="2"/>
      <c r="BB151" s="2"/>
      <c r="BC151" s="4"/>
      <c r="BD151" s="4"/>
      <c r="BE151" s="4"/>
      <c r="BF151" s="4"/>
      <c r="BG151" s="4"/>
      <c r="BH151" s="4"/>
      <c r="BI151" s="4"/>
      <c r="BJ151" s="4"/>
      <c r="BK151" s="4"/>
      <c r="BL151" s="4"/>
      <c r="BM151" s="2"/>
      <c r="BN151" s="4"/>
      <c r="BO151" s="4"/>
    </row>
    <row r="152" spans="1:67" ht="12.75">
      <c r="A152" s="4"/>
      <c r="B152" s="4"/>
      <c r="C152" s="4"/>
      <c r="D152" s="4"/>
      <c r="E152" s="4"/>
      <c r="F152" s="4"/>
      <c r="G152" s="4"/>
      <c r="H152" s="4"/>
      <c r="I152" s="4"/>
      <c r="J152" s="7"/>
      <c r="K152" s="4"/>
      <c r="L152" s="4"/>
      <c r="M152" s="4"/>
      <c r="N152" s="4"/>
      <c r="O152" s="4"/>
      <c r="P152" s="4"/>
      <c r="Q152" s="4"/>
      <c r="R152" s="4"/>
      <c r="S152" s="8"/>
      <c r="T152" s="4"/>
      <c r="U152" s="4"/>
      <c r="V152" s="4"/>
      <c r="W152" s="4"/>
      <c r="X152" s="4"/>
      <c r="Y152" s="4"/>
      <c r="Z152" s="4"/>
      <c r="AA152" s="4"/>
      <c r="AB152" s="9"/>
      <c r="AC152" s="9"/>
      <c r="AD152" s="9"/>
      <c r="AE152" s="9"/>
      <c r="AF152" s="9"/>
      <c r="AG152" s="9"/>
      <c r="AH152" s="9"/>
      <c r="AI152" s="9"/>
      <c r="AJ152" s="9"/>
      <c r="AK152" s="9"/>
      <c r="AL152" s="9"/>
      <c r="AM152" s="9"/>
      <c r="AN152" s="10"/>
      <c r="AO152" s="10"/>
      <c r="AP152" s="10"/>
      <c r="AQ152" s="9"/>
      <c r="AR152" s="1"/>
      <c r="AS152" s="7"/>
      <c r="AT152" s="4"/>
      <c r="AU152" s="3"/>
      <c r="AV152" s="3"/>
      <c r="AW152" s="2"/>
      <c r="AX152" s="4"/>
      <c r="AY152" s="7"/>
      <c r="AZ152" s="4"/>
      <c r="BA152" s="2"/>
      <c r="BB152" s="2"/>
      <c r="BC152" s="4"/>
      <c r="BD152" s="4"/>
      <c r="BE152" s="4"/>
      <c r="BF152" s="4"/>
      <c r="BG152" s="4"/>
      <c r="BH152" s="4"/>
      <c r="BI152" s="4"/>
      <c r="BJ152" s="4"/>
      <c r="BK152" s="4"/>
      <c r="BL152" s="4"/>
      <c r="BM152" s="2"/>
      <c r="BN152" s="4"/>
      <c r="BO152" s="4"/>
    </row>
    <row r="153" spans="1:67" ht="12.75">
      <c r="A153" s="4"/>
      <c r="B153" s="4"/>
      <c r="C153" s="4"/>
      <c r="D153" s="4"/>
      <c r="E153" s="4"/>
      <c r="F153" s="4"/>
      <c r="G153" s="4"/>
      <c r="H153" s="4"/>
      <c r="I153" s="4"/>
      <c r="J153" s="7"/>
      <c r="K153" s="4"/>
      <c r="L153" s="4"/>
      <c r="M153" s="4"/>
      <c r="N153" s="4"/>
      <c r="O153" s="4"/>
      <c r="P153" s="4"/>
      <c r="Q153" s="4"/>
      <c r="R153" s="4"/>
      <c r="S153" s="8"/>
      <c r="T153" s="4"/>
      <c r="U153" s="4"/>
      <c r="V153" s="4"/>
      <c r="W153" s="4"/>
      <c r="X153" s="4"/>
      <c r="Y153" s="4"/>
      <c r="Z153" s="4"/>
      <c r="AA153" s="4"/>
      <c r="AB153" s="9"/>
      <c r="AC153" s="9"/>
      <c r="AD153" s="9"/>
      <c r="AE153" s="9"/>
      <c r="AF153" s="9"/>
      <c r="AG153" s="9"/>
      <c r="AH153" s="9"/>
      <c r="AI153" s="9"/>
      <c r="AJ153" s="9"/>
      <c r="AK153" s="9"/>
      <c r="AL153" s="9"/>
      <c r="AM153" s="9"/>
      <c r="AN153" s="10"/>
      <c r="AO153" s="10"/>
      <c r="AP153" s="10"/>
      <c r="AQ153" s="9"/>
      <c r="AR153" s="1"/>
      <c r="AS153" s="7"/>
      <c r="AT153" s="4"/>
      <c r="AU153" s="3"/>
      <c r="AV153" s="3"/>
      <c r="AW153" s="2"/>
      <c r="AX153" s="4"/>
      <c r="AY153" s="7"/>
      <c r="AZ153" s="4"/>
      <c r="BA153" s="2"/>
      <c r="BB153" s="2"/>
      <c r="BC153" s="4"/>
      <c r="BD153" s="4"/>
      <c r="BE153" s="4"/>
      <c r="BF153" s="4"/>
      <c r="BG153" s="4"/>
      <c r="BH153" s="4"/>
      <c r="BI153" s="4"/>
      <c r="BJ153" s="4"/>
      <c r="BK153" s="4"/>
      <c r="BL153" s="4"/>
      <c r="BM153" s="2"/>
      <c r="BN153" s="4"/>
      <c r="BO153" s="4"/>
    </row>
    <row r="154" spans="1:67" ht="12.75">
      <c r="A154" s="4"/>
      <c r="B154" s="4"/>
      <c r="C154" s="4"/>
      <c r="D154" s="4"/>
      <c r="E154" s="4"/>
      <c r="F154" s="4"/>
      <c r="G154" s="4"/>
      <c r="H154" s="4"/>
      <c r="I154" s="4"/>
      <c r="J154" s="7"/>
      <c r="K154" s="4"/>
      <c r="L154" s="4"/>
      <c r="M154" s="4"/>
      <c r="N154" s="4"/>
      <c r="O154" s="4"/>
      <c r="P154" s="4"/>
      <c r="Q154" s="4"/>
      <c r="R154" s="4"/>
      <c r="S154" s="8"/>
      <c r="T154" s="4"/>
      <c r="U154" s="4"/>
      <c r="V154" s="4"/>
      <c r="W154" s="4"/>
      <c r="X154" s="4"/>
      <c r="Y154" s="4"/>
      <c r="Z154" s="4"/>
      <c r="AA154" s="4"/>
      <c r="AB154" s="9"/>
      <c r="AC154" s="9"/>
      <c r="AD154" s="9"/>
      <c r="AE154" s="9"/>
      <c r="AF154" s="9"/>
      <c r="AG154" s="9"/>
      <c r="AH154" s="9"/>
      <c r="AI154" s="9"/>
      <c r="AJ154" s="9"/>
      <c r="AK154" s="9"/>
      <c r="AL154" s="9"/>
      <c r="AM154" s="9"/>
      <c r="AN154" s="10"/>
      <c r="AO154" s="10"/>
      <c r="AP154" s="10"/>
      <c r="AQ154" s="9"/>
      <c r="AR154" s="1"/>
      <c r="AS154" s="7"/>
      <c r="AT154" s="4"/>
      <c r="AU154" s="3"/>
      <c r="AV154" s="3"/>
      <c r="AW154" s="2"/>
      <c r="AX154" s="4"/>
      <c r="AY154" s="7"/>
      <c r="AZ154" s="4"/>
      <c r="BA154" s="2"/>
      <c r="BB154" s="2"/>
      <c r="BC154" s="4"/>
      <c r="BD154" s="4"/>
      <c r="BE154" s="4"/>
      <c r="BF154" s="4"/>
      <c r="BG154" s="4"/>
      <c r="BH154" s="4"/>
      <c r="BI154" s="4"/>
      <c r="BJ154" s="4"/>
      <c r="BK154" s="4"/>
      <c r="BL154" s="4"/>
      <c r="BM154" s="2"/>
      <c r="BN154" s="4"/>
      <c r="BO154" s="4"/>
    </row>
    <row r="155" spans="1:67" ht="12.75">
      <c r="A155" s="4"/>
      <c r="B155" s="4"/>
      <c r="C155" s="4"/>
      <c r="D155" s="4"/>
      <c r="E155" s="4"/>
      <c r="F155" s="4"/>
      <c r="G155" s="4"/>
      <c r="H155" s="4"/>
      <c r="I155" s="4"/>
      <c r="J155" s="7"/>
      <c r="K155" s="4"/>
      <c r="L155" s="4"/>
      <c r="M155" s="4"/>
      <c r="N155" s="4"/>
      <c r="O155" s="4"/>
      <c r="P155" s="4"/>
      <c r="Q155" s="4"/>
      <c r="R155" s="4"/>
      <c r="S155" s="8"/>
      <c r="T155" s="4"/>
      <c r="U155" s="4"/>
      <c r="V155" s="4"/>
      <c r="W155" s="4"/>
      <c r="X155" s="4"/>
      <c r="Y155" s="4"/>
      <c r="Z155" s="4"/>
      <c r="AA155" s="4"/>
      <c r="AB155" s="9"/>
      <c r="AC155" s="9"/>
      <c r="AD155" s="9"/>
      <c r="AE155" s="9"/>
      <c r="AF155" s="9"/>
      <c r="AG155" s="9"/>
      <c r="AH155" s="9"/>
      <c r="AI155" s="9"/>
      <c r="AJ155" s="9"/>
      <c r="AK155" s="9"/>
      <c r="AL155" s="9"/>
      <c r="AM155" s="9"/>
      <c r="AN155" s="10"/>
      <c r="AO155" s="10"/>
      <c r="AP155" s="10"/>
      <c r="AQ155" s="9"/>
      <c r="AR155" s="1"/>
      <c r="AS155" s="7"/>
      <c r="AT155" s="4"/>
      <c r="AU155" s="3"/>
      <c r="AV155" s="3"/>
      <c r="AW155" s="2"/>
      <c r="AX155" s="4"/>
      <c r="AY155" s="7"/>
      <c r="AZ155" s="4"/>
      <c r="BA155" s="2"/>
      <c r="BB155" s="2"/>
      <c r="BC155" s="4"/>
      <c r="BD155" s="4"/>
      <c r="BE155" s="4"/>
      <c r="BF155" s="4"/>
      <c r="BG155" s="4"/>
      <c r="BH155" s="4"/>
      <c r="BI155" s="4"/>
      <c r="BJ155" s="4"/>
      <c r="BK155" s="4"/>
      <c r="BL155" s="4"/>
      <c r="BM155" s="2"/>
      <c r="BN155" s="4"/>
      <c r="BO155" s="4"/>
    </row>
    <row r="156" spans="1:67" ht="12.75">
      <c r="A156" s="4"/>
      <c r="B156" s="4"/>
      <c r="C156" s="4"/>
      <c r="D156" s="4"/>
      <c r="E156" s="4"/>
      <c r="F156" s="4"/>
      <c r="G156" s="4"/>
      <c r="H156" s="4"/>
      <c r="I156" s="4"/>
      <c r="J156" s="7"/>
      <c r="K156" s="4"/>
      <c r="L156" s="4"/>
      <c r="M156" s="4"/>
      <c r="N156" s="4"/>
      <c r="O156" s="4"/>
      <c r="P156" s="4"/>
      <c r="Q156" s="4"/>
      <c r="R156" s="4"/>
      <c r="S156" s="8"/>
      <c r="T156" s="4"/>
      <c r="U156" s="4"/>
      <c r="V156" s="4"/>
      <c r="W156" s="4"/>
      <c r="X156" s="4"/>
      <c r="Y156" s="4"/>
      <c r="Z156" s="4"/>
      <c r="AA156" s="4"/>
      <c r="AB156" s="9"/>
      <c r="AC156" s="9"/>
      <c r="AD156" s="9"/>
      <c r="AE156" s="9"/>
      <c r="AF156" s="9"/>
      <c r="AG156" s="9"/>
      <c r="AH156" s="9"/>
      <c r="AI156" s="9"/>
      <c r="AJ156" s="9"/>
      <c r="AK156" s="9"/>
      <c r="AL156" s="9"/>
      <c r="AM156" s="9"/>
      <c r="AN156" s="10"/>
      <c r="AO156" s="10"/>
      <c r="AP156" s="10"/>
      <c r="AQ156" s="9"/>
      <c r="AR156" s="1"/>
      <c r="AS156" s="7"/>
      <c r="AT156" s="4"/>
      <c r="AU156" s="3"/>
      <c r="AV156" s="3"/>
      <c r="AW156" s="2"/>
      <c r="AX156" s="4"/>
      <c r="AY156" s="7"/>
      <c r="AZ156" s="4"/>
      <c r="BA156" s="2"/>
      <c r="BB156" s="2"/>
      <c r="BC156" s="4"/>
      <c r="BD156" s="4"/>
      <c r="BE156" s="4"/>
      <c r="BF156" s="4"/>
      <c r="BG156" s="4"/>
      <c r="BH156" s="4"/>
      <c r="BI156" s="4"/>
      <c r="BJ156" s="4"/>
      <c r="BK156" s="4"/>
      <c r="BL156" s="4"/>
      <c r="BM156" s="2"/>
      <c r="BN156" s="4"/>
      <c r="BO156" s="4"/>
    </row>
    <row r="157" spans="1:67" ht="12.75">
      <c r="A157" s="4"/>
      <c r="B157" s="4"/>
      <c r="C157" s="4"/>
      <c r="D157" s="4"/>
      <c r="E157" s="4"/>
      <c r="F157" s="4"/>
      <c r="G157" s="4"/>
      <c r="H157" s="4"/>
      <c r="I157" s="4"/>
      <c r="J157" s="7"/>
      <c r="K157" s="4"/>
      <c r="L157" s="4"/>
      <c r="M157" s="4"/>
      <c r="N157" s="4"/>
      <c r="O157" s="4"/>
      <c r="P157" s="4"/>
      <c r="Q157" s="4"/>
      <c r="R157" s="4"/>
      <c r="S157" s="8"/>
      <c r="T157" s="4"/>
      <c r="U157" s="4"/>
      <c r="V157" s="4"/>
      <c r="W157" s="4"/>
      <c r="X157" s="4"/>
      <c r="Y157" s="4"/>
      <c r="Z157" s="4"/>
      <c r="AA157" s="4"/>
      <c r="AB157" s="9"/>
      <c r="AC157" s="9"/>
      <c r="AD157" s="9"/>
      <c r="AE157" s="9"/>
      <c r="AF157" s="9"/>
      <c r="AG157" s="9"/>
      <c r="AH157" s="9"/>
      <c r="AI157" s="9"/>
      <c r="AJ157" s="9"/>
      <c r="AK157" s="9"/>
      <c r="AL157" s="9"/>
      <c r="AM157" s="9"/>
      <c r="AN157" s="10"/>
      <c r="AO157" s="10"/>
      <c r="AP157" s="10"/>
      <c r="AQ157" s="9"/>
      <c r="AR157" s="1"/>
      <c r="AS157" s="7"/>
      <c r="AT157" s="4"/>
      <c r="AU157" s="3"/>
      <c r="AV157" s="3"/>
      <c r="AW157" s="2"/>
      <c r="AX157" s="4"/>
      <c r="AY157" s="7"/>
      <c r="AZ157" s="4"/>
      <c r="BA157" s="2"/>
      <c r="BB157" s="2"/>
      <c r="BC157" s="4"/>
      <c r="BD157" s="4"/>
      <c r="BE157" s="4"/>
      <c r="BF157" s="4"/>
      <c r="BG157" s="4"/>
      <c r="BH157" s="4"/>
      <c r="BI157" s="4"/>
      <c r="BJ157" s="4"/>
      <c r="BK157" s="4"/>
      <c r="BL157" s="4"/>
      <c r="BM157" s="2"/>
      <c r="BN157" s="4"/>
      <c r="BO157" s="4"/>
    </row>
    <row r="158" spans="1:67" ht="12.75">
      <c r="A158" s="4"/>
      <c r="B158" s="4"/>
      <c r="C158" s="4"/>
      <c r="D158" s="4"/>
      <c r="E158" s="4"/>
      <c r="F158" s="4"/>
      <c r="G158" s="4"/>
      <c r="H158" s="4"/>
      <c r="I158" s="4"/>
      <c r="J158" s="7"/>
      <c r="K158" s="4"/>
      <c r="L158" s="4"/>
      <c r="M158" s="4"/>
      <c r="N158" s="4"/>
      <c r="O158" s="4"/>
      <c r="P158" s="4"/>
      <c r="Q158" s="4"/>
      <c r="R158" s="4"/>
      <c r="S158" s="8"/>
      <c r="T158" s="4"/>
      <c r="U158" s="4"/>
      <c r="V158" s="4"/>
      <c r="W158" s="4"/>
      <c r="X158" s="4"/>
      <c r="Y158" s="4"/>
      <c r="Z158" s="4"/>
      <c r="AA158" s="4"/>
      <c r="AB158" s="9"/>
      <c r="AC158" s="9"/>
      <c r="AD158" s="9"/>
      <c r="AE158" s="9"/>
      <c r="AF158" s="9"/>
      <c r="AG158" s="9"/>
      <c r="AH158" s="9"/>
      <c r="AI158" s="9"/>
      <c r="AJ158" s="9"/>
      <c r="AK158" s="9"/>
      <c r="AL158" s="9"/>
      <c r="AM158" s="9"/>
      <c r="AN158" s="10"/>
      <c r="AO158" s="10"/>
      <c r="AP158" s="10"/>
      <c r="AQ158" s="9"/>
      <c r="AR158" s="1"/>
      <c r="AS158" s="7"/>
      <c r="AT158" s="4"/>
      <c r="AU158" s="3"/>
      <c r="AV158" s="3"/>
      <c r="AW158" s="2"/>
      <c r="AX158" s="4"/>
      <c r="AY158" s="7"/>
      <c r="AZ158" s="4"/>
      <c r="BA158" s="2"/>
      <c r="BB158" s="2"/>
      <c r="BC158" s="4"/>
      <c r="BD158" s="4"/>
      <c r="BE158" s="4"/>
      <c r="BF158" s="4"/>
      <c r="BG158" s="4"/>
      <c r="BH158" s="4"/>
      <c r="BI158" s="4"/>
      <c r="BJ158" s="4"/>
      <c r="BK158" s="4"/>
      <c r="BL158" s="4"/>
      <c r="BM158" s="2"/>
      <c r="BN158" s="4"/>
      <c r="BO158" s="4"/>
    </row>
    <row r="159" spans="1:67" ht="12.75">
      <c r="A159" s="4"/>
      <c r="B159" s="4"/>
      <c r="C159" s="4"/>
      <c r="D159" s="4"/>
      <c r="E159" s="4"/>
      <c r="F159" s="4"/>
      <c r="G159" s="4"/>
      <c r="H159" s="4"/>
      <c r="I159" s="4"/>
      <c r="J159" s="7"/>
      <c r="K159" s="4"/>
      <c r="L159" s="4"/>
      <c r="M159" s="4"/>
      <c r="N159" s="4"/>
      <c r="O159" s="4"/>
      <c r="P159" s="4"/>
      <c r="Q159" s="4"/>
      <c r="R159" s="4"/>
      <c r="S159" s="8"/>
      <c r="T159" s="4"/>
      <c r="U159" s="4"/>
      <c r="V159" s="4"/>
      <c r="W159" s="4"/>
      <c r="X159" s="4"/>
      <c r="Y159" s="4"/>
      <c r="Z159" s="4"/>
      <c r="AA159" s="4"/>
      <c r="AB159" s="9"/>
      <c r="AC159" s="9"/>
      <c r="AD159" s="9"/>
      <c r="AE159" s="9"/>
      <c r="AF159" s="9"/>
      <c r="AG159" s="9"/>
      <c r="AH159" s="9"/>
      <c r="AI159" s="9"/>
      <c r="AJ159" s="9"/>
      <c r="AK159" s="9"/>
      <c r="AL159" s="9"/>
      <c r="AM159" s="9"/>
      <c r="AN159" s="10"/>
      <c r="AO159" s="10"/>
      <c r="AP159" s="10"/>
      <c r="AQ159" s="9"/>
      <c r="AR159" s="1"/>
      <c r="AS159" s="7"/>
      <c r="AT159" s="4"/>
      <c r="AU159" s="3"/>
      <c r="AV159" s="3"/>
      <c r="AW159" s="2"/>
      <c r="AX159" s="4"/>
      <c r="AY159" s="7"/>
      <c r="AZ159" s="4"/>
      <c r="BA159" s="2"/>
      <c r="BB159" s="2"/>
      <c r="BC159" s="4"/>
      <c r="BD159" s="4"/>
      <c r="BE159" s="4"/>
      <c r="BF159" s="4"/>
      <c r="BG159" s="4"/>
      <c r="BH159" s="4"/>
      <c r="BI159" s="4"/>
      <c r="BJ159" s="4"/>
      <c r="BK159" s="4"/>
      <c r="BL159" s="4"/>
      <c r="BM159" s="2"/>
      <c r="BN159" s="4"/>
      <c r="BO159" s="4"/>
    </row>
    <row r="160" spans="1:67" ht="12.75">
      <c r="A160" s="4"/>
      <c r="B160" s="4"/>
      <c r="C160" s="4"/>
      <c r="D160" s="4"/>
      <c r="E160" s="4"/>
      <c r="F160" s="4"/>
      <c r="G160" s="4"/>
      <c r="H160" s="4"/>
      <c r="I160" s="4"/>
      <c r="J160" s="7"/>
      <c r="K160" s="4"/>
      <c r="L160" s="4"/>
      <c r="M160" s="4"/>
      <c r="N160" s="4"/>
      <c r="O160" s="4"/>
      <c r="P160" s="4"/>
      <c r="Q160" s="4"/>
      <c r="R160" s="4"/>
      <c r="S160" s="8"/>
      <c r="T160" s="4"/>
      <c r="U160" s="4"/>
      <c r="V160" s="4"/>
      <c r="W160" s="4"/>
      <c r="X160" s="4"/>
      <c r="Y160" s="4"/>
      <c r="Z160" s="4"/>
      <c r="AA160" s="4"/>
      <c r="AB160" s="9"/>
      <c r="AC160" s="9"/>
      <c r="AD160" s="9"/>
      <c r="AE160" s="9"/>
      <c r="AF160" s="9"/>
      <c r="AG160" s="9"/>
      <c r="AH160" s="9"/>
      <c r="AI160" s="9"/>
      <c r="AJ160" s="9"/>
      <c r="AK160" s="9"/>
      <c r="AL160" s="9"/>
      <c r="AM160" s="9"/>
      <c r="AN160" s="10"/>
      <c r="AO160" s="10"/>
      <c r="AP160" s="10"/>
      <c r="AQ160" s="9"/>
      <c r="AR160" s="1"/>
      <c r="AS160" s="7"/>
      <c r="AT160" s="4"/>
      <c r="AU160" s="3"/>
      <c r="AV160" s="3"/>
      <c r="AW160" s="2"/>
      <c r="AX160" s="4"/>
      <c r="AY160" s="7"/>
      <c r="AZ160" s="4"/>
      <c r="BA160" s="2"/>
      <c r="BB160" s="2"/>
      <c r="BC160" s="4"/>
      <c r="BD160" s="4"/>
      <c r="BE160" s="4"/>
      <c r="BF160" s="4"/>
      <c r="BG160" s="4"/>
      <c r="BH160" s="4"/>
      <c r="BI160" s="4"/>
      <c r="BJ160" s="4"/>
      <c r="BK160" s="4"/>
      <c r="BL160" s="4"/>
      <c r="BM160" s="2"/>
      <c r="BN160" s="4"/>
      <c r="BO160" s="4"/>
    </row>
    <row r="161" spans="1:67" ht="12.75">
      <c r="A161" s="4"/>
      <c r="B161" s="4"/>
      <c r="C161" s="4"/>
      <c r="D161" s="4"/>
      <c r="E161" s="4"/>
      <c r="F161" s="4"/>
      <c r="G161" s="4"/>
      <c r="H161" s="4"/>
      <c r="I161" s="4"/>
      <c r="J161" s="7"/>
      <c r="K161" s="4"/>
      <c r="L161" s="4"/>
      <c r="M161" s="4"/>
      <c r="N161" s="4"/>
      <c r="O161" s="4"/>
      <c r="P161" s="4"/>
      <c r="Q161" s="4"/>
      <c r="R161" s="4"/>
      <c r="S161" s="8"/>
      <c r="T161" s="4"/>
      <c r="U161" s="4"/>
      <c r="V161" s="4"/>
      <c r="W161" s="4"/>
      <c r="X161" s="4"/>
      <c r="Y161" s="4"/>
      <c r="Z161" s="4"/>
      <c r="AA161" s="4"/>
      <c r="AB161" s="9"/>
      <c r="AC161" s="9"/>
      <c r="AD161" s="9"/>
      <c r="AE161" s="9"/>
      <c r="AF161" s="9"/>
      <c r="AG161" s="9"/>
      <c r="AH161" s="9"/>
      <c r="AI161" s="9"/>
      <c r="AJ161" s="9"/>
      <c r="AK161" s="9"/>
      <c r="AL161" s="9"/>
      <c r="AM161" s="9"/>
      <c r="AN161" s="10"/>
      <c r="AO161" s="10"/>
      <c r="AP161" s="10"/>
      <c r="AQ161" s="9"/>
      <c r="AR161" s="1"/>
      <c r="AS161" s="7"/>
      <c r="AT161" s="4"/>
      <c r="AU161" s="3"/>
      <c r="AV161" s="3"/>
      <c r="AW161" s="2"/>
      <c r="AX161" s="4"/>
      <c r="AY161" s="7"/>
      <c r="AZ161" s="4"/>
      <c r="BA161" s="2"/>
      <c r="BB161" s="2"/>
      <c r="BC161" s="4"/>
      <c r="BD161" s="4"/>
      <c r="BE161" s="4"/>
      <c r="BF161" s="4"/>
      <c r="BG161" s="4"/>
      <c r="BH161" s="4"/>
      <c r="BI161" s="4"/>
      <c r="BJ161" s="4"/>
      <c r="BK161" s="4"/>
      <c r="BL161" s="4"/>
      <c r="BM161" s="2"/>
      <c r="BN161" s="4"/>
      <c r="BO161" s="4"/>
    </row>
    <row r="162" spans="1:67" ht="12.75">
      <c r="A162" s="4"/>
      <c r="B162" s="4"/>
      <c r="C162" s="4"/>
      <c r="D162" s="4"/>
      <c r="E162" s="4"/>
      <c r="F162" s="4"/>
      <c r="G162" s="4"/>
      <c r="H162" s="4"/>
      <c r="I162" s="4"/>
      <c r="J162" s="7"/>
      <c r="K162" s="4"/>
      <c r="L162" s="4"/>
      <c r="M162" s="4"/>
      <c r="N162" s="4"/>
      <c r="O162" s="4"/>
      <c r="P162" s="4"/>
      <c r="Q162" s="4"/>
      <c r="R162" s="4"/>
      <c r="S162" s="8"/>
      <c r="T162" s="4"/>
      <c r="U162" s="4"/>
      <c r="V162" s="4"/>
      <c r="W162" s="4"/>
      <c r="X162" s="4"/>
      <c r="Y162" s="4"/>
      <c r="Z162" s="4"/>
      <c r="AA162" s="4"/>
      <c r="AB162" s="9"/>
      <c r="AC162" s="9"/>
      <c r="AD162" s="9"/>
      <c r="AE162" s="9"/>
      <c r="AF162" s="9"/>
      <c r="AG162" s="9"/>
      <c r="AH162" s="9"/>
      <c r="AI162" s="9"/>
      <c r="AJ162" s="9"/>
      <c r="AK162" s="9"/>
      <c r="AL162" s="9"/>
      <c r="AM162" s="9"/>
      <c r="AN162" s="10"/>
      <c r="AO162" s="10"/>
      <c r="AP162" s="10"/>
      <c r="AQ162" s="9"/>
      <c r="AR162" s="1"/>
      <c r="AS162" s="7"/>
      <c r="AT162" s="4"/>
      <c r="AU162" s="3"/>
      <c r="AV162" s="3"/>
      <c r="AW162" s="2"/>
      <c r="AX162" s="4"/>
      <c r="AY162" s="7"/>
      <c r="AZ162" s="4"/>
      <c r="BA162" s="2"/>
      <c r="BB162" s="2"/>
      <c r="BC162" s="4"/>
      <c r="BD162" s="4"/>
      <c r="BE162" s="4"/>
      <c r="BF162" s="4"/>
      <c r="BG162" s="4"/>
      <c r="BH162" s="4"/>
      <c r="BI162" s="4"/>
      <c r="BJ162" s="4"/>
      <c r="BK162" s="4"/>
      <c r="BL162" s="4"/>
      <c r="BM162" s="2"/>
      <c r="BN162" s="4"/>
      <c r="BO162" s="4"/>
    </row>
    <row r="163" spans="1:67" ht="12.75">
      <c r="A163" s="4"/>
      <c r="B163" s="4"/>
      <c r="C163" s="4"/>
      <c r="D163" s="4"/>
      <c r="E163" s="4"/>
      <c r="F163" s="4"/>
      <c r="G163" s="4"/>
      <c r="H163" s="4"/>
      <c r="I163" s="4"/>
      <c r="J163" s="7"/>
      <c r="K163" s="4"/>
      <c r="L163" s="4"/>
      <c r="M163" s="4"/>
      <c r="N163" s="4"/>
      <c r="O163" s="4"/>
      <c r="P163" s="4"/>
      <c r="Q163" s="4"/>
      <c r="R163" s="4"/>
      <c r="S163" s="8"/>
      <c r="T163" s="4"/>
      <c r="U163" s="4"/>
      <c r="V163" s="4"/>
      <c r="W163" s="4"/>
      <c r="X163" s="4"/>
      <c r="Y163" s="4"/>
      <c r="Z163" s="4"/>
      <c r="AA163" s="4"/>
      <c r="AB163" s="9"/>
      <c r="AC163" s="9"/>
      <c r="AD163" s="9"/>
      <c r="AE163" s="9"/>
      <c r="AF163" s="9"/>
      <c r="AG163" s="9"/>
      <c r="AH163" s="9"/>
      <c r="AI163" s="9"/>
      <c r="AJ163" s="9"/>
      <c r="AK163" s="9"/>
      <c r="AL163" s="9"/>
      <c r="AM163" s="9"/>
      <c r="AN163" s="10"/>
      <c r="AO163" s="10"/>
      <c r="AP163" s="10"/>
      <c r="AQ163" s="9"/>
      <c r="AR163" s="1"/>
      <c r="AS163" s="7"/>
      <c r="AT163" s="4"/>
      <c r="AU163" s="3"/>
      <c r="AV163" s="3"/>
      <c r="AW163" s="2"/>
      <c r="AX163" s="4"/>
      <c r="AY163" s="7"/>
      <c r="AZ163" s="4"/>
      <c r="BA163" s="2"/>
      <c r="BB163" s="2"/>
      <c r="BC163" s="4"/>
      <c r="BD163" s="4"/>
      <c r="BE163" s="4"/>
      <c r="BF163" s="4"/>
      <c r="BG163" s="4"/>
      <c r="BH163" s="4"/>
      <c r="BI163" s="4"/>
      <c r="BJ163" s="4"/>
      <c r="BK163" s="4"/>
      <c r="BL163" s="4"/>
      <c r="BM163" s="2"/>
      <c r="BN163" s="4"/>
      <c r="BO163" s="4"/>
    </row>
    <row r="164" spans="1:67" ht="12.75">
      <c r="A164" s="4"/>
      <c r="B164" s="4"/>
      <c r="C164" s="4"/>
      <c r="D164" s="4"/>
      <c r="E164" s="4"/>
      <c r="F164" s="4"/>
      <c r="G164" s="4"/>
      <c r="H164" s="4"/>
      <c r="I164" s="4"/>
      <c r="J164" s="7"/>
      <c r="K164" s="4"/>
      <c r="L164" s="4"/>
      <c r="M164" s="4"/>
      <c r="N164" s="4"/>
      <c r="O164" s="4"/>
      <c r="P164" s="4"/>
      <c r="Q164" s="4"/>
      <c r="R164" s="4"/>
      <c r="S164" s="8"/>
      <c r="T164" s="4"/>
      <c r="U164" s="4"/>
      <c r="V164" s="4"/>
      <c r="W164" s="4"/>
      <c r="X164" s="4"/>
      <c r="Y164" s="4"/>
      <c r="Z164" s="4"/>
      <c r="AA164" s="4"/>
      <c r="AB164" s="9"/>
      <c r="AC164" s="9"/>
      <c r="AD164" s="9"/>
      <c r="AE164" s="9"/>
      <c r="AF164" s="9"/>
      <c r="AG164" s="9"/>
      <c r="AH164" s="9"/>
      <c r="AI164" s="9"/>
      <c r="AJ164" s="9"/>
      <c r="AK164" s="9"/>
      <c r="AL164" s="9"/>
      <c r="AM164" s="9"/>
      <c r="AN164" s="10"/>
      <c r="AO164" s="10"/>
      <c r="AP164" s="10"/>
      <c r="AQ164" s="9"/>
      <c r="AR164" s="1"/>
      <c r="AS164" s="7"/>
      <c r="AT164" s="4"/>
      <c r="AU164" s="3"/>
      <c r="AV164" s="3"/>
      <c r="AW164" s="2"/>
      <c r="AX164" s="4"/>
      <c r="AY164" s="7"/>
      <c r="AZ164" s="4"/>
      <c r="BA164" s="2"/>
      <c r="BB164" s="2"/>
      <c r="BC164" s="4"/>
      <c r="BD164" s="4"/>
      <c r="BE164" s="4"/>
      <c r="BF164" s="4"/>
      <c r="BG164" s="4"/>
      <c r="BH164" s="4"/>
      <c r="BI164" s="4"/>
      <c r="BJ164" s="4"/>
      <c r="BK164" s="4"/>
      <c r="BL164" s="4"/>
      <c r="BM164" s="2"/>
      <c r="BN164" s="4"/>
      <c r="BO164" s="4"/>
    </row>
    <row r="165" spans="1:67" ht="12.75">
      <c r="A165" s="4"/>
      <c r="B165" s="4"/>
      <c r="C165" s="4"/>
      <c r="D165" s="4"/>
      <c r="E165" s="4"/>
      <c r="F165" s="4"/>
      <c r="G165" s="4"/>
      <c r="H165" s="4"/>
      <c r="I165" s="4"/>
      <c r="J165" s="7"/>
      <c r="K165" s="4"/>
      <c r="L165" s="4"/>
      <c r="M165" s="4"/>
      <c r="N165" s="4"/>
      <c r="O165" s="4"/>
      <c r="P165" s="4"/>
      <c r="Q165" s="4"/>
      <c r="R165" s="4"/>
      <c r="S165" s="8"/>
      <c r="T165" s="4"/>
      <c r="U165" s="4"/>
      <c r="V165" s="4"/>
      <c r="W165" s="4"/>
      <c r="X165" s="4"/>
      <c r="Y165" s="4"/>
      <c r="Z165" s="4"/>
      <c r="AA165" s="4"/>
      <c r="AB165" s="9"/>
      <c r="AC165" s="9"/>
      <c r="AD165" s="9"/>
      <c r="AE165" s="9"/>
      <c r="AF165" s="9"/>
      <c r="AG165" s="9"/>
      <c r="AH165" s="9"/>
      <c r="AI165" s="9"/>
      <c r="AJ165" s="9"/>
      <c r="AK165" s="9"/>
      <c r="AL165" s="9"/>
      <c r="AM165" s="9"/>
      <c r="AN165" s="10"/>
      <c r="AO165" s="10"/>
      <c r="AP165" s="10"/>
      <c r="AQ165" s="9"/>
      <c r="AR165" s="1"/>
      <c r="AS165" s="7"/>
      <c r="AT165" s="4"/>
      <c r="AU165" s="3"/>
      <c r="AV165" s="3"/>
      <c r="AW165" s="2"/>
      <c r="AX165" s="4"/>
      <c r="AY165" s="7"/>
      <c r="AZ165" s="4"/>
      <c r="BA165" s="2"/>
      <c r="BB165" s="2"/>
      <c r="BC165" s="4"/>
      <c r="BD165" s="4"/>
      <c r="BE165" s="4"/>
      <c r="BF165" s="4"/>
      <c r="BG165" s="4"/>
      <c r="BH165" s="4"/>
      <c r="BI165" s="4"/>
      <c r="BJ165" s="4"/>
      <c r="BK165" s="4"/>
      <c r="BL165" s="4"/>
      <c r="BM165" s="2"/>
      <c r="BN165" s="4"/>
      <c r="BO165" s="4"/>
    </row>
    <row r="166" spans="1:67" ht="12.75">
      <c r="A166" s="4"/>
      <c r="B166" s="4"/>
      <c r="C166" s="4"/>
      <c r="D166" s="4"/>
      <c r="E166" s="4"/>
      <c r="F166" s="4"/>
      <c r="G166" s="4"/>
      <c r="H166" s="4"/>
      <c r="I166" s="4"/>
      <c r="J166" s="7"/>
      <c r="K166" s="4"/>
      <c r="L166" s="4"/>
      <c r="M166" s="4"/>
      <c r="N166" s="4"/>
      <c r="O166" s="4"/>
      <c r="P166" s="4"/>
      <c r="Q166" s="4"/>
      <c r="R166" s="4"/>
      <c r="S166" s="8"/>
      <c r="T166" s="4"/>
      <c r="U166" s="4"/>
      <c r="V166" s="4"/>
      <c r="W166" s="4"/>
      <c r="X166" s="4"/>
      <c r="Y166" s="4"/>
      <c r="Z166" s="4"/>
      <c r="AA166" s="4"/>
      <c r="AB166" s="9"/>
      <c r="AC166" s="9"/>
      <c r="AD166" s="9"/>
      <c r="AE166" s="9"/>
      <c r="AF166" s="9"/>
      <c r="AG166" s="9"/>
      <c r="AH166" s="9"/>
      <c r="AI166" s="9"/>
      <c r="AJ166" s="9"/>
      <c r="AK166" s="9"/>
      <c r="AL166" s="9"/>
      <c r="AM166" s="9"/>
      <c r="AN166" s="10"/>
      <c r="AO166" s="10"/>
      <c r="AP166" s="10"/>
      <c r="AQ166" s="9"/>
      <c r="AR166" s="1"/>
      <c r="AS166" s="7"/>
      <c r="AT166" s="4"/>
      <c r="AU166" s="3"/>
      <c r="AV166" s="3"/>
      <c r="AW166" s="2"/>
      <c r="AX166" s="4"/>
      <c r="AY166" s="7"/>
      <c r="AZ166" s="4"/>
      <c r="BA166" s="2"/>
      <c r="BB166" s="2"/>
      <c r="BC166" s="4"/>
      <c r="BD166" s="4"/>
      <c r="BE166" s="4"/>
      <c r="BF166" s="4"/>
      <c r="BG166" s="4"/>
      <c r="BH166" s="4"/>
      <c r="BI166" s="4"/>
      <c r="BJ166" s="4"/>
      <c r="BK166" s="4"/>
      <c r="BL166" s="4"/>
      <c r="BM166" s="2"/>
      <c r="BN166" s="4"/>
      <c r="BO166" s="4"/>
    </row>
    <row r="167" spans="1:67" ht="12.75">
      <c r="A167" s="4"/>
      <c r="B167" s="4"/>
      <c r="C167" s="4"/>
      <c r="D167" s="4"/>
      <c r="E167" s="4"/>
      <c r="F167" s="4"/>
      <c r="G167" s="4"/>
      <c r="H167" s="4"/>
      <c r="I167" s="4"/>
      <c r="J167" s="7"/>
      <c r="K167" s="4"/>
      <c r="L167" s="4"/>
      <c r="M167" s="4"/>
      <c r="N167" s="4"/>
      <c r="O167" s="4"/>
      <c r="P167" s="4"/>
      <c r="Q167" s="4"/>
      <c r="R167" s="4"/>
      <c r="S167" s="8"/>
      <c r="T167" s="4"/>
      <c r="U167" s="4"/>
      <c r="V167" s="4"/>
      <c r="W167" s="4"/>
      <c r="X167" s="4"/>
      <c r="Y167" s="4"/>
      <c r="Z167" s="4"/>
      <c r="AA167" s="4"/>
      <c r="AB167" s="9"/>
      <c r="AC167" s="9"/>
      <c r="AD167" s="9"/>
      <c r="AE167" s="9"/>
      <c r="AF167" s="9"/>
      <c r="AG167" s="9"/>
      <c r="AH167" s="9"/>
      <c r="AI167" s="9"/>
      <c r="AJ167" s="9"/>
      <c r="AK167" s="9"/>
      <c r="AL167" s="9"/>
      <c r="AM167" s="9"/>
      <c r="AN167" s="10"/>
      <c r="AO167" s="10"/>
      <c r="AP167" s="10"/>
      <c r="AQ167" s="9"/>
      <c r="AR167" s="1"/>
      <c r="AS167" s="7"/>
      <c r="AT167" s="4"/>
      <c r="AU167" s="3"/>
      <c r="AV167" s="3"/>
      <c r="AW167" s="2"/>
      <c r="AX167" s="4"/>
      <c r="AY167" s="7"/>
      <c r="AZ167" s="4"/>
      <c r="BA167" s="2"/>
      <c r="BB167" s="2"/>
      <c r="BC167" s="4"/>
      <c r="BD167" s="4"/>
      <c r="BE167" s="4"/>
      <c r="BF167" s="4"/>
      <c r="BG167" s="4"/>
      <c r="BH167" s="4"/>
      <c r="BI167" s="4"/>
      <c r="BJ167" s="4"/>
      <c r="BK167" s="4"/>
      <c r="BL167" s="4"/>
      <c r="BM167" s="2"/>
      <c r="BN167" s="4"/>
      <c r="BO167" s="4"/>
    </row>
    <row r="168" spans="1:67" ht="12.75">
      <c r="A168" s="4"/>
      <c r="B168" s="4"/>
      <c r="C168" s="4"/>
      <c r="D168" s="4"/>
      <c r="E168" s="4"/>
      <c r="F168" s="4"/>
      <c r="G168" s="4"/>
      <c r="H168" s="4"/>
      <c r="I168" s="4"/>
      <c r="J168" s="7"/>
      <c r="K168" s="4"/>
      <c r="L168" s="4"/>
      <c r="M168" s="4"/>
      <c r="N168" s="4"/>
      <c r="O168" s="4"/>
      <c r="P168" s="4"/>
      <c r="Q168" s="4"/>
      <c r="R168" s="4"/>
      <c r="S168" s="8"/>
      <c r="T168" s="4"/>
      <c r="U168" s="4"/>
      <c r="V168" s="4"/>
      <c r="W168" s="4"/>
      <c r="X168" s="4"/>
      <c r="Y168" s="4"/>
      <c r="Z168" s="4"/>
      <c r="AA168" s="4"/>
      <c r="AB168" s="9"/>
      <c r="AC168" s="9"/>
      <c r="AD168" s="9"/>
      <c r="AE168" s="9"/>
      <c r="AF168" s="9"/>
      <c r="AG168" s="9"/>
      <c r="AH168" s="9"/>
      <c r="AI168" s="9"/>
      <c r="AJ168" s="9"/>
      <c r="AK168" s="9"/>
      <c r="AL168" s="9"/>
      <c r="AM168" s="9"/>
      <c r="AN168" s="10"/>
      <c r="AO168" s="10"/>
      <c r="AP168" s="10"/>
      <c r="AQ168" s="9"/>
      <c r="AR168" s="1"/>
      <c r="AS168" s="7"/>
      <c r="AT168" s="4"/>
      <c r="AU168" s="3"/>
      <c r="AV168" s="3"/>
      <c r="AW168" s="2"/>
      <c r="AX168" s="4"/>
      <c r="AY168" s="7"/>
      <c r="AZ168" s="4"/>
      <c r="BA168" s="2"/>
      <c r="BB168" s="2"/>
      <c r="BC168" s="4"/>
      <c r="BD168" s="4"/>
      <c r="BE168" s="4"/>
      <c r="BF168" s="4"/>
      <c r="BG168" s="4"/>
      <c r="BH168" s="4"/>
      <c r="BI168" s="4"/>
      <c r="BJ168" s="4"/>
      <c r="BK168" s="4"/>
      <c r="BL168" s="4"/>
      <c r="BM168" s="2"/>
      <c r="BN168" s="4"/>
      <c r="BO168" s="4"/>
    </row>
    <row r="169" spans="1:67" ht="12.75">
      <c r="A169" s="4"/>
      <c r="B169" s="4"/>
      <c r="C169" s="4"/>
      <c r="D169" s="4"/>
      <c r="E169" s="4"/>
      <c r="F169" s="4"/>
      <c r="G169" s="4"/>
      <c r="H169" s="4"/>
      <c r="I169" s="4"/>
      <c r="J169" s="7"/>
      <c r="K169" s="4"/>
      <c r="L169" s="4"/>
      <c r="M169" s="4"/>
      <c r="N169" s="4"/>
      <c r="O169" s="4"/>
      <c r="P169" s="4"/>
      <c r="Q169" s="4"/>
      <c r="R169" s="4"/>
      <c r="S169" s="8"/>
      <c r="T169" s="4"/>
      <c r="U169" s="4"/>
      <c r="V169" s="4"/>
      <c r="W169" s="4"/>
      <c r="X169" s="4"/>
      <c r="Y169" s="4"/>
      <c r="Z169" s="4"/>
      <c r="AA169" s="4"/>
      <c r="AB169" s="9"/>
      <c r="AC169" s="9"/>
      <c r="AD169" s="9"/>
      <c r="AE169" s="9"/>
      <c r="AF169" s="9"/>
      <c r="AG169" s="9"/>
      <c r="AH169" s="9"/>
      <c r="AI169" s="9"/>
      <c r="AJ169" s="9"/>
      <c r="AK169" s="9"/>
      <c r="AL169" s="9"/>
      <c r="AM169" s="9"/>
      <c r="AN169" s="10"/>
      <c r="AO169" s="10"/>
      <c r="AP169" s="10"/>
      <c r="AQ169" s="9"/>
      <c r="AR169" s="1"/>
      <c r="AS169" s="7"/>
      <c r="AT169" s="4"/>
      <c r="AU169" s="3"/>
      <c r="AV169" s="3"/>
      <c r="AW169" s="2"/>
      <c r="AX169" s="4"/>
      <c r="AY169" s="7"/>
      <c r="AZ169" s="4"/>
      <c r="BA169" s="2"/>
      <c r="BB169" s="2"/>
      <c r="BC169" s="4"/>
      <c r="BD169" s="4"/>
      <c r="BE169" s="4"/>
      <c r="BF169" s="4"/>
      <c r="BG169" s="4"/>
      <c r="BH169" s="4"/>
      <c r="BI169" s="4"/>
      <c r="BJ169" s="4"/>
      <c r="BK169" s="4"/>
      <c r="BL169" s="4"/>
      <c r="BM169" s="2"/>
      <c r="BN169" s="4"/>
      <c r="BO169" s="4"/>
    </row>
    <row r="170" spans="1:67" ht="12.75">
      <c r="A170" s="4"/>
      <c r="B170" s="4"/>
      <c r="C170" s="4"/>
      <c r="D170" s="4"/>
      <c r="E170" s="4"/>
      <c r="F170" s="4"/>
      <c r="G170" s="4"/>
      <c r="H170" s="4"/>
      <c r="I170" s="4"/>
      <c r="J170" s="7"/>
      <c r="K170" s="4"/>
      <c r="L170" s="4"/>
      <c r="M170" s="4"/>
      <c r="N170" s="4"/>
      <c r="O170" s="4"/>
      <c r="P170" s="4"/>
      <c r="Q170" s="4"/>
      <c r="R170" s="4"/>
      <c r="S170" s="8"/>
      <c r="T170" s="4"/>
      <c r="U170" s="4"/>
      <c r="V170" s="4"/>
      <c r="W170" s="4"/>
      <c r="X170" s="4"/>
      <c r="Y170" s="4"/>
      <c r="Z170" s="4"/>
      <c r="AA170" s="4"/>
      <c r="AB170" s="9"/>
      <c r="AC170" s="9"/>
      <c r="AD170" s="9"/>
      <c r="AE170" s="9"/>
      <c r="AF170" s="9"/>
      <c r="AG170" s="9"/>
      <c r="AH170" s="9"/>
      <c r="AI170" s="9"/>
      <c r="AJ170" s="9"/>
      <c r="AK170" s="9"/>
      <c r="AL170" s="9"/>
      <c r="AM170" s="9"/>
      <c r="AN170" s="10"/>
      <c r="AO170" s="10"/>
      <c r="AP170" s="10"/>
      <c r="AQ170" s="9"/>
      <c r="AR170" s="1"/>
      <c r="AS170" s="7"/>
      <c r="AT170" s="4"/>
      <c r="AU170" s="3"/>
      <c r="AV170" s="3"/>
      <c r="AW170" s="2"/>
      <c r="AX170" s="4"/>
      <c r="AY170" s="7"/>
      <c r="AZ170" s="4"/>
      <c r="BA170" s="2"/>
      <c r="BB170" s="2"/>
      <c r="BC170" s="4"/>
      <c r="BD170" s="4"/>
      <c r="BE170" s="4"/>
      <c r="BF170" s="4"/>
      <c r="BG170" s="4"/>
      <c r="BH170" s="4"/>
      <c r="BI170" s="4"/>
      <c r="BJ170" s="4"/>
      <c r="BK170" s="4"/>
      <c r="BL170" s="4"/>
      <c r="BM170" s="2"/>
      <c r="BN170" s="4"/>
      <c r="BO170" s="4"/>
    </row>
    <row r="171" spans="1:67" ht="12.75">
      <c r="A171" s="4"/>
      <c r="B171" s="4"/>
      <c r="C171" s="4"/>
      <c r="D171" s="4"/>
      <c r="E171" s="4"/>
      <c r="F171" s="4"/>
      <c r="G171" s="4"/>
      <c r="H171" s="4"/>
      <c r="I171" s="4"/>
      <c r="J171" s="7"/>
      <c r="K171" s="4"/>
      <c r="L171" s="4"/>
      <c r="M171" s="4"/>
      <c r="N171" s="4"/>
      <c r="O171" s="4"/>
      <c r="P171" s="4"/>
      <c r="Q171" s="4"/>
      <c r="R171" s="4"/>
      <c r="S171" s="8"/>
      <c r="T171" s="4"/>
      <c r="U171" s="4"/>
      <c r="V171" s="4"/>
      <c r="W171" s="4"/>
      <c r="X171" s="4"/>
      <c r="Y171" s="4"/>
      <c r="Z171" s="4"/>
      <c r="AA171" s="4"/>
      <c r="AB171" s="9"/>
      <c r="AC171" s="9"/>
      <c r="AD171" s="9"/>
      <c r="AE171" s="9"/>
      <c r="AF171" s="9"/>
      <c r="AG171" s="9"/>
      <c r="AH171" s="9"/>
      <c r="AI171" s="9"/>
      <c r="AJ171" s="9"/>
      <c r="AK171" s="9"/>
      <c r="AL171" s="9"/>
      <c r="AM171" s="9"/>
      <c r="AN171" s="10"/>
      <c r="AO171" s="10"/>
      <c r="AP171" s="10"/>
      <c r="AQ171" s="9"/>
      <c r="AR171" s="1"/>
      <c r="AS171" s="7"/>
      <c r="AT171" s="4"/>
      <c r="AU171" s="3"/>
      <c r="AV171" s="3"/>
      <c r="AW171" s="2"/>
      <c r="AX171" s="4"/>
      <c r="AY171" s="7"/>
      <c r="AZ171" s="4"/>
      <c r="BA171" s="2"/>
      <c r="BB171" s="2"/>
      <c r="BC171" s="4"/>
      <c r="BD171" s="4"/>
      <c r="BE171" s="4"/>
      <c r="BF171" s="4"/>
      <c r="BG171" s="4"/>
      <c r="BH171" s="4"/>
      <c r="BI171" s="4"/>
      <c r="BJ171" s="4"/>
      <c r="BK171" s="4"/>
      <c r="BL171" s="4"/>
      <c r="BM171" s="2"/>
      <c r="BN171" s="4"/>
      <c r="BO171" s="4"/>
    </row>
    <row r="172" spans="1:67" ht="12.75">
      <c r="A172" s="4"/>
      <c r="B172" s="4"/>
      <c r="C172" s="4"/>
      <c r="D172" s="4"/>
      <c r="E172" s="4"/>
      <c r="F172" s="4"/>
      <c r="G172" s="4"/>
      <c r="H172" s="4"/>
      <c r="I172" s="4"/>
      <c r="J172" s="7"/>
      <c r="K172" s="4"/>
      <c r="L172" s="4"/>
      <c r="M172" s="4"/>
      <c r="N172" s="4"/>
      <c r="O172" s="4"/>
      <c r="P172" s="4"/>
      <c r="Q172" s="4"/>
      <c r="R172" s="4"/>
      <c r="S172" s="8"/>
      <c r="T172" s="4"/>
      <c r="U172" s="4"/>
      <c r="V172" s="4"/>
      <c r="W172" s="4"/>
      <c r="X172" s="4"/>
      <c r="Y172" s="4"/>
      <c r="Z172" s="4"/>
      <c r="AA172" s="4"/>
      <c r="AB172" s="9"/>
      <c r="AC172" s="9"/>
      <c r="AD172" s="9"/>
      <c r="AE172" s="9"/>
      <c r="AF172" s="9"/>
      <c r="AG172" s="9"/>
      <c r="AH172" s="9"/>
      <c r="AI172" s="9"/>
      <c r="AJ172" s="9"/>
      <c r="AK172" s="9"/>
      <c r="AL172" s="9"/>
      <c r="AM172" s="9"/>
      <c r="AN172" s="10"/>
      <c r="AO172" s="10"/>
      <c r="AP172" s="10"/>
      <c r="AQ172" s="9"/>
      <c r="AR172" s="1"/>
      <c r="AS172" s="7"/>
      <c r="AT172" s="4"/>
      <c r="AU172" s="3"/>
      <c r="AV172" s="3"/>
      <c r="AW172" s="2"/>
      <c r="AX172" s="4"/>
      <c r="AY172" s="7"/>
      <c r="AZ172" s="4"/>
      <c r="BA172" s="2"/>
      <c r="BB172" s="2"/>
      <c r="BC172" s="4"/>
      <c r="BD172" s="4"/>
      <c r="BE172" s="4"/>
      <c r="BF172" s="4"/>
      <c r="BG172" s="4"/>
      <c r="BH172" s="4"/>
      <c r="BI172" s="4"/>
      <c r="BJ172" s="4"/>
      <c r="BK172" s="4"/>
      <c r="BL172" s="4"/>
      <c r="BM172" s="2"/>
      <c r="BN172" s="4"/>
      <c r="BO172" s="4"/>
    </row>
    <row r="173" spans="1:67" ht="12.75">
      <c r="A173" s="4"/>
      <c r="B173" s="4"/>
      <c r="C173" s="4"/>
      <c r="D173" s="4"/>
      <c r="E173" s="4"/>
      <c r="F173" s="4"/>
      <c r="G173" s="4"/>
      <c r="H173" s="4"/>
      <c r="I173" s="4"/>
      <c r="J173" s="7"/>
      <c r="K173" s="4"/>
      <c r="L173" s="4"/>
      <c r="M173" s="4"/>
      <c r="N173" s="4"/>
      <c r="O173" s="4"/>
      <c r="P173" s="4"/>
      <c r="Q173" s="4"/>
      <c r="R173" s="4"/>
      <c r="S173" s="8"/>
      <c r="T173" s="4"/>
      <c r="U173" s="4"/>
      <c r="V173" s="4"/>
      <c r="W173" s="4"/>
      <c r="X173" s="4"/>
      <c r="Y173" s="4"/>
      <c r="Z173" s="4"/>
      <c r="AA173" s="4"/>
      <c r="AB173" s="9"/>
      <c r="AC173" s="9"/>
      <c r="AD173" s="9"/>
      <c r="AE173" s="9"/>
      <c r="AF173" s="9"/>
      <c r="AG173" s="9"/>
      <c r="AH173" s="9"/>
      <c r="AI173" s="9"/>
      <c r="AJ173" s="9"/>
      <c r="AK173" s="9"/>
      <c r="AL173" s="9"/>
      <c r="AM173" s="9"/>
      <c r="AN173" s="10"/>
      <c r="AO173" s="10"/>
      <c r="AP173" s="10"/>
      <c r="AQ173" s="9"/>
      <c r="AR173" s="1"/>
      <c r="AS173" s="7"/>
      <c r="AT173" s="4"/>
      <c r="AU173" s="3"/>
      <c r="AV173" s="3"/>
      <c r="AW173" s="2"/>
      <c r="AX173" s="4"/>
      <c r="AY173" s="7"/>
      <c r="AZ173" s="4"/>
      <c r="BA173" s="2"/>
      <c r="BB173" s="2"/>
      <c r="BC173" s="4"/>
      <c r="BD173" s="4"/>
      <c r="BE173" s="4"/>
      <c r="BF173" s="4"/>
      <c r="BG173" s="4"/>
      <c r="BH173" s="4"/>
      <c r="BI173" s="4"/>
      <c r="BJ173" s="4"/>
      <c r="BK173" s="4"/>
      <c r="BL173" s="4"/>
      <c r="BM173" s="2"/>
      <c r="BN173" s="4"/>
      <c r="BO173" s="4"/>
    </row>
    <row r="174" spans="1:67" ht="12.75">
      <c r="A174" s="4"/>
      <c r="B174" s="4"/>
      <c r="C174" s="4"/>
      <c r="D174" s="4"/>
      <c r="E174" s="4"/>
      <c r="F174" s="4"/>
      <c r="G174" s="4"/>
      <c r="H174" s="4"/>
      <c r="I174" s="4"/>
      <c r="J174" s="7"/>
      <c r="K174" s="4"/>
      <c r="L174" s="4"/>
      <c r="M174" s="4"/>
      <c r="N174" s="4"/>
      <c r="O174" s="4"/>
      <c r="P174" s="4"/>
      <c r="Q174" s="4"/>
      <c r="R174" s="4"/>
      <c r="S174" s="8"/>
      <c r="T174" s="4"/>
      <c r="U174" s="4"/>
      <c r="V174" s="4"/>
      <c r="W174" s="4"/>
      <c r="X174" s="4"/>
      <c r="Y174" s="4"/>
      <c r="Z174" s="4"/>
      <c r="AA174" s="4"/>
      <c r="AB174" s="9"/>
      <c r="AC174" s="9"/>
      <c r="AD174" s="9"/>
      <c r="AE174" s="9"/>
      <c r="AF174" s="9"/>
      <c r="AG174" s="9"/>
      <c r="AH174" s="9"/>
      <c r="AI174" s="9"/>
      <c r="AJ174" s="9"/>
      <c r="AK174" s="9"/>
      <c r="AL174" s="9"/>
      <c r="AM174" s="9"/>
      <c r="AN174" s="10"/>
      <c r="AO174" s="10"/>
      <c r="AP174" s="10"/>
      <c r="AQ174" s="9"/>
      <c r="AR174" s="1"/>
      <c r="AS174" s="7"/>
      <c r="AT174" s="4"/>
      <c r="AU174" s="3"/>
      <c r="AV174" s="3"/>
      <c r="AW174" s="2"/>
      <c r="AX174" s="4"/>
      <c r="AY174" s="7"/>
      <c r="AZ174" s="4"/>
      <c r="BA174" s="2"/>
      <c r="BB174" s="2"/>
      <c r="BC174" s="4"/>
      <c r="BD174" s="4"/>
      <c r="BE174" s="4"/>
      <c r="BF174" s="4"/>
      <c r="BG174" s="4"/>
      <c r="BH174" s="4"/>
      <c r="BI174" s="4"/>
      <c r="BJ174" s="4"/>
      <c r="BK174" s="4"/>
      <c r="BL174" s="4"/>
      <c r="BM174" s="2"/>
      <c r="BN174" s="4"/>
      <c r="BO174" s="4"/>
    </row>
    <row r="175" spans="1:67" ht="12.75">
      <c r="A175" s="4"/>
      <c r="B175" s="4"/>
      <c r="C175" s="4"/>
      <c r="D175" s="4"/>
      <c r="E175" s="4"/>
      <c r="F175" s="4"/>
      <c r="G175" s="4"/>
      <c r="H175" s="4"/>
      <c r="I175" s="4"/>
      <c r="J175" s="7"/>
      <c r="K175" s="4"/>
      <c r="L175" s="4"/>
      <c r="M175" s="4"/>
      <c r="N175" s="4"/>
      <c r="O175" s="4"/>
      <c r="P175" s="4"/>
      <c r="Q175" s="4"/>
      <c r="R175" s="4"/>
      <c r="S175" s="8"/>
      <c r="T175" s="4"/>
      <c r="U175" s="4"/>
      <c r="V175" s="4"/>
      <c r="W175" s="4"/>
      <c r="X175" s="4"/>
      <c r="Y175" s="4"/>
      <c r="Z175" s="4"/>
      <c r="AA175" s="4"/>
      <c r="AB175" s="9"/>
      <c r="AC175" s="9"/>
      <c r="AD175" s="9"/>
      <c r="AE175" s="9"/>
      <c r="AF175" s="9"/>
      <c r="AG175" s="9"/>
      <c r="AH175" s="9"/>
      <c r="AI175" s="9"/>
      <c r="AJ175" s="9"/>
      <c r="AK175" s="9"/>
      <c r="AL175" s="9"/>
      <c r="AM175" s="9"/>
      <c r="AN175" s="10"/>
      <c r="AO175" s="10"/>
      <c r="AP175" s="10"/>
      <c r="AQ175" s="9"/>
      <c r="AR175" s="1"/>
      <c r="AS175" s="7"/>
      <c r="AT175" s="4"/>
      <c r="AU175" s="3"/>
      <c r="AV175" s="3"/>
      <c r="AW175" s="2"/>
      <c r="AX175" s="4"/>
      <c r="AY175" s="7"/>
      <c r="AZ175" s="4"/>
      <c r="BA175" s="2"/>
      <c r="BB175" s="2"/>
      <c r="BC175" s="4"/>
      <c r="BD175" s="4"/>
      <c r="BE175" s="4"/>
      <c r="BF175" s="4"/>
      <c r="BG175" s="4"/>
      <c r="BH175" s="4"/>
      <c r="BI175" s="4"/>
      <c r="BJ175" s="4"/>
      <c r="BK175" s="4"/>
      <c r="BL175" s="4"/>
      <c r="BM175" s="2"/>
      <c r="BN175" s="4"/>
      <c r="BO175" s="4"/>
    </row>
    <row r="176" spans="1:67" ht="12.75">
      <c r="A176" s="4"/>
      <c r="B176" s="4"/>
      <c r="C176" s="4"/>
      <c r="D176" s="4"/>
      <c r="E176" s="4"/>
      <c r="F176" s="4"/>
      <c r="G176" s="4"/>
      <c r="H176" s="4"/>
      <c r="I176" s="4"/>
      <c r="J176" s="7"/>
      <c r="K176" s="4"/>
      <c r="L176" s="4"/>
      <c r="M176" s="4"/>
      <c r="N176" s="4"/>
      <c r="O176" s="4"/>
      <c r="P176" s="4"/>
      <c r="Q176" s="4"/>
      <c r="R176" s="4"/>
      <c r="S176" s="8"/>
      <c r="T176" s="4"/>
      <c r="U176" s="4"/>
      <c r="V176" s="4"/>
      <c r="W176" s="4"/>
      <c r="X176" s="4"/>
      <c r="Y176" s="4"/>
      <c r="Z176" s="4"/>
      <c r="AA176" s="4"/>
      <c r="AB176" s="9"/>
      <c r="AC176" s="9"/>
      <c r="AD176" s="9"/>
      <c r="AE176" s="9"/>
      <c r="AF176" s="9"/>
      <c r="AG176" s="9"/>
      <c r="AH176" s="9"/>
      <c r="AI176" s="9"/>
      <c r="AJ176" s="9"/>
      <c r="AK176" s="9"/>
      <c r="AL176" s="9"/>
      <c r="AM176" s="9"/>
      <c r="AN176" s="10"/>
      <c r="AO176" s="10"/>
      <c r="AP176" s="10"/>
      <c r="AQ176" s="9"/>
      <c r="AR176" s="1"/>
      <c r="AS176" s="7"/>
      <c r="AT176" s="4"/>
      <c r="AU176" s="3"/>
      <c r="AV176" s="3"/>
      <c r="AW176" s="2"/>
      <c r="AX176" s="4"/>
      <c r="AY176" s="7"/>
      <c r="AZ176" s="4"/>
      <c r="BA176" s="2"/>
      <c r="BB176" s="2"/>
      <c r="BC176" s="4"/>
      <c r="BD176" s="4"/>
      <c r="BE176" s="4"/>
      <c r="BF176" s="4"/>
      <c r="BG176" s="4"/>
      <c r="BH176" s="4"/>
      <c r="BI176" s="4"/>
      <c r="BJ176" s="4"/>
      <c r="BK176" s="4"/>
      <c r="BL176" s="4"/>
      <c r="BM176" s="2"/>
      <c r="BN176" s="4"/>
      <c r="BO176" s="4"/>
    </row>
    <row r="177" spans="1:67" ht="12.75">
      <c r="A177" s="4"/>
      <c r="B177" s="4"/>
      <c r="C177" s="4"/>
      <c r="D177" s="4"/>
      <c r="E177" s="4"/>
      <c r="F177" s="4"/>
      <c r="G177" s="4"/>
      <c r="H177" s="4"/>
      <c r="I177" s="4"/>
      <c r="J177" s="7"/>
      <c r="K177" s="4"/>
      <c r="L177" s="4"/>
      <c r="M177" s="4"/>
      <c r="N177" s="4"/>
      <c r="O177" s="4"/>
      <c r="P177" s="4"/>
      <c r="Q177" s="4"/>
      <c r="R177" s="4"/>
      <c r="S177" s="8"/>
      <c r="T177" s="4"/>
      <c r="U177" s="4"/>
      <c r="V177" s="4"/>
      <c r="W177" s="4"/>
      <c r="X177" s="4"/>
      <c r="Y177" s="4"/>
      <c r="Z177" s="4"/>
      <c r="AA177" s="4"/>
      <c r="AB177" s="9"/>
      <c r="AC177" s="9"/>
      <c r="AD177" s="9"/>
      <c r="AE177" s="9"/>
      <c r="AF177" s="9"/>
      <c r="AG177" s="9"/>
      <c r="AH177" s="9"/>
      <c r="AI177" s="9"/>
      <c r="AJ177" s="9"/>
      <c r="AK177" s="9"/>
      <c r="AL177" s="9"/>
      <c r="AM177" s="9"/>
      <c r="AN177" s="10"/>
      <c r="AO177" s="10"/>
      <c r="AP177" s="10"/>
      <c r="AQ177" s="9"/>
      <c r="AR177" s="1"/>
      <c r="AS177" s="7"/>
      <c r="AT177" s="4"/>
      <c r="AU177" s="3"/>
      <c r="AV177" s="3"/>
      <c r="AW177" s="2"/>
      <c r="AX177" s="4"/>
      <c r="AY177" s="7"/>
      <c r="AZ177" s="4"/>
      <c r="BA177" s="2"/>
      <c r="BB177" s="2"/>
      <c r="BC177" s="4"/>
      <c r="BD177" s="4"/>
      <c r="BE177" s="4"/>
      <c r="BF177" s="4"/>
      <c r="BG177" s="4"/>
      <c r="BH177" s="4"/>
      <c r="BI177" s="4"/>
      <c r="BJ177" s="4"/>
      <c r="BK177" s="4"/>
      <c r="BL177" s="4"/>
      <c r="BM177" s="2"/>
      <c r="BN177" s="4"/>
      <c r="BO177" s="4"/>
    </row>
    <row r="178" spans="1:67" ht="12.75">
      <c r="A178" s="4"/>
      <c r="B178" s="4"/>
      <c r="C178" s="4"/>
      <c r="D178" s="4"/>
      <c r="E178" s="4"/>
      <c r="F178" s="4"/>
      <c r="G178" s="4"/>
      <c r="H178" s="4"/>
      <c r="I178" s="4"/>
      <c r="J178" s="7"/>
      <c r="K178" s="4"/>
      <c r="L178" s="4"/>
      <c r="M178" s="4"/>
      <c r="N178" s="4"/>
      <c r="O178" s="4"/>
      <c r="P178" s="4"/>
      <c r="Q178" s="4"/>
      <c r="R178" s="4"/>
      <c r="S178" s="8"/>
      <c r="T178" s="4"/>
      <c r="U178" s="4"/>
      <c r="V178" s="4"/>
      <c r="W178" s="4"/>
      <c r="X178" s="4"/>
      <c r="Y178" s="4"/>
      <c r="Z178" s="4"/>
      <c r="AA178" s="4"/>
      <c r="AB178" s="9"/>
      <c r="AC178" s="9"/>
      <c r="AD178" s="9"/>
      <c r="AE178" s="9"/>
      <c r="AF178" s="9"/>
      <c r="AG178" s="9"/>
      <c r="AH178" s="9"/>
      <c r="AI178" s="9"/>
      <c r="AJ178" s="9"/>
      <c r="AK178" s="9"/>
      <c r="AL178" s="9"/>
      <c r="AM178" s="9"/>
      <c r="AN178" s="10"/>
      <c r="AO178" s="10"/>
      <c r="AP178" s="10"/>
      <c r="AQ178" s="9"/>
      <c r="AR178" s="1"/>
      <c r="AS178" s="7"/>
      <c r="AT178" s="4"/>
      <c r="AU178" s="3"/>
      <c r="AV178" s="3"/>
      <c r="AW178" s="2"/>
      <c r="AX178" s="4"/>
      <c r="AY178" s="7"/>
      <c r="AZ178" s="4"/>
      <c r="BA178" s="2"/>
      <c r="BB178" s="2"/>
      <c r="BC178" s="4"/>
      <c r="BD178" s="4"/>
      <c r="BE178" s="4"/>
      <c r="BF178" s="4"/>
      <c r="BG178" s="4"/>
      <c r="BH178" s="4"/>
      <c r="BI178" s="4"/>
      <c r="BJ178" s="4"/>
      <c r="BK178" s="4"/>
      <c r="BL178" s="4"/>
      <c r="BM178" s="2"/>
      <c r="BN178" s="4"/>
      <c r="BO178" s="4"/>
    </row>
    <row r="179" spans="1:67" ht="12.75">
      <c r="A179" s="4"/>
      <c r="B179" s="4"/>
      <c r="C179" s="4"/>
      <c r="D179" s="4"/>
      <c r="E179" s="4"/>
      <c r="F179" s="4"/>
      <c r="G179" s="4"/>
      <c r="H179" s="4"/>
      <c r="I179" s="4"/>
      <c r="J179" s="7"/>
      <c r="K179" s="4"/>
      <c r="L179" s="4"/>
      <c r="M179" s="4"/>
      <c r="N179" s="4"/>
      <c r="O179" s="4"/>
      <c r="P179" s="4"/>
      <c r="Q179" s="4"/>
      <c r="R179" s="4"/>
      <c r="S179" s="8"/>
      <c r="T179" s="4"/>
      <c r="U179" s="4"/>
      <c r="V179" s="4"/>
      <c r="W179" s="4"/>
      <c r="X179" s="4"/>
      <c r="Y179" s="4"/>
      <c r="Z179" s="4"/>
      <c r="AA179" s="4"/>
      <c r="AB179" s="9"/>
      <c r="AC179" s="9"/>
      <c r="AD179" s="9"/>
      <c r="AE179" s="9"/>
      <c r="AF179" s="9"/>
      <c r="AG179" s="9"/>
      <c r="AH179" s="9"/>
      <c r="AI179" s="9"/>
      <c r="AJ179" s="9"/>
      <c r="AK179" s="9"/>
      <c r="AL179" s="9"/>
      <c r="AM179" s="9"/>
      <c r="AN179" s="10"/>
      <c r="AO179" s="10"/>
      <c r="AP179" s="10"/>
      <c r="AQ179" s="9"/>
      <c r="AR179" s="1"/>
      <c r="AS179" s="7"/>
      <c r="AT179" s="4"/>
      <c r="AU179" s="3"/>
      <c r="AV179" s="3"/>
      <c r="AW179" s="2"/>
      <c r="AX179" s="4"/>
      <c r="AY179" s="7"/>
      <c r="AZ179" s="4"/>
      <c r="BA179" s="2"/>
      <c r="BB179" s="2"/>
      <c r="BC179" s="4"/>
      <c r="BD179" s="4"/>
      <c r="BE179" s="4"/>
      <c r="BF179" s="4"/>
      <c r="BG179" s="4"/>
      <c r="BH179" s="4"/>
      <c r="BI179" s="4"/>
      <c r="BJ179" s="4"/>
      <c r="BK179" s="4"/>
      <c r="BL179" s="4"/>
      <c r="BM179" s="2"/>
      <c r="BN179" s="4"/>
      <c r="BO179" s="4"/>
    </row>
    <row r="180" spans="1:67" ht="12.75">
      <c r="A180" s="4"/>
      <c r="B180" s="4"/>
      <c r="C180" s="4"/>
      <c r="D180" s="4"/>
      <c r="E180" s="4"/>
      <c r="F180" s="4"/>
      <c r="G180" s="4"/>
      <c r="H180" s="4"/>
      <c r="I180" s="4"/>
      <c r="J180" s="7"/>
      <c r="K180" s="4"/>
      <c r="L180" s="4"/>
      <c r="M180" s="4"/>
      <c r="N180" s="4"/>
      <c r="O180" s="4"/>
      <c r="P180" s="4"/>
      <c r="Q180" s="4"/>
      <c r="R180" s="4"/>
      <c r="S180" s="8"/>
      <c r="T180" s="4"/>
      <c r="U180" s="4"/>
      <c r="V180" s="4"/>
      <c r="W180" s="4"/>
      <c r="X180" s="4"/>
      <c r="Y180" s="4"/>
      <c r="Z180" s="4"/>
      <c r="AA180" s="4"/>
      <c r="AB180" s="9"/>
      <c r="AC180" s="9"/>
      <c r="AD180" s="9"/>
      <c r="AE180" s="9"/>
      <c r="AF180" s="9"/>
      <c r="AG180" s="9"/>
      <c r="AH180" s="9"/>
      <c r="AI180" s="9"/>
      <c r="AJ180" s="9"/>
      <c r="AK180" s="9"/>
      <c r="AL180" s="9"/>
      <c r="AM180" s="9"/>
      <c r="AN180" s="10"/>
      <c r="AO180" s="10"/>
      <c r="AP180" s="10"/>
      <c r="AQ180" s="9"/>
      <c r="AR180" s="1"/>
      <c r="AS180" s="7"/>
      <c r="AT180" s="4"/>
      <c r="AU180" s="3"/>
      <c r="AV180" s="3"/>
      <c r="AW180" s="2"/>
      <c r="AX180" s="4"/>
      <c r="AY180" s="7"/>
      <c r="AZ180" s="4"/>
      <c r="BA180" s="2"/>
      <c r="BB180" s="2"/>
      <c r="BC180" s="4"/>
      <c r="BD180" s="4"/>
      <c r="BE180" s="4"/>
      <c r="BF180" s="4"/>
      <c r="BG180" s="4"/>
      <c r="BH180" s="4"/>
      <c r="BI180" s="4"/>
      <c r="BJ180" s="4"/>
      <c r="BK180" s="4"/>
      <c r="BL180" s="4"/>
      <c r="BM180" s="2"/>
      <c r="BN180" s="4"/>
      <c r="BO180" s="4"/>
    </row>
    <row r="181" spans="1:67" ht="12.75">
      <c r="A181" s="4"/>
      <c r="B181" s="4"/>
      <c r="C181" s="4"/>
      <c r="D181" s="4"/>
      <c r="E181" s="4"/>
      <c r="F181" s="4"/>
      <c r="G181" s="4"/>
      <c r="H181" s="4"/>
      <c r="I181" s="4"/>
      <c r="J181" s="7"/>
      <c r="K181" s="4"/>
      <c r="L181" s="4"/>
      <c r="M181" s="4"/>
      <c r="N181" s="4"/>
      <c r="O181" s="4"/>
      <c r="P181" s="4"/>
      <c r="Q181" s="4"/>
      <c r="R181" s="4"/>
      <c r="S181" s="8"/>
      <c r="T181" s="4"/>
      <c r="U181" s="4"/>
      <c r="V181" s="4"/>
      <c r="W181" s="4"/>
      <c r="X181" s="4"/>
      <c r="Y181" s="4"/>
      <c r="Z181" s="4"/>
      <c r="AA181" s="4"/>
      <c r="AB181" s="9"/>
      <c r="AC181" s="9"/>
      <c r="AD181" s="9"/>
      <c r="AE181" s="9"/>
      <c r="AF181" s="9"/>
      <c r="AG181" s="9"/>
      <c r="AH181" s="9"/>
      <c r="AI181" s="9"/>
      <c r="AJ181" s="9"/>
      <c r="AK181" s="9"/>
      <c r="AL181" s="9"/>
      <c r="AM181" s="9"/>
      <c r="AN181" s="10"/>
      <c r="AO181" s="10"/>
      <c r="AP181" s="10"/>
      <c r="AQ181" s="9"/>
      <c r="AR181" s="1"/>
      <c r="AS181" s="7"/>
      <c r="AT181" s="4"/>
      <c r="AU181" s="3"/>
      <c r="AV181" s="3"/>
      <c r="AW181" s="2"/>
      <c r="AX181" s="4"/>
      <c r="AY181" s="7"/>
      <c r="AZ181" s="4"/>
      <c r="BA181" s="2"/>
      <c r="BB181" s="2"/>
      <c r="BC181" s="4"/>
      <c r="BD181" s="4"/>
      <c r="BE181" s="4"/>
      <c r="BF181" s="4"/>
      <c r="BG181" s="4"/>
      <c r="BH181" s="4"/>
      <c r="BI181" s="4"/>
      <c r="BJ181" s="4"/>
      <c r="BK181" s="4"/>
      <c r="BL181" s="4"/>
      <c r="BM181" s="2"/>
      <c r="BN181" s="4"/>
      <c r="BO181" s="4"/>
    </row>
    <row r="182" spans="1:67" ht="12.75">
      <c r="A182" s="4"/>
      <c r="B182" s="4"/>
      <c r="C182" s="4"/>
      <c r="D182" s="4"/>
      <c r="E182" s="4"/>
      <c r="F182" s="4"/>
      <c r="G182" s="4"/>
      <c r="H182" s="4"/>
      <c r="I182" s="4"/>
      <c r="J182" s="7"/>
      <c r="K182" s="4"/>
      <c r="L182" s="4"/>
      <c r="M182" s="4"/>
      <c r="N182" s="4"/>
      <c r="O182" s="4"/>
      <c r="P182" s="4"/>
      <c r="Q182" s="4"/>
      <c r="R182" s="4"/>
      <c r="S182" s="8"/>
      <c r="T182" s="4"/>
      <c r="U182" s="4"/>
      <c r="V182" s="4"/>
      <c r="W182" s="4"/>
      <c r="X182" s="4"/>
      <c r="Y182" s="4"/>
      <c r="Z182" s="4"/>
      <c r="AA182" s="4"/>
      <c r="AB182" s="9"/>
      <c r="AC182" s="9"/>
      <c r="AD182" s="9"/>
      <c r="AE182" s="9"/>
      <c r="AF182" s="9"/>
      <c r="AG182" s="9"/>
      <c r="AH182" s="9"/>
      <c r="AI182" s="9"/>
      <c r="AJ182" s="9"/>
      <c r="AK182" s="9"/>
      <c r="AL182" s="9"/>
      <c r="AM182" s="9"/>
      <c r="AN182" s="10"/>
      <c r="AO182" s="10"/>
      <c r="AP182" s="10"/>
      <c r="AQ182" s="9"/>
      <c r="AR182" s="1"/>
      <c r="AS182" s="7"/>
      <c r="AT182" s="4"/>
      <c r="AU182" s="3"/>
      <c r="AV182" s="3"/>
      <c r="AW182" s="2"/>
      <c r="AX182" s="4"/>
      <c r="AY182" s="7"/>
      <c r="AZ182" s="4"/>
      <c r="BA182" s="2"/>
      <c r="BB182" s="2"/>
      <c r="BC182" s="4"/>
      <c r="BD182" s="4"/>
      <c r="BE182" s="4"/>
      <c r="BF182" s="4"/>
      <c r="BG182" s="4"/>
      <c r="BH182" s="4"/>
      <c r="BI182" s="4"/>
      <c r="BJ182" s="4"/>
      <c r="BK182" s="4"/>
      <c r="BL182" s="4"/>
      <c r="BM182" s="2"/>
      <c r="BN182" s="4"/>
      <c r="BO182" s="4"/>
    </row>
    <row r="183" spans="1:67" ht="12.75">
      <c r="A183" s="4"/>
      <c r="B183" s="4"/>
      <c r="C183" s="4"/>
      <c r="D183" s="4"/>
      <c r="E183" s="4"/>
      <c r="F183" s="4"/>
      <c r="G183" s="4"/>
      <c r="H183" s="4"/>
      <c r="I183" s="4"/>
      <c r="J183" s="7"/>
      <c r="K183" s="4"/>
      <c r="L183" s="4"/>
      <c r="M183" s="4"/>
      <c r="N183" s="4"/>
      <c r="O183" s="4"/>
      <c r="P183" s="4"/>
      <c r="Q183" s="4"/>
      <c r="R183" s="4"/>
      <c r="S183" s="8"/>
      <c r="T183" s="4"/>
      <c r="U183" s="4"/>
      <c r="V183" s="4"/>
      <c r="W183" s="4"/>
      <c r="X183" s="4"/>
      <c r="Y183" s="4"/>
      <c r="Z183" s="4"/>
      <c r="AA183" s="4"/>
      <c r="AB183" s="9"/>
      <c r="AC183" s="9"/>
      <c r="AD183" s="9"/>
      <c r="AE183" s="9"/>
      <c r="AF183" s="9"/>
      <c r="AG183" s="9"/>
      <c r="AH183" s="9"/>
      <c r="AI183" s="9"/>
      <c r="AJ183" s="9"/>
      <c r="AK183" s="9"/>
      <c r="AL183" s="9"/>
      <c r="AM183" s="9"/>
      <c r="AN183" s="10"/>
      <c r="AO183" s="10"/>
      <c r="AP183" s="10"/>
      <c r="AQ183" s="9"/>
      <c r="AR183" s="1"/>
      <c r="AS183" s="7"/>
      <c r="AT183" s="4"/>
      <c r="AU183" s="3"/>
      <c r="AV183" s="3"/>
      <c r="AW183" s="2"/>
      <c r="AX183" s="4"/>
      <c r="AY183" s="7"/>
      <c r="AZ183" s="4"/>
      <c r="BA183" s="2"/>
      <c r="BB183" s="2"/>
      <c r="BC183" s="4"/>
      <c r="BD183" s="4"/>
      <c r="BE183" s="4"/>
      <c r="BF183" s="4"/>
      <c r="BG183" s="4"/>
      <c r="BH183" s="4"/>
      <c r="BI183" s="4"/>
      <c r="BJ183" s="4"/>
      <c r="BK183" s="4"/>
      <c r="BL183" s="4"/>
      <c r="BM183" s="2"/>
      <c r="BN183" s="4"/>
      <c r="BO183" s="4"/>
    </row>
    <row r="184" spans="1:67" ht="12.75">
      <c r="A184" s="4"/>
      <c r="B184" s="4"/>
      <c r="C184" s="4"/>
      <c r="D184" s="4"/>
      <c r="E184" s="4"/>
      <c r="F184" s="4"/>
      <c r="G184" s="4"/>
      <c r="H184" s="4"/>
      <c r="I184" s="4"/>
      <c r="J184" s="7"/>
      <c r="K184" s="4"/>
      <c r="L184" s="4"/>
      <c r="M184" s="4"/>
      <c r="N184" s="4"/>
      <c r="O184" s="4"/>
      <c r="P184" s="4"/>
      <c r="Q184" s="4"/>
      <c r="R184" s="4"/>
      <c r="S184" s="8"/>
      <c r="T184" s="4"/>
      <c r="U184" s="4"/>
      <c r="V184" s="4"/>
      <c r="W184" s="4"/>
      <c r="X184" s="4"/>
      <c r="Y184" s="4"/>
      <c r="Z184" s="4"/>
      <c r="AA184" s="4"/>
      <c r="AB184" s="9"/>
      <c r="AC184" s="9"/>
      <c r="AD184" s="9"/>
      <c r="AE184" s="9"/>
      <c r="AF184" s="9"/>
      <c r="AG184" s="9"/>
      <c r="AH184" s="9"/>
      <c r="AI184" s="9"/>
      <c r="AJ184" s="9"/>
      <c r="AK184" s="9"/>
      <c r="AL184" s="9"/>
      <c r="AM184" s="9"/>
      <c r="AN184" s="10"/>
      <c r="AO184" s="10"/>
      <c r="AP184" s="10"/>
      <c r="AQ184" s="9"/>
      <c r="AR184" s="1"/>
      <c r="AS184" s="7"/>
      <c r="AT184" s="4"/>
      <c r="AU184" s="3"/>
      <c r="AV184" s="3"/>
      <c r="AW184" s="2"/>
      <c r="AX184" s="4"/>
      <c r="AY184" s="7"/>
      <c r="AZ184" s="4"/>
      <c r="BA184" s="2"/>
      <c r="BB184" s="2"/>
      <c r="BC184" s="4"/>
      <c r="BD184" s="4"/>
      <c r="BE184" s="4"/>
      <c r="BF184" s="4"/>
      <c r="BG184" s="4"/>
      <c r="BH184" s="4"/>
      <c r="BI184" s="4"/>
      <c r="BJ184" s="4"/>
      <c r="BK184" s="4"/>
      <c r="BL184" s="4"/>
      <c r="BM184" s="2"/>
      <c r="BN184" s="4"/>
      <c r="BO184" s="4"/>
    </row>
    <row r="185" spans="1:67" ht="12.75">
      <c r="A185" s="4"/>
      <c r="B185" s="4"/>
      <c r="C185" s="4"/>
      <c r="D185" s="4"/>
      <c r="E185" s="4"/>
      <c r="F185" s="4"/>
      <c r="G185" s="4"/>
      <c r="H185" s="4"/>
      <c r="I185" s="4"/>
      <c r="J185" s="7"/>
      <c r="K185" s="4"/>
      <c r="L185" s="4"/>
      <c r="M185" s="4"/>
      <c r="N185" s="4"/>
      <c r="O185" s="4"/>
      <c r="P185" s="4"/>
      <c r="Q185" s="4"/>
      <c r="R185" s="4"/>
      <c r="S185" s="8"/>
      <c r="T185" s="4"/>
      <c r="U185" s="4"/>
      <c r="V185" s="4"/>
      <c r="W185" s="4"/>
      <c r="X185" s="4"/>
      <c r="Y185" s="4"/>
      <c r="Z185" s="4"/>
      <c r="AA185" s="4"/>
      <c r="AB185" s="9"/>
      <c r="AC185" s="9"/>
      <c r="AD185" s="9"/>
      <c r="AE185" s="9"/>
      <c r="AF185" s="9"/>
      <c r="AG185" s="9"/>
      <c r="AH185" s="9"/>
      <c r="AI185" s="9"/>
      <c r="AJ185" s="9"/>
      <c r="AK185" s="9"/>
      <c r="AL185" s="9"/>
      <c r="AM185" s="9"/>
      <c r="AN185" s="10"/>
      <c r="AO185" s="10"/>
      <c r="AP185" s="10"/>
      <c r="AQ185" s="9"/>
      <c r="AR185" s="1"/>
      <c r="AS185" s="7"/>
      <c r="AT185" s="4"/>
      <c r="AU185" s="3"/>
      <c r="AV185" s="3"/>
      <c r="AW185" s="2"/>
      <c r="AX185" s="4"/>
      <c r="AY185" s="7"/>
      <c r="AZ185" s="4"/>
      <c r="BA185" s="2"/>
      <c r="BB185" s="2"/>
      <c r="BC185" s="4"/>
      <c r="BD185" s="4"/>
      <c r="BE185" s="4"/>
      <c r="BF185" s="4"/>
      <c r="BG185" s="4"/>
      <c r="BH185" s="4"/>
      <c r="BI185" s="4"/>
      <c r="BJ185" s="4"/>
      <c r="BK185" s="4"/>
      <c r="BL185" s="4"/>
      <c r="BM185" s="2"/>
      <c r="BN185" s="4"/>
      <c r="BO185" s="4"/>
    </row>
    <row r="186" spans="1:67" ht="12.75">
      <c r="A186" s="4"/>
      <c r="B186" s="4"/>
      <c r="C186" s="4"/>
      <c r="D186" s="4"/>
      <c r="E186" s="4"/>
      <c r="F186" s="4"/>
      <c r="G186" s="4"/>
      <c r="H186" s="4"/>
      <c r="I186" s="4"/>
      <c r="J186" s="7"/>
      <c r="K186" s="4"/>
      <c r="L186" s="4"/>
      <c r="M186" s="4"/>
      <c r="N186" s="4"/>
      <c r="O186" s="4"/>
      <c r="P186" s="4"/>
      <c r="Q186" s="4"/>
      <c r="R186" s="4"/>
      <c r="S186" s="8"/>
      <c r="T186" s="4"/>
      <c r="U186" s="4"/>
      <c r="V186" s="4"/>
      <c r="W186" s="4"/>
      <c r="X186" s="4"/>
      <c r="Y186" s="4"/>
      <c r="Z186" s="4"/>
      <c r="AA186" s="4"/>
      <c r="AB186" s="9"/>
      <c r="AC186" s="9"/>
      <c r="AD186" s="9"/>
      <c r="AE186" s="9"/>
      <c r="AF186" s="9"/>
      <c r="AG186" s="9"/>
      <c r="AH186" s="9"/>
      <c r="AI186" s="9"/>
      <c r="AJ186" s="9"/>
      <c r="AK186" s="9"/>
      <c r="AL186" s="9"/>
      <c r="AM186" s="9"/>
      <c r="AN186" s="10"/>
      <c r="AO186" s="10"/>
      <c r="AP186" s="10"/>
      <c r="AQ186" s="9"/>
      <c r="AR186" s="1"/>
      <c r="AS186" s="7"/>
      <c r="AT186" s="4"/>
      <c r="AU186" s="3"/>
      <c r="AV186" s="3"/>
      <c r="AW186" s="2"/>
      <c r="AX186" s="4"/>
      <c r="AY186" s="7"/>
      <c r="AZ186" s="4"/>
      <c r="BA186" s="2"/>
      <c r="BB186" s="2"/>
      <c r="BC186" s="4"/>
      <c r="BD186" s="4"/>
      <c r="BE186" s="4"/>
      <c r="BF186" s="4"/>
      <c r="BG186" s="4"/>
      <c r="BH186" s="4"/>
      <c r="BI186" s="4"/>
      <c r="BJ186" s="4"/>
      <c r="BK186" s="4"/>
      <c r="BL186" s="4"/>
      <c r="BM186" s="2"/>
      <c r="BN186" s="4"/>
      <c r="BO186" s="4"/>
    </row>
    <row r="187" spans="1:67" ht="12.75">
      <c r="A187" s="4"/>
      <c r="B187" s="4"/>
      <c r="C187" s="4"/>
      <c r="D187" s="4"/>
      <c r="E187" s="4"/>
      <c r="F187" s="4"/>
      <c r="G187" s="4"/>
      <c r="H187" s="4"/>
      <c r="I187" s="4"/>
      <c r="J187" s="7"/>
      <c r="K187" s="4"/>
      <c r="L187" s="4"/>
      <c r="M187" s="4"/>
      <c r="N187" s="4"/>
      <c r="O187" s="4"/>
      <c r="P187" s="4"/>
      <c r="Q187" s="4"/>
      <c r="R187" s="4"/>
      <c r="S187" s="8"/>
      <c r="T187" s="4"/>
      <c r="U187" s="4"/>
      <c r="V187" s="4"/>
      <c r="W187" s="4"/>
      <c r="X187" s="4"/>
      <c r="Y187" s="4"/>
      <c r="Z187" s="4"/>
      <c r="AA187" s="4"/>
      <c r="AB187" s="9"/>
      <c r="AC187" s="9"/>
      <c r="AD187" s="9"/>
      <c r="AE187" s="9"/>
      <c r="AF187" s="9"/>
      <c r="AG187" s="9"/>
      <c r="AH187" s="9"/>
      <c r="AI187" s="9"/>
      <c r="AJ187" s="9"/>
      <c r="AK187" s="9"/>
      <c r="AL187" s="9"/>
      <c r="AM187" s="9"/>
      <c r="AN187" s="10"/>
      <c r="AO187" s="10"/>
      <c r="AP187" s="10"/>
      <c r="AQ187" s="9"/>
      <c r="AR187" s="1"/>
      <c r="AS187" s="7"/>
      <c r="AT187" s="4"/>
      <c r="AU187" s="3"/>
      <c r="AV187" s="3"/>
      <c r="AW187" s="2"/>
      <c r="AX187" s="4"/>
      <c r="AY187" s="7"/>
      <c r="AZ187" s="4"/>
      <c r="BA187" s="2"/>
      <c r="BB187" s="2"/>
      <c r="BC187" s="4"/>
      <c r="BD187" s="4"/>
      <c r="BE187" s="4"/>
      <c r="BF187" s="4"/>
      <c r="BG187" s="4"/>
      <c r="BH187" s="4"/>
      <c r="BI187" s="4"/>
      <c r="BJ187" s="4"/>
      <c r="BK187" s="4"/>
      <c r="BL187" s="4"/>
      <c r="BM187" s="2"/>
      <c r="BN187" s="4"/>
      <c r="BO187" s="4"/>
    </row>
    <row r="188" spans="1:67" ht="12.75">
      <c r="A188" s="4"/>
      <c r="B188" s="4"/>
      <c r="C188" s="4"/>
      <c r="D188" s="4"/>
      <c r="E188" s="4"/>
      <c r="F188" s="4"/>
      <c r="G188" s="4"/>
      <c r="H188" s="4"/>
      <c r="I188" s="4"/>
      <c r="J188" s="7"/>
      <c r="K188" s="4"/>
      <c r="L188" s="4"/>
      <c r="M188" s="4"/>
      <c r="N188" s="4"/>
      <c r="O188" s="4"/>
      <c r="P188" s="4"/>
      <c r="Q188" s="4"/>
      <c r="R188" s="4"/>
      <c r="S188" s="8"/>
      <c r="T188" s="4"/>
      <c r="U188" s="4"/>
      <c r="V188" s="4"/>
      <c r="W188" s="4"/>
      <c r="X188" s="4"/>
      <c r="Y188" s="4"/>
      <c r="Z188" s="4"/>
      <c r="AA188" s="4"/>
      <c r="AB188" s="9"/>
      <c r="AC188" s="9"/>
      <c r="AD188" s="9"/>
      <c r="AE188" s="9"/>
      <c r="AF188" s="9"/>
      <c r="AG188" s="9"/>
      <c r="AH188" s="9"/>
      <c r="AI188" s="9"/>
      <c r="AJ188" s="9"/>
      <c r="AK188" s="9"/>
      <c r="AL188" s="9"/>
      <c r="AM188" s="9"/>
      <c r="AN188" s="10"/>
      <c r="AO188" s="10"/>
      <c r="AP188" s="10"/>
      <c r="AQ188" s="9"/>
      <c r="AR188" s="1"/>
      <c r="AS188" s="7"/>
      <c r="AT188" s="4"/>
      <c r="AU188" s="3"/>
      <c r="AV188" s="3"/>
      <c r="AW188" s="2"/>
      <c r="AX188" s="4"/>
      <c r="AY188" s="7"/>
      <c r="AZ188" s="4"/>
      <c r="BA188" s="2"/>
      <c r="BB188" s="2"/>
      <c r="BC188" s="4"/>
      <c r="BD188" s="4"/>
      <c r="BE188" s="4"/>
      <c r="BF188" s="4"/>
      <c r="BG188" s="4"/>
      <c r="BH188" s="4"/>
      <c r="BI188" s="4"/>
      <c r="BJ188" s="4"/>
      <c r="BK188" s="4"/>
      <c r="BL188" s="4"/>
      <c r="BM188" s="2"/>
      <c r="BN188" s="4"/>
      <c r="BO188" s="4"/>
    </row>
    <row r="189" spans="1:67" ht="12.75">
      <c r="A189" s="4"/>
      <c r="B189" s="4"/>
      <c r="C189" s="4"/>
      <c r="D189" s="4"/>
      <c r="E189" s="4"/>
      <c r="F189" s="4"/>
      <c r="G189" s="4"/>
      <c r="H189" s="4"/>
      <c r="I189" s="4"/>
      <c r="J189" s="7"/>
      <c r="K189" s="4"/>
      <c r="L189" s="4"/>
      <c r="M189" s="4"/>
      <c r="N189" s="4"/>
      <c r="O189" s="4"/>
      <c r="P189" s="4"/>
      <c r="Q189" s="4"/>
      <c r="R189" s="4"/>
      <c r="S189" s="8"/>
      <c r="T189" s="4"/>
      <c r="U189" s="4"/>
      <c r="V189" s="4"/>
      <c r="W189" s="4"/>
      <c r="X189" s="4"/>
      <c r="Y189" s="4"/>
      <c r="Z189" s="4"/>
      <c r="AA189" s="4"/>
      <c r="AB189" s="9"/>
      <c r="AC189" s="9"/>
      <c r="AD189" s="9"/>
      <c r="AE189" s="9"/>
      <c r="AF189" s="9"/>
      <c r="AG189" s="9"/>
      <c r="AH189" s="9"/>
      <c r="AI189" s="9"/>
      <c r="AJ189" s="9"/>
      <c r="AK189" s="9"/>
      <c r="AL189" s="9"/>
      <c r="AM189" s="9"/>
      <c r="AN189" s="10"/>
      <c r="AO189" s="10"/>
      <c r="AP189" s="10"/>
      <c r="AQ189" s="9"/>
      <c r="AR189" s="1"/>
      <c r="AS189" s="7"/>
      <c r="AT189" s="4"/>
      <c r="AU189" s="3"/>
      <c r="AV189" s="3"/>
      <c r="AW189" s="2"/>
      <c r="AX189" s="4"/>
      <c r="AY189" s="7"/>
      <c r="AZ189" s="4"/>
      <c r="BA189" s="2"/>
      <c r="BB189" s="2"/>
      <c r="BC189" s="4"/>
      <c r="BD189" s="4"/>
      <c r="BE189" s="4"/>
      <c r="BF189" s="4"/>
      <c r="BG189" s="4"/>
      <c r="BH189" s="4"/>
      <c r="BI189" s="4"/>
      <c r="BJ189" s="4"/>
      <c r="BK189" s="4"/>
      <c r="BL189" s="4"/>
      <c r="BM189" s="2"/>
      <c r="BN189" s="4"/>
      <c r="BO189" s="4"/>
    </row>
    <row r="190" spans="1:67" ht="12.75">
      <c r="A190" s="4"/>
      <c r="B190" s="4"/>
      <c r="C190" s="4"/>
      <c r="D190" s="4"/>
      <c r="E190" s="4"/>
      <c r="F190" s="4"/>
      <c r="G190" s="4"/>
      <c r="H190" s="4"/>
      <c r="I190" s="4"/>
      <c r="J190" s="7"/>
      <c r="K190" s="4"/>
      <c r="L190" s="4"/>
      <c r="M190" s="4"/>
      <c r="N190" s="4"/>
      <c r="O190" s="4"/>
      <c r="P190" s="4"/>
      <c r="Q190" s="4"/>
      <c r="R190" s="4"/>
      <c r="S190" s="8"/>
      <c r="T190" s="4"/>
      <c r="U190" s="4"/>
      <c r="V190" s="4"/>
      <c r="W190" s="4"/>
      <c r="X190" s="4"/>
      <c r="Y190" s="4"/>
      <c r="Z190" s="4"/>
      <c r="AA190" s="4"/>
      <c r="AB190" s="9"/>
      <c r="AC190" s="9"/>
      <c r="AD190" s="9"/>
      <c r="AE190" s="9"/>
      <c r="AF190" s="9"/>
      <c r="AG190" s="9"/>
      <c r="AH190" s="9"/>
      <c r="AI190" s="9"/>
      <c r="AJ190" s="9"/>
      <c r="AK190" s="9"/>
      <c r="AL190" s="9"/>
      <c r="AM190" s="9"/>
      <c r="AN190" s="10"/>
      <c r="AO190" s="10"/>
      <c r="AP190" s="10"/>
      <c r="AQ190" s="9"/>
      <c r="AR190" s="1"/>
      <c r="AS190" s="7"/>
      <c r="AT190" s="4"/>
      <c r="AU190" s="3"/>
      <c r="AV190" s="3"/>
      <c r="AW190" s="2"/>
      <c r="AX190" s="4"/>
      <c r="AY190" s="7"/>
      <c r="AZ190" s="4"/>
      <c r="BA190" s="2"/>
      <c r="BB190" s="2"/>
      <c r="BC190" s="4"/>
      <c r="BD190" s="4"/>
      <c r="BE190" s="4"/>
      <c r="BF190" s="4"/>
      <c r="BG190" s="4"/>
      <c r="BH190" s="4"/>
      <c r="BI190" s="4"/>
      <c r="BJ190" s="4"/>
      <c r="BK190" s="4"/>
      <c r="BL190" s="4"/>
      <c r="BM190" s="2"/>
      <c r="BN190" s="4"/>
      <c r="BO190" s="4"/>
    </row>
    <row r="191" spans="1:67" ht="12.75">
      <c r="A191" s="4"/>
      <c r="B191" s="4"/>
      <c r="C191" s="4"/>
      <c r="D191" s="4"/>
      <c r="E191" s="4"/>
      <c r="F191" s="4"/>
      <c r="G191" s="4"/>
      <c r="H191" s="4"/>
      <c r="I191" s="4"/>
      <c r="J191" s="7"/>
      <c r="K191" s="4"/>
      <c r="L191" s="4"/>
      <c r="M191" s="4"/>
      <c r="N191" s="4"/>
      <c r="O191" s="4"/>
      <c r="P191" s="4"/>
      <c r="Q191" s="4"/>
      <c r="R191" s="4"/>
      <c r="S191" s="8"/>
      <c r="T191" s="4"/>
      <c r="U191" s="4"/>
      <c r="V191" s="4"/>
      <c r="W191" s="4"/>
      <c r="X191" s="4"/>
      <c r="Y191" s="4"/>
      <c r="Z191" s="4"/>
      <c r="AA191" s="4"/>
      <c r="AB191" s="9"/>
      <c r="AC191" s="9"/>
      <c r="AD191" s="9"/>
      <c r="AE191" s="9"/>
      <c r="AF191" s="9"/>
      <c r="AG191" s="9"/>
      <c r="AH191" s="9"/>
      <c r="AI191" s="9"/>
      <c r="AJ191" s="9"/>
      <c r="AK191" s="9"/>
      <c r="AL191" s="9"/>
      <c r="AM191" s="9"/>
      <c r="AN191" s="10"/>
      <c r="AO191" s="10"/>
      <c r="AP191" s="10"/>
      <c r="AQ191" s="9"/>
      <c r="AR191" s="1"/>
      <c r="AS191" s="7"/>
      <c r="AT191" s="4"/>
      <c r="AU191" s="3"/>
      <c r="AV191" s="3"/>
      <c r="AW191" s="2"/>
      <c r="AX191" s="4"/>
      <c r="AY191" s="7"/>
      <c r="AZ191" s="4"/>
      <c r="BA191" s="2"/>
      <c r="BB191" s="2"/>
      <c r="BC191" s="4"/>
      <c r="BD191" s="4"/>
      <c r="BE191" s="4"/>
      <c r="BF191" s="4"/>
      <c r="BG191" s="4"/>
      <c r="BH191" s="4"/>
      <c r="BI191" s="4"/>
      <c r="BJ191" s="4"/>
      <c r="BK191" s="4"/>
      <c r="BL191" s="4"/>
      <c r="BM191" s="2"/>
      <c r="BN191" s="4"/>
      <c r="BO191" s="4"/>
    </row>
    <row r="192" spans="1:67" ht="12.75">
      <c r="A192" s="4"/>
      <c r="B192" s="4"/>
      <c r="C192" s="4"/>
      <c r="D192" s="4"/>
      <c r="E192" s="4"/>
      <c r="F192" s="4"/>
      <c r="G192" s="4"/>
      <c r="H192" s="4"/>
      <c r="I192" s="4"/>
      <c r="J192" s="7"/>
      <c r="K192" s="4"/>
      <c r="L192" s="4"/>
      <c r="M192" s="4"/>
      <c r="N192" s="4"/>
      <c r="O192" s="4"/>
      <c r="P192" s="4"/>
      <c r="Q192" s="4"/>
      <c r="R192" s="4"/>
      <c r="S192" s="8"/>
      <c r="T192" s="4"/>
      <c r="U192" s="4"/>
      <c r="V192" s="4"/>
      <c r="W192" s="4"/>
      <c r="X192" s="4"/>
      <c r="Y192" s="4"/>
      <c r="Z192" s="4"/>
      <c r="AA192" s="4"/>
      <c r="AB192" s="9"/>
      <c r="AC192" s="9"/>
      <c r="AD192" s="9"/>
      <c r="AE192" s="9"/>
      <c r="AF192" s="9"/>
      <c r="AG192" s="9"/>
      <c r="AH192" s="9"/>
      <c r="AI192" s="9"/>
      <c r="AJ192" s="9"/>
      <c r="AK192" s="9"/>
      <c r="AL192" s="9"/>
      <c r="AM192" s="9"/>
      <c r="AN192" s="10"/>
      <c r="AO192" s="10"/>
      <c r="AP192" s="10"/>
      <c r="AQ192" s="9"/>
      <c r="AR192" s="1"/>
      <c r="AS192" s="7"/>
      <c r="AT192" s="4"/>
      <c r="AU192" s="3"/>
      <c r="AV192" s="3"/>
      <c r="AW192" s="2"/>
      <c r="AX192" s="4"/>
      <c r="AY192" s="7"/>
      <c r="AZ192" s="4"/>
      <c r="BA192" s="2"/>
      <c r="BB192" s="2"/>
      <c r="BC192" s="4"/>
      <c r="BD192" s="4"/>
      <c r="BE192" s="4"/>
      <c r="BF192" s="4"/>
      <c r="BG192" s="4"/>
      <c r="BH192" s="4"/>
      <c r="BI192" s="4"/>
      <c r="BJ192" s="4"/>
      <c r="BK192" s="4"/>
      <c r="BL192" s="4"/>
      <c r="BM192" s="2"/>
      <c r="BN192" s="4"/>
      <c r="BO192" s="4"/>
    </row>
    <row r="193" spans="1:67" ht="12.75">
      <c r="A193" s="4"/>
      <c r="B193" s="4"/>
      <c r="C193" s="4"/>
      <c r="D193" s="4"/>
      <c r="E193" s="4"/>
      <c r="F193" s="4"/>
      <c r="G193" s="4"/>
      <c r="H193" s="4"/>
      <c r="I193" s="4"/>
      <c r="J193" s="7"/>
      <c r="K193" s="4"/>
      <c r="L193" s="4"/>
      <c r="M193" s="4"/>
      <c r="N193" s="4"/>
      <c r="O193" s="4"/>
      <c r="P193" s="4"/>
      <c r="Q193" s="4"/>
      <c r="R193" s="4"/>
      <c r="S193" s="8"/>
      <c r="T193" s="4"/>
      <c r="U193" s="4"/>
      <c r="V193" s="4"/>
      <c r="W193" s="4"/>
      <c r="X193" s="4"/>
      <c r="Y193" s="4"/>
      <c r="Z193" s="4"/>
      <c r="AA193" s="4"/>
      <c r="AB193" s="9"/>
      <c r="AC193" s="9"/>
      <c r="AD193" s="9"/>
      <c r="AE193" s="9"/>
      <c r="AF193" s="9"/>
      <c r="AG193" s="9"/>
      <c r="AH193" s="9"/>
      <c r="AI193" s="9"/>
      <c r="AJ193" s="9"/>
      <c r="AK193" s="9"/>
      <c r="AL193" s="9"/>
      <c r="AM193" s="9"/>
      <c r="AN193" s="10"/>
      <c r="AO193" s="10"/>
      <c r="AP193" s="10"/>
      <c r="AQ193" s="9"/>
      <c r="AR193" s="1"/>
      <c r="AS193" s="7"/>
      <c r="AT193" s="4"/>
      <c r="AU193" s="3"/>
      <c r="AV193" s="3"/>
      <c r="AW193" s="2"/>
      <c r="AX193" s="4"/>
      <c r="AY193" s="7"/>
      <c r="AZ193" s="4"/>
      <c r="BA193" s="2"/>
      <c r="BB193" s="2"/>
      <c r="BC193" s="4"/>
      <c r="BD193" s="4"/>
      <c r="BE193" s="4"/>
      <c r="BF193" s="4"/>
      <c r="BG193" s="4"/>
      <c r="BH193" s="4"/>
      <c r="BI193" s="4"/>
      <c r="BJ193" s="4"/>
      <c r="BK193" s="4"/>
      <c r="BL193" s="4"/>
      <c r="BM193" s="2"/>
      <c r="BN193" s="4"/>
      <c r="BO193" s="4"/>
    </row>
    <row r="194" spans="1:67" ht="12.75">
      <c r="A194" s="4"/>
      <c r="B194" s="4"/>
      <c r="C194" s="4"/>
      <c r="D194" s="4"/>
      <c r="E194" s="4"/>
      <c r="F194" s="4"/>
      <c r="G194" s="4"/>
      <c r="H194" s="4"/>
      <c r="I194" s="4"/>
      <c r="J194" s="7"/>
      <c r="K194" s="4"/>
      <c r="L194" s="4"/>
      <c r="M194" s="4"/>
      <c r="N194" s="4"/>
      <c r="O194" s="4"/>
      <c r="P194" s="4"/>
      <c r="Q194" s="4"/>
      <c r="R194" s="4"/>
      <c r="S194" s="8"/>
      <c r="T194" s="4"/>
      <c r="U194" s="4"/>
      <c r="V194" s="4"/>
      <c r="W194" s="4"/>
      <c r="X194" s="4"/>
      <c r="Y194" s="4"/>
      <c r="Z194" s="4"/>
      <c r="AA194" s="4"/>
      <c r="AB194" s="9"/>
      <c r="AC194" s="9"/>
      <c r="AD194" s="9"/>
      <c r="AE194" s="9"/>
      <c r="AF194" s="9"/>
      <c r="AG194" s="9"/>
      <c r="AH194" s="9"/>
      <c r="AI194" s="9"/>
      <c r="AJ194" s="9"/>
      <c r="AK194" s="9"/>
      <c r="AL194" s="9"/>
      <c r="AM194" s="9"/>
      <c r="AN194" s="10"/>
      <c r="AO194" s="10"/>
      <c r="AP194" s="10"/>
      <c r="AQ194" s="9"/>
      <c r="AR194" s="1"/>
      <c r="AS194" s="7"/>
      <c r="AT194" s="4"/>
      <c r="AU194" s="3"/>
      <c r="AV194" s="3"/>
      <c r="AW194" s="2"/>
      <c r="AX194" s="4"/>
      <c r="AY194" s="7"/>
      <c r="AZ194" s="4"/>
      <c r="BA194" s="2"/>
      <c r="BB194" s="2"/>
      <c r="BC194" s="4"/>
      <c r="BD194" s="4"/>
      <c r="BE194" s="4"/>
      <c r="BF194" s="4"/>
      <c r="BG194" s="4"/>
      <c r="BH194" s="4"/>
      <c r="BI194" s="4"/>
      <c r="BJ194" s="4"/>
      <c r="BK194" s="4"/>
      <c r="BL194" s="4"/>
      <c r="BM194" s="2"/>
      <c r="BN194" s="4"/>
      <c r="BO194" s="4"/>
    </row>
    <row r="195" spans="1:67" ht="12.75">
      <c r="A195" s="4"/>
      <c r="B195" s="4"/>
      <c r="C195" s="4"/>
      <c r="D195" s="4"/>
      <c r="E195" s="4"/>
      <c r="F195" s="4"/>
      <c r="G195" s="4"/>
      <c r="H195" s="4"/>
      <c r="I195" s="4"/>
      <c r="J195" s="7"/>
      <c r="K195" s="4"/>
      <c r="L195" s="4"/>
      <c r="M195" s="4"/>
      <c r="N195" s="4"/>
      <c r="O195" s="4"/>
      <c r="P195" s="4"/>
      <c r="Q195" s="4"/>
      <c r="R195" s="4"/>
      <c r="S195" s="8"/>
      <c r="T195" s="4"/>
      <c r="U195" s="4"/>
      <c r="V195" s="4"/>
      <c r="W195" s="4"/>
      <c r="X195" s="4"/>
      <c r="Y195" s="4"/>
      <c r="Z195" s="4"/>
      <c r="AA195" s="4"/>
      <c r="AB195" s="9"/>
      <c r="AC195" s="9"/>
      <c r="AD195" s="9"/>
      <c r="AE195" s="9"/>
      <c r="AF195" s="9"/>
      <c r="AG195" s="9"/>
      <c r="AH195" s="9"/>
      <c r="AI195" s="9"/>
      <c r="AJ195" s="9"/>
      <c r="AK195" s="9"/>
      <c r="AL195" s="9"/>
      <c r="AM195" s="9"/>
      <c r="AN195" s="10"/>
      <c r="AO195" s="10"/>
      <c r="AP195" s="10"/>
      <c r="AQ195" s="9"/>
      <c r="AR195" s="1"/>
      <c r="AS195" s="7"/>
      <c r="AT195" s="4"/>
      <c r="AU195" s="3"/>
      <c r="AV195" s="3"/>
      <c r="AW195" s="2"/>
      <c r="AX195" s="4"/>
      <c r="AY195" s="7"/>
      <c r="AZ195" s="4"/>
      <c r="BA195" s="2"/>
      <c r="BB195" s="2"/>
      <c r="BC195" s="4"/>
      <c r="BD195" s="4"/>
      <c r="BE195" s="4"/>
      <c r="BF195" s="4"/>
      <c r="BG195" s="4"/>
      <c r="BH195" s="4"/>
      <c r="BI195" s="4"/>
      <c r="BJ195" s="4"/>
      <c r="BK195" s="4"/>
      <c r="BL195" s="4"/>
      <c r="BM195" s="2"/>
      <c r="BN195" s="4"/>
      <c r="BO195" s="4"/>
    </row>
    <row r="196" spans="1:67" ht="12.75">
      <c r="A196" s="4"/>
      <c r="B196" s="4"/>
      <c r="C196" s="4"/>
      <c r="D196" s="4"/>
      <c r="E196" s="4"/>
      <c r="F196" s="4"/>
      <c r="G196" s="4"/>
      <c r="H196" s="4"/>
      <c r="I196" s="4"/>
      <c r="J196" s="7"/>
      <c r="K196" s="4"/>
      <c r="L196" s="4"/>
      <c r="M196" s="4"/>
      <c r="N196" s="4"/>
      <c r="O196" s="4"/>
      <c r="P196" s="4"/>
      <c r="Q196" s="4"/>
      <c r="R196" s="4"/>
      <c r="S196" s="8"/>
      <c r="T196" s="4"/>
      <c r="U196" s="4"/>
      <c r="V196" s="4"/>
      <c r="W196" s="4"/>
      <c r="X196" s="4"/>
      <c r="Y196" s="4"/>
      <c r="Z196" s="4"/>
      <c r="AA196" s="4"/>
      <c r="AB196" s="9"/>
      <c r="AC196" s="9"/>
      <c r="AD196" s="9"/>
      <c r="AE196" s="9"/>
      <c r="AF196" s="9"/>
      <c r="AG196" s="9"/>
      <c r="AH196" s="9"/>
      <c r="AI196" s="9"/>
      <c r="AJ196" s="9"/>
      <c r="AK196" s="9"/>
      <c r="AL196" s="9"/>
      <c r="AM196" s="9"/>
      <c r="AN196" s="10"/>
      <c r="AO196" s="10"/>
      <c r="AP196" s="10"/>
      <c r="AQ196" s="9"/>
      <c r="AR196" s="1"/>
      <c r="AS196" s="7"/>
      <c r="AT196" s="4"/>
      <c r="AU196" s="3"/>
      <c r="AV196" s="3"/>
      <c r="AW196" s="2"/>
      <c r="AX196" s="4"/>
      <c r="AY196" s="7"/>
      <c r="AZ196" s="4"/>
      <c r="BA196" s="2"/>
      <c r="BB196" s="2"/>
      <c r="BC196" s="4"/>
      <c r="BD196" s="4"/>
      <c r="BE196" s="4"/>
      <c r="BF196" s="4"/>
      <c r="BG196" s="4"/>
      <c r="BH196" s="4"/>
      <c r="BI196" s="4"/>
      <c r="BJ196" s="4"/>
      <c r="BK196" s="4"/>
      <c r="BL196" s="4"/>
      <c r="BM196" s="2"/>
      <c r="BN196" s="4"/>
      <c r="BO196" s="4"/>
    </row>
    <row r="197" spans="1:67" ht="12.75">
      <c r="A197" s="4"/>
      <c r="B197" s="4"/>
      <c r="C197" s="4"/>
      <c r="D197" s="4"/>
      <c r="E197" s="4"/>
      <c r="F197" s="4"/>
      <c r="G197" s="4"/>
      <c r="H197" s="4"/>
      <c r="I197" s="4"/>
      <c r="J197" s="7"/>
      <c r="K197" s="4"/>
      <c r="L197" s="4"/>
      <c r="M197" s="4"/>
      <c r="N197" s="4"/>
      <c r="O197" s="4"/>
      <c r="P197" s="4"/>
      <c r="Q197" s="4"/>
      <c r="R197" s="4"/>
      <c r="S197" s="8"/>
      <c r="T197" s="4"/>
      <c r="U197" s="4"/>
      <c r="V197" s="4"/>
      <c r="W197" s="4"/>
      <c r="X197" s="4"/>
      <c r="Y197" s="4"/>
      <c r="Z197" s="4"/>
      <c r="AA197" s="4"/>
      <c r="AB197" s="9"/>
      <c r="AC197" s="9"/>
      <c r="AD197" s="9"/>
      <c r="AE197" s="9"/>
      <c r="AF197" s="9"/>
      <c r="AG197" s="9"/>
      <c r="AH197" s="9"/>
      <c r="AI197" s="9"/>
      <c r="AJ197" s="9"/>
      <c r="AK197" s="9"/>
      <c r="AL197" s="9"/>
      <c r="AM197" s="9"/>
      <c r="AN197" s="10"/>
      <c r="AO197" s="10"/>
      <c r="AP197" s="10"/>
      <c r="AQ197" s="9"/>
      <c r="AR197" s="1"/>
      <c r="AS197" s="7"/>
      <c r="AT197" s="4"/>
      <c r="AU197" s="3"/>
      <c r="AV197" s="3"/>
      <c r="AW197" s="2"/>
      <c r="AX197" s="4"/>
      <c r="AY197" s="7"/>
      <c r="AZ197" s="4"/>
      <c r="BA197" s="2"/>
      <c r="BB197" s="2"/>
      <c r="BC197" s="4"/>
      <c r="BD197" s="4"/>
      <c r="BE197" s="4"/>
      <c r="BF197" s="4"/>
      <c r="BG197" s="4"/>
      <c r="BH197" s="4"/>
      <c r="BI197" s="4"/>
      <c r="BJ197" s="4"/>
      <c r="BK197" s="4"/>
      <c r="BL197" s="4"/>
      <c r="BM197" s="2"/>
      <c r="BN197" s="4"/>
      <c r="BO197" s="4"/>
    </row>
    <row r="198" spans="1:67" ht="12.75">
      <c r="A198" s="4"/>
      <c r="B198" s="4"/>
      <c r="C198" s="4"/>
      <c r="D198" s="4"/>
      <c r="E198" s="4"/>
      <c r="F198" s="4"/>
      <c r="G198" s="4"/>
      <c r="H198" s="4"/>
      <c r="I198" s="4"/>
      <c r="J198" s="7"/>
      <c r="K198" s="4"/>
      <c r="L198" s="4"/>
      <c r="M198" s="4"/>
      <c r="N198" s="4"/>
      <c r="O198" s="4"/>
      <c r="P198" s="4"/>
      <c r="Q198" s="4"/>
      <c r="R198" s="4"/>
      <c r="S198" s="8"/>
      <c r="T198" s="4"/>
      <c r="U198" s="4"/>
      <c r="V198" s="4"/>
      <c r="W198" s="4"/>
      <c r="X198" s="4"/>
      <c r="Y198" s="4"/>
      <c r="Z198" s="4"/>
      <c r="AA198" s="4"/>
      <c r="AB198" s="9"/>
      <c r="AC198" s="9"/>
      <c r="AD198" s="9"/>
      <c r="AE198" s="9"/>
      <c r="AF198" s="9"/>
      <c r="AG198" s="9"/>
      <c r="AH198" s="9"/>
      <c r="AI198" s="9"/>
      <c r="AJ198" s="9"/>
      <c r="AK198" s="9"/>
      <c r="AL198" s="9"/>
      <c r="AM198" s="9"/>
      <c r="AN198" s="10"/>
      <c r="AO198" s="10"/>
      <c r="AP198" s="10"/>
      <c r="AQ198" s="9"/>
      <c r="AR198" s="1"/>
      <c r="AS198" s="7"/>
      <c r="AT198" s="4"/>
      <c r="AU198" s="3"/>
      <c r="AV198" s="3"/>
      <c r="AW198" s="2"/>
      <c r="AX198" s="4"/>
      <c r="AY198" s="7"/>
      <c r="AZ198" s="4"/>
      <c r="BA198" s="2"/>
      <c r="BB198" s="2"/>
      <c r="BC198" s="4"/>
      <c r="BD198" s="4"/>
      <c r="BE198" s="4"/>
      <c r="BF198" s="4"/>
      <c r="BG198" s="4"/>
      <c r="BH198" s="4"/>
      <c r="BI198" s="4"/>
      <c r="BJ198" s="4"/>
      <c r="BK198" s="4"/>
      <c r="BL198" s="4"/>
      <c r="BM198" s="2"/>
      <c r="BN198" s="4"/>
      <c r="BO198" s="4"/>
    </row>
    <row r="199" spans="1:67" ht="12.75">
      <c r="A199" s="4"/>
      <c r="B199" s="4"/>
      <c r="C199" s="4"/>
      <c r="D199" s="4"/>
      <c r="E199" s="4"/>
      <c r="F199" s="4"/>
      <c r="G199" s="4"/>
      <c r="H199" s="4"/>
      <c r="I199" s="4"/>
      <c r="J199" s="7"/>
      <c r="K199" s="4"/>
      <c r="L199" s="4"/>
      <c r="M199" s="4"/>
      <c r="N199" s="4"/>
      <c r="O199" s="4"/>
      <c r="P199" s="4"/>
      <c r="Q199" s="4"/>
      <c r="R199" s="4"/>
      <c r="S199" s="8"/>
      <c r="T199" s="4"/>
      <c r="U199" s="4"/>
      <c r="V199" s="4"/>
      <c r="W199" s="4"/>
      <c r="X199" s="4"/>
      <c r="Y199" s="4"/>
      <c r="Z199" s="4"/>
      <c r="AA199" s="4"/>
      <c r="AB199" s="9"/>
      <c r="AC199" s="9"/>
      <c r="AD199" s="9"/>
      <c r="AE199" s="9"/>
      <c r="AF199" s="9"/>
      <c r="AG199" s="9"/>
      <c r="AH199" s="9"/>
      <c r="AI199" s="9"/>
      <c r="AJ199" s="9"/>
      <c r="AK199" s="9"/>
      <c r="AL199" s="9"/>
      <c r="AM199" s="9"/>
      <c r="AN199" s="10"/>
      <c r="AO199" s="10"/>
      <c r="AP199" s="10"/>
      <c r="AQ199" s="9"/>
      <c r="AR199" s="1"/>
      <c r="AS199" s="7"/>
      <c r="AT199" s="4"/>
      <c r="AU199" s="3"/>
      <c r="AV199" s="3"/>
      <c r="AW199" s="2"/>
      <c r="AX199" s="4"/>
      <c r="AY199" s="7"/>
      <c r="AZ199" s="4"/>
      <c r="BA199" s="2"/>
      <c r="BB199" s="2"/>
      <c r="BC199" s="4"/>
      <c r="BD199" s="4"/>
      <c r="BE199" s="4"/>
      <c r="BF199" s="4"/>
      <c r="BG199" s="4"/>
      <c r="BH199" s="4"/>
      <c r="BI199" s="4"/>
      <c r="BJ199" s="4"/>
      <c r="BK199" s="4"/>
      <c r="BL199" s="4"/>
      <c r="BM199" s="2"/>
      <c r="BN199" s="4"/>
      <c r="BO199" s="4"/>
    </row>
    <row r="200" spans="1:67" ht="12.75">
      <c r="A200" s="4"/>
      <c r="B200" s="4"/>
      <c r="C200" s="4"/>
      <c r="D200" s="4"/>
      <c r="E200" s="4"/>
      <c r="F200" s="4"/>
      <c r="G200" s="4"/>
      <c r="H200" s="4"/>
      <c r="I200" s="4"/>
      <c r="J200" s="7"/>
      <c r="K200" s="4"/>
      <c r="L200" s="4"/>
      <c r="M200" s="4"/>
      <c r="N200" s="4"/>
      <c r="O200" s="4"/>
      <c r="P200" s="4"/>
      <c r="Q200" s="4"/>
      <c r="R200" s="4"/>
      <c r="S200" s="8"/>
      <c r="T200" s="4"/>
      <c r="U200" s="4"/>
      <c r="V200" s="4"/>
      <c r="W200" s="4"/>
      <c r="X200" s="4"/>
      <c r="Y200" s="4"/>
      <c r="Z200" s="4"/>
      <c r="AA200" s="4"/>
      <c r="AB200" s="9"/>
      <c r="AC200" s="9"/>
      <c r="AD200" s="9"/>
      <c r="AE200" s="9"/>
      <c r="AF200" s="9"/>
      <c r="AG200" s="9"/>
      <c r="AH200" s="9"/>
      <c r="AI200" s="9"/>
      <c r="AJ200" s="9"/>
      <c r="AK200" s="9"/>
      <c r="AL200" s="9"/>
      <c r="AM200" s="9"/>
      <c r="AN200" s="10"/>
      <c r="AO200" s="10"/>
      <c r="AP200" s="10"/>
      <c r="AQ200" s="9"/>
      <c r="AR200" s="1"/>
      <c r="AS200" s="7"/>
      <c r="AT200" s="4"/>
      <c r="AU200" s="3"/>
      <c r="AV200" s="3"/>
      <c r="AW200" s="2"/>
      <c r="AX200" s="4"/>
      <c r="AY200" s="7"/>
      <c r="AZ200" s="4"/>
      <c r="BA200" s="2"/>
      <c r="BB200" s="2"/>
      <c r="BC200" s="4"/>
      <c r="BD200" s="4"/>
      <c r="BE200" s="4"/>
      <c r="BF200" s="4"/>
      <c r="BG200" s="4"/>
      <c r="BH200" s="4"/>
      <c r="BI200" s="4"/>
      <c r="BJ200" s="4"/>
      <c r="BK200" s="4"/>
      <c r="BL200" s="4"/>
      <c r="BM200" s="2"/>
      <c r="BN200" s="4"/>
      <c r="BO200" s="4"/>
    </row>
    <row r="201" spans="1:67" ht="12.75">
      <c r="A201" s="4"/>
      <c r="B201" s="4"/>
      <c r="C201" s="4"/>
      <c r="D201" s="4"/>
      <c r="E201" s="4"/>
      <c r="F201" s="4"/>
      <c r="G201" s="4"/>
      <c r="H201" s="4"/>
      <c r="I201" s="4"/>
      <c r="J201" s="7"/>
      <c r="K201" s="4"/>
      <c r="L201" s="4"/>
      <c r="M201" s="4"/>
      <c r="N201" s="4"/>
      <c r="O201" s="4"/>
      <c r="P201" s="4"/>
      <c r="Q201" s="4"/>
      <c r="R201" s="4"/>
      <c r="S201" s="8"/>
      <c r="T201" s="4"/>
      <c r="U201" s="4"/>
      <c r="V201" s="4"/>
      <c r="W201" s="4"/>
      <c r="X201" s="4"/>
      <c r="Y201" s="4"/>
      <c r="Z201" s="4"/>
      <c r="AA201" s="4"/>
      <c r="AB201" s="9"/>
      <c r="AC201" s="9"/>
      <c r="AD201" s="9"/>
      <c r="AE201" s="9"/>
      <c r="AF201" s="9"/>
      <c r="AG201" s="9"/>
      <c r="AH201" s="9"/>
      <c r="AI201" s="9"/>
      <c r="AJ201" s="9"/>
      <c r="AK201" s="9"/>
      <c r="AL201" s="9"/>
      <c r="AM201" s="9"/>
      <c r="AN201" s="10"/>
      <c r="AO201" s="10"/>
      <c r="AP201" s="10"/>
      <c r="AQ201" s="9"/>
      <c r="AR201" s="1"/>
      <c r="AS201" s="7"/>
      <c r="AT201" s="4"/>
      <c r="AU201" s="3"/>
      <c r="AV201" s="3"/>
      <c r="AW201" s="2"/>
      <c r="AX201" s="4"/>
      <c r="AY201" s="7"/>
      <c r="AZ201" s="4"/>
      <c r="BA201" s="2"/>
      <c r="BB201" s="2"/>
      <c r="BC201" s="4"/>
      <c r="BD201" s="4"/>
      <c r="BE201" s="4"/>
      <c r="BF201" s="4"/>
      <c r="BG201" s="4"/>
      <c r="BH201" s="4"/>
      <c r="BI201" s="4"/>
      <c r="BJ201" s="4"/>
      <c r="BK201" s="4"/>
      <c r="BL201" s="4"/>
      <c r="BM201" s="2"/>
      <c r="BN201" s="4"/>
      <c r="BO201" s="4"/>
    </row>
    <row r="202" spans="1:67" ht="12.75">
      <c r="A202" s="4"/>
      <c r="B202" s="4"/>
      <c r="C202" s="4"/>
      <c r="D202" s="4"/>
      <c r="E202" s="4"/>
      <c r="F202" s="4"/>
      <c r="G202" s="4"/>
      <c r="H202" s="4"/>
      <c r="I202" s="4"/>
      <c r="J202" s="7"/>
      <c r="K202" s="4"/>
      <c r="L202" s="4"/>
      <c r="M202" s="4"/>
      <c r="N202" s="4"/>
      <c r="O202" s="4"/>
      <c r="P202" s="4"/>
      <c r="Q202" s="4"/>
      <c r="R202" s="4"/>
      <c r="S202" s="8"/>
      <c r="T202" s="4"/>
      <c r="U202" s="4"/>
      <c r="V202" s="4"/>
      <c r="W202" s="4"/>
      <c r="X202" s="4"/>
      <c r="Y202" s="4"/>
      <c r="Z202" s="4"/>
      <c r="AA202" s="4"/>
      <c r="AB202" s="9"/>
      <c r="AC202" s="9"/>
      <c r="AD202" s="9"/>
      <c r="AE202" s="9"/>
      <c r="AF202" s="9"/>
      <c r="AG202" s="9"/>
      <c r="AH202" s="9"/>
      <c r="AI202" s="9"/>
      <c r="AJ202" s="9"/>
      <c r="AK202" s="9"/>
      <c r="AL202" s="9"/>
      <c r="AM202" s="9"/>
      <c r="AN202" s="10"/>
      <c r="AO202" s="10"/>
      <c r="AP202" s="10"/>
      <c r="AQ202" s="9"/>
      <c r="AR202" s="1"/>
      <c r="AS202" s="7"/>
      <c r="AT202" s="4"/>
      <c r="AU202" s="3"/>
      <c r="AV202" s="3"/>
      <c r="AW202" s="2"/>
      <c r="AX202" s="4"/>
      <c r="AY202" s="7"/>
      <c r="AZ202" s="4"/>
      <c r="BA202" s="2"/>
      <c r="BB202" s="2"/>
      <c r="BC202" s="4"/>
      <c r="BD202" s="4"/>
      <c r="BE202" s="4"/>
      <c r="BF202" s="4"/>
      <c r="BG202" s="4"/>
      <c r="BH202" s="4"/>
      <c r="BI202" s="4"/>
      <c r="BJ202" s="4"/>
      <c r="BK202" s="4"/>
      <c r="BL202" s="4"/>
      <c r="BM202" s="2"/>
      <c r="BN202" s="4"/>
      <c r="BO202" s="4"/>
    </row>
    <row r="203" spans="1:67" ht="12.75">
      <c r="A203" s="4"/>
      <c r="B203" s="4"/>
      <c r="C203" s="4"/>
      <c r="D203" s="4"/>
      <c r="E203" s="4"/>
      <c r="F203" s="4"/>
      <c r="G203" s="4"/>
      <c r="H203" s="4"/>
      <c r="I203" s="4"/>
      <c r="J203" s="7"/>
      <c r="K203" s="4"/>
      <c r="L203" s="4"/>
      <c r="M203" s="4"/>
      <c r="N203" s="4"/>
      <c r="O203" s="4"/>
      <c r="P203" s="4"/>
      <c r="Q203" s="4"/>
      <c r="R203" s="4"/>
      <c r="S203" s="8"/>
      <c r="T203" s="4"/>
      <c r="U203" s="4"/>
      <c r="V203" s="4"/>
      <c r="W203" s="4"/>
      <c r="X203" s="4"/>
      <c r="Y203" s="4"/>
      <c r="Z203" s="4"/>
      <c r="AA203" s="4"/>
      <c r="AB203" s="9"/>
      <c r="AC203" s="9"/>
      <c r="AD203" s="9"/>
      <c r="AE203" s="9"/>
      <c r="AF203" s="9"/>
      <c r="AG203" s="9"/>
      <c r="AH203" s="9"/>
      <c r="AI203" s="9"/>
      <c r="AJ203" s="9"/>
      <c r="AK203" s="9"/>
      <c r="AL203" s="9"/>
      <c r="AM203" s="9"/>
      <c r="AN203" s="10"/>
      <c r="AO203" s="10"/>
      <c r="AP203" s="10"/>
      <c r="AQ203" s="9"/>
      <c r="AR203" s="1"/>
      <c r="AS203" s="7"/>
      <c r="AT203" s="4"/>
      <c r="AU203" s="3"/>
      <c r="AV203" s="3"/>
      <c r="AW203" s="2"/>
      <c r="AX203" s="4"/>
      <c r="AY203" s="7"/>
      <c r="AZ203" s="4"/>
      <c r="BA203" s="2"/>
      <c r="BB203" s="2"/>
      <c r="BC203" s="4"/>
      <c r="BD203" s="4"/>
      <c r="BE203" s="4"/>
      <c r="BF203" s="4"/>
      <c r="BG203" s="4"/>
      <c r="BH203" s="4"/>
      <c r="BI203" s="4"/>
      <c r="BJ203" s="4"/>
      <c r="BK203" s="4"/>
      <c r="BL203" s="4"/>
      <c r="BM203" s="2"/>
      <c r="BN203" s="4"/>
      <c r="BO203" s="4"/>
    </row>
    <row r="204" spans="1:67" ht="12.75">
      <c r="A204" s="4"/>
      <c r="B204" s="4"/>
      <c r="C204" s="4"/>
      <c r="D204" s="4"/>
      <c r="E204" s="4"/>
      <c r="F204" s="4"/>
      <c r="G204" s="4"/>
      <c r="H204" s="4"/>
      <c r="I204" s="4"/>
      <c r="J204" s="7"/>
      <c r="K204" s="4"/>
      <c r="L204" s="4"/>
      <c r="M204" s="4"/>
      <c r="N204" s="4"/>
      <c r="O204" s="4"/>
      <c r="P204" s="4"/>
      <c r="Q204" s="4"/>
      <c r="R204" s="4"/>
      <c r="S204" s="8"/>
      <c r="T204" s="4"/>
      <c r="U204" s="4"/>
      <c r="V204" s="4"/>
      <c r="W204" s="4"/>
      <c r="X204" s="4"/>
      <c r="Y204" s="4"/>
      <c r="Z204" s="4"/>
      <c r="AA204" s="4"/>
      <c r="AB204" s="9"/>
      <c r="AC204" s="9"/>
      <c r="AD204" s="9"/>
      <c r="AE204" s="9"/>
      <c r="AF204" s="9"/>
      <c r="AG204" s="9"/>
      <c r="AH204" s="9"/>
      <c r="AI204" s="9"/>
      <c r="AJ204" s="9"/>
      <c r="AK204" s="9"/>
      <c r="AL204" s="9"/>
      <c r="AM204" s="9"/>
      <c r="AN204" s="10"/>
      <c r="AO204" s="10"/>
      <c r="AP204" s="10"/>
      <c r="AQ204" s="9"/>
      <c r="AR204" s="1"/>
      <c r="AS204" s="7"/>
      <c r="AT204" s="4"/>
      <c r="AU204" s="3"/>
      <c r="AV204" s="3"/>
      <c r="AW204" s="2"/>
      <c r="AX204" s="4"/>
      <c r="AY204" s="7"/>
      <c r="AZ204" s="4"/>
      <c r="BA204" s="2"/>
      <c r="BB204" s="2"/>
      <c r="BC204" s="4"/>
      <c r="BD204" s="4"/>
      <c r="BE204" s="4"/>
      <c r="BF204" s="4"/>
      <c r="BG204" s="4"/>
      <c r="BH204" s="4"/>
      <c r="BI204" s="4"/>
      <c r="BJ204" s="4"/>
      <c r="BK204" s="4"/>
      <c r="BL204" s="4"/>
      <c r="BM204" s="2"/>
      <c r="BN204" s="4"/>
      <c r="BO204" s="4"/>
    </row>
    <row r="205" spans="1:67" ht="12.75">
      <c r="A205" s="4"/>
      <c r="B205" s="4"/>
      <c r="C205" s="4"/>
      <c r="D205" s="4"/>
      <c r="E205" s="4"/>
      <c r="F205" s="4"/>
      <c r="G205" s="4"/>
      <c r="H205" s="4"/>
      <c r="I205" s="4"/>
      <c r="J205" s="7"/>
      <c r="K205" s="4"/>
      <c r="L205" s="4"/>
      <c r="M205" s="4"/>
      <c r="N205" s="4"/>
      <c r="O205" s="4"/>
      <c r="P205" s="4"/>
      <c r="Q205" s="4"/>
      <c r="R205" s="4"/>
      <c r="S205" s="8"/>
      <c r="T205" s="4"/>
      <c r="U205" s="4"/>
      <c r="V205" s="4"/>
      <c r="W205" s="4"/>
      <c r="X205" s="4"/>
      <c r="Y205" s="4"/>
      <c r="Z205" s="4"/>
      <c r="AA205" s="4"/>
      <c r="AB205" s="9"/>
      <c r="AC205" s="9"/>
      <c r="AD205" s="9"/>
      <c r="AE205" s="9"/>
      <c r="AF205" s="9"/>
      <c r="AG205" s="9"/>
      <c r="AH205" s="9"/>
      <c r="AI205" s="9"/>
      <c r="AJ205" s="9"/>
      <c r="AK205" s="9"/>
      <c r="AL205" s="9"/>
      <c r="AM205" s="9"/>
      <c r="AN205" s="10"/>
      <c r="AO205" s="10"/>
      <c r="AP205" s="10"/>
      <c r="AQ205" s="9"/>
      <c r="AR205" s="1"/>
      <c r="AS205" s="7"/>
      <c r="AT205" s="4"/>
      <c r="AU205" s="3"/>
      <c r="AV205" s="3"/>
      <c r="AW205" s="2"/>
      <c r="AX205" s="4"/>
      <c r="AY205" s="7"/>
      <c r="AZ205" s="4"/>
      <c r="BA205" s="2"/>
      <c r="BB205" s="2"/>
      <c r="BC205" s="4"/>
      <c r="BD205" s="4"/>
      <c r="BE205" s="4"/>
      <c r="BF205" s="4"/>
      <c r="BG205" s="4"/>
      <c r="BH205" s="4"/>
      <c r="BI205" s="4"/>
      <c r="BJ205" s="4"/>
      <c r="BK205" s="4"/>
      <c r="BL205" s="4"/>
      <c r="BM205" s="2"/>
      <c r="BN205" s="4"/>
      <c r="BO205" s="4"/>
    </row>
    <row r="206" spans="1:67" ht="12.75">
      <c r="A206" s="4"/>
      <c r="B206" s="4"/>
      <c r="C206" s="4"/>
      <c r="D206" s="4"/>
      <c r="E206" s="4"/>
      <c r="F206" s="4"/>
      <c r="G206" s="4"/>
      <c r="H206" s="4"/>
      <c r="I206" s="4"/>
      <c r="J206" s="7"/>
      <c r="K206" s="4"/>
      <c r="L206" s="4"/>
      <c r="M206" s="4"/>
      <c r="N206" s="4"/>
      <c r="O206" s="4"/>
      <c r="P206" s="4"/>
      <c r="Q206" s="4"/>
      <c r="R206" s="4"/>
      <c r="S206" s="8"/>
      <c r="T206" s="4"/>
      <c r="U206" s="4"/>
      <c r="V206" s="4"/>
      <c r="W206" s="4"/>
      <c r="X206" s="4"/>
      <c r="Y206" s="4"/>
      <c r="Z206" s="4"/>
      <c r="AA206" s="4"/>
      <c r="AB206" s="9"/>
      <c r="AC206" s="9"/>
      <c r="AD206" s="9"/>
      <c r="AE206" s="9"/>
      <c r="AF206" s="9"/>
      <c r="AG206" s="9"/>
      <c r="AH206" s="9"/>
      <c r="AI206" s="9"/>
      <c r="AJ206" s="9"/>
      <c r="AK206" s="9"/>
      <c r="AL206" s="9"/>
      <c r="AM206" s="9"/>
      <c r="AN206" s="10"/>
      <c r="AO206" s="10"/>
      <c r="AP206" s="10"/>
      <c r="AQ206" s="9"/>
      <c r="AR206" s="1"/>
      <c r="AS206" s="7"/>
      <c r="AT206" s="4"/>
      <c r="AU206" s="3"/>
      <c r="AV206" s="3"/>
      <c r="AW206" s="2"/>
      <c r="AX206" s="4"/>
      <c r="AY206" s="7"/>
      <c r="AZ206" s="4"/>
      <c r="BA206" s="2"/>
      <c r="BB206" s="2"/>
      <c r="BC206" s="4"/>
      <c r="BD206" s="4"/>
      <c r="BE206" s="4"/>
      <c r="BF206" s="4"/>
      <c r="BG206" s="4"/>
      <c r="BH206" s="4"/>
      <c r="BI206" s="4"/>
      <c r="BJ206" s="4"/>
      <c r="BK206" s="4"/>
      <c r="BL206" s="4"/>
      <c r="BM206" s="2"/>
      <c r="BN206" s="4"/>
      <c r="BO206" s="4"/>
    </row>
    <row r="207" spans="1:67" ht="12.75">
      <c r="A207" s="4"/>
      <c r="B207" s="4"/>
      <c r="C207" s="4"/>
      <c r="D207" s="4"/>
      <c r="E207" s="4"/>
      <c r="F207" s="4"/>
      <c r="G207" s="4"/>
      <c r="H207" s="4"/>
      <c r="I207" s="4"/>
      <c r="J207" s="7"/>
      <c r="K207" s="4"/>
      <c r="L207" s="4"/>
      <c r="M207" s="4"/>
      <c r="N207" s="4"/>
      <c r="O207" s="4"/>
      <c r="P207" s="4"/>
      <c r="Q207" s="4"/>
      <c r="R207" s="4"/>
      <c r="S207" s="8"/>
      <c r="T207" s="4"/>
      <c r="U207" s="4"/>
      <c r="V207" s="4"/>
      <c r="W207" s="4"/>
      <c r="X207" s="4"/>
      <c r="Y207" s="4"/>
      <c r="Z207" s="4"/>
      <c r="AA207" s="4"/>
      <c r="AB207" s="9"/>
      <c r="AC207" s="9"/>
      <c r="AD207" s="9"/>
      <c r="AE207" s="9"/>
      <c r="AF207" s="9"/>
      <c r="AG207" s="9"/>
      <c r="AH207" s="9"/>
      <c r="AI207" s="9"/>
      <c r="AJ207" s="9"/>
      <c r="AK207" s="9"/>
      <c r="AL207" s="9"/>
      <c r="AM207" s="9"/>
      <c r="AN207" s="10"/>
      <c r="AO207" s="10"/>
      <c r="AP207" s="10"/>
      <c r="AQ207" s="9"/>
      <c r="AR207" s="1"/>
      <c r="AS207" s="7"/>
      <c r="AT207" s="4"/>
      <c r="AU207" s="3"/>
      <c r="AV207" s="3"/>
      <c r="AW207" s="2"/>
      <c r="AX207" s="4"/>
      <c r="AY207" s="7"/>
      <c r="AZ207" s="4"/>
      <c r="BA207" s="2"/>
      <c r="BB207" s="2"/>
      <c r="BC207" s="4"/>
      <c r="BD207" s="4"/>
      <c r="BE207" s="4"/>
      <c r="BF207" s="4"/>
      <c r="BG207" s="4"/>
      <c r="BH207" s="4"/>
      <c r="BI207" s="4"/>
      <c r="BJ207" s="4"/>
      <c r="BK207" s="4"/>
      <c r="BL207" s="4"/>
      <c r="BM207" s="2"/>
      <c r="BN207" s="4"/>
      <c r="BO207" s="4"/>
    </row>
    <row r="208" spans="1:67" ht="12.75">
      <c r="A208" s="4"/>
      <c r="B208" s="4"/>
      <c r="C208" s="4"/>
      <c r="D208" s="4"/>
      <c r="E208" s="4"/>
      <c r="F208" s="4"/>
      <c r="G208" s="4"/>
      <c r="H208" s="4"/>
      <c r="I208" s="4"/>
      <c r="J208" s="7"/>
      <c r="K208" s="4"/>
      <c r="L208" s="4"/>
      <c r="M208" s="4"/>
      <c r="N208" s="4"/>
      <c r="O208" s="4"/>
      <c r="P208" s="4"/>
      <c r="Q208" s="4"/>
      <c r="R208" s="4"/>
      <c r="S208" s="8"/>
      <c r="T208" s="4"/>
      <c r="U208" s="4"/>
      <c r="V208" s="4"/>
      <c r="W208" s="4"/>
      <c r="X208" s="4"/>
      <c r="Y208" s="4"/>
      <c r="Z208" s="4"/>
      <c r="AA208" s="4"/>
      <c r="AB208" s="9"/>
      <c r="AC208" s="9"/>
      <c r="AD208" s="9"/>
      <c r="AE208" s="9"/>
      <c r="AF208" s="9"/>
      <c r="AG208" s="9"/>
      <c r="AH208" s="9"/>
      <c r="AI208" s="9"/>
      <c r="AJ208" s="9"/>
      <c r="AK208" s="9"/>
      <c r="AL208" s="9"/>
      <c r="AM208" s="9"/>
      <c r="AN208" s="10"/>
      <c r="AO208" s="10"/>
      <c r="AP208" s="10"/>
      <c r="AQ208" s="9"/>
      <c r="AR208" s="1"/>
      <c r="AS208" s="7"/>
      <c r="AT208" s="4"/>
      <c r="AU208" s="3"/>
      <c r="AV208" s="3"/>
      <c r="AW208" s="2"/>
      <c r="AX208" s="4"/>
      <c r="AY208" s="7"/>
      <c r="AZ208" s="4"/>
      <c r="BA208" s="2"/>
      <c r="BB208" s="2"/>
      <c r="BC208" s="4"/>
      <c r="BD208" s="4"/>
      <c r="BE208" s="4"/>
      <c r="BF208" s="4"/>
      <c r="BG208" s="4"/>
      <c r="BH208" s="4"/>
      <c r="BI208" s="4"/>
      <c r="BJ208" s="4"/>
      <c r="BK208" s="4"/>
      <c r="BL208" s="4"/>
      <c r="BM208" s="2"/>
      <c r="BN208" s="4"/>
      <c r="BO208" s="4"/>
    </row>
    <row r="209" spans="1:67" ht="12.75">
      <c r="A209" s="4"/>
      <c r="B209" s="4"/>
      <c r="C209" s="4"/>
      <c r="D209" s="4"/>
      <c r="E209" s="4"/>
      <c r="F209" s="4"/>
      <c r="G209" s="4"/>
      <c r="H209" s="4"/>
      <c r="I209" s="4"/>
      <c r="J209" s="7"/>
      <c r="K209" s="4"/>
      <c r="L209" s="4"/>
      <c r="M209" s="4"/>
      <c r="N209" s="4"/>
      <c r="O209" s="4"/>
      <c r="P209" s="4"/>
      <c r="Q209" s="4"/>
      <c r="R209" s="4"/>
      <c r="S209" s="8"/>
      <c r="T209" s="4"/>
      <c r="U209" s="4"/>
      <c r="V209" s="4"/>
      <c r="W209" s="4"/>
      <c r="X209" s="4"/>
      <c r="Y209" s="4"/>
      <c r="Z209" s="4"/>
      <c r="AA209" s="4"/>
      <c r="AB209" s="9"/>
      <c r="AC209" s="9"/>
      <c r="AD209" s="9"/>
      <c r="AE209" s="9"/>
      <c r="AF209" s="9"/>
      <c r="AG209" s="9"/>
      <c r="AH209" s="9"/>
      <c r="AI209" s="9"/>
      <c r="AJ209" s="9"/>
      <c r="AK209" s="9"/>
      <c r="AL209" s="9"/>
      <c r="AM209" s="9"/>
      <c r="AN209" s="10"/>
      <c r="AO209" s="10"/>
      <c r="AP209" s="10"/>
      <c r="AQ209" s="9"/>
      <c r="AR209" s="1"/>
      <c r="AS209" s="7"/>
      <c r="AT209" s="4"/>
      <c r="AU209" s="3"/>
      <c r="AV209" s="3"/>
      <c r="AW209" s="2"/>
      <c r="AX209" s="4"/>
      <c r="AY209" s="7"/>
      <c r="AZ209" s="4"/>
      <c r="BA209" s="2"/>
      <c r="BB209" s="2"/>
      <c r="BC209" s="4"/>
      <c r="BD209" s="4"/>
      <c r="BE209" s="4"/>
      <c r="BF209" s="4"/>
      <c r="BG209" s="4"/>
      <c r="BH209" s="4"/>
      <c r="BI209" s="4"/>
      <c r="BJ209" s="4"/>
      <c r="BK209" s="4"/>
      <c r="BL209" s="4"/>
      <c r="BM209" s="2"/>
      <c r="BN209" s="4"/>
      <c r="BO209" s="4"/>
    </row>
    <row r="210" spans="1:67" ht="12.75">
      <c r="A210" s="4"/>
      <c r="B210" s="4"/>
      <c r="C210" s="4"/>
      <c r="D210" s="4"/>
      <c r="E210" s="4"/>
      <c r="F210" s="4"/>
      <c r="G210" s="4"/>
      <c r="H210" s="4"/>
      <c r="I210" s="4"/>
      <c r="J210" s="7"/>
      <c r="K210" s="4"/>
      <c r="L210" s="4"/>
      <c r="M210" s="4"/>
      <c r="N210" s="4"/>
      <c r="O210" s="4"/>
      <c r="P210" s="4"/>
      <c r="Q210" s="4"/>
      <c r="R210" s="4"/>
      <c r="S210" s="8"/>
      <c r="T210" s="4"/>
      <c r="U210" s="4"/>
      <c r="V210" s="4"/>
      <c r="W210" s="4"/>
      <c r="X210" s="4"/>
      <c r="Y210" s="4"/>
      <c r="Z210" s="4"/>
      <c r="AA210" s="4"/>
      <c r="AB210" s="9"/>
      <c r="AC210" s="9"/>
      <c r="AD210" s="9"/>
      <c r="AE210" s="9"/>
      <c r="AF210" s="9"/>
      <c r="AG210" s="9"/>
      <c r="AH210" s="9"/>
      <c r="AI210" s="9"/>
      <c r="AJ210" s="9"/>
      <c r="AK210" s="9"/>
      <c r="AL210" s="9"/>
      <c r="AM210" s="9"/>
      <c r="AN210" s="10"/>
      <c r="AO210" s="10"/>
      <c r="AP210" s="10"/>
      <c r="AQ210" s="9"/>
      <c r="AR210" s="1"/>
      <c r="AS210" s="7"/>
      <c r="AT210" s="4"/>
      <c r="AU210" s="3"/>
      <c r="AV210" s="3"/>
      <c r="AW210" s="2"/>
      <c r="AX210" s="4"/>
      <c r="AY210" s="7"/>
      <c r="AZ210" s="4"/>
      <c r="BA210" s="2"/>
      <c r="BB210" s="2"/>
      <c r="BC210" s="4"/>
      <c r="BD210" s="4"/>
      <c r="BE210" s="4"/>
      <c r="BF210" s="4"/>
      <c r="BG210" s="4"/>
      <c r="BH210" s="4"/>
      <c r="BI210" s="4"/>
      <c r="BJ210" s="4"/>
      <c r="BK210" s="4"/>
      <c r="BL210" s="4"/>
      <c r="BM210" s="2"/>
      <c r="BN210" s="4"/>
      <c r="BO210" s="4"/>
    </row>
    <row r="211" spans="1:67" ht="12.75">
      <c r="A211" s="4"/>
      <c r="B211" s="4"/>
      <c r="C211" s="4"/>
      <c r="D211" s="4"/>
      <c r="E211" s="4"/>
      <c r="F211" s="4"/>
      <c r="G211" s="4"/>
      <c r="H211" s="4"/>
      <c r="I211" s="4"/>
      <c r="J211" s="7"/>
      <c r="K211" s="4"/>
      <c r="L211" s="4"/>
      <c r="M211" s="4"/>
      <c r="N211" s="4"/>
      <c r="O211" s="4"/>
      <c r="P211" s="4"/>
      <c r="Q211" s="4"/>
      <c r="R211" s="4"/>
      <c r="S211" s="8"/>
      <c r="T211" s="4"/>
      <c r="U211" s="4"/>
      <c r="V211" s="4"/>
      <c r="W211" s="4"/>
      <c r="X211" s="4"/>
      <c r="Y211" s="4"/>
      <c r="Z211" s="4"/>
      <c r="AA211" s="4"/>
      <c r="AB211" s="9"/>
      <c r="AC211" s="9"/>
      <c r="AD211" s="9"/>
      <c r="AE211" s="9"/>
      <c r="AF211" s="9"/>
      <c r="AG211" s="9"/>
      <c r="AH211" s="9"/>
      <c r="AI211" s="9"/>
      <c r="AJ211" s="9"/>
      <c r="AK211" s="9"/>
      <c r="AL211" s="9"/>
      <c r="AM211" s="9"/>
      <c r="AN211" s="10"/>
      <c r="AO211" s="10"/>
      <c r="AP211" s="10"/>
      <c r="AQ211" s="9"/>
      <c r="AR211" s="1"/>
      <c r="AS211" s="7"/>
      <c r="AT211" s="4"/>
      <c r="AU211" s="3"/>
      <c r="AV211" s="3"/>
      <c r="AW211" s="2"/>
      <c r="AX211" s="4"/>
      <c r="AY211" s="7"/>
      <c r="AZ211" s="4"/>
      <c r="BA211" s="2"/>
      <c r="BB211" s="2"/>
      <c r="BC211" s="4"/>
      <c r="BD211" s="4"/>
      <c r="BE211" s="4"/>
      <c r="BF211" s="4"/>
      <c r="BG211" s="4"/>
      <c r="BH211" s="4"/>
      <c r="BI211" s="4"/>
      <c r="BJ211" s="4"/>
      <c r="BK211" s="4"/>
      <c r="BL211" s="4"/>
      <c r="BM211" s="2"/>
      <c r="BN211" s="4"/>
      <c r="BO211" s="4"/>
    </row>
    <row r="212" spans="1:67" ht="12.75">
      <c r="A212" s="4"/>
      <c r="B212" s="4"/>
      <c r="C212" s="4"/>
      <c r="D212" s="4"/>
      <c r="E212" s="4"/>
      <c r="F212" s="4"/>
      <c r="G212" s="4"/>
      <c r="H212" s="4"/>
      <c r="I212" s="4"/>
      <c r="J212" s="7"/>
      <c r="K212" s="4"/>
      <c r="L212" s="4"/>
      <c r="M212" s="4"/>
      <c r="N212" s="4"/>
      <c r="O212" s="4"/>
      <c r="P212" s="4"/>
      <c r="Q212" s="4"/>
      <c r="R212" s="4"/>
      <c r="S212" s="8"/>
      <c r="T212" s="4"/>
      <c r="U212" s="4"/>
      <c r="V212" s="4"/>
      <c r="W212" s="4"/>
      <c r="X212" s="4"/>
      <c r="Y212" s="4"/>
      <c r="Z212" s="4"/>
      <c r="AA212" s="4"/>
      <c r="AB212" s="9"/>
      <c r="AC212" s="9"/>
      <c r="AD212" s="9"/>
      <c r="AE212" s="9"/>
      <c r="AF212" s="9"/>
      <c r="AG212" s="9"/>
      <c r="AH212" s="9"/>
      <c r="AI212" s="9"/>
      <c r="AJ212" s="9"/>
      <c r="AK212" s="9"/>
      <c r="AL212" s="9"/>
      <c r="AM212" s="9"/>
      <c r="AN212" s="10"/>
      <c r="AO212" s="10"/>
      <c r="AP212" s="10"/>
      <c r="AQ212" s="9"/>
      <c r="AR212" s="1"/>
      <c r="AS212" s="7"/>
      <c r="AT212" s="4"/>
      <c r="AU212" s="3"/>
      <c r="AV212" s="3"/>
      <c r="AW212" s="2"/>
      <c r="AX212" s="4"/>
      <c r="AY212" s="7"/>
      <c r="AZ212" s="4"/>
      <c r="BA212" s="2"/>
      <c r="BB212" s="2"/>
      <c r="BC212" s="4"/>
      <c r="BD212" s="4"/>
      <c r="BE212" s="4"/>
      <c r="BF212" s="4"/>
      <c r="BG212" s="4"/>
      <c r="BH212" s="4"/>
      <c r="BI212" s="4"/>
      <c r="BJ212" s="4"/>
      <c r="BK212" s="4"/>
      <c r="BL212" s="4"/>
      <c r="BM212" s="2"/>
      <c r="BN212" s="4"/>
      <c r="BO212" s="4"/>
    </row>
    <row r="213" spans="1:67" ht="12.75">
      <c r="A213" s="4"/>
      <c r="B213" s="4"/>
      <c r="C213" s="4"/>
      <c r="D213" s="4"/>
      <c r="E213" s="4"/>
      <c r="F213" s="4"/>
      <c r="G213" s="4"/>
      <c r="H213" s="4"/>
      <c r="I213" s="4"/>
      <c r="J213" s="7"/>
      <c r="K213" s="4"/>
      <c r="L213" s="4"/>
      <c r="M213" s="4"/>
      <c r="N213" s="4"/>
      <c r="O213" s="4"/>
      <c r="P213" s="4"/>
      <c r="Q213" s="4"/>
      <c r="R213" s="4"/>
      <c r="S213" s="8"/>
      <c r="T213" s="4"/>
      <c r="U213" s="4"/>
      <c r="V213" s="4"/>
      <c r="W213" s="4"/>
      <c r="X213" s="4"/>
      <c r="Y213" s="4"/>
      <c r="Z213" s="4"/>
      <c r="AA213" s="4"/>
      <c r="AB213" s="9"/>
      <c r="AC213" s="9"/>
      <c r="AD213" s="9"/>
      <c r="AE213" s="9"/>
      <c r="AF213" s="9"/>
      <c r="AG213" s="9"/>
      <c r="AH213" s="9"/>
      <c r="AI213" s="9"/>
      <c r="AJ213" s="9"/>
      <c r="AK213" s="9"/>
      <c r="AL213" s="9"/>
      <c r="AM213" s="9"/>
      <c r="AN213" s="10"/>
      <c r="AO213" s="10"/>
      <c r="AP213" s="10"/>
      <c r="AQ213" s="9"/>
      <c r="AR213" s="1"/>
      <c r="AS213" s="7"/>
      <c r="AT213" s="4"/>
      <c r="AU213" s="3"/>
      <c r="AV213" s="3"/>
      <c r="AW213" s="2"/>
      <c r="AX213" s="4"/>
      <c r="AY213" s="7"/>
      <c r="AZ213" s="4"/>
      <c r="BA213" s="2"/>
      <c r="BB213" s="2"/>
      <c r="BC213" s="4"/>
      <c r="BD213" s="4"/>
      <c r="BE213" s="4"/>
      <c r="BF213" s="4"/>
      <c r="BG213" s="4"/>
      <c r="BH213" s="4"/>
      <c r="BI213" s="4"/>
      <c r="BJ213" s="4"/>
      <c r="BK213" s="4"/>
      <c r="BL213" s="4"/>
      <c r="BM213" s="2"/>
      <c r="BN213" s="4"/>
      <c r="BO213" s="4"/>
    </row>
    <row r="214" spans="1:67" ht="12.75">
      <c r="A214" s="4"/>
      <c r="B214" s="4"/>
      <c r="C214" s="4"/>
      <c r="D214" s="4"/>
      <c r="E214" s="4"/>
      <c r="F214" s="4"/>
      <c r="G214" s="4"/>
      <c r="H214" s="4"/>
      <c r="I214" s="4"/>
      <c r="J214" s="7"/>
      <c r="K214" s="4"/>
      <c r="L214" s="4"/>
      <c r="M214" s="4"/>
      <c r="N214" s="4"/>
      <c r="O214" s="4"/>
      <c r="P214" s="4"/>
      <c r="Q214" s="4"/>
      <c r="R214" s="4"/>
      <c r="S214" s="8"/>
      <c r="T214" s="4"/>
      <c r="U214" s="4"/>
      <c r="V214" s="4"/>
      <c r="W214" s="4"/>
      <c r="X214" s="4"/>
      <c r="Y214" s="4"/>
      <c r="Z214" s="4"/>
      <c r="AA214" s="4"/>
      <c r="AB214" s="9"/>
      <c r="AC214" s="9"/>
      <c r="AD214" s="9"/>
      <c r="AE214" s="9"/>
      <c r="AF214" s="9"/>
      <c r="AG214" s="9"/>
      <c r="AH214" s="9"/>
      <c r="AI214" s="9"/>
      <c r="AJ214" s="9"/>
      <c r="AK214" s="9"/>
      <c r="AL214" s="9"/>
      <c r="AM214" s="9"/>
      <c r="AN214" s="10"/>
      <c r="AO214" s="10"/>
      <c r="AP214" s="10"/>
      <c r="AQ214" s="9"/>
      <c r="AR214" s="1"/>
      <c r="AS214" s="7"/>
      <c r="AT214" s="4"/>
      <c r="AU214" s="3"/>
      <c r="AV214" s="3"/>
      <c r="AW214" s="2"/>
      <c r="AX214" s="4"/>
      <c r="AY214" s="7"/>
      <c r="AZ214" s="4"/>
      <c r="BA214" s="2"/>
      <c r="BB214" s="2"/>
      <c r="BC214" s="4"/>
      <c r="BD214" s="4"/>
      <c r="BE214" s="4"/>
      <c r="BF214" s="4"/>
      <c r="BG214" s="4"/>
      <c r="BH214" s="4"/>
      <c r="BI214" s="4"/>
      <c r="BJ214" s="4"/>
      <c r="BK214" s="4"/>
      <c r="BL214" s="4"/>
      <c r="BM214" s="2"/>
      <c r="BN214" s="4"/>
      <c r="BO214" s="4"/>
    </row>
    <row r="215" spans="1:67" ht="12.75">
      <c r="A215" s="4"/>
      <c r="B215" s="4"/>
      <c r="C215" s="4"/>
      <c r="D215" s="4"/>
      <c r="E215" s="4"/>
      <c r="F215" s="4"/>
      <c r="G215" s="4"/>
      <c r="H215" s="4"/>
      <c r="I215" s="4"/>
      <c r="J215" s="7"/>
      <c r="K215" s="4"/>
      <c r="L215" s="4"/>
      <c r="M215" s="4"/>
      <c r="N215" s="4"/>
      <c r="O215" s="4"/>
      <c r="P215" s="4"/>
      <c r="Q215" s="4"/>
      <c r="R215" s="4"/>
      <c r="S215" s="8"/>
      <c r="T215" s="4"/>
      <c r="U215" s="4"/>
      <c r="V215" s="4"/>
      <c r="W215" s="4"/>
      <c r="X215" s="4"/>
      <c r="Y215" s="4"/>
      <c r="Z215" s="4"/>
      <c r="AA215" s="4"/>
      <c r="AB215" s="9"/>
      <c r="AC215" s="9"/>
      <c r="AD215" s="9"/>
      <c r="AE215" s="9"/>
      <c r="AF215" s="9"/>
      <c r="AG215" s="9"/>
      <c r="AH215" s="9"/>
      <c r="AI215" s="9"/>
      <c r="AJ215" s="9"/>
      <c r="AK215" s="9"/>
      <c r="AL215" s="9"/>
      <c r="AM215" s="9"/>
      <c r="AN215" s="10"/>
      <c r="AO215" s="10"/>
      <c r="AP215" s="10"/>
      <c r="AQ215" s="9"/>
      <c r="AR215" s="1"/>
      <c r="AS215" s="7"/>
      <c r="AT215" s="4"/>
      <c r="AU215" s="3"/>
      <c r="AV215" s="3"/>
      <c r="AW215" s="2"/>
      <c r="AX215" s="4"/>
      <c r="AY215" s="7"/>
      <c r="AZ215" s="4"/>
      <c r="BA215" s="2"/>
      <c r="BB215" s="2"/>
      <c r="BC215" s="4"/>
      <c r="BD215" s="4"/>
      <c r="BE215" s="4"/>
      <c r="BF215" s="4"/>
      <c r="BG215" s="4"/>
      <c r="BH215" s="4"/>
      <c r="BI215" s="4"/>
      <c r="BJ215" s="4"/>
      <c r="BK215" s="4"/>
      <c r="BL215" s="4"/>
      <c r="BM215" s="2"/>
      <c r="BN215" s="4"/>
      <c r="BO215" s="4"/>
    </row>
    <row r="216" spans="1:67" ht="12.75">
      <c r="A216" s="4"/>
      <c r="B216" s="4"/>
      <c r="C216" s="4"/>
      <c r="D216" s="4"/>
      <c r="E216" s="4"/>
      <c r="F216" s="4"/>
      <c r="G216" s="4"/>
      <c r="H216" s="4"/>
      <c r="I216" s="4"/>
      <c r="J216" s="7"/>
      <c r="K216" s="4"/>
      <c r="L216" s="4"/>
      <c r="M216" s="4"/>
      <c r="N216" s="4"/>
      <c r="O216" s="4"/>
      <c r="P216" s="4"/>
      <c r="Q216" s="4"/>
      <c r="R216" s="4"/>
      <c r="S216" s="8"/>
      <c r="T216" s="4"/>
      <c r="U216" s="4"/>
      <c r="V216" s="4"/>
      <c r="W216" s="4"/>
      <c r="X216" s="4"/>
      <c r="Y216" s="4"/>
      <c r="Z216" s="4"/>
      <c r="AA216" s="4"/>
      <c r="AB216" s="9"/>
      <c r="AC216" s="9"/>
      <c r="AD216" s="9"/>
      <c r="AE216" s="9"/>
      <c r="AF216" s="9"/>
      <c r="AG216" s="9"/>
      <c r="AH216" s="9"/>
      <c r="AI216" s="9"/>
      <c r="AJ216" s="9"/>
      <c r="AK216" s="9"/>
      <c r="AL216" s="9"/>
      <c r="AM216" s="9"/>
      <c r="AN216" s="10"/>
      <c r="AO216" s="10"/>
      <c r="AP216" s="10"/>
      <c r="AQ216" s="9"/>
      <c r="AR216" s="1"/>
      <c r="AS216" s="7"/>
      <c r="AT216" s="4"/>
      <c r="AU216" s="3"/>
      <c r="AV216" s="3"/>
      <c r="AW216" s="2"/>
      <c r="AX216" s="4"/>
      <c r="AY216" s="7"/>
      <c r="AZ216" s="4"/>
      <c r="BA216" s="2"/>
      <c r="BB216" s="2"/>
      <c r="BC216" s="4"/>
      <c r="BD216" s="4"/>
      <c r="BE216" s="4"/>
      <c r="BF216" s="4"/>
      <c r="BG216" s="4"/>
      <c r="BH216" s="4"/>
      <c r="BI216" s="4"/>
      <c r="BJ216" s="4"/>
      <c r="BK216" s="4"/>
      <c r="BL216" s="4"/>
      <c r="BM216" s="2"/>
      <c r="BN216" s="4"/>
      <c r="BO216" s="4"/>
    </row>
    <row r="217" spans="1:67" ht="12.75">
      <c r="A217" s="4"/>
      <c r="B217" s="4"/>
      <c r="C217" s="4"/>
      <c r="D217" s="4"/>
      <c r="E217" s="4"/>
      <c r="F217" s="4"/>
      <c r="G217" s="4"/>
      <c r="H217" s="4"/>
      <c r="I217" s="4"/>
      <c r="J217" s="7"/>
      <c r="K217" s="4"/>
      <c r="L217" s="4"/>
      <c r="M217" s="4"/>
      <c r="N217" s="4"/>
      <c r="O217" s="4"/>
      <c r="P217" s="4"/>
      <c r="Q217" s="4"/>
      <c r="R217" s="4"/>
      <c r="S217" s="8"/>
      <c r="T217" s="4"/>
      <c r="U217" s="4"/>
      <c r="V217" s="4"/>
      <c r="W217" s="4"/>
      <c r="X217" s="4"/>
      <c r="Y217" s="4"/>
      <c r="Z217" s="4"/>
      <c r="AA217" s="4"/>
      <c r="AB217" s="9"/>
      <c r="AC217" s="9"/>
      <c r="AD217" s="9"/>
      <c r="AE217" s="9"/>
      <c r="AF217" s="9"/>
      <c r="AG217" s="9"/>
      <c r="AH217" s="9"/>
      <c r="AI217" s="9"/>
      <c r="AJ217" s="9"/>
      <c r="AK217" s="9"/>
      <c r="AL217" s="9"/>
      <c r="AM217" s="9"/>
      <c r="AN217" s="10"/>
      <c r="AO217" s="10"/>
      <c r="AP217" s="10"/>
      <c r="AQ217" s="9"/>
      <c r="AR217" s="1"/>
      <c r="AS217" s="7"/>
      <c r="AT217" s="4"/>
      <c r="AU217" s="3"/>
      <c r="AV217" s="3"/>
      <c r="AW217" s="2"/>
      <c r="AX217" s="4"/>
      <c r="AY217" s="7"/>
      <c r="AZ217" s="4"/>
      <c r="BA217" s="2"/>
      <c r="BB217" s="2"/>
      <c r="BC217" s="4"/>
      <c r="BD217" s="4"/>
      <c r="BE217" s="4"/>
      <c r="BF217" s="4"/>
      <c r="BG217" s="4"/>
      <c r="BH217" s="4"/>
      <c r="BI217" s="4"/>
      <c r="BJ217" s="4"/>
      <c r="BK217" s="4"/>
      <c r="BL217" s="4"/>
      <c r="BM217" s="2"/>
      <c r="BN217" s="4"/>
      <c r="BO217" s="4"/>
    </row>
    <row r="218" spans="1:67" ht="12.75">
      <c r="A218" s="4"/>
      <c r="B218" s="4"/>
      <c r="C218" s="4"/>
      <c r="D218" s="4"/>
      <c r="E218" s="4"/>
      <c r="F218" s="4"/>
      <c r="G218" s="4"/>
      <c r="H218" s="4"/>
      <c r="I218" s="4"/>
      <c r="J218" s="7"/>
      <c r="K218" s="4"/>
      <c r="L218" s="4"/>
      <c r="M218" s="4"/>
      <c r="N218" s="4"/>
      <c r="O218" s="4"/>
      <c r="P218" s="4"/>
      <c r="Q218" s="4"/>
      <c r="R218" s="4"/>
      <c r="S218" s="8"/>
      <c r="T218" s="4"/>
      <c r="U218" s="4"/>
      <c r="V218" s="4"/>
      <c r="W218" s="4"/>
      <c r="X218" s="4"/>
      <c r="Y218" s="4"/>
      <c r="Z218" s="4"/>
      <c r="AA218" s="4"/>
      <c r="AB218" s="9"/>
      <c r="AC218" s="9"/>
      <c r="AD218" s="9"/>
      <c r="AE218" s="9"/>
      <c r="AF218" s="9"/>
      <c r="AG218" s="9"/>
      <c r="AH218" s="9"/>
      <c r="AI218" s="9"/>
      <c r="AJ218" s="9"/>
      <c r="AK218" s="9"/>
      <c r="AL218" s="9"/>
      <c r="AM218" s="9"/>
      <c r="AN218" s="10"/>
      <c r="AO218" s="10"/>
      <c r="AP218" s="10"/>
      <c r="AQ218" s="9"/>
      <c r="AR218" s="1"/>
      <c r="AS218" s="7"/>
      <c r="AT218" s="4"/>
      <c r="AU218" s="3"/>
      <c r="AV218" s="3"/>
      <c r="AW218" s="2"/>
      <c r="AX218" s="4"/>
      <c r="AY218" s="7"/>
      <c r="AZ218" s="4"/>
      <c r="BA218" s="2"/>
      <c r="BB218" s="2"/>
      <c r="BC218" s="4"/>
      <c r="BD218" s="4"/>
      <c r="BE218" s="4"/>
      <c r="BF218" s="4"/>
      <c r="BG218" s="4"/>
      <c r="BH218" s="4"/>
      <c r="BI218" s="4"/>
      <c r="BJ218" s="4"/>
      <c r="BK218" s="4"/>
      <c r="BL218" s="4"/>
      <c r="BM218" s="2"/>
      <c r="BN218" s="4"/>
      <c r="BO218" s="4"/>
    </row>
    <row r="219" spans="1:67" ht="12.75">
      <c r="A219" s="4"/>
      <c r="B219" s="4"/>
      <c r="C219" s="4"/>
      <c r="D219" s="4"/>
      <c r="E219" s="4"/>
      <c r="F219" s="4"/>
      <c r="G219" s="4"/>
      <c r="H219" s="4"/>
      <c r="I219" s="4"/>
      <c r="J219" s="7"/>
      <c r="K219" s="4"/>
      <c r="L219" s="4"/>
      <c r="M219" s="4"/>
      <c r="N219" s="4"/>
      <c r="O219" s="4"/>
      <c r="P219" s="4"/>
      <c r="Q219" s="4"/>
      <c r="R219" s="4"/>
      <c r="S219" s="8"/>
      <c r="T219" s="4"/>
      <c r="U219" s="4"/>
      <c r="V219" s="4"/>
      <c r="W219" s="4"/>
      <c r="X219" s="4"/>
      <c r="Y219" s="4"/>
      <c r="Z219" s="4"/>
      <c r="AA219" s="4"/>
      <c r="AB219" s="9"/>
      <c r="AC219" s="9"/>
      <c r="AD219" s="9"/>
      <c r="AE219" s="9"/>
      <c r="AF219" s="9"/>
      <c r="AG219" s="9"/>
      <c r="AH219" s="9"/>
      <c r="AI219" s="9"/>
      <c r="AJ219" s="9"/>
      <c r="AK219" s="9"/>
      <c r="AL219" s="9"/>
      <c r="AM219" s="9"/>
      <c r="AN219" s="10"/>
      <c r="AO219" s="10"/>
      <c r="AP219" s="10"/>
      <c r="AQ219" s="9"/>
      <c r="AR219" s="1"/>
      <c r="AS219" s="7"/>
      <c r="AT219" s="4"/>
      <c r="AU219" s="3"/>
      <c r="AV219" s="3"/>
      <c r="AW219" s="2"/>
      <c r="AX219" s="4"/>
      <c r="AY219" s="7"/>
      <c r="AZ219" s="4"/>
      <c r="BA219" s="2"/>
      <c r="BB219" s="2"/>
      <c r="BC219" s="4"/>
      <c r="BD219" s="4"/>
      <c r="BE219" s="4"/>
      <c r="BF219" s="4"/>
      <c r="BG219" s="4"/>
      <c r="BH219" s="4"/>
      <c r="BI219" s="4"/>
      <c r="BJ219" s="4"/>
      <c r="BK219" s="4"/>
      <c r="BL219" s="4"/>
      <c r="BM219" s="2"/>
      <c r="BN219" s="4"/>
      <c r="BO219" s="4"/>
    </row>
    <row r="220" spans="1:67" ht="12.75">
      <c r="A220" s="4"/>
      <c r="B220" s="4"/>
      <c r="C220" s="4"/>
      <c r="D220" s="4"/>
      <c r="E220" s="4"/>
      <c r="F220" s="4"/>
      <c r="G220" s="4"/>
      <c r="H220" s="4"/>
      <c r="I220" s="4"/>
      <c r="J220" s="7"/>
      <c r="K220" s="4"/>
      <c r="L220" s="4"/>
      <c r="M220" s="4"/>
      <c r="N220" s="4"/>
      <c r="O220" s="4"/>
      <c r="P220" s="4"/>
      <c r="Q220" s="4"/>
      <c r="R220" s="4"/>
      <c r="S220" s="8"/>
      <c r="T220" s="4"/>
      <c r="U220" s="4"/>
      <c r="V220" s="4"/>
      <c r="W220" s="4"/>
      <c r="X220" s="4"/>
      <c r="Y220" s="4"/>
      <c r="Z220" s="4"/>
      <c r="AA220" s="4"/>
      <c r="AB220" s="9"/>
      <c r="AC220" s="9"/>
      <c r="AD220" s="9"/>
      <c r="AE220" s="9"/>
      <c r="AF220" s="9"/>
      <c r="AG220" s="9"/>
      <c r="AH220" s="9"/>
      <c r="AI220" s="9"/>
      <c r="AJ220" s="9"/>
      <c r="AK220" s="9"/>
      <c r="AL220" s="9"/>
      <c r="AM220" s="9"/>
      <c r="AN220" s="10"/>
      <c r="AO220" s="10"/>
      <c r="AP220" s="10"/>
      <c r="AQ220" s="9"/>
      <c r="AR220" s="1"/>
      <c r="AS220" s="7"/>
      <c r="AT220" s="4"/>
      <c r="AU220" s="3"/>
      <c r="AV220" s="3"/>
      <c r="AW220" s="2"/>
      <c r="AX220" s="4"/>
      <c r="AY220" s="7"/>
      <c r="AZ220" s="4"/>
      <c r="BA220" s="2"/>
      <c r="BB220" s="2"/>
      <c r="BC220" s="4"/>
      <c r="BD220" s="4"/>
      <c r="BE220" s="4"/>
      <c r="BF220" s="4"/>
      <c r="BG220" s="4"/>
      <c r="BH220" s="4"/>
      <c r="BI220" s="4"/>
      <c r="BJ220" s="4"/>
      <c r="BK220" s="4"/>
      <c r="BL220" s="4"/>
      <c r="BM220" s="2"/>
      <c r="BN220" s="4"/>
      <c r="BO220" s="4"/>
    </row>
    <row r="221" spans="1:67" ht="12.75">
      <c r="A221" s="4"/>
      <c r="B221" s="4"/>
      <c r="C221" s="4"/>
      <c r="D221" s="4"/>
      <c r="E221" s="4"/>
      <c r="F221" s="4"/>
      <c r="G221" s="4"/>
      <c r="H221" s="4"/>
      <c r="I221" s="4"/>
      <c r="J221" s="7"/>
      <c r="K221" s="4"/>
      <c r="L221" s="4"/>
      <c r="M221" s="4"/>
      <c r="N221" s="4"/>
      <c r="O221" s="4"/>
      <c r="P221" s="4"/>
      <c r="Q221" s="4"/>
      <c r="R221" s="4"/>
      <c r="S221" s="8"/>
      <c r="T221" s="4"/>
      <c r="U221" s="4"/>
      <c r="V221" s="4"/>
      <c r="W221" s="4"/>
      <c r="X221" s="4"/>
      <c r="Y221" s="4"/>
      <c r="Z221" s="4"/>
      <c r="AA221" s="4"/>
      <c r="AB221" s="9"/>
      <c r="AC221" s="9"/>
      <c r="AD221" s="9"/>
      <c r="AE221" s="9"/>
      <c r="AF221" s="9"/>
      <c r="AG221" s="9"/>
      <c r="AH221" s="9"/>
      <c r="AI221" s="9"/>
      <c r="AJ221" s="9"/>
      <c r="AK221" s="9"/>
      <c r="AL221" s="9"/>
      <c r="AM221" s="9"/>
      <c r="AN221" s="10"/>
      <c r="AO221" s="10"/>
      <c r="AP221" s="10"/>
      <c r="AQ221" s="9"/>
      <c r="AR221" s="1"/>
      <c r="AS221" s="7"/>
      <c r="AT221" s="4"/>
      <c r="AU221" s="3"/>
      <c r="AV221" s="3"/>
      <c r="AW221" s="2"/>
      <c r="AX221" s="4"/>
      <c r="AY221" s="7"/>
      <c r="AZ221" s="4"/>
      <c r="BA221" s="2"/>
      <c r="BB221" s="2"/>
      <c r="BC221" s="4"/>
      <c r="BD221" s="4"/>
      <c r="BE221" s="4"/>
      <c r="BF221" s="4"/>
      <c r="BG221" s="4"/>
      <c r="BH221" s="4"/>
      <c r="BI221" s="4"/>
      <c r="BJ221" s="4"/>
      <c r="BK221" s="4"/>
      <c r="BL221" s="4"/>
      <c r="BM221" s="2"/>
      <c r="BN221" s="4"/>
      <c r="BO221" s="4"/>
    </row>
    <row r="222" spans="1:67" ht="12.75">
      <c r="A222" s="4"/>
      <c r="B222" s="4"/>
      <c r="C222" s="4"/>
      <c r="D222" s="4"/>
      <c r="E222" s="4"/>
      <c r="F222" s="4"/>
      <c r="G222" s="4"/>
      <c r="H222" s="4"/>
      <c r="I222" s="4"/>
      <c r="J222" s="7"/>
      <c r="K222" s="4"/>
      <c r="L222" s="4"/>
      <c r="M222" s="4"/>
      <c r="N222" s="4"/>
      <c r="O222" s="4"/>
      <c r="P222" s="4"/>
      <c r="Q222" s="4"/>
      <c r="R222" s="4"/>
      <c r="S222" s="8"/>
      <c r="T222" s="4"/>
      <c r="U222" s="4"/>
      <c r="V222" s="4"/>
      <c r="W222" s="4"/>
      <c r="X222" s="4"/>
      <c r="Y222" s="4"/>
      <c r="Z222" s="4"/>
      <c r="AA222" s="4"/>
      <c r="AB222" s="9"/>
      <c r="AC222" s="9"/>
      <c r="AD222" s="9"/>
      <c r="AE222" s="9"/>
      <c r="AF222" s="9"/>
      <c r="AG222" s="9"/>
      <c r="AH222" s="9"/>
      <c r="AI222" s="9"/>
      <c r="AJ222" s="9"/>
      <c r="AK222" s="9"/>
      <c r="AL222" s="9"/>
      <c r="AM222" s="9"/>
      <c r="AN222" s="10"/>
      <c r="AO222" s="10"/>
      <c r="AP222" s="10"/>
      <c r="AQ222" s="9"/>
      <c r="AR222" s="1"/>
      <c r="AS222" s="7"/>
      <c r="AT222" s="4"/>
      <c r="AU222" s="3"/>
      <c r="AV222" s="3"/>
      <c r="AW222" s="2"/>
      <c r="AX222" s="4"/>
      <c r="AY222" s="7"/>
      <c r="AZ222" s="4"/>
      <c r="BA222" s="2"/>
      <c r="BB222" s="2"/>
      <c r="BC222" s="4"/>
      <c r="BD222" s="4"/>
      <c r="BE222" s="4"/>
      <c r="BF222" s="4"/>
      <c r="BG222" s="4"/>
      <c r="BH222" s="4"/>
      <c r="BI222" s="4"/>
      <c r="BJ222" s="4"/>
      <c r="BK222" s="4"/>
      <c r="BL222" s="4"/>
      <c r="BM222" s="2"/>
      <c r="BN222" s="4"/>
      <c r="BO222" s="4"/>
    </row>
    <row r="223" spans="1:67" ht="12.75">
      <c r="A223" s="4"/>
      <c r="B223" s="4"/>
      <c r="C223" s="4"/>
      <c r="D223" s="4"/>
      <c r="E223" s="4"/>
      <c r="F223" s="4"/>
      <c r="G223" s="4"/>
      <c r="H223" s="4"/>
      <c r="I223" s="4"/>
      <c r="J223" s="7"/>
      <c r="K223" s="4"/>
      <c r="L223" s="4"/>
      <c r="M223" s="4"/>
      <c r="N223" s="4"/>
      <c r="O223" s="4"/>
      <c r="P223" s="4"/>
      <c r="Q223" s="4"/>
      <c r="R223" s="4"/>
      <c r="S223" s="8"/>
      <c r="T223" s="4"/>
      <c r="U223" s="4"/>
      <c r="V223" s="4"/>
      <c r="W223" s="4"/>
      <c r="X223" s="4"/>
      <c r="Y223" s="4"/>
      <c r="Z223" s="4"/>
      <c r="AA223" s="4"/>
      <c r="AB223" s="9"/>
      <c r="AC223" s="9"/>
      <c r="AD223" s="9"/>
      <c r="AE223" s="9"/>
      <c r="AF223" s="9"/>
      <c r="AG223" s="9"/>
      <c r="AH223" s="9"/>
      <c r="AI223" s="9"/>
      <c r="AJ223" s="9"/>
      <c r="AK223" s="9"/>
      <c r="AL223" s="9"/>
      <c r="AM223" s="9"/>
      <c r="AN223" s="10"/>
      <c r="AO223" s="10"/>
      <c r="AP223" s="10"/>
      <c r="AQ223" s="9"/>
      <c r="AR223" s="1"/>
      <c r="AS223" s="7"/>
      <c r="AT223" s="4"/>
      <c r="AU223" s="3"/>
      <c r="AV223" s="3"/>
      <c r="AW223" s="2"/>
      <c r="AX223" s="4"/>
      <c r="AY223" s="7"/>
      <c r="AZ223" s="4"/>
      <c r="BA223" s="2"/>
      <c r="BB223" s="2"/>
      <c r="BC223" s="4"/>
      <c r="BD223" s="4"/>
      <c r="BE223" s="4"/>
      <c r="BF223" s="4"/>
      <c r="BG223" s="4"/>
      <c r="BH223" s="4"/>
      <c r="BI223" s="4"/>
      <c r="BJ223" s="4"/>
      <c r="BK223" s="4"/>
      <c r="BL223" s="4"/>
      <c r="BM223" s="2"/>
      <c r="BN223" s="4"/>
      <c r="BO223" s="4"/>
    </row>
    <row r="224" spans="1:67" ht="12.75">
      <c r="A224" s="4"/>
      <c r="B224" s="4"/>
      <c r="C224" s="4"/>
      <c r="D224" s="4"/>
      <c r="E224" s="4"/>
      <c r="F224" s="4"/>
      <c r="G224" s="4"/>
      <c r="H224" s="4"/>
      <c r="I224" s="4"/>
      <c r="J224" s="7"/>
      <c r="K224" s="4"/>
      <c r="L224" s="4"/>
      <c r="M224" s="4"/>
      <c r="N224" s="4"/>
      <c r="O224" s="4"/>
      <c r="P224" s="4"/>
      <c r="Q224" s="4"/>
      <c r="R224" s="4"/>
      <c r="S224" s="8"/>
      <c r="T224" s="4"/>
      <c r="U224" s="4"/>
      <c r="V224" s="4"/>
      <c r="W224" s="4"/>
      <c r="X224" s="4"/>
      <c r="Y224" s="4"/>
      <c r="Z224" s="4"/>
      <c r="AA224" s="4"/>
      <c r="AB224" s="9"/>
      <c r="AC224" s="9"/>
      <c r="AD224" s="9"/>
      <c r="AE224" s="9"/>
      <c r="AF224" s="9"/>
      <c r="AG224" s="9"/>
      <c r="AH224" s="9"/>
      <c r="AI224" s="9"/>
      <c r="AJ224" s="9"/>
      <c r="AK224" s="9"/>
      <c r="AL224" s="9"/>
      <c r="AM224" s="9"/>
      <c r="AN224" s="10"/>
      <c r="AO224" s="10"/>
      <c r="AP224" s="10"/>
      <c r="AQ224" s="9"/>
      <c r="AR224" s="1"/>
      <c r="AS224" s="7"/>
      <c r="AT224" s="4"/>
      <c r="AU224" s="3"/>
      <c r="AV224" s="3"/>
      <c r="AW224" s="2"/>
      <c r="AX224" s="4"/>
      <c r="AY224" s="7"/>
      <c r="AZ224" s="4"/>
      <c r="BA224" s="2"/>
      <c r="BB224" s="2"/>
      <c r="BC224" s="4"/>
      <c r="BD224" s="4"/>
      <c r="BE224" s="4"/>
      <c r="BF224" s="4"/>
      <c r="BG224" s="4"/>
      <c r="BH224" s="4"/>
      <c r="BI224" s="4"/>
      <c r="BJ224" s="4"/>
      <c r="BK224" s="4"/>
      <c r="BL224" s="4"/>
      <c r="BM224" s="2"/>
      <c r="BN224" s="4"/>
      <c r="BO224" s="4"/>
    </row>
    <row r="225" spans="1:67" ht="12.75">
      <c r="A225" s="4"/>
      <c r="B225" s="4"/>
      <c r="C225" s="4"/>
      <c r="D225" s="4"/>
      <c r="E225" s="4"/>
      <c r="F225" s="4"/>
      <c r="G225" s="4"/>
      <c r="H225" s="4"/>
      <c r="I225" s="4"/>
      <c r="J225" s="7"/>
      <c r="K225" s="4"/>
      <c r="L225" s="4"/>
      <c r="M225" s="4"/>
      <c r="N225" s="4"/>
      <c r="O225" s="4"/>
      <c r="P225" s="4"/>
      <c r="Q225" s="4"/>
      <c r="R225" s="4"/>
      <c r="S225" s="8"/>
      <c r="T225" s="4"/>
      <c r="U225" s="4"/>
      <c r="V225" s="4"/>
      <c r="W225" s="4"/>
      <c r="X225" s="4"/>
      <c r="Y225" s="4"/>
      <c r="Z225" s="4"/>
      <c r="AA225" s="4"/>
      <c r="AB225" s="9"/>
      <c r="AC225" s="9"/>
      <c r="AD225" s="9"/>
      <c r="AE225" s="9"/>
      <c r="AF225" s="9"/>
      <c r="AG225" s="9"/>
      <c r="AH225" s="9"/>
      <c r="AI225" s="9"/>
      <c r="AJ225" s="9"/>
      <c r="AK225" s="9"/>
      <c r="AL225" s="9"/>
      <c r="AM225" s="9"/>
      <c r="AN225" s="10"/>
      <c r="AO225" s="10"/>
      <c r="AP225" s="10"/>
      <c r="AQ225" s="9"/>
      <c r="AR225" s="1"/>
      <c r="AS225" s="7"/>
      <c r="AT225" s="4"/>
      <c r="AU225" s="3"/>
      <c r="AV225" s="3"/>
      <c r="AW225" s="2"/>
      <c r="AX225" s="4"/>
      <c r="AY225" s="7"/>
      <c r="AZ225" s="4"/>
      <c r="BA225" s="2"/>
      <c r="BB225" s="2"/>
      <c r="BC225" s="4"/>
      <c r="BD225" s="4"/>
      <c r="BE225" s="4"/>
      <c r="BF225" s="4"/>
      <c r="BG225" s="4"/>
      <c r="BH225" s="4"/>
      <c r="BI225" s="4"/>
      <c r="BJ225" s="4"/>
      <c r="BK225" s="4"/>
      <c r="BL225" s="4"/>
      <c r="BM225" s="2"/>
      <c r="BN225" s="4"/>
      <c r="BO225" s="4"/>
    </row>
    <row r="226" spans="1:67" ht="12.75">
      <c r="A226" s="4"/>
      <c r="B226" s="4"/>
      <c r="C226" s="4"/>
      <c r="D226" s="4"/>
      <c r="E226" s="4"/>
      <c r="F226" s="4"/>
      <c r="G226" s="4"/>
      <c r="H226" s="4"/>
      <c r="I226" s="4"/>
      <c r="J226" s="7"/>
      <c r="K226" s="4"/>
      <c r="L226" s="4"/>
      <c r="M226" s="4"/>
      <c r="N226" s="4"/>
      <c r="O226" s="4"/>
      <c r="P226" s="4"/>
      <c r="Q226" s="4"/>
      <c r="R226" s="4"/>
      <c r="S226" s="8"/>
      <c r="T226" s="4"/>
      <c r="U226" s="4"/>
      <c r="V226" s="4"/>
      <c r="W226" s="4"/>
      <c r="X226" s="4"/>
      <c r="Y226" s="4"/>
      <c r="Z226" s="4"/>
      <c r="AA226" s="4"/>
      <c r="AB226" s="9"/>
      <c r="AC226" s="9"/>
      <c r="AD226" s="9"/>
      <c r="AE226" s="9"/>
      <c r="AF226" s="9"/>
      <c r="AG226" s="9"/>
      <c r="AH226" s="9"/>
      <c r="AI226" s="9"/>
      <c r="AJ226" s="9"/>
      <c r="AK226" s="9"/>
      <c r="AL226" s="9"/>
      <c r="AM226" s="9"/>
      <c r="AN226" s="10"/>
      <c r="AO226" s="10"/>
      <c r="AP226" s="10"/>
      <c r="AQ226" s="9"/>
      <c r="AR226" s="1"/>
      <c r="AS226" s="7"/>
      <c r="AT226" s="4"/>
      <c r="AU226" s="3"/>
      <c r="AV226" s="3"/>
      <c r="AW226" s="2"/>
      <c r="AX226" s="4"/>
      <c r="AY226" s="7"/>
      <c r="AZ226" s="4"/>
      <c r="BA226" s="2"/>
      <c r="BB226" s="2"/>
      <c r="BC226" s="4"/>
      <c r="BD226" s="4"/>
      <c r="BE226" s="4"/>
      <c r="BF226" s="4"/>
      <c r="BG226" s="4"/>
      <c r="BH226" s="4"/>
      <c r="BI226" s="4"/>
      <c r="BJ226" s="4"/>
      <c r="BK226" s="4"/>
      <c r="BL226" s="4"/>
      <c r="BM226" s="2"/>
      <c r="BN226" s="4"/>
      <c r="BO226" s="4"/>
    </row>
    <row r="227" spans="1:67" ht="12.75">
      <c r="A227" s="4"/>
      <c r="B227" s="4"/>
      <c r="C227" s="4"/>
      <c r="D227" s="4"/>
      <c r="E227" s="4"/>
      <c r="F227" s="4"/>
      <c r="G227" s="4"/>
      <c r="H227" s="4"/>
      <c r="I227" s="4"/>
      <c r="J227" s="7"/>
      <c r="K227" s="4"/>
      <c r="L227" s="4"/>
      <c r="M227" s="4"/>
      <c r="N227" s="4"/>
      <c r="O227" s="4"/>
      <c r="P227" s="4"/>
      <c r="Q227" s="4"/>
      <c r="R227" s="4"/>
      <c r="S227" s="8"/>
      <c r="T227" s="4"/>
      <c r="U227" s="4"/>
      <c r="V227" s="4"/>
      <c r="W227" s="4"/>
      <c r="X227" s="4"/>
      <c r="Y227" s="4"/>
      <c r="Z227" s="4"/>
      <c r="AA227" s="4"/>
      <c r="AB227" s="9"/>
      <c r="AC227" s="9"/>
      <c r="AD227" s="9"/>
      <c r="AE227" s="9"/>
      <c r="AF227" s="9"/>
      <c r="AG227" s="9"/>
      <c r="AH227" s="9"/>
      <c r="AI227" s="9"/>
      <c r="AJ227" s="9"/>
      <c r="AK227" s="9"/>
      <c r="AL227" s="9"/>
      <c r="AM227" s="9"/>
      <c r="AN227" s="10"/>
      <c r="AO227" s="10"/>
      <c r="AP227" s="10"/>
      <c r="AQ227" s="9"/>
      <c r="AR227" s="1"/>
      <c r="AS227" s="7"/>
      <c r="AT227" s="4"/>
      <c r="AU227" s="3"/>
      <c r="AV227" s="3"/>
      <c r="AW227" s="2"/>
      <c r="AX227" s="4"/>
      <c r="AY227" s="7"/>
      <c r="AZ227" s="4"/>
      <c r="BA227" s="2"/>
      <c r="BB227" s="2"/>
      <c r="BC227" s="4"/>
      <c r="BD227" s="4"/>
      <c r="BE227" s="4"/>
      <c r="BF227" s="4"/>
      <c r="BG227" s="4"/>
      <c r="BH227" s="4"/>
      <c r="BI227" s="4"/>
      <c r="BJ227" s="4"/>
      <c r="BK227" s="4"/>
      <c r="BL227" s="4"/>
      <c r="BM227" s="2"/>
      <c r="BN227" s="4"/>
      <c r="BO227" s="4"/>
    </row>
    <row r="228" spans="1:67" ht="12.75">
      <c r="A228" s="4"/>
      <c r="B228" s="4"/>
      <c r="C228" s="4"/>
      <c r="D228" s="4"/>
      <c r="E228" s="4"/>
      <c r="F228" s="4"/>
      <c r="G228" s="4"/>
      <c r="H228" s="4"/>
      <c r="I228" s="4"/>
      <c r="J228" s="7"/>
      <c r="K228" s="4"/>
      <c r="L228" s="4"/>
      <c r="M228" s="4"/>
      <c r="N228" s="4"/>
      <c r="O228" s="4"/>
      <c r="P228" s="4"/>
      <c r="Q228" s="4"/>
      <c r="R228" s="4"/>
      <c r="S228" s="8"/>
      <c r="T228" s="4"/>
      <c r="U228" s="4"/>
      <c r="V228" s="4"/>
      <c r="W228" s="4"/>
      <c r="X228" s="4"/>
      <c r="Y228" s="4"/>
      <c r="Z228" s="4"/>
      <c r="AA228" s="4"/>
      <c r="AB228" s="9"/>
      <c r="AC228" s="9"/>
      <c r="AD228" s="9"/>
      <c r="AE228" s="9"/>
      <c r="AF228" s="9"/>
      <c r="AG228" s="9"/>
      <c r="AH228" s="9"/>
      <c r="AI228" s="9"/>
      <c r="AJ228" s="9"/>
      <c r="AK228" s="9"/>
      <c r="AL228" s="9"/>
      <c r="AM228" s="9"/>
      <c r="AN228" s="10"/>
      <c r="AO228" s="10"/>
      <c r="AP228" s="10"/>
      <c r="AQ228" s="9"/>
      <c r="AR228" s="1"/>
      <c r="AS228" s="7"/>
      <c r="AT228" s="4"/>
      <c r="AU228" s="3"/>
      <c r="AV228" s="3"/>
      <c r="AW228" s="2"/>
      <c r="AX228" s="4"/>
      <c r="AY228" s="7"/>
      <c r="AZ228" s="4"/>
      <c r="BA228" s="2"/>
      <c r="BB228" s="2"/>
      <c r="BC228" s="4"/>
      <c r="BD228" s="4"/>
      <c r="BE228" s="4"/>
      <c r="BF228" s="4"/>
      <c r="BG228" s="4"/>
      <c r="BH228" s="4"/>
      <c r="BI228" s="4"/>
      <c r="BJ228" s="4"/>
      <c r="BK228" s="4"/>
      <c r="BL228" s="4"/>
      <c r="BM228" s="2"/>
      <c r="BN228" s="4"/>
      <c r="BO228" s="4"/>
    </row>
    <row r="229" spans="1:67" ht="12.75">
      <c r="A229" s="4"/>
      <c r="B229" s="4"/>
      <c r="C229" s="4"/>
      <c r="D229" s="4"/>
      <c r="E229" s="4"/>
      <c r="F229" s="4"/>
      <c r="G229" s="4"/>
      <c r="H229" s="4"/>
      <c r="I229" s="4"/>
      <c r="J229" s="7"/>
      <c r="K229" s="4"/>
      <c r="L229" s="4"/>
      <c r="M229" s="4"/>
      <c r="N229" s="4"/>
      <c r="O229" s="4"/>
      <c r="P229" s="4"/>
      <c r="Q229" s="4"/>
      <c r="R229" s="4"/>
      <c r="S229" s="8"/>
      <c r="T229" s="4"/>
      <c r="U229" s="4"/>
      <c r="V229" s="4"/>
      <c r="W229" s="4"/>
      <c r="X229" s="4"/>
      <c r="Y229" s="4"/>
      <c r="Z229" s="4"/>
      <c r="AA229" s="4"/>
      <c r="AB229" s="9"/>
      <c r="AC229" s="9"/>
      <c r="AD229" s="9"/>
      <c r="AE229" s="9"/>
      <c r="AF229" s="9"/>
      <c r="AG229" s="9"/>
      <c r="AH229" s="9"/>
      <c r="AI229" s="9"/>
      <c r="AJ229" s="9"/>
      <c r="AK229" s="9"/>
      <c r="AL229" s="9"/>
      <c r="AM229" s="9"/>
      <c r="AN229" s="10"/>
      <c r="AO229" s="10"/>
      <c r="AP229" s="10"/>
      <c r="AQ229" s="9"/>
      <c r="AR229" s="1"/>
      <c r="AS229" s="7"/>
      <c r="AT229" s="4"/>
      <c r="AU229" s="3"/>
      <c r="AV229" s="3"/>
      <c r="AW229" s="2"/>
      <c r="AX229" s="4"/>
      <c r="AY229" s="7"/>
      <c r="AZ229" s="4"/>
      <c r="BA229" s="2"/>
      <c r="BB229" s="2"/>
      <c r="BC229" s="4"/>
      <c r="BD229" s="4"/>
      <c r="BE229" s="4"/>
      <c r="BF229" s="4"/>
      <c r="BG229" s="4"/>
      <c r="BH229" s="4"/>
      <c r="BI229" s="4"/>
      <c r="BJ229" s="4"/>
      <c r="BK229" s="4"/>
      <c r="BL229" s="4"/>
      <c r="BM229" s="2"/>
      <c r="BN229" s="4"/>
      <c r="BO229" s="4"/>
    </row>
    <row r="230" spans="1:67" ht="12.75">
      <c r="A230" s="4"/>
      <c r="B230" s="4"/>
      <c r="C230" s="4"/>
      <c r="D230" s="4"/>
      <c r="E230" s="4"/>
      <c r="F230" s="4"/>
      <c r="G230" s="4"/>
      <c r="H230" s="4"/>
      <c r="I230" s="4"/>
      <c r="J230" s="7"/>
      <c r="K230" s="4"/>
      <c r="L230" s="4"/>
      <c r="M230" s="4"/>
      <c r="N230" s="4"/>
      <c r="O230" s="4"/>
      <c r="P230" s="4"/>
      <c r="Q230" s="4"/>
      <c r="R230" s="4"/>
      <c r="S230" s="8"/>
      <c r="T230" s="4"/>
      <c r="U230" s="4"/>
      <c r="V230" s="4"/>
      <c r="W230" s="4"/>
      <c r="X230" s="4"/>
      <c r="Y230" s="4"/>
      <c r="Z230" s="4"/>
      <c r="AA230" s="4"/>
      <c r="AB230" s="9"/>
      <c r="AC230" s="9"/>
      <c r="AD230" s="9"/>
      <c r="AE230" s="9"/>
      <c r="AF230" s="9"/>
      <c r="AG230" s="9"/>
      <c r="AH230" s="9"/>
      <c r="AI230" s="9"/>
      <c r="AJ230" s="9"/>
      <c r="AK230" s="9"/>
      <c r="AL230" s="9"/>
      <c r="AM230" s="9"/>
      <c r="AN230" s="10"/>
      <c r="AO230" s="10"/>
      <c r="AP230" s="10"/>
      <c r="AQ230" s="9"/>
      <c r="AR230" s="1"/>
      <c r="AS230" s="7"/>
      <c r="AT230" s="4"/>
      <c r="AU230" s="3"/>
      <c r="AV230" s="3"/>
      <c r="AW230" s="2"/>
      <c r="AX230" s="4"/>
      <c r="AY230" s="7"/>
      <c r="AZ230" s="4"/>
      <c r="BA230" s="2"/>
      <c r="BB230" s="2"/>
      <c r="BC230" s="4"/>
      <c r="BD230" s="4"/>
      <c r="BE230" s="4"/>
      <c r="BF230" s="4"/>
      <c r="BG230" s="4"/>
      <c r="BH230" s="4"/>
      <c r="BI230" s="4"/>
      <c r="BJ230" s="4"/>
      <c r="BK230" s="4"/>
      <c r="BL230" s="4"/>
      <c r="BM230" s="2"/>
      <c r="BN230" s="4"/>
      <c r="BO230" s="4"/>
    </row>
    <row r="231" spans="1:67" ht="12.75">
      <c r="A231" s="4"/>
      <c r="B231" s="4"/>
      <c r="C231" s="4"/>
      <c r="D231" s="4"/>
      <c r="E231" s="4"/>
      <c r="F231" s="4"/>
      <c r="G231" s="4"/>
      <c r="H231" s="4"/>
      <c r="I231" s="4"/>
      <c r="J231" s="7"/>
      <c r="K231" s="4"/>
      <c r="L231" s="4"/>
      <c r="M231" s="4"/>
      <c r="N231" s="4"/>
      <c r="O231" s="4"/>
      <c r="P231" s="4"/>
      <c r="Q231" s="4"/>
      <c r="R231" s="4"/>
      <c r="S231" s="8"/>
      <c r="T231" s="4"/>
      <c r="U231" s="4"/>
      <c r="V231" s="4"/>
      <c r="W231" s="4"/>
      <c r="X231" s="4"/>
      <c r="Y231" s="4"/>
      <c r="Z231" s="4"/>
      <c r="AA231" s="4"/>
      <c r="AB231" s="9"/>
      <c r="AC231" s="9"/>
      <c r="AD231" s="9"/>
      <c r="AE231" s="9"/>
      <c r="AF231" s="9"/>
      <c r="AG231" s="9"/>
      <c r="AH231" s="9"/>
      <c r="AI231" s="9"/>
      <c r="AJ231" s="9"/>
      <c r="AK231" s="9"/>
      <c r="AL231" s="9"/>
      <c r="AM231" s="9"/>
      <c r="AN231" s="10"/>
      <c r="AO231" s="10"/>
      <c r="AP231" s="10"/>
      <c r="AQ231" s="9"/>
      <c r="AR231" s="1"/>
      <c r="AS231" s="7"/>
      <c r="AT231" s="4"/>
      <c r="AU231" s="3"/>
      <c r="AV231" s="3"/>
      <c r="AW231" s="2"/>
      <c r="AX231" s="4"/>
      <c r="AY231" s="7"/>
      <c r="AZ231" s="4"/>
      <c r="BA231" s="2"/>
      <c r="BB231" s="2"/>
      <c r="BC231" s="4"/>
      <c r="BD231" s="4"/>
      <c r="BE231" s="4"/>
      <c r="BF231" s="4"/>
      <c r="BG231" s="4"/>
      <c r="BH231" s="4"/>
      <c r="BI231" s="4"/>
      <c r="BJ231" s="4"/>
      <c r="BK231" s="4"/>
      <c r="BL231" s="4"/>
      <c r="BM231" s="2"/>
      <c r="BN231" s="4"/>
      <c r="BO231" s="4"/>
    </row>
    <row r="232" spans="1:67" ht="12.75">
      <c r="A232" s="4"/>
      <c r="B232" s="4"/>
      <c r="C232" s="4"/>
      <c r="D232" s="4"/>
      <c r="E232" s="4"/>
      <c r="F232" s="4"/>
      <c r="G232" s="4"/>
      <c r="H232" s="4"/>
      <c r="I232" s="4"/>
      <c r="J232" s="7"/>
      <c r="K232" s="4"/>
      <c r="L232" s="4"/>
      <c r="M232" s="4"/>
      <c r="N232" s="4"/>
      <c r="O232" s="4"/>
      <c r="P232" s="4"/>
      <c r="Q232" s="4"/>
      <c r="R232" s="4"/>
      <c r="S232" s="8"/>
      <c r="T232" s="4"/>
      <c r="U232" s="4"/>
      <c r="V232" s="4"/>
      <c r="W232" s="4"/>
      <c r="X232" s="4"/>
      <c r="Y232" s="4"/>
      <c r="Z232" s="4"/>
      <c r="AA232" s="4"/>
      <c r="AB232" s="9"/>
      <c r="AC232" s="9"/>
      <c r="AD232" s="9"/>
      <c r="AE232" s="9"/>
      <c r="AF232" s="9"/>
      <c r="AG232" s="9"/>
      <c r="AH232" s="9"/>
      <c r="AI232" s="9"/>
      <c r="AJ232" s="9"/>
      <c r="AK232" s="9"/>
      <c r="AL232" s="9"/>
      <c r="AM232" s="9"/>
      <c r="AN232" s="10"/>
      <c r="AO232" s="10"/>
      <c r="AP232" s="10"/>
      <c r="AQ232" s="9"/>
      <c r="AR232" s="1"/>
      <c r="AS232" s="7"/>
      <c r="AT232" s="4"/>
      <c r="AU232" s="3"/>
      <c r="AV232" s="3"/>
      <c r="AW232" s="2"/>
      <c r="AX232" s="4"/>
      <c r="AY232" s="7"/>
      <c r="AZ232" s="4"/>
      <c r="BA232" s="2"/>
      <c r="BB232" s="2"/>
      <c r="BC232" s="4"/>
      <c r="BD232" s="4"/>
      <c r="BE232" s="4"/>
      <c r="BF232" s="4"/>
      <c r="BG232" s="4"/>
      <c r="BH232" s="4"/>
      <c r="BI232" s="4"/>
      <c r="BJ232" s="4"/>
      <c r="BK232" s="4"/>
      <c r="BL232" s="4"/>
      <c r="BM232" s="2"/>
      <c r="BN232" s="4"/>
      <c r="BO232" s="4"/>
    </row>
    <row r="233" spans="1:67" ht="12.75">
      <c r="A233" s="4"/>
      <c r="B233" s="4"/>
      <c r="C233" s="4"/>
      <c r="D233" s="4"/>
      <c r="E233" s="4"/>
      <c r="F233" s="4"/>
      <c r="G233" s="4"/>
      <c r="H233" s="4"/>
      <c r="I233" s="4"/>
      <c r="J233" s="7"/>
      <c r="K233" s="4"/>
      <c r="L233" s="4"/>
      <c r="M233" s="4"/>
      <c r="N233" s="4"/>
      <c r="O233" s="4"/>
      <c r="P233" s="4"/>
      <c r="Q233" s="4"/>
      <c r="R233" s="4"/>
      <c r="S233" s="8"/>
      <c r="T233" s="4"/>
      <c r="U233" s="4"/>
      <c r="V233" s="4"/>
      <c r="W233" s="4"/>
      <c r="X233" s="4"/>
      <c r="Y233" s="4"/>
      <c r="Z233" s="4"/>
      <c r="AA233" s="4"/>
      <c r="AB233" s="9"/>
      <c r="AC233" s="9"/>
      <c r="AD233" s="9"/>
      <c r="AE233" s="9"/>
      <c r="AF233" s="9"/>
      <c r="AG233" s="9"/>
      <c r="AH233" s="9"/>
      <c r="AI233" s="9"/>
      <c r="AJ233" s="9"/>
      <c r="AK233" s="9"/>
      <c r="AL233" s="9"/>
      <c r="AM233" s="9"/>
      <c r="AN233" s="10"/>
      <c r="AO233" s="10"/>
      <c r="AP233" s="10"/>
      <c r="AQ233" s="9"/>
      <c r="AR233" s="1"/>
      <c r="AS233" s="7"/>
      <c r="AT233" s="4"/>
      <c r="AU233" s="3"/>
      <c r="AV233" s="3"/>
      <c r="AW233" s="2"/>
      <c r="AX233" s="4"/>
      <c r="AY233" s="7"/>
      <c r="AZ233" s="4"/>
      <c r="BA233" s="2"/>
      <c r="BB233" s="2"/>
      <c r="BC233" s="4"/>
      <c r="BD233" s="4"/>
      <c r="BE233" s="4"/>
      <c r="BF233" s="4"/>
      <c r="BG233" s="4"/>
      <c r="BH233" s="4"/>
      <c r="BI233" s="4"/>
      <c r="BJ233" s="4"/>
      <c r="BK233" s="4"/>
      <c r="BL233" s="4"/>
      <c r="BM233" s="2"/>
      <c r="BN233" s="4"/>
      <c r="BO233" s="4"/>
    </row>
    <row r="234" spans="1:67" ht="12.75">
      <c r="A234" s="4"/>
      <c r="B234" s="4"/>
      <c r="C234" s="4"/>
      <c r="D234" s="4"/>
      <c r="E234" s="4"/>
      <c r="F234" s="4"/>
      <c r="G234" s="4"/>
      <c r="H234" s="4"/>
      <c r="I234" s="4"/>
      <c r="J234" s="7"/>
      <c r="K234" s="4"/>
      <c r="L234" s="4"/>
      <c r="M234" s="4"/>
      <c r="N234" s="4"/>
      <c r="O234" s="4"/>
      <c r="P234" s="4"/>
      <c r="Q234" s="4"/>
      <c r="R234" s="4"/>
      <c r="S234" s="8"/>
      <c r="T234" s="4"/>
      <c r="U234" s="4"/>
      <c r="V234" s="4"/>
      <c r="W234" s="4"/>
      <c r="X234" s="4"/>
      <c r="Y234" s="4"/>
      <c r="Z234" s="4"/>
      <c r="AA234" s="4"/>
      <c r="AB234" s="9"/>
      <c r="AC234" s="9"/>
      <c r="AD234" s="9"/>
      <c r="AE234" s="9"/>
      <c r="AF234" s="9"/>
      <c r="AG234" s="9"/>
      <c r="AH234" s="9"/>
      <c r="AI234" s="9"/>
      <c r="AJ234" s="9"/>
      <c r="AK234" s="9"/>
      <c r="AL234" s="9"/>
      <c r="AM234" s="9"/>
      <c r="AN234" s="10"/>
      <c r="AO234" s="10"/>
      <c r="AP234" s="10"/>
      <c r="AQ234" s="9"/>
      <c r="AR234" s="1"/>
      <c r="AS234" s="7"/>
      <c r="AT234" s="4"/>
      <c r="AU234" s="3"/>
      <c r="AV234" s="3"/>
      <c r="AW234" s="2"/>
      <c r="AX234" s="4"/>
      <c r="AY234" s="7"/>
      <c r="AZ234" s="4"/>
      <c r="BA234" s="2"/>
      <c r="BB234" s="2"/>
      <c r="BC234" s="4"/>
      <c r="BD234" s="4"/>
      <c r="BE234" s="4"/>
      <c r="BF234" s="4"/>
      <c r="BG234" s="4"/>
      <c r="BH234" s="4"/>
      <c r="BI234" s="4"/>
      <c r="BJ234" s="4"/>
      <c r="BK234" s="4"/>
      <c r="BL234" s="4"/>
      <c r="BM234" s="2"/>
      <c r="BN234" s="4"/>
      <c r="BO234" s="4"/>
    </row>
    <row r="235" spans="1:67" ht="12.75">
      <c r="A235" s="4"/>
      <c r="B235" s="4"/>
      <c r="C235" s="4"/>
      <c r="D235" s="4"/>
      <c r="E235" s="4"/>
      <c r="F235" s="4"/>
      <c r="G235" s="4"/>
      <c r="H235" s="4"/>
      <c r="I235" s="4"/>
      <c r="J235" s="7"/>
      <c r="K235" s="4"/>
      <c r="L235" s="4"/>
      <c r="M235" s="4"/>
      <c r="N235" s="4"/>
      <c r="O235" s="4"/>
      <c r="P235" s="4"/>
      <c r="Q235" s="4"/>
      <c r="R235" s="4"/>
      <c r="S235" s="8"/>
      <c r="T235" s="4"/>
      <c r="U235" s="4"/>
      <c r="V235" s="4"/>
      <c r="W235" s="4"/>
      <c r="X235" s="4"/>
      <c r="Y235" s="4"/>
      <c r="Z235" s="4"/>
      <c r="AA235" s="4"/>
      <c r="AB235" s="9"/>
      <c r="AC235" s="9"/>
      <c r="AD235" s="9"/>
      <c r="AE235" s="9"/>
      <c r="AF235" s="9"/>
      <c r="AG235" s="9"/>
      <c r="AH235" s="9"/>
      <c r="AI235" s="9"/>
      <c r="AJ235" s="9"/>
      <c r="AK235" s="9"/>
      <c r="AL235" s="9"/>
      <c r="AM235" s="9"/>
      <c r="AN235" s="10"/>
      <c r="AO235" s="10"/>
      <c r="AP235" s="10"/>
      <c r="AQ235" s="9"/>
      <c r="AR235" s="1"/>
      <c r="AS235" s="7"/>
      <c r="AT235" s="4"/>
      <c r="AU235" s="3"/>
      <c r="AV235" s="3"/>
      <c r="AW235" s="2"/>
      <c r="AX235" s="4"/>
      <c r="AY235" s="7"/>
      <c r="AZ235" s="4"/>
      <c r="BA235" s="2"/>
      <c r="BB235" s="2"/>
      <c r="BC235" s="4"/>
      <c r="BD235" s="4"/>
      <c r="BE235" s="4"/>
      <c r="BF235" s="4"/>
      <c r="BG235" s="4"/>
      <c r="BH235" s="4"/>
      <c r="BI235" s="4"/>
      <c r="BJ235" s="4"/>
      <c r="BK235" s="4"/>
      <c r="BL235" s="4"/>
      <c r="BM235" s="2"/>
      <c r="BN235" s="4"/>
      <c r="BO235" s="4"/>
    </row>
    <row r="236" spans="1:67" ht="12.75">
      <c r="A236" s="4"/>
      <c r="B236" s="4"/>
      <c r="C236" s="4"/>
      <c r="D236" s="4"/>
      <c r="E236" s="4"/>
      <c r="F236" s="4"/>
      <c r="G236" s="4"/>
      <c r="H236" s="4"/>
      <c r="I236" s="4"/>
      <c r="J236" s="7"/>
      <c r="K236" s="4"/>
      <c r="L236" s="4"/>
      <c r="M236" s="4"/>
      <c r="N236" s="4"/>
      <c r="O236" s="4"/>
      <c r="P236" s="4"/>
      <c r="Q236" s="4"/>
      <c r="R236" s="4"/>
      <c r="S236" s="8"/>
      <c r="T236" s="4"/>
      <c r="U236" s="4"/>
      <c r="V236" s="4"/>
      <c r="W236" s="4"/>
      <c r="X236" s="4"/>
      <c r="Y236" s="4"/>
      <c r="Z236" s="4"/>
      <c r="AA236" s="4"/>
      <c r="AB236" s="9"/>
      <c r="AC236" s="9"/>
      <c r="AD236" s="9"/>
      <c r="AE236" s="9"/>
      <c r="AF236" s="9"/>
      <c r="AG236" s="9"/>
      <c r="AH236" s="9"/>
      <c r="AI236" s="9"/>
      <c r="AJ236" s="9"/>
      <c r="AK236" s="9"/>
      <c r="AL236" s="9"/>
      <c r="AM236" s="9"/>
      <c r="AN236" s="10"/>
      <c r="AO236" s="10"/>
      <c r="AP236" s="10"/>
      <c r="AQ236" s="9"/>
      <c r="AR236" s="1"/>
      <c r="AS236" s="7"/>
      <c r="AT236" s="4"/>
      <c r="AU236" s="3"/>
      <c r="AV236" s="3"/>
      <c r="AW236" s="2"/>
      <c r="AX236" s="4"/>
      <c r="AY236" s="7"/>
      <c r="AZ236" s="4"/>
      <c r="BA236" s="2"/>
      <c r="BB236" s="2"/>
      <c r="BC236" s="4"/>
      <c r="BD236" s="4"/>
      <c r="BE236" s="4"/>
      <c r="BF236" s="4"/>
      <c r="BG236" s="4"/>
      <c r="BH236" s="4"/>
      <c r="BI236" s="4"/>
      <c r="BJ236" s="4"/>
      <c r="BK236" s="4"/>
      <c r="BL236" s="4"/>
      <c r="BM236" s="2"/>
      <c r="BN236" s="4"/>
      <c r="BO236" s="4"/>
    </row>
    <row r="237" spans="1:67" ht="12.75">
      <c r="A237" s="4"/>
      <c r="B237" s="4"/>
      <c r="C237" s="4"/>
      <c r="D237" s="4"/>
      <c r="E237" s="4"/>
      <c r="F237" s="4"/>
      <c r="G237" s="4"/>
      <c r="H237" s="4"/>
      <c r="I237" s="4"/>
      <c r="J237" s="7"/>
      <c r="K237" s="4"/>
      <c r="L237" s="4"/>
      <c r="M237" s="4"/>
      <c r="N237" s="4"/>
      <c r="O237" s="4"/>
      <c r="P237" s="4"/>
      <c r="Q237" s="4"/>
      <c r="R237" s="4"/>
      <c r="S237" s="8"/>
      <c r="T237" s="4"/>
      <c r="U237" s="4"/>
      <c r="V237" s="4"/>
      <c r="W237" s="4"/>
      <c r="X237" s="4"/>
      <c r="Y237" s="4"/>
      <c r="Z237" s="4"/>
      <c r="AA237" s="4"/>
      <c r="AB237" s="9"/>
      <c r="AC237" s="9"/>
      <c r="AD237" s="9"/>
      <c r="AE237" s="9"/>
      <c r="AF237" s="9"/>
      <c r="AG237" s="9"/>
      <c r="AH237" s="9"/>
      <c r="AI237" s="9"/>
      <c r="AJ237" s="9"/>
      <c r="AK237" s="9"/>
      <c r="AL237" s="9"/>
      <c r="AM237" s="9"/>
      <c r="AN237" s="10"/>
      <c r="AO237" s="10"/>
      <c r="AP237" s="10"/>
      <c r="AQ237" s="9"/>
      <c r="AR237" s="1"/>
      <c r="AS237" s="7"/>
      <c r="AT237" s="4"/>
      <c r="AU237" s="3"/>
      <c r="AV237" s="3"/>
      <c r="AW237" s="2"/>
      <c r="AX237" s="4"/>
      <c r="AY237" s="7"/>
      <c r="AZ237" s="4"/>
      <c r="BA237" s="2"/>
      <c r="BB237" s="2"/>
      <c r="BC237" s="4"/>
      <c r="BD237" s="4"/>
      <c r="BE237" s="4"/>
      <c r="BF237" s="4"/>
      <c r="BG237" s="4"/>
      <c r="BH237" s="4"/>
      <c r="BI237" s="4"/>
      <c r="BJ237" s="4"/>
      <c r="BK237" s="4"/>
      <c r="BL237" s="4"/>
      <c r="BM237" s="2"/>
      <c r="BN237" s="4"/>
      <c r="BO237" s="4"/>
    </row>
    <row r="238" spans="1:67" ht="12.75">
      <c r="A238" s="4"/>
      <c r="B238" s="4"/>
      <c r="C238" s="4"/>
      <c r="D238" s="4"/>
      <c r="E238" s="4"/>
      <c r="F238" s="4"/>
      <c r="G238" s="4"/>
      <c r="H238" s="4"/>
      <c r="I238" s="4"/>
      <c r="J238" s="7"/>
      <c r="K238" s="4"/>
      <c r="L238" s="4"/>
      <c r="M238" s="4"/>
      <c r="N238" s="4"/>
      <c r="O238" s="4"/>
      <c r="P238" s="4"/>
      <c r="Q238" s="4"/>
      <c r="R238" s="4"/>
      <c r="S238" s="8"/>
      <c r="T238" s="4"/>
      <c r="U238" s="4"/>
      <c r="V238" s="4"/>
      <c r="W238" s="4"/>
      <c r="X238" s="4"/>
      <c r="Y238" s="4"/>
      <c r="Z238" s="4"/>
      <c r="AA238" s="4"/>
      <c r="AB238" s="9"/>
      <c r="AC238" s="9"/>
      <c r="AD238" s="9"/>
      <c r="AE238" s="9"/>
      <c r="AF238" s="9"/>
      <c r="AG238" s="9"/>
      <c r="AH238" s="9"/>
      <c r="AI238" s="9"/>
      <c r="AJ238" s="9"/>
      <c r="AK238" s="9"/>
      <c r="AL238" s="9"/>
      <c r="AM238" s="9"/>
      <c r="AN238" s="10"/>
      <c r="AO238" s="10"/>
      <c r="AP238" s="10"/>
      <c r="AQ238" s="9"/>
      <c r="AR238" s="1"/>
      <c r="AS238" s="7"/>
      <c r="AT238" s="4"/>
      <c r="AU238" s="3"/>
      <c r="AV238" s="3"/>
      <c r="AW238" s="2"/>
      <c r="AX238" s="4"/>
      <c r="AY238" s="7"/>
      <c r="AZ238" s="4"/>
      <c r="BA238" s="2"/>
      <c r="BB238" s="2"/>
      <c r="BC238" s="4"/>
      <c r="BD238" s="4"/>
      <c r="BE238" s="4"/>
      <c r="BF238" s="4"/>
      <c r="BG238" s="4"/>
      <c r="BH238" s="4"/>
      <c r="BI238" s="4"/>
      <c r="BJ238" s="4"/>
      <c r="BK238" s="4"/>
      <c r="BL238" s="4"/>
      <c r="BM238" s="2"/>
      <c r="BN238" s="4"/>
      <c r="BO238" s="4"/>
    </row>
    <row r="239" spans="1:67" ht="12.75">
      <c r="A239" s="4"/>
      <c r="B239" s="4"/>
      <c r="C239" s="4"/>
      <c r="D239" s="4"/>
      <c r="E239" s="4"/>
      <c r="F239" s="4"/>
      <c r="G239" s="4"/>
      <c r="H239" s="4"/>
      <c r="I239" s="4"/>
      <c r="J239" s="7"/>
      <c r="K239" s="4"/>
      <c r="L239" s="4"/>
      <c r="M239" s="4"/>
      <c r="N239" s="4"/>
      <c r="O239" s="4"/>
      <c r="P239" s="4"/>
      <c r="Q239" s="4"/>
      <c r="R239" s="4"/>
      <c r="S239" s="8"/>
      <c r="T239" s="4"/>
      <c r="U239" s="4"/>
      <c r="V239" s="4"/>
      <c r="W239" s="4"/>
      <c r="X239" s="4"/>
      <c r="Y239" s="4"/>
      <c r="Z239" s="4"/>
      <c r="AA239" s="4"/>
      <c r="AB239" s="9"/>
      <c r="AC239" s="9"/>
      <c r="AD239" s="9"/>
      <c r="AE239" s="9"/>
      <c r="AF239" s="9"/>
      <c r="AG239" s="9"/>
      <c r="AH239" s="9"/>
      <c r="AI239" s="9"/>
      <c r="AJ239" s="9"/>
      <c r="AK239" s="9"/>
      <c r="AL239" s="9"/>
      <c r="AM239" s="9"/>
      <c r="AN239" s="10"/>
      <c r="AO239" s="10"/>
      <c r="AP239" s="10"/>
      <c r="AQ239" s="9"/>
      <c r="AR239" s="1"/>
      <c r="AS239" s="7"/>
      <c r="AT239" s="4"/>
      <c r="AU239" s="3"/>
      <c r="AV239" s="3"/>
      <c r="AW239" s="2"/>
      <c r="AX239" s="4"/>
      <c r="AY239" s="7"/>
      <c r="AZ239" s="4"/>
      <c r="BA239" s="2"/>
      <c r="BB239" s="2"/>
      <c r="BC239" s="4"/>
      <c r="BD239" s="4"/>
      <c r="BE239" s="4"/>
      <c r="BF239" s="4"/>
      <c r="BG239" s="4"/>
      <c r="BH239" s="4"/>
      <c r="BI239" s="4"/>
      <c r="BJ239" s="4"/>
      <c r="BK239" s="4"/>
      <c r="BL239" s="4"/>
      <c r="BM239" s="2"/>
      <c r="BN239" s="4"/>
      <c r="BO239" s="4"/>
    </row>
    <row r="240" spans="1:67" ht="12.75">
      <c r="A240" s="4"/>
      <c r="B240" s="4"/>
      <c r="C240" s="4"/>
      <c r="D240" s="4"/>
      <c r="E240" s="4"/>
      <c r="F240" s="4"/>
      <c r="G240" s="4"/>
      <c r="H240" s="4"/>
      <c r="I240" s="4"/>
      <c r="J240" s="7"/>
      <c r="K240" s="4"/>
      <c r="L240" s="4"/>
      <c r="M240" s="4"/>
      <c r="N240" s="4"/>
      <c r="O240" s="4"/>
      <c r="P240" s="4"/>
      <c r="Q240" s="4"/>
      <c r="R240" s="4"/>
      <c r="S240" s="8"/>
      <c r="T240" s="4"/>
      <c r="U240" s="4"/>
      <c r="V240" s="4"/>
      <c r="W240" s="4"/>
      <c r="X240" s="4"/>
      <c r="Y240" s="4"/>
      <c r="Z240" s="4"/>
      <c r="AA240" s="4"/>
      <c r="AB240" s="9"/>
      <c r="AC240" s="9"/>
      <c r="AD240" s="9"/>
      <c r="AE240" s="9"/>
      <c r="AF240" s="9"/>
      <c r="AG240" s="9"/>
      <c r="AH240" s="9"/>
      <c r="AI240" s="9"/>
      <c r="AJ240" s="9"/>
      <c r="AK240" s="9"/>
      <c r="AL240" s="9"/>
      <c r="AM240" s="9"/>
      <c r="AN240" s="10"/>
      <c r="AO240" s="10"/>
      <c r="AP240" s="10"/>
      <c r="AQ240" s="9"/>
      <c r="AR240" s="1"/>
      <c r="AS240" s="7"/>
      <c r="AT240" s="4"/>
      <c r="AU240" s="3"/>
      <c r="AV240" s="3"/>
      <c r="AW240" s="2"/>
      <c r="AX240" s="4"/>
      <c r="AY240" s="7"/>
      <c r="AZ240" s="4"/>
      <c r="BA240" s="2"/>
      <c r="BB240" s="2"/>
      <c r="BC240" s="4"/>
      <c r="BD240" s="4"/>
      <c r="BE240" s="4"/>
      <c r="BF240" s="4"/>
      <c r="BG240" s="4"/>
      <c r="BH240" s="4"/>
      <c r="BI240" s="4"/>
      <c r="BJ240" s="4"/>
      <c r="BK240" s="4"/>
      <c r="BL240" s="4"/>
      <c r="BM240" s="2"/>
      <c r="BN240" s="4"/>
      <c r="BO240" s="4"/>
    </row>
    <row r="241" spans="1:67" ht="12.75">
      <c r="A241" s="4"/>
      <c r="B241" s="4"/>
      <c r="C241" s="4"/>
      <c r="D241" s="4"/>
      <c r="E241" s="4"/>
      <c r="F241" s="4"/>
      <c r="G241" s="4"/>
      <c r="H241" s="4"/>
      <c r="I241" s="4"/>
      <c r="J241" s="7"/>
      <c r="K241" s="4"/>
      <c r="L241" s="4"/>
      <c r="M241" s="4"/>
      <c r="N241" s="4"/>
      <c r="O241" s="4"/>
      <c r="P241" s="4"/>
      <c r="Q241" s="4"/>
      <c r="R241" s="4"/>
      <c r="S241" s="8"/>
      <c r="T241" s="4"/>
      <c r="U241" s="4"/>
      <c r="V241" s="4"/>
      <c r="W241" s="4"/>
      <c r="X241" s="4"/>
      <c r="Y241" s="4"/>
      <c r="Z241" s="4"/>
      <c r="AA241" s="4"/>
      <c r="AB241" s="9"/>
      <c r="AC241" s="9"/>
      <c r="AD241" s="9"/>
      <c r="AE241" s="9"/>
      <c r="AF241" s="9"/>
      <c r="AG241" s="9"/>
      <c r="AH241" s="9"/>
      <c r="AI241" s="9"/>
      <c r="AJ241" s="9"/>
      <c r="AK241" s="9"/>
      <c r="AL241" s="9"/>
      <c r="AM241" s="9"/>
      <c r="AN241" s="10"/>
      <c r="AO241" s="10"/>
      <c r="AP241" s="10"/>
      <c r="AQ241" s="9"/>
      <c r="AR241" s="1"/>
      <c r="AS241" s="7"/>
      <c r="AT241" s="4"/>
      <c r="AU241" s="3"/>
      <c r="AV241" s="3"/>
      <c r="AW241" s="2"/>
      <c r="AX241" s="4"/>
      <c r="AY241" s="7"/>
      <c r="AZ241" s="4"/>
      <c r="BA241" s="2"/>
      <c r="BB241" s="2"/>
      <c r="BC241" s="4"/>
      <c r="BD241" s="4"/>
      <c r="BE241" s="4"/>
      <c r="BF241" s="4"/>
      <c r="BG241" s="4"/>
      <c r="BH241" s="4"/>
      <c r="BI241" s="4"/>
      <c r="BJ241" s="4"/>
      <c r="BK241" s="4"/>
      <c r="BL241" s="4"/>
      <c r="BM241" s="2"/>
      <c r="BN241" s="4"/>
      <c r="BO241" s="4"/>
    </row>
    <row r="242" spans="1:67" ht="12.75">
      <c r="A242" s="4"/>
      <c r="B242" s="4"/>
      <c r="C242" s="4"/>
      <c r="D242" s="4"/>
      <c r="E242" s="4"/>
      <c r="F242" s="4"/>
      <c r="G242" s="4"/>
      <c r="H242" s="4"/>
      <c r="I242" s="4"/>
      <c r="J242" s="7"/>
      <c r="K242" s="4"/>
      <c r="L242" s="4"/>
      <c r="M242" s="4"/>
      <c r="N242" s="4"/>
      <c r="O242" s="4"/>
      <c r="P242" s="4"/>
      <c r="Q242" s="4"/>
      <c r="R242" s="4"/>
      <c r="S242" s="8"/>
      <c r="T242" s="4"/>
      <c r="U242" s="4"/>
      <c r="V242" s="4"/>
      <c r="W242" s="4"/>
      <c r="X242" s="4"/>
      <c r="Y242" s="4"/>
      <c r="Z242" s="4"/>
      <c r="AA242" s="4"/>
      <c r="AB242" s="9"/>
      <c r="AC242" s="9"/>
      <c r="AD242" s="9"/>
      <c r="AE242" s="9"/>
      <c r="AF242" s="9"/>
      <c r="AG242" s="9"/>
      <c r="AH242" s="9"/>
      <c r="AI242" s="9"/>
      <c r="AJ242" s="9"/>
      <c r="AK242" s="9"/>
      <c r="AL242" s="9"/>
      <c r="AM242" s="9"/>
      <c r="AN242" s="10"/>
      <c r="AO242" s="10"/>
      <c r="AP242" s="10"/>
      <c r="AQ242" s="9"/>
      <c r="AR242" s="1"/>
      <c r="AS242" s="7"/>
      <c r="AT242" s="4"/>
      <c r="AU242" s="3"/>
      <c r="AV242" s="3"/>
      <c r="AW242" s="2"/>
      <c r="AX242" s="4"/>
      <c r="AY242" s="7"/>
      <c r="AZ242" s="4"/>
      <c r="BA242" s="2"/>
      <c r="BB242" s="2"/>
      <c r="BC242" s="4"/>
      <c r="BD242" s="4"/>
      <c r="BE242" s="4"/>
      <c r="BF242" s="4"/>
      <c r="BG242" s="4"/>
      <c r="BH242" s="4"/>
      <c r="BI242" s="4"/>
      <c r="BJ242" s="4"/>
      <c r="BK242" s="4"/>
      <c r="BL242" s="4"/>
      <c r="BM242" s="2"/>
      <c r="BN242" s="4"/>
      <c r="BO242" s="4"/>
    </row>
    <row r="243" spans="1:67" ht="12.75">
      <c r="A243" s="4"/>
      <c r="B243" s="4"/>
      <c r="C243" s="4"/>
      <c r="D243" s="4"/>
      <c r="E243" s="4"/>
      <c r="F243" s="4"/>
      <c r="G243" s="4"/>
      <c r="H243" s="4"/>
      <c r="I243" s="4"/>
      <c r="J243" s="7"/>
      <c r="K243" s="4"/>
      <c r="L243" s="4"/>
      <c r="M243" s="4"/>
      <c r="N243" s="4"/>
      <c r="O243" s="4"/>
      <c r="P243" s="4"/>
      <c r="Q243" s="4"/>
      <c r="R243" s="4"/>
      <c r="S243" s="8"/>
      <c r="T243" s="4"/>
      <c r="U243" s="4"/>
      <c r="V243" s="4"/>
      <c r="W243" s="4"/>
      <c r="X243" s="4"/>
      <c r="Y243" s="4"/>
      <c r="Z243" s="4"/>
      <c r="AA243" s="4"/>
      <c r="AB243" s="9"/>
      <c r="AC243" s="9"/>
      <c r="AD243" s="9"/>
      <c r="AE243" s="9"/>
      <c r="AF243" s="9"/>
      <c r="AG243" s="9"/>
      <c r="AH243" s="9"/>
      <c r="AI243" s="9"/>
      <c r="AJ243" s="9"/>
      <c r="AK243" s="9"/>
      <c r="AL243" s="9"/>
      <c r="AM243" s="9"/>
      <c r="AN243" s="10"/>
      <c r="AO243" s="10"/>
      <c r="AP243" s="10"/>
      <c r="AQ243" s="9"/>
      <c r="AR243" s="1"/>
      <c r="AS243" s="7"/>
      <c r="AT243" s="4"/>
      <c r="AU243" s="3"/>
      <c r="AV243" s="3"/>
      <c r="AW243" s="2"/>
      <c r="AX243" s="4"/>
      <c r="AY243" s="7"/>
      <c r="AZ243" s="4"/>
      <c r="BA243" s="2"/>
      <c r="BB243" s="2"/>
      <c r="BC243" s="4"/>
      <c r="BD243" s="4"/>
      <c r="BE243" s="4"/>
      <c r="BF243" s="4"/>
      <c r="BG243" s="4"/>
      <c r="BH243" s="4"/>
      <c r="BI243" s="4"/>
      <c r="BJ243" s="4"/>
      <c r="BK243" s="4"/>
      <c r="BL243" s="4"/>
      <c r="BM243" s="2"/>
      <c r="BN243" s="4"/>
      <c r="BO243" s="4"/>
    </row>
    <row r="244" spans="1:67" ht="12.75">
      <c r="A244" s="4"/>
      <c r="B244" s="4"/>
      <c r="C244" s="4"/>
      <c r="D244" s="4"/>
      <c r="E244" s="4"/>
      <c r="F244" s="4"/>
      <c r="G244" s="4"/>
      <c r="H244" s="4"/>
      <c r="I244" s="4"/>
      <c r="J244" s="7"/>
      <c r="K244" s="4"/>
      <c r="L244" s="4"/>
      <c r="M244" s="4"/>
      <c r="N244" s="4"/>
      <c r="O244" s="4"/>
      <c r="P244" s="4"/>
      <c r="Q244" s="4"/>
      <c r="R244" s="4"/>
      <c r="S244" s="8"/>
      <c r="T244" s="4"/>
      <c r="U244" s="4"/>
      <c r="V244" s="4"/>
      <c r="W244" s="4"/>
      <c r="X244" s="4"/>
      <c r="Y244" s="4"/>
      <c r="Z244" s="4"/>
      <c r="AA244" s="4"/>
      <c r="AB244" s="9"/>
      <c r="AC244" s="9"/>
      <c r="AD244" s="9"/>
      <c r="AE244" s="9"/>
      <c r="AF244" s="9"/>
      <c r="AG244" s="9"/>
      <c r="AH244" s="9"/>
      <c r="AI244" s="9"/>
      <c r="AJ244" s="9"/>
      <c r="AK244" s="9"/>
      <c r="AL244" s="9"/>
      <c r="AM244" s="9"/>
      <c r="AN244" s="10"/>
      <c r="AO244" s="10"/>
      <c r="AP244" s="10"/>
      <c r="AQ244" s="9"/>
      <c r="AR244" s="1"/>
      <c r="AS244" s="7"/>
      <c r="AT244" s="4"/>
      <c r="AU244" s="3"/>
      <c r="AV244" s="3"/>
      <c r="AW244" s="2"/>
      <c r="AX244" s="4"/>
      <c r="AY244" s="7"/>
      <c r="AZ244" s="4"/>
      <c r="BA244" s="2"/>
      <c r="BB244" s="2"/>
      <c r="BC244" s="4"/>
      <c r="BD244" s="4"/>
      <c r="BE244" s="4"/>
      <c r="BF244" s="4"/>
      <c r="BG244" s="4"/>
      <c r="BH244" s="4"/>
      <c r="BI244" s="4"/>
      <c r="BJ244" s="4"/>
      <c r="BK244" s="4"/>
      <c r="BL244" s="4"/>
      <c r="BM244" s="2"/>
      <c r="BN244" s="4"/>
      <c r="BO244" s="4"/>
    </row>
    <row r="245" spans="1:67" ht="12.75">
      <c r="A245" s="4"/>
      <c r="B245" s="4"/>
      <c r="C245" s="4"/>
      <c r="D245" s="4"/>
      <c r="E245" s="4"/>
      <c r="F245" s="4"/>
      <c r="G245" s="4"/>
      <c r="H245" s="4"/>
      <c r="I245" s="4"/>
      <c r="J245" s="7"/>
      <c r="K245" s="4"/>
      <c r="L245" s="4"/>
      <c r="M245" s="4"/>
      <c r="N245" s="4"/>
      <c r="O245" s="4"/>
      <c r="P245" s="4"/>
      <c r="Q245" s="4"/>
      <c r="R245" s="4"/>
      <c r="S245" s="8"/>
      <c r="T245" s="4"/>
      <c r="U245" s="4"/>
      <c r="V245" s="4"/>
      <c r="W245" s="4"/>
      <c r="X245" s="4"/>
      <c r="Y245" s="4"/>
      <c r="Z245" s="4"/>
      <c r="AA245" s="4"/>
      <c r="AB245" s="9"/>
      <c r="AC245" s="9"/>
      <c r="AD245" s="9"/>
      <c r="AE245" s="9"/>
      <c r="AF245" s="9"/>
      <c r="AG245" s="9"/>
      <c r="AH245" s="9"/>
      <c r="AI245" s="9"/>
      <c r="AJ245" s="9"/>
      <c r="AK245" s="9"/>
      <c r="AL245" s="9"/>
      <c r="AM245" s="9"/>
      <c r="AN245" s="10"/>
      <c r="AO245" s="10"/>
      <c r="AP245" s="10"/>
      <c r="AQ245" s="9"/>
      <c r="AR245" s="1"/>
      <c r="AS245" s="7"/>
      <c r="AT245" s="4"/>
      <c r="AU245" s="3"/>
      <c r="AV245" s="3"/>
      <c r="AW245" s="2"/>
      <c r="AX245" s="4"/>
      <c r="AY245" s="7"/>
      <c r="AZ245" s="4"/>
      <c r="BA245" s="2"/>
      <c r="BB245" s="2"/>
      <c r="BC245" s="4"/>
      <c r="BD245" s="4"/>
      <c r="BE245" s="4"/>
      <c r="BF245" s="4"/>
      <c r="BG245" s="4"/>
      <c r="BH245" s="4"/>
      <c r="BI245" s="4"/>
      <c r="BJ245" s="4"/>
      <c r="BK245" s="4"/>
      <c r="BL245" s="4"/>
      <c r="BM245" s="2"/>
      <c r="BN245" s="4"/>
      <c r="BO245" s="4"/>
    </row>
    <row r="246" spans="1:67" ht="12.75">
      <c r="A246" s="4"/>
      <c r="B246" s="4"/>
      <c r="C246" s="4"/>
      <c r="D246" s="4"/>
      <c r="E246" s="4"/>
      <c r="F246" s="4"/>
      <c r="G246" s="4"/>
      <c r="H246" s="4"/>
      <c r="I246" s="4"/>
      <c r="J246" s="7"/>
      <c r="K246" s="4"/>
      <c r="L246" s="4"/>
      <c r="M246" s="4"/>
      <c r="N246" s="4"/>
      <c r="O246" s="4"/>
      <c r="P246" s="4"/>
      <c r="Q246" s="4"/>
      <c r="R246" s="4"/>
      <c r="S246" s="8"/>
      <c r="T246" s="4"/>
      <c r="U246" s="4"/>
      <c r="V246" s="4"/>
      <c r="W246" s="4"/>
      <c r="X246" s="4"/>
      <c r="Y246" s="4"/>
      <c r="Z246" s="4"/>
      <c r="AA246" s="4"/>
      <c r="AB246" s="9"/>
      <c r="AC246" s="9"/>
      <c r="AD246" s="9"/>
      <c r="AE246" s="9"/>
      <c r="AF246" s="9"/>
      <c r="AG246" s="9"/>
      <c r="AH246" s="9"/>
      <c r="AI246" s="9"/>
      <c r="AJ246" s="9"/>
      <c r="AK246" s="9"/>
      <c r="AL246" s="9"/>
      <c r="AM246" s="9"/>
      <c r="AN246" s="10"/>
      <c r="AO246" s="10"/>
      <c r="AP246" s="10"/>
      <c r="AQ246" s="9"/>
      <c r="AR246" s="1"/>
      <c r="AS246" s="7"/>
      <c r="AT246" s="4"/>
      <c r="AU246" s="3"/>
      <c r="AV246" s="3"/>
      <c r="AW246" s="2"/>
      <c r="AX246" s="4"/>
      <c r="AY246" s="7"/>
      <c r="AZ246" s="4"/>
      <c r="BA246" s="2"/>
      <c r="BB246" s="2"/>
      <c r="BC246" s="4"/>
      <c r="BD246" s="4"/>
      <c r="BE246" s="4"/>
      <c r="BF246" s="4"/>
      <c r="BG246" s="4"/>
      <c r="BH246" s="4"/>
      <c r="BI246" s="4"/>
      <c r="BJ246" s="4"/>
      <c r="BK246" s="4"/>
      <c r="BL246" s="4"/>
      <c r="BM246" s="2"/>
      <c r="BN246" s="4"/>
      <c r="BO246" s="4"/>
    </row>
    <row r="247" spans="1:67" ht="12.75">
      <c r="A247" s="4"/>
      <c r="B247" s="4"/>
      <c r="C247" s="4"/>
      <c r="D247" s="4"/>
      <c r="E247" s="4"/>
      <c r="F247" s="4"/>
      <c r="G247" s="4"/>
      <c r="H247" s="4"/>
      <c r="I247" s="4"/>
      <c r="J247" s="7"/>
      <c r="K247" s="4"/>
      <c r="L247" s="4"/>
      <c r="M247" s="4"/>
      <c r="N247" s="4"/>
      <c r="O247" s="4"/>
      <c r="P247" s="4"/>
      <c r="Q247" s="4"/>
      <c r="R247" s="4"/>
      <c r="S247" s="8"/>
      <c r="T247" s="4"/>
      <c r="U247" s="4"/>
      <c r="V247" s="4"/>
      <c r="W247" s="4"/>
      <c r="X247" s="4"/>
      <c r="Y247" s="4"/>
      <c r="Z247" s="4"/>
      <c r="AA247" s="4"/>
      <c r="AB247" s="9"/>
      <c r="AC247" s="9"/>
      <c r="AD247" s="9"/>
      <c r="AE247" s="9"/>
      <c r="AF247" s="9"/>
      <c r="AG247" s="9"/>
      <c r="AH247" s="9"/>
      <c r="AI247" s="9"/>
      <c r="AJ247" s="9"/>
      <c r="AK247" s="9"/>
      <c r="AL247" s="9"/>
      <c r="AM247" s="9"/>
      <c r="AN247" s="10"/>
      <c r="AO247" s="10"/>
      <c r="AP247" s="10"/>
      <c r="AQ247" s="9"/>
      <c r="AR247" s="1"/>
      <c r="AS247" s="7"/>
      <c r="AT247" s="4"/>
      <c r="AU247" s="3"/>
      <c r="AV247" s="3"/>
      <c r="AW247" s="2"/>
      <c r="AX247" s="4"/>
      <c r="AY247" s="7"/>
      <c r="AZ247" s="4"/>
      <c r="BA247" s="2"/>
      <c r="BB247" s="2"/>
      <c r="BC247" s="4"/>
      <c r="BD247" s="4"/>
      <c r="BE247" s="4"/>
      <c r="BF247" s="4"/>
      <c r="BG247" s="4"/>
      <c r="BH247" s="4"/>
      <c r="BI247" s="4"/>
      <c r="BJ247" s="4"/>
      <c r="BK247" s="4"/>
      <c r="BL247" s="4"/>
      <c r="BM247" s="2"/>
      <c r="BN247" s="4"/>
      <c r="BO247" s="4"/>
    </row>
    <row r="248" spans="1:67" ht="12.75">
      <c r="A248" s="4"/>
      <c r="B248" s="4"/>
      <c r="C248" s="4"/>
      <c r="D248" s="4"/>
      <c r="E248" s="4"/>
      <c r="F248" s="4"/>
      <c r="G248" s="4"/>
      <c r="H248" s="4"/>
      <c r="I248" s="4"/>
      <c r="J248" s="7"/>
      <c r="K248" s="4"/>
      <c r="L248" s="4"/>
      <c r="M248" s="4"/>
      <c r="N248" s="4"/>
      <c r="O248" s="4"/>
      <c r="P248" s="4"/>
      <c r="Q248" s="4"/>
      <c r="R248" s="4"/>
      <c r="S248" s="8"/>
      <c r="T248" s="4"/>
      <c r="U248" s="4"/>
      <c r="V248" s="4"/>
      <c r="W248" s="4"/>
      <c r="X248" s="4"/>
      <c r="Y248" s="4"/>
      <c r="Z248" s="4"/>
      <c r="AA248" s="4"/>
      <c r="AB248" s="9"/>
      <c r="AC248" s="9"/>
      <c r="AD248" s="9"/>
      <c r="AE248" s="9"/>
      <c r="AF248" s="9"/>
      <c r="AG248" s="9"/>
      <c r="AH248" s="9"/>
      <c r="AI248" s="9"/>
      <c r="AJ248" s="9"/>
      <c r="AK248" s="9"/>
      <c r="AL248" s="9"/>
      <c r="AM248" s="9"/>
      <c r="AN248" s="10"/>
      <c r="AO248" s="10"/>
      <c r="AP248" s="10"/>
      <c r="AQ248" s="9"/>
      <c r="AR248" s="1"/>
      <c r="AS248" s="7"/>
      <c r="AT248" s="4"/>
      <c r="AU248" s="3"/>
      <c r="AV248" s="3"/>
      <c r="AW248" s="2"/>
      <c r="AX248" s="4"/>
      <c r="AY248" s="7"/>
      <c r="AZ248" s="4"/>
      <c r="BA248" s="2"/>
      <c r="BB248" s="2"/>
      <c r="BC248" s="4"/>
      <c r="BD248" s="4"/>
      <c r="BE248" s="4"/>
      <c r="BF248" s="4"/>
      <c r="BG248" s="4"/>
      <c r="BH248" s="4"/>
      <c r="BI248" s="4"/>
      <c r="BJ248" s="4"/>
      <c r="BK248" s="4"/>
      <c r="BL248" s="4"/>
      <c r="BM248" s="2"/>
      <c r="BN248" s="4"/>
      <c r="BO248" s="4"/>
    </row>
    <row r="249" spans="1:67" ht="12.75">
      <c r="A249" s="4"/>
      <c r="B249" s="4"/>
      <c r="C249" s="4"/>
      <c r="D249" s="4"/>
      <c r="E249" s="4"/>
      <c r="F249" s="4"/>
      <c r="G249" s="4"/>
      <c r="H249" s="4"/>
      <c r="I249" s="4"/>
      <c r="J249" s="7"/>
      <c r="K249" s="4"/>
      <c r="L249" s="4"/>
      <c r="M249" s="4"/>
      <c r="N249" s="4"/>
      <c r="O249" s="4"/>
      <c r="P249" s="4"/>
      <c r="Q249" s="4"/>
      <c r="R249" s="4"/>
      <c r="S249" s="8"/>
      <c r="T249" s="4"/>
      <c r="U249" s="4"/>
      <c r="V249" s="4"/>
      <c r="W249" s="4"/>
      <c r="X249" s="4"/>
      <c r="Y249" s="4"/>
      <c r="Z249" s="4"/>
      <c r="AA249" s="4"/>
      <c r="AB249" s="9"/>
      <c r="AC249" s="9"/>
      <c r="AD249" s="9"/>
      <c r="AE249" s="9"/>
      <c r="AF249" s="9"/>
      <c r="AG249" s="9"/>
      <c r="AH249" s="9"/>
      <c r="AI249" s="9"/>
      <c r="AJ249" s="9"/>
      <c r="AK249" s="9"/>
      <c r="AL249" s="9"/>
      <c r="AM249" s="9"/>
      <c r="AN249" s="10"/>
      <c r="AO249" s="10"/>
      <c r="AP249" s="10"/>
      <c r="AQ249" s="9"/>
      <c r="AR249" s="1"/>
      <c r="AS249" s="7"/>
      <c r="AT249" s="4"/>
      <c r="AU249" s="3"/>
      <c r="AV249" s="3"/>
      <c r="AW249" s="2"/>
      <c r="AX249" s="4"/>
      <c r="AY249" s="7"/>
      <c r="AZ249" s="4"/>
      <c r="BA249" s="2"/>
      <c r="BB249" s="2"/>
      <c r="BC249" s="4"/>
      <c r="BD249" s="4"/>
      <c r="BE249" s="4"/>
      <c r="BF249" s="4"/>
      <c r="BG249" s="4"/>
      <c r="BH249" s="4"/>
      <c r="BI249" s="4"/>
      <c r="BJ249" s="4"/>
      <c r="BK249" s="4"/>
      <c r="BL249" s="4"/>
      <c r="BM249" s="2"/>
      <c r="BN249" s="4"/>
      <c r="BO249" s="4"/>
    </row>
    <row r="250" spans="1:67" ht="12.75">
      <c r="A250" s="4"/>
      <c r="B250" s="4"/>
      <c r="C250" s="4"/>
      <c r="D250" s="4"/>
      <c r="E250" s="4"/>
      <c r="F250" s="4"/>
      <c r="G250" s="4"/>
      <c r="H250" s="4"/>
      <c r="I250" s="4"/>
      <c r="J250" s="7"/>
      <c r="K250" s="4"/>
      <c r="L250" s="4"/>
      <c r="M250" s="4"/>
      <c r="N250" s="4"/>
      <c r="O250" s="4"/>
      <c r="P250" s="4"/>
      <c r="Q250" s="4"/>
      <c r="R250" s="4"/>
      <c r="S250" s="8"/>
      <c r="T250" s="4"/>
      <c r="U250" s="4"/>
      <c r="V250" s="4"/>
      <c r="W250" s="4"/>
      <c r="X250" s="4"/>
      <c r="Y250" s="4"/>
      <c r="Z250" s="4"/>
      <c r="AA250" s="4"/>
      <c r="AB250" s="9"/>
      <c r="AC250" s="9"/>
      <c r="AD250" s="9"/>
      <c r="AE250" s="9"/>
      <c r="AF250" s="9"/>
      <c r="AG250" s="9"/>
      <c r="AH250" s="9"/>
      <c r="AI250" s="9"/>
      <c r="AJ250" s="9"/>
      <c r="AK250" s="9"/>
      <c r="AL250" s="9"/>
      <c r="AM250" s="9"/>
      <c r="AN250" s="10"/>
      <c r="AO250" s="10"/>
      <c r="AP250" s="10"/>
      <c r="AQ250" s="9"/>
      <c r="AR250" s="1"/>
      <c r="AS250" s="7"/>
      <c r="AT250" s="4"/>
      <c r="AU250" s="3"/>
      <c r="AV250" s="3"/>
      <c r="AW250" s="2"/>
      <c r="AX250" s="4"/>
      <c r="AY250" s="7"/>
      <c r="AZ250" s="4"/>
      <c r="BA250" s="2"/>
      <c r="BB250" s="2"/>
      <c r="BC250" s="4"/>
      <c r="BD250" s="4"/>
      <c r="BE250" s="4"/>
      <c r="BF250" s="4"/>
      <c r="BG250" s="4"/>
      <c r="BH250" s="4"/>
      <c r="BI250" s="4"/>
      <c r="BJ250" s="4"/>
      <c r="BK250" s="4"/>
      <c r="BL250" s="4"/>
      <c r="BM250" s="2"/>
      <c r="BN250" s="4"/>
      <c r="BO250" s="4"/>
    </row>
    <row r="251" spans="1:67" ht="12.75">
      <c r="A251" s="4"/>
      <c r="B251" s="4"/>
      <c r="C251" s="4"/>
      <c r="D251" s="4"/>
      <c r="E251" s="4"/>
      <c r="F251" s="4"/>
      <c r="G251" s="4"/>
      <c r="H251" s="4"/>
      <c r="I251" s="4"/>
      <c r="J251" s="7"/>
      <c r="K251" s="4"/>
      <c r="L251" s="4"/>
      <c r="M251" s="4"/>
      <c r="N251" s="4"/>
      <c r="O251" s="4"/>
      <c r="P251" s="4"/>
      <c r="Q251" s="4"/>
      <c r="R251" s="4"/>
      <c r="S251" s="8"/>
      <c r="T251" s="4"/>
      <c r="U251" s="4"/>
      <c r="V251" s="4"/>
      <c r="W251" s="4"/>
      <c r="X251" s="4"/>
      <c r="Y251" s="4"/>
      <c r="Z251" s="4"/>
      <c r="AA251" s="4"/>
      <c r="AB251" s="9"/>
      <c r="AC251" s="9"/>
      <c r="AD251" s="9"/>
      <c r="AE251" s="9"/>
      <c r="AF251" s="9"/>
      <c r="AG251" s="9"/>
      <c r="AH251" s="9"/>
      <c r="AI251" s="9"/>
      <c r="AJ251" s="9"/>
      <c r="AK251" s="9"/>
      <c r="AL251" s="9"/>
      <c r="AM251" s="9"/>
      <c r="AN251" s="10"/>
      <c r="AO251" s="10"/>
      <c r="AP251" s="10"/>
      <c r="AQ251" s="9"/>
      <c r="AR251" s="1"/>
      <c r="AS251" s="7"/>
      <c r="AT251" s="4"/>
      <c r="AU251" s="3"/>
      <c r="AV251" s="3"/>
      <c r="AW251" s="2"/>
      <c r="AX251" s="4"/>
      <c r="AY251" s="7"/>
      <c r="AZ251" s="4"/>
      <c r="BA251" s="2"/>
      <c r="BB251" s="2"/>
      <c r="BC251" s="4"/>
      <c r="BD251" s="4"/>
      <c r="BE251" s="4"/>
      <c r="BF251" s="4"/>
      <c r="BG251" s="4"/>
      <c r="BH251" s="4"/>
      <c r="BI251" s="4"/>
      <c r="BJ251" s="4"/>
      <c r="BK251" s="4"/>
      <c r="BL251" s="4"/>
      <c r="BM251" s="2"/>
      <c r="BN251" s="4"/>
      <c r="BO251" s="4"/>
    </row>
    <row r="252" spans="1:67" ht="12.75">
      <c r="A252" s="4"/>
      <c r="B252" s="4"/>
      <c r="C252" s="4"/>
      <c r="D252" s="4"/>
      <c r="E252" s="4"/>
      <c r="F252" s="4"/>
      <c r="G252" s="4"/>
      <c r="H252" s="4"/>
      <c r="I252" s="4"/>
      <c r="J252" s="7"/>
      <c r="K252" s="4"/>
      <c r="L252" s="4"/>
      <c r="M252" s="4"/>
      <c r="N252" s="4"/>
      <c r="O252" s="4"/>
      <c r="P252" s="4"/>
      <c r="Q252" s="4"/>
      <c r="R252" s="4"/>
      <c r="S252" s="8"/>
      <c r="T252" s="4"/>
      <c r="U252" s="4"/>
      <c r="V252" s="4"/>
      <c r="W252" s="4"/>
      <c r="X252" s="4"/>
      <c r="Y252" s="4"/>
      <c r="Z252" s="4"/>
      <c r="AA252" s="4"/>
      <c r="AB252" s="9"/>
      <c r="AC252" s="9"/>
      <c r="AD252" s="9"/>
      <c r="AE252" s="9"/>
      <c r="AF252" s="9"/>
      <c r="AG252" s="9"/>
      <c r="AH252" s="9"/>
      <c r="AI252" s="9"/>
      <c r="AJ252" s="9"/>
      <c r="AK252" s="9"/>
      <c r="AL252" s="9"/>
      <c r="AM252" s="9"/>
      <c r="AN252" s="10"/>
      <c r="AO252" s="10"/>
      <c r="AP252" s="10"/>
      <c r="AQ252" s="9"/>
      <c r="AR252" s="1"/>
      <c r="AS252" s="7"/>
      <c r="AT252" s="4"/>
      <c r="AU252" s="3"/>
      <c r="AV252" s="3"/>
      <c r="AW252" s="2"/>
      <c r="AX252" s="4"/>
      <c r="AY252" s="7"/>
      <c r="AZ252" s="4"/>
      <c r="BA252" s="2"/>
      <c r="BB252" s="2"/>
      <c r="BC252" s="4"/>
      <c r="BD252" s="4"/>
      <c r="BE252" s="4"/>
      <c r="BF252" s="4"/>
      <c r="BG252" s="4"/>
      <c r="BH252" s="4"/>
      <c r="BI252" s="4"/>
      <c r="BJ252" s="4"/>
      <c r="BK252" s="4"/>
      <c r="BL252" s="4"/>
      <c r="BM252" s="2"/>
      <c r="BN252" s="4"/>
      <c r="BO252" s="4"/>
    </row>
    <row r="253" spans="1:67" ht="12.75">
      <c r="A253" s="4"/>
      <c r="B253" s="4"/>
      <c r="C253" s="4"/>
      <c r="D253" s="4"/>
      <c r="E253" s="4"/>
      <c r="F253" s="4"/>
      <c r="G253" s="4"/>
      <c r="H253" s="4"/>
      <c r="I253" s="4"/>
      <c r="J253" s="7"/>
      <c r="K253" s="4"/>
      <c r="L253" s="4"/>
      <c r="M253" s="4"/>
      <c r="N253" s="4"/>
      <c r="O253" s="4"/>
      <c r="P253" s="4"/>
      <c r="Q253" s="4"/>
      <c r="R253" s="4"/>
      <c r="S253" s="8"/>
      <c r="T253" s="4"/>
      <c r="U253" s="4"/>
      <c r="V253" s="4"/>
      <c r="W253" s="4"/>
      <c r="X253" s="4"/>
      <c r="Y253" s="4"/>
      <c r="Z253" s="4"/>
      <c r="AA253" s="4"/>
      <c r="AB253" s="9"/>
      <c r="AC253" s="9"/>
      <c r="AD253" s="9"/>
      <c r="AE253" s="9"/>
      <c r="AF253" s="9"/>
      <c r="AG253" s="9"/>
      <c r="AH253" s="9"/>
      <c r="AI253" s="9"/>
      <c r="AJ253" s="9"/>
      <c r="AK253" s="9"/>
      <c r="AL253" s="9"/>
      <c r="AM253" s="9"/>
      <c r="AN253" s="10"/>
      <c r="AO253" s="10"/>
      <c r="AP253" s="10"/>
      <c r="AQ253" s="9"/>
      <c r="AR253" s="1"/>
      <c r="AS253" s="7"/>
      <c r="AT253" s="4"/>
      <c r="AU253" s="3"/>
      <c r="AV253" s="3"/>
      <c r="AW253" s="2"/>
      <c r="AX253" s="4"/>
      <c r="AY253" s="7"/>
      <c r="AZ253" s="4"/>
      <c r="BA253" s="2"/>
      <c r="BB253" s="2"/>
      <c r="BC253" s="4"/>
      <c r="BD253" s="4"/>
      <c r="BE253" s="4"/>
      <c r="BF253" s="4"/>
      <c r="BG253" s="4"/>
      <c r="BH253" s="4"/>
      <c r="BI253" s="4"/>
      <c r="BJ253" s="4"/>
      <c r="BK253" s="4"/>
      <c r="BL253" s="4"/>
      <c r="BM253" s="2"/>
      <c r="BN253" s="4"/>
      <c r="BO253" s="4"/>
    </row>
    <row r="254" spans="1:67" ht="12.75">
      <c r="A254" s="4"/>
      <c r="B254" s="4"/>
      <c r="C254" s="4"/>
      <c r="D254" s="4"/>
      <c r="E254" s="4"/>
      <c r="F254" s="4"/>
      <c r="G254" s="4"/>
      <c r="H254" s="4"/>
      <c r="I254" s="4"/>
      <c r="J254" s="7"/>
      <c r="K254" s="4"/>
      <c r="L254" s="4"/>
      <c r="M254" s="4"/>
      <c r="N254" s="4"/>
      <c r="O254" s="4"/>
      <c r="P254" s="4"/>
      <c r="Q254" s="4"/>
      <c r="R254" s="4"/>
      <c r="S254" s="8"/>
      <c r="T254" s="4"/>
      <c r="U254" s="4"/>
      <c r="V254" s="4"/>
      <c r="W254" s="4"/>
      <c r="X254" s="4"/>
      <c r="Y254" s="4"/>
      <c r="Z254" s="4"/>
      <c r="AA254" s="4"/>
      <c r="AB254" s="9"/>
      <c r="AC254" s="9"/>
      <c r="AD254" s="9"/>
      <c r="AE254" s="9"/>
      <c r="AF254" s="9"/>
      <c r="AG254" s="9"/>
      <c r="AH254" s="9"/>
      <c r="AI254" s="9"/>
      <c r="AJ254" s="9"/>
      <c r="AK254" s="9"/>
      <c r="AL254" s="9"/>
      <c r="AM254" s="9"/>
      <c r="AN254" s="10"/>
      <c r="AO254" s="10"/>
      <c r="AP254" s="10"/>
      <c r="AQ254" s="9"/>
      <c r="AR254" s="1"/>
      <c r="AS254" s="7"/>
      <c r="AT254" s="4"/>
      <c r="AU254" s="3"/>
      <c r="AV254" s="3"/>
      <c r="AW254" s="2"/>
      <c r="AX254" s="4"/>
      <c r="AY254" s="7"/>
      <c r="AZ254" s="4"/>
      <c r="BA254" s="2"/>
      <c r="BB254" s="2"/>
      <c r="BC254" s="4"/>
      <c r="BD254" s="4"/>
      <c r="BE254" s="4"/>
      <c r="BF254" s="4"/>
      <c r="BG254" s="4"/>
      <c r="BH254" s="4"/>
      <c r="BI254" s="4"/>
      <c r="BJ254" s="4"/>
      <c r="BK254" s="4"/>
      <c r="BL254" s="4"/>
      <c r="BM254" s="2"/>
      <c r="BN254" s="4"/>
      <c r="BO254" s="4"/>
    </row>
    <row r="255" spans="1:67" ht="12.75">
      <c r="A255" s="4"/>
      <c r="B255" s="4"/>
      <c r="C255" s="4"/>
      <c r="D255" s="4"/>
      <c r="E255" s="4"/>
      <c r="F255" s="4"/>
      <c r="G255" s="4"/>
      <c r="H255" s="4"/>
      <c r="I255" s="4"/>
      <c r="J255" s="7"/>
      <c r="K255" s="4"/>
      <c r="L255" s="4"/>
      <c r="M255" s="4"/>
      <c r="N255" s="4"/>
      <c r="O255" s="4"/>
      <c r="P255" s="4"/>
      <c r="Q255" s="4"/>
      <c r="R255" s="4"/>
      <c r="S255" s="8"/>
      <c r="T255" s="4"/>
      <c r="U255" s="4"/>
      <c r="V255" s="4"/>
      <c r="W255" s="4"/>
      <c r="X255" s="4"/>
      <c r="Y255" s="4"/>
      <c r="Z255" s="4"/>
      <c r="AA255" s="4"/>
      <c r="AB255" s="9"/>
      <c r="AC255" s="9"/>
      <c r="AD255" s="9"/>
      <c r="AE255" s="9"/>
      <c r="AF255" s="9"/>
      <c r="AG255" s="9"/>
      <c r="AH255" s="9"/>
      <c r="AI255" s="9"/>
      <c r="AJ255" s="9"/>
      <c r="AK255" s="9"/>
      <c r="AL255" s="9"/>
      <c r="AM255" s="9"/>
      <c r="AN255" s="10"/>
      <c r="AO255" s="10"/>
      <c r="AP255" s="10"/>
      <c r="AQ255" s="9"/>
      <c r="AR255" s="1"/>
      <c r="AS255" s="7"/>
      <c r="AT255" s="4"/>
      <c r="AU255" s="3"/>
      <c r="AV255" s="3"/>
      <c r="AW255" s="2"/>
      <c r="AX255" s="4"/>
      <c r="AY255" s="7"/>
      <c r="AZ255" s="4"/>
      <c r="BA255" s="2"/>
      <c r="BB255" s="2"/>
      <c r="BC255" s="4"/>
      <c r="BD255" s="4"/>
      <c r="BE255" s="4"/>
      <c r="BF255" s="4"/>
      <c r="BG255" s="4"/>
      <c r="BH255" s="4"/>
      <c r="BI255" s="4"/>
      <c r="BJ255" s="4"/>
      <c r="BK255" s="4"/>
      <c r="BL255" s="4"/>
      <c r="BM255" s="2"/>
      <c r="BN255" s="4"/>
      <c r="BO255" s="4"/>
    </row>
    <row r="256" spans="1:67" ht="12.75">
      <c r="A256" s="4"/>
      <c r="B256" s="4"/>
      <c r="C256" s="4"/>
      <c r="D256" s="4"/>
      <c r="E256" s="4"/>
      <c r="F256" s="4"/>
      <c r="G256" s="4"/>
      <c r="H256" s="4"/>
      <c r="I256" s="4"/>
      <c r="J256" s="7"/>
      <c r="K256" s="4"/>
      <c r="L256" s="4"/>
      <c r="M256" s="4"/>
      <c r="N256" s="4"/>
      <c r="O256" s="4"/>
      <c r="P256" s="4"/>
      <c r="Q256" s="4"/>
      <c r="R256" s="4"/>
      <c r="S256" s="8"/>
      <c r="T256" s="4"/>
      <c r="U256" s="4"/>
      <c r="V256" s="4"/>
      <c r="W256" s="4"/>
      <c r="X256" s="4"/>
      <c r="Y256" s="4"/>
      <c r="Z256" s="4"/>
      <c r="AA256" s="4"/>
      <c r="AB256" s="9"/>
      <c r="AC256" s="9"/>
      <c r="AD256" s="9"/>
      <c r="AE256" s="9"/>
      <c r="AF256" s="9"/>
      <c r="AG256" s="9"/>
      <c r="AH256" s="9"/>
      <c r="AI256" s="9"/>
      <c r="AJ256" s="9"/>
      <c r="AK256" s="9"/>
      <c r="AL256" s="9"/>
      <c r="AM256" s="9"/>
      <c r="AN256" s="10"/>
      <c r="AO256" s="10"/>
      <c r="AP256" s="10"/>
      <c r="AQ256" s="9"/>
      <c r="AR256" s="1"/>
      <c r="AS256" s="7"/>
      <c r="AT256" s="4"/>
      <c r="AU256" s="3"/>
      <c r="AV256" s="3"/>
      <c r="AW256" s="2"/>
      <c r="AX256" s="4"/>
      <c r="AY256" s="7"/>
      <c r="AZ256" s="4"/>
      <c r="BA256" s="2"/>
      <c r="BB256" s="2"/>
      <c r="BC256" s="4"/>
      <c r="BD256" s="4"/>
      <c r="BE256" s="4"/>
      <c r="BF256" s="4"/>
      <c r="BG256" s="4"/>
      <c r="BH256" s="4"/>
      <c r="BI256" s="4"/>
      <c r="BJ256" s="4"/>
      <c r="BK256" s="4"/>
      <c r="BL256" s="4"/>
      <c r="BM256" s="2"/>
      <c r="BN256" s="4"/>
      <c r="BO256" s="4"/>
    </row>
    <row r="257" spans="1:67" ht="12.75">
      <c r="A257" s="4"/>
      <c r="B257" s="4"/>
      <c r="C257" s="4"/>
      <c r="D257" s="4"/>
      <c r="E257" s="4"/>
      <c r="F257" s="4"/>
      <c r="G257" s="4"/>
      <c r="H257" s="4"/>
      <c r="I257" s="4"/>
      <c r="J257" s="7"/>
      <c r="K257" s="4"/>
      <c r="L257" s="4"/>
      <c r="M257" s="4"/>
      <c r="N257" s="4"/>
      <c r="O257" s="4"/>
      <c r="P257" s="4"/>
      <c r="Q257" s="4"/>
      <c r="R257" s="4"/>
      <c r="S257" s="8"/>
      <c r="T257" s="4"/>
      <c r="U257" s="4"/>
      <c r="V257" s="4"/>
      <c r="W257" s="4"/>
      <c r="X257" s="4"/>
      <c r="Y257" s="4"/>
      <c r="Z257" s="4"/>
      <c r="AA257" s="4"/>
      <c r="AB257" s="9"/>
      <c r="AC257" s="9"/>
      <c r="AD257" s="9"/>
      <c r="AE257" s="9"/>
      <c r="AF257" s="9"/>
      <c r="AG257" s="9"/>
      <c r="AH257" s="9"/>
      <c r="AI257" s="9"/>
      <c r="AJ257" s="9"/>
      <c r="AK257" s="9"/>
      <c r="AL257" s="9"/>
      <c r="AM257" s="9"/>
      <c r="AN257" s="10"/>
      <c r="AO257" s="10"/>
      <c r="AP257" s="10"/>
      <c r="AQ257" s="9"/>
      <c r="AR257" s="1"/>
      <c r="AS257" s="7"/>
      <c r="AT257" s="4"/>
      <c r="AU257" s="3"/>
      <c r="AV257" s="3"/>
      <c r="AW257" s="2"/>
      <c r="AX257" s="4"/>
      <c r="AY257" s="7"/>
      <c r="AZ257" s="4"/>
      <c r="BA257" s="2"/>
      <c r="BB257" s="2"/>
      <c r="BC257" s="4"/>
      <c r="BD257" s="4"/>
      <c r="BE257" s="4"/>
      <c r="BF257" s="4"/>
      <c r="BG257" s="4"/>
      <c r="BH257" s="4"/>
      <c r="BI257" s="4"/>
      <c r="BJ257" s="4"/>
      <c r="BK257" s="4"/>
      <c r="BL257" s="4"/>
      <c r="BM257" s="2"/>
      <c r="BN257" s="4"/>
      <c r="BO257" s="4"/>
    </row>
    <row r="258" spans="1:67" ht="12.75">
      <c r="A258" s="4"/>
      <c r="B258" s="4"/>
      <c r="C258" s="4"/>
      <c r="D258" s="4"/>
      <c r="E258" s="4"/>
      <c r="F258" s="4"/>
      <c r="G258" s="4"/>
      <c r="H258" s="4"/>
      <c r="I258" s="4"/>
      <c r="J258" s="7"/>
      <c r="K258" s="4"/>
      <c r="L258" s="4"/>
      <c r="M258" s="4"/>
      <c r="N258" s="4"/>
      <c r="O258" s="4"/>
      <c r="P258" s="4"/>
      <c r="Q258" s="4"/>
      <c r="R258" s="4"/>
      <c r="S258" s="8"/>
      <c r="T258" s="4"/>
      <c r="U258" s="4"/>
      <c r="V258" s="4"/>
      <c r="W258" s="4"/>
      <c r="X258" s="4"/>
      <c r="Y258" s="4"/>
      <c r="Z258" s="4"/>
      <c r="AA258" s="4"/>
      <c r="AB258" s="9"/>
      <c r="AC258" s="9"/>
      <c r="AD258" s="9"/>
      <c r="AE258" s="9"/>
      <c r="AF258" s="9"/>
      <c r="AG258" s="9"/>
      <c r="AH258" s="9"/>
      <c r="AI258" s="9"/>
      <c r="AJ258" s="9"/>
      <c r="AK258" s="9"/>
      <c r="AL258" s="9"/>
      <c r="AM258" s="9"/>
      <c r="AN258" s="10"/>
      <c r="AO258" s="10"/>
      <c r="AP258" s="10"/>
      <c r="AQ258" s="9"/>
      <c r="AR258" s="1"/>
      <c r="AS258" s="7"/>
      <c r="AT258" s="4"/>
      <c r="AU258" s="3"/>
      <c r="AV258" s="3"/>
      <c r="AW258" s="2"/>
      <c r="AX258" s="4"/>
      <c r="AY258" s="7"/>
      <c r="AZ258" s="4"/>
      <c r="BA258" s="2"/>
      <c r="BB258" s="2"/>
      <c r="BC258" s="4"/>
      <c r="BD258" s="4"/>
      <c r="BE258" s="4"/>
      <c r="BF258" s="4"/>
      <c r="BG258" s="4"/>
      <c r="BH258" s="4"/>
      <c r="BI258" s="4"/>
      <c r="BJ258" s="4"/>
      <c r="BK258" s="4"/>
      <c r="BL258" s="4"/>
      <c r="BM258" s="2"/>
      <c r="BN258" s="4"/>
      <c r="BO258" s="4"/>
    </row>
    <row r="259" spans="1:67" ht="12.75">
      <c r="A259" s="4"/>
      <c r="B259" s="4"/>
      <c r="C259" s="4"/>
      <c r="D259" s="4"/>
      <c r="E259" s="4"/>
      <c r="F259" s="4"/>
      <c r="G259" s="4"/>
      <c r="H259" s="4"/>
      <c r="I259" s="4"/>
      <c r="J259" s="7"/>
      <c r="K259" s="4"/>
      <c r="L259" s="4"/>
      <c r="M259" s="4"/>
      <c r="N259" s="4"/>
      <c r="O259" s="4"/>
      <c r="P259" s="4"/>
      <c r="Q259" s="4"/>
      <c r="R259" s="4"/>
      <c r="S259" s="8"/>
      <c r="T259" s="4"/>
      <c r="U259" s="4"/>
      <c r="V259" s="4"/>
      <c r="W259" s="4"/>
      <c r="X259" s="4"/>
      <c r="Y259" s="4"/>
      <c r="Z259" s="4"/>
      <c r="AA259" s="4"/>
      <c r="AB259" s="9"/>
      <c r="AC259" s="9"/>
      <c r="AD259" s="9"/>
      <c r="AE259" s="9"/>
      <c r="AF259" s="9"/>
      <c r="AG259" s="9"/>
      <c r="AH259" s="9"/>
      <c r="AI259" s="9"/>
      <c r="AJ259" s="9"/>
      <c r="AK259" s="9"/>
      <c r="AL259" s="9"/>
      <c r="AM259" s="9"/>
      <c r="AN259" s="10"/>
      <c r="AO259" s="10"/>
      <c r="AP259" s="10"/>
      <c r="AQ259" s="9"/>
      <c r="AR259" s="1"/>
      <c r="AS259" s="7"/>
      <c r="AT259" s="4"/>
      <c r="AU259" s="3"/>
      <c r="AV259" s="3"/>
      <c r="AW259" s="2"/>
      <c r="AX259" s="4"/>
      <c r="AY259" s="7"/>
      <c r="AZ259" s="4"/>
      <c r="BA259" s="2"/>
      <c r="BB259" s="2"/>
      <c r="BC259" s="4"/>
      <c r="BD259" s="4"/>
      <c r="BE259" s="4"/>
      <c r="BF259" s="4"/>
      <c r="BG259" s="4"/>
      <c r="BH259" s="4"/>
      <c r="BI259" s="4"/>
      <c r="BJ259" s="4"/>
      <c r="BK259" s="4"/>
      <c r="BL259" s="4"/>
      <c r="BM259" s="2"/>
      <c r="BN259" s="4"/>
      <c r="BO259" s="4"/>
    </row>
    <row r="260" spans="1:67" ht="12.75">
      <c r="A260" s="4"/>
      <c r="B260" s="4"/>
      <c r="C260" s="4"/>
      <c r="D260" s="4"/>
      <c r="E260" s="4"/>
      <c r="F260" s="4"/>
      <c r="G260" s="4"/>
      <c r="H260" s="4"/>
      <c r="I260" s="4"/>
      <c r="J260" s="7"/>
      <c r="K260" s="4"/>
      <c r="L260" s="4"/>
      <c r="M260" s="4"/>
      <c r="N260" s="4"/>
      <c r="O260" s="4"/>
      <c r="P260" s="4"/>
      <c r="Q260" s="4"/>
      <c r="R260" s="4"/>
      <c r="S260" s="8"/>
      <c r="T260" s="4"/>
      <c r="U260" s="4"/>
      <c r="V260" s="4"/>
      <c r="W260" s="4"/>
      <c r="X260" s="4"/>
      <c r="Y260" s="4"/>
      <c r="Z260" s="4"/>
      <c r="AA260" s="4"/>
      <c r="AB260" s="9"/>
      <c r="AC260" s="9"/>
      <c r="AD260" s="9"/>
      <c r="AE260" s="9"/>
      <c r="AF260" s="9"/>
      <c r="AG260" s="9"/>
      <c r="AH260" s="9"/>
      <c r="AI260" s="9"/>
      <c r="AJ260" s="9"/>
      <c r="AK260" s="9"/>
      <c r="AL260" s="9"/>
      <c r="AM260" s="9"/>
      <c r="AN260" s="10"/>
      <c r="AO260" s="10"/>
      <c r="AP260" s="10"/>
      <c r="AQ260" s="9"/>
      <c r="AR260" s="1"/>
      <c r="AS260" s="7"/>
      <c r="AT260" s="4"/>
      <c r="AU260" s="3"/>
      <c r="AV260" s="3"/>
      <c r="AW260" s="2"/>
      <c r="AX260" s="4"/>
      <c r="AY260" s="7"/>
      <c r="AZ260" s="4"/>
      <c r="BA260" s="2"/>
      <c r="BB260" s="2"/>
      <c r="BC260" s="4"/>
      <c r="BD260" s="4"/>
      <c r="BE260" s="4"/>
      <c r="BF260" s="4"/>
      <c r="BG260" s="4"/>
      <c r="BH260" s="4"/>
      <c r="BI260" s="4"/>
      <c r="BJ260" s="4"/>
      <c r="BK260" s="4"/>
      <c r="BL260" s="4"/>
      <c r="BM260" s="2"/>
      <c r="BN260" s="4"/>
      <c r="BO260" s="4"/>
    </row>
    <row r="261" spans="1:67" ht="12.75">
      <c r="A261" s="4"/>
      <c r="B261" s="4"/>
      <c r="C261" s="4"/>
      <c r="D261" s="4"/>
      <c r="E261" s="4"/>
      <c r="F261" s="4"/>
      <c r="G261" s="4"/>
      <c r="H261" s="4"/>
      <c r="I261" s="4"/>
      <c r="J261" s="7"/>
      <c r="K261" s="4"/>
      <c r="L261" s="4"/>
      <c r="M261" s="4"/>
      <c r="N261" s="4"/>
      <c r="O261" s="4"/>
      <c r="P261" s="4"/>
      <c r="Q261" s="4"/>
      <c r="R261" s="4"/>
      <c r="S261" s="8"/>
      <c r="T261" s="4"/>
      <c r="U261" s="4"/>
      <c r="V261" s="4"/>
      <c r="W261" s="4"/>
      <c r="X261" s="4"/>
      <c r="Y261" s="4"/>
      <c r="Z261" s="4"/>
      <c r="AA261" s="4"/>
      <c r="AB261" s="9"/>
      <c r="AC261" s="9"/>
      <c r="AD261" s="9"/>
      <c r="AE261" s="9"/>
      <c r="AF261" s="9"/>
      <c r="AG261" s="9"/>
      <c r="AH261" s="9"/>
      <c r="AI261" s="9"/>
      <c r="AJ261" s="9"/>
      <c r="AK261" s="9"/>
      <c r="AL261" s="9"/>
      <c r="AM261" s="9"/>
      <c r="AN261" s="10"/>
      <c r="AO261" s="10"/>
      <c r="AP261" s="10"/>
      <c r="AQ261" s="9"/>
      <c r="AR261" s="1"/>
      <c r="AS261" s="7"/>
      <c r="AT261" s="4"/>
      <c r="AU261" s="3"/>
      <c r="AV261" s="3"/>
      <c r="AW261" s="2"/>
      <c r="AX261" s="4"/>
      <c r="AY261" s="7"/>
      <c r="AZ261" s="4"/>
      <c r="BA261" s="2"/>
      <c r="BB261" s="2"/>
      <c r="BC261" s="4"/>
      <c r="BD261" s="4"/>
      <c r="BE261" s="4"/>
      <c r="BF261" s="4"/>
      <c r="BG261" s="4"/>
      <c r="BH261" s="4"/>
      <c r="BI261" s="4"/>
      <c r="BJ261" s="4"/>
      <c r="BK261" s="4"/>
      <c r="BL261" s="4"/>
      <c r="BM261" s="2"/>
      <c r="BN261" s="4"/>
      <c r="BO261" s="4"/>
    </row>
    <row r="262" spans="1:67" ht="12.75">
      <c r="A262" s="4"/>
      <c r="B262" s="4"/>
      <c r="C262" s="4"/>
      <c r="D262" s="4"/>
      <c r="E262" s="4"/>
      <c r="F262" s="4"/>
      <c r="G262" s="4"/>
      <c r="H262" s="4"/>
      <c r="I262" s="4"/>
      <c r="J262" s="7"/>
      <c r="K262" s="4"/>
      <c r="L262" s="4"/>
      <c r="M262" s="4"/>
      <c r="N262" s="4"/>
      <c r="O262" s="4"/>
      <c r="P262" s="4"/>
      <c r="Q262" s="4"/>
      <c r="R262" s="4"/>
      <c r="S262" s="8"/>
      <c r="T262" s="4"/>
      <c r="U262" s="4"/>
      <c r="V262" s="4"/>
      <c r="W262" s="4"/>
      <c r="X262" s="4"/>
      <c r="Y262" s="4"/>
      <c r="Z262" s="4"/>
      <c r="AA262" s="4"/>
      <c r="AB262" s="9"/>
      <c r="AC262" s="9"/>
      <c r="AD262" s="9"/>
      <c r="AE262" s="9"/>
      <c r="AF262" s="9"/>
      <c r="AG262" s="9"/>
      <c r="AH262" s="9"/>
      <c r="AI262" s="9"/>
      <c r="AJ262" s="9"/>
      <c r="AK262" s="9"/>
      <c r="AL262" s="9"/>
      <c r="AM262" s="9"/>
      <c r="AN262" s="10"/>
      <c r="AO262" s="10"/>
      <c r="AP262" s="10"/>
      <c r="AQ262" s="9"/>
      <c r="AR262" s="1"/>
      <c r="AS262" s="7"/>
      <c r="AT262" s="4"/>
      <c r="AU262" s="3"/>
      <c r="AV262" s="3"/>
      <c r="AW262" s="2"/>
      <c r="AX262" s="4"/>
      <c r="AY262" s="7"/>
      <c r="AZ262" s="4"/>
      <c r="BA262" s="2"/>
      <c r="BB262" s="2"/>
      <c r="BC262" s="4"/>
      <c r="BD262" s="4"/>
      <c r="BE262" s="4"/>
      <c r="BF262" s="4"/>
      <c r="BG262" s="4"/>
      <c r="BH262" s="4"/>
      <c r="BI262" s="4"/>
      <c r="BJ262" s="4"/>
      <c r="BK262" s="4"/>
      <c r="BL262" s="4"/>
      <c r="BM262" s="2"/>
      <c r="BN262" s="4"/>
      <c r="BO262" s="4"/>
    </row>
    <row r="263" spans="1:67" ht="12.75">
      <c r="A263" s="4"/>
      <c r="B263" s="4"/>
      <c r="C263" s="4"/>
      <c r="D263" s="4"/>
      <c r="E263" s="4"/>
      <c r="F263" s="4"/>
      <c r="G263" s="4"/>
      <c r="H263" s="4"/>
      <c r="I263" s="4"/>
      <c r="J263" s="7"/>
      <c r="K263" s="4"/>
      <c r="L263" s="4"/>
      <c r="M263" s="4"/>
      <c r="N263" s="4"/>
      <c r="O263" s="4"/>
      <c r="P263" s="4"/>
      <c r="Q263" s="4"/>
      <c r="R263" s="4"/>
      <c r="S263" s="8"/>
      <c r="T263" s="4"/>
      <c r="U263" s="4"/>
      <c r="V263" s="4"/>
      <c r="W263" s="4"/>
      <c r="X263" s="4"/>
      <c r="Y263" s="4"/>
      <c r="Z263" s="4"/>
      <c r="AA263" s="4"/>
      <c r="AB263" s="9"/>
      <c r="AC263" s="9"/>
      <c r="AD263" s="9"/>
      <c r="AE263" s="9"/>
      <c r="AF263" s="9"/>
      <c r="AG263" s="9"/>
      <c r="AH263" s="9"/>
      <c r="AI263" s="9"/>
      <c r="AJ263" s="9"/>
      <c r="AK263" s="9"/>
      <c r="AL263" s="9"/>
      <c r="AM263" s="9"/>
      <c r="AN263" s="10"/>
      <c r="AO263" s="10"/>
      <c r="AP263" s="10"/>
      <c r="AQ263" s="9"/>
      <c r="AR263" s="1"/>
      <c r="AS263" s="7"/>
      <c r="AT263" s="4"/>
      <c r="AU263" s="3"/>
      <c r="AV263" s="3"/>
      <c r="AW263" s="2"/>
      <c r="AX263" s="4"/>
      <c r="AY263" s="7"/>
      <c r="AZ263" s="4"/>
      <c r="BA263" s="2"/>
      <c r="BB263" s="2"/>
      <c r="BC263" s="4"/>
      <c r="BD263" s="4"/>
      <c r="BE263" s="4"/>
      <c r="BF263" s="4"/>
      <c r="BG263" s="4"/>
      <c r="BH263" s="4"/>
      <c r="BI263" s="4"/>
      <c r="BJ263" s="4"/>
      <c r="BK263" s="4"/>
      <c r="BL263" s="4"/>
      <c r="BM263" s="2"/>
      <c r="BN263" s="4"/>
      <c r="BO263" s="4"/>
    </row>
    <row r="264" spans="1:67" ht="12.75">
      <c r="A264" s="4"/>
      <c r="B264" s="4"/>
      <c r="C264" s="4"/>
      <c r="D264" s="4"/>
      <c r="E264" s="4"/>
      <c r="F264" s="4"/>
      <c r="G264" s="4"/>
      <c r="H264" s="4"/>
      <c r="I264" s="4"/>
      <c r="J264" s="7"/>
      <c r="K264" s="4"/>
      <c r="L264" s="4"/>
      <c r="M264" s="4"/>
      <c r="N264" s="4"/>
      <c r="O264" s="4"/>
      <c r="P264" s="4"/>
      <c r="Q264" s="4"/>
      <c r="R264" s="4"/>
      <c r="S264" s="8"/>
      <c r="T264" s="4"/>
      <c r="U264" s="4"/>
      <c r="V264" s="4"/>
      <c r="W264" s="4"/>
      <c r="X264" s="4"/>
      <c r="Y264" s="4"/>
      <c r="Z264" s="4"/>
      <c r="AA264" s="4"/>
      <c r="AB264" s="9"/>
      <c r="AC264" s="9"/>
      <c r="AD264" s="9"/>
      <c r="AE264" s="9"/>
      <c r="AF264" s="9"/>
      <c r="AG264" s="9"/>
      <c r="AH264" s="9"/>
      <c r="AI264" s="9"/>
      <c r="AJ264" s="9"/>
      <c r="AK264" s="9"/>
      <c r="AL264" s="9"/>
      <c r="AM264" s="9"/>
      <c r="AN264" s="10"/>
      <c r="AO264" s="10"/>
      <c r="AP264" s="10"/>
      <c r="AQ264" s="9"/>
      <c r="AR264" s="1"/>
      <c r="AS264" s="7"/>
      <c r="AT264" s="4"/>
      <c r="AU264" s="3"/>
      <c r="AV264" s="3"/>
      <c r="AW264" s="2"/>
      <c r="AX264" s="4"/>
      <c r="AY264" s="7"/>
      <c r="AZ264" s="4"/>
      <c r="BA264" s="2"/>
      <c r="BB264" s="2"/>
      <c r="BC264" s="4"/>
      <c r="BD264" s="4"/>
      <c r="BE264" s="4"/>
      <c r="BF264" s="4"/>
      <c r="BG264" s="4"/>
      <c r="BH264" s="4"/>
      <c r="BI264" s="4"/>
      <c r="BJ264" s="4"/>
      <c r="BK264" s="4"/>
      <c r="BL264" s="4"/>
      <c r="BM264" s="2"/>
      <c r="BN264" s="4"/>
      <c r="BO264" s="4"/>
    </row>
    <row r="265" spans="1:67" ht="12.75">
      <c r="A265" s="4"/>
      <c r="B265" s="4"/>
      <c r="C265" s="4"/>
      <c r="D265" s="4"/>
      <c r="E265" s="4"/>
      <c r="F265" s="4"/>
      <c r="G265" s="4"/>
      <c r="H265" s="4"/>
      <c r="I265" s="4"/>
      <c r="J265" s="7"/>
      <c r="K265" s="4"/>
      <c r="L265" s="4"/>
      <c r="M265" s="4"/>
      <c r="N265" s="4"/>
      <c r="O265" s="4"/>
      <c r="P265" s="4"/>
      <c r="Q265" s="4"/>
      <c r="R265" s="4"/>
      <c r="S265" s="8"/>
      <c r="T265" s="4"/>
      <c r="U265" s="4"/>
      <c r="V265" s="4"/>
      <c r="W265" s="4"/>
      <c r="X265" s="4"/>
      <c r="Y265" s="4"/>
      <c r="Z265" s="4"/>
      <c r="AA265" s="4"/>
      <c r="AB265" s="9"/>
      <c r="AC265" s="9"/>
      <c r="AD265" s="9"/>
      <c r="AE265" s="9"/>
      <c r="AF265" s="9"/>
      <c r="AG265" s="9"/>
      <c r="AH265" s="9"/>
      <c r="AI265" s="9"/>
      <c r="AJ265" s="9"/>
      <c r="AK265" s="9"/>
      <c r="AL265" s="9"/>
      <c r="AM265" s="9"/>
      <c r="AN265" s="10"/>
      <c r="AO265" s="10"/>
      <c r="AP265" s="10"/>
      <c r="AQ265" s="9"/>
      <c r="AR265" s="1"/>
      <c r="AS265" s="7"/>
      <c r="AT265" s="4"/>
      <c r="AU265" s="3"/>
      <c r="AV265" s="3"/>
      <c r="AW265" s="2"/>
      <c r="AX265" s="4"/>
      <c r="AY265" s="7"/>
      <c r="AZ265" s="4"/>
      <c r="BA265" s="2"/>
      <c r="BB265" s="2"/>
      <c r="BC265" s="4"/>
      <c r="BD265" s="4"/>
      <c r="BE265" s="4"/>
      <c r="BF265" s="4"/>
      <c r="BG265" s="4"/>
      <c r="BH265" s="4"/>
      <c r="BI265" s="4"/>
      <c r="BJ265" s="4"/>
      <c r="BK265" s="4"/>
      <c r="BL265" s="4"/>
      <c r="BM265" s="2"/>
      <c r="BN265" s="4"/>
      <c r="BO265" s="4"/>
    </row>
    <row r="266" spans="1:67" ht="12.75">
      <c r="A266" s="4"/>
      <c r="B266" s="4"/>
      <c r="C266" s="4"/>
      <c r="D266" s="4"/>
      <c r="E266" s="4"/>
      <c r="F266" s="4"/>
      <c r="G266" s="4"/>
      <c r="H266" s="4"/>
      <c r="I266" s="4"/>
      <c r="J266" s="7"/>
      <c r="K266" s="4"/>
      <c r="L266" s="4"/>
      <c r="M266" s="4"/>
      <c r="N266" s="4"/>
      <c r="O266" s="4"/>
      <c r="P266" s="4"/>
      <c r="Q266" s="4"/>
      <c r="R266" s="4"/>
      <c r="S266" s="8"/>
      <c r="T266" s="4"/>
      <c r="U266" s="4"/>
      <c r="V266" s="4"/>
      <c r="W266" s="4"/>
      <c r="X266" s="4"/>
      <c r="Y266" s="4"/>
      <c r="Z266" s="4"/>
      <c r="AA266" s="4"/>
      <c r="AB266" s="9"/>
      <c r="AC266" s="9"/>
      <c r="AD266" s="9"/>
      <c r="AE266" s="9"/>
      <c r="AF266" s="9"/>
      <c r="AG266" s="9"/>
      <c r="AH266" s="9"/>
      <c r="AI266" s="9"/>
      <c r="AJ266" s="9"/>
      <c r="AK266" s="9"/>
      <c r="AL266" s="9"/>
      <c r="AM266" s="9"/>
      <c r="AN266" s="10"/>
      <c r="AO266" s="10"/>
      <c r="AP266" s="10"/>
      <c r="AQ266" s="9"/>
      <c r="AR266" s="1"/>
      <c r="AS266" s="7"/>
      <c r="AT266" s="4"/>
      <c r="AU266" s="3"/>
      <c r="AV266" s="3"/>
      <c r="AW266" s="2"/>
      <c r="AX266" s="4"/>
      <c r="AY266" s="7"/>
      <c r="AZ266" s="4"/>
      <c r="BA266" s="2"/>
      <c r="BB266" s="2"/>
      <c r="BC266" s="4"/>
      <c r="BD266" s="4"/>
      <c r="BE266" s="4"/>
      <c r="BF266" s="4"/>
      <c r="BG266" s="4"/>
      <c r="BH266" s="4"/>
      <c r="BI266" s="4"/>
      <c r="BJ266" s="4"/>
      <c r="BK266" s="4"/>
      <c r="BL266" s="4"/>
      <c r="BM266" s="2"/>
      <c r="BN266" s="4"/>
      <c r="BO266" s="4"/>
    </row>
    <row r="267" spans="1:67" ht="12.75">
      <c r="A267" s="4"/>
      <c r="B267" s="4"/>
      <c r="C267" s="4"/>
      <c r="D267" s="4"/>
      <c r="E267" s="4"/>
      <c r="F267" s="4"/>
      <c r="G267" s="4"/>
      <c r="H267" s="4"/>
      <c r="I267" s="4"/>
      <c r="J267" s="7"/>
      <c r="K267" s="4"/>
      <c r="L267" s="4"/>
      <c r="M267" s="4"/>
      <c r="N267" s="4"/>
      <c r="O267" s="4"/>
      <c r="P267" s="4"/>
      <c r="Q267" s="4"/>
      <c r="R267" s="4"/>
      <c r="S267" s="8"/>
      <c r="T267" s="4"/>
      <c r="U267" s="4"/>
      <c r="V267" s="4"/>
      <c r="W267" s="4"/>
      <c r="X267" s="4"/>
      <c r="Y267" s="4"/>
      <c r="Z267" s="4"/>
      <c r="AA267" s="4"/>
      <c r="AB267" s="9"/>
      <c r="AC267" s="9"/>
      <c r="AD267" s="9"/>
      <c r="AE267" s="9"/>
      <c r="AF267" s="9"/>
      <c r="AG267" s="9"/>
      <c r="AH267" s="9"/>
      <c r="AI267" s="9"/>
      <c r="AJ267" s="9"/>
      <c r="AK267" s="9"/>
      <c r="AL267" s="9"/>
      <c r="AM267" s="9"/>
      <c r="AN267" s="10"/>
      <c r="AO267" s="10"/>
      <c r="AP267" s="10"/>
      <c r="AQ267" s="9"/>
      <c r="AR267" s="1"/>
      <c r="AS267" s="7"/>
      <c r="AT267" s="4"/>
      <c r="AU267" s="3"/>
      <c r="AV267" s="3"/>
      <c r="AW267" s="2"/>
      <c r="AX267" s="4"/>
      <c r="AY267" s="7"/>
      <c r="AZ267" s="4"/>
      <c r="BA267" s="2"/>
      <c r="BB267" s="2"/>
      <c r="BC267" s="4"/>
      <c r="BD267" s="4"/>
      <c r="BE267" s="4"/>
      <c r="BF267" s="4"/>
      <c r="BG267" s="4"/>
      <c r="BH267" s="4"/>
      <c r="BI267" s="4"/>
      <c r="BJ267" s="4"/>
      <c r="BK267" s="4"/>
      <c r="BL267" s="4"/>
      <c r="BM267" s="2"/>
      <c r="BN267" s="4"/>
      <c r="BO267" s="4"/>
    </row>
    <row r="268" spans="1:67" ht="12.75">
      <c r="A268" s="4"/>
      <c r="B268" s="4"/>
      <c r="C268" s="4"/>
      <c r="D268" s="4"/>
      <c r="E268" s="4"/>
      <c r="F268" s="4"/>
      <c r="G268" s="4"/>
      <c r="H268" s="4"/>
      <c r="I268" s="4"/>
      <c r="J268" s="7"/>
      <c r="K268" s="4"/>
      <c r="L268" s="4"/>
      <c r="M268" s="4"/>
      <c r="N268" s="4"/>
      <c r="O268" s="4"/>
      <c r="P268" s="4"/>
      <c r="Q268" s="4"/>
      <c r="R268" s="4"/>
      <c r="S268" s="8"/>
      <c r="T268" s="4"/>
      <c r="U268" s="4"/>
      <c r="V268" s="4"/>
      <c r="W268" s="4"/>
      <c r="X268" s="4"/>
      <c r="Y268" s="4"/>
      <c r="Z268" s="4"/>
      <c r="AA268" s="4"/>
      <c r="AB268" s="9"/>
      <c r="AC268" s="9"/>
      <c r="AD268" s="9"/>
      <c r="AE268" s="9"/>
      <c r="AF268" s="9"/>
      <c r="AG268" s="9"/>
      <c r="AH268" s="9"/>
      <c r="AI268" s="9"/>
      <c r="AJ268" s="9"/>
      <c r="AK268" s="9"/>
      <c r="AL268" s="9"/>
      <c r="AM268" s="9"/>
      <c r="AN268" s="10"/>
      <c r="AO268" s="10"/>
      <c r="AP268" s="10"/>
      <c r="AQ268" s="9"/>
      <c r="AR268" s="1"/>
      <c r="AS268" s="7"/>
      <c r="AT268" s="4"/>
      <c r="AU268" s="3"/>
      <c r="AV268" s="3"/>
      <c r="AW268" s="2"/>
      <c r="AX268" s="4"/>
      <c r="AY268" s="7"/>
      <c r="AZ268" s="4"/>
      <c r="BA268" s="2"/>
      <c r="BB268" s="2"/>
      <c r="BC268" s="4"/>
      <c r="BD268" s="4"/>
      <c r="BE268" s="4"/>
      <c r="BF268" s="4"/>
      <c r="BG268" s="4"/>
      <c r="BH268" s="4"/>
      <c r="BI268" s="4"/>
      <c r="BJ268" s="4"/>
      <c r="BK268" s="4"/>
      <c r="BL268" s="4"/>
      <c r="BM268" s="2"/>
      <c r="BN268" s="4"/>
      <c r="BO268" s="4"/>
    </row>
    <row r="269" spans="1:67" ht="12.75">
      <c r="A269" s="4"/>
      <c r="B269" s="4"/>
      <c r="C269" s="4"/>
      <c r="D269" s="4"/>
      <c r="E269" s="4"/>
      <c r="F269" s="4"/>
      <c r="G269" s="4"/>
      <c r="H269" s="4"/>
      <c r="I269" s="4"/>
      <c r="J269" s="7"/>
      <c r="K269" s="4"/>
      <c r="L269" s="4"/>
      <c r="M269" s="4"/>
      <c r="N269" s="4"/>
      <c r="O269" s="4"/>
      <c r="P269" s="4"/>
      <c r="Q269" s="4"/>
      <c r="R269" s="4"/>
      <c r="S269" s="8"/>
      <c r="T269" s="4"/>
      <c r="U269" s="4"/>
      <c r="V269" s="4"/>
      <c r="W269" s="4"/>
      <c r="X269" s="4"/>
      <c r="Y269" s="4"/>
      <c r="Z269" s="4"/>
      <c r="AA269" s="4"/>
      <c r="AB269" s="9"/>
      <c r="AC269" s="9"/>
      <c r="AD269" s="9"/>
      <c r="AE269" s="9"/>
      <c r="AF269" s="9"/>
      <c r="AG269" s="9"/>
      <c r="AH269" s="9"/>
      <c r="AI269" s="9"/>
      <c r="AJ269" s="9"/>
      <c r="AK269" s="9"/>
      <c r="AL269" s="9"/>
      <c r="AM269" s="9"/>
      <c r="AN269" s="10"/>
      <c r="AO269" s="10"/>
      <c r="AP269" s="10"/>
      <c r="AQ269" s="9"/>
      <c r="AR269" s="1"/>
      <c r="AS269" s="7"/>
      <c r="AT269" s="4"/>
      <c r="AU269" s="3"/>
      <c r="AV269" s="3"/>
      <c r="AW269" s="2"/>
      <c r="AX269" s="4"/>
      <c r="AY269" s="7"/>
      <c r="AZ269" s="4"/>
      <c r="BA269" s="2"/>
      <c r="BB269" s="2"/>
      <c r="BC269" s="4"/>
      <c r="BD269" s="4"/>
      <c r="BE269" s="4"/>
      <c r="BF269" s="4"/>
      <c r="BG269" s="4"/>
      <c r="BH269" s="4"/>
      <c r="BI269" s="4"/>
      <c r="BJ269" s="4"/>
      <c r="BK269" s="4"/>
      <c r="BL269" s="4"/>
      <c r="BM269" s="2"/>
      <c r="BN269" s="4"/>
      <c r="BO269" s="4"/>
    </row>
    <row r="270" spans="1:67" ht="12.75">
      <c r="A270" s="4"/>
      <c r="B270" s="4"/>
      <c r="C270" s="4"/>
      <c r="D270" s="4"/>
      <c r="E270" s="4"/>
      <c r="F270" s="4"/>
      <c r="G270" s="4"/>
      <c r="H270" s="4"/>
      <c r="I270" s="4"/>
      <c r="J270" s="7"/>
      <c r="K270" s="4"/>
      <c r="L270" s="4"/>
      <c r="M270" s="4"/>
      <c r="N270" s="4"/>
      <c r="O270" s="4"/>
      <c r="P270" s="4"/>
      <c r="Q270" s="4"/>
      <c r="R270" s="4"/>
      <c r="S270" s="8"/>
      <c r="T270" s="4"/>
      <c r="U270" s="4"/>
      <c r="V270" s="4"/>
      <c r="W270" s="4"/>
      <c r="X270" s="4"/>
      <c r="Y270" s="4"/>
      <c r="Z270" s="4"/>
      <c r="AA270" s="4"/>
      <c r="AB270" s="9"/>
      <c r="AC270" s="9"/>
      <c r="AD270" s="9"/>
      <c r="AE270" s="9"/>
      <c r="AF270" s="9"/>
      <c r="AG270" s="9"/>
      <c r="AH270" s="9"/>
      <c r="AI270" s="9"/>
      <c r="AJ270" s="9"/>
      <c r="AK270" s="9"/>
      <c r="AL270" s="9"/>
      <c r="AM270" s="9"/>
      <c r="AN270" s="10"/>
      <c r="AO270" s="10"/>
      <c r="AP270" s="10"/>
      <c r="AQ270" s="9"/>
      <c r="AR270" s="1"/>
      <c r="AS270" s="7"/>
      <c r="AT270" s="4"/>
      <c r="AU270" s="3"/>
      <c r="AV270" s="3"/>
      <c r="AW270" s="2"/>
      <c r="AX270" s="4"/>
      <c r="AY270" s="7"/>
      <c r="AZ270" s="4"/>
      <c r="BA270" s="2"/>
      <c r="BB270" s="2"/>
      <c r="BC270" s="4"/>
      <c r="BD270" s="4"/>
      <c r="BE270" s="4"/>
      <c r="BF270" s="4"/>
      <c r="BG270" s="4"/>
      <c r="BH270" s="4"/>
      <c r="BI270" s="4"/>
      <c r="BJ270" s="4"/>
      <c r="BK270" s="4"/>
      <c r="BL270" s="4"/>
      <c r="BM270" s="2"/>
      <c r="BN270" s="4"/>
      <c r="BO270" s="4"/>
    </row>
    <row r="271" spans="1:67" ht="12.75">
      <c r="A271" s="4"/>
      <c r="B271" s="4"/>
      <c r="C271" s="4"/>
      <c r="D271" s="4"/>
      <c r="E271" s="4"/>
      <c r="F271" s="4"/>
      <c r="G271" s="4"/>
      <c r="H271" s="4"/>
      <c r="I271" s="4"/>
      <c r="J271" s="7"/>
      <c r="K271" s="4"/>
      <c r="L271" s="4"/>
      <c r="M271" s="4"/>
      <c r="N271" s="4"/>
      <c r="O271" s="4"/>
      <c r="P271" s="4"/>
      <c r="Q271" s="4"/>
      <c r="R271" s="4"/>
      <c r="S271" s="8"/>
      <c r="T271" s="4"/>
      <c r="U271" s="4"/>
      <c r="V271" s="4"/>
      <c r="W271" s="4"/>
      <c r="X271" s="4"/>
      <c r="Y271" s="4"/>
      <c r="Z271" s="4"/>
      <c r="AA271" s="4"/>
      <c r="AB271" s="9"/>
      <c r="AC271" s="9"/>
      <c r="AD271" s="9"/>
      <c r="AE271" s="9"/>
      <c r="AF271" s="9"/>
      <c r="AG271" s="9"/>
      <c r="AH271" s="9"/>
      <c r="AI271" s="9"/>
      <c r="AJ271" s="9"/>
      <c r="AK271" s="9"/>
      <c r="AL271" s="9"/>
      <c r="AM271" s="9"/>
      <c r="AN271" s="10"/>
      <c r="AO271" s="10"/>
      <c r="AP271" s="10"/>
      <c r="AQ271" s="9"/>
      <c r="AR271" s="1"/>
      <c r="AS271" s="7"/>
      <c r="AT271" s="4"/>
      <c r="AU271" s="3"/>
      <c r="AV271" s="3"/>
      <c r="AW271" s="2"/>
      <c r="AX271" s="4"/>
      <c r="AY271" s="7"/>
      <c r="AZ271" s="4"/>
      <c r="BA271" s="2"/>
      <c r="BB271" s="2"/>
      <c r="BC271" s="4"/>
      <c r="BD271" s="4"/>
      <c r="BE271" s="4"/>
      <c r="BF271" s="4"/>
      <c r="BG271" s="4"/>
      <c r="BH271" s="4"/>
      <c r="BI271" s="4"/>
      <c r="BJ271" s="4"/>
      <c r="BK271" s="4"/>
      <c r="BL271" s="4"/>
      <c r="BM271" s="2"/>
      <c r="BN271" s="4"/>
      <c r="BO271" s="4"/>
    </row>
    <row r="272" spans="1:67" ht="12.75">
      <c r="A272" s="4"/>
      <c r="B272" s="4"/>
      <c r="C272" s="4"/>
      <c r="D272" s="4"/>
      <c r="E272" s="4"/>
      <c r="F272" s="4"/>
      <c r="G272" s="4"/>
      <c r="H272" s="4"/>
      <c r="I272" s="4"/>
      <c r="J272" s="7"/>
      <c r="K272" s="4"/>
      <c r="L272" s="4"/>
      <c r="M272" s="4"/>
      <c r="N272" s="4"/>
      <c r="O272" s="4"/>
      <c r="P272" s="4"/>
      <c r="Q272" s="4"/>
      <c r="R272" s="4"/>
      <c r="S272" s="8"/>
      <c r="T272" s="4"/>
      <c r="U272" s="4"/>
      <c r="V272" s="4"/>
      <c r="W272" s="4"/>
      <c r="X272" s="4"/>
      <c r="Y272" s="4"/>
      <c r="Z272" s="4"/>
      <c r="AA272" s="4"/>
      <c r="AB272" s="9"/>
      <c r="AC272" s="9"/>
      <c r="AD272" s="9"/>
      <c r="AE272" s="9"/>
      <c r="AF272" s="9"/>
      <c r="AG272" s="9"/>
      <c r="AH272" s="9"/>
      <c r="AI272" s="9"/>
      <c r="AJ272" s="9"/>
      <c r="AK272" s="9"/>
      <c r="AL272" s="9"/>
      <c r="AM272" s="9"/>
      <c r="AN272" s="10"/>
      <c r="AO272" s="10"/>
      <c r="AP272" s="10"/>
      <c r="AQ272" s="9"/>
      <c r="AR272" s="1"/>
      <c r="AS272" s="7"/>
      <c r="AT272" s="4"/>
      <c r="AU272" s="3"/>
      <c r="AV272" s="3"/>
      <c r="AW272" s="2"/>
      <c r="AX272" s="4"/>
      <c r="AY272" s="7"/>
      <c r="AZ272" s="4"/>
      <c r="BA272" s="2"/>
      <c r="BB272" s="2"/>
      <c r="BC272" s="4"/>
      <c r="BD272" s="4"/>
      <c r="BE272" s="4"/>
      <c r="BF272" s="4"/>
      <c r="BG272" s="4"/>
      <c r="BH272" s="4"/>
      <c r="BI272" s="4"/>
      <c r="BJ272" s="4"/>
      <c r="BK272" s="4"/>
      <c r="BL272" s="4"/>
      <c r="BM272" s="2"/>
      <c r="BN272" s="4"/>
      <c r="BO272" s="4"/>
    </row>
    <row r="273" spans="1:67" ht="12.75">
      <c r="A273" s="4"/>
      <c r="B273" s="4"/>
      <c r="C273" s="4"/>
      <c r="D273" s="4"/>
      <c r="E273" s="4"/>
      <c r="F273" s="4"/>
      <c r="G273" s="4"/>
      <c r="H273" s="4"/>
      <c r="I273" s="4"/>
      <c r="J273" s="7"/>
      <c r="K273" s="4"/>
      <c r="L273" s="4"/>
      <c r="M273" s="4"/>
      <c r="N273" s="4"/>
      <c r="O273" s="4"/>
      <c r="P273" s="4"/>
      <c r="Q273" s="4"/>
      <c r="R273" s="4"/>
      <c r="S273" s="8"/>
      <c r="T273" s="4"/>
      <c r="U273" s="4"/>
      <c r="V273" s="4"/>
      <c r="W273" s="4"/>
      <c r="X273" s="4"/>
      <c r="Y273" s="4"/>
      <c r="Z273" s="4"/>
      <c r="AA273" s="4"/>
      <c r="AB273" s="9"/>
      <c r="AC273" s="9"/>
      <c r="AD273" s="9"/>
      <c r="AE273" s="9"/>
      <c r="AF273" s="9"/>
      <c r="AG273" s="9"/>
      <c r="AH273" s="9"/>
      <c r="AI273" s="9"/>
      <c r="AJ273" s="9"/>
      <c r="AK273" s="9"/>
      <c r="AL273" s="9"/>
      <c r="AM273" s="9"/>
      <c r="AN273" s="10"/>
      <c r="AO273" s="10"/>
      <c r="AP273" s="10"/>
      <c r="AQ273" s="9"/>
      <c r="AR273" s="1"/>
      <c r="AS273" s="7"/>
      <c r="AT273" s="4"/>
      <c r="AU273" s="3"/>
      <c r="AV273" s="3"/>
      <c r="AW273" s="2"/>
      <c r="AX273" s="4"/>
      <c r="AY273" s="7"/>
      <c r="AZ273" s="4"/>
      <c r="BA273" s="2"/>
      <c r="BB273" s="2"/>
      <c r="BC273" s="4"/>
      <c r="BD273" s="4"/>
      <c r="BE273" s="4"/>
      <c r="BF273" s="4"/>
      <c r="BG273" s="4"/>
      <c r="BH273" s="4"/>
      <c r="BI273" s="4"/>
      <c r="BJ273" s="4"/>
      <c r="BK273" s="4"/>
      <c r="BL273" s="4"/>
      <c r="BM273" s="2"/>
      <c r="BN273" s="4"/>
      <c r="BO273" s="4"/>
    </row>
    <row r="274" spans="1:67" ht="12.75">
      <c r="A274" s="4"/>
      <c r="B274" s="4"/>
      <c r="C274" s="4"/>
      <c r="D274" s="4"/>
      <c r="E274" s="4"/>
      <c r="F274" s="4"/>
      <c r="G274" s="4"/>
      <c r="H274" s="4"/>
      <c r="I274" s="4"/>
      <c r="J274" s="7"/>
      <c r="K274" s="4"/>
      <c r="L274" s="4"/>
      <c r="M274" s="4"/>
      <c r="N274" s="4"/>
      <c r="O274" s="4"/>
      <c r="P274" s="4"/>
      <c r="Q274" s="4"/>
      <c r="R274" s="4"/>
      <c r="S274" s="8"/>
      <c r="T274" s="4"/>
      <c r="U274" s="4"/>
      <c r="V274" s="4"/>
      <c r="W274" s="4"/>
      <c r="X274" s="4"/>
      <c r="Y274" s="4"/>
      <c r="Z274" s="4"/>
      <c r="AA274" s="4"/>
      <c r="AB274" s="9"/>
      <c r="AC274" s="9"/>
      <c r="AD274" s="9"/>
      <c r="AE274" s="9"/>
      <c r="AF274" s="9"/>
      <c r="AG274" s="9"/>
      <c r="AH274" s="9"/>
      <c r="AI274" s="9"/>
      <c r="AJ274" s="9"/>
      <c r="AK274" s="9"/>
      <c r="AL274" s="9"/>
      <c r="AM274" s="9"/>
      <c r="AN274" s="10"/>
      <c r="AO274" s="10"/>
      <c r="AP274" s="10"/>
      <c r="AQ274" s="9"/>
      <c r="AR274" s="1"/>
      <c r="AS274" s="7"/>
      <c r="AT274" s="4"/>
      <c r="AU274" s="3"/>
      <c r="AV274" s="3"/>
      <c r="AW274" s="2"/>
      <c r="AX274" s="4"/>
      <c r="AY274" s="7"/>
      <c r="AZ274" s="4"/>
      <c r="BA274" s="2"/>
      <c r="BB274" s="2"/>
      <c r="BC274" s="4"/>
      <c r="BD274" s="4"/>
      <c r="BE274" s="4"/>
      <c r="BF274" s="4"/>
      <c r="BG274" s="4"/>
      <c r="BH274" s="4"/>
      <c r="BI274" s="4"/>
      <c r="BJ274" s="4"/>
      <c r="BK274" s="4"/>
      <c r="BL274" s="4"/>
      <c r="BM274" s="2"/>
      <c r="BN274" s="4"/>
      <c r="BO274" s="4"/>
    </row>
    <row r="275" spans="1:67" ht="12.75">
      <c r="A275" s="4"/>
      <c r="B275" s="4"/>
      <c r="C275" s="4"/>
      <c r="D275" s="4"/>
      <c r="E275" s="4"/>
      <c r="F275" s="4"/>
      <c r="G275" s="4"/>
      <c r="H275" s="4"/>
      <c r="I275" s="4"/>
      <c r="J275" s="7"/>
      <c r="K275" s="4"/>
      <c r="L275" s="4"/>
      <c r="M275" s="4"/>
      <c r="N275" s="4"/>
      <c r="O275" s="4"/>
      <c r="P275" s="4"/>
      <c r="Q275" s="4"/>
      <c r="R275" s="4"/>
      <c r="S275" s="8"/>
      <c r="T275" s="4"/>
      <c r="U275" s="4"/>
      <c r="V275" s="4"/>
      <c r="W275" s="4"/>
      <c r="X275" s="4"/>
      <c r="Y275" s="4"/>
      <c r="Z275" s="4"/>
      <c r="AA275" s="4"/>
      <c r="AB275" s="9"/>
      <c r="AC275" s="9"/>
      <c r="AD275" s="9"/>
      <c r="AE275" s="9"/>
      <c r="AF275" s="9"/>
      <c r="AG275" s="9"/>
      <c r="AH275" s="9"/>
      <c r="AI275" s="9"/>
      <c r="AJ275" s="9"/>
      <c r="AK275" s="9"/>
      <c r="AL275" s="9"/>
      <c r="AM275" s="9"/>
      <c r="AN275" s="10"/>
      <c r="AO275" s="10"/>
      <c r="AP275" s="10"/>
      <c r="AQ275" s="9"/>
      <c r="AR275" s="1"/>
      <c r="AS275" s="7"/>
      <c r="AT275" s="4"/>
      <c r="AU275" s="3"/>
      <c r="AV275" s="3"/>
      <c r="AW275" s="2"/>
      <c r="AX275" s="4"/>
      <c r="AY275" s="7"/>
      <c r="AZ275" s="4"/>
      <c r="BA275" s="2"/>
      <c r="BB275" s="2"/>
      <c r="BC275" s="4"/>
      <c r="BD275" s="4"/>
      <c r="BE275" s="4"/>
      <c r="BF275" s="4"/>
      <c r="BG275" s="4"/>
      <c r="BH275" s="4"/>
      <c r="BI275" s="4"/>
      <c r="BJ275" s="4"/>
      <c r="BK275" s="4"/>
      <c r="BL275" s="4"/>
      <c r="BM275" s="2"/>
      <c r="BN275" s="4"/>
      <c r="BO275" s="4"/>
    </row>
    <row r="276" spans="1:67" ht="12.75">
      <c r="A276" s="4"/>
      <c r="B276" s="4"/>
      <c r="C276" s="4"/>
      <c r="D276" s="4"/>
      <c r="E276" s="4"/>
      <c r="F276" s="4"/>
      <c r="G276" s="4"/>
      <c r="H276" s="4"/>
      <c r="I276" s="4"/>
      <c r="J276" s="7"/>
      <c r="K276" s="4"/>
      <c r="L276" s="4"/>
      <c r="M276" s="4"/>
      <c r="N276" s="4"/>
      <c r="O276" s="4"/>
      <c r="P276" s="4"/>
      <c r="Q276" s="4"/>
      <c r="R276" s="4"/>
      <c r="S276" s="8"/>
      <c r="T276" s="4"/>
      <c r="U276" s="4"/>
      <c r="V276" s="4"/>
      <c r="W276" s="4"/>
      <c r="X276" s="4"/>
      <c r="Y276" s="4"/>
      <c r="Z276" s="4"/>
      <c r="AA276" s="4"/>
      <c r="AB276" s="9"/>
      <c r="AC276" s="9"/>
      <c r="AD276" s="9"/>
      <c r="AE276" s="9"/>
      <c r="AF276" s="9"/>
      <c r="AG276" s="9"/>
      <c r="AH276" s="9"/>
      <c r="AI276" s="9"/>
      <c r="AJ276" s="9"/>
      <c r="AK276" s="9"/>
      <c r="AL276" s="9"/>
      <c r="AM276" s="9"/>
      <c r="AN276" s="10"/>
      <c r="AO276" s="10"/>
      <c r="AP276" s="10"/>
      <c r="AQ276" s="9"/>
      <c r="AR276" s="1"/>
      <c r="AS276" s="7"/>
      <c r="AT276" s="4"/>
      <c r="AU276" s="3"/>
      <c r="AV276" s="3"/>
      <c r="AW276" s="2"/>
      <c r="AX276" s="4"/>
      <c r="AY276" s="7"/>
      <c r="AZ276" s="4"/>
      <c r="BA276" s="2"/>
      <c r="BB276" s="2"/>
      <c r="BC276" s="4"/>
      <c r="BD276" s="4"/>
      <c r="BE276" s="4"/>
      <c r="BF276" s="4"/>
      <c r="BG276" s="4"/>
      <c r="BH276" s="4"/>
      <c r="BI276" s="4"/>
      <c r="BJ276" s="4"/>
      <c r="BK276" s="4"/>
      <c r="BL276" s="4"/>
      <c r="BM276" s="2"/>
      <c r="BN276" s="4"/>
      <c r="BO276" s="4"/>
    </row>
    <row r="277" spans="1:67" ht="12.75">
      <c r="A277" s="4"/>
      <c r="B277" s="4"/>
      <c r="C277" s="4"/>
      <c r="D277" s="4"/>
      <c r="E277" s="4"/>
      <c r="F277" s="4"/>
      <c r="G277" s="4"/>
      <c r="H277" s="4"/>
      <c r="I277" s="4"/>
      <c r="J277" s="7"/>
      <c r="K277" s="4"/>
      <c r="L277" s="4"/>
      <c r="M277" s="4"/>
      <c r="N277" s="4"/>
      <c r="O277" s="4"/>
      <c r="P277" s="4"/>
      <c r="Q277" s="4"/>
      <c r="R277" s="4"/>
      <c r="S277" s="8"/>
      <c r="T277" s="4"/>
      <c r="U277" s="4"/>
      <c r="V277" s="4"/>
      <c r="W277" s="4"/>
      <c r="X277" s="4"/>
      <c r="Y277" s="4"/>
      <c r="Z277" s="4"/>
      <c r="AA277" s="4"/>
      <c r="AB277" s="9"/>
      <c r="AC277" s="9"/>
      <c r="AD277" s="9"/>
      <c r="AE277" s="9"/>
      <c r="AF277" s="9"/>
      <c r="AG277" s="9"/>
      <c r="AH277" s="9"/>
      <c r="AI277" s="9"/>
      <c r="AJ277" s="9"/>
      <c r="AK277" s="9"/>
      <c r="AL277" s="9"/>
      <c r="AM277" s="9"/>
      <c r="AN277" s="10"/>
      <c r="AO277" s="10"/>
      <c r="AP277" s="10"/>
      <c r="AQ277" s="9"/>
      <c r="AR277" s="1"/>
      <c r="AS277" s="7"/>
      <c r="AT277" s="4"/>
      <c r="AU277" s="3"/>
      <c r="AV277" s="3"/>
      <c r="AW277" s="2"/>
      <c r="AX277" s="4"/>
      <c r="AY277" s="7"/>
      <c r="AZ277" s="4"/>
      <c r="BA277" s="2"/>
      <c r="BB277" s="2"/>
      <c r="BC277" s="4"/>
      <c r="BD277" s="4"/>
      <c r="BE277" s="4"/>
      <c r="BF277" s="4"/>
      <c r="BG277" s="4"/>
      <c r="BH277" s="4"/>
      <c r="BI277" s="4"/>
      <c r="BJ277" s="4"/>
      <c r="BK277" s="4"/>
      <c r="BL277" s="4"/>
      <c r="BM277" s="2"/>
      <c r="BN277" s="4"/>
      <c r="BO277" s="4"/>
    </row>
    <row r="278" spans="1:67" ht="12.75">
      <c r="A278" s="4"/>
      <c r="B278" s="4"/>
      <c r="C278" s="4"/>
      <c r="D278" s="4"/>
      <c r="E278" s="4"/>
      <c r="F278" s="4"/>
      <c r="G278" s="4"/>
      <c r="H278" s="4"/>
      <c r="I278" s="4"/>
      <c r="J278" s="7"/>
      <c r="K278" s="4"/>
      <c r="L278" s="4"/>
      <c r="M278" s="4"/>
      <c r="N278" s="4"/>
      <c r="O278" s="4"/>
      <c r="P278" s="4"/>
      <c r="Q278" s="4"/>
      <c r="R278" s="4"/>
      <c r="S278" s="8"/>
      <c r="T278" s="4"/>
      <c r="U278" s="4"/>
      <c r="V278" s="4"/>
      <c r="W278" s="4"/>
      <c r="X278" s="4"/>
      <c r="Y278" s="4"/>
      <c r="Z278" s="4"/>
      <c r="AA278" s="4"/>
      <c r="AB278" s="9"/>
      <c r="AC278" s="9"/>
      <c r="AD278" s="9"/>
      <c r="AE278" s="9"/>
      <c r="AF278" s="9"/>
      <c r="AG278" s="9"/>
      <c r="AH278" s="9"/>
      <c r="AI278" s="9"/>
      <c r="AJ278" s="9"/>
      <c r="AK278" s="9"/>
      <c r="AL278" s="9"/>
      <c r="AM278" s="9"/>
      <c r="AN278" s="10"/>
      <c r="AO278" s="10"/>
      <c r="AP278" s="10"/>
      <c r="AQ278" s="9"/>
      <c r="AR278" s="1"/>
      <c r="AS278" s="7"/>
      <c r="AT278" s="4"/>
      <c r="AU278" s="3"/>
      <c r="AV278" s="3"/>
      <c r="AW278" s="2"/>
      <c r="AX278" s="4"/>
      <c r="AY278" s="7"/>
      <c r="AZ278" s="4"/>
      <c r="BA278" s="2"/>
      <c r="BB278" s="2"/>
      <c r="BC278" s="4"/>
      <c r="BD278" s="4"/>
      <c r="BE278" s="4"/>
      <c r="BF278" s="4"/>
      <c r="BG278" s="4"/>
      <c r="BH278" s="4"/>
      <c r="BI278" s="4"/>
      <c r="BJ278" s="4"/>
      <c r="BK278" s="4"/>
      <c r="BL278" s="4"/>
      <c r="BM278" s="2"/>
      <c r="BN278" s="4"/>
      <c r="BO278" s="4"/>
    </row>
    <row r="279" spans="1:67" ht="12.75">
      <c r="A279" s="4"/>
      <c r="B279" s="4"/>
      <c r="C279" s="4"/>
      <c r="D279" s="4"/>
      <c r="E279" s="4"/>
      <c r="F279" s="4"/>
      <c r="G279" s="4"/>
      <c r="H279" s="4"/>
      <c r="I279" s="4"/>
      <c r="J279" s="7"/>
      <c r="K279" s="4"/>
      <c r="L279" s="4"/>
      <c r="M279" s="4"/>
      <c r="N279" s="4"/>
      <c r="O279" s="4"/>
      <c r="P279" s="4"/>
      <c r="Q279" s="4"/>
      <c r="R279" s="4"/>
      <c r="S279" s="8"/>
      <c r="T279" s="4"/>
      <c r="U279" s="4"/>
      <c r="V279" s="4"/>
      <c r="W279" s="4"/>
      <c r="X279" s="4"/>
      <c r="Y279" s="4"/>
      <c r="Z279" s="4"/>
      <c r="AA279" s="4"/>
      <c r="AB279" s="9"/>
      <c r="AC279" s="9"/>
      <c r="AD279" s="9"/>
      <c r="AE279" s="9"/>
      <c r="AF279" s="9"/>
      <c r="AG279" s="9"/>
      <c r="AH279" s="9"/>
      <c r="AI279" s="9"/>
      <c r="AJ279" s="9"/>
      <c r="AK279" s="9"/>
      <c r="AL279" s="9"/>
      <c r="AM279" s="9"/>
      <c r="AN279" s="10"/>
      <c r="AO279" s="10"/>
      <c r="AP279" s="10"/>
      <c r="AQ279" s="9"/>
      <c r="AR279" s="1"/>
      <c r="AS279" s="7"/>
      <c r="AT279" s="4"/>
      <c r="AU279" s="3"/>
      <c r="AV279" s="3"/>
      <c r="AW279" s="2"/>
      <c r="AX279" s="4"/>
      <c r="AY279" s="7"/>
      <c r="AZ279" s="4"/>
      <c r="BA279" s="2"/>
      <c r="BB279" s="2"/>
      <c r="BC279" s="4"/>
      <c r="BD279" s="4"/>
      <c r="BE279" s="4"/>
      <c r="BF279" s="4"/>
      <c r="BG279" s="4"/>
      <c r="BH279" s="4"/>
      <c r="BI279" s="4"/>
      <c r="BJ279" s="4"/>
      <c r="BK279" s="4"/>
      <c r="BL279" s="4"/>
      <c r="BM279" s="2"/>
      <c r="BN279" s="4"/>
      <c r="BO279" s="4"/>
    </row>
    <row r="280" spans="1:67" ht="12.75">
      <c r="A280" s="4"/>
      <c r="B280" s="4"/>
      <c r="C280" s="4"/>
      <c r="D280" s="4"/>
      <c r="E280" s="4"/>
      <c r="F280" s="4"/>
      <c r="G280" s="4"/>
      <c r="H280" s="4"/>
      <c r="I280" s="4"/>
      <c r="J280" s="7"/>
      <c r="K280" s="4"/>
      <c r="L280" s="4"/>
      <c r="M280" s="4"/>
      <c r="N280" s="4"/>
      <c r="O280" s="4"/>
      <c r="P280" s="4"/>
      <c r="Q280" s="4"/>
      <c r="R280" s="4"/>
      <c r="S280" s="8"/>
      <c r="T280" s="4"/>
      <c r="U280" s="4"/>
      <c r="V280" s="4"/>
      <c r="W280" s="4"/>
      <c r="X280" s="4"/>
      <c r="Y280" s="4"/>
      <c r="Z280" s="4"/>
      <c r="AA280" s="4"/>
      <c r="AB280" s="9"/>
      <c r="AC280" s="9"/>
      <c r="AD280" s="9"/>
      <c r="AE280" s="9"/>
      <c r="AF280" s="9"/>
      <c r="AG280" s="9"/>
      <c r="AH280" s="9"/>
      <c r="AI280" s="9"/>
      <c r="AJ280" s="9"/>
      <c r="AK280" s="9"/>
      <c r="AL280" s="9"/>
      <c r="AM280" s="9"/>
      <c r="AN280" s="10"/>
      <c r="AO280" s="10"/>
      <c r="AP280" s="10"/>
      <c r="AQ280" s="9"/>
      <c r="AR280" s="1"/>
      <c r="AS280" s="7"/>
      <c r="AT280" s="4"/>
      <c r="AU280" s="3"/>
      <c r="AV280" s="3"/>
      <c r="AW280" s="2"/>
      <c r="AX280" s="4"/>
      <c r="AY280" s="7"/>
      <c r="AZ280" s="4"/>
      <c r="BA280" s="2"/>
      <c r="BB280" s="2"/>
      <c r="BC280" s="4"/>
      <c r="BD280" s="4"/>
      <c r="BE280" s="4"/>
      <c r="BF280" s="4"/>
      <c r="BG280" s="4"/>
      <c r="BH280" s="4"/>
      <c r="BI280" s="4"/>
      <c r="BJ280" s="4"/>
      <c r="BK280" s="4"/>
      <c r="BL280" s="4"/>
      <c r="BM280" s="2"/>
      <c r="BN280" s="4"/>
      <c r="BO280" s="4"/>
    </row>
    <row r="281" spans="1:67" ht="12.75">
      <c r="A281" s="4"/>
      <c r="B281" s="4"/>
      <c r="C281" s="4"/>
      <c r="D281" s="4"/>
      <c r="E281" s="4"/>
      <c r="F281" s="4"/>
      <c r="G281" s="4"/>
      <c r="H281" s="4"/>
      <c r="I281" s="4"/>
      <c r="J281" s="7"/>
      <c r="K281" s="4"/>
      <c r="L281" s="4"/>
      <c r="M281" s="4"/>
      <c r="N281" s="4"/>
      <c r="O281" s="4"/>
      <c r="P281" s="4"/>
      <c r="Q281" s="4"/>
      <c r="R281" s="4"/>
      <c r="S281" s="8"/>
      <c r="T281" s="4"/>
      <c r="U281" s="4"/>
      <c r="V281" s="4"/>
      <c r="W281" s="4"/>
      <c r="X281" s="4"/>
      <c r="Y281" s="4"/>
      <c r="Z281" s="4"/>
      <c r="AA281" s="4"/>
      <c r="AB281" s="9"/>
      <c r="AC281" s="9"/>
      <c r="AD281" s="9"/>
      <c r="AE281" s="9"/>
      <c r="AF281" s="9"/>
      <c r="AG281" s="9"/>
      <c r="AH281" s="9"/>
      <c r="AI281" s="9"/>
      <c r="AJ281" s="9"/>
      <c r="AK281" s="9"/>
      <c r="AL281" s="9"/>
      <c r="AM281" s="9"/>
      <c r="AN281" s="10"/>
      <c r="AO281" s="10"/>
      <c r="AP281" s="10"/>
      <c r="AQ281" s="9"/>
      <c r="AR281" s="1"/>
      <c r="AS281" s="7"/>
      <c r="AT281" s="4"/>
      <c r="AU281" s="3"/>
      <c r="AV281" s="3"/>
      <c r="AW281" s="2"/>
      <c r="AX281" s="4"/>
      <c r="AY281" s="7"/>
      <c r="AZ281" s="4"/>
      <c r="BA281" s="2"/>
      <c r="BB281" s="2"/>
      <c r="BC281" s="4"/>
      <c r="BD281" s="4"/>
      <c r="BE281" s="4"/>
      <c r="BF281" s="4"/>
      <c r="BG281" s="4"/>
      <c r="BH281" s="4"/>
      <c r="BI281" s="4"/>
      <c r="BJ281" s="4"/>
      <c r="BK281" s="4"/>
      <c r="BL281" s="4"/>
      <c r="BM281" s="2"/>
      <c r="BN281" s="4"/>
      <c r="BO281" s="4"/>
    </row>
    <row r="282" spans="1:67" ht="12.75">
      <c r="A282" s="4"/>
      <c r="B282" s="4"/>
      <c r="C282" s="4"/>
      <c r="D282" s="4"/>
      <c r="E282" s="4"/>
      <c r="F282" s="4"/>
      <c r="G282" s="4"/>
      <c r="H282" s="4"/>
      <c r="I282" s="4"/>
      <c r="J282" s="7"/>
      <c r="K282" s="4"/>
      <c r="L282" s="4"/>
      <c r="M282" s="4"/>
      <c r="N282" s="4"/>
      <c r="O282" s="4"/>
      <c r="P282" s="4"/>
      <c r="Q282" s="4"/>
      <c r="R282" s="4"/>
      <c r="S282" s="8"/>
      <c r="T282" s="4"/>
      <c r="U282" s="4"/>
      <c r="V282" s="4"/>
      <c r="W282" s="4"/>
      <c r="X282" s="4"/>
      <c r="Y282" s="4"/>
      <c r="Z282" s="4"/>
      <c r="AA282" s="4"/>
      <c r="AB282" s="9"/>
      <c r="AC282" s="9"/>
      <c r="AD282" s="9"/>
      <c r="AE282" s="9"/>
      <c r="AF282" s="9"/>
      <c r="AG282" s="9"/>
      <c r="AH282" s="9"/>
      <c r="AI282" s="9"/>
      <c r="AJ282" s="9"/>
      <c r="AK282" s="9"/>
      <c r="AL282" s="9"/>
      <c r="AM282" s="9"/>
      <c r="AN282" s="10"/>
      <c r="AO282" s="10"/>
      <c r="AP282" s="10"/>
      <c r="AQ282" s="9"/>
      <c r="AR282" s="1"/>
      <c r="AS282" s="7"/>
      <c r="AT282" s="4"/>
      <c r="AU282" s="3"/>
      <c r="AV282" s="3"/>
      <c r="AW282" s="2"/>
      <c r="AX282" s="4"/>
      <c r="AY282" s="7"/>
      <c r="AZ282" s="4"/>
      <c r="BA282" s="2"/>
      <c r="BB282" s="2"/>
      <c r="BC282" s="4"/>
      <c r="BD282" s="4"/>
      <c r="BE282" s="4"/>
      <c r="BF282" s="4"/>
      <c r="BG282" s="4"/>
      <c r="BH282" s="4"/>
      <c r="BI282" s="4"/>
      <c r="BJ282" s="4"/>
      <c r="BK282" s="4"/>
      <c r="BL282" s="4"/>
      <c r="BM282" s="2"/>
      <c r="BN282" s="4"/>
      <c r="BO282" s="4"/>
    </row>
    <row r="283" spans="1:67" ht="12.75">
      <c r="A283" s="4"/>
      <c r="B283" s="4"/>
      <c r="C283" s="4"/>
      <c r="D283" s="4"/>
      <c r="E283" s="4"/>
      <c r="F283" s="4"/>
      <c r="G283" s="4"/>
      <c r="H283" s="4"/>
      <c r="I283" s="4"/>
      <c r="J283" s="7"/>
      <c r="K283" s="4"/>
      <c r="L283" s="4"/>
      <c r="M283" s="4"/>
      <c r="N283" s="4"/>
      <c r="O283" s="4"/>
      <c r="P283" s="4"/>
      <c r="Q283" s="4"/>
      <c r="R283" s="4"/>
      <c r="S283" s="8"/>
      <c r="T283" s="4"/>
      <c r="U283" s="4"/>
      <c r="V283" s="4"/>
      <c r="W283" s="4"/>
      <c r="X283" s="4"/>
      <c r="Y283" s="4"/>
      <c r="Z283" s="4"/>
      <c r="AA283" s="4"/>
      <c r="AB283" s="9"/>
      <c r="AC283" s="9"/>
      <c r="AD283" s="9"/>
      <c r="AE283" s="9"/>
      <c r="AF283" s="9"/>
      <c r="AG283" s="9"/>
      <c r="AH283" s="9"/>
      <c r="AI283" s="9"/>
      <c r="AJ283" s="9"/>
      <c r="AK283" s="9"/>
      <c r="AL283" s="9"/>
      <c r="AM283" s="9"/>
      <c r="AN283" s="10"/>
      <c r="AO283" s="10"/>
      <c r="AP283" s="10"/>
      <c r="AQ283" s="9"/>
      <c r="AR283" s="1"/>
      <c r="AS283" s="7"/>
      <c r="AT283" s="4"/>
      <c r="AU283" s="3"/>
      <c r="AV283" s="3"/>
      <c r="AW283" s="2"/>
      <c r="AX283" s="4"/>
      <c r="AY283" s="7"/>
      <c r="AZ283" s="4"/>
      <c r="BA283" s="2"/>
      <c r="BB283" s="2"/>
      <c r="BC283" s="4"/>
      <c r="BD283" s="4"/>
      <c r="BE283" s="4"/>
      <c r="BF283" s="4"/>
      <c r="BG283" s="4"/>
      <c r="BH283" s="4"/>
      <c r="BI283" s="4"/>
      <c r="BJ283" s="4"/>
      <c r="BK283" s="4"/>
      <c r="BL283" s="4"/>
      <c r="BM283" s="2"/>
      <c r="BN283" s="4"/>
      <c r="BO283" s="4"/>
    </row>
    <row r="284" spans="1:67" ht="12.75">
      <c r="A284" s="4"/>
      <c r="B284" s="4"/>
      <c r="C284" s="4"/>
      <c r="D284" s="4"/>
      <c r="E284" s="4"/>
      <c r="F284" s="4"/>
      <c r="G284" s="4"/>
      <c r="H284" s="4"/>
      <c r="I284" s="4"/>
      <c r="J284" s="7"/>
      <c r="K284" s="4"/>
      <c r="L284" s="4"/>
      <c r="M284" s="4"/>
      <c r="N284" s="4"/>
      <c r="O284" s="4"/>
      <c r="P284" s="4"/>
      <c r="Q284" s="4"/>
      <c r="R284" s="4"/>
      <c r="S284" s="8"/>
      <c r="T284" s="4"/>
      <c r="U284" s="4"/>
      <c r="V284" s="4"/>
      <c r="W284" s="4"/>
      <c r="X284" s="4"/>
      <c r="Y284" s="4"/>
      <c r="Z284" s="4"/>
      <c r="AA284" s="4"/>
      <c r="AB284" s="9"/>
      <c r="AC284" s="9"/>
      <c r="AD284" s="9"/>
      <c r="AE284" s="9"/>
      <c r="AF284" s="9"/>
      <c r="AG284" s="9"/>
      <c r="AH284" s="9"/>
      <c r="AI284" s="9"/>
      <c r="AJ284" s="9"/>
      <c r="AK284" s="9"/>
      <c r="AL284" s="9"/>
      <c r="AM284" s="9"/>
      <c r="AN284" s="10"/>
      <c r="AO284" s="10"/>
      <c r="AP284" s="10"/>
      <c r="AQ284" s="9"/>
      <c r="AR284" s="1"/>
      <c r="AS284" s="7"/>
      <c r="AT284" s="4"/>
      <c r="AU284" s="3"/>
      <c r="AV284" s="3"/>
      <c r="AW284" s="2"/>
      <c r="AX284" s="4"/>
      <c r="AY284" s="7"/>
      <c r="AZ284" s="4"/>
      <c r="BA284" s="2"/>
      <c r="BB284" s="2"/>
      <c r="BC284" s="4"/>
      <c r="BD284" s="4"/>
      <c r="BE284" s="4"/>
      <c r="BF284" s="4"/>
      <c r="BG284" s="4"/>
      <c r="BH284" s="4"/>
      <c r="BI284" s="4"/>
      <c r="BJ284" s="4"/>
      <c r="BK284" s="4"/>
      <c r="BL284" s="4"/>
      <c r="BM284" s="2"/>
      <c r="BN284" s="4"/>
      <c r="BO284" s="4"/>
    </row>
    <row r="285" spans="1:67" ht="12.75">
      <c r="A285" s="4"/>
      <c r="B285" s="4"/>
      <c r="C285" s="4"/>
      <c r="D285" s="4"/>
      <c r="E285" s="4"/>
      <c r="F285" s="4"/>
      <c r="G285" s="4"/>
      <c r="H285" s="4"/>
      <c r="I285" s="4"/>
      <c r="J285" s="7"/>
      <c r="K285" s="4"/>
      <c r="L285" s="4"/>
      <c r="M285" s="4"/>
      <c r="N285" s="4"/>
      <c r="O285" s="4"/>
      <c r="P285" s="4"/>
      <c r="Q285" s="4"/>
      <c r="R285" s="4"/>
      <c r="S285" s="8"/>
      <c r="T285" s="4"/>
      <c r="U285" s="4"/>
      <c r="V285" s="4"/>
      <c r="W285" s="4"/>
      <c r="X285" s="4"/>
      <c r="Y285" s="4"/>
      <c r="Z285" s="4"/>
      <c r="AA285" s="4"/>
      <c r="AB285" s="9"/>
      <c r="AC285" s="9"/>
      <c r="AD285" s="9"/>
      <c r="AE285" s="9"/>
      <c r="AF285" s="9"/>
      <c r="AG285" s="9"/>
      <c r="AH285" s="9"/>
      <c r="AI285" s="9"/>
      <c r="AJ285" s="9"/>
      <c r="AK285" s="9"/>
      <c r="AL285" s="9"/>
      <c r="AM285" s="9"/>
      <c r="AN285" s="10"/>
      <c r="AO285" s="10"/>
      <c r="AP285" s="10"/>
      <c r="AQ285" s="9"/>
      <c r="AR285" s="1"/>
      <c r="AS285" s="7"/>
      <c r="AT285" s="4"/>
      <c r="AU285" s="3"/>
      <c r="AV285" s="3"/>
      <c r="AW285" s="2"/>
      <c r="AX285" s="4"/>
      <c r="AY285" s="7"/>
      <c r="AZ285" s="4"/>
      <c r="BA285" s="2"/>
      <c r="BB285" s="2"/>
      <c r="BC285" s="4"/>
      <c r="BD285" s="4"/>
      <c r="BE285" s="4"/>
      <c r="BF285" s="4"/>
      <c r="BG285" s="4"/>
      <c r="BH285" s="4"/>
      <c r="BI285" s="4"/>
      <c r="BJ285" s="4"/>
      <c r="BK285" s="4"/>
      <c r="BL285" s="4"/>
      <c r="BM285" s="2"/>
      <c r="BN285" s="4"/>
      <c r="BO285" s="4"/>
    </row>
    <row r="286" spans="1:67" ht="12.75">
      <c r="A286" s="4"/>
      <c r="B286" s="4"/>
      <c r="C286" s="4"/>
      <c r="D286" s="4"/>
      <c r="E286" s="4"/>
      <c r="F286" s="4"/>
      <c r="G286" s="4"/>
      <c r="H286" s="4"/>
      <c r="I286" s="4"/>
      <c r="J286" s="7"/>
      <c r="K286" s="4"/>
      <c r="L286" s="4"/>
      <c r="M286" s="4"/>
      <c r="N286" s="4"/>
      <c r="O286" s="4"/>
      <c r="P286" s="4"/>
      <c r="Q286" s="4"/>
      <c r="R286" s="4"/>
      <c r="S286" s="8"/>
      <c r="T286" s="4"/>
      <c r="U286" s="4"/>
      <c r="V286" s="4"/>
      <c r="W286" s="4"/>
      <c r="X286" s="4"/>
      <c r="Y286" s="4"/>
      <c r="Z286" s="4"/>
      <c r="AA286" s="4"/>
      <c r="AB286" s="9"/>
      <c r="AC286" s="9"/>
      <c r="AD286" s="9"/>
      <c r="AE286" s="9"/>
      <c r="AF286" s="9"/>
      <c r="AG286" s="9"/>
      <c r="AH286" s="9"/>
      <c r="AI286" s="9"/>
      <c r="AJ286" s="9"/>
      <c r="AK286" s="9"/>
      <c r="AL286" s="9"/>
      <c r="AM286" s="9"/>
      <c r="AN286" s="10"/>
      <c r="AO286" s="10"/>
      <c r="AP286" s="10"/>
      <c r="AQ286" s="9"/>
      <c r="AR286" s="1"/>
      <c r="AS286" s="7"/>
      <c r="AT286" s="4"/>
      <c r="AU286" s="3"/>
      <c r="AV286" s="3"/>
      <c r="AW286" s="2"/>
      <c r="AX286" s="4"/>
      <c r="AY286" s="7"/>
      <c r="AZ286" s="4"/>
      <c r="BA286" s="2"/>
      <c r="BB286" s="2"/>
      <c r="BC286" s="4"/>
      <c r="BD286" s="4"/>
      <c r="BE286" s="4"/>
      <c r="BF286" s="4"/>
      <c r="BG286" s="4"/>
      <c r="BH286" s="4"/>
      <c r="BI286" s="4"/>
      <c r="BJ286" s="4"/>
      <c r="BK286" s="4"/>
      <c r="BL286" s="4"/>
      <c r="BM286" s="2"/>
      <c r="BN286" s="4"/>
      <c r="BO286" s="4"/>
    </row>
    <row r="287" spans="1:67" ht="12.75">
      <c r="A287" s="4"/>
      <c r="B287" s="4"/>
      <c r="C287" s="4"/>
      <c r="D287" s="4"/>
      <c r="E287" s="4"/>
      <c r="F287" s="4"/>
      <c r="G287" s="4"/>
      <c r="H287" s="4"/>
      <c r="I287" s="4"/>
      <c r="J287" s="7"/>
      <c r="K287" s="4"/>
      <c r="L287" s="4"/>
      <c r="M287" s="4"/>
      <c r="N287" s="4"/>
      <c r="O287" s="4"/>
      <c r="P287" s="4"/>
      <c r="Q287" s="4"/>
      <c r="R287" s="4"/>
      <c r="S287" s="8"/>
      <c r="T287" s="4"/>
      <c r="U287" s="4"/>
      <c r="V287" s="4"/>
      <c r="W287" s="4"/>
      <c r="X287" s="4"/>
      <c r="Y287" s="4"/>
      <c r="Z287" s="4"/>
      <c r="AA287" s="4"/>
      <c r="AB287" s="9"/>
      <c r="AC287" s="9"/>
      <c r="AD287" s="9"/>
      <c r="AE287" s="9"/>
      <c r="AF287" s="9"/>
      <c r="AG287" s="9"/>
      <c r="AH287" s="9"/>
      <c r="AI287" s="9"/>
      <c r="AJ287" s="9"/>
      <c r="AK287" s="9"/>
      <c r="AL287" s="9"/>
      <c r="AM287" s="9"/>
      <c r="AN287" s="10"/>
      <c r="AO287" s="10"/>
      <c r="AP287" s="10"/>
      <c r="AQ287" s="9"/>
      <c r="AR287" s="1"/>
      <c r="AS287" s="7"/>
      <c r="AT287" s="4"/>
      <c r="AU287" s="3"/>
      <c r="AV287" s="3"/>
      <c r="AW287" s="2"/>
      <c r="AX287" s="4"/>
      <c r="AY287" s="7"/>
      <c r="AZ287" s="4"/>
      <c r="BA287" s="2"/>
      <c r="BB287" s="2"/>
      <c r="BC287" s="4"/>
      <c r="BD287" s="4"/>
      <c r="BE287" s="4"/>
      <c r="BF287" s="4"/>
      <c r="BG287" s="4"/>
      <c r="BH287" s="4"/>
      <c r="BI287" s="4"/>
      <c r="BJ287" s="4"/>
      <c r="BK287" s="4"/>
      <c r="BL287" s="4"/>
      <c r="BM287" s="2"/>
      <c r="BN287" s="4"/>
      <c r="BO287" s="4"/>
    </row>
    <row r="288" spans="1:67" ht="12.75">
      <c r="A288" s="4"/>
      <c r="B288" s="4"/>
      <c r="C288" s="4"/>
      <c r="D288" s="4"/>
      <c r="E288" s="4"/>
      <c r="F288" s="4"/>
      <c r="G288" s="4"/>
      <c r="H288" s="4"/>
      <c r="I288" s="4"/>
      <c r="J288" s="7"/>
      <c r="K288" s="4"/>
      <c r="L288" s="4"/>
      <c r="M288" s="4"/>
      <c r="N288" s="4"/>
      <c r="O288" s="4"/>
      <c r="P288" s="4"/>
      <c r="Q288" s="4"/>
      <c r="R288" s="4"/>
      <c r="S288" s="8"/>
      <c r="T288" s="4"/>
      <c r="U288" s="4"/>
      <c r="V288" s="4"/>
      <c r="W288" s="4"/>
      <c r="X288" s="4"/>
      <c r="Y288" s="4"/>
      <c r="Z288" s="4"/>
      <c r="AA288" s="4"/>
      <c r="AB288" s="9"/>
      <c r="AC288" s="9"/>
      <c r="AD288" s="9"/>
      <c r="AE288" s="9"/>
      <c r="AF288" s="9"/>
      <c r="AG288" s="9"/>
      <c r="AH288" s="9"/>
      <c r="AI288" s="9"/>
      <c r="AJ288" s="9"/>
      <c r="AK288" s="9"/>
      <c r="AL288" s="9"/>
      <c r="AM288" s="9"/>
      <c r="AN288" s="10"/>
      <c r="AO288" s="10"/>
      <c r="AP288" s="10"/>
      <c r="AQ288" s="9"/>
      <c r="AR288" s="1"/>
      <c r="AS288" s="7"/>
      <c r="AT288" s="4"/>
      <c r="AU288" s="3"/>
      <c r="AV288" s="3"/>
      <c r="AW288" s="2"/>
      <c r="AX288" s="4"/>
      <c r="AY288" s="7"/>
      <c r="AZ288" s="4"/>
      <c r="BA288" s="2"/>
      <c r="BB288" s="2"/>
      <c r="BC288" s="4"/>
      <c r="BD288" s="4"/>
      <c r="BE288" s="4"/>
      <c r="BF288" s="4"/>
      <c r="BG288" s="4"/>
      <c r="BH288" s="4"/>
      <c r="BI288" s="4"/>
      <c r="BJ288" s="4"/>
      <c r="BK288" s="4"/>
      <c r="BL288" s="4"/>
      <c r="BM288" s="2"/>
      <c r="BN288" s="4"/>
      <c r="BO288" s="4"/>
    </row>
    <row r="289" spans="1:67" ht="12.75">
      <c r="A289" s="4"/>
      <c r="B289" s="4"/>
      <c r="C289" s="4"/>
      <c r="D289" s="4"/>
      <c r="E289" s="4"/>
      <c r="F289" s="4"/>
      <c r="G289" s="4"/>
      <c r="H289" s="4"/>
      <c r="I289" s="4"/>
      <c r="J289" s="7"/>
      <c r="K289" s="4"/>
      <c r="L289" s="4"/>
      <c r="M289" s="4"/>
      <c r="N289" s="4"/>
      <c r="O289" s="4"/>
      <c r="P289" s="4"/>
      <c r="Q289" s="4"/>
      <c r="R289" s="4"/>
      <c r="S289" s="8"/>
      <c r="T289" s="4"/>
      <c r="U289" s="4"/>
      <c r="V289" s="4"/>
      <c r="W289" s="4"/>
      <c r="X289" s="4"/>
      <c r="Y289" s="4"/>
      <c r="Z289" s="4"/>
      <c r="AA289" s="4"/>
      <c r="AB289" s="9"/>
      <c r="AC289" s="9"/>
      <c r="AD289" s="9"/>
      <c r="AE289" s="9"/>
      <c r="AF289" s="9"/>
      <c r="AG289" s="9"/>
      <c r="AH289" s="9"/>
      <c r="AI289" s="9"/>
      <c r="AJ289" s="9"/>
      <c r="AK289" s="9"/>
      <c r="AL289" s="9"/>
      <c r="AM289" s="9"/>
      <c r="AN289" s="10"/>
      <c r="AO289" s="10"/>
      <c r="AP289" s="10"/>
      <c r="AQ289" s="9"/>
      <c r="AR289" s="1"/>
      <c r="AS289" s="7"/>
      <c r="AT289" s="4"/>
      <c r="AU289" s="3"/>
      <c r="AV289" s="3"/>
      <c r="AW289" s="2"/>
      <c r="AX289" s="4"/>
      <c r="AY289" s="7"/>
      <c r="AZ289" s="4"/>
      <c r="BA289" s="2"/>
      <c r="BB289" s="2"/>
      <c r="BC289" s="4"/>
      <c r="BD289" s="4"/>
      <c r="BE289" s="4"/>
      <c r="BF289" s="4"/>
      <c r="BG289" s="4"/>
      <c r="BH289" s="4"/>
      <c r="BI289" s="4"/>
      <c r="BJ289" s="4"/>
      <c r="BK289" s="4"/>
      <c r="BL289" s="4"/>
      <c r="BM289" s="2"/>
      <c r="BN289" s="4"/>
      <c r="BO289" s="4"/>
    </row>
    <row r="290" spans="1:67" ht="12.75">
      <c r="A290" s="4"/>
      <c r="B290" s="4"/>
      <c r="C290" s="4"/>
      <c r="D290" s="4"/>
      <c r="E290" s="4"/>
      <c r="F290" s="4"/>
      <c r="G290" s="4"/>
      <c r="H290" s="4"/>
      <c r="I290" s="4"/>
      <c r="J290" s="7"/>
      <c r="K290" s="4"/>
      <c r="L290" s="4"/>
      <c r="M290" s="4"/>
      <c r="N290" s="4"/>
      <c r="O290" s="4"/>
      <c r="P290" s="4"/>
      <c r="Q290" s="4"/>
      <c r="R290" s="4"/>
      <c r="S290" s="8"/>
      <c r="T290" s="4"/>
      <c r="U290" s="4"/>
      <c r="V290" s="4"/>
      <c r="W290" s="4"/>
      <c r="X290" s="4"/>
      <c r="Y290" s="4"/>
      <c r="Z290" s="4"/>
      <c r="AA290" s="4"/>
      <c r="AB290" s="9"/>
      <c r="AC290" s="9"/>
      <c r="AD290" s="9"/>
      <c r="AE290" s="9"/>
      <c r="AF290" s="9"/>
      <c r="AG290" s="9"/>
      <c r="AH290" s="9"/>
      <c r="AI290" s="9"/>
      <c r="AJ290" s="9"/>
      <c r="AK290" s="9"/>
      <c r="AL290" s="9"/>
      <c r="AM290" s="9"/>
      <c r="AN290" s="10"/>
      <c r="AO290" s="10"/>
      <c r="AP290" s="10"/>
      <c r="AQ290" s="9"/>
      <c r="AR290" s="1"/>
      <c r="AS290" s="7"/>
      <c r="AT290" s="4"/>
      <c r="AU290" s="3"/>
      <c r="AV290" s="3"/>
      <c r="AW290" s="2"/>
      <c r="AX290" s="4"/>
      <c r="AY290" s="7"/>
      <c r="AZ290" s="4"/>
      <c r="BA290" s="2"/>
      <c r="BB290" s="2"/>
      <c r="BC290" s="4"/>
      <c r="BD290" s="4"/>
      <c r="BE290" s="4"/>
      <c r="BF290" s="4"/>
      <c r="BG290" s="4"/>
      <c r="BH290" s="4"/>
      <c r="BI290" s="4"/>
      <c r="BJ290" s="4"/>
      <c r="BK290" s="4"/>
      <c r="BL290" s="4"/>
      <c r="BM290" s="2"/>
      <c r="BN290" s="4"/>
      <c r="BO290" s="4"/>
    </row>
    <row r="291" spans="1:67" ht="12.75">
      <c r="A291" s="4"/>
      <c r="B291" s="4"/>
      <c r="C291" s="4"/>
      <c r="D291" s="4"/>
      <c r="E291" s="4"/>
      <c r="F291" s="4"/>
      <c r="G291" s="4"/>
      <c r="H291" s="4"/>
      <c r="I291" s="4"/>
      <c r="J291" s="7"/>
      <c r="K291" s="4"/>
      <c r="L291" s="4"/>
      <c r="M291" s="4"/>
      <c r="N291" s="4"/>
      <c r="O291" s="4"/>
      <c r="P291" s="4"/>
      <c r="Q291" s="4"/>
      <c r="R291" s="4"/>
      <c r="S291" s="8"/>
      <c r="T291" s="4"/>
      <c r="U291" s="4"/>
      <c r="V291" s="4"/>
      <c r="W291" s="4"/>
      <c r="X291" s="4"/>
      <c r="Y291" s="4"/>
      <c r="Z291" s="4"/>
      <c r="AA291" s="4"/>
      <c r="AB291" s="9"/>
      <c r="AC291" s="9"/>
      <c r="AD291" s="9"/>
      <c r="AE291" s="9"/>
      <c r="AF291" s="9"/>
      <c r="AG291" s="9"/>
      <c r="AH291" s="9"/>
      <c r="AI291" s="9"/>
      <c r="AJ291" s="9"/>
      <c r="AK291" s="9"/>
      <c r="AL291" s="9"/>
      <c r="AM291" s="9"/>
      <c r="AN291" s="10"/>
      <c r="AO291" s="10"/>
      <c r="AP291" s="10"/>
      <c r="AQ291" s="9"/>
      <c r="AR291" s="1"/>
      <c r="AS291" s="7"/>
      <c r="AT291" s="4"/>
      <c r="AU291" s="3"/>
      <c r="AV291" s="3"/>
      <c r="AW291" s="2"/>
      <c r="AX291" s="4"/>
      <c r="AY291" s="7"/>
      <c r="AZ291" s="4"/>
      <c r="BA291" s="2"/>
      <c r="BB291" s="2"/>
      <c r="BC291" s="4"/>
      <c r="BD291" s="4"/>
      <c r="BE291" s="4"/>
      <c r="BF291" s="4"/>
      <c r="BG291" s="4"/>
      <c r="BH291" s="4"/>
      <c r="BI291" s="4"/>
      <c r="BJ291" s="4"/>
      <c r="BK291" s="4"/>
      <c r="BL291" s="4"/>
      <c r="BM291" s="2"/>
      <c r="BN291" s="4"/>
      <c r="BO291" s="4"/>
    </row>
    <row r="292" spans="1:67" ht="12.75">
      <c r="A292" s="4"/>
      <c r="B292" s="4"/>
      <c r="C292" s="4"/>
      <c r="D292" s="4"/>
      <c r="E292" s="4"/>
      <c r="F292" s="4"/>
      <c r="G292" s="4"/>
      <c r="H292" s="4"/>
      <c r="I292" s="4"/>
      <c r="J292" s="7"/>
      <c r="K292" s="4"/>
      <c r="L292" s="4"/>
      <c r="M292" s="4"/>
      <c r="N292" s="4"/>
      <c r="O292" s="4"/>
      <c r="P292" s="4"/>
      <c r="Q292" s="4"/>
      <c r="R292" s="4"/>
      <c r="S292" s="8"/>
      <c r="T292" s="4"/>
      <c r="U292" s="4"/>
      <c r="V292" s="4"/>
      <c r="W292" s="4"/>
      <c r="X292" s="4"/>
      <c r="Y292" s="4"/>
      <c r="Z292" s="4"/>
      <c r="AA292" s="4"/>
      <c r="AB292" s="9"/>
      <c r="AC292" s="9"/>
      <c r="AD292" s="9"/>
      <c r="AE292" s="9"/>
      <c r="AF292" s="9"/>
      <c r="AG292" s="9"/>
      <c r="AH292" s="9"/>
      <c r="AI292" s="9"/>
      <c r="AJ292" s="9"/>
      <c r="AK292" s="9"/>
      <c r="AL292" s="9"/>
      <c r="AM292" s="9"/>
      <c r="AN292" s="10"/>
      <c r="AO292" s="10"/>
      <c r="AP292" s="10"/>
      <c r="AQ292" s="9"/>
      <c r="AR292" s="1"/>
      <c r="AS292" s="7"/>
      <c r="AT292" s="4"/>
      <c r="AU292" s="3"/>
      <c r="AV292" s="3"/>
      <c r="AW292" s="2"/>
      <c r="AX292" s="4"/>
      <c r="AY292" s="7"/>
      <c r="AZ292" s="4"/>
      <c r="BA292" s="2"/>
      <c r="BB292" s="2"/>
      <c r="BC292" s="4"/>
      <c r="BD292" s="4"/>
      <c r="BE292" s="4"/>
      <c r="BF292" s="4"/>
      <c r="BG292" s="4"/>
      <c r="BH292" s="4"/>
      <c r="BI292" s="4"/>
      <c r="BJ292" s="4"/>
      <c r="BK292" s="4"/>
      <c r="BL292" s="4"/>
      <c r="BM292" s="2"/>
      <c r="BN292" s="4"/>
      <c r="BO292" s="4"/>
    </row>
    <row r="293" spans="1:67" ht="12.75">
      <c r="A293" s="4"/>
      <c r="B293" s="4"/>
      <c r="C293" s="4"/>
      <c r="D293" s="4"/>
      <c r="E293" s="4"/>
      <c r="F293" s="4"/>
      <c r="G293" s="4"/>
      <c r="H293" s="4"/>
      <c r="I293" s="4"/>
      <c r="J293" s="7"/>
      <c r="K293" s="4"/>
      <c r="L293" s="4"/>
      <c r="M293" s="4"/>
      <c r="N293" s="4"/>
      <c r="O293" s="4"/>
      <c r="P293" s="4"/>
      <c r="Q293" s="4"/>
      <c r="R293" s="4"/>
      <c r="S293" s="8"/>
      <c r="T293" s="4"/>
      <c r="U293" s="4"/>
      <c r="V293" s="4"/>
      <c r="W293" s="4"/>
      <c r="X293" s="4"/>
      <c r="Y293" s="4"/>
      <c r="Z293" s="4"/>
      <c r="AA293" s="4"/>
      <c r="AB293" s="9"/>
      <c r="AC293" s="9"/>
      <c r="AD293" s="9"/>
      <c r="AE293" s="9"/>
      <c r="AF293" s="9"/>
      <c r="AG293" s="9"/>
      <c r="AH293" s="9"/>
      <c r="AI293" s="9"/>
      <c r="AJ293" s="9"/>
      <c r="AK293" s="9"/>
      <c r="AL293" s="9"/>
      <c r="AM293" s="9"/>
      <c r="AN293" s="10"/>
      <c r="AO293" s="10"/>
      <c r="AP293" s="10"/>
      <c r="AQ293" s="9"/>
      <c r="AR293" s="1"/>
      <c r="AS293" s="7"/>
      <c r="AT293" s="4"/>
      <c r="AU293" s="3"/>
      <c r="AV293" s="3"/>
      <c r="AW293" s="2"/>
      <c r="AX293" s="4"/>
      <c r="AY293" s="7"/>
      <c r="AZ293" s="4"/>
      <c r="BA293" s="2"/>
      <c r="BB293" s="2"/>
      <c r="BC293" s="4"/>
      <c r="BD293" s="4"/>
      <c r="BE293" s="4"/>
      <c r="BF293" s="4"/>
      <c r="BG293" s="4"/>
      <c r="BH293" s="4"/>
      <c r="BI293" s="4"/>
      <c r="BJ293" s="4"/>
      <c r="BK293" s="4"/>
      <c r="BL293" s="4"/>
      <c r="BM293" s="2"/>
      <c r="BN293" s="4"/>
      <c r="BO293" s="4"/>
    </row>
    <row r="294" spans="1:67" ht="12.75">
      <c r="A294" s="4"/>
      <c r="B294" s="4"/>
      <c r="C294" s="4"/>
      <c r="D294" s="4"/>
      <c r="E294" s="4"/>
      <c r="F294" s="4"/>
      <c r="G294" s="4"/>
      <c r="H294" s="4"/>
      <c r="I294" s="4"/>
      <c r="J294" s="7"/>
      <c r="K294" s="4"/>
      <c r="L294" s="4"/>
      <c r="M294" s="4"/>
      <c r="N294" s="4"/>
      <c r="O294" s="4"/>
      <c r="P294" s="4"/>
      <c r="Q294" s="4"/>
      <c r="R294" s="4"/>
      <c r="S294" s="8"/>
      <c r="T294" s="4"/>
      <c r="U294" s="4"/>
      <c r="V294" s="4"/>
      <c r="W294" s="4"/>
      <c r="X294" s="4"/>
      <c r="Y294" s="4"/>
      <c r="Z294" s="4"/>
      <c r="AA294" s="4"/>
      <c r="AB294" s="9"/>
      <c r="AC294" s="9"/>
      <c r="AD294" s="9"/>
      <c r="AE294" s="9"/>
      <c r="AF294" s="9"/>
      <c r="AG294" s="9"/>
      <c r="AH294" s="9"/>
      <c r="AI294" s="9"/>
      <c r="AJ294" s="9"/>
      <c r="AK294" s="9"/>
      <c r="AL294" s="9"/>
      <c r="AM294" s="9"/>
      <c r="AN294" s="10"/>
      <c r="AO294" s="10"/>
      <c r="AP294" s="10"/>
      <c r="AQ294" s="9"/>
      <c r="AR294" s="1"/>
      <c r="AS294" s="7"/>
      <c r="AT294" s="4"/>
      <c r="AU294" s="3"/>
      <c r="AV294" s="3"/>
      <c r="AW294" s="2"/>
      <c r="AX294" s="4"/>
      <c r="AY294" s="7"/>
      <c r="AZ294" s="4"/>
      <c r="BA294" s="2"/>
      <c r="BB294" s="2"/>
      <c r="BC294" s="4"/>
      <c r="BD294" s="4"/>
      <c r="BE294" s="4"/>
      <c r="BF294" s="4"/>
      <c r="BG294" s="4"/>
      <c r="BH294" s="4"/>
      <c r="BI294" s="4"/>
      <c r="BJ294" s="4"/>
      <c r="BK294" s="4"/>
      <c r="BL294" s="4"/>
      <c r="BM294" s="2"/>
      <c r="BN294" s="4"/>
      <c r="BO294" s="4"/>
    </row>
    <row r="295" spans="1:67" ht="12.75">
      <c r="A295" s="4"/>
      <c r="B295" s="4"/>
      <c r="C295" s="4"/>
      <c r="D295" s="4"/>
      <c r="E295" s="4"/>
      <c r="F295" s="4"/>
      <c r="G295" s="4"/>
      <c r="H295" s="4"/>
      <c r="I295" s="4"/>
      <c r="J295" s="7"/>
      <c r="K295" s="4"/>
      <c r="L295" s="4"/>
      <c r="M295" s="4"/>
      <c r="N295" s="4"/>
      <c r="O295" s="4"/>
      <c r="P295" s="4"/>
      <c r="Q295" s="4"/>
      <c r="R295" s="4"/>
      <c r="S295" s="8"/>
      <c r="T295" s="4"/>
      <c r="U295" s="4"/>
      <c r="V295" s="4"/>
      <c r="W295" s="4"/>
      <c r="X295" s="4"/>
      <c r="Y295" s="4"/>
      <c r="Z295" s="4"/>
      <c r="AA295" s="4"/>
      <c r="AB295" s="9"/>
      <c r="AC295" s="9"/>
      <c r="AD295" s="9"/>
      <c r="AE295" s="9"/>
      <c r="AF295" s="9"/>
      <c r="AG295" s="9"/>
      <c r="AH295" s="9"/>
      <c r="AI295" s="9"/>
      <c r="AJ295" s="9"/>
      <c r="AK295" s="9"/>
      <c r="AL295" s="9"/>
      <c r="AM295" s="9"/>
      <c r="AN295" s="10"/>
      <c r="AO295" s="10"/>
      <c r="AP295" s="10"/>
      <c r="AQ295" s="9"/>
      <c r="AR295" s="1"/>
      <c r="AS295" s="7"/>
      <c r="AT295" s="4"/>
      <c r="AU295" s="3"/>
      <c r="AV295" s="3"/>
      <c r="AW295" s="2"/>
      <c r="AX295" s="4"/>
      <c r="AY295" s="7"/>
      <c r="AZ295" s="4"/>
      <c r="BA295" s="2"/>
      <c r="BB295" s="2"/>
      <c r="BC295" s="4"/>
      <c r="BD295" s="4"/>
      <c r="BE295" s="4"/>
      <c r="BF295" s="4"/>
      <c r="BG295" s="4"/>
      <c r="BH295" s="4"/>
      <c r="BI295" s="4"/>
      <c r="BJ295" s="4"/>
      <c r="BK295" s="4"/>
      <c r="BL295" s="4"/>
      <c r="BM295" s="2"/>
      <c r="BN295" s="4"/>
      <c r="BO295" s="4"/>
    </row>
    <row r="296" spans="1:67" ht="12.75">
      <c r="A296" s="4"/>
      <c r="B296" s="4"/>
      <c r="C296" s="4"/>
      <c r="D296" s="4"/>
      <c r="E296" s="4"/>
      <c r="F296" s="4"/>
      <c r="G296" s="4"/>
      <c r="H296" s="4"/>
      <c r="I296" s="4"/>
      <c r="J296" s="7"/>
      <c r="K296" s="4"/>
      <c r="L296" s="4"/>
      <c r="M296" s="4"/>
      <c r="N296" s="4"/>
      <c r="O296" s="4"/>
      <c r="P296" s="4"/>
      <c r="Q296" s="4"/>
      <c r="R296" s="4"/>
      <c r="S296" s="8"/>
      <c r="T296" s="4"/>
      <c r="U296" s="4"/>
      <c r="V296" s="4"/>
      <c r="W296" s="4"/>
      <c r="X296" s="4"/>
      <c r="Y296" s="4"/>
      <c r="Z296" s="4"/>
      <c r="AA296" s="4"/>
      <c r="AB296" s="9"/>
      <c r="AC296" s="9"/>
      <c r="AD296" s="9"/>
      <c r="AE296" s="9"/>
      <c r="AF296" s="9"/>
      <c r="AG296" s="9"/>
      <c r="AH296" s="9"/>
      <c r="AI296" s="9"/>
      <c r="AJ296" s="9"/>
      <c r="AK296" s="9"/>
      <c r="AL296" s="9"/>
      <c r="AM296" s="9"/>
      <c r="AN296" s="10"/>
      <c r="AO296" s="10"/>
      <c r="AP296" s="10"/>
      <c r="AQ296" s="9"/>
      <c r="AR296" s="1"/>
      <c r="AS296" s="7"/>
      <c r="AT296" s="4"/>
      <c r="AU296" s="3"/>
      <c r="AV296" s="3"/>
      <c r="AW296" s="2"/>
      <c r="AX296" s="4"/>
      <c r="AY296" s="7"/>
      <c r="AZ296" s="4"/>
      <c r="BA296" s="2"/>
      <c r="BB296" s="2"/>
      <c r="BC296" s="4"/>
      <c r="BD296" s="4"/>
      <c r="BE296" s="4"/>
      <c r="BF296" s="4"/>
      <c r="BG296" s="4"/>
      <c r="BH296" s="4"/>
      <c r="BI296" s="4"/>
      <c r="BJ296" s="4"/>
      <c r="BK296" s="4"/>
      <c r="BL296" s="4"/>
      <c r="BM296" s="2"/>
      <c r="BN296" s="4"/>
      <c r="BO296" s="4"/>
    </row>
    <row r="297" spans="1:67" ht="12.75">
      <c r="A297" s="4"/>
      <c r="B297" s="4"/>
      <c r="C297" s="4"/>
      <c r="D297" s="4"/>
      <c r="E297" s="4"/>
      <c r="F297" s="4"/>
      <c r="G297" s="4"/>
      <c r="H297" s="4"/>
      <c r="I297" s="4"/>
      <c r="J297" s="7"/>
      <c r="K297" s="4"/>
      <c r="L297" s="4"/>
      <c r="M297" s="4"/>
      <c r="N297" s="4"/>
      <c r="O297" s="4"/>
      <c r="P297" s="4"/>
      <c r="Q297" s="4"/>
      <c r="R297" s="4"/>
      <c r="S297" s="8"/>
      <c r="T297" s="4"/>
      <c r="U297" s="4"/>
      <c r="V297" s="4"/>
      <c r="W297" s="4"/>
      <c r="X297" s="4"/>
      <c r="Y297" s="4"/>
      <c r="Z297" s="4"/>
      <c r="AA297" s="4"/>
      <c r="AB297" s="9"/>
      <c r="AC297" s="9"/>
      <c r="AD297" s="9"/>
      <c r="AE297" s="9"/>
      <c r="AF297" s="9"/>
      <c r="AG297" s="9"/>
      <c r="AH297" s="9"/>
      <c r="AI297" s="9"/>
      <c r="AJ297" s="9"/>
      <c r="AK297" s="9"/>
      <c r="AL297" s="9"/>
      <c r="AM297" s="9"/>
      <c r="AN297" s="10"/>
      <c r="AO297" s="10"/>
      <c r="AP297" s="10"/>
      <c r="AQ297" s="9"/>
      <c r="AR297" s="1"/>
      <c r="AS297" s="7"/>
      <c r="AT297" s="4"/>
      <c r="AU297" s="3"/>
      <c r="AV297" s="3"/>
      <c r="AW297" s="2"/>
      <c r="AX297" s="4"/>
      <c r="AY297" s="7"/>
      <c r="AZ297" s="4"/>
      <c r="BA297" s="2"/>
      <c r="BB297" s="2"/>
      <c r="BC297" s="4"/>
      <c r="BD297" s="4"/>
      <c r="BE297" s="4"/>
      <c r="BF297" s="4"/>
      <c r="BG297" s="4"/>
      <c r="BH297" s="4"/>
      <c r="BI297" s="4"/>
      <c r="BJ297" s="4"/>
      <c r="BK297" s="4"/>
      <c r="BL297" s="4"/>
      <c r="BM297" s="2"/>
      <c r="BN297" s="4"/>
      <c r="BO297" s="4"/>
    </row>
    <row r="298" spans="1:67" ht="12.75">
      <c r="A298" s="4"/>
      <c r="B298" s="4"/>
      <c r="C298" s="4"/>
      <c r="D298" s="4"/>
      <c r="E298" s="4"/>
      <c r="F298" s="4"/>
      <c r="G298" s="4"/>
      <c r="H298" s="4"/>
      <c r="I298" s="4"/>
      <c r="J298" s="7"/>
      <c r="K298" s="4"/>
      <c r="L298" s="4"/>
      <c r="M298" s="4"/>
      <c r="N298" s="4"/>
      <c r="O298" s="4"/>
      <c r="P298" s="4"/>
      <c r="Q298" s="4"/>
      <c r="R298" s="4"/>
      <c r="S298" s="8"/>
      <c r="T298" s="4"/>
      <c r="U298" s="4"/>
      <c r="V298" s="4"/>
      <c r="W298" s="4"/>
      <c r="X298" s="4"/>
      <c r="Y298" s="4"/>
      <c r="Z298" s="4"/>
      <c r="AA298" s="4"/>
      <c r="AB298" s="9"/>
      <c r="AC298" s="9"/>
      <c r="AD298" s="9"/>
      <c r="AE298" s="9"/>
      <c r="AF298" s="9"/>
      <c r="AG298" s="9"/>
      <c r="AH298" s="9"/>
      <c r="AI298" s="9"/>
      <c r="AJ298" s="9"/>
      <c r="AK298" s="9"/>
      <c r="AL298" s="9"/>
      <c r="AM298" s="9"/>
      <c r="AN298" s="10"/>
      <c r="AO298" s="10"/>
      <c r="AP298" s="10"/>
      <c r="AQ298" s="9"/>
      <c r="AR298" s="1"/>
      <c r="AS298" s="7"/>
      <c r="AT298" s="4"/>
      <c r="AU298" s="3"/>
      <c r="AV298" s="3"/>
      <c r="AW298" s="2"/>
      <c r="AX298" s="4"/>
      <c r="AY298" s="7"/>
      <c r="AZ298" s="4"/>
      <c r="BA298" s="2"/>
      <c r="BB298" s="2"/>
      <c r="BC298" s="4"/>
      <c r="BD298" s="4"/>
      <c r="BE298" s="4"/>
      <c r="BF298" s="4"/>
      <c r="BG298" s="4"/>
      <c r="BH298" s="4"/>
      <c r="BI298" s="4"/>
      <c r="BJ298" s="4"/>
      <c r="BK298" s="4"/>
      <c r="BL298" s="4"/>
      <c r="BM298" s="2"/>
      <c r="BN298" s="4"/>
      <c r="BO298" s="4"/>
    </row>
    <row r="299" spans="1:67" ht="12.75">
      <c r="A299" s="4"/>
      <c r="B299" s="4"/>
      <c r="C299" s="4"/>
      <c r="D299" s="4"/>
      <c r="E299" s="4"/>
      <c r="F299" s="4"/>
      <c r="G299" s="4"/>
      <c r="H299" s="4"/>
      <c r="I299" s="4"/>
      <c r="J299" s="7"/>
      <c r="K299" s="4"/>
      <c r="L299" s="4"/>
      <c r="M299" s="4"/>
      <c r="N299" s="4"/>
      <c r="O299" s="4"/>
      <c r="P299" s="4"/>
      <c r="Q299" s="4"/>
      <c r="R299" s="4"/>
      <c r="S299" s="8"/>
      <c r="T299" s="4"/>
      <c r="U299" s="4"/>
      <c r="V299" s="4"/>
      <c r="W299" s="4"/>
      <c r="X299" s="4"/>
      <c r="Y299" s="4"/>
      <c r="Z299" s="4"/>
      <c r="AA299" s="4"/>
      <c r="AB299" s="9"/>
      <c r="AC299" s="9"/>
      <c r="AD299" s="9"/>
      <c r="AE299" s="9"/>
      <c r="AF299" s="9"/>
      <c r="AG299" s="9"/>
      <c r="AH299" s="9"/>
      <c r="AI299" s="9"/>
      <c r="AJ299" s="9"/>
      <c r="AK299" s="9"/>
      <c r="AL299" s="9"/>
      <c r="AM299" s="9"/>
      <c r="AN299" s="10"/>
      <c r="AO299" s="10"/>
      <c r="AP299" s="10"/>
      <c r="AQ299" s="9"/>
      <c r="AR299" s="1"/>
      <c r="AS299" s="7"/>
      <c r="AT299" s="4"/>
      <c r="AU299" s="3"/>
      <c r="AV299" s="3"/>
      <c r="AW299" s="2"/>
      <c r="AX299" s="4"/>
      <c r="AY299" s="7"/>
      <c r="AZ299" s="4"/>
      <c r="BA299" s="2"/>
      <c r="BB299" s="2"/>
      <c r="BC299" s="4"/>
      <c r="BD299" s="4"/>
      <c r="BE299" s="4"/>
      <c r="BF299" s="4"/>
      <c r="BG299" s="4"/>
      <c r="BH299" s="4"/>
      <c r="BI299" s="4"/>
      <c r="BJ299" s="4"/>
      <c r="BK299" s="4"/>
      <c r="BL299" s="4"/>
      <c r="BM299" s="2"/>
      <c r="BN299" s="4"/>
      <c r="BO299" s="4"/>
    </row>
    <row r="300" spans="1:67" ht="12.75">
      <c r="A300" s="4"/>
      <c r="B300" s="4"/>
      <c r="C300" s="4"/>
      <c r="D300" s="4"/>
      <c r="E300" s="4"/>
      <c r="F300" s="4"/>
      <c r="G300" s="4"/>
      <c r="H300" s="4"/>
      <c r="I300" s="4"/>
      <c r="J300" s="7"/>
      <c r="K300" s="4"/>
      <c r="L300" s="4"/>
      <c r="M300" s="4"/>
      <c r="N300" s="4"/>
      <c r="O300" s="4"/>
      <c r="P300" s="4"/>
      <c r="Q300" s="4"/>
      <c r="R300" s="4"/>
      <c r="S300" s="8"/>
      <c r="T300" s="4"/>
      <c r="U300" s="4"/>
      <c r="V300" s="4"/>
      <c r="W300" s="4"/>
      <c r="X300" s="4"/>
      <c r="Y300" s="4"/>
      <c r="Z300" s="4"/>
      <c r="AA300" s="4"/>
      <c r="AB300" s="9"/>
      <c r="AC300" s="9"/>
      <c r="AD300" s="9"/>
      <c r="AE300" s="9"/>
      <c r="AF300" s="9"/>
      <c r="AG300" s="9"/>
      <c r="AH300" s="9"/>
      <c r="AI300" s="9"/>
      <c r="AJ300" s="9"/>
      <c r="AK300" s="9"/>
      <c r="AL300" s="9"/>
      <c r="AM300" s="9"/>
      <c r="AN300" s="10"/>
      <c r="AO300" s="10"/>
      <c r="AP300" s="10"/>
      <c r="AQ300" s="9"/>
      <c r="AR300" s="1"/>
      <c r="AS300" s="7"/>
      <c r="AT300" s="4"/>
      <c r="AU300" s="3"/>
      <c r="AV300" s="3"/>
      <c r="AW300" s="2"/>
      <c r="AX300" s="4"/>
      <c r="AY300" s="7"/>
      <c r="AZ300" s="4"/>
      <c r="BA300" s="2"/>
      <c r="BB300" s="2"/>
      <c r="BC300" s="4"/>
      <c r="BD300" s="4"/>
      <c r="BE300" s="4"/>
      <c r="BF300" s="4"/>
      <c r="BG300" s="4"/>
      <c r="BH300" s="4"/>
      <c r="BI300" s="4"/>
      <c r="BJ300" s="4"/>
      <c r="BK300" s="4"/>
      <c r="BL300" s="4"/>
      <c r="BM300" s="2"/>
      <c r="BN300" s="4"/>
      <c r="BO300" s="4"/>
    </row>
    <row r="301" spans="1:67" ht="12.75">
      <c r="A301" s="4"/>
      <c r="B301" s="4"/>
      <c r="C301" s="4"/>
      <c r="D301" s="4"/>
      <c r="E301" s="4"/>
      <c r="F301" s="4"/>
      <c r="G301" s="4"/>
      <c r="H301" s="4"/>
      <c r="I301" s="4"/>
      <c r="J301" s="7"/>
      <c r="K301" s="4"/>
      <c r="L301" s="4"/>
      <c r="M301" s="4"/>
      <c r="N301" s="4"/>
      <c r="O301" s="4"/>
      <c r="P301" s="4"/>
      <c r="Q301" s="4"/>
      <c r="R301" s="4"/>
      <c r="S301" s="8"/>
      <c r="T301" s="4"/>
      <c r="U301" s="4"/>
      <c r="V301" s="4"/>
      <c r="W301" s="4"/>
      <c r="X301" s="4"/>
      <c r="Y301" s="4"/>
      <c r="Z301" s="4"/>
      <c r="AA301" s="4"/>
      <c r="AB301" s="9"/>
      <c r="AC301" s="9"/>
      <c r="AD301" s="9"/>
      <c r="AE301" s="9"/>
      <c r="AF301" s="9"/>
      <c r="AG301" s="9"/>
      <c r="AH301" s="9"/>
      <c r="AI301" s="9"/>
      <c r="AJ301" s="9"/>
      <c r="AK301" s="9"/>
      <c r="AL301" s="9"/>
      <c r="AM301" s="9"/>
      <c r="AN301" s="10"/>
      <c r="AO301" s="10"/>
      <c r="AP301" s="10"/>
      <c r="AQ301" s="9"/>
      <c r="AR301" s="1"/>
      <c r="AS301" s="7"/>
      <c r="AT301" s="4"/>
      <c r="AU301" s="3"/>
      <c r="AV301" s="3"/>
      <c r="AW301" s="2"/>
      <c r="AX301" s="4"/>
      <c r="AY301" s="7"/>
      <c r="AZ301" s="4"/>
      <c r="BA301" s="2"/>
      <c r="BB301" s="2"/>
      <c r="BC301" s="4"/>
      <c r="BD301" s="4"/>
      <c r="BE301" s="4"/>
      <c r="BF301" s="4"/>
      <c r="BG301" s="4"/>
      <c r="BH301" s="4"/>
      <c r="BI301" s="4"/>
      <c r="BJ301" s="4"/>
      <c r="BK301" s="4"/>
      <c r="BL301" s="4"/>
      <c r="BM301" s="2"/>
      <c r="BN301" s="4"/>
      <c r="BO301" s="4"/>
    </row>
    <row r="302" spans="1:67" ht="12.75">
      <c r="A302" s="4"/>
      <c r="B302" s="4"/>
      <c r="C302" s="4"/>
      <c r="D302" s="4"/>
      <c r="E302" s="4"/>
      <c r="F302" s="4"/>
      <c r="G302" s="4"/>
      <c r="H302" s="4"/>
      <c r="I302" s="4"/>
      <c r="J302" s="7"/>
      <c r="K302" s="4"/>
      <c r="L302" s="4"/>
      <c r="M302" s="4"/>
      <c r="N302" s="4"/>
      <c r="O302" s="4"/>
      <c r="P302" s="4"/>
      <c r="Q302" s="4"/>
      <c r="R302" s="4"/>
      <c r="S302" s="8"/>
      <c r="T302" s="4"/>
      <c r="U302" s="4"/>
      <c r="V302" s="4"/>
      <c r="W302" s="4"/>
      <c r="X302" s="4"/>
      <c r="Y302" s="4"/>
      <c r="Z302" s="4"/>
      <c r="AA302" s="4"/>
      <c r="AB302" s="9"/>
      <c r="AC302" s="9"/>
      <c r="AD302" s="9"/>
      <c r="AE302" s="9"/>
      <c r="AF302" s="9"/>
      <c r="AG302" s="9"/>
      <c r="AH302" s="9"/>
      <c r="AI302" s="9"/>
      <c r="AJ302" s="9"/>
      <c r="AK302" s="9"/>
      <c r="AL302" s="9"/>
      <c r="AM302" s="9"/>
      <c r="AN302" s="10"/>
      <c r="AO302" s="10"/>
      <c r="AP302" s="10"/>
      <c r="AQ302" s="9"/>
      <c r="AR302" s="1"/>
      <c r="AS302" s="7"/>
      <c r="AT302" s="4"/>
      <c r="AU302" s="3"/>
      <c r="AV302" s="3"/>
      <c r="AW302" s="2"/>
      <c r="AX302" s="4"/>
      <c r="AY302" s="7"/>
      <c r="AZ302" s="4"/>
      <c r="BA302" s="2"/>
      <c r="BB302" s="2"/>
      <c r="BC302" s="4"/>
      <c r="BD302" s="4"/>
      <c r="BE302" s="4"/>
      <c r="BF302" s="4"/>
      <c r="BG302" s="4"/>
      <c r="BH302" s="4"/>
      <c r="BI302" s="4"/>
      <c r="BJ302" s="4"/>
      <c r="BK302" s="4"/>
      <c r="BL302" s="4"/>
      <c r="BM302" s="2"/>
      <c r="BN302" s="4"/>
      <c r="BO302" s="4"/>
    </row>
    <row r="303" spans="1:67" ht="12.75">
      <c r="A303" s="4"/>
      <c r="B303" s="4"/>
      <c r="C303" s="4"/>
      <c r="D303" s="4"/>
      <c r="E303" s="4"/>
      <c r="F303" s="4"/>
      <c r="G303" s="4"/>
      <c r="H303" s="4"/>
      <c r="I303" s="4"/>
      <c r="J303" s="7"/>
      <c r="K303" s="4"/>
      <c r="L303" s="4"/>
      <c r="M303" s="4"/>
      <c r="N303" s="4"/>
      <c r="O303" s="4"/>
      <c r="P303" s="4"/>
      <c r="Q303" s="4"/>
      <c r="R303" s="4"/>
      <c r="S303" s="8"/>
      <c r="T303" s="4"/>
      <c r="U303" s="4"/>
      <c r="V303" s="4"/>
      <c r="W303" s="4"/>
      <c r="X303" s="4"/>
      <c r="Y303" s="4"/>
      <c r="Z303" s="4"/>
      <c r="AA303" s="4"/>
      <c r="AB303" s="9"/>
      <c r="AC303" s="9"/>
      <c r="AD303" s="9"/>
      <c r="AE303" s="9"/>
      <c r="AF303" s="9"/>
      <c r="AG303" s="9"/>
      <c r="AH303" s="9"/>
      <c r="AI303" s="9"/>
      <c r="AJ303" s="9"/>
      <c r="AK303" s="9"/>
      <c r="AL303" s="9"/>
      <c r="AM303" s="9"/>
      <c r="AN303" s="10"/>
      <c r="AO303" s="10"/>
      <c r="AP303" s="10"/>
      <c r="AQ303" s="9"/>
      <c r="AR303" s="1"/>
      <c r="AS303" s="7"/>
      <c r="AT303" s="4"/>
      <c r="AU303" s="3"/>
      <c r="AV303" s="3"/>
      <c r="AW303" s="2"/>
      <c r="AX303" s="4"/>
      <c r="AY303" s="7"/>
      <c r="AZ303" s="4"/>
      <c r="BA303" s="2"/>
      <c r="BB303" s="2"/>
      <c r="BC303" s="4"/>
      <c r="BD303" s="4"/>
      <c r="BE303" s="4"/>
      <c r="BF303" s="4"/>
      <c r="BG303" s="4"/>
      <c r="BH303" s="4"/>
      <c r="BI303" s="4"/>
      <c r="BJ303" s="4"/>
      <c r="BK303" s="4"/>
      <c r="BL303" s="4"/>
      <c r="BM303" s="2"/>
      <c r="BN303" s="4"/>
      <c r="BO303" s="4"/>
    </row>
    <row r="304" spans="1:67" ht="12.75">
      <c r="A304" s="4"/>
      <c r="B304" s="4"/>
      <c r="C304" s="4"/>
      <c r="D304" s="4"/>
      <c r="E304" s="4"/>
      <c r="F304" s="4"/>
      <c r="G304" s="4"/>
      <c r="H304" s="4"/>
      <c r="I304" s="4"/>
      <c r="J304" s="7"/>
      <c r="K304" s="4"/>
      <c r="L304" s="4"/>
      <c r="M304" s="4"/>
      <c r="N304" s="4"/>
      <c r="O304" s="4"/>
      <c r="P304" s="4"/>
      <c r="Q304" s="4"/>
      <c r="R304" s="4"/>
      <c r="S304" s="8"/>
      <c r="T304" s="4"/>
      <c r="U304" s="4"/>
      <c r="V304" s="4"/>
      <c r="W304" s="4"/>
      <c r="X304" s="4"/>
      <c r="Y304" s="4"/>
      <c r="Z304" s="4"/>
      <c r="AA304" s="4"/>
      <c r="AB304" s="9"/>
      <c r="AC304" s="9"/>
      <c r="AD304" s="9"/>
      <c r="AE304" s="9"/>
      <c r="AF304" s="9"/>
      <c r="AG304" s="9"/>
      <c r="AH304" s="9"/>
      <c r="AI304" s="9"/>
      <c r="AJ304" s="9"/>
      <c r="AK304" s="9"/>
      <c r="AL304" s="9"/>
      <c r="AM304" s="9"/>
      <c r="AN304" s="10"/>
      <c r="AO304" s="10"/>
      <c r="AP304" s="10"/>
      <c r="AQ304" s="9"/>
      <c r="AR304" s="1"/>
      <c r="AS304" s="7"/>
      <c r="AT304" s="4"/>
      <c r="AU304" s="3"/>
      <c r="AV304" s="3"/>
      <c r="AW304" s="2"/>
      <c r="AX304" s="4"/>
      <c r="AY304" s="7"/>
      <c r="AZ304" s="4"/>
      <c r="BA304" s="2"/>
      <c r="BB304" s="2"/>
      <c r="BC304" s="4"/>
      <c r="BD304" s="4"/>
      <c r="BE304" s="4"/>
      <c r="BF304" s="4"/>
      <c r="BG304" s="4"/>
      <c r="BH304" s="4"/>
      <c r="BI304" s="4"/>
      <c r="BJ304" s="4"/>
      <c r="BK304" s="4"/>
      <c r="BL304" s="4"/>
      <c r="BM304" s="2"/>
      <c r="BN304" s="4"/>
      <c r="BO304" s="4"/>
    </row>
    <row r="305" spans="1:67" ht="12.75">
      <c r="A305" s="4"/>
      <c r="B305" s="4"/>
      <c r="C305" s="4"/>
      <c r="D305" s="4"/>
      <c r="E305" s="4"/>
      <c r="F305" s="4"/>
      <c r="G305" s="4"/>
      <c r="H305" s="4"/>
      <c r="I305" s="4"/>
      <c r="J305" s="7"/>
      <c r="K305" s="4"/>
      <c r="L305" s="4"/>
      <c r="M305" s="4"/>
      <c r="N305" s="4"/>
      <c r="O305" s="4"/>
      <c r="P305" s="4"/>
      <c r="Q305" s="4"/>
      <c r="R305" s="4"/>
      <c r="S305" s="8"/>
      <c r="T305" s="4"/>
      <c r="U305" s="4"/>
      <c r="V305" s="4"/>
      <c r="W305" s="4"/>
      <c r="X305" s="4"/>
      <c r="Y305" s="4"/>
      <c r="Z305" s="4"/>
      <c r="AA305" s="4"/>
      <c r="AB305" s="9"/>
      <c r="AC305" s="9"/>
      <c r="AD305" s="9"/>
      <c r="AE305" s="9"/>
      <c r="AF305" s="9"/>
      <c r="AG305" s="9"/>
      <c r="AH305" s="9"/>
      <c r="AI305" s="9"/>
      <c r="AJ305" s="9"/>
      <c r="AK305" s="9"/>
      <c r="AL305" s="9"/>
      <c r="AM305" s="9"/>
      <c r="AN305" s="10"/>
      <c r="AO305" s="10"/>
      <c r="AP305" s="10"/>
      <c r="AQ305" s="9"/>
      <c r="AR305" s="1"/>
      <c r="AS305" s="7"/>
      <c r="AT305" s="4"/>
      <c r="AU305" s="3"/>
      <c r="AV305" s="3"/>
      <c r="AW305" s="2"/>
      <c r="AX305" s="4"/>
      <c r="AY305" s="7"/>
      <c r="AZ305" s="4"/>
      <c r="BA305" s="2"/>
      <c r="BB305" s="2"/>
      <c r="BC305" s="4"/>
      <c r="BD305" s="4"/>
      <c r="BE305" s="4"/>
      <c r="BF305" s="4"/>
      <c r="BG305" s="4"/>
      <c r="BH305" s="4"/>
      <c r="BI305" s="4"/>
      <c r="BJ305" s="4"/>
      <c r="BK305" s="4"/>
      <c r="BL305" s="4"/>
      <c r="BM305" s="2"/>
      <c r="BN305" s="4"/>
      <c r="BO305" s="4"/>
    </row>
    <row r="306" spans="1:67" ht="12.75">
      <c r="A306" s="4"/>
      <c r="B306" s="4"/>
      <c r="C306" s="4"/>
      <c r="D306" s="4"/>
      <c r="E306" s="4"/>
      <c r="F306" s="4"/>
      <c r="G306" s="4"/>
      <c r="H306" s="4"/>
      <c r="I306" s="4"/>
      <c r="J306" s="7"/>
      <c r="K306" s="4"/>
      <c r="L306" s="4"/>
      <c r="M306" s="4"/>
      <c r="N306" s="4"/>
      <c r="O306" s="4"/>
      <c r="P306" s="4"/>
      <c r="Q306" s="4"/>
      <c r="R306" s="4"/>
      <c r="S306" s="8"/>
      <c r="T306" s="4"/>
      <c r="U306" s="4"/>
      <c r="V306" s="4"/>
      <c r="W306" s="4"/>
      <c r="X306" s="4"/>
      <c r="Y306" s="4"/>
      <c r="Z306" s="4"/>
      <c r="AA306" s="4"/>
      <c r="AB306" s="9"/>
      <c r="AC306" s="9"/>
      <c r="AD306" s="9"/>
      <c r="AE306" s="9"/>
      <c r="AF306" s="9"/>
      <c r="AG306" s="9"/>
      <c r="AH306" s="9"/>
      <c r="AI306" s="9"/>
      <c r="AJ306" s="9"/>
      <c r="AK306" s="9"/>
      <c r="AL306" s="9"/>
      <c r="AM306" s="9"/>
      <c r="AN306" s="10"/>
      <c r="AO306" s="10"/>
      <c r="AP306" s="10"/>
      <c r="AQ306" s="9"/>
      <c r="AR306" s="1"/>
      <c r="AS306" s="7"/>
      <c r="AT306" s="4"/>
      <c r="AU306" s="3"/>
      <c r="AV306" s="3"/>
      <c r="AW306" s="2"/>
      <c r="AX306" s="4"/>
      <c r="AY306" s="7"/>
      <c r="AZ306" s="4"/>
      <c r="BA306" s="2"/>
      <c r="BB306" s="2"/>
      <c r="BC306" s="4"/>
      <c r="BD306" s="4"/>
      <c r="BE306" s="4"/>
      <c r="BF306" s="4"/>
      <c r="BG306" s="4"/>
      <c r="BH306" s="4"/>
      <c r="BI306" s="4"/>
      <c r="BJ306" s="4"/>
      <c r="BK306" s="4"/>
      <c r="BL306" s="4"/>
      <c r="BM306" s="2"/>
      <c r="BN306" s="4"/>
      <c r="BO306" s="4"/>
    </row>
    <row r="307" spans="1:67" ht="12.75">
      <c r="A307" s="4"/>
      <c r="B307" s="4"/>
      <c r="C307" s="4"/>
      <c r="D307" s="4"/>
      <c r="E307" s="4"/>
      <c r="F307" s="4"/>
      <c r="G307" s="4"/>
      <c r="H307" s="4"/>
      <c r="I307" s="4"/>
      <c r="J307" s="7"/>
      <c r="K307" s="4"/>
      <c r="L307" s="4"/>
      <c r="M307" s="4"/>
      <c r="N307" s="4"/>
      <c r="O307" s="4"/>
      <c r="P307" s="4"/>
      <c r="Q307" s="4"/>
      <c r="R307" s="4"/>
      <c r="S307" s="8"/>
      <c r="T307" s="4"/>
      <c r="U307" s="4"/>
      <c r="V307" s="4"/>
      <c r="W307" s="4"/>
      <c r="X307" s="4"/>
      <c r="Y307" s="4"/>
      <c r="Z307" s="4"/>
      <c r="AA307" s="4"/>
      <c r="AB307" s="9"/>
      <c r="AC307" s="9"/>
      <c r="AD307" s="9"/>
      <c r="AE307" s="9"/>
      <c r="AF307" s="9"/>
      <c r="AG307" s="9"/>
      <c r="AH307" s="9"/>
      <c r="AI307" s="9"/>
      <c r="AJ307" s="9"/>
      <c r="AK307" s="9"/>
      <c r="AL307" s="9"/>
      <c r="AM307" s="9"/>
      <c r="AN307" s="10"/>
      <c r="AO307" s="10"/>
      <c r="AP307" s="10"/>
      <c r="AQ307" s="9"/>
      <c r="AR307" s="1"/>
      <c r="AS307" s="7"/>
      <c r="AT307" s="4"/>
      <c r="AU307" s="3"/>
      <c r="AV307" s="3"/>
      <c r="AW307" s="2"/>
      <c r="AX307" s="4"/>
      <c r="AY307" s="7"/>
      <c r="AZ307" s="4"/>
      <c r="BA307" s="2"/>
      <c r="BB307" s="2"/>
      <c r="BC307" s="4"/>
      <c r="BD307" s="4"/>
      <c r="BE307" s="4"/>
      <c r="BF307" s="4"/>
      <c r="BG307" s="4"/>
      <c r="BH307" s="4"/>
      <c r="BI307" s="4"/>
      <c r="BJ307" s="4"/>
      <c r="BK307" s="4"/>
      <c r="BL307" s="4"/>
      <c r="BM307" s="2"/>
      <c r="BN307" s="4"/>
      <c r="BO307" s="4"/>
    </row>
    <row r="308" spans="1:67" ht="12.75">
      <c r="A308" s="4"/>
      <c r="B308" s="4"/>
      <c r="C308" s="4"/>
      <c r="D308" s="4"/>
      <c r="E308" s="4"/>
      <c r="F308" s="4"/>
      <c r="G308" s="4"/>
      <c r="H308" s="4"/>
      <c r="I308" s="4"/>
      <c r="J308" s="7"/>
      <c r="K308" s="4"/>
      <c r="L308" s="4"/>
      <c r="M308" s="4"/>
      <c r="N308" s="4"/>
      <c r="O308" s="4"/>
      <c r="P308" s="4"/>
      <c r="Q308" s="4"/>
      <c r="R308" s="4"/>
      <c r="S308" s="8"/>
      <c r="T308" s="4"/>
      <c r="U308" s="4"/>
      <c r="V308" s="4"/>
      <c r="W308" s="4"/>
      <c r="X308" s="4"/>
      <c r="Y308" s="4"/>
      <c r="Z308" s="4"/>
      <c r="AA308" s="4"/>
      <c r="AB308" s="9"/>
      <c r="AC308" s="9"/>
      <c r="AD308" s="9"/>
      <c r="AE308" s="9"/>
      <c r="AF308" s="9"/>
      <c r="AG308" s="9"/>
      <c r="AH308" s="9"/>
      <c r="AI308" s="9"/>
      <c r="AJ308" s="9"/>
      <c r="AK308" s="9"/>
      <c r="AL308" s="9"/>
      <c r="AM308" s="9"/>
      <c r="AN308" s="10"/>
      <c r="AO308" s="10"/>
      <c r="AP308" s="10"/>
      <c r="AQ308" s="9"/>
      <c r="AR308" s="1"/>
      <c r="AS308" s="7"/>
      <c r="AT308" s="4"/>
      <c r="AU308" s="3"/>
      <c r="AV308" s="3"/>
      <c r="AW308" s="2"/>
      <c r="AX308" s="4"/>
      <c r="AY308" s="7"/>
      <c r="AZ308" s="4"/>
      <c r="BA308" s="2"/>
      <c r="BB308" s="2"/>
      <c r="BC308" s="4"/>
      <c r="BD308" s="4"/>
      <c r="BE308" s="4"/>
      <c r="BF308" s="4"/>
      <c r="BG308" s="4"/>
      <c r="BH308" s="4"/>
      <c r="BI308" s="4"/>
      <c r="BJ308" s="4"/>
      <c r="BK308" s="4"/>
      <c r="BL308" s="4"/>
      <c r="BM308" s="2"/>
      <c r="BN308" s="4"/>
      <c r="BO308" s="4"/>
    </row>
    <row r="309" spans="1:67" ht="12.75">
      <c r="A309" s="4"/>
      <c r="B309" s="4"/>
      <c r="C309" s="4"/>
      <c r="D309" s="4"/>
      <c r="E309" s="4"/>
      <c r="F309" s="4"/>
      <c r="G309" s="4"/>
      <c r="H309" s="4"/>
      <c r="I309" s="4"/>
      <c r="J309" s="7"/>
      <c r="K309" s="4"/>
      <c r="L309" s="4"/>
      <c r="M309" s="4"/>
      <c r="N309" s="4"/>
      <c r="O309" s="4"/>
      <c r="P309" s="4"/>
      <c r="Q309" s="4"/>
      <c r="R309" s="4"/>
      <c r="S309" s="8"/>
      <c r="T309" s="4"/>
      <c r="U309" s="4"/>
      <c r="V309" s="4"/>
      <c r="W309" s="4"/>
      <c r="X309" s="4"/>
      <c r="Y309" s="4"/>
      <c r="Z309" s="4"/>
      <c r="AA309" s="4"/>
      <c r="AB309" s="9"/>
      <c r="AC309" s="9"/>
      <c r="AD309" s="9"/>
      <c r="AE309" s="9"/>
      <c r="AF309" s="9"/>
      <c r="AG309" s="9"/>
      <c r="AH309" s="9"/>
      <c r="AI309" s="9"/>
      <c r="AJ309" s="9"/>
      <c r="AK309" s="9"/>
      <c r="AL309" s="9"/>
      <c r="AM309" s="9"/>
      <c r="AN309" s="10"/>
      <c r="AO309" s="10"/>
      <c r="AP309" s="10"/>
      <c r="AQ309" s="9"/>
      <c r="AR309" s="1"/>
      <c r="AS309" s="7"/>
      <c r="AT309" s="4"/>
      <c r="AU309" s="3"/>
      <c r="AV309" s="3"/>
      <c r="AW309" s="2"/>
      <c r="AX309" s="4"/>
      <c r="AY309" s="7"/>
      <c r="AZ309" s="4"/>
      <c r="BA309" s="2"/>
      <c r="BB309" s="2"/>
      <c r="BC309" s="4"/>
      <c r="BD309" s="4"/>
      <c r="BE309" s="4"/>
      <c r="BF309" s="4"/>
      <c r="BG309" s="4"/>
      <c r="BH309" s="4"/>
      <c r="BI309" s="4"/>
      <c r="BJ309" s="4"/>
      <c r="BK309" s="4"/>
      <c r="BL309" s="4"/>
      <c r="BM309" s="2"/>
      <c r="BN309" s="4"/>
      <c r="BO309" s="4"/>
    </row>
    <row r="310" spans="1:67" ht="12.75">
      <c r="A310" s="4"/>
      <c r="B310" s="4"/>
      <c r="C310" s="4"/>
      <c r="D310" s="4"/>
      <c r="E310" s="4"/>
      <c r="F310" s="4"/>
      <c r="G310" s="4"/>
      <c r="H310" s="4"/>
      <c r="I310" s="4"/>
      <c r="J310" s="7"/>
      <c r="K310" s="4"/>
      <c r="L310" s="4"/>
      <c r="M310" s="4"/>
      <c r="N310" s="4"/>
      <c r="O310" s="4"/>
      <c r="P310" s="4"/>
      <c r="Q310" s="4"/>
      <c r="R310" s="4"/>
      <c r="S310" s="8"/>
      <c r="T310" s="4"/>
      <c r="U310" s="4"/>
      <c r="V310" s="4"/>
      <c r="W310" s="4"/>
      <c r="X310" s="4"/>
      <c r="Y310" s="4"/>
      <c r="Z310" s="4"/>
      <c r="AA310" s="4"/>
      <c r="AB310" s="9"/>
      <c r="AC310" s="9"/>
      <c r="AD310" s="9"/>
      <c r="AE310" s="9"/>
      <c r="AF310" s="9"/>
      <c r="AG310" s="9"/>
      <c r="AH310" s="9"/>
      <c r="AI310" s="9"/>
      <c r="AJ310" s="9"/>
      <c r="AK310" s="9"/>
      <c r="AL310" s="9"/>
      <c r="AM310" s="9"/>
      <c r="AN310" s="10"/>
      <c r="AO310" s="10"/>
      <c r="AP310" s="10"/>
      <c r="AQ310" s="9"/>
      <c r="AR310" s="1"/>
      <c r="AS310" s="7"/>
      <c r="AT310" s="4"/>
      <c r="AU310" s="3"/>
      <c r="AV310" s="3"/>
      <c r="AW310" s="2"/>
      <c r="AX310" s="4"/>
      <c r="AY310" s="7"/>
      <c r="AZ310" s="4"/>
      <c r="BA310" s="2"/>
      <c r="BB310" s="2"/>
      <c r="BC310" s="4"/>
      <c r="BD310" s="4"/>
      <c r="BE310" s="4"/>
      <c r="BF310" s="4"/>
      <c r="BG310" s="4"/>
      <c r="BH310" s="4"/>
      <c r="BI310" s="4"/>
      <c r="BJ310" s="4"/>
      <c r="BK310" s="4"/>
      <c r="BL310" s="4"/>
      <c r="BM310" s="2"/>
      <c r="BN310" s="4"/>
      <c r="BO310" s="4"/>
    </row>
    <row r="311" spans="1:67" ht="12.75">
      <c r="A311" s="4"/>
      <c r="B311" s="4"/>
      <c r="C311" s="4"/>
      <c r="D311" s="4"/>
      <c r="E311" s="4"/>
      <c r="F311" s="4"/>
      <c r="G311" s="4"/>
      <c r="H311" s="4"/>
      <c r="I311" s="4"/>
      <c r="J311" s="7"/>
      <c r="K311" s="4"/>
      <c r="L311" s="4"/>
      <c r="M311" s="4"/>
      <c r="N311" s="4"/>
      <c r="O311" s="4"/>
      <c r="P311" s="4"/>
      <c r="Q311" s="4"/>
      <c r="R311" s="4"/>
      <c r="S311" s="8"/>
      <c r="T311" s="4"/>
      <c r="U311" s="4"/>
      <c r="V311" s="4"/>
      <c r="W311" s="4"/>
      <c r="X311" s="4"/>
      <c r="Y311" s="4"/>
      <c r="Z311" s="4"/>
      <c r="AA311" s="4"/>
      <c r="AB311" s="9"/>
      <c r="AC311" s="9"/>
      <c r="AD311" s="9"/>
      <c r="AE311" s="9"/>
      <c r="AF311" s="9"/>
      <c r="AG311" s="9"/>
      <c r="AH311" s="9"/>
      <c r="AI311" s="9"/>
      <c r="AJ311" s="9"/>
      <c r="AK311" s="9"/>
      <c r="AL311" s="9"/>
      <c r="AM311" s="9"/>
      <c r="AN311" s="10"/>
      <c r="AO311" s="10"/>
      <c r="AP311" s="10"/>
      <c r="AQ311" s="9"/>
      <c r="AR311" s="1"/>
      <c r="AS311" s="7"/>
      <c r="AT311" s="4"/>
      <c r="AU311" s="3"/>
      <c r="AV311" s="3"/>
      <c r="AW311" s="2"/>
      <c r="AX311" s="4"/>
      <c r="AY311" s="7"/>
      <c r="AZ311" s="4"/>
      <c r="BA311" s="2"/>
      <c r="BB311" s="2"/>
      <c r="BC311" s="4"/>
      <c r="BD311" s="4"/>
      <c r="BE311" s="4"/>
      <c r="BF311" s="4"/>
      <c r="BG311" s="4"/>
      <c r="BH311" s="4"/>
      <c r="BI311" s="4"/>
      <c r="BJ311" s="4"/>
      <c r="BK311" s="4"/>
      <c r="BL311" s="4"/>
      <c r="BM311" s="2"/>
      <c r="BN311" s="4"/>
      <c r="BO311" s="4"/>
    </row>
    <row r="312" spans="1:67" ht="12.75">
      <c r="A312" s="4"/>
      <c r="B312" s="4"/>
      <c r="C312" s="4"/>
      <c r="D312" s="4"/>
      <c r="E312" s="4"/>
      <c r="F312" s="4"/>
      <c r="G312" s="4"/>
      <c r="H312" s="4"/>
      <c r="I312" s="4"/>
      <c r="J312" s="7"/>
      <c r="K312" s="4"/>
      <c r="L312" s="4"/>
      <c r="M312" s="4"/>
      <c r="N312" s="4"/>
      <c r="O312" s="4"/>
      <c r="P312" s="4"/>
      <c r="Q312" s="4"/>
      <c r="R312" s="4"/>
      <c r="S312" s="8"/>
      <c r="T312" s="4"/>
      <c r="U312" s="4"/>
      <c r="V312" s="4"/>
      <c r="W312" s="4"/>
      <c r="X312" s="4"/>
      <c r="Y312" s="4"/>
      <c r="Z312" s="4"/>
      <c r="AA312" s="4"/>
      <c r="AB312" s="9"/>
      <c r="AC312" s="9"/>
      <c r="AD312" s="9"/>
      <c r="AE312" s="9"/>
      <c r="AF312" s="9"/>
      <c r="AG312" s="9"/>
      <c r="AH312" s="9"/>
      <c r="AI312" s="9"/>
      <c r="AJ312" s="9"/>
      <c r="AK312" s="9"/>
      <c r="AL312" s="9"/>
      <c r="AM312" s="9"/>
      <c r="AN312" s="10"/>
      <c r="AO312" s="10"/>
      <c r="AP312" s="10"/>
      <c r="AQ312" s="9"/>
      <c r="AR312" s="1"/>
      <c r="AS312" s="7"/>
      <c r="AT312" s="4"/>
      <c r="AU312" s="3"/>
      <c r="AV312" s="3"/>
      <c r="AW312" s="2"/>
      <c r="AX312" s="4"/>
      <c r="AY312" s="7"/>
      <c r="AZ312" s="4"/>
      <c r="BA312" s="2"/>
      <c r="BB312" s="2"/>
      <c r="BC312" s="4"/>
      <c r="BD312" s="4"/>
      <c r="BE312" s="4"/>
      <c r="BF312" s="4"/>
      <c r="BG312" s="4"/>
      <c r="BH312" s="4"/>
      <c r="BI312" s="4"/>
      <c r="BJ312" s="4"/>
      <c r="BK312" s="4"/>
      <c r="BL312" s="4"/>
      <c r="BM312" s="2"/>
      <c r="BN312" s="4"/>
      <c r="BO312" s="4"/>
    </row>
    <row r="313" spans="1:67" ht="12.75">
      <c r="A313" s="4"/>
      <c r="B313" s="4"/>
      <c r="C313" s="4"/>
      <c r="D313" s="4"/>
      <c r="E313" s="4"/>
      <c r="F313" s="4"/>
      <c r="G313" s="4"/>
      <c r="H313" s="4"/>
      <c r="I313" s="4"/>
      <c r="J313" s="7"/>
      <c r="K313" s="4"/>
      <c r="L313" s="4"/>
      <c r="M313" s="4"/>
      <c r="N313" s="4"/>
      <c r="O313" s="4"/>
      <c r="P313" s="4"/>
      <c r="Q313" s="4"/>
      <c r="R313" s="4"/>
      <c r="S313" s="8"/>
      <c r="T313" s="4"/>
      <c r="U313" s="4"/>
      <c r="V313" s="4"/>
      <c r="W313" s="4"/>
      <c r="X313" s="4"/>
      <c r="Y313" s="4"/>
      <c r="Z313" s="4"/>
      <c r="AA313" s="4"/>
      <c r="AB313" s="9"/>
      <c r="AC313" s="9"/>
      <c r="AD313" s="9"/>
      <c r="AE313" s="9"/>
      <c r="AF313" s="9"/>
      <c r="AG313" s="9"/>
      <c r="AH313" s="9"/>
      <c r="AI313" s="9"/>
      <c r="AJ313" s="9"/>
      <c r="AK313" s="9"/>
      <c r="AL313" s="9"/>
      <c r="AM313" s="9"/>
      <c r="AN313" s="10"/>
      <c r="AO313" s="10"/>
      <c r="AP313" s="10"/>
      <c r="AQ313" s="9"/>
      <c r="AR313" s="1"/>
      <c r="AS313" s="7"/>
      <c r="AT313" s="4"/>
      <c r="AU313" s="3"/>
      <c r="AV313" s="3"/>
      <c r="AW313" s="2"/>
      <c r="AX313" s="4"/>
      <c r="AY313" s="7"/>
      <c r="AZ313" s="4"/>
      <c r="BA313" s="2"/>
      <c r="BB313" s="2"/>
      <c r="BC313" s="4"/>
      <c r="BD313" s="4"/>
      <c r="BE313" s="4"/>
      <c r="BF313" s="4"/>
      <c r="BG313" s="4"/>
      <c r="BH313" s="4"/>
      <c r="BI313" s="4"/>
      <c r="BJ313" s="4"/>
      <c r="BK313" s="4"/>
      <c r="BL313" s="4"/>
      <c r="BM313" s="2"/>
      <c r="BN313" s="4"/>
      <c r="BO313" s="4"/>
    </row>
    <row r="314" spans="1:67" ht="12.75">
      <c r="A314" s="4"/>
      <c r="B314" s="4"/>
      <c r="C314" s="4"/>
      <c r="D314" s="4"/>
      <c r="E314" s="4"/>
      <c r="F314" s="4"/>
      <c r="G314" s="4"/>
      <c r="H314" s="4"/>
      <c r="I314" s="4"/>
      <c r="J314" s="7"/>
      <c r="K314" s="4"/>
      <c r="L314" s="4"/>
      <c r="M314" s="4"/>
      <c r="N314" s="4"/>
      <c r="O314" s="4"/>
      <c r="P314" s="4"/>
      <c r="Q314" s="4"/>
      <c r="R314" s="4"/>
      <c r="S314" s="8"/>
      <c r="T314" s="4"/>
      <c r="U314" s="4"/>
      <c r="V314" s="4"/>
      <c r="W314" s="4"/>
      <c r="X314" s="4"/>
      <c r="Y314" s="4"/>
      <c r="Z314" s="4"/>
      <c r="AA314" s="4"/>
      <c r="AB314" s="9"/>
      <c r="AC314" s="9"/>
      <c r="AD314" s="9"/>
      <c r="AE314" s="9"/>
      <c r="AF314" s="9"/>
      <c r="AG314" s="9"/>
      <c r="AH314" s="9"/>
      <c r="AI314" s="9"/>
      <c r="AJ314" s="9"/>
      <c r="AK314" s="9"/>
      <c r="AL314" s="9"/>
      <c r="AM314" s="9"/>
      <c r="AN314" s="10"/>
      <c r="AO314" s="10"/>
      <c r="AP314" s="10"/>
      <c r="AQ314" s="9"/>
      <c r="AR314" s="1"/>
      <c r="AS314" s="7"/>
      <c r="AT314" s="4"/>
      <c r="AU314" s="3"/>
      <c r="AV314" s="3"/>
      <c r="AW314" s="2"/>
      <c r="AX314" s="4"/>
      <c r="AY314" s="7"/>
      <c r="AZ314" s="4"/>
      <c r="BA314" s="2"/>
      <c r="BB314" s="2"/>
      <c r="BC314" s="4"/>
      <c r="BD314" s="4"/>
      <c r="BE314" s="4"/>
      <c r="BF314" s="4"/>
      <c r="BG314" s="4"/>
      <c r="BH314" s="4"/>
      <c r="BI314" s="4"/>
      <c r="BJ314" s="4"/>
      <c r="BK314" s="4"/>
      <c r="BL314" s="4"/>
      <c r="BM314" s="2"/>
      <c r="BN314" s="4"/>
      <c r="BO314" s="4"/>
    </row>
    <row r="315" spans="1:67" ht="12.75">
      <c r="A315" s="4"/>
      <c r="B315" s="4"/>
      <c r="C315" s="4"/>
      <c r="D315" s="4"/>
      <c r="E315" s="4"/>
      <c r="F315" s="4"/>
      <c r="G315" s="4"/>
      <c r="H315" s="4"/>
      <c r="I315" s="4"/>
      <c r="J315" s="7"/>
      <c r="K315" s="4"/>
      <c r="L315" s="4"/>
      <c r="M315" s="4"/>
      <c r="N315" s="4"/>
      <c r="O315" s="4"/>
      <c r="P315" s="4"/>
      <c r="Q315" s="4"/>
      <c r="R315" s="4"/>
      <c r="S315" s="8"/>
      <c r="T315" s="4"/>
      <c r="U315" s="4"/>
      <c r="V315" s="4"/>
      <c r="W315" s="4"/>
      <c r="X315" s="4"/>
      <c r="Y315" s="4"/>
      <c r="Z315" s="4"/>
      <c r="AA315" s="4"/>
      <c r="AB315" s="9"/>
      <c r="AC315" s="9"/>
      <c r="AD315" s="9"/>
      <c r="AE315" s="9"/>
      <c r="AF315" s="9"/>
      <c r="AG315" s="9"/>
      <c r="AH315" s="9"/>
      <c r="AI315" s="9"/>
      <c r="AJ315" s="9"/>
      <c r="AK315" s="9"/>
      <c r="AL315" s="9"/>
      <c r="AM315" s="9"/>
      <c r="AN315" s="10"/>
      <c r="AO315" s="10"/>
      <c r="AP315" s="10"/>
      <c r="AQ315" s="9"/>
      <c r="AR315" s="1"/>
      <c r="AS315" s="7"/>
      <c r="AT315" s="4"/>
      <c r="AU315" s="3"/>
      <c r="AV315" s="3"/>
      <c r="AW315" s="2"/>
      <c r="AX315" s="4"/>
      <c r="AY315" s="7"/>
      <c r="AZ315" s="4"/>
      <c r="BA315" s="2"/>
      <c r="BB315" s="2"/>
      <c r="BC315" s="4"/>
      <c r="BD315" s="4"/>
      <c r="BE315" s="4"/>
      <c r="BF315" s="4"/>
      <c r="BG315" s="4"/>
      <c r="BH315" s="4"/>
      <c r="BI315" s="4"/>
      <c r="BJ315" s="4"/>
      <c r="BK315" s="4"/>
      <c r="BL315" s="4"/>
      <c r="BM315" s="2"/>
      <c r="BN315" s="4"/>
      <c r="BO315" s="4"/>
    </row>
    <row r="316" spans="1:67" ht="12.75">
      <c r="A316" s="4"/>
      <c r="B316" s="4"/>
      <c r="C316" s="4"/>
      <c r="D316" s="4"/>
      <c r="E316" s="4"/>
      <c r="F316" s="4"/>
      <c r="G316" s="4"/>
      <c r="H316" s="4"/>
      <c r="I316" s="4"/>
      <c r="J316" s="7"/>
      <c r="K316" s="4"/>
      <c r="L316" s="4"/>
      <c r="M316" s="4"/>
      <c r="N316" s="4"/>
      <c r="O316" s="4"/>
      <c r="P316" s="4"/>
      <c r="Q316" s="4"/>
      <c r="R316" s="4"/>
      <c r="S316" s="8"/>
      <c r="T316" s="4"/>
      <c r="U316" s="4"/>
      <c r="V316" s="4"/>
      <c r="W316" s="4"/>
      <c r="X316" s="4"/>
      <c r="Y316" s="4"/>
      <c r="Z316" s="4"/>
      <c r="AA316" s="4"/>
      <c r="AB316" s="9"/>
      <c r="AC316" s="9"/>
      <c r="AD316" s="9"/>
      <c r="AE316" s="9"/>
      <c r="AF316" s="9"/>
      <c r="AG316" s="9"/>
      <c r="AH316" s="9"/>
      <c r="AI316" s="9"/>
      <c r="AJ316" s="9"/>
      <c r="AK316" s="9"/>
      <c r="AL316" s="9"/>
      <c r="AM316" s="9"/>
      <c r="AN316" s="10"/>
      <c r="AO316" s="10"/>
      <c r="AP316" s="10"/>
      <c r="AQ316" s="9"/>
      <c r="AR316" s="1"/>
      <c r="AS316" s="7"/>
      <c r="AT316" s="4"/>
      <c r="AU316" s="3"/>
      <c r="AV316" s="3"/>
      <c r="AW316" s="2"/>
      <c r="AX316" s="4"/>
      <c r="AY316" s="7"/>
      <c r="AZ316" s="4"/>
      <c r="BA316" s="2"/>
      <c r="BB316" s="2"/>
      <c r="BC316" s="4"/>
      <c r="BD316" s="4"/>
      <c r="BE316" s="4"/>
      <c r="BF316" s="4"/>
      <c r="BG316" s="4"/>
      <c r="BH316" s="4"/>
      <c r="BI316" s="4"/>
      <c r="BJ316" s="4"/>
      <c r="BK316" s="4"/>
      <c r="BL316" s="4"/>
      <c r="BM316" s="2"/>
      <c r="BN316" s="4"/>
      <c r="BO316" s="4"/>
    </row>
    <row r="317" spans="1:67" ht="12.75">
      <c r="A317" s="4"/>
      <c r="B317" s="4"/>
      <c r="C317" s="4"/>
      <c r="D317" s="4"/>
      <c r="E317" s="4"/>
      <c r="F317" s="4"/>
      <c r="G317" s="4"/>
      <c r="H317" s="4"/>
      <c r="I317" s="4"/>
      <c r="J317" s="7"/>
      <c r="K317" s="4"/>
      <c r="L317" s="4"/>
      <c r="M317" s="4"/>
      <c r="N317" s="4"/>
      <c r="O317" s="4"/>
      <c r="P317" s="4"/>
      <c r="Q317" s="4"/>
      <c r="R317" s="4"/>
      <c r="S317" s="8"/>
      <c r="T317" s="4"/>
      <c r="U317" s="4"/>
      <c r="V317" s="4"/>
      <c r="W317" s="4"/>
      <c r="X317" s="4"/>
      <c r="Y317" s="4"/>
      <c r="Z317" s="4"/>
      <c r="AA317" s="4"/>
      <c r="AB317" s="9"/>
      <c r="AC317" s="9"/>
      <c r="AD317" s="9"/>
      <c r="AE317" s="9"/>
      <c r="AF317" s="9"/>
      <c r="AG317" s="9"/>
      <c r="AH317" s="9"/>
      <c r="AI317" s="9"/>
      <c r="AJ317" s="9"/>
      <c r="AK317" s="9"/>
      <c r="AL317" s="9"/>
      <c r="AM317" s="9"/>
      <c r="AN317" s="10"/>
      <c r="AO317" s="10"/>
      <c r="AP317" s="10"/>
      <c r="AQ317" s="9"/>
      <c r="AR317" s="1"/>
      <c r="AS317" s="7"/>
      <c r="AT317" s="4"/>
      <c r="AU317" s="3"/>
      <c r="AV317" s="3"/>
      <c r="AW317" s="2"/>
      <c r="AX317" s="4"/>
      <c r="AY317" s="7"/>
      <c r="AZ317" s="4"/>
      <c r="BA317" s="2"/>
      <c r="BB317" s="2"/>
      <c r="BC317" s="4"/>
      <c r="BD317" s="4"/>
      <c r="BE317" s="4"/>
      <c r="BF317" s="4"/>
      <c r="BG317" s="4"/>
      <c r="BH317" s="4"/>
      <c r="BI317" s="4"/>
      <c r="BJ317" s="4"/>
      <c r="BK317" s="4"/>
      <c r="BL317" s="4"/>
      <c r="BM317" s="2"/>
      <c r="BN317" s="4"/>
      <c r="BO317" s="4"/>
    </row>
    <row r="318" spans="1:67" ht="12.75">
      <c r="A318" s="4"/>
      <c r="B318" s="4"/>
      <c r="C318" s="4"/>
      <c r="D318" s="4"/>
      <c r="E318" s="4"/>
      <c r="F318" s="4"/>
      <c r="G318" s="4"/>
      <c r="H318" s="4"/>
      <c r="I318" s="4"/>
      <c r="J318" s="7"/>
      <c r="K318" s="4"/>
      <c r="L318" s="4"/>
      <c r="M318" s="4"/>
      <c r="N318" s="4"/>
      <c r="O318" s="4"/>
      <c r="P318" s="4"/>
      <c r="Q318" s="4"/>
      <c r="R318" s="4"/>
      <c r="S318" s="8"/>
      <c r="T318" s="4"/>
      <c r="U318" s="4"/>
      <c r="V318" s="4"/>
      <c r="W318" s="4"/>
      <c r="X318" s="4"/>
      <c r="Y318" s="4"/>
      <c r="Z318" s="4"/>
      <c r="AA318" s="4"/>
      <c r="AB318" s="9"/>
      <c r="AC318" s="9"/>
      <c r="AD318" s="9"/>
      <c r="AE318" s="9"/>
      <c r="AF318" s="9"/>
      <c r="AG318" s="9"/>
      <c r="AH318" s="9"/>
      <c r="AI318" s="9"/>
      <c r="AJ318" s="9"/>
      <c r="AK318" s="9"/>
      <c r="AL318" s="9"/>
      <c r="AM318" s="9"/>
      <c r="AN318" s="10"/>
      <c r="AO318" s="10"/>
      <c r="AP318" s="10"/>
      <c r="AQ318" s="9"/>
      <c r="AR318" s="1"/>
      <c r="AS318" s="7"/>
      <c r="AT318" s="4"/>
      <c r="AU318" s="3"/>
      <c r="AV318" s="3"/>
      <c r="AW318" s="2"/>
      <c r="AX318" s="4"/>
      <c r="AY318" s="7"/>
      <c r="AZ318" s="4"/>
      <c r="BA318" s="2"/>
      <c r="BB318" s="2"/>
      <c r="BC318" s="4"/>
      <c r="BD318" s="4"/>
      <c r="BE318" s="4"/>
      <c r="BF318" s="4"/>
      <c r="BG318" s="4"/>
      <c r="BH318" s="4"/>
      <c r="BI318" s="4"/>
      <c r="BJ318" s="4"/>
      <c r="BK318" s="4"/>
      <c r="BL318" s="4"/>
      <c r="BM318" s="2"/>
      <c r="BN318" s="4"/>
      <c r="BO318" s="4"/>
    </row>
    <row r="319" spans="1:67" ht="12.75">
      <c r="A319" s="4"/>
      <c r="B319" s="4"/>
      <c r="C319" s="4"/>
      <c r="D319" s="4"/>
      <c r="E319" s="4"/>
      <c r="F319" s="4"/>
      <c r="G319" s="4"/>
      <c r="H319" s="4"/>
      <c r="I319" s="4"/>
      <c r="J319" s="7"/>
      <c r="K319" s="4"/>
      <c r="L319" s="4"/>
      <c r="M319" s="4"/>
      <c r="N319" s="4"/>
      <c r="O319" s="4"/>
      <c r="P319" s="4"/>
      <c r="Q319" s="4"/>
      <c r="R319" s="4"/>
      <c r="S319" s="8"/>
      <c r="T319" s="4"/>
      <c r="U319" s="4"/>
      <c r="V319" s="4"/>
      <c r="W319" s="4"/>
      <c r="X319" s="4"/>
      <c r="Y319" s="4"/>
      <c r="Z319" s="4"/>
      <c r="AA319" s="4"/>
      <c r="AB319" s="9"/>
      <c r="AC319" s="9"/>
      <c r="AD319" s="9"/>
      <c r="AE319" s="9"/>
      <c r="AF319" s="9"/>
      <c r="AG319" s="9"/>
      <c r="AH319" s="9"/>
      <c r="AI319" s="9"/>
      <c r="AJ319" s="9"/>
      <c r="AK319" s="9"/>
      <c r="AL319" s="9"/>
      <c r="AM319" s="9"/>
      <c r="AN319" s="10"/>
      <c r="AO319" s="10"/>
      <c r="AP319" s="10"/>
      <c r="AQ319" s="9"/>
      <c r="AR319" s="1"/>
      <c r="AS319" s="7"/>
      <c r="AT319" s="4"/>
      <c r="AU319" s="3"/>
      <c r="AV319" s="3"/>
      <c r="AW319" s="2"/>
      <c r="AX319" s="4"/>
      <c r="AY319" s="7"/>
      <c r="AZ319" s="4"/>
      <c r="BA319" s="2"/>
      <c r="BB319" s="2"/>
      <c r="BC319" s="4"/>
      <c r="BD319" s="4"/>
      <c r="BE319" s="4"/>
      <c r="BF319" s="4"/>
      <c r="BG319" s="4"/>
      <c r="BH319" s="4"/>
      <c r="BI319" s="4"/>
      <c r="BJ319" s="4"/>
      <c r="BK319" s="4"/>
      <c r="BL319" s="4"/>
      <c r="BM319" s="2"/>
      <c r="BN319" s="4"/>
      <c r="BO319" s="4"/>
    </row>
    <row r="320" spans="1:67" ht="12.75">
      <c r="A320" s="4"/>
      <c r="B320" s="4"/>
      <c r="C320" s="4"/>
      <c r="D320" s="4"/>
      <c r="E320" s="4"/>
      <c r="F320" s="4"/>
      <c r="G320" s="4"/>
      <c r="H320" s="4"/>
      <c r="I320" s="4"/>
      <c r="J320" s="7"/>
      <c r="K320" s="4"/>
      <c r="L320" s="4"/>
      <c r="M320" s="4"/>
      <c r="N320" s="4"/>
      <c r="O320" s="4"/>
      <c r="P320" s="4"/>
      <c r="Q320" s="4"/>
      <c r="R320" s="4"/>
      <c r="S320" s="8"/>
      <c r="T320" s="4"/>
      <c r="U320" s="4"/>
      <c r="V320" s="4"/>
      <c r="W320" s="4"/>
      <c r="X320" s="4"/>
      <c r="Y320" s="4"/>
      <c r="Z320" s="4"/>
      <c r="AA320" s="4"/>
      <c r="AB320" s="9"/>
      <c r="AC320" s="9"/>
      <c r="AD320" s="9"/>
      <c r="AE320" s="9"/>
      <c r="AF320" s="9"/>
      <c r="AG320" s="9"/>
      <c r="AH320" s="9"/>
      <c r="AI320" s="9"/>
      <c r="AJ320" s="9"/>
      <c r="AK320" s="9"/>
      <c r="AL320" s="9"/>
      <c r="AM320" s="9"/>
      <c r="AN320" s="10"/>
      <c r="AO320" s="10"/>
      <c r="AP320" s="10"/>
      <c r="AQ320" s="9"/>
      <c r="AR320" s="1"/>
      <c r="AS320" s="7"/>
      <c r="AT320" s="4"/>
      <c r="AU320" s="3"/>
      <c r="AV320" s="3"/>
      <c r="AW320" s="2"/>
      <c r="AX320" s="4"/>
      <c r="AY320" s="7"/>
      <c r="AZ320" s="4"/>
      <c r="BA320" s="2"/>
      <c r="BB320" s="2"/>
      <c r="BC320" s="4"/>
      <c r="BD320" s="4"/>
      <c r="BE320" s="4"/>
      <c r="BF320" s="4"/>
      <c r="BG320" s="4"/>
      <c r="BH320" s="4"/>
      <c r="BI320" s="4"/>
      <c r="BJ320" s="4"/>
      <c r="BK320" s="4"/>
      <c r="BL320" s="4"/>
      <c r="BM320" s="2"/>
      <c r="BN320" s="4"/>
      <c r="BO320" s="4"/>
    </row>
    <row r="321" spans="1:67" ht="12.75">
      <c r="A321" s="4"/>
      <c r="B321" s="4"/>
      <c r="C321" s="4"/>
      <c r="D321" s="4"/>
      <c r="E321" s="4"/>
      <c r="F321" s="4"/>
      <c r="G321" s="4"/>
      <c r="H321" s="4"/>
      <c r="I321" s="4"/>
      <c r="J321" s="7"/>
      <c r="K321" s="4"/>
      <c r="L321" s="4"/>
      <c r="M321" s="4"/>
      <c r="N321" s="4"/>
      <c r="O321" s="4"/>
      <c r="P321" s="4"/>
      <c r="Q321" s="4"/>
      <c r="R321" s="4"/>
      <c r="S321" s="8"/>
      <c r="T321" s="4"/>
      <c r="U321" s="4"/>
      <c r="V321" s="4"/>
      <c r="W321" s="4"/>
      <c r="X321" s="4"/>
      <c r="Y321" s="4"/>
      <c r="Z321" s="4"/>
      <c r="AA321" s="4"/>
      <c r="AB321" s="9"/>
      <c r="AC321" s="9"/>
      <c r="AD321" s="9"/>
      <c r="AE321" s="9"/>
      <c r="AF321" s="9"/>
      <c r="AG321" s="9"/>
      <c r="AH321" s="9"/>
      <c r="AI321" s="9"/>
      <c r="AJ321" s="9"/>
      <c r="AK321" s="9"/>
      <c r="AL321" s="9"/>
      <c r="AM321" s="9"/>
      <c r="AN321" s="10"/>
      <c r="AO321" s="10"/>
      <c r="AP321" s="10"/>
      <c r="AQ321" s="9"/>
      <c r="AR321" s="1"/>
      <c r="AS321" s="7"/>
      <c r="AT321" s="4"/>
      <c r="AU321" s="3"/>
      <c r="AV321" s="3"/>
      <c r="AW321" s="2"/>
      <c r="AX321" s="4"/>
      <c r="AY321" s="7"/>
      <c r="AZ321" s="4"/>
      <c r="BA321" s="2"/>
      <c r="BB321" s="2"/>
      <c r="BC321" s="4"/>
      <c r="BD321" s="4"/>
      <c r="BE321" s="4"/>
      <c r="BF321" s="4"/>
      <c r="BG321" s="4"/>
      <c r="BH321" s="4"/>
      <c r="BI321" s="4"/>
      <c r="BJ321" s="4"/>
      <c r="BK321" s="4"/>
      <c r="BL321" s="4"/>
      <c r="BM321" s="2"/>
      <c r="BN321" s="4"/>
      <c r="BO321" s="4"/>
    </row>
    <row r="322" spans="1:67" ht="12.75">
      <c r="A322" s="4"/>
      <c r="B322" s="4"/>
      <c r="C322" s="4"/>
      <c r="D322" s="4"/>
      <c r="E322" s="4"/>
      <c r="F322" s="4"/>
      <c r="G322" s="4"/>
      <c r="H322" s="4"/>
      <c r="I322" s="4"/>
      <c r="J322" s="7"/>
      <c r="K322" s="4"/>
      <c r="L322" s="4"/>
      <c r="M322" s="4"/>
      <c r="N322" s="4"/>
      <c r="O322" s="4"/>
      <c r="P322" s="4"/>
      <c r="Q322" s="4"/>
      <c r="R322" s="4"/>
      <c r="S322" s="8"/>
      <c r="T322" s="4"/>
      <c r="U322" s="4"/>
      <c r="V322" s="4"/>
      <c r="W322" s="4"/>
      <c r="X322" s="4"/>
      <c r="Y322" s="4"/>
      <c r="Z322" s="4"/>
      <c r="AA322" s="4"/>
      <c r="AB322" s="9"/>
      <c r="AC322" s="9"/>
      <c r="AD322" s="9"/>
      <c r="AE322" s="9"/>
      <c r="AF322" s="9"/>
      <c r="AG322" s="9"/>
      <c r="AH322" s="9"/>
      <c r="AI322" s="9"/>
      <c r="AJ322" s="9"/>
      <c r="AK322" s="9"/>
      <c r="AL322" s="9"/>
      <c r="AM322" s="9"/>
      <c r="AN322" s="10"/>
      <c r="AO322" s="10"/>
      <c r="AP322" s="10"/>
      <c r="AQ322" s="9"/>
      <c r="AR322" s="1"/>
      <c r="AS322" s="7"/>
      <c r="AT322" s="4"/>
      <c r="AU322" s="3"/>
      <c r="AV322" s="3"/>
      <c r="AW322" s="2"/>
      <c r="AX322" s="4"/>
      <c r="AY322" s="7"/>
      <c r="AZ322" s="4"/>
      <c r="BA322" s="2"/>
      <c r="BB322" s="2"/>
      <c r="BC322" s="4"/>
      <c r="BD322" s="4"/>
      <c r="BE322" s="4"/>
      <c r="BF322" s="4"/>
      <c r="BG322" s="4"/>
      <c r="BH322" s="4"/>
      <c r="BI322" s="4"/>
      <c r="BJ322" s="4"/>
      <c r="BK322" s="4"/>
      <c r="BL322" s="4"/>
      <c r="BM322" s="2"/>
      <c r="BN322" s="4"/>
      <c r="BO322" s="4"/>
    </row>
    <row r="323" spans="1:67" ht="12.75">
      <c r="A323" s="4"/>
      <c r="B323" s="4"/>
      <c r="C323" s="4"/>
      <c r="D323" s="4"/>
      <c r="E323" s="4"/>
      <c r="F323" s="4"/>
      <c r="G323" s="4"/>
      <c r="H323" s="4"/>
      <c r="I323" s="4"/>
      <c r="J323" s="7"/>
      <c r="K323" s="4"/>
      <c r="L323" s="4"/>
      <c r="M323" s="4"/>
      <c r="N323" s="4"/>
      <c r="O323" s="4"/>
      <c r="P323" s="4"/>
      <c r="Q323" s="4"/>
      <c r="R323" s="4"/>
      <c r="S323" s="8"/>
      <c r="T323" s="4"/>
      <c r="U323" s="4"/>
      <c r="V323" s="4"/>
      <c r="W323" s="4"/>
      <c r="X323" s="4"/>
      <c r="Y323" s="4"/>
      <c r="Z323" s="4"/>
      <c r="AA323" s="4"/>
      <c r="AB323" s="9"/>
      <c r="AC323" s="9"/>
      <c r="AD323" s="9"/>
      <c r="AE323" s="9"/>
      <c r="AF323" s="9"/>
      <c r="AG323" s="9"/>
      <c r="AH323" s="9"/>
      <c r="AI323" s="9"/>
      <c r="AJ323" s="9"/>
      <c r="AK323" s="9"/>
      <c r="AL323" s="9"/>
      <c r="AM323" s="9"/>
      <c r="AN323" s="10"/>
      <c r="AO323" s="10"/>
      <c r="AP323" s="10"/>
      <c r="AQ323" s="9"/>
      <c r="AR323" s="1"/>
      <c r="AS323" s="7"/>
      <c r="AT323" s="4"/>
      <c r="AU323" s="3"/>
      <c r="AV323" s="3"/>
      <c r="AW323" s="2"/>
      <c r="AX323" s="4"/>
      <c r="AY323" s="7"/>
      <c r="AZ323" s="4"/>
      <c r="BA323" s="2"/>
      <c r="BB323" s="2"/>
      <c r="BC323" s="4"/>
      <c r="BD323" s="4"/>
      <c r="BE323" s="4"/>
      <c r="BF323" s="4"/>
      <c r="BG323" s="4"/>
      <c r="BH323" s="4"/>
      <c r="BI323" s="4"/>
      <c r="BJ323" s="4"/>
      <c r="BK323" s="4"/>
      <c r="BL323" s="4"/>
      <c r="BM323" s="2"/>
      <c r="BN323" s="4"/>
      <c r="BO323" s="4"/>
    </row>
    <row r="324" spans="1:67" ht="12.75">
      <c r="A324" s="4"/>
      <c r="B324" s="4"/>
      <c r="C324" s="4"/>
      <c r="D324" s="4"/>
      <c r="E324" s="4"/>
      <c r="F324" s="4"/>
      <c r="G324" s="4"/>
      <c r="H324" s="4"/>
      <c r="I324" s="4"/>
      <c r="J324" s="7"/>
      <c r="K324" s="4"/>
      <c r="L324" s="4"/>
      <c r="M324" s="4"/>
      <c r="N324" s="4"/>
      <c r="O324" s="4"/>
      <c r="P324" s="4"/>
      <c r="Q324" s="4"/>
      <c r="R324" s="4"/>
      <c r="S324" s="8"/>
      <c r="T324" s="4"/>
      <c r="U324" s="4"/>
      <c r="V324" s="4"/>
      <c r="W324" s="4"/>
      <c r="X324" s="4"/>
      <c r="Y324" s="4"/>
      <c r="Z324" s="4"/>
      <c r="AA324" s="4"/>
      <c r="AB324" s="9"/>
      <c r="AC324" s="9"/>
      <c r="AD324" s="9"/>
      <c r="AE324" s="9"/>
      <c r="AF324" s="9"/>
      <c r="AG324" s="9"/>
      <c r="AH324" s="9"/>
      <c r="AI324" s="9"/>
      <c r="AJ324" s="9"/>
      <c r="AK324" s="9"/>
      <c r="AL324" s="9"/>
      <c r="AM324" s="9"/>
      <c r="AN324" s="10"/>
      <c r="AO324" s="10"/>
      <c r="AP324" s="10"/>
      <c r="AQ324" s="9"/>
      <c r="AR324" s="1"/>
      <c r="AS324" s="7"/>
      <c r="AT324" s="4"/>
      <c r="AU324" s="3"/>
      <c r="AV324" s="3"/>
      <c r="AW324" s="2"/>
      <c r="AX324" s="4"/>
      <c r="AY324" s="7"/>
      <c r="AZ324" s="4"/>
      <c r="BA324" s="2"/>
      <c r="BB324" s="2"/>
      <c r="BC324" s="4"/>
      <c r="BD324" s="4"/>
      <c r="BE324" s="4"/>
      <c r="BF324" s="4"/>
      <c r="BG324" s="4"/>
      <c r="BH324" s="4"/>
      <c r="BI324" s="4"/>
      <c r="BJ324" s="4"/>
      <c r="BK324" s="4"/>
      <c r="BL324" s="4"/>
      <c r="BM324" s="2"/>
      <c r="BN324" s="4"/>
      <c r="BO324" s="4"/>
    </row>
    <row r="325" spans="1:67" ht="12.75">
      <c r="A325" s="4"/>
      <c r="B325" s="4"/>
      <c r="C325" s="4"/>
      <c r="D325" s="4"/>
      <c r="E325" s="4"/>
      <c r="F325" s="4"/>
      <c r="G325" s="4"/>
      <c r="H325" s="4"/>
      <c r="I325" s="4"/>
      <c r="J325" s="7"/>
      <c r="K325" s="4"/>
      <c r="L325" s="4"/>
      <c r="M325" s="4"/>
      <c r="N325" s="4"/>
      <c r="O325" s="4"/>
      <c r="P325" s="4"/>
      <c r="Q325" s="4"/>
      <c r="R325" s="4"/>
      <c r="S325" s="8"/>
      <c r="T325" s="4"/>
      <c r="U325" s="4"/>
      <c r="V325" s="4"/>
      <c r="W325" s="4"/>
      <c r="X325" s="4"/>
      <c r="Y325" s="4"/>
      <c r="Z325" s="4"/>
      <c r="AA325" s="4"/>
      <c r="AB325" s="9"/>
      <c r="AC325" s="9"/>
      <c r="AD325" s="9"/>
      <c r="AE325" s="9"/>
      <c r="AF325" s="9"/>
      <c r="AG325" s="9"/>
      <c r="AH325" s="9"/>
      <c r="AI325" s="9"/>
      <c r="AJ325" s="9"/>
      <c r="AK325" s="9"/>
      <c r="AL325" s="9"/>
      <c r="AM325" s="9"/>
      <c r="AN325" s="10"/>
      <c r="AO325" s="10"/>
      <c r="AP325" s="10"/>
      <c r="AQ325" s="9"/>
      <c r="AR325" s="1"/>
      <c r="AS325" s="7"/>
      <c r="AT325" s="4"/>
      <c r="AU325" s="3"/>
      <c r="AV325" s="3"/>
      <c r="AW325" s="2"/>
      <c r="AX325" s="4"/>
      <c r="AY325" s="7"/>
      <c r="AZ325" s="4"/>
      <c r="BA325" s="2"/>
      <c r="BB325" s="2"/>
      <c r="BC325" s="4"/>
      <c r="BD325" s="4"/>
      <c r="BE325" s="4"/>
      <c r="BF325" s="4"/>
      <c r="BG325" s="4"/>
      <c r="BH325" s="4"/>
      <c r="BI325" s="4"/>
      <c r="BJ325" s="4"/>
      <c r="BK325" s="4"/>
      <c r="BL325" s="4"/>
      <c r="BM325" s="2"/>
      <c r="BN325" s="4"/>
      <c r="BO325" s="4"/>
    </row>
    <row r="326" spans="1:67" ht="12.75">
      <c r="A326" s="4"/>
      <c r="B326" s="4"/>
      <c r="C326" s="4"/>
      <c r="D326" s="4"/>
      <c r="E326" s="4"/>
      <c r="F326" s="4"/>
      <c r="G326" s="4"/>
      <c r="H326" s="4"/>
      <c r="I326" s="4"/>
      <c r="J326" s="7"/>
      <c r="K326" s="4"/>
      <c r="L326" s="4"/>
      <c r="M326" s="4"/>
      <c r="N326" s="4"/>
      <c r="O326" s="4"/>
      <c r="P326" s="4"/>
      <c r="Q326" s="4"/>
      <c r="R326" s="4"/>
      <c r="S326" s="8"/>
      <c r="T326" s="4"/>
      <c r="U326" s="4"/>
      <c r="V326" s="4"/>
      <c r="W326" s="4"/>
      <c r="X326" s="4"/>
      <c r="Y326" s="4"/>
      <c r="Z326" s="4"/>
      <c r="AA326" s="4"/>
      <c r="AB326" s="9"/>
      <c r="AC326" s="9"/>
      <c r="AD326" s="9"/>
      <c r="AE326" s="9"/>
      <c r="AF326" s="9"/>
      <c r="AG326" s="9"/>
      <c r="AH326" s="9"/>
      <c r="AI326" s="9"/>
      <c r="AJ326" s="9"/>
      <c r="AK326" s="9"/>
      <c r="AL326" s="9"/>
      <c r="AM326" s="9"/>
      <c r="AN326" s="10"/>
      <c r="AO326" s="10"/>
      <c r="AP326" s="10"/>
      <c r="AQ326" s="9"/>
      <c r="AR326" s="1"/>
      <c r="AS326" s="7"/>
      <c r="AT326" s="4"/>
      <c r="AU326" s="3"/>
      <c r="AV326" s="3"/>
      <c r="AW326" s="2"/>
      <c r="AX326" s="4"/>
      <c r="AY326" s="7"/>
      <c r="AZ326" s="4"/>
      <c r="BA326" s="2"/>
      <c r="BB326" s="2"/>
      <c r="BC326" s="4"/>
      <c r="BD326" s="4"/>
      <c r="BE326" s="4"/>
      <c r="BF326" s="4"/>
      <c r="BG326" s="4"/>
      <c r="BH326" s="4"/>
      <c r="BI326" s="4"/>
      <c r="BJ326" s="4"/>
      <c r="BK326" s="4"/>
      <c r="BL326" s="4"/>
      <c r="BM326" s="2"/>
      <c r="BN326" s="4"/>
      <c r="BO326" s="4"/>
    </row>
    <row r="327" spans="1:67" ht="12.75">
      <c r="A327" s="4"/>
      <c r="B327" s="4"/>
      <c r="C327" s="4"/>
      <c r="D327" s="4"/>
      <c r="E327" s="4"/>
      <c r="F327" s="4"/>
      <c r="G327" s="4"/>
      <c r="H327" s="4"/>
      <c r="I327" s="4"/>
      <c r="J327" s="7"/>
      <c r="K327" s="4"/>
      <c r="L327" s="4"/>
      <c r="M327" s="4"/>
      <c r="N327" s="4"/>
      <c r="O327" s="4"/>
      <c r="P327" s="4"/>
      <c r="Q327" s="4"/>
      <c r="R327" s="4"/>
      <c r="S327" s="8"/>
      <c r="T327" s="4"/>
      <c r="U327" s="4"/>
      <c r="V327" s="4"/>
      <c r="W327" s="4"/>
      <c r="X327" s="4"/>
      <c r="Y327" s="4"/>
      <c r="Z327" s="4"/>
      <c r="AA327" s="4"/>
      <c r="AB327" s="9"/>
      <c r="AC327" s="9"/>
      <c r="AD327" s="9"/>
      <c r="AE327" s="9"/>
      <c r="AF327" s="9"/>
      <c r="AG327" s="9"/>
      <c r="AH327" s="9"/>
      <c r="AI327" s="9"/>
      <c r="AJ327" s="9"/>
      <c r="AK327" s="9"/>
      <c r="AL327" s="9"/>
      <c r="AM327" s="9"/>
      <c r="AN327" s="10"/>
      <c r="AO327" s="10"/>
      <c r="AP327" s="10"/>
      <c r="AQ327" s="9"/>
      <c r="AR327" s="1"/>
      <c r="AS327" s="7"/>
      <c r="AT327" s="4"/>
      <c r="AU327" s="3"/>
      <c r="AV327" s="3"/>
      <c r="AW327" s="2"/>
      <c r="AX327" s="4"/>
      <c r="AY327" s="7"/>
      <c r="AZ327" s="4"/>
      <c r="BA327" s="2"/>
      <c r="BB327" s="2"/>
      <c r="BC327" s="4"/>
      <c r="BD327" s="4"/>
      <c r="BE327" s="4"/>
      <c r="BF327" s="4"/>
      <c r="BG327" s="4"/>
      <c r="BH327" s="4"/>
      <c r="BI327" s="4"/>
      <c r="BJ327" s="4"/>
      <c r="BK327" s="4"/>
      <c r="BL327" s="4"/>
      <c r="BM327" s="2"/>
      <c r="BN327" s="4"/>
      <c r="BO327" s="4"/>
    </row>
    <row r="328" spans="1:67" ht="12.75">
      <c r="A328" s="4"/>
      <c r="B328" s="4"/>
      <c r="C328" s="4"/>
      <c r="D328" s="4"/>
      <c r="E328" s="4"/>
      <c r="F328" s="4"/>
      <c r="G328" s="4"/>
      <c r="H328" s="4"/>
      <c r="I328" s="4"/>
      <c r="J328" s="7"/>
      <c r="K328" s="4"/>
      <c r="L328" s="4"/>
      <c r="M328" s="4"/>
      <c r="N328" s="4"/>
      <c r="O328" s="4"/>
      <c r="P328" s="4"/>
      <c r="Q328" s="4"/>
      <c r="R328" s="4"/>
      <c r="S328" s="8"/>
      <c r="T328" s="4"/>
      <c r="U328" s="4"/>
      <c r="V328" s="4"/>
      <c r="W328" s="4"/>
      <c r="X328" s="4"/>
      <c r="Y328" s="4"/>
      <c r="Z328" s="4"/>
      <c r="AA328" s="4"/>
      <c r="AB328" s="9"/>
      <c r="AC328" s="9"/>
      <c r="AD328" s="9"/>
      <c r="AE328" s="9"/>
      <c r="AF328" s="9"/>
      <c r="AG328" s="9"/>
      <c r="AH328" s="9"/>
      <c r="AI328" s="9"/>
      <c r="AJ328" s="9"/>
      <c r="AK328" s="9"/>
      <c r="AL328" s="9"/>
      <c r="AM328" s="9"/>
      <c r="AN328" s="10"/>
      <c r="AO328" s="10"/>
      <c r="AP328" s="10"/>
      <c r="AQ328" s="9"/>
      <c r="AR328" s="1"/>
      <c r="AS328" s="7"/>
      <c r="AT328" s="4"/>
      <c r="AU328" s="3"/>
      <c r="AV328" s="3"/>
      <c r="AW328" s="2"/>
      <c r="AX328" s="4"/>
      <c r="AY328" s="7"/>
      <c r="AZ328" s="4"/>
      <c r="BA328" s="2"/>
      <c r="BB328" s="2"/>
      <c r="BC328" s="4"/>
      <c r="BD328" s="4"/>
      <c r="BE328" s="4"/>
      <c r="BF328" s="4"/>
      <c r="BG328" s="4"/>
      <c r="BH328" s="4"/>
      <c r="BI328" s="4"/>
      <c r="BJ328" s="4"/>
      <c r="BK328" s="4"/>
      <c r="BL328" s="4"/>
      <c r="BM328" s="2"/>
      <c r="BN328" s="4"/>
      <c r="BO328" s="4"/>
    </row>
    <row r="329" spans="1:67" ht="12.75">
      <c r="A329" s="4"/>
      <c r="B329" s="4"/>
      <c r="C329" s="4"/>
      <c r="D329" s="4"/>
      <c r="E329" s="4"/>
      <c r="F329" s="4"/>
      <c r="G329" s="4"/>
      <c r="H329" s="4"/>
      <c r="I329" s="4"/>
      <c r="J329" s="7"/>
      <c r="K329" s="4"/>
      <c r="L329" s="4"/>
      <c r="M329" s="4"/>
      <c r="N329" s="4"/>
      <c r="O329" s="4"/>
      <c r="P329" s="4"/>
      <c r="Q329" s="4"/>
      <c r="R329" s="4"/>
      <c r="S329" s="8"/>
      <c r="T329" s="4"/>
      <c r="U329" s="4"/>
      <c r="V329" s="4"/>
      <c r="W329" s="4"/>
      <c r="X329" s="4"/>
      <c r="Y329" s="4"/>
      <c r="Z329" s="4"/>
      <c r="AA329" s="4"/>
      <c r="AB329" s="9"/>
      <c r="AC329" s="9"/>
      <c r="AD329" s="9"/>
      <c r="AE329" s="9"/>
      <c r="AF329" s="9"/>
      <c r="AG329" s="9"/>
      <c r="AH329" s="9"/>
      <c r="AI329" s="9"/>
      <c r="AJ329" s="9"/>
      <c r="AK329" s="9"/>
      <c r="AL329" s="9"/>
      <c r="AM329" s="9"/>
      <c r="AN329" s="10"/>
      <c r="AO329" s="10"/>
      <c r="AP329" s="10"/>
      <c r="AQ329" s="9"/>
      <c r="AR329" s="1"/>
      <c r="AS329" s="7"/>
      <c r="AT329" s="4"/>
      <c r="AU329" s="3"/>
      <c r="AV329" s="3"/>
      <c r="AW329" s="2"/>
      <c r="AX329" s="4"/>
      <c r="AY329" s="7"/>
      <c r="AZ329" s="4"/>
      <c r="BA329" s="2"/>
      <c r="BB329" s="2"/>
      <c r="BC329" s="4"/>
      <c r="BD329" s="4"/>
      <c r="BE329" s="4"/>
      <c r="BF329" s="4"/>
      <c r="BG329" s="4"/>
      <c r="BH329" s="4"/>
      <c r="BI329" s="4"/>
      <c r="BJ329" s="4"/>
      <c r="BK329" s="4"/>
      <c r="BL329" s="4"/>
      <c r="BM329" s="2"/>
      <c r="BN329" s="4"/>
      <c r="BO329" s="4"/>
    </row>
    <row r="330" spans="1:67" ht="12.75">
      <c r="A330" s="4"/>
      <c r="B330" s="4"/>
      <c r="C330" s="4"/>
      <c r="D330" s="4"/>
      <c r="E330" s="4"/>
      <c r="F330" s="4"/>
      <c r="G330" s="4"/>
      <c r="H330" s="4"/>
      <c r="I330" s="4"/>
      <c r="J330" s="7"/>
      <c r="K330" s="4"/>
      <c r="L330" s="4"/>
      <c r="M330" s="4"/>
      <c r="N330" s="4"/>
      <c r="O330" s="4"/>
      <c r="P330" s="4"/>
      <c r="Q330" s="4"/>
      <c r="R330" s="4"/>
      <c r="S330" s="8"/>
      <c r="T330" s="4"/>
      <c r="U330" s="4"/>
      <c r="V330" s="4"/>
      <c r="W330" s="4"/>
      <c r="X330" s="4"/>
      <c r="Y330" s="4"/>
      <c r="Z330" s="4"/>
      <c r="AA330" s="4"/>
      <c r="AB330" s="9"/>
      <c r="AC330" s="9"/>
      <c r="AD330" s="9"/>
      <c r="AE330" s="9"/>
      <c r="AF330" s="9"/>
      <c r="AG330" s="9"/>
      <c r="AH330" s="9"/>
      <c r="AI330" s="9"/>
      <c r="AJ330" s="9"/>
      <c r="AK330" s="9"/>
      <c r="AL330" s="9"/>
      <c r="AM330" s="9"/>
      <c r="AN330" s="10"/>
      <c r="AO330" s="10"/>
      <c r="AP330" s="10"/>
      <c r="AQ330" s="9"/>
      <c r="AR330" s="1"/>
      <c r="AS330" s="7"/>
      <c r="AT330" s="4"/>
      <c r="AU330" s="3"/>
      <c r="AV330" s="3"/>
      <c r="AW330" s="2"/>
      <c r="AX330" s="4"/>
      <c r="AY330" s="7"/>
      <c r="AZ330" s="4"/>
      <c r="BA330" s="2"/>
      <c r="BB330" s="2"/>
      <c r="BC330" s="4"/>
      <c r="BD330" s="4"/>
      <c r="BE330" s="4"/>
      <c r="BF330" s="4"/>
      <c r="BG330" s="4"/>
      <c r="BH330" s="4"/>
      <c r="BI330" s="4"/>
      <c r="BJ330" s="4"/>
      <c r="BK330" s="4"/>
      <c r="BL330" s="4"/>
      <c r="BM330" s="2"/>
      <c r="BN330" s="4"/>
      <c r="BO330" s="4"/>
    </row>
    <row r="331" spans="1:67" ht="12.75">
      <c r="A331" s="4"/>
      <c r="B331" s="4"/>
      <c r="C331" s="4"/>
      <c r="D331" s="4"/>
      <c r="E331" s="4"/>
      <c r="F331" s="4"/>
      <c r="G331" s="4"/>
      <c r="H331" s="4"/>
      <c r="I331" s="4"/>
      <c r="J331" s="7"/>
      <c r="K331" s="4"/>
      <c r="L331" s="4"/>
      <c r="M331" s="4"/>
      <c r="N331" s="4"/>
      <c r="O331" s="4"/>
      <c r="P331" s="4"/>
      <c r="Q331" s="4"/>
      <c r="R331" s="4"/>
      <c r="S331" s="8"/>
      <c r="T331" s="4"/>
      <c r="U331" s="4"/>
      <c r="V331" s="4"/>
      <c r="W331" s="4"/>
      <c r="X331" s="4"/>
      <c r="Y331" s="4"/>
      <c r="Z331" s="4"/>
      <c r="AA331" s="4"/>
      <c r="AB331" s="9"/>
      <c r="AC331" s="9"/>
      <c r="AD331" s="9"/>
      <c r="AE331" s="9"/>
      <c r="AF331" s="9"/>
      <c r="AG331" s="9"/>
      <c r="AH331" s="9"/>
      <c r="AI331" s="9"/>
      <c r="AJ331" s="9"/>
      <c r="AK331" s="9"/>
      <c r="AL331" s="9"/>
      <c r="AM331" s="9"/>
      <c r="AN331" s="10"/>
      <c r="AO331" s="10"/>
      <c r="AP331" s="10"/>
      <c r="AQ331" s="9"/>
      <c r="AR331" s="1"/>
      <c r="AS331" s="7"/>
      <c r="AT331" s="4"/>
      <c r="AU331" s="3"/>
      <c r="AV331" s="3"/>
      <c r="AW331" s="2"/>
      <c r="AX331" s="4"/>
      <c r="AY331" s="7"/>
      <c r="AZ331" s="4"/>
      <c r="BA331" s="2"/>
      <c r="BB331" s="2"/>
      <c r="BC331" s="4"/>
      <c r="BD331" s="4"/>
      <c r="BE331" s="4"/>
      <c r="BF331" s="4"/>
      <c r="BG331" s="4"/>
      <c r="BH331" s="4"/>
      <c r="BI331" s="4"/>
      <c r="BJ331" s="4"/>
      <c r="BK331" s="4"/>
      <c r="BL331" s="4"/>
      <c r="BM331" s="2"/>
      <c r="BN331" s="4"/>
      <c r="BO331" s="4"/>
    </row>
    <row r="332" spans="1:67" ht="12.75">
      <c r="A332" s="4"/>
      <c r="B332" s="4"/>
      <c r="C332" s="4"/>
      <c r="D332" s="4"/>
      <c r="E332" s="4"/>
      <c r="F332" s="4"/>
      <c r="G332" s="4"/>
      <c r="H332" s="4"/>
      <c r="I332" s="4"/>
      <c r="J332" s="7"/>
      <c r="K332" s="4"/>
      <c r="L332" s="4"/>
      <c r="M332" s="4"/>
      <c r="N332" s="4"/>
      <c r="O332" s="4"/>
      <c r="P332" s="4"/>
      <c r="Q332" s="4"/>
      <c r="R332" s="4"/>
      <c r="S332" s="8"/>
      <c r="T332" s="4"/>
      <c r="U332" s="4"/>
      <c r="V332" s="4"/>
      <c r="W332" s="4"/>
      <c r="X332" s="4"/>
      <c r="Y332" s="4"/>
      <c r="Z332" s="4"/>
      <c r="AA332" s="4"/>
      <c r="AB332" s="9"/>
      <c r="AC332" s="9"/>
      <c r="AD332" s="9"/>
      <c r="AE332" s="9"/>
      <c r="AF332" s="9"/>
      <c r="AG332" s="9"/>
      <c r="AH332" s="9"/>
      <c r="AI332" s="9"/>
      <c r="AJ332" s="9"/>
      <c r="AK332" s="9"/>
      <c r="AL332" s="9"/>
      <c r="AM332" s="9"/>
      <c r="AN332" s="10"/>
      <c r="AO332" s="10"/>
      <c r="AP332" s="10"/>
      <c r="AQ332" s="9"/>
      <c r="AR332" s="1"/>
      <c r="AS332" s="7"/>
      <c r="AT332" s="4"/>
      <c r="AU332" s="3"/>
      <c r="AV332" s="3"/>
      <c r="AW332" s="2"/>
      <c r="AX332" s="4"/>
      <c r="AY332" s="7"/>
      <c r="AZ332" s="4"/>
      <c r="BA332" s="2"/>
      <c r="BB332" s="2"/>
      <c r="BC332" s="4"/>
      <c r="BD332" s="4"/>
      <c r="BE332" s="4"/>
      <c r="BF332" s="4"/>
      <c r="BG332" s="4"/>
      <c r="BH332" s="4"/>
      <c r="BI332" s="4"/>
      <c r="BJ332" s="4"/>
      <c r="BK332" s="4"/>
      <c r="BL332" s="4"/>
      <c r="BM332" s="2"/>
      <c r="BN332" s="4"/>
      <c r="BO332" s="4"/>
    </row>
    <row r="333" spans="1:67" ht="12.75">
      <c r="A333" s="4"/>
      <c r="B333" s="4"/>
      <c r="C333" s="4"/>
      <c r="D333" s="4"/>
      <c r="E333" s="4"/>
      <c r="F333" s="4"/>
      <c r="G333" s="4"/>
      <c r="H333" s="4"/>
      <c r="I333" s="4"/>
      <c r="J333" s="7"/>
      <c r="K333" s="4"/>
      <c r="L333" s="4"/>
      <c r="M333" s="4"/>
      <c r="N333" s="4"/>
      <c r="O333" s="4"/>
      <c r="P333" s="4"/>
      <c r="Q333" s="4"/>
      <c r="R333" s="4"/>
      <c r="S333" s="8"/>
      <c r="T333" s="4"/>
      <c r="U333" s="4"/>
      <c r="V333" s="4"/>
      <c r="W333" s="4"/>
      <c r="X333" s="4"/>
      <c r="Y333" s="4"/>
      <c r="Z333" s="4"/>
      <c r="AA333" s="4"/>
      <c r="AB333" s="9"/>
      <c r="AC333" s="9"/>
      <c r="AD333" s="9"/>
      <c r="AE333" s="9"/>
      <c r="AF333" s="9"/>
      <c r="AG333" s="9"/>
      <c r="AH333" s="9"/>
      <c r="AI333" s="9"/>
      <c r="AJ333" s="9"/>
      <c r="AK333" s="9"/>
      <c r="AL333" s="9"/>
      <c r="AM333" s="9"/>
      <c r="AN333" s="10"/>
      <c r="AO333" s="10"/>
      <c r="AP333" s="10"/>
      <c r="AQ333" s="9"/>
      <c r="AR333" s="1"/>
      <c r="AS333" s="7"/>
      <c r="AT333" s="4"/>
      <c r="AU333" s="3"/>
      <c r="AV333" s="3"/>
      <c r="AW333" s="2"/>
      <c r="AX333" s="4"/>
      <c r="AY333" s="7"/>
      <c r="AZ333" s="4"/>
      <c r="BA333" s="2"/>
      <c r="BB333" s="2"/>
      <c r="BC333" s="4"/>
      <c r="BD333" s="4"/>
      <c r="BE333" s="4"/>
      <c r="BF333" s="4"/>
      <c r="BG333" s="4"/>
      <c r="BH333" s="4"/>
      <c r="BI333" s="4"/>
      <c r="BJ333" s="4"/>
      <c r="BK333" s="4"/>
      <c r="BL333" s="4"/>
      <c r="BM333" s="2"/>
      <c r="BN333" s="4"/>
      <c r="BO333" s="4"/>
    </row>
    <row r="334" spans="1:67" ht="12.75">
      <c r="A334" s="4"/>
      <c r="B334" s="4"/>
      <c r="C334" s="4"/>
      <c r="D334" s="4"/>
      <c r="E334" s="4"/>
      <c r="F334" s="4"/>
      <c r="G334" s="4"/>
      <c r="H334" s="4"/>
      <c r="I334" s="4"/>
      <c r="J334" s="7"/>
      <c r="K334" s="4"/>
      <c r="L334" s="4"/>
      <c r="M334" s="4"/>
      <c r="N334" s="4"/>
      <c r="O334" s="4"/>
      <c r="P334" s="4"/>
      <c r="Q334" s="4"/>
      <c r="R334" s="4"/>
      <c r="S334" s="8"/>
      <c r="T334" s="4"/>
      <c r="U334" s="4"/>
      <c r="V334" s="4"/>
      <c r="W334" s="4"/>
      <c r="X334" s="4"/>
      <c r="Y334" s="4"/>
      <c r="Z334" s="4"/>
      <c r="AA334" s="4"/>
      <c r="AB334" s="9"/>
      <c r="AC334" s="9"/>
      <c r="AD334" s="9"/>
      <c r="AE334" s="9"/>
      <c r="AF334" s="9"/>
      <c r="AG334" s="9"/>
      <c r="AH334" s="9"/>
      <c r="AI334" s="9"/>
      <c r="AJ334" s="9"/>
      <c r="AK334" s="9"/>
      <c r="AL334" s="9"/>
      <c r="AM334" s="9"/>
      <c r="AN334" s="10"/>
      <c r="AO334" s="10"/>
      <c r="AP334" s="10"/>
      <c r="AQ334" s="9"/>
      <c r="AR334" s="1"/>
      <c r="AS334" s="7"/>
      <c r="AT334" s="4"/>
      <c r="AU334" s="3"/>
      <c r="AV334" s="3"/>
      <c r="AW334" s="2"/>
      <c r="AX334" s="4"/>
      <c r="AY334" s="7"/>
      <c r="AZ334" s="4"/>
      <c r="BA334" s="2"/>
      <c r="BB334" s="2"/>
      <c r="BC334" s="4"/>
      <c r="BD334" s="4"/>
      <c r="BE334" s="4"/>
      <c r="BF334" s="4"/>
      <c r="BG334" s="4"/>
      <c r="BH334" s="4"/>
      <c r="BI334" s="4"/>
      <c r="BJ334" s="4"/>
      <c r="BK334" s="4"/>
      <c r="BL334" s="4"/>
      <c r="BM334" s="2"/>
      <c r="BN334" s="4"/>
      <c r="BO334" s="4"/>
    </row>
    <row r="335" spans="1:67" ht="12.75">
      <c r="A335" s="4"/>
      <c r="B335" s="4"/>
      <c r="C335" s="4"/>
      <c r="D335" s="4"/>
      <c r="E335" s="4"/>
      <c r="F335" s="4"/>
      <c r="G335" s="4"/>
      <c r="H335" s="4"/>
      <c r="I335" s="4"/>
      <c r="J335" s="7"/>
      <c r="K335" s="4"/>
      <c r="L335" s="4"/>
      <c r="M335" s="4"/>
      <c r="N335" s="4"/>
      <c r="O335" s="4"/>
      <c r="P335" s="4"/>
      <c r="Q335" s="4"/>
      <c r="R335" s="4"/>
      <c r="S335" s="8"/>
      <c r="T335" s="4"/>
      <c r="U335" s="4"/>
      <c r="V335" s="4"/>
      <c r="W335" s="4"/>
      <c r="X335" s="4"/>
      <c r="Y335" s="4"/>
      <c r="Z335" s="4"/>
      <c r="AA335" s="4"/>
      <c r="AB335" s="9"/>
      <c r="AC335" s="9"/>
      <c r="AD335" s="9"/>
      <c r="AE335" s="9"/>
      <c r="AF335" s="9"/>
      <c r="AG335" s="9"/>
      <c r="AH335" s="9"/>
      <c r="AI335" s="9"/>
      <c r="AJ335" s="9"/>
      <c r="AK335" s="9"/>
      <c r="AL335" s="9"/>
      <c r="AM335" s="9"/>
      <c r="AN335" s="10"/>
      <c r="AO335" s="10"/>
      <c r="AP335" s="10"/>
      <c r="AQ335" s="9"/>
      <c r="AR335" s="1"/>
      <c r="AS335" s="7"/>
      <c r="AT335" s="4"/>
      <c r="AU335" s="3"/>
      <c r="AV335" s="3"/>
      <c r="AW335" s="2"/>
      <c r="AX335" s="4"/>
      <c r="AY335" s="7"/>
      <c r="AZ335" s="4"/>
      <c r="BA335" s="2"/>
      <c r="BB335" s="2"/>
      <c r="BC335" s="4"/>
      <c r="BD335" s="4"/>
      <c r="BE335" s="4"/>
      <c r="BF335" s="4"/>
      <c r="BG335" s="4"/>
      <c r="BH335" s="4"/>
      <c r="BI335" s="4"/>
      <c r="BJ335" s="4"/>
      <c r="BK335" s="4"/>
      <c r="BL335" s="4"/>
      <c r="BM335" s="2"/>
      <c r="BN335" s="4"/>
      <c r="BO335" s="4"/>
    </row>
    <row r="336" spans="1:67" ht="12.75">
      <c r="A336" s="4"/>
      <c r="B336" s="4"/>
      <c r="C336" s="4"/>
      <c r="D336" s="4"/>
      <c r="E336" s="4"/>
      <c r="F336" s="4"/>
      <c r="G336" s="4"/>
      <c r="H336" s="4"/>
      <c r="I336" s="4"/>
      <c r="J336" s="7"/>
      <c r="K336" s="4"/>
      <c r="L336" s="4"/>
      <c r="M336" s="4"/>
      <c r="N336" s="4"/>
      <c r="O336" s="4"/>
      <c r="P336" s="4"/>
      <c r="Q336" s="4"/>
      <c r="R336" s="4"/>
      <c r="S336" s="8"/>
      <c r="T336" s="4"/>
      <c r="U336" s="4"/>
      <c r="V336" s="4"/>
      <c r="W336" s="4"/>
      <c r="X336" s="4"/>
      <c r="Y336" s="4"/>
      <c r="Z336" s="4"/>
      <c r="AA336" s="4"/>
      <c r="AB336" s="9"/>
      <c r="AC336" s="9"/>
      <c r="AD336" s="9"/>
      <c r="AE336" s="9"/>
      <c r="AF336" s="9"/>
      <c r="AG336" s="9"/>
      <c r="AH336" s="9"/>
      <c r="AI336" s="9"/>
      <c r="AJ336" s="9"/>
      <c r="AK336" s="9"/>
      <c r="AL336" s="9"/>
      <c r="AM336" s="9"/>
      <c r="AN336" s="10"/>
      <c r="AO336" s="10"/>
      <c r="AP336" s="10"/>
      <c r="AQ336" s="9"/>
      <c r="AR336" s="1"/>
      <c r="AS336" s="7"/>
      <c r="AT336" s="4"/>
      <c r="AU336" s="3"/>
      <c r="AV336" s="3"/>
      <c r="AW336" s="2"/>
      <c r="AX336" s="4"/>
      <c r="AY336" s="7"/>
      <c r="AZ336" s="4"/>
      <c r="BA336" s="2"/>
      <c r="BB336" s="2"/>
      <c r="BC336" s="4"/>
      <c r="BD336" s="4"/>
      <c r="BE336" s="4"/>
      <c r="BF336" s="4"/>
      <c r="BG336" s="4"/>
      <c r="BH336" s="4"/>
      <c r="BI336" s="4"/>
      <c r="BJ336" s="4"/>
      <c r="BK336" s="4"/>
      <c r="BL336" s="4"/>
      <c r="BM336" s="2"/>
      <c r="BN336" s="4"/>
      <c r="BO336" s="4"/>
    </row>
    <row r="337" spans="1:67" ht="12.75">
      <c r="A337" s="4"/>
      <c r="B337" s="4"/>
      <c r="C337" s="4"/>
      <c r="D337" s="4"/>
      <c r="E337" s="4"/>
      <c r="F337" s="4"/>
      <c r="G337" s="4"/>
      <c r="H337" s="4"/>
      <c r="I337" s="4"/>
      <c r="J337" s="7"/>
      <c r="K337" s="4"/>
      <c r="L337" s="4"/>
      <c r="M337" s="4"/>
      <c r="N337" s="4"/>
      <c r="O337" s="4"/>
      <c r="P337" s="4"/>
      <c r="Q337" s="4"/>
      <c r="R337" s="4"/>
      <c r="S337" s="8"/>
      <c r="T337" s="4"/>
      <c r="U337" s="4"/>
      <c r="V337" s="4"/>
      <c r="W337" s="4"/>
      <c r="X337" s="4"/>
      <c r="Y337" s="4"/>
      <c r="Z337" s="4"/>
      <c r="AA337" s="4"/>
      <c r="AB337" s="9"/>
      <c r="AC337" s="9"/>
      <c r="AD337" s="9"/>
      <c r="AE337" s="9"/>
      <c r="AF337" s="9"/>
      <c r="AG337" s="9"/>
      <c r="AH337" s="9"/>
      <c r="AI337" s="9"/>
      <c r="AJ337" s="9"/>
      <c r="AK337" s="9"/>
      <c r="AL337" s="9"/>
      <c r="AM337" s="9"/>
      <c r="AN337" s="10"/>
      <c r="AO337" s="10"/>
      <c r="AP337" s="10"/>
      <c r="AQ337" s="9"/>
      <c r="AR337" s="1"/>
      <c r="AS337" s="7"/>
      <c r="AT337" s="4"/>
      <c r="AU337" s="3"/>
      <c r="AV337" s="3"/>
      <c r="AW337" s="2"/>
      <c r="AX337" s="4"/>
      <c r="AY337" s="7"/>
      <c r="AZ337" s="4"/>
      <c r="BA337" s="2"/>
      <c r="BB337" s="2"/>
      <c r="BC337" s="4"/>
      <c r="BD337" s="4"/>
      <c r="BE337" s="4"/>
      <c r="BF337" s="4"/>
      <c r="BG337" s="4"/>
      <c r="BH337" s="4"/>
      <c r="BI337" s="4"/>
      <c r="BJ337" s="4"/>
      <c r="BK337" s="4"/>
      <c r="BL337" s="4"/>
      <c r="BM337" s="2"/>
      <c r="BN337" s="4"/>
      <c r="BO337" s="4"/>
    </row>
    <row r="338" spans="1:67" ht="12.75">
      <c r="A338" s="4"/>
      <c r="B338" s="4"/>
      <c r="C338" s="4"/>
      <c r="D338" s="4"/>
      <c r="E338" s="4"/>
      <c r="F338" s="4"/>
      <c r="G338" s="4"/>
      <c r="H338" s="4"/>
      <c r="I338" s="4"/>
      <c r="J338" s="7"/>
      <c r="K338" s="4"/>
      <c r="L338" s="4"/>
      <c r="M338" s="4"/>
      <c r="N338" s="4"/>
      <c r="O338" s="4"/>
      <c r="P338" s="4"/>
      <c r="Q338" s="4"/>
      <c r="R338" s="4"/>
      <c r="S338" s="8"/>
      <c r="T338" s="4"/>
      <c r="U338" s="4"/>
      <c r="V338" s="4"/>
      <c r="W338" s="4"/>
      <c r="X338" s="4"/>
      <c r="Y338" s="4"/>
      <c r="Z338" s="4"/>
      <c r="AA338" s="4"/>
      <c r="AB338" s="9"/>
      <c r="AC338" s="9"/>
      <c r="AD338" s="9"/>
      <c r="AE338" s="9"/>
      <c r="AF338" s="9"/>
      <c r="AG338" s="9"/>
      <c r="AH338" s="9"/>
      <c r="AI338" s="9"/>
      <c r="AJ338" s="9"/>
      <c r="AK338" s="9"/>
      <c r="AL338" s="9"/>
      <c r="AM338" s="9"/>
      <c r="AN338" s="10"/>
      <c r="AO338" s="10"/>
      <c r="AP338" s="10"/>
      <c r="AQ338" s="9"/>
      <c r="AR338" s="1"/>
      <c r="AS338" s="7"/>
      <c r="AT338" s="4"/>
      <c r="AU338" s="3"/>
      <c r="AV338" s="3"/>
      <c r="AW338" s="2"/>
      <c r="AX338" s="4"/>
      <c r="AY338" s="7"/>
      <c r="AZ338" s="4"/>
      <c r="BA338" s="2"/>
      <c r="BB338" s="2"/>
      <c r="BC338" s="4"/>
      <c r="BD338" s="4"/>
      <c r="BE338" s="4"/>
      <c r="BF338" s="4"/>
      <c r="BG338" s="4"/>
      <c r="BH338" s="4"/>
      <c r="BI338" s="4"/>
      <c r="BJ338" s="4"/>
      <c r="BK338" s="4"/>
      <c r="BL338" s="4"/>
      <c r="BM338" s="2"/>
      <c r="BN338" s="4"/>
      <c r="BO338" s="4"/>
    </row>
    <row r="339" spans="1:67" ht="12.75">
      <c r="A339" s="4"/>
      <c r="B339" s="4"/>
      <c r="C339" s="4"/>
      <c r="D339" s="4"/>
      <c r="E339" s="4"/>
      <c r="F339" s="4"/>
      <c r="G339" s="4"/>
      <c r="H339" s="4"/>
      <c r="I339" s="4"/>
      <c r="J339" s="7"/>
      <c r="K339" s="4"/>
      <c r="L339" s="4"/>
      <c r="M339" s="4"/>
      <c r="N339" s="4"/>
      <c r="O339" s="4"/>
      <c r="P339" s="4"/>
      <c r="Q339" s="4"/>
      <c r="R339" s="4"/>
      <c r="S339" s="8"/>
      <c r="T339" s="4"/>
      <c r="U339" s="4"/>
      <c r="V339" s="4"/>
      <c r="W339" s="4"/>
      <c r="X339" s="4"/>
      <c r="Y339" s="4"/>
      <c r="Z339" s="4"/>
      <c r="AA339" s="4"/>
      <c r="AB339" s="9"/>
      <c r="AC339" s="9"/>
      <c r="AD339" s="9"/>
      <c r="AE339" s="9"/>
      <c r="AF339" s="9"/>
      <c r="AG339" s="9"/>
      <c r="AH339" s="9"/>
      <c r="AI339" s="9"/>
      <c r="AJ339" s="9"/>
      <c r="AK339" s="9"/>
      <c r="AL339" s="9"/>
      <c r="AM339" s="9"/>
      <c r="AN339" s="10"/>
      <c r="AO339" s="10"/>
      <c r="AP339" s="10"/>
      <c r="AQ339" s="9"/>
      <c r="AR339" s="1"/>
      <c r="AS339" s="7"/>
      <c r="AT339" s="4"/>
      <c r="AU339" s="3"/>
      <c r="AV339" s="3"/>
      <c r="AW339" s="2"/>
      <c r="AX339" s="4"/>
      <c r="AY339" s="7"/>
      <c r="AZ339" s="4"/>
      <c r="BA339" s="2"/>
      <c r="BB339" s="2"/>
      <c r="BC339" s="4"/>
      <c r="BD339" s="4"/>
      <c r="BE339" s="4"/>
      <c r="BF339" s="4"/>
      <c r="BG339" s="4"/>
      <c r="BH339" s="4"/>
      <c r="BI339" s="4"/>
      <c r="BJ339" s="4"/>
      <c r="BK339" s="4"/>
      <c r="BL339" s="4"/>
      <c r="BM339" s="2"/>
      <c r="BN339" s="4"/>
      <c r="BO339" s="4"/>
    </row>
    <row r="340" spans="1:67" ht="12.75">
      <c r="A340" s="4"/>
      <c r="B340" s="4"/>
      <c r="C340" s="4"/>
      <c r="D340" s="4"/>
      <c r="E340" s="4"/>
      <c r="F340" s="4"/>
      <c r="G340" s="4"/>
      <c r="H340" s="4"/>
      <c r="I340" s="4"/>
      <c r="J340" s="7"/>
      <c r="K340" s="4"/>
      <c r="L340" s="4"/>
      <c r="M340" s="4"/>
      <c r="N340" s="4"/>
      <c r="O340" s="4"/>
      <c r="P340" s="4"/>
      <c r="Q340" s="4"/>
      <c r="R340" s="4"/>
      <c r="S340" s="8"/>
      <c r="T340" s="4"/>
      <c r="U340" s="4"/>
      <c r="V340" s="4"/>
      <c r="W340" s="4"/>
      <c r="X340" s="4"/>
      <c r="Y340" s="4"/>
      <c r="Z340" s="4"/>
      <c r="AA340" s="4"/>
      <c r="AB340" s="9"/>
      <c r="AC340" s="9"/>
      <c r="AD340" s="9"/>
      <c r="AE340" s="9"/>
      <c r="AF340" s="9"/>
      <c r="AG340" s="9"/>
      <c r="AH340" s="9"/>
      <c r="AI340" s="9"/>
      <c r="AJ340" s="9"/>
      <c r="AK340" s="9"/>
      <c r="AL340" s="9"/>
      <c r="AM340" s="9"/>
      <c r="AN340" s="10"/>
      <c r="AO340" s="10"/>
      <c r="AP340" s="10"/>
      <c r="AQ340" s="9"/>
      <c r="AR340" s="1"/>
      <c r="AS340" s="7"/>
      <c r="AT340" s="4"/>
      <c r="AU340" s="3"/>
      <c r="AV340" s="3"/>
      <c r="AW340" s="2"/>
      <c r="AX340" s="4"/>
      <c r="AY340" s="7"/>
      <c r="AZ340" s="4"/>
      <c r="BA340" s="2"/>
      <c r="BB340" s="2"/>
      <c r="BC340" s="4"/>
      <c r="BD340" s="4"/>
      <c r="BE340" s="4"/>
      <c r="BF340" s="4"/>
      <c r="BG340" s="4"/>
      <c r="BH340" s="4"/>
      <c r="BI340" s="4"/>
      <c r="BJ340" s="4"/>
      <c r="BK340" s="4"/>
      <c r="BL340" s="4"/>
      <c r="BM340" s="2"/>
      <c r="BN340" s="4"/>
      <c r="BO340" s="4"/>
    </row>
    <row r="341" spans="1:67" ht="12.75">
      <c r="A341" s="4"/>
      <c r="B341" s="4"/>
      <c r="C341" s="4"/>
      <c r="D341" s="4"/>
      <c r="E341" s="4"/>
      <c r="F341" s="4"/>
      <c r="G341" s="4"/>
      <c r="H341" s="4"/>
      <c r="I341" s="4"/>
      <c r="J341" s="7"/>
      <c r="K341" s="4"/>
      <c r="L341" s="4"/>
      <c r="M341" s="4"/>
      <c r="N341" s="4"/>
      <c r="O341" s="4"/>
      <c r="P341" s="4"/>
      <c r="Q341" s="4"/>
      <c r="R341" s="4"/>
      <c r="S341" s="8"/>
      <c r="T341" s="4"/>
      <c r="U341" s="4"/>
      <c r="V341" s="4"/>
      <c r="W341" s="4"/>
      <c r="X341" s="4"/>
      <c r="Y341" s="4"/>
      <c r="Z341" s="4"/>
      <c r="AA341" s="4"/>
      <c r="AB341" s="9"/>
      <c r="AC341" s="9"/>
      <c r="AD341" s="9"/>
      <c r="AE341" s="9"/>
      <c r="AF341" s="9"/>
      <c r="AG341" s="9"/>
      <c r="AH341" s="9"/>
      <c r="AI341" s="9"/>
      <c r="AJ341" s="9"/>
      <c r="AK341" s="9"/>
      <c r="AL341" s="9"/>
      <c r="AM341" s="9"/>
      <c r="AN341" s="10"/>
      <c r="AO341" s="10"/>
      <c r="AP341" s="10"/>
      <c r="AQ341" s="9"/>
      <c r="AR341" s="1"/>
      <c r="AS341" s="7"/>
      <c r="AT341" s="4"/>
      <c r="AU341" s="3"/>
      <c r="AV341" s="3"/>
      <c r="AW341" s="2"/>
      <c r="AX341" s="4"/>
      <c r="AY341" s="7"/>
      <c r="AZ341" s="4"/>
      <c r="BA341" s="2"/>
      <c r="BB341" s="2"/>
      <c r="BC341" s="4"/>
      <c r="BD341" s="4"/>
      <c r="BE341" s="4"/>
      <c r="BF341" s="4"/>
      <c r="BG341" s="4"/>
      <c r="BH341" s="4"/>
      <c r="BI341" s="4"/>
      <c r="BJ341" s="4"/>
      <c r="BK341" s="4"/>
      <c r="BL341" s="4"/>
      <c r="BM341" s="2"/>
      <c r="BN341" s="4"/>
      <c r="BO341" s="4"/>
    </row>
    <row r="342" spans="1:67" ht="12.75">
      <c r="A342" s="4"/>
      <c r="B342" s="4"/>
      <c r="C342" s="4"/>
      <c r="D342" s="4"/>
      <c r="E342" s="4"/>
      <c r="F342" s="4"/>
      <c r="G342" s="4"/>
      <c r="H342" s="4"/>
      <c r="I342" s="4"/>
      <c r="J342" s="7"/>
      <c r="K342" s="4"/>
      <c r="L342" s="4"/>
      <c r="M342" s="4"/>
      <c r="N342" s="4"/>
      <c r="O342" s="4"/>
      <c r="P342" s="4"/>
      <c r="Q342" s="4"/>
      <c r="R342" s="4"/>
      <c r="S342" s="8"/>
      <c r="T342" s="4"/>
      <c r="U342" s="4"/>
      <c r="V342" s="4"/>
      <c r="W342" s="4"/>
      <c r="X342" s="4"/>
      <c r="Y342" s="4"/>
      <c r="Z342" s="4"/>
      <c r="AA342" s="4"/>
      <c r="AB342" s="9"/>
      <c r="AC342" s="9"/>
      <c r="AD342" s="9"/>
      <c r="AE342" s="9"/>
      <c r="AF342" s="9"/>
      <c r="AG342" s="9"/>
      <c r="AH342" s="9"/>
      <c r="AI342" s="9"/>
      <c r="AJ342" s="9"/>
      <c r="AK342" s="9"/>
      <c r="AL342" s="9"/>
      <c r="AM342" s="9"/>
      <c r="AN342" s="10"/>
      <c r="AO342" s="10"/>
      <c r="AP342" s="10"/>
      <c r="AQ342" s="9"/>
      <c r="AR342" s="1"/>
      <c r="AS342" s="7"/>
      <c r="AT342" s="4"/>
      <c r="AU342" s="3"/>
      <c r="AV342" s="3"/>
      <c r="AW342" s="2"/>
      <c r="AX342" s="4"/>
      <c r="AY342" s="7"/>
      <c r="AZ342" s="4"/>
      <c r="BA342" s="2"/>
      <c r="BB342" s="2"/>
      <c r="BC342" s="4"/>
      <c r="BD342" s="4"/>
      <c r="BE342" s="4"/>
      <c r="BF342" s="4"/>
      <c r="BG342" s="4"/>
      <c r="BH342" s="4"/>
      <c r="BI342" s="4"/>
      <c r="BJ342" s="4"/>
      <c r="BK342" s="4"/>
      <c r="BL342" s="4"/>
      <c r="BM342" s="2"/>
      <c r="BN342" s="4"/>
      <c r="BO342" s="4"/>
    </row>
    <row r="343" spans="1:67" ht="12.75">
      <c r="A343" s="4"/>
      <c r="B343" s="4"/>
      <c r="C343" s="4"/>
      <c r="D343" s="4"/>
      <c r="E343" s="4"/>
      <c r="F343" s="4"/>
      <c r="G343" s="4"/>
      <c r="H343" s="4"/>
      <c r="I343" s="4"/>
      <c r="J343" s="7"/>
      <c r="K343" s="4"/>
      <c r="L343" s="4"/>
      <c r="M343" s="4"/>
      <c r="N343" s="4"/>
      <c r="O343" s="4"/>
      <c r="P343" s="4"/>
      <c r="Q343" s="4"/>
      <c r="R343" s="4"/>
      <c r="S343" s="8"/>
      <c r="T343" s="4"/>
      <c r="U343" s="4"/>
      <c r="V343" s="4"/>
      <c r="W343" s="4"/>
      <c r="X343" s="4"/>
      <c r="Y343" s="4"/>
      <c r="Z343" s="4"/>
      <c r="AA343" s="4"/>
      <c r="AB343" s="9"/>
      <c r="AC343" s="9"/>
      <c r="AD343" s="9"/>
      <c r="AE343" s="9"/>
      <c r="AF343" s="9"/>
      <c r="AG343" s="9"/>
      <c r="AH343" s="9"/>
      <c r="AI343" s="9"/>
      <c r="AJ343" s="9"/>
      <c r="AK343" s="9"/>
      <c r="AL343" s="9"/>
      <c r="AM343" s="9"/>
      <c r="AN343" s="10"/>
      <c r="AO343" s="10"/>
      <c r="AP343" s="10"/>
      <c r="AQ343" s="9"/>
      <c r="AR343" s="1"/>
      <c r="AS343" s="7"/>
      <c r="AT343" s="4"/>
      <c r="AU343" s="3"/>
      <c r="AV343" s="3"/>
      <c r="AW343" s="2"/>
      <c r="AX343" s="4"/>
      <c r="AY343" s="7"/>
      <c r="AZ343" s="4"/>
      <c r="BA343" s="2"/>
      <c r="BB343" s="2"/>
      <c r="BC343" s="4"/>
      <c r="BD343" s="4"/>
      <c r="BE343" s="4"/>
      <c r="BF343" s="4"/>
      <c r="BG343" s="4"/>
      <c r="BH343" s="4"/>
      <c r="BI343" s="4"/>
      <c r="BJ343" s="4"/>
      <c r="BK343" s="4"/>
      <c r="BL343" s="4"/>
      <c r="BM343" s="2"/>
      <c r="BN343" s="4"/>
      <c r="BO343" s="4"/>
    </row>
    <row r="344" spans="1:67" ht="12.75">
      <c r="A344" s="4"/>
      <c r="B344" s="4"/>
      <c r="C344" s="4"/>
      <c r="D344" s="4"/>
      <c r="E344" s="4"/>
      <c r="F344" s="4"/>
      <c r="G344" s="4"/>
      <c r="H344" s="4"/>
      <c r="I344" s="4"/>
      <c r="J344" s="7"/>
      <c r="K344" s="4"/>
      <c r="L344" s="4"/>
      <c r="M344" s="4"/>
      <c r="N344" s="4"/>
      <c r="O344" s="4"/>
      <c r="P344" s="4"/>
      <c r="Q344" s="4"/>
      <c r="R344" s="4"/>
      <c r="S344" s="8"/>
      <c r="T344" s="4"/>
      <c r="U344" s="4"/>
      <c r="V344" s="4"/>
      <c r="W344" s="4"/>
      <c r="X344" s="4"/>
      <c r="Y344" s="4"/>
      <c r="Z344" s="4"/>
      <c r="AA344" s="4"/>
      <c r="AB344" s="9"/>
      <c r="AC344" s="9"/>
      <c r="AD344" s="9"/>
      <c r="AE344" s="9"/>
      <c r="AF344" s="9"/>
      <c r="AG344" s="9"/>
      <c r="AH344" s="9"/>
      <c r="AI344" s="9"/>
      <c r="AJ344" s="9"/>
      <c r="AK344" s="9"/>
      <c r="AL344" s="9"/>
      <c r="AM344" s="9"/>
      <c r="AN344" s="10"/>
      <c r="AO344" s="10"/>
      <c r="AP344" s="10"/>
      <c r="AQ344" s="9"/>
      <c r="AR344" s="1"/>
      <c r="AS344" s="7"/>
      <c r="AT344" s="4"/>
      <c r="AU344" s="3"/>
      <c r="AV344" s="3"/>
      <c r="AW344" s="2"/>
      <c r="AX344" s="4"/>
      <c r="AY344" s="7"/>
      <c r="AZ344" s="4"/>
      <c r="BA344" s="2"/>
      <c r="BB344" s="2"/>
      <c r="BC344" s="4"/>
      <c r="BD344" s="4"/>
      <c r="BE344" s="4"/>
      <c r="BF344" s="4"/>
      <c r="BG344" s="4"/>
      <c r="BH344" s="4"/>
      <c r="BI344" s="4"/>
      <c r="BJ344" s="4"/>
      <c r="BK344" s="4"/>
      <c r="BL344" s="4"/>
      <c r="BM344" s="2"/>
      <c r="BN344" s="4"/>
      <c r="BO344" s="4"/>
    </row>
    <row r="345" spans="1:67" ht="12.75">
      <c r="A345" s="4"/>
      <c r="B345" s="4"/>
      <c r="C345" s="4"/>
      <c r="D345" s="4"/>
      <c r="E345" s="4"/>
      <c r="F345" s="4"/>
      <c r="G345" s="4"/>
      <c r="H345" s="4"/>
      <c r="I345" s="4"/>
      <c r="J345" s="7"/>
      <c r="K345" s="4"/>
      <c r="L345" s="4"/>
      <c r="M345" s="4"/>
      <c r="N345" s="4"/>
      <c r="O345" s="4"/>
      <c r="P345" s="4"/>
      <c r="Q345" s="4"/>
      <c r="R345" s="4"/>
      <c r="S345" s="8"/>
      <c r="T345" s="4"/>
      <c r="U345" s="4"/>
      <c r="V345" s="4"/>
      <c r="W345" s="4"/>
      <c r="X345" s="4"/>
      <c r="Y345" s="4"/>
      <c r="Z345" s="4"/>
      <c r="AA345" s="4"/>
      <c r="AB345" s="9"/>
      <c r="AC345" s="9"/>
      <c r="AD345" s="9"/>
      <c r="AE345" s="9"/>
      <c r="AF345" s="9"/>
      <c r="AG345" s="9"/>
      <c r="AH345" s="9"/>
      <c r="AI345" s="9"/>
      <c r="AJ345" s="9"/>
      <c r="AK345" s="9"/>
      <c r="AL345" s="9"/>
      <c r="AM345" s="9"/>
      <c r="AN345" s="10"/>
      <c r="AO345" s="10"/>
      <c r="AP345" s="10"/>
      <c r="AQ345" s="9"/>
      <c r="AR345" s="1"/>
      <c r="AS345" s="7"/>
      <c r="AT345" s="4"/>
      <c r="AU345" s="3"/>
      <c r="AV345" s="3"/>
      <c r="AW345" s="2"/>
      <c r="AX345" s="4"/>
      <c r="AY345" s="7"/>
      <c r="AZ345" s="4"/>
      <c r="BA345" s="2"/>
      <c r="BB345" s="2"/>
      <c r="BC345" s="4"/>
      <c r="BD345" s="4"/>
      <c r="BE345" s="4"/>
      <c r="BF345" s="4"/>
      <c r="BG345" s="4"/>
      <c r="BH345" s="4"/>
      <c r="BI345" s="4"/>
      <c r="BJ345" s="4"/>
      <c r="BK345" s="4"/>
      <c r="BL345" s="4"/>
      <c r="BM345" s="2"/>
      <c r="BN345" s="4"/>
      <c r="BO345" s="4"/>
    </row>
    <row r="346" spans="1:67" ht="12.75">
      <c r="A346" s="4"/>
      <c r="B346" s="4"/>
      <c r="C346" s="4"/>
      <c r="D346" s="4"/>
      <c r="E346" s="4"/>
      <c r="F346" s="4"/>
      <c r="G346" s="4"/>
      <c r="H346" s="4"/>
      <c r="I346" s="4"/>
      <c r="J346" s="7"/>
      <c r="K346" s="4"/>
      <c r="L346" s="4"/>
      <c r="M346" s="4"/>
      <c r="N346" s="4"/>
      <c r="O346" s="4"/>
      <c r="P346" s="4"/>
      <c r="Q346" s="4"/>
      <c r="R346" s="4"/>
      <c r="S346" s="8"/>
      <c r="T346" s="4"/>
      <c r="U346" s="4"/>
      <c r="V346" s="4"/>
      <c r="W346" s="4"/>
      <c r="X346" s="4"/>
      <c r="Y346" s="4"/>
      <c r="Z346" s="4"/>
      <c r="AA346" s="4"/>
      <c r="AB346" s="9"/>
      <c r="AC346" s="9"/>
      <c r="AD346" s="9"/>
      <c r="AE346" s="9"/>
      <c r="AF346" s="9"/>
      <c r="AG346" s="9"/>
      <c r="AH346" s="9"/>
      <c r="AI346" s="9"/>
      <c r="AJ346" s="9"/>
      <c r="AK346" s="9"/>
      <c r="AL346" s="9"/>
      <c r="AM346" s="9"/>
      <c r="AN346" s="10"/>
      <c r="AO346" s="10"/>
      <c r="AP346" s="10"/>
      <c r="AQ346" s="9"/>
      <c r="AR346" s="1"/>
      <c r="AS346" s="7"/>
      <c r="AT346" s="4"/>
      <c r="AU346" s="3"/>
      <c r="AV346" s="3"/>
      <c r="AW346" s="2"/>
      <c r="AX346" s="4"/>
      <c r="AY346" s="7"/>
      <c r="AZ346" s="4"/>
      <c r="BA346" s="2"/>
      <c r="BB346" s="2"/>
      <c r="BC346" s="4"/>
      <c r="BD346" s="4"/>
      <c r="BE346" s="4"/>
      <c r="BF346" s="4"/>
      <c r="BG346" s="4"/>
      <c r="BH346" s="4"/>
      <c r="BI346" s="4"/>
      <c r="BJ346" s="4"/>
      <c r="BK346" s="4"/>
      <c r="BL346" s="4"/>
      <c r="BM346" s="2"/>
      <c r="BN346" s="4"/>
      <c r="BO346" s="4"/>
    </row>
    <row r="347" spans="1:67" ht="12.75">
      <c r="A347" s="4"/>
      <c r="B347" s="4"/>
      <c r="C347" s="4"/>
      <c r="D347" s="4"/>
      <c r="E347" s="4"/>
      <c r="F347" s="4"/>
      <c r="G347" s="4"/>
      <c r="H347" s="4"/>
      <c r="I347" s="4"/>
      <c r="J347" s="7"/>
      <c r="K347" s="4"/>
      <c r="L347" s="4"/>
      <c r="M347" s="4"/>
      <c r="N347" s="4"/>
      <c r="O347" s="4"/>
      <c r="P347" s="4"/>
      <c r="Q347" s="4"/>
      <c r="R347" s="4"/>
      <c r="S347" s="8"/>
      <c r="T347" s="4"/>
      <c r="U347" s="4"/>
      <c r="V347" s="4"/>
      <c r="W347" s="4"/>
      <c r="X347" s="4"/>
      <c r="Y347" s="4"/>
      <c r="Z347" s="4"/>
      <c r="AA347" s="4"/>
      <c r="AB347" s="9"/>
      <c r="AC347" s="9"/>
      <c r="AD347" s="9"/>
      <c r="AE347" s="9"/>
      <c r="AF347" s="9"/>
      <c r="AG347" s="9"/>
      <c r="AH347" s="9"/>
      <c r="AI347" s="9"/>
      <c r="AJ347" s="9"/>
      <c r="AK347" s="9"/>
      <c r="AL347" s="9"/>
      <c r="AM347" s="9"/>
      <c r="AN347" s="10"/>
      <c r="AO347" s="10"/>
      <c r="AP347" s="10"/>
      <c r="AQ347" s="9"/>
      <c r="AR347" s="1"/>
      <c r="AS347" s="7"/>
      <c r="AT347" s="4"/>
      <c r="AU347" s="3"/>
      <c r="AV347" s="3"/>
      <c r="AW347" s="2"/>
      <c r="AX347" s="4"/>
      <c r="AY347" s="7"/>
      <c r="AZ347" s="4"/>
      <c r="BA347" s="2"/>
      <c r="BB347" s="2"/>
      <c r="BC347" s="4"/>
      <c r="BD347" s="4"/>
      <c r="BE347" s="4"/>
      <c r="BF347" s="4"/>
      <c r="BG347" s="4"/>
      <c r="BH347" s="4"/>
      <c r="BI347" s="4"/>
      <c r="BJ347" s="4"/>
      <c r="BK347" s="4"/>
      <c r="BL347" s="4"/>
      <c r="BM347" s="2"/>
      <c r="BN347" s="4"/>
      <c r="BO347" s="4"/>
    </row>
    <row r="348" spans="1:67" ht="12.75">
      <c r="A348" s="4"/>
      <c r="B348" s="4"/>
      <c r="C348" s="4"/>
      <c r="D348" s="4"/>
      <c r="E348" s="4"/>
      <c r="F348" s="4"/>
      <c r="G348" s="4"/>
      <c r="H348" s="4"/>
      <c r="I348" s="4"/>
      <c r="J348" s="7"/>
      <c r="K348" s="4"/>
      <c r="L348" s="4"/>
      <c r="M348" s="4"/>
      <c r="N348" s="4"/>
      <c r="O348" s="4"/>
      <c r="P348" s="4"/>
      <c r="Q348" s="4"/>
      <c r="R348" s="4"/>
      <c r="S348" s="8"/>
      <c r="T348" s="4"/>
      <c r="U348" s="4"/>
      <c r="V348" s="4"/>
      <c r="W348" s="4"/>
      <c r="X348" s="4"/>
      <c r="Y348" s="4"/>
      <c r="Z348" s="4"/>
      <c r="AA348" s="4"/>
      <c r="AB348" s="9"/>
      <c r="AC348" s="9"/>
      <c r="AD348" s="9"/>
      <c r="AE348" s="9"/>
      <c r="AF348" s="9"/>
      <c r="AG348" s="9"/>
      <c r="AH348" s="9"/>
      <c r="AI348" s="9"/>
      <c r="AJ348" s="9"/>
      <c r="AK348" s="9"/>
      <c r="AL348" s="9"/>
      <c r="AM348" s="9"/>
      <c r="AN348" s="10"/>
      <c r="AO348" s="10"/>
      <c r="AP348" s="10"/>
      <c r="AQ348" s="9"/>
      <c r="AR348" s="1"/>
      <c r="AS348" s="7"/>
      <c r="AT348" s="4"/>
      <c r="AU348" s="3"/>
      <c r="AV348" s="3"/>
      <c r="AW348" s="2"/>
      <c r="AX348" s="4"/>
      <c r="AY348" s="7"/>
      <c r="AZ348" s="4"/>
      <c r="BA348" s="2"/>
      <c r="BB348" s="2"/>
      <c r="BC348" s="4"/>
      <c r="BD348" s="4"/>
      <c r="BE348" s="4"/>
      <c r="BF348" s="4"/>
      <c r="BG348" s="4"/>
      <c r="BH348" s="4"/>
      <c r="BI348" s="4"/>
      <c r="BJ348" s="4"/>
      <c r="BK348" s="4"/>
      <c r="BL348" s="4"/>
      <c r="BM348" s="2"/>
      <c r="BN348" s="4"/>
      <c r="BO348" s="4"/>
    </row>
    <row r="349" spans="1:67" ht="12.75">
      <c r="A349" s="4"/>
      <c r="B349" s="4"/>
      <c r="C349" s="4"/>
      <c r="D349" s="4"/>
      <c r="E349" s="4"/>
      <c r="F349" s="4"/>
      <c r="G349" s="4"/>
      <c r="H349" s="4"/>
      <c r="I349" s="4"/>
      <c r="J349" s="7"/>
      <c r="K349" s="4"/>
      <c r="L349" s="4"/>
      <c r="M349" s="4"/>
      <c r="N349" s="4"/>
      <c r="O349" s="4"/>
      <c r="P349" s="4"/>
      <c r="Q349" s="4"/>
      <c r="R349" s="4"/>
      <c r="S349" s="8"/>
      <c r="T349" s="4"/>
      <c r="U349" s="4"/>
      <c r="V349" s="4"/>
      <c r="W349" s="4"/>
      <c r="X349" s="4"/>
      <c r="Y349" s="4"/>
      <c r="Z349" s="4"/>
      <c r="AA349" s="4"/>
      <c r="AB349" s="9"/>
      <c r="AC349" s="9"/>
      <c r="AD349" s="9"/>
      <c r="AE349" s="9"/>
      <c r="AF349" s="9"/>
      <c r="AG349" s="9"/>
      <c r="AH349" s="9"/>
      <c r="AI349" s="9"/>
      <c r="AJ349" s="9"/>
      <c r="AK349" s="9"/>
      <c r="AL349" s="9"/>
      <c r="AM349" s="9"/>
      <c r="AN349" s="10"/>
      <c r="AO349" s="10"/>
      <c r="AP349" s="10"/>
      <c r="AQ349" s="9"/>
      <c r="AR349" s="1"/>
      <c r="AS349" s="7"/>
      <c r="AT349" s="4"/>
      <c r="AU349" s="3"/>
      <c r="AV349" s="3"/>
      <c r="AW349" s="2"/>
      <c r="AX349" s="4"/>
      <c r="AY349" s="7"/>
      <c r="AZ349" s="4"/>
      <c r="BA349" s="2"/>
      <c r="BB349" s="2"/>
      <c r="BC349" s="4"/>
      <c r="BD349" s="4"/>
      <c r="BE349" s="4"/>
      <c r="BF349" s="4"/>
      <c r="BG349" s="4"/>
      <c r="BH349" s="4"/>
      <c r="BI349" s="4"/>
      <c r="BJ349" s="4"/>
      <c r="BK349" s="4"/>
      <c r="BL349" s="4"/>
      <c r="BM349" s="2"/>
      <c r="BN349" s="4"/>
      <c r="BO349" s="4"/>
    </row>
    <row r="350" spans="1:67" ht="12.75">
      <c r="A350" s="4"/>
      <c r="B350" s="4"/>
      <c r="C350" s="4"/>
      <c r="D350" s="4"/>
      <c r="E350" s="4"/>
      <c r="F350" s="4"/>
      <c r="G350" s="4"/>
      <c r="H350" s="4"/>
      <c r="I350" s="4"/>
      <c r="J350" s="7"/>
      <c r="K350" s="4"/>
      <c r="L350" s="4"/>
      <c r="M350" s="4"/>
      <c r="N350" s="4"/>
      <c r="O350" s="4"/>
      <c r="P350" s="4"/>
      <c r="Q350" s="4"/>
      <c r="R350" s="4"/>
      <c r="S350" s="8"/>
      <c r="T350" s="4"/>
      <c r="U350" s="4"/>
      <c r="V350" s="4"/>
      <c r="W350" s="4"/>
      <c r="X350" s="4"/>
      <c r="Y350" s="4"/>
      <c r="Z350" s="4"/>
      <c r="AA350" s="4"/>
      <c r="AB350" s="9"/>
      <c r="AC350" s="9"/>
      <c r="AD350" s="9"/>
      <c r="AE350" s="9"/>
      <c r="AF350" s="9"/>
      <c r="AG350" s="9"/>
      <c r="AH350" s="9"/>
      <c r="AI350" s="9"/>
      <c r="AJ350" s="9"/>
      <c r="AK350" s="9"/>
      <c r="AL350" s="9"/>
      <c r="AM350" s="9"/>
      <c r="AN350" s="10"/>
      <c r="AO350" s="10"/>
      <c r="AP350" s="10"/>
      <c r="AQ350" s="9"/>
      <c r="AR350" s="1"/>
      <c r="AS350" s="7"/>
      <c r="AT350" s="4"/>
      <c r="AU350" s="3"/>
      <c r="AV350" s="3"/>
      <c r="AW350" s="2"/>
      <c r="AX350" s="4"/>
      <c r="AY350" s="7"/>
      <c r="AZ350" s="4"/>
      <c r="BA350" s="2"/>
      <c r="BB350" s="2"/>
      <c r="BC350" s="4"/>
      <c r="BD350" s="4"/>
      <c r="BE350" s="4"/>
      <c r="BF350" s="4"/>
      <c r="BG350" s="4"/>
      <c r="BH350" s="4"/>
      <c r="BI350" s="4"/>
      <c r="BJ350" s="4"/>
      <c r="BK350" s="4"/>
      <c r="BL350" s="4"/>
      <c r="BM350" s="2"/>
      <c r="BN350" s="4"/>
      <c r="BO350" s="4"/>
    </row>
    <row r="351" spans="1:67" ht="12.75">
      <c r="A351" s="4"/>
      <c r="B351" s="4"/>
      <c r="C351" s="4"/>
      <c r="D351" s="4"/>
      <c r="E351" s="4"/>
      <c r="F351" s="4"/>
      <c r="G351" s="4"/>
      <c r="H351" s="4"/>
      <c r="I351" s="4"/>
      <c r="J351" s="7"/>
      <c r="K351" s="4"/>
      <c r="L351" s="4"/>
      <c r="M351" s="4"/>
      <c r="N351" s="4"/>
      <c r="O351" s="4"/>
      <c r="P351" s="4"/>
      <c r="Q351" s="4"/>
      <c r="R351" s="4"/>
      <c r="S351" s="8"/>
      <c r="T351" s="4"/>
      <c r="U351" s="4"/>
      <c r="V351" s="4"/>
      <c r="W351" s="4"/>
      <c r="X351" s="4"/>
      <c r="Y351" s="4"/>
      <c r="Z351" s="4"/>
      <c r="AA351" s="4"/>
      <c r="AB351" s="9"/>
      <c r="AC351" s="9"/>
      <c r="AD351" s="9"/>
      <c r="AE351" s="9"/>
      <c r="AF351" s="9"/>
      <c r="AG351" s="9"/>
      <c r="AH351" s="9"/>
      <c r="AI351" s="9"/>
      <c r="AJ351" s="9"/>
      <c r="AK351" s="9"/>
      <c r="AL351" s="9"/>
      <c r="AM351" s="9"/>
      <c r="AN351" s="10"/>
      <c r="AO351" s="10"/>
      <c r="AP351" s="10"/>
      <c r="AQ351" s="9"/>
      <c r="AR351" s="1"/>
      <c r="AS351" s="7"/>
      <c r="AT351" s="4"/>
      <c r="AU351" s="3"/>
      <c r="AV351" s="3"/>
      <c r="AW351" s="2"/>
      <c r="AX351" s="4"/>
      <c r="AY351" s="7"/>
      <c r="AZ351" s="4"/>
      <c r="BA351" s="2"/>
      <c r="BB351" s="2"/>
      <c r="BC351" s="4"/>
      <c r="BD351" s="4"/>
      <c r="BE351" s="4"/>
      <c r="BF351" s="4"/>
      <c r="BG351" s="4"/>
      <c r="BH351" s="4"/>
      <c r="BI351" s="4"/>
      <c r="BJ351" s="4"/>
      <c r="BK351" s="4"/>
      <c r="BL351" s="4"/>
      <c r="BM351" s="2"/>
      <c r="BN351" s="4"/>
      <c r="BO351" s="4"/>
    </row>
    <row r="352" spans="1:67" ht="12.75">
      <c r="A352" s="4"/>
      <c r="B352" s="4"/>
      <c r="C352" s="4"/>
      <c r="D352" s="4"/>
      <c r="E352" s="4"/>
      <c r="F352" s="4"/>
      <c r="G352" s="4"/>
      <c r="H352" s="4"/>
      <c r="I352" s="4"/>
      <c r="J352" s="7"/>
      <c r="K352" s="4"/>
      <c r="L352" s="4"/>
      <c r="M352" s="4"/>
      <c r="N352" s="4"/>
      <c r="O352" s="4"/>
      <c r="P352" s="4"/>
      <c r="Q352" s="4"/>
      <c r="R352" s="4"/>
      <c r="S352" s="8"/>
      <c r="T352" s="4"/>
      <c r="U352" s="4"/>
      <c r="V352" s="4"/>
      <c r="W352" s="4"/>
      <c r="X352" s="4"/>
      <c r="Y352" s="4"/>
      <c r="Z352" s="4"/>
      <c r="AA352" s="4"/>
      <c r="AB352" s="9"/>
      <c r="AC352" s="9"/>
      <c r="AD352" s="9"/>
      <c r="AE352" s="9"/>
      <c r="AF352" s="9"/>
      <c r="AG352" s="9"/>
      <c r="AH352" s="9"/>
      <c r="AI352" s="9"/>
      <c r="AJ352" s="9"/>
      <c r="AK352" s="9"/>
      <c r="AL352" s="9"/>
      <c r="AM352" s="9"/>
      <c r="AN352" s="10"/>
      <c r="AO352" s="10"/>
      <c r="AP352" s="10"/>
      <c r="AQ352" s="9"/>
      <c r="AR352" s="1"/>
      <c r="AS352" s="7"/>
      <c r="AT352" s="4"/>
      <c r="AU352" s="3"/>
      <c r="AV352" s="3"/>
      <c r="AW352" s="2"/>
      <c r="AX352" s="4"/>
      <c r="AY352" s="7"/>
      <c r="AZ352" s="4"/>
      <c r="BA352" s="2"/>
      <c r="BB352" s="2"/>
      <c r="BC352" s="4"/>
      <c r="BD352" s="4"/>
      <c r="BE352" s="4"/>
      <c r="BF352" s="4"/>
      <c r="BG352" s="4"/>
      <c r="BH352" s="4"/>
      <c r="BI352" s="4"/>
      <c r="BJ352" s="4"/>
      <c r="BK352" s="4"/>
      <c r="BL352" s="4"/>
      <c r="BM352" s="2"/>
      <c r="BN352" s="4"/>
      <c r="BO352" s="4"/>
    </row>
    <row r="353" spans="1:67" ht="12.75">
      <c r="A353" s="4"/>
      <c r="B353" s="4"/>
      <c r="C353" s="4"/>
      <c r="D353" s="4"/>
      <c r="E353" s="4"/>
      <c r="F353" s="4"/>
      <c r="G353" s="4"/>
      <c r="H353" s="4"/>
      <c r="I353" s="4"/>
      <c r="J353" s="7"/>
      <c r="K353" s="4"/>
      <c r="L353" s="4"/>
      <c r="M353" s="4"/>
      <c r="N353" s="4"/>
      <c r="O353" s="4"/>
      <c r="P353" s="4"/>
      <c r="Q353" s="4"/>
      <c r="R353" s="4"/>
      <c r="S353" s="8"/>
      <c r="T353" s="4"/>
      <c r="U353" s="4"/>
      <c r="V353" s="4"/>
      <c r="W353" s="4"/>
      <c r="X353" s="4"/>
      <c r="Y353" s="4"/>
      <c r="Z353" s="4"/>
      <c r="AA353" s="4"/>
      <c r="AB353" s="9"/>
      <c r="AC353" s="9"/>
      <c r="AD353" s="9"/>
      <c r="AE353" s="9"/>
      <c r="AF353" s="9"/>
      <c r="AG353" s="9"/>
      <c r="AH353" s="9"/>
      <c r="AI353" s="9"/>
      <c r="AJ353" s="9"/>
      <c r="AK353" s="9"/>
      <c r="AL353" s="9"/>
      <c r="AM353" s="9"/>
      <c r="AN353" s="10"/>
      <c r="AO353" s="10"/>
      <c r="AP353" s="10"/>
      <c r="AQ353" s="9"/>
      <c r="AR353" s="1"/>
      <c r="AS353" s="7"/>
      <c r="AT353" s="4"/>
      <c r="AU353" s="3"/>
      <c r="AV353" s="3"/>
      <c r="AW353" s="2"/>
      <c r="AX353" s="4"/>
      <c r="AY353" s="7"/>
      <c r="AZ353" s="4"/>
      <c r="BA353" s="2"/>
      <c r="BB353" s="2"/>
      <c r="BC353" s="4"/>
      <c r="BD353" s="4"/>
      <c r="BE353" s="4"/>
      <c r="BF353" s="4"/>
      <c r="BG353" s="4"/>
      <c r="BH353" s="4"/>
      <c r="BI353" s="4"/>
      <c r="BJ353" s="4"/>
      <c r="BK353" s="4"/>
      <c r="BL353" s="4"/>
      <c r="BM353" s="2"/>
      <c r="BN353" s="4"/>
      <c r="BO353" s="4"/>
    </row>
    <row r="354" spans="1:67" ht="12.75">
      <c r="A354" s="4"/>
      <c r="B354" s="4"/>
      <c r="C354" s="4"/>
      <c r="D354" s="4"/>
      <c r="E354" s="4"/>
      <c r="F354" s="4"/>
      <c r="G354" s="4"/>
      <c r="H354" s="4"/>
      <c r="I354" s="4"/>
      <c r="J354" s="7"/>
      <c r="K354" s="4"/>
      <c r="L354" s="4"/>
      <c r="M354" s="4"/>
      <c r="N354" s="4"/>
      <c r="O354" s="4"/>
      <c r="P354" s="4"/>
      <c r="Q354" s="4"/>
      <c r="R354" s="4"/>
      <c r="S354" s="8"/>
      <c r="T354" s="4"/>
      <c r="U354" s="4"/>
      <c r="V354" s="4"/>
      <c r="W354" s="4"/>
      <c r="X354" s="4"/>
      <c r="Y354" s="4"/>
      <c r="Z354" s="4"/>
      <c r="AA354" s="4"/>
      <c r="AB354" s="9"/>
      <c r="AC354" s="9"/>
      <c r="AD354" s="9"/>
      <c r="AE354" s="9"/>
      <c r="AF354" s="9"/>
      <c r="AG354" s="9"/>
      <c r="AH354" s="9"/>
      <c r="AI354" s="9"/>
      <c r="AJ354" s="9"/>
      <c r="AK354" s="9"/>
      <c r="AL354" s="9"/>
      <c r="AM354" s="9"/>
      <c r="AN354" s="10"/>
      <c r="AO354" s="10"/>
      <c r="AP354" s="10"/>
      <c r="AQ354" s="9"/>
      <c r="AR354" s="1"/>
      <c r="AS354" s="7"/>
      <c r="AT354" s="4"/>
      <c r="AU354" s="3"/>
      <c r="AV354" s="3"/>
      <c r="AW354" s="2"/>
      <c r="AX354" s="4"/>
      <c r="AY354" s="7"/>
      <c r="AZ354" s="4"/>
      <c r="BA354" s="2"/>
      <c r="BB354" s="2"/>
      <c r="BC354" s="4"/>
      <c r="BD354" s="4"/>
      <c r="BE354" s="4"/>
      <c r="BF354" s="4"/>
      <c r="BG354" s="4"/>
      <c r="BH354" s="4"/>
      <c r="BI354" s="4"/>
      <c r="BJ354" s="4"/>
      <c r="BK354" s="4"/>
      <c r="BL354" s="4"/>
      <c r="BM354" s="2"/>
      <c r="BN354" s="4"/>
      <c r="BO354" s="4"/>
    </row>
    <row r="355" spans="1:67" ht="12.75">
      <c r="A355" s="4"/>
      <c r="B355" s="4"/>
      <c r="C355" s="4"/>
      <c r="D355" s="4"/>
      <c r="E355" s="4"/>
      <c r="F355" s="4"/>
      <c r="G355" s="4"/>
      <c r="H355" s="4"/>
      <c r="I355" s="4"/>
      <c r="J355" s="7"/>
      <c r="K355" s="4"/>
      <c r="L355" s="4"/>
      <c r="M355" s="4"/>
      <c r="N355" s="4"/>
      <c r="O355" s="4"/>
      <c r="P355" s="4"/>
      <c r="Q355" s="4"/>
      <c r="R355" s="4"/>
      <c r="S355" s="8"/>
      <c r="T355" s="4"/>
      <c r="U355" s="4"/>
      <c r="V355" s="4"/>
      <c r="W355" s="4"/>
      <c r="X355" s="4"/>
      <c r="Y355" s="4"/>
      <c r="Z355" s="4"/>
      <c r="AA355" s="4"/>
      <c r="AB355" s="9"/>
      <c r="AC355" s="9"/>
      <c r="AD355" s="9"/>
      <c r="AE355" s="9"/>
      <c r="AF355" s="9"/>
      <c r="AG355" s="9"/>
      <c r="AH355" s="9"/>
      <c r="AI355" s="9"/>
      <c r="AJ355" s="9"/>
      <c r="AK355" s="9"/>
      <c r="AL355" s="9"/>
      <c r="AM355" s="9"/>
      <c r="AN355" s="10"/>
      <c r="AO355" s="10"/>
      <c r="AP355" s="10"/>
      <c r="AQ355" s="9"/>
      <c r="AR355" s="1"/>
      <c r="AS355" s="7"/>
      <c r="AT355" s="4"/>
      <c r="AU355" s="3"/>
      <c r="AV355" s="3"/>
      <c r="AW355" s="2"/>
      <c r="AX355" s="4"/>
      <c r="AY355" s="7"/>
      <c r="AZ355" s="4"/>
      <c r="BA355" s="2"/>
      <c r="BB355" s="2"/>
      <c r="BC355" s="4"/>
      <c r="BD355" s="4"/>
      <c r="BE355" s="4"/>
      <c r="BF355" s="4"/>
      <c r="BG355" s="4"/>
      <c r="BH355" s="4"/>
      <c r="BI355" s="4"/>
      <c r="BJ355" s="4"/>
      <c r="BK355" s="4"/>
      <c r="BL355" s="4"/>
      <c r="BM355" s="2"/>
      <c r="BN355" s="4"/>
      <c r="BO355" s="4"/>
    </row>
    <row r="356" spans="1:67" ht="12.75">
      <c r="A356" s="4"/>
      <c r="B356" s="4"/>
      <c r="C356" s="4"/>
      <c r="D356" s="4"/>
      <c r="E356" s="4"/>
      <c r="F356" s="4"/>
      <c r="G356" s="4"/>
      <c r="H356" s="4"/>
      <c r="I356" s="4"/>
      <c r="J356" s="7"/>
      <c r="K356" s="4"/>
      <c r="L356" s="4"/>
      <c r="M356" s="4"/>
      <c r="N356" s="4"/>
      <c r="O356" s="4"/>
      <c r="P356" s="4"/>
      <c r="Q356" s="4"/>
      <c r="R356" s="4"/>
      <c r="S356" s="8"/>
      <c r="T356" s="4"/>
      <c r="U356" s="4"/>
      <c r="V356" s="4"/>
      <c r="W356" s="4"/>
      <c r="X356" s="4"/>
      <c r="Y356" s="4"/>
      <c r="Z356" s="4"/>
      <c r="AA356" s="4"/>
      <c r="AB356" s="9"/>
      <c r="AC356" s="9"/>
      <c r="AD356" s="9"/>
      <c r="AE356" s="9"/>
      <c r="AF356" s="9"/>
      <c r="AG356" s="9"/>
      <c r="AH356" s="9"/>
      <c r="AI356" s="9"/>
      <c r="AJ356" s="9"/>
      <c r="AK356" s="9"/>
      <c r="AL356" s="9"/>
      <c r="AM356" s="9"/>
      <c r="AN356" s="10"/>
      <c r="AO356" s="10"/>
      <c r="AP356" s="10"/>
      <c r="AQ356" s="9"/>
      <c r="AR356" s="1"/>
      <c r="AS356" s="7"/>
      <c r="AT356" s="4"/>
      <c r="AU356" s="3"/>
      <c r="AV356" s="3"/>
      <c r="AW356" s="2"/>
      <c r="AX356" s="4"/>
      <c r="AY356" s="7"/>
      <c r="AZ356" s="4"/>
      <c r="BA356" s="2"/>
      <c r="BB356" s="2"/>
      <c r="BC356" s="4"/>
      <c r="BD356" s="4"/>
      <c r="BE356" s="4"/>
      <c r="BF356" s="4"/>
      <c r="BG356" s="4"/>
      <c r="BH356" s="4"/>
      <c r="BI356" s="4"/>
      <c r="BJ356" s="4"/>
      <c r="BK356" s="4"/>
      <c r="BL356" s="4"/>
      <c r="BM356" s="2"/>
      <c r="BN356" s="4"/>
      <c r="BO356" s="4"/>
    </row>
    <row r="357" spans="1:67" ht="12.75">
      <c r="A357" s="4"/>
      <c r="B357" s="4"/>
      <c r="C357" s="4"/>
      <c r="D357" s="4"/>
      <c r="E357" s="4"/>
      <c r="F357" s="4"/>
      <c r="G357" s="4"/>
      <c r="H357" s="4"/>
      <c r="I357" s="4"/>
      <c r="J357" s="7"/>
      <c r="K357" s="4"/>
      <c r="L357" s="4"/>
      <c r="M357" s="4"/>
      <c r="N357" s="4"/>
      <c r="O357" s="4"/>
      <c r="P357" s="4"/>
      <c r="Q357" s="4"/>
      <c r="R357" s="4"/>
      <c r="S357" s="8"/>
      <c r="T357" s="4"/>
      <c r="U357" s="4"/>
      <c r="V357" s="4"/>
      <c r="W357" s="4"/>
      <c r="X357" s="4"/>
      <c r="Y357" s="4"/>
      <c r="Z357" s="4"/>
      <c r="AA357" s="4"/>
      <c r="AB357" s="9"/>
      <c r="AC357" s="9"/>
      <c r="AD357" s="9"/>
      <c r="AE357" s="9"/>
      <c r="AF357" s="9"/>
      <c r="AG357" s="9"/>
      <c r="AH357" s="9"/>
      <c r="AI357" s="9"/>
      <c r="AJ357" s="9"/>
      <c r="AK357" s="9"/>
      <c r="AL357" s="9"/>
      <c r="AM357" s="9"/>
      <c r="AN357" s="10"/>
      <c r="AO357" s="10"/>
      <c r="AP357" s="10"/>
      <c r="AQ357" s="9"/>
      <c r="AR357" s="1"/>
      <c r="AS357" s="7"/>
      <c r="AT357" s="4"/>
      <c r="AU357" s="3"/>
      <c r="AV357" s="3"/>
      <c r="AW357" s="2"/>
      <c r="AX357" s="4"/>
      <c r="AY357" s="7"/>
      <c r="AZ357" s="4"/>
      <c r="BA357" s="2"/>
      <c r="BB357" s="2"/>
      <c r="BC357" s="4"/>
      <c r="BD357" s="4"/>
      <c r="BE357" s="4"/>
      <c r="BF357" s="4"/>
      <c r="BG357" s="4"/>
      <c r="BH357" s="4"/>
      <c r="BI357" s="4"/>
      <c r="BJ357" s="4"/>
      <c r="BK357" s="4"/>
      <c r="BL357" s="4"/>
      <c r="BM357" s="2"/>
      <c r="BN357" s="4"/>
      <c r="BO357" s="4"/>
    </row>
    <row r="358" spans="1:67" ht="12.75">
      <c r="A358" s="4"/>
      <c r="B358" s="4"/>
      <c r="C358" s="4"/>
      <c r="D358" s="4"/>
      <c r="E358" s="4"/>
      <c r="F358" s="4"/>
      <c r="G358" s="4"/>
      <c r="H358" s="4"/>
      <c r="I358" s="4"/>
      <c r="J358" s="7"/>
      <c r="K358" s="4"/>
      <c r="L358" s="4"/>
      <c r="M358" s="4"/>
      <c r="N358" s="4"/>
      <c r="O358" s="4"/>
      <c r="P358" s="4"/>
      <c r="Q358" s="4"/>
      <c r="R358" s="4"/>
      <c r="S358" s="8"/>
      <c r="T358" s="4"/>
      <c r="U358" s="4"/>
      <c r="V358" s="4"/>
      <c r="W358" s="4"/>
      <c r="X358" s="4"/>
      <c r="Y358" s="4"/>
      <c r="Z358" s="4"/>
      <c r="AA358" s="4"/>
      <c r="AB358" s="9"/>
      <c r="AC358" s="9"/>
      <c r="AD358" s="9"/>
      <c r="AE358" s="9"/>
      <c r="AF358" s="9"/>
      <c r="AG358" s="9"/>
      <c r="AH358" s="9"/>
      <c r="AI358" s="9"/>
      <c r="AJ358" s="9"/>
      <c r="AK358" s="9"/>
      <c r="AL358" s="9"/>
      <c r="AM358" s="9"/>
      <c r="AN358" s="10"/>
      <c r="AO358" s="10"/>
      <c r="AP358" s="10"/>
      <c r="AQ358" s="9"/>
      <c r="AR358" s="1"/>
      <c r="AS358" s="7"/>
      <c r="AT358" s="4"/>
      <c r="AU358" s="3"/>
      <c r="AV358" s="3"/>
      <c r="AW358" s="2"/>
      <c r="AX358" s="4"/>
      <c r="AY358" s="7"/>
      <c r="AZ358" s="4"/>
      <c r="BA358" s="2"/>
      <c r="BB358" s="2"/>
      <c r="BC358" s="4"/>
      <c r="BD358" s="4"/>
      <c r="BE358" s="4"/>
      <c r="BF358" s="4"/>
      <c r="BG358" s="4"/>
      <c r="BH358" s="4"/>
      <c r="BI358" s="4"/>
      <c r="BJ358" s="4"/>
      <c r="BK358" s="4"/>
      <c r="BL358" s="4"/>
      <c r="BM358" s="2"/>
      <c r="BN358" s="4"/>
      <c r="BO358" s="4"/>
    </row>
    <row r="359" spans="1:67" ht="12.75">
      <c r="A359" s="4"/>
      <c r="B359" s="4"/>
      <c r="C359" s="4"/>
      <c r="D359" s="4"/>
      <c r="E359" s="4"/>
      <c r="F359" s="4"/>
      <c r="G359" s="4"/>
      <c r="H359" s="4"/>
      <c r="I359" s="4"/>
      <c r="J359" s="7"/>
      <c r="K359" s="4"/>
      <c r="L359" s="4"/>
      <c r="M359" s="4"/>
      <c r="N359" s="4"/>
      <c r="O359" s="4"/>
      <c r="P359" s="4"/>
      <c r="Q359" s="4"/>
      <c r="R359" s="4"/>
      <c r="S359" s="8"/>
      <c r="T359" s="4"/>
      <c r="U359" s="4"/>
      <c r="V359" s="4"/>
      <c r="W359" s="4"/>
      <c r="X359" s="4"/>
      <c r="Y359" s="4"/>
      <c r="Z359" s="4"/>
      <c r="AA359" s="4"/>
      <c r="AB359" s="9"/>
      <c r="AC359" s="9"/>
      <c r="AD359" s="9"/>
      <c r="AE359" s="9"/>
      <c r="AF359" s="9"/>
      <c r="AG359" s="9"/>
      <c r="AH359" s="9"/>
      <c r="AI359" s="9"/>
      <c r="AJ359" s="9"/>
      <c r="AK359" s="9"/>
      <c r="AL359" s="9"/>
      <c r="AM359" s="9"/>
      <c r="AN359" s="10"/>
      <c r="AO359" s="10"/>
      <c r="AP359" s="10"/>
      <c r="AQ359" s="9"/>
      <c r="AR359" s="1"/>
      <c r="AS359" s="7"/>
      <c r="AT359" s="4"/>
      <c r="AU359" s="3"/>
      <c r="AV359" s="3"/>
      <c r="AW359" s="2"/>
      <c r="AX359" s="4"/>
      <c r="AY359" s="7"/>
      <c r="AZ359" s="4"/>
      <c r="BA359" s="2"/>
      <c r="BB359" s="2"/>
      <c r="BC359" s="4"/>
      <c r="BD359" s="4"/>
      <c r="BE359" s="4"/>
      <c r="BF359" s="4"/>
      <c r="BG359" s="4"/>
      <c r="BH359" s="4"/>
      <c r="BI359" s="4"/>
      <c r="BJ359" s="4"/>
      <c r="BK359" s="4"/>
      <c r="BL359" s="4"/>
      <c r="BM359" s="2"/>
      <c r="BN359" s="4"/>
      <c r="BO359" s="4"/>
    </row>
    <row r="360" spans="1:67" ht="12.75">
      <c r="A360" s="4"/>
      <c r="B360" s="4"/>
      <c r="C360" s="4"/>
      <c r="D360" s="4"/>
      <c r="E360" s="4"/>
      <c r="F360" s="4"/>
      <c r="G360" s="4"/>
      <c r="H360" s="4"/>
      <c r="I360" s="4"/>
      <c r="J360" s="7"/>
      <c r="K360" s="4"/>
      <c r="L360" s="4"/>
      <c r="M360" s="4"/>
      <c r="N360" s="4"/>
      <c r="O360" s="4"/>
      <c r="P360" s="4"/>
      <c r="Q360" s="4"/>
      <c r="R360" s="4"/>
      <c r="S360" s="8"/>
      <c r="T360" s="4"/>
      <c r="U360" s="4"/>
      <c r="V360" s="4"/>
      <c r="W360" s="4"/>
      <c r="X360" s="4"/>
      <c r="Y360" s="4"/>
      <c r="Z360" s="4"/>
      <c r="AA360" s="4"/>
      <c r="AB360" s="9"/>
      <c r="AC360" s="9"/>
      <c r="AD360" s="9"/>
      <c r="AE360" s="9"/>
      <c r="AF360" s="9"/>
      <c r="AG360" s="9"/>
      <c r="AH360" s="9"/>
      <c r="AI360" s="9"/>
      <c r="AJ360" s="9"/>
      <c r="AK360" s="9"/>
      <c r="AL360" s="9"/>
      <c r="AM360" s="9"/>
      <c r="AN360" s="10"/>
      <c r="AO360" s="10"/>
      <c r="AP360" s="10"/>
      <c r="AQ360" s="9"/>
      <c r="AR360" s="1"/>
      <c r="AS360" s="7"/>
      <c r="AT360" s="4"/>
      <c r="AU360" s="3"/>
      <c r="AV360" s="3"/>
      <c r="AW360" s="2"/>
      <c r="AX360" s="4"/>
      <c r="AY360" s="7"/>
      <c r="AZ360" s="4"/>
      <c r="BA360" s="2"/>
      <c r="BB360" s="2"/>
      <c r="BC360" s="4"/>
      <c r="BD360" s="4"/>
      <c r="BE360" s="4"/>
      <c r="BF360" s="4"/>
      <c r="BG360" s="4"/>
      <c r="BH360" s="4"/>
      <c r="BI360" s="4"/>
      <c r="BJ360" s="4"/>
      <c r="BK360" s="4"/>
      <c r="BL360" s="4"/>
      <c r="BM360" s="2"/>
      <c r="BN360" s="4"/>
      <c r="BO360" s="4"/>
    </row>
    <row r="361" spans="1:67" ht="12.75">
      <c r="A361" s="4"/>
      <c r="B361" s="4"/>
      <c r="C361" s="4"/>
      <c r="D361" s="4"/>
      <c r="E361" s="4"/>
      <c r="F361" s="4"/>
      <c r="G361" s="4"/>
      <c r="H361" s="4"/>
      <c r="I361" s="4"/>
      <c r="J361" s="7"/>
      <c r="K361" s="4"/>
      <c r="L361" s="4"/>
      <c r="M361" s="4"/>
      <c r="N361" s="4"/>
      <c r="O361" s="4"/>
      <c r="P361" s="4"/>
      <c r="Q361" s="4"/>
      <c r="R361" s="4"/>
      <c r="S361" s="8"/>
      <c r="T361" s="4"/>
      <c r="U361" s="4"/>
      <c r="V361" s="4"/>
      <c r="W361" s="4"/>
      <c r="X361" s="4"/>
      <c r="Y361" s="4"/>
      <c r="Z361" s="4"/>
      <c r="AA361" s="4"/>
      <c r="AB361" s="9"/>
      <c r="AC361" s="9"/>
      <c r="AD361" s="9"/>
      <c r="AE361" s="9"/>
      <c r="AF361" s="9"/>
      <c r="AG361" s="9"/>
      <c r="AH361" s="9"/>
      <c r="AI361" s="9"/>
      <c r="AJ361" s="9"/>
      <c r="AK361" s="9"/>
      <c r="AL361" s="9"/>
      <c r="AM361" s="9"/>
      <c r="AN361" s="10"/>
      <c r="AO361" s="10"/>
      <c r="AP361" s="10"/>
      <c r="AQ361" s="9"/>
      <c r="AR361" s="1"/>
      <c r="AS361" s="7"/>
      <c r="AT361" s="4"/>
      <c r="AU361" s="3"/>
      <c r="AV361" s="3"/>
      <c r="AW361" s="2"/>
      <c r="AX361" s="4"/>
      <c r="AY361" s="7"/>
      <c r="AZ361" s="4"/>
      <c r="BA361" s="2"/>
      <c r="BB361" s="2"/>
      <c r="BC361" s="4"/>
      <c r="BD361" s="4"/>
      <c r="BE361" s="4"/>
      <c r="BF361" s="4"/>
      <c r="BG361" s="4"/>
      <c r="BH361" s="4"/>
      <c r="BI361" s="4"/>
      <c r="BJ361" s="4"/>
      <c r="BK361" s="4"/>
      <c r="BL361" s="4"/>
      <c r="BM361" s="2"/>
      <c r="BN361" s="4"/>
      <c r="BO361" s="4"/>
    </row>
    <row r="362" spans="1:67" ht="12.75">
      <c r="A362" s="4"/>
      <c r="B362" s="4"/>
      <c r="C362" s="4"/>
      <c r="D362" s="4"/>
      <c r="E362" s="4"/>
      <c r="F362" s="4"/>
      <c r="G362" s="4"/>
      <c r="H362" s="4"/>
      <c r="I362" s="4"/>
      <c r="J362" s="7"/>
      <c r="K362" s="4"/>
      <c r="L362" s="4"/>
      <c r="M362" s="4"/>
      <c r="N362" s="4"/>
      <c r="O362" s="4"/>
      <c r="P362" s="4"/>
      <c r="Q362" s="4"/>
      <c r="R362" s="4"/>
      <c r="S362" s="8"/>
      <c r="T362" s="4"/>
      <c r="U362" s="4"/>
      <c r="V362" s="4"/>
      <c r="W362" s="4"/>
      <c r="X362" s="4"/>
      <c r="Y362" s="4"/>
      <c r="Z362" s="4"/>
      <c r="AA362" s="4"/>
      <c r="AB362" s="9"/>
      <c r="AC362" s="9"/>
      <c r="AD362" s="9"/>
      <c r="AE362" s="9"/>
      <c r="AF362" s="9"/>
      <c r="AG362" s="9"/>
      <c r="AH362" s="9"/>
      <c r="AI362" s="9"/>
      <c r="AJ362" s="9"/>
      <c r="AK362" s="9"/>
      <c r="AL362" s="9"/>
      <c r="AM362" s="9"/>
      <c r="AN362" s="10"/>
      <c r="AO362" s="10"/>
      <c r="AP362" s="10"/>
      <c r="AQ362" s="9"/>
      <c r="AR362" s="1"/>
      <c r="AS362" s="7"/>
      <c r="AT362" s="4"/>
      <c r="AU362" s="3"/>
      <c r="AV362" s="3"/>
      <c r="AW362" s="2"/>
      <c r="AX362" s="4"/>
      <c r="AY362" s="7"/>
      <c r="AZ362" s="4"/>
      <c r="BA362" s="2"/>
      <c r="BB362" s="2"/>
      <c r="BC362" s="4"/>
      <c r="BD362" s="4"/>
      <c r="BE362" s="4"/>
      <c r="BF362" s="4"/>
      <c r="BG362" s="4"/>
      <c r="BH362" s="4"/>
      <c r="BI362" s="4"/>
      <c r="BJ362" s="4"/>
      <c r="BK362" s="4"/>
      <c r="BL362" s="4"/>
      <c r="BM362" s="2"/>
      <c r="BN362" s="4"/>
      <c r="BO362" s="4"/>
    </row>
    <row r="363" spans="1:67" ht="12.75">
      <c r="A363" s="4"/>
      <c r="B363" s="4"/>
      <c r="C363" s="4"/>
      <c r="D363" s="4"/>
      <c r="E363" s="4"/>
      <c r="F363" s="4"/>
      <c r="G363" s="4"/>
      <c r="H363" s="4"/>
      <c r="I363" s="4"/>
      <c r="J363" s="7"/>
      <c r="K363" s="4"/>
      <c r="L363" s="4"/>
      <c r="M363" s="4"/>
      <c r="N363" s="4"/>
      <c r="O363" s="4"/>
      <c r="P363" s="4"/>
      <c r="Q363" s="4"/>
      <c r="R363" s="4"/>
      <c r="S363" s="8"/>
      <c r="T363" s="4"/>
      <c r="U363" s="4"/>
      <c r="V363" s="4"/>
      <c r="W363" s="4"/>
      <c r="X363" s="4"/>
      <c r="Y363" s="4"/>
      <c r="Z363" s="4"/>
      <c r="AA363" s="4"/>
      <c r="AB363" s="9"/>
      <c r="AC363" s="9"/>
      <c r="AD363" s="9"/>
      <c r="AE363" s="9"/>
      <c r="AF363" s="9"/>
      <c r="AG363" s="9"/>
      <c r="AH363" s="9"/>
      <c r="AI363" s="9"/>
      <c r="AJ363" s="9"/>
      <c r="AK363" s="9"/>
      <c r="AL363" s="9"/>
      <c r="AM363" s="9"/>
      <c r="AN363" s="10"/>
      <c r="AO363" s="10"/>
      <c r="AP363" s="10"/>
      <c r="AQ363" s="9"/>
      <c r="AR363" s="1"/>
      <c r="AS363" s="7"/>
      <c r="AT363" s="4"/>
      <c r="AU363" s="3"/>
      <c r="AV363" s="3"/>
      <c r="AW363" s="2"/>
      <c r="AX363" s="4"/>
      <c r="AY363" s="7"/>
      <c r="AZ363" s="4"/>
      <c r="BA363" s="2"/>
      <c r="BB363" s="2"/>
      <c r="BC363" s="4"/>
      <c r="BD363" s="4"/>
      <c r="BE363" s="4"/>
      <c r="BF363" s="4"/>
      <c r="BG363" s="4"/>
      <c r="BH363" s="4"/>
      <c r="BI363" s="4"/>
      <c r="BJ363" s="4"/>
      <c r="BK363" s="4"/>
      <c r="BL363" s="4"/>
      <c r="BM363" s="2"/>
      <c r="BN363" s="4"/>
      <c r="BO363" s="4"/>
    </row>
    <row r="364" spans="1:67" ht="12.75">
      <c r="A364" s="4"/>
      <c r="B364" s="4"/>
      <c r="C364" s="4"/>
      <c r="D364" s="4"/>
      <c r="E364" s="4"/>
      <c r="F364" s="4"/>
      <c r="G364" s="4"/>
      <c r="H364" s="4"/>
      <c r="I364" s="4"/>
      <c r="J364" s="7"/>
      <c r="K364" s="4"/>
      <c r="L364" s="4"/>
      <c r="M364" s="4"/>
      <c r="N364" s="4"/>
      <c r="O364" s="4"/>
      <c r="P364" s="4"/>
      <c r="Q364" s="4"/>
      <c r="R364" s="4"/>
      <c r="S364" s="8"/>
      <c r="T364" s="4"/>
      <c r="U364" s="4"/>
      <c r="V364" s="4"/>
      <c r="W364" s="4"/>
      <c r="X364" s="4"/>
      <c r="Y364" s="4"/>
      <c r="Z364" s="4"/>
      <c r="AA364" s="4"/>
      <c r="AB364" s="9"/>
      <c r="AC364" s="9"/>
      <c r="AD364" s="9"/>
      <c r="AE364" s="9"/>
      <c r="AF364" s="9"/>
      <c r="AG364" s="9"/>
      <c r="AH364" s="9"/>
      <c r="AI364" s="9"/>
      <c r="AJ364" s="9"/>
      <c r="AK364" s="9"/>
      <c r="AL364" s="9"/>
      <c r="AM364" s="9"/>
      <c r="AN364" s="10"/>
      <c r="AO364" s="10"/>
      <c r="AP364" s="10"/>
      <c r="AQ364" s="9"/>
      <c r="AR364" s="1"/>
      <c r="AS364" s="7"/>
      <c r="AT364" s="4"/>
      <c r="AU364" s="3"/>
      <c r="AV364" s="3"/>
      <c r="AW364" s="2"/>
      <c r="AX364" s="4"/>
      <c r="AY364" s="7"/>
      <c r="AZ364" s="4"/>
      <c r="BA364" s="2"/>
      <c r="BB364" s="2"/>
      <c r="BC364" s="4"/>
      <c r="BD364" s="4"/>
      <c r="BE364" s="4"/>
      <c r="BF364" s="4"/>
      <c r="BG364" s="4"/>
      <c r="BH364" s="4"/>
      <c r="BI364" s="4"/>
      <c r="BJ364" s="4"/>
      <c r="BK364" s="4"/>
      <c r="BL364" s="4"/>
      <c r="BM364" s="2"/>
      <c r="BN364" s="4"/>
      <c r="BO364" s="4"/>
    </row>
    <row r="365" spans="1:67" ht="12.75">
      <c r="A365" s="4"/>
      <c r="B365" s="4"/>
      <c r="C365" s="4"/>
      <c r="D365" s="4"/>
      <c r="E365" s="4"/>
      <c r="F365" s="4"/>
      <c r="G365" s="4"/>
      <c r="H365" s="4"/>
      <c r="I365" s="4"/>
      <c r="J365" s="7"/>
      <c r="K365" s="4"/>
      <c r="L365" s="4"/>
      <c r="M365" s="4"/>
      <c r="N365" s="4"/>
      <c r="O365" s="4"/>
      <c r="P365" s="4"/>
      <c r="Q365" s="4"/>
      <c r="R365" s="4"/>
      <c r="S365" s="8"/>
      <c r="T365" s="4"/>
      <c r="U365" s="4"/>
      <c r="V365" s="4"/>
      <c r="W365" s="4"/>
      <c r="X365" s="4"/>
      <c r="Y365" s="4"/>
      <c r="Z365" s="4"/>
      <c r="AA365" s="4"/>
      <c r="AB365" s="9"/>
      <c r="AC365" s="9"/>
      <c r="AD365" s="9"/>
      <c r="AE365" s="9"/>
      <c r="AF365" s="9"/>
      <c r="AG365" s="9"/>
      <c r="AH365" s="9"/>
      <c r="AI365" s="9"/>
      <c r="AJ365" s="9"/>
      <c r="AK365" s="9"/>
      <c r="AL365" s="9"/>
      <c r="AM365" s="9"/>
      <c r="AN365" s="10"/>
      <c r="AO365" s="10"/>
      <c r="AP365" s="10"/>
      <c r="AQ365" s="9"/>
      <c r="AR365" s="1"/>
      <c r="AS365" s="7"/>
      <c r="AT365" s="4"/>
      <c r="AU365" s="3"/>
      <c r="AV365" s="3"/>
      <c r="AW365" s="2"/>
      <c r="AX365" s="4"/>
      <c r="AY365" s="7"/>
      <c r="AZ365" s="4"/>
      <c r="BA365" s="2"/>
      <c r="BB365" s="2"/>
      <c r="BC365" s="4"/>
      <c r="BD365" s="4"/>
      <c r="BE365" s="4"/>
      <c r="BF365" s="4"/>
      <c r="BG365" s="4"/>
      <c r="BH365" s="4"/>
      <c r="BI365" s="4"/>
      <c r="BJ365" s="4"/>
      <c r="BK365" s="4"/>
      <c r="BL365" s="4"/>
      <c r="BM365" s="2"/>
      <c r="BN365" s="4"/>
      <c r="BO365" s="4"/>
    </row>
    <row r="366" spans="1:67" ht="12.75">
      <c r="A366" s="4"/>
      <c r="B366" s="4"/>
      <c r="C366" s="4"/>
      <c r="D366" s="4"/>
      <c r="E366" s="4"/>
      <c r="F366" s="4"/>
      <c r="G366" s="4"/>
      <c r="H366" s="4"/>
      <c r="I366" s="4"/>
      <c r="J366" s="7"/>
      <c r="K366" s="4"/>
      <c r="L366" s="4"/>
      <c r="M366" s="4"/>
      <c r="N366" s="4"/>
      <c r="O366" s="4"/>
      <c r="P366" s="4"/>
      <c r="Q366" s="4"/>
      <c r="R366" s="4"/>
      <c r="S366" s="8"/>
      <c r="T366" s="4"/>
      <c r="U366" s="4"/>
      <c r="V366" s="4"/>
      <c r="W366" s="4"/>
      <c r="X366" s="4"/>
      <c r="Y366" s="4"/>
      <c r="Z366" s="4"/>
      <c r="AA366" s="4"/>
      <c r="AB366" s="9"/>
      <c r="AC366" s="9"/>
      <c r="AD366" s="9"/>
      <c r="AE366" s="9"/>
      <c r="AF366" s="9"/>
      <c r="AG366" s="9"/>
      <c r="AH366" s="9"/>
      <c r="AI366" s="9"/>
      <c r="AJ366" s="9"/>
      <c r="AK366" s="9"/>
      <c r="AL366" s="9"/>
      <c r="AM366" s="9"/>
      <c r="AN366" s="10"/>
      <c r="AO366" s="10"/>
      <c r="AP366" s="10"/>
      <c r="AQ366" s="9"/>
      <c r="AR366" s="1"/>
      <c r="AS366" s="7"/>
      <c r="AT366" s="4"/>
      <c r="AU366" s="3"/>
      <c r="AV366" s="3"/>
      <c r="AW366" s="2"/>
      <c r="AX366" s="4"/>
      <c r="AY366" s="7"/>
      <c r="AZ366" s="4"/>
      <c r="BA366" s="2"/>
      <c r="BB366" s="2"/>
      <c r="BC366" s="4"/>
      <c r="BD366" s="4"/>
      <c r="BE366" s="4"/>
      <c r="BF366" s="4"/>
      <c r="BG366" s="4"/>
      <c r="BH366" s="4"/>
      <c r="BI366" s="4"/>
      <c r="BJ366" s="4"/>
      <c r="BK366" s="4"/>
      <c r="BL366" s="4"/>
      <c r="BM366" s="2"/>
      <c r="BN366" s="4"/>
      <c r="BO366" s="4"/>
    </row>
    <row r="367" spans="1:67" ht="12.75">
      <c r="A367" s="4"/>
      <c r="B367" s="4"/>
      <c r="C367" s="4"/>
      <c r="D367" s="4"/>
      <c r="E367" s="4"/>
      <c r="F367" s="4"/>
      <c r="G367" s="4"/>
      <c r="H367" s="4"/>
      <c r="I367" s="4"/>
      <c r="J367" s="7"/>
      <c r="K367" s="4"/>
      <c r="L367" s="4"/>
      <c r="M367" s="4"/>
      <c r="N367" s="4"/>
      <c r="O367" s="4"/>
      <c r="P367" s="4"/>
      <c r="Q367" s="4"/>
      <c r="R367" s="4"/>
      <c r="S367" s="8"/>
      <c r="T367" s="4"/>
      <c r="U367" s="4"/>
      <c r="V367" s="4"/>
      <c r="W367" s="4"/>
      <c r="X367" s="4"/>
      <c r="Y367" s="4"/>
      <c r="Z367" s="4"/>
      <c r="AA367" s="4"/>
      <c r="AB367" s="9"/>
      <c r="AC367" s="9"/>
      <c r="AD367" s="9"/>
      <c r="AE367" s="9"/>
      <c r="AF367" s="9"/>
      <c r="AG367" s="9"/>
      <c r="AH367" s="9"/>
      <c r="AI367" s="9"/>
      <c r="AJ367" s="9"/>
      <c r="AK367" s="9"/>
      <c r="AL367" s="9"/>
      <c r="AM367" s="9"/>
      <c r="AN367" s="10"/>
      <c r="AO367" s="10"/>
      <c r="AP367" s="10"/>
      <c r="AQ367" s="9"/>
      <c r="AR367" s="1"/>
      <c r="AS367" s="7"/>
      <c r="AT367" s="4"/>
      <c r="AU367" s="3"/>
      <c r="AV367" s="3"/>
      <c r="AW367" s="2"/>
      <c r="AX367" s="4"/>
      <c r="AY367" s="7"/>
      <c r="AZ367" s="4"/>
      <c r="BA367" s="2"/>
      <c r="BB367" s="2"/>
      <c r="BC367" s="4"/>
      <c r="BD367" s="4"/>
      <c r="BE367" s="4"/>
      <c r="BF367" s="4"/>
      <c r="BG367" s="4"/>
      <c r="BH367" s="4"/>
      <c r="BI367" s="4"/>
      <c r="BJ367" s="4"/>
      <c r="BK367" s="4"/>
      <c r="BL367" s="4"/>
      <c r="BM367" s="2"/>
      <c r="BN367" s="4"/>
      <c r="BO367" s="4"/>
    </row>
    <row r="368" spans="1:67" ht="12.75">
      <c r="A368" s="4"/>
      <c r="B368" s="4"/>
      <c r="C368" s="4"/>
      <c r="D368" s="4"/>
      <c r="E368" s="4"/>
      <c r="F368" s="4"/>
      <c r="G368" s="4"/>
      <c r="H368" s="4"/>
      <c r="I368" s="4"/>
      <c r="J368" s="7"/>
      <c r="K368" s="4"/>
      <c r="L368" s="4"/>
      <c r="M368" s="4"/>
      <c r="N368" s="4"/>
      <c r="O368" s="4"/>
      <c r="P368" s="4"/>
      <c r="Q368" s="4"/>
      <c r="R368" s="4"/>
      <c r="S368" s="8"/>
      <c r="T368" s="4"/>
      <c r="U368" s="4"/>
      <c r="V368" s="4"/>
      <c r="W368" s="4"/>
      <c r="X368" s="4"/>
      <c r="Y368" s="4"/>
      <c r="Z368" s="4"/>
      <c r="AA368" s="4"/>
      <c r="AB368" s="9"/>
      <c r="AC368" s="9"/>
      <c r="AD368" s="9"/>
      <c r="AE368" s="9"/>
      <c r="AF368" s="9"/>
      <c r="AG368" s="9"/>
      <c r="AH368" s="9"/>
      <c r="AI368" s="9"/>
      <c r="AJ368" s="9"/>
      <c r="AK368" s="9"/>
      <c r="AL368" s="9"/>
      <c r="AM368" s="9"/>
      <c r="AN368" s="10"/>
      <c r="AO368" s="10"/>
      <c r="AP368" s="10"/>
      <c r="AQ368" s="9"/>
      <c r="AR368" s="1"/>
      <c r="AS368" s="7"/>
      <c r="AT368" s="4"/>
      <c r="AU368" s="3"/>
      <c r="AV368" s="3"/>
      <c r="AW368" s="2"/>
      <c r="AX368" s="4"/>
      <c r="AY368" s="7"/>
      <c r="AZ368" s="4"/>
      <c r="BA368" s="2"/>
      <c r="BB368" s="2"/>
      <c r="BC368" s="4"/>
      <c r="BD368" s="4"/>
      <c r="BE368" s="4"/>
      <c r="BF368" s="4"/>
      <c r="BG368" s="4"/>
      <c r="BH368" s="4"/>
      <c r="BI368" s="4"/>
      <c r="BJ368" s="4"/>
      <c r="BK368" s="4"/>
      <c r="BL368" s="4"/>
      <c r="BM368" s="2"/>
      <c r="BN368" s="4"/>
      <c r="BO368" s="4"/>
    </row>
    <row r="369" spans="1:67" ht="12.75">
      <c r="A369" s="4"/>
      <c r="B369" s="4"/>
      <c r="C369" s="4"/>
      <c r="D369" s="4"/>
      <c r="E369" s="4"/>
      <c r="F369" s="4"/>
      <c r="G369" s="4"/>
      <c r="H369" s="4"/>
      <c r="I369" s="4"/>
      <c r="J369" s="7"/>
      <c r="K369" s="4"/>
      <c r="L369" s="4"/>
      <c r="M369" s="4"/>
      <c r="N369" s="4"/>
      <c r="O369" s="4"/>
      <c r="P369" s="4"/>
      <c r="Q369" s="4"/>
      <c r="R369" s="4"/>
      <c r="S369" s="8"/>
      <c r="T369" s="4"/>
      <c r="U369" s="4"/>
      <c r="V369" s="4"/>
      <c r="W369" s="4"/>
      <c r="X369" s="4"/>
      <c r="Y369" s="4"/>
      <c r="Z369" s="4"/>
      <c r="AA369" s="4"/>
      <c r="AB369" s="9"/>
      <c r="AC369" s="9"/>
      <c r="AD369" s="9"/>
      <c r="AE369" s="9"/>
      <c r="AF369" s="9"/>
      <c r="AG369" s="9"/>
      <c r="AH369" s="9"/>
      <c r="AI369" s="9"/>
      <c r="AJ369" s="9"/>
      <c r="AK369" s="9"/>
      <c r="AL369" s="9"/>
      <c r="AM369" s="9"/>
      <c r="AN369" s="10"/>
      <c r="AO369" s="10"/>
      <c r="AP369" s="10"/>
      <c r="AQ369" s="9"/>
      <c r="AR369" s="1"/>
      <c r="AS369" s="7"/>
      <c r="AT369" s="4"/>
      <c r="AU369" s="3"/>
      <c r="AV369" s="3"/>
      <c r="AW369" s="2"/>
      <c r="AX369" s="4"/>
      <c r="AY369" s="7"/>
      <c r="AZ369" s="4"/>
      <c r="BA369" s="2"/>
      <c r="BB369" s="2"/>
      <c r="BC369" s="4"/>
      <c r="BD369" s="4"/>
      <c r="BE369" s="4"/>
      <c r="BF369" s="4"/>
      <c r="BG369" s="4"/>
      <c r="BH369" s="4"/>
      <c r="BI369" s="4"/>
      <c r="BJ369" s="4"/>
      <c r="BK369" s="4"/>
      <c r="BL369" s="4"/>
      <c r="BM369" s="2"/>
      <c r="BN369" s="4"/>
      <c r="BO369" s="4"/>
    </row>
    <row r="370" spans="1:67" ht="12.75">
      <c r="A370" s="4"/>
      <c r="B370" s="4"/>
      <c r="C370" s="4"/>
      <c r="D370" s="4"/>
      <c r="E370" s="4"/>
      <c r="F370" s="4"/>
      <c r="G370" s="4"/>
      <c r="H370" s="4"/>
      <c r="I370" s="4"/>
      <c r="J370" s="7"/>
      <c r="K370" s="4"/>
      <c r="L370" s="4"/>
      <c r="M370" s="4"/>
      <c r="N370" s="4"/>
      <c r="O370" s="4"/>
      <c r="P370" s="4"/>
      <c r="Q370" s="4"/>
      <c r="R370" s="4"/>
      <c r="S370" s="8"/>
      <c r="T370" s="4"/>
      <c r="U370" s="4"/>
      <c r="V370" s="4"/>
      <c r="W370" s="4"/>
      <c r="X370" s="4"/>
      <c r="Y370" s="4"/>
      <c r="Z370" s="4"/>
      <c r="AA370" s="4"/>
      <c r="AB370" s="9"/>
      <c r="AC370" s="9"/>
      <c r="AD370" s="9"/>
      <c r="AE370" s="9"/>
      <c r="AF370" s="9"/>
      <c r="AG370" s="9"/>
      <c r="AH370" s="9"/>
      <c r="AI370" s="9"/>
      <c r="AJ370" s="9"/>
      <c r="AK370" s="9"/>
      <c r="AL370" s="9"/>
      <c r="AM370" s="9"/>
      <c r="AN370" s="10"/>
      <c r="AO370" s="10"/>
      <c r="AP370" s="10"/>
      <c r="AQ370" s="9"/>
      <c r="AR370" s="1"/>
      <c r="AS370" s="7"/>
      <c r="AT370" s="4"/>
      <c r="AU370" s="3"/>
      <c r="AV370" s="3"/>
      <c r="AW370" s="2"/>
      <c r="AX370" s="4"/>
      <c r="AY370" s="7"/>
      <c r="AZ370" s="4"/>
      <c r="BA370" s="2"/>
      <c r="BB370" s="2"/>
      <c r="BC370" s="4"/>
      <c r="BD370" s="4"/>
      <c r="BE370" s="4"/>
      <c r="BF370" s="4"/>
      <c r="BG370" s="4"/>
      <c r="BH370" s="4"/>
      <c r="BI370" s="4"/>
      <c r="BJ370" s="4"/>
      <c r="BK370" s="4"/>
      <c r="BL370" s="4"/>
      <c r="BM370" s="2"/>
      <c r="BN370" s="4"/>
      <c r="BO370" s="4"/>
    </row>
    <row r="371" spans="1:67" ht="12.75">
      <c r="A371" s="4"/>
      <c r="B371" s="4"/>
      <c r="C371" s="4"/>
      <c r="D371" s="4"/>
      <c r="E371" s="4"/>
      <c r="F371" s="4"/>
      <c r="G371" s="4"/>
      <c r="H371" s="4"/>
      <c r="I371" s="4"/>
      <c r="J371" s="7"/>
      <c r="K371" s="4"/>
      <c r="L371" s="4"/>
      <c r="M371" s="4"/>
      <c r="N371" s="4"/>
      <c r="O371" s="4"/>
      <c r="P371" s="4"/>
      <c r="Q371" s="4"/>
      <c r="R371" s="4"/>
      <c r="S371" s="8"/>
      <c r="T371" s="4"/>
      <c r="U371" s="4"/>
      <c r="V371" s="4"/>
      <c r="W371" s="4"/>
      <c r="X371" s="4"/>
      <c r="Y371" s="4"/>
      <c r="Z371" s="4"/>
      <c r="AA371" s="4"/>
      <c r="AB371" s="9"/>
      <c r="AC371" s="9"/>
      <c r="AD371" s="9"/>
      <c r="AE371" s="9"/>
      <c r="AF371" s="9"/>
      <c r="AG371" s="9"/>
      <c r="AH371" s="9"/>
      <c r="AI371" s="9"/>
      <c r="AJ371" s="9"/>
      <c r="AK371" s="9"/>
      <c r="AL371" s="9"/>
      <c r="AM371" s="9"/>
      <c r="AN371" s="10"/>
      <c r="AO371" s="10"/>
      <c r="AP371" s="10"/>
      <c r="AQ371" s="9"/>
      <c r="AR371" s="1"/>
      <c r="AS371" s="7"/>
      <c r="AT371" s="4"/>
      <c r="AU371" s="3"/>
      <c r="AV371" s="3"/>
      <c r="AW371" s="2"/>
      <c r="AX371" s="4"/>
      <c r="AY371" s="7"/>
      <c r="AZ371" s="4"/>
      <c r="BA371" s="2"/>
      <c r="BB371" s="2"/>
      <c r="BC371" s="4"/>
      <c r="BD371" s="4"/>
      <c r="BE371" s="4"/>
      <c r="BF371" s="4"/>
      <c r="BG371" s="4"/>
      <c r="BH371" s="4"/>
      <c r="BI371" s="4"/>
      <c r="BJ371" s="4"/>
      <c r="BK371" s="4"/>
      <c r="BL371" s="4"/>
      <c r="BM371" s="2"/>
      <c r="BN371" s="4"/>
      <c r="BO371" s="4"/>
    </row>
    <row r="372" spans="1:67" ht="12.75">
      <c r="A372" s="4"/>
      <c r="B372" s="4"/>
      <c r="C372" s="4"/>
      <c r="D372" s="4"/>
      <c r="E372" s="4"/>
      <c r="F372" s="4"/>
      <c r="G372" s="4"/>
      <c r="H372" s="4"/>
      <c r="I372" s="4"/>
      <c r="J372" s="7"/>
      <c r="K372" s="4"/>
      <c r="L372" s="4"/>
      <c r="M372" s="4"/>
      <c r="N372" s="4"/>
      <c r="O372" s="4"/>
      <c r="P372" s="4"/>
      <c r="Q372" s="4"/>
      <c r="R372" s="4"/>
      <c r="S372" s="8"/>
      <c r="T372" s="4"/>
      <c r="U372" s="4"/>
      <c r="V372" s="4"/>
      <c r="W372" s="4"/>
      <c r="X372" s="4"/>
      <c r="Y372" s="4"/>
      <c r="Z372" s="4"/>
      <c r="AA372" s="4"/>
      <c r="AB372" s="9"/>
      <c r="AC372" s="9"/>
      <c r="AD372" s="9"/>
      <c r="AE372" s="9"/>
      <c r="AF372" s="9"/>
      <c r="AG372" s="9"/>
      <c r="AH372" s="9"/>
      <c r="AI372" s="9"/>
      <c r="AJ372" s="9"/>
      <c r="AK372" s="9"/>
      <c r="AL372" s="9"/>
      <c r="AM372" s="9"/>
      <c r="AN372" s="10"/>
      <c r="AO372" s="10"/>
      <c r="AP372" s="10"/>
      <c r="AQ372" s="9"/>
      <c r="AR372" s="1"/>
      <c r="AS372" s="7"/>
      <c r="AT372" s="4"/>
      <c r="AU372" s="3"/>
      <c r="AV372" s="3"/>
      <c r="AW372" s="2"/>
      <c r="AX372" s="4"/>
      <c r="AY372" s="7"/>
      <c r="AZ372" s="4"/>
      <c r="BA372" s="2"/>
      <c r="BB372" s="2"/>
      <c r="BC372" s="4"/>
      <c r="BD372" s="4"/>
      <c r="BE372" s="4"/>
      <c r="BF372" s="4"/>
      <c r="BG372" s="4"/>
      <c r="BH372" s="4"/>
      <c r="BI372" s="4"/>
      <c r="BJ372" s="4"/>
      <c r="BK372" s="4"/>
      <c r="BL372" s="4"/>
      <c r="BM372" s="2"/>
      <c r="BN372" s="4"/>
      <c r="BO372" s="4"/>
    </row>
    <row r="373" spans="1:67" ht="12.75">
      <c r="A373" s="4"/>
      <c r="B373" s="4"/>
      <c r="C373" s="4"/>
      <c r="D373" s="4"/>
      <c r="E373" s="4"/>
      <c r="F373" s="4"/>
      <c r="G373" s="4"/>
      <c r="H373" s="4"/>
      <c r="I373" s="4"/>
      <c r="J373" s="7"/>
      <c r="K373" s="4"/>
      <c r="L373" s="4"/>
      <c r="M373" s="4"/>
      <c r="N373" s="4"/>
      <c r="O373" s="4"/>
      <c r="P373" s="4"/>
      <c r="Q373" s="4"/>
      <c r="R373" s="4"/>
      <c r="S373" s="8"/>
      <c r="T373" s="4"/>
      <c r="U373" s="4"/>
      <c r="V373" s="4"/>
      <c r="W373" s="4"/>
      <c r="X373" s="4"/>
      <c r="Y373" s="4"/>
      <c r="Z373" s="4"/>
      <c r="AA373" s="4"/>
      <c r="AB373" s="9"/>
      <c r="AC373" s="9"/>
      <c r="AD373" s="9"/>
      <c r="AE373" s="9"/>
      <c r="AF373" s="9"/>
      <c r="AG373" s="9"/>
      <c r="AH373" s="9"/>
      <c r="AI373" s="9"/>
      <c r="AJ373" s="9"/>
      <c r="AK373" s="9"/>
      <c r="AL373" s="9"/>
      <c r="AM373" s="9"/>
      <c r="AN373" s="10"/>
      <c r="AO373" s="10"/>
      <c r="AP373" s="10"/>
      <c r="AQ373" s="9"/>
      <c r="AR373" s="1"/>
      <c r="AS373" s="7"/>
      <c r="AT373" s="4"/>
      <c r="AU373" s="3"/>
      <c r="AV373" s="3"/>
      <c r="AW373" s="2"/>
      <c r="AX373" s="4"/>
      <c r="AY373" s="7"/>
      <c r="AZ373" s="4"/>
      <c r="BA373" s="2"/>
      <c r="BB373" s="2"/>
      <c r="BC373" s="4"/>
      <c r="BD373" s="4"/>
      <c r="BE373" s="4"/>
      <c r="BF373" s="4"/>
      <c r="BG373" s="4"/>
      <c r="BH373" s="4"/>
      <c r="BI373" s="4"/>
      <c r="BJ373" s="4"/>
      <c r="BK373" s="4"/>
      <c r="BL373" s="4"/>
      <c r="BM373" s="2"/>
      <c r="BN373" s="4"/>
      <c r="BO373" s="4"/>
    </row>
    <row r="374" spans="1:67" ht="12.75">
      <c r="A374" s="4"/>
      <c r="B374" s="4"/>
      <c r="C374" s="4"/>
      <c r="D374" s="4"/>
      <c r="E374" s="4"/>
      <c r="F374" s="4"/>
      <c r="G374" s="4"/>
      <c r="H374" s="4"/>
      <c r="I374" s="4"/>
      <c r="J374" s="7"/>
      <c r="K374" s="4"/>
      <c r="L374" s="4"/>
      <c r="M374" s="4"/>
      <c r="N374" s="4"/>
      <c r="O374" s="4"/>
      <c r="P374" s="4"/>
      <c r="Q374" s="4"/>
      <c r="R374" s="4"/>
      <c r="S374" s="8"/>
      <c r="T374" s="4"/>
      <c r="U374" s="4"/>
      <c r="V374" s="4"/>
      <c r="W374" s="4"/>
      <c r="X374" s="4"/>
      <c r="Y374" s="4"/>
      <c r="Z374" s="4"/>
      <c r="AA374" s="4"/>
      <c r="AB374" s="9"/>
      <c r="AC374" s="9"/>
      <c r="AD374" s="9"/>
      <c r="AE374" s="9"/>
      <c r="AF374" s="9"/>
      <c r="AG374" s="9"/>
      <c r="AH374" s="9"/>
      <c r="AI374" s="9"/>
      <c r="AJ374" s="9"/>
      <c r="AK374" s="9"/>
      <c r="AL374" s="9"/>
      <c r="AM374" s="9"/>
      <c r="AN374" s="10"/>
      <c r="AO374" s="10"/>
      <c r="AP374" s="10"/>
      <c r="AQ374" s="9"/>
      <c r="AR374" s="1"/>
      <c r="AS374" s="7"/>
      <c r="AT374" s="4"/>
      <c r="AU374" s="3"/>
      <c r="AV374" s="3"/>
      <c r="AW374" s="2"/>
      <c r="AX374" s="4"/>
      <c r="AY374" s="7"/>
      <c r="AZ374" s="4"/>
      <c r="BA374" s="2"/>
      <c r="BB374" s="2"/>
      <c r="BC374" s="4"/>
      <c r="BD374" s="4"/>
      <c r="BE374" s="4"/>
      <c r="BF374" s="4"/>
      <c r="BG374" s="4"/>
      <c r="BH374" s="4"/>
      <c r="BI374" s="4"/>
      <c r="BJ374" s="4"/>
      <c r="BK374" s="4"/>
      <c r="BL374" s="4"/>
      <c r="BM374" s="2"/>
      <c r="BN374" s="4"/>
      <c r="BO374" s="4"/>
    </row>
    <row r="375" spans="1:67" ht="12.75">
      <c r="A375" s="4"/>
      <c r="B375" s="4"/>
      <c r="C375" s="4"/>
      <c r="D375" s="4"/>
      <c r="E375" s="4"/>
      <c r="F375" s="4"/>
      <c r="G375" s="4"/>
      <c r="H375" s="4"/>
      <c r="I375" s="4"/>
      <c r="J375" s="7"/>
      <c r="K375" s="4"/>
      <c r="L375" s="4"/>
      <c r="M375" s="4"/>
      <c r="N375" s="4"/>
      <c r="O375" s="4"/>
      <c r="P375" s="4"/>
      <c r="Q375" s="4"/>
      <c r="R375" s="4"/>
      <c r="S375" s="8"/>
      <c r="T375" s="4"/>
      <c r="U375" s="4"/>
      <c r="V375" s="4"/>
      <c r="W375" s="4"/>
      <c r="X375" s="4"/>
      <c r="Y375" s="4"/>
      <c r="Z375" s="4"/>
      <c r="AA375" s="4"/>
      <c r="AB375" s="9"/>
      <c r="AC375" s="9"/>
      <c r="AD375" s="9"/>
      <c r="AE375" s="9"/>
      <c r="AF375" s="9"/>
      <c r="AG375" s="9"/>
      <c r="AH375" s="9"/>
      <c r="AI375" s="9"/>
      <c r="AJ375" s="9"/>
      <c r="AK375" s="9"/>
      <c r="AL375" s="9"/>
      <c r="AM375" s="9"/>
      <c r="AN375" s="10"/>
      <c r="AO375" s="10"/>
      <c r="AP375" s="10"/>
      <c r="AQ375" s="9"/>
      <c r="AR375" s="1"/>
      <c r="AS375" s="7"/>
      <c r="AT375" s="4"/>
      <c r="AU375" s="3"/>
      <c r="AV375" s="3"/>
      <c r="AW375" s="2"/>
      <c r="AX375" s="4"/>
      <c r="AY375" s="7"/>
      <c r="AZ375" s="4"/>
      <c r="BA375" s="2"/>
      <c r="BB375" s="2"/>
      <c r="BC375" s="4"/>
      <c r="BD375" s="4"/>
      <c r="BE375" s="4"/>
      <c r="BF375" s="4"/>
      <c r="BG375" s="4"/>
      <c r="BH375" s="4"/>
      <c r="BI375" s="4"/>
      <c r="BJ375" s="4"/>
      <c r="BK375" s="4"/>
      <c r="BL375" s="4"/>
      <c r="BM375" s="2"/>
      <c r="BN375" s="4"/>
      <c r="BO375" s="4"/>
    </row>
    <row r="376" spans="1:67" ht="12.75">
      <c r="A376" s="4"/>
      <c r="B376" s="4"/>
      <c r="C376" s="4"/>
      <c r="D376" s="4"/>
      <c r="E376" s="4"/>
      <c r="F376" s="4"/>
      <c r="G376" s="4"/>
      <c r="H376" s="4"/>
      <c r="I376" s="4"/>
      <c r="J376" s="7"/>
      <c r="K376" s="4"/>
      <c r="L376" s="4"/>
      <c r="M376" s="4"/>
      <c r="N376" s="4"/>
      <c r="O376" s="4"/>
      <c r="P376" s="4"/>
      <c r="Q376" s="4"/>
      <c r="R376" s="4"/>
      <c r="S376" s="8"/>
      <c r="T376" s="4"/>
      <c r="U376" s="4"/>
      <c r="V376" s="4"/>
      <c r="W376" s="4"/>
      <c r="X376" s="4"/>
      <c r="Y376" s="4"/>
      <c r="Z376" s="4"/>
      <c r="AA376" s="4"/>
      <c r="AB376" s="9"/>
      <c r="AC376" s="9"/>
      <c r="AD376" s="9"/>
      <c r="AE376" s="9"/>
      <c r="AF376" s="9"/>
      <c r="AG376" s="9"/>
      <c r="AH376" s="9"/>
      <c r="AI376" s="9"/>
      <c r="AJ376" s="9"/>
      <c r="AK376" s="9"/>
      <c r="AL376" s="9"/>
      <c r="AM376" s="9"/>
      <c r="AN376" s="10"/>
      <c r="AO376" s="10"/>
      <c r="AP376" s="10"/>
      <c r="AQ376" s="9"/>
      <c r="AR376" s="1"/>
      <c r="AS376" s="7"/>
      <c r="AT376" s="4"/>
      <c r="AU376" s="3"/>
      <c r="AV376" s="3"/>
      <c r="AW376" s="2"/>
      <c r="AX376" s="4"/>
      <c r="AY376" s="7"/>
      <c r="AZ376" s="4"/>
      <c r="BA376" s="2"/>
      <c r="BB376" s="2"/>
      <c r="BC376" s="4"/>
      <c r="BD376" s="4"/>
      <c r="BE376" s="4"/>
      <c r="BF376" s="4"/>
      <c r="BG376" s="4"/>
      <c r="BH376" s="4"/>
      <c r="BI376" s="4"/>
      <c r="BJ376" s="4"/>
      <c r="BK376" s="4"/>
      <c r="BL376" s="4"/>
      <c r="BM376" s="2"/>
      <c r="BN376" s="4"/>
      <c r="BO376" s="4"/>
    </row>
    <row r="377" spans="1:67" ht="12.75">
      <c r="A377" s="4"/>
      <c r="B377" s="4"/>
      <c r="C377" s="4"/>
      <c r="D377" s="4"/>
      <c r="E377" s="4"/>
      <c r="F377" s="4"/>
      <c r="G377" s="4"/>
      <c r="H377" s="4"/>
      <c r="I377" s="4"/>
      <c r="J377" s="7"/>
      <c r="K377" s="4"/>
      <c r="L377" s="4"/>
      <c r="M377" s="4"/>
      <c r="N377" s="4"/>
      <c r="O377" s="4"/>
      <c r="P377" s="4"/>
      <c r="Q377" s="4"/>
      <c r="R377" s="4"/>
      <c r="S377" s="8"/>
      <c r="T377" s="4"/>
      <c r="U377" s="4"/>
      <c r="V377" s="4"/>
      <c r="W377" s="4"/>
      <c r="X377" s="4"/>
      <c r="Y377" s="4"/>
      <c r="Z377" s="4"/>
      <c r="AA377" s="4"/>
      <c r="AB377" s="9"/>
      <c r="AC377" s="9"/>
      <c r="AD377" s="9"/>
      <c r="AE377" s="9"/>
      <c r="AF377" s="9"/>
      <c r="AG377" s="9"/>
      <c r="AH377" s="9"/>
      <c r="AI377" s="9"/>
      <c r="AJ377" s="9"/>
      <c r="AK377" s="9"/>
      <c r="AL377" s="9"/>
      <c r="AM377" s="9"/>
      <c r="AN377" s="10"/>
      <c r="AO377" s="10"/>
      <c r="AP377" s="10"/>
      <c r="AQ377" s="9"/>
      <c r="AR377" s="1"/>
      <c r="AS377" s="7"/>
      <c r="AT377" s="4"/>
      <c r="AU377" s="3"/>
      <c r="AV377" s="3"/>
      <c r="AW377" s="2"/>
      <c r="AX377" s="4"/>
      <c r="AY377" s="7"/>
      <c r="AZ377" s="4"/>
      <c r="BA377" s="2"/>
      <c r="BB377" s="2"/>
      <c r="BC377" s="4"/>
      <c r="BD377" s="4"/>
      <c r="BE377" s="4"/>
      <c r="BF377" s="4"/>
      <c r="BG377" s="4"/>
      <c r="BH377" s="4"/>
      <c r="BI377" s="4"/>
      <c r="BJ377" s="4"/>
      <c r="BK377" s="4"/>
      <c r="BL377" s="4"/>
      <c r="BM377" s="2"/>
      <c r="BN377" s="4"/>
      <c r="BO377" s="4"/>
    </row>
    <row r="378" spans="1:67" ht="12.75">
      <c r="A378" s="4"/>
      <c r="B378" s="4"/>
      <c r="C378" s="4"/>
      <c r="D378" s="4"/>
      <c r="E378" s="4"/>
      <c r="F378" s="4"/>
      <c r="G378" s="4"/>
      <c r="H378" s="4"/>
      <c r="I378" s="4"/>
      <c r="J378" s="7"/>
      <c r="K378" s="4"/>
      <c r="L378" s="4"/>
      <c r="M378" s="4"/>
      <c r="N378" s="4"/>
      <c r="O378" s="4"/>
      <c r="P378" s="4"/>
      <c r="Q378" s="4"/>
      <c r="R378" s="4"/>
      <c r="S378" s="8"/>
      <c r="T378" s="4"/>
      <c r="U378" s="4"/>
      <c r="V378" s="4"/>
      <c r="W378" s="4"/>
      <c r="X378" s="4"/>
      <c r="Y378" s="4"/>
      <c r="Z378" s="4"/>
      <c r="AA378" s="4"/>
      <c r="AB378" s="9"/>
      <c r="AC378" s="9"/>
      <c r="AD378" s="9"/>
      <c r="AE378" s="9"/>
      <c r="AF378" s="9"/>
      <c r="AG378" s="9"/>
      <c r="AH378" s="9"/>
      <c r="AI378" s="9"/>
      <c r="AJ378" s="9"/>
      <c r="AK378" s="9"/>
      <c r="AL378" s="9"/>
      <c r="AM378" s="9"/>
      <c r="AN378" s="10"/>
      <c r="AO378" s="10"/>
      <c r="AP378" s="10"/>
      <c r="AQ378" s="9"/>
      <c r="AR378" s="1"/>
      <c r="AS378" s="7"/>
      <c r="AT378" s="4"/>
      <c r="AU378" s="3"/>
      <c r="AV378" s="3"/>
      <c r="AW378" s="2"/>
      <c r="AX378" s="4"/>
      <c r="AY378" s="7"/>
      <c r="AZ378" s="4"/>
      <c r="BA378" s="2"/>
      <c r="BB378" s="2"/>
      <c r="BC378" s="4"/>
      <c r="BD378" s="4"/>
      <c r="BE378" s="4"/>
      <c r="BF378" s="4"/>
      <c r="BG378" s="4"/>
      <c r="BH378" s="4"/>
      <c r="BI378" s="4"/>
      <c r="BJ378" s="4"/>
      <c r="BK378" s="4"/>
      <c r="BL378" s="4"/>
      <c r="BM378" s="2"/>
      <c r="BN378" s="4"/>
      <c r="BO378" s="4"/>
    </row>
    <row r="379" spans="1:67" ht="12.75">
      <c r="A379" s="4"/>
      <c r="B379" s="4"/>
      <c r="C379" s="4"/>
      <c r="D379" s="4"/>
      <c r="E379" s="4"/>
      <c r="F379" s="4"/>
      <c r="G379" s="4"/>
      <c r="H379" s="4"/>
      <c r="I379" s="4"/>
      <c r="J379" s="7"/>
      <c r="K379" s="4"/>
      <c r="L379" s="4"/>
      <c r="M379" s="4"/>
      <c r="N379" s="4"/>
      <c r="O379" s="4"/>
      <c r="P379" s="4"/>
      <c r="Q379" s="4"/>
      <c r="R379" s="4"/>
      <c r="S379" s="8"/>
      <c r="T379" s="4"/>
      <c r="U379" s="4"/>
      <c r="V379" s="4"/>
      <c r="W379" s="4"/>
      <c r="X379" s="4"/>
      <c r="Y379" s="4"/>
      <c r="Z379" s="4"/>
      <c r="AA379" s="4"/>
      <c r="AB379" s="9"/>
      <c r="AC379" s="9"/>
      <c r="AD379" s="9"/>
      <c r="AE379" s="9"/>
      <c r="AF379" s="9"/>
      <c r="AG379" s="9"/>
      <c r="AH379" s="9"/>
      <c r="AI379" s="9"/>
      <c r="AJ379" s="9"/>
      <c r="AK379" s="9"/>
      <c r="AL379" s="9"/>
      <c r="AM379" s="9"/>
      <c r="AN379" s="10"/>
      <c r="AO379" s="10"/>
      <c r="AP379" s="10"/>
      <c r="AQ379" s="9"/>
      <c r="AR379" s="1"/>
      <c r="AS379" s="7"/>
      <c r="AT379" s="4"/>
      <c r="AU379" s="3"/>
      <c r="AV379" s="3"/>
      <c r="AW379" s="2"/>
      <c r="AX379" s="4"/>
      <c r="AY379" s="7"/>
      <c r="AZ379" s="4"/>
      <c r="BA379" s="2"/>
      <c r="BB379" s="2"/>
      <c r="BC379" s="4"/>
      <c r="BD379" s="4"/>
      <c r="BE379" s="4"/>
      <c r="BF379" s="4"/>
      <c r="BG379" s="4"/>
      <c r="BH379" s="4"/>
      <c r="BI379" s="4"/>
      <c r="BJ379" s="4"/>
      <c r="BK379" s="4"/>
      <c r="BL379" s="4"/>
      <c r="BM379" s="2"/>
      <c r="BN379" s="4"/>
      <c r="BO379" s="4"/>
    </row>
    <row r="380" spans="1:67" ht="12.75">
      <c r="A380" s="4"/>
      <c r="B380" s="4"/>
      <c r="C380" s="4"/>
      <c r="D380" s="4"/>
      <c r="E380" s="4"/>
      <c r="F380" s="4"/>
      <c r="G380" s="4"/>
      <c r="H380" s="4"/>
      <c r="I380" s="4"/>
      <c r="J380" s="7"/>
      <c r="K380" s="4"/>
      <c r="L380" s="4"/>
      <c r="M380" s="4"/>
      <c r="N380" s="4"/>
      <c r="O380" s="4"/>
      <c r="P380" s="4"/>
      <c r="Q380" s="4"/>
      <c r="R380" s="4"/>
      <c r="S380" s="8"/>
      <c r="T380" s="4"/>
      <c r="U380" s="4"/>
      <c r="V380" s="4"/>
      <c r="W380" s="4"/>
      <c r="X380" s="4"/>
      <c r="Y380" s="4"/>
      <c r="Z380" s="4"/>
      <c r="AA380" s="4"/>
      <c r="AB380" s="9"/>
      <c r="AC380" s="9"/>
      <c r="AD380" s="9"/>
      <c r="AE380" s="9"/>
      <c r="AF380" s="9"/>
      <c r="AG380" s="9"/>
      <c r="AH380" s="9"/>
      <c r="AI380" s="9"/>
      <c r="AJ380" s="9"/>
      <c r="AK380" s="9"/>
      <c r="AL380" s="9"/>
      <c r="AM380" s="9"/>
      <c r="AN380" s="10"/>
      <c r="AO380" s="10"/>
      <c r="AP380" s="10"/>
      <c r="AQ380" s="9"/>
      <c r="AR380" s="1"/>
      <c r="AS380" s="7"/>
      <c r="AT380" s="4"/>
      <c r="AU380" s="3"/>
      <c r="AV380" s="3"/>
      <c r="AW380" s="2"/>
      <c r="AX380" s="4"/>
      <c r="AY380" s="7"/>
      <c r="AZ380" s="4"/>
      <c r="BA380" s="2"/>
      <c r="BB380" s="2"/>
      <c r="BC380" s="4"/>
      <c r="BD380" s="4"/>
      <c r="BE380" s="4"/>
      <c r="BF380" s="4"/>
      <c r="BG380" s="4"/>
      <c r="BH380" s="4"/>
      <c r="BI380" s="4"/>
      <c r="BJ380" s="4"/>
      <c r="BK380" s="4"/>
      <c r="BL380" s="4"/>
      <c r="BM380" s="2"/>
      <c r="BN380" s="4"/>
      <c r="BO380" s="4"/>
    </row>
    <row r="381" spans="1:67" ht="12.75">
      <c r="A381" s="4"/>
      <c r="B381" s="4"/>
      <c r="C381" s="4"/>
      <c r="D381" s="4"/>
      <c r="E381" s="4"/>
      <c r="F381" s="4"/>
      <c r="G381" s="4"/>
      <c r="H381" s="4"/>
      <c r="I381" s="4"/>
      <c r="J381" s="7"/>
      <c r="K381" s="4"/>
      <c r="L381" s="4"/>
      <c r="M381" s="4"/>
      <c r="N381" s="4"/>
      <c r="O381" s="4"/>
      <c r="P381" s="4"/>
      <c r="Q381" s="4"/>
      <c r="R381" s="4"/>
      <c r="S381" s="8"/>
      <c r="T381" s="4"/>
      <c r="U381" s="4"/>
      <c r="V381" s="4"/>
      <c r="W381" s="4"/>
      <c r="X381" s="4"/>
      <c r="Y381" s="4"/>
      <c r="Z381" s="4"/>
      <c r="AA381" s="4"/>
      <c r="AB381" s="9"/>
      <c r="AC381" s="9"/>
      <c r="AD381" s="9"/>
      <c r="AE381" s="9"/>
      <c r="AF381" s="9"/>
      <c r="AG381" s="9"/>
      <c r="AH381" s="9"/>
      <c r="AI381" s="9"/>
      <c r="AJ381" s="9"/>
      <c r="AK381" s="9"/>
      <c r="AL381" s="9"/>
      <c r="AM381" s="9"/>
      <c r="AN381" s="10"/>
      <c r="AO381" s="10"/>
      <c r="AP381" s="10"/>
      <c r="AQ381" s="9"/>
      <c r="AR381" s="1"/>
      <c r="AS381" s="7"/>
      <c r="AT381" s="4"/>
      <c r="AU381" s="3"/>
      <c r="AV381" s="3"/>
      <c r="AW381" s="2"/>
      <c r="AX381" s="4"/>
      <c r="AY381" s="7"/>
      <c r="AZ381" s="4"/>
      <c r="BA381" s="2"/>
      <c r="BB381" s="2"/>
      <c r="BC381" s="4"/>
      <c r="BD381" s="4"/>
      <c r="BE381" s="4"/>
      <c r="BF381" s="4"/>
      <c r="BG381" s="4"/>
      <c r="BH381" s="4"/>
      <c r="BI381" s="4"/>
      <c r="BJ381" s="4"/>
      <c r="BK381" s="4"/>
      <c r="BL381" s="4"/>
      <c r="BM381" s="2"/>
      <c r="BN381" s="4"/>
      <c r="BO381" s="4"/>
    </row>
    <row r="382" spans="1:67" ht="12.75">
      <c r="A382" s="4"/>
      <c r="B382" s="4"/>
      <c r="C382" s="4"/>
      <c r="D382" s="4"/>
      <c r="E382" s="4"/>
      <c r="F382" s="4"/>
      <c r="G382" s="4"/>
      <c r="H382" s="4"/>
      <c r="I382" s="4"/>
      <c r="J382" s="7"/>
      <c r="K382" s="4"/>
      <c r="L382" s="4"/>
      <c r="M382" s="4"/>
      <c r="N382" s="4"/>
      <c r="O382" s="4"/>
      <c r="P382" s="4"/>
      <c r="Q382" s="4"/>
      <c r="R382" s="4"/>
      <c r="S382" s="8"/>
      <c r="T382" s="4"/>
      <c r="U382" s="4"/>
      <c r="V382" s="4"/>
      <c r="W382" s="4"/>
      <c r="X382" s="4"/>
      <c r="Y382" s="4"/>
      <c r="Z382" s="4"/>
      <c r="AA382" s="4"/>
      <c r="AB382" s="9"/>
      <c r="AC382" s="9"/>
      <c r="AD382" s="9"/>
      <c r="AE382" s="9"/>
      <c r="AF382" s="9"/>
      <c r="AG382" s="9"/>
      <c r="AH382" s="9"/>
      <c r="AI382" s="9"/>
      <c r="AJ382" s="9"/>
      <c r="AK382" s="9"/>
      <c r="AL382" s="9"/>
      <c r="AM382" s="9"/>
      <c r="AN382" s="10"/>
      <c r="AO382" s="10"/>
      <c r="AP382" s="10"/>
      <c r="AQ382" s="9"/>
      <c r="AR382" s="1"/>
      <c r="AS382" s="7"/>
      <c r="AT382" s="4"/>
      <c r="AU382" s="3"/>
      <c r="AV382" s="3"/>
      <c r="AW382" s="2"/>
      <c r="AX382" s="4"/>
      <c r="AY382" s="7"/>
      <c r="AZ382" s="4"/>
      <c r="BA382" s="2"/>
      <c r="BB382" s="2"/>
      <c r="BC382" s="4"/>
      <c r="BD382" s="4"/>
      <c r="BE382" s="4"/>
      <c r="BF382" s="4"/>
      <c r="BG382" s="4"/>
      <c r="BH382" s="4"/>
      <c r="BI382" s="4"/>
      <c r="BJ382" s="4"/>
      <c r="BK382" s="4"/>
      <c r="BL382" s="4"/>
      <c r="BM382" s="2"/>
      <c r="BN382" s="4"/>
      <c r="BO382" s="4"/>
    </row>
    <row r="383" spans="1:67" ht="12.75">
      <c r="A383" s="4"/>
      <c r="B383" s="4"/>
      <c r="C383" s="4"/>
      <c r="D383" s="4"/>
      <c r="E383" s="4"/>
      <c r="F383" s="4"/>
      <c r="G383" s="4"/>
      <c r="H383" s="4"/>
      <c r="I383" s="4"/>
      <c r="J383" s="7"/>
      <c r="K383" s="4"/>
      <c r="L383" s="4"/>
      <c r="M383" s="4"/>
      <c r="N383" s="4"/>
      <c r="O383" s="4"/>
      <c r="P383" s="4"/>
      <c r="Q383" s="4"/>
      <c r="R383" s="4"/>
      <c r="S383" s="8"/>
      <c r="T383" s="4"/>
      <c r="U383" s="4"/>
      <c r="V383" s="4"/>
      <c r="W383" s="4"/>
      <c r="X383" s="4"/>
      <c r="Y383" s="4"/>
      <c r="Z383" s="4"/>
      <c r="AA383" s="4"/>
      <c r="AB383" s="9"/>
      <c r="AC383" s="9"/>
      <c r="AD383" s="9"/>
      <c r="AE383" s="9"/>
      <c r="AF383" s="9"/>
      <c r="AG383" s="9"/>
      <c r="AH383" s="9"/>
      <c r="AI383" s="9"/>
      <c r="AJ383" s="9"/>
      <c r="AK383" s="9"/>
      <c r="AL383" s="9"/>
      <c r="AM383" s="9"/>
      <c r="AN383" s="10"/>
      <c r="AO383" s="10"/>
      <c r="AP383" s="10"/>
      <c r="AQ383" s="9"/>
      <c r="AR383" s="1"/>
      <c r="AS383" s="7"/>
      <c r="AT383" s="4"/>
      <c r="AU383" s="3"/>
      <c r="AV383" s="3"/>
      <c r="AW383" s="2"/>
      <c r="AX383" s="4"/>
      <c r="AY383" s="7"/>
      <c r="AZ383" s="4"/>
      <c r="BA383" s="2"/>
      <c r="BB383" s="2"/>
      <c r="BC383" s="4"/>
      <c r="BD383" s="4"/>
      <c r="BE383" s="4"/>
      <c r="BF383" s="4"/>
      <c r="BG383" s="4"/>
      <c r="BH383" s="4"/>
      <c r="BI383" s="4"/>
      <c r="BJ383" s="4"/>
      <c r="BK383" s="4"/>
      <c r="BL383" s="4"/>
      <c r="BM383" s="2"/>
      <c r="BN383" s="4"/>
      <c r="BO383" s="4"/>
    </row>
    <row r="384" spans="1:67" ht="12.75">
      <c r="A384" s="4"/>
      <c r="B384" s="4"/>
      <c r="C384" s="4"/>
      <c r="D384" s="4"/>
      <c r="E384" s="4"/>
      <c r="F384" s="4"/>
      <c r="G384" s="4"/>
      <c r="H384" s="4"/>
      <c r="I384" s="4"/>
      <c r="J384" s="7"/>
      <c r="K384" s="4"/>
      <c r="L384" s="4"/>
      <c r="M384" s="4"/>
      <c r="N384" s="4"/>
      <c r="O384" s="4"/>
      <c r="P384" s="4"/>
      <c r="Q384" s="4"/>
      <c r="R384" s="4"/>
      <c r="S384" s="8"/>
      <c r="T384" s="4"/>
      <c r="U384" s="4"/>
      <c r="V384" s="4"/>
      <c r="W384" s="4"/>
      <c r="X384" s="4"/>
      <c r="Y384" s="4"/>
      <c r="Z384" s="4"/>
      <c r="AA384" s="4"/>
      <c r="AB384" s="9"/>
      <c r="AC384" s="9"/>
      <c r="AD384" s="9"/>
      <c r="AE384" s="9"/>
      <c r="AF384" s="9"/>
      <c r="AG384" s="9"/>
      <c r="AH384" s="9"/>
      <c r="AI384" s="9"/>
      <c r="AJ384" s="9"/>
      <c r="AK384" s="9"/>
      <c r="AL384" s="9"/>
      <c r="AM384" s="9"/>
      <c r="AN384" s="10"/>
      <c r="AO384" s="10"/>
      <c r="AP384" s="10"/>
      <c r="AQ384" s="9"/>
      <c r="AR384" s="1"/>
      <c r="AS384" s="7"/>
      <c r="AT384" s="4"/>
      <c r="AU384" s="3"/>
      <c r="AV384" s="3"/>
      <c r="AW384" s="2"/>
      <c r="AX384" s="4"/>
      <c r="AY384" s="7"/>
      <c r="AZ384" s="4"/>
      <c r="BA384" s="2"/>
      <c r="BB384" s="2"/>
      <c r="BC384" s="4"/>
      <c r="BD384" s="4"/>
      <c r="BE384" s="4"/>
      <c r="BF384" s="4"/>
      <c r="BG384" s="4"/>
      <c r="BH384" s="4"/>
      <c r="BI384" s="4"/>
      <c r="BJ384" s="4"/>
      <c r="BK384" s="4"/>
      <c r="BL384" s="4"/>
      <c r="BM384" s="2"/>
      <c r="BN384" s="4"/>
      <c r="BO384" s="4"/>
    </row>
    <row r="385" spans="1:67" ht="12.75">
      <c r="A385" s="4"/>
      <c r="B385" s="4"/>
      <c r="C385" s="4"/>
      <c r="D385" s="4"/>
      <c r="E385" s="4"/>
      <c r="F385" s="4"/>
      <c r="G385" s="4"/>
      <c r="H385" s="4"/>
      <c r="I385" s="4"/>
      <c r="J385" s="7"/>
      <c r="K385" s="4"/>
      <c r="L385" s="4"/>
      <c r="M385" s="4"/>
      <c r="N385" s="4"/>
      <c r="O385" s="4"/>
      <c r="P385" s="4"/>
      <c r="Q385" s="4"/>
      <c r="R385" s="4"/>
      <c r="S385" s="8"/>
      <c r="T385" s="4"/>
      <c r="U385" s="4"/>
      <c r="V385" s="4"/>
      <c r="W385" s="4"/>
      <c r="X385" s="4"/>
      <c r="Y385" s="4"/>
      <c r="Z385" s="4"/>
      <c r="AA385" s="4"/>
      <c r="AB385" s="9"/>
      <c r="AC385" s="9"/>
      <c r="AD385" s="9"/>
      <c r="AE385" s="9"/>
      <c r="AF385" s="9"/>
      <c r="AG385" s="9"/>
      <c r="AH385" s="9"/>
      <c r="AI385" s="9"/>
      <c r="AJ385" s="9"/>
      <c r="AK385" s="9"/>
      <c r="AL385" s="9"/>
      <c r="AM385" s="9"/>
      <c r="AN385" s="10"/>
      <c r="AO385" s="10"/>
      <c r="AP385" s="10"/>
      <c r="AQ385" s="9"/>
      <c r="AR385" s="1"/>
      <c r="AS385" s="7"/>
      <c r="AT385" s="4"/>
      <c r="AU385" s="3"/>
      <c r="AV385" s="3"/>
      <c r="AW385" s="2"/>
      <c r="AX385" s="4"/>
      <c r="AY385" s="7"/>
      <c r="AZ385" s="4"/>
      <c r="BA385" s="2"/>
      <c r="BB385" s="2"/>
      <c r="BC385" s="4"/>
      <c r="BD385" s="4"/>
      <c r="BE385" s="4"/>
      <c r="BF385" s="4"/>
      <c r="BG385" s="4"/>
      <c r="BH385" s="4"/>
      <c r="BI385" s="4"/>
      <c r="BJ385" s="4"/>
      <c r="BK385" s="4"/>
      <c r="BL385" s="4"/>
      <c r="BM385" s="2"/>
      <c r="BN385" s="4"/>
      <c r="BO385" s="4"/>
    </row>
    <row r="386" spans="1:67" ht="12.75">
      <c r="A386" s="4"/>
      <c r="B386" s="4"/>
      <c r="C386" s="4"/>
      <c r="D386" s="4"/>
      <c r="E386" s="4"/>
      <c r="F386" s="4"/>
      <c r="G386" s="4"/>
      <c r="H386" s="4"/>
      <c r="I386" s="4"/>
      <c r="J386" s="7"/>
      <c r="K386" s="4"/>
      <c r="L386" s="4"/>
      <c r="M386" s="4"/>
      <c r="N386" s="4"/>
      <c r="O386" s="4"/>
      <c r="P386" s="4"/>
      <c r="Q386" s="4"/>
      <c r="R386" s="4"/>
      <c r="S386" s="8"/>
      <c r="T386" s="4"/>
      <c r="U386" s="4"/>
      <c r="V386" s="4"/>
      <c r="W386" s="4"/>
      <c r="X386" s="4"/>
      <c r="Y386" s="4"/>
      <c r="Z386" s="4"/>
      <c r="AA386" s="4"/>
      <c r="AB386" s="9"/>
      <c r="AC386" s="9"/>
      <c r="AD386" s="9"/>
      <c r="AE386" s="9"/>
      <c r="AF386" s="9"/>
      <c r="AG386" s="9"/>
      <c r="AH386" s="9"/>
      <c r="AI386" s="9"/>
      <c r="AJ386" s="9"/>
      <c r="AK386" s="9"/>
      <c r="AL386" s="9"/>
      <c r="AM386" s="9"/>
      <c r="AN386" s="10"/>
      <c r="AO386" s="10"/>
      <c r="AP386" s="10"/>
      <c r="AQ386" s="9"/>
      <c r="AR386" s="1"/>
      <c r="AS386" s="7"/>
      <c r="AT386" s="4"/>
      <c r="AU386" s="3"/>
      <c r="AV386" s="3"/>
      <c r="AW386" s="2"/>
      <c r="AX386" s="4"/>
      <c r="AY386" s="7"/>
      <c r="AZ386" s="4"/>
      <c r="BA386" s="2"/>
      <c r="BB386" s="2"/>
      <c r="BC386" s="4"/>
      <c r="BD386" s="4"/>
      <c r="BE386" s="4"/>
      <c r="BF386" s="4"/>
      <c r="BG386" s="4"/>
      <c r="BH386" s="4"/>
      <c r="BI386" s="4"/>
      <c r="BJ386" s="4"/>
      <c r="BK386" s="4"/>
      <c r="BL386" s="4"/>
      <c r="BM386" s="2"/>
      <c r="BN386" s="4"/>
      <c r="BO386" s="4"/>
    </row>
    <row r="387" spans="1:67" ht="12.75">
      <c r="A387" s="4"/>
      <c r="B387" s="4"/>
      <c r="C387" s="4"/>
      <c r="D387" s="4"/>
      <c r="E387" s="4"/>
      <c r="F387" s="4"/>
      <c r="G387" s="4"/>
      <c r="H387" s="4"/>
      <c r="I387" s="4"/>
      <c r="J387" s="7"/>
      <c r="K387" s="4"/>
      <c r="L387" s="4"/>
      <c r="M387" s="4"/>
      <c r="N387" s="4"/>
      <c r="O387" s="4"/>
      <c r="P387" s="4"/>
      <c r="Q387" s="4"/>
      <c r="R387" s="4"/>
      <c r="S387" s="8"/>
      <c r="T387" s="4"/>
      <c r="U387" s="4"/>
      <c r="V387" s="4"/>
      <c r="W387" s="4"/>
      <c r="X387" s="4"/>
      <c r="Y387" s="4"/>
      <c r="Z387" s="4"/>
      <c r="AA387" s="4"/>
      <c r="AB387" s="9"/>
      <c r="AC387" s="9"/>
      <c r="AD387" s="9"/>
      <c r="AE387" s="9"/>
      <c r="AF387" s="9"/>
      <c r="AG387" s="9"/>
      <c r="AH387" s="9"/>
      <c r="AI387" s="9"/>
      <c r="AJ387" s="9"/>
      <c r="AK387" s="9"/>
      <c r="AL387" s="9"/>
      <c r="AM387" s="9"/>
      <c r="AN387" s="10"/>
      <c r="AO387" s="10"/>
      <c r="AP387" s="10"/>
      <c r="AQ387" s="9"/>
      <c r="AR387" s="1"/>
      <c r="AS387" s="7"/>
      <c r="AT387" s="4"/>
      <c r="AU387" s="3"/>
      <c r="AV387" s="3"/>
      <c r="AW387" s="2"/>
      <c r="AX387" s="4"/>
      <c r="AY387" s="7"/>
      <c r="AZ387" s="4"/>
      <c r="BA387" s="2"/>
      <c r="BB387" s="2"/>
      <c r="BC387" s="4"/>
      <c r="BD387" s="4"/>
      <c r="BE387" s="4"/>
      <c r="BF387" s="4"/>
      <c r="BG387" s="4"/>
      <c r="BH387" s="4"/>
      <c r="BI387" s="4"/>
      <c r="BJ387" s="4"/>
      <c r="BK387" s="4"/>
      <c r="BL387" s="4"/>
      <c r="BM387" s="2"/>
      <c r="BN387" s="4"/>
      <c r="BO387" s="4"/>
    </row>
    <row r="388" spans="1:67" ht="12.75">
      <c r="A388" s="4"/>
      <c r="B388" s="4"/>
      <c r="C388" s="4"/>
      <c r="D388" s="4"/>
      <c r="E388" s="4"/>
      <c r="F388" s="4"/>
      <c r="G388" s="4"/>
      <c r="H388" s="4"/>
      <c r="I388" s="4"/>
      <c r="J388" s="7"/>
      <c r="K388" s="4"/>
      <c r="L388" s="4"/>
      <c r="M388" s="4"/>
      <c r="N388" s="4"/>
      <c r="O388" s="4"/>
      <c r="P388" s="4"/>
      <c r="Q388" s="4"/>
      <c r="R388" s="4"/>
      <c r="S388" s="8"/>
      <c r="T388" s="4"/>
      <c r="U388" s="4"/>
      <c r="V388" s="4"/>
      <c r="W388" s="4"/>
      <c r="X388" s="4"/>
      <c r="Y388" s="4"/>
      <c r="Z388" s="4"/>
      <c r="AA388" s="4"/>
      <c r="AB388" s="9"/>
      <c r="AC388" s="9"/>
      <c r="AD388" s="9"/>
      <c r="AE388" s="9"/>
      <c r="AF388" s="9"/>
      <c r="AG388" s="9"/>
      <c r="AH388" s="9"/>
      <c r="AI388" s="9"/>
      <c r="AJ388" s="9"/>
      <c r="AK388" s="9"/>
      <c r="AL388" s="9"/>
      <c r="AM388" s="9"/>
      <c r="AN388" s="10"/>
      <c r="AO388" s="10"/>
      <c r="AP388" s="10"/>
      <c r="AQ388" s="9"/>
      <c r="AR388" s="1"/>
      <c r="AS388" s="7"/>
      <c r="AT388" s="4"/>
      <c r="AU388" s="3"/>
      <c r="AV388" s="3"/>
      <c r="AW388" s="2"/>
      <c r="AX388" s="4"/>
      <c r="AY388" s="7"/>
      <c r="AZ388" s="4"/>
      <c r="BA388" s="2"/>
      <c r="BB388" s="2"/>
      <c r="BC388" s="4"/>
      <c r="BD388" s="4"/>
      <c r="BE388" s="4"/>
      <c r="BF388" s="4"/>
      <c r="BG388" s="4"/>
      <c r="BH388" s="4"/>
      <c r="BI388" s="4"/>
      <c r="BJ388" s="4"/>
      <c r="BK388" s="4"/>
      <c r="BL388" s="4"/>
      <c r="BM388" s="2"/>
      <c r="BN388" s="4"/>
      <c r="BO388" s="4"/>
    </row>
    <row r="389" spans="1:67" ht="12.75">
      <c r="A389" s="4"/>
      <c r="B389" s="4"/>
      <c r="C389" s="4"/>
      <c r="D389" s="4"/>
      <c r="E389" s="4"/>
      <c r="F389" s="4"/>
      <c r="G389" s="4"/>
      <c r="H389" s="4"/>
      <c r="I389" s="4"/>
      <c r="J389" s="7"/>
      <c r="K389" s="4"/>
      <c r="L389" s="4"/>
      <c r="M389" s="4"/>
      <c r="N389" s="4"/>
      <c r="O389" s="4"/>
      <c r="P389" s="4"/>
      <c r="Q389" s="4"/>
      <c r="R389" s="4"/>
      <c r="S389" s="8"/>
      <c r="T389" s="4"/>
      <c r="U389" s="4"/>
      <c r="V389" s="4"/>
      <c r="W389" s="4"/>
      <c r="X389" s="4"/>
      <c r="Y389" s="4"/>
      <c r="Z389" s="4"/>
      <c r="AA389" s="4"/>
      <c r="AB389" s="9"/>
      <c r="AC389" s="9"/>
      <c r="AD389" s="9"/>
      <c r="AE389" s="9"/>
      <c r="AF389" s="9"/>
      <c r="AG389" s="9"/>
      <c r="AH389" s="9"/>
      <c r="AI389" s="9"/>
      <c r="AJ389" s="9"/>
      <c r="AK389" s="9"/>
      <c r="AL389" s="9"/>
      <c r="AM389" s="9"/>
      <c r="AN389" s="10"/>
      <c r="AO389" s="10"/>
      <c r="AP389" s="10"/>
      <c r="AQ389" s="9"/>
      <c r="AR389" s="1"/>
      <c r="AS389" s="7"/>
      <c r="AT389" s="4"/>
      <c r="AU389" s="3"/>
      <c r="AV389" s="3"/>
      <c r="AW389" s="2"/>
      <c r="AX389" s="4"/>
      <c r="AY389" s="7"/>
      <c r="AZ389" s="4"/>
      <c r="BA389" s="2"/>
      <c r="BB389" s="2"/>
      <c r="BC389" s="4"/>
      <c r="BD389" s="4"/>
      <c r="BE389" s="4"/>
      <c r="BF389" s="4"/>
      <c r="BG389" s="4"/>
      <c r="BH389" s="4"/>
      <c r="BI389" s="4"/>
      <c r="BJ389" s="4"/>
      <c r="BK389" s="4"/>
      <c r="BL389" s="4"/>
      <c r="BM389" s="2"/>
      <c r="BN389" s="4"/>
      <c r="BO389" s="4"/>
    </row>
    <row r="390" spans="1:67" ht="12.75">
      <c r="A390" s="4"/>
      <c r="B390" s="4"/>
      <c r="C390" s="4"/>
      <c r="D390" s="4"/>
      <c r="E390" s="4"/>
      <c r="F390" s="4"/>
      <c r="G390" s="4"/>
      <c r="H390" s="4"/>
      <c r="I390" s="4"/>
      <c r="J390" s="7"/>
      <c r="K390" s="4"/>
      <c r="L390" s="4"/>
      <c r="M390" s="4"/>
      <c r="N390" s="4"/>
      <c r="O390" s="4"/>
      <c r="P390" s="4"/>
      <c r="Q390" s="4"/>
      <c r="R390" s="4"/>
      <c r="S390" s="8"/>
      <c r="T390" s="4"/>
      <c r="U390" s="4"/>
      <c r="V390" s="4"/>
      <c r="W390" s="4"/>
      <c r="X390" s="4"/>
      <c r="Y390" s="4"/>
      <c r="Z390" s="4"/>
      <c r="AA390" s="4"/>
      <c r="AB390" s="9"/>
      <c r="AC390" s="9"/>
      <c r="AD390" s="9"/>
      <c r="AE390" s="9"/>
      <c r="AF390" s="9"/>
      <c r="AG390" s="9"/>
      <c r="AH390" s="9"/>
      <c r="AI390" s="9"/>
      <c r="AJ390" s="9"/>
      <c r="AK390" s="9"/>
      <c r="AL390" s="9"/>
      <c r="AM390" s="9"/>
      <c r="AN390" s="10"/>
      <c r="AO390" s="10"/>
      <c r="AP390" s="10"/>
      <c r="AQ390" s="9"/>
      <c r="AR390" s="1"/>
      <c r="AS390" s="7"/>
      <c r="AT390" s="4"/>
      <c r="AU390" s="3"/>
      <c r="AV390" s="3"/>
      <c r="AW390" s="2"/>
      <c r="AX390" s="4"/>
      <c r="AY390" s="7"/>
      <c r="AZ390" s="4"/>
      <c r="BA390" s="2"/>
      <c r="BB390" s="2"/>
      <c r="BC390" s="4"/>
      <c r="BD390" s="4"/>
      <c r="BE390" s="4"/>
      <c r="BF390" s="4"/>
      <c r="BG390" s="4"/>
      <c r="BH390" s="4"/>
      <c r="BI390" s="4"/>
      <c r="BJ390" s="4"/>
      <c r="BK390" s="4"/>
      <c r="BL390" s="4"/>
      <c r="BM390" s="2"/>
      <c r="BN390" s="4"/>
      <c r="BO390" s="4"/>
    </row>
    <row r="391" spans="1:67" ht="12.75">
      <c r="A391" s="4"/>
      <c r="B391" s="4"/>
      <c r="C391" s="4"/>
      <c r="D391" s="4"/>
      <c r="E391" s="4"/>
      <c r="F391" s="4"/>
      <c r="G391" s="4"/>
      <c r="H391" s="4"/>
      <c r="I391" s="4"/>
      <c r="J391" s="7"/>
      <c r="K391" s="4"/>
      <c r="L391" s="4"/>
      <c r="M391" s="4"/>
      <c r="N391" s="4"/>
      <c r="O391" s="4"/>
      <c r="P391" s="4"/>
      <c r="Q391" s="4"/>
      <c r="R391" s="4"/>
      <c r="S391" s="8"/>
      <c r="T391" s="4"/>
      <c r="U391" s="4"/>
      <c r="V391" s="4"/>
      <c r="W391" s="4"/>
      <c r="X391" s="4"/>
      <c r="Y391" s="4"/>
      <c r="Z391" s="4"/>
      <c r="AA391" s="4"/>
      <c r="AB391" s="9"/>
      <c r="AC391" s="9"/>
      <c r="AD391" s="9"/>
      <c r="AE391" s="9"/>
      <c r="AF391" s="9"/>
      <c r="AG391" s="9"/>
      <c r="AH391" s="9"/>
      <c r="AI391" s="9"/>
      <c r="AJ391" s="9"/>
      <c r="AK391" s="9"/>
      <c r="AL391" s="9"/>
      <c r="AM391" s="9"/>
      <c r="AN391" s="10"/>
      <c r="AO391" s="10"/>
      <c r="AP391" s="10"/>
      <c r="AQ391" s="9"/>
      <c r="AR391" s="1"/>
      <c r="AS391" s="7"/>
      <c r="AT391" s="4"/>
      <c r="AU391" s="3"/>
      <c r="AV391" s="3"/>
      <c r="AW391" s="2"/>
      <c r="AX391" s="4"/>
      <c r="AY391" s="7"/>
      <c r="AZ391" s="4"/>
      <c r="BA391" s="2"/>
      <c r="BB391" s="2"/>
      <c r="BC391" s="4"/>
      <c r="BD391" s="4"/>
      <c r="BE391" s="4"/>
      <c r="BF391" s="4"/>
      <c r="BG391" s="4"/>
      <c r="BH391" s="4"/>
      <c r="BI391" s="4"/>
      <c r="BJ391" s="4"/>
      <c r="BK391" s="4"/>
      <c r="BL391" s="4"/>
      <c r="BM391" s="2"/>
      <c r="BN391" s="4"/>
      <c r="BO391" s="4"/>
    </row>
    <row r="392" spans="1:67" ht="12.75">
      <c r="A392" s="4"/>
      <c r="B392" s="4"/>
      <c r="C392" s="4"/>
      <c r="D392" s="4"/>
      <c r="E392" s="4"/>
      <c r="F392" s="4"/>
      <c r="G392" s="4"/>
      <c r="H392" s="4"/>
      <c r="I392" s="4"/>
      <c r="J392" s="7"/>
      <c r="K392" s="4"/>
      <c r="L392" s="4"/>
      <c r="M392" s="4"/>
      <c r="N392" s="4"/>
      <c r="O392" s="4"/>
      <c r="P392" s="4"/>
      <c r="Q392" s="4"/>
      <c r="R392" s="4"/>
      <c r="S392" s="8"/>
      <c r="T392" s="4"/>
      <c r="U392" s="4"/>
      <c r="V392" s="4"/>
      <c r="W392" s="4"/>
      <c r="X392" s="4"/>
      <c r="Y392" s="4"/>
      <c r="Z392" s="4"/>
      <c r="AA392" s="4"/>
      <c r="AB392" s="9"/>
      <c r="AC392" s="9"/>
      <c r="AD392" s="9"/>
      <c r="AE392" s="9"/>
      <c r="AF392" s="9"/>
      <c r="AG392" s="9"/>
      <c r="AH392" s="9"/>
      <c r="AI392" s="9"/>
      <c r="AJ392" s="9"/>
      <c r="AK392" s="9"/>
      <c r="AL392" s="9"/>
      <c r="AM392" s="9"/>
      <c r="AN392" s="10"/>
      <c r="AO392" s="10"/>
      <c r="AP392" s="10"/>
      <c r="AQ392" s="9"/>
      <c r="AR392" s="1"/>
      <c r="AS392" s="7"/>
      <c r="AT392" s="4"/>
      <c r="AU392" s="3"/>
      <c r="AV392" s="3"/>
      <c r="AW392" s="2"/>
      <c r="AX392" s="4"/>
      <c r="AY392" s="7"/>
      <c r="AZ392" s="4"/>
      <c r="BA392" s="2"/>
      <c r="BB392" s="2"/>
      <c r="BC392" s="4"/>
      <c r="BD392" s="4"/>
      <c r="BE392" s="4"/>
      <c r="BF392" s="4"/>
      <c r="BG392" s="4"/>
      <c r="BH392" s="4"/>
      <c r="BI392" s="4"/>
      <c r="BJ392" s="4"/>
      <c r="BK392" s="4"/>
      <c r="BL392" s="4"/>
      <c r="BM392" s="2"/>
      <c r="BN392" s="4"/>
      <c r="BO392" s="4"/>
    </row>
    <row r="393" spans="1:67" ht="12.75">
      <c r="A393" s="4"/>
      <c r="B393" s="4"/>
      <c r="C393" s="4"/>
      <c r="D393" s="4"/>
      <c r="E393" s="4"/>
      <c r="F393" s="4"/>
      <c r="G393" s="4"/>
      <c r="H393" s="4"/>
      <c r="I393" s="4"/>
      <c r="J393" s="7"/>
      <c r="K393" s="4"/>
      <c r="L393" s="4"/>
      <c r="M393" s="4"/>
      <c r="N393" s="4"/>
      <c r="O393" s="4"/>
      <c r="P393" s="4"/>
      <c r="Q393" s="4"/>
      <c r="R393" s="4"/>
      <c r="S393" s="8"/>
      <c r="T393" s="4"/>
      <c r="U393" s="4"/>
      <c r="V393" s="4"/>
      <c r="W393" s="4"/>
      <c r="X393" s="4"/>
      <c r="Y393" s="4"/>
      <c r="Z393" s="4"/>
      <c r="AA393" s="4"/>
      <c r="AB393" s="9"/>
      <c r="AC393" s="9"/>
      <c r="AD393" s="9"/>
      <c r="AE393" s="9"/>
      <c r="AF393" s="9"/>
      <c r="AG393" s="9"/>
      <c r="AH393" s="9"/>
      <c r="AI393" s="9"/>
      <c r="AJ393" s="9"/>
      <c r="AK393" s="9"/>
      <c r="AL393" s="9"/>
      <c r="AM393" s="9"/>
      <c r="AN393" s="10"/>
      <c r="AO393" s="10"/>
      <c r="AP393" s="10"/>
      <c r="AQ393" s="9"/>
      <c r="AR393" s="1"/>
      <c r="AS393" s="7"/>
      <c r="AT393" s="4"/>
      <c r="AU393" s="3"/>
      <c r="AV393" s="3"/>
      <c r="AW393" s="2"/>
      <c r="AX393" s="4"/>
      <c r="AY393" s="7"/>
      <c r="AZ393" s="4"/>
      <c r="BA393" s="2"/>
      <c r="BB393" s="2"/>
      <c r="BC393" s="4"/>
      <c r="BD393" s="4"/>
      <c r="BE393" s="4"/>
      <c r="BF393" s="4"/>
      <c r="BG393" s="4"/>
      <c r="BH393" s="4"/>
      <c r="BI393" s="4"/>
      <c r="BJ393" s="4"/>
      <c r="BK393" s="4"/>
      <c r="BL393" s="4"/>
      <c r="BM393" s="2"/>
      <c r="BN393" s="4"/>
      <c r="BO393" s="4"/>
    </row>
    <row r="394" spans="1:67" ht="12.75">
      <c r="A394" s="4"/>
      <c r="B394" s="4"/>
      <c r="C394" s="4"/>
      <c r="D394" s="4"/>
      <c r="E394" s="4"/>
      <c r="F394" s="4"/>
      <c r="G394" s="4"/>
      <c r="H394" s="4"/>
      <c r="I394" s="4"/>
      <c r="J394" s="7"/>
      <c r="K394" s="4"/>
      <c r="L394" s="4"/>
      <c r="M394" s="4"/>
      <c r="N394" s="4"/>
      <c r="O394" s="4"/>
      <c r="P394" s="4"/>
      <c r="Q394" s="4"/>
      <c r="R394" s="4"/>
      <c r="S394" s="8"/>
      <c r="T394" s="4"/>
      <c r="U394" s="4"/>
      <c r="V394" s="4"/>
      <c r="W394" s="4"/>
      <c r="X394" s="4"/>
      <c r="Y394" s="4"/>
      <c r="Z394" s="4"/>
      <c r="AA394" s="4"/>
      <c r="AB394" s="9"/>
      <c r="AC394" s="9"/>
      <c r="AD394" s="9"/>
      <c r="AE394" s="9"/>
      <c r="AF394" s="9"/>
      <c r="AG394" s="9"/>
      <c r="AH394" s="9"/>
      <c r="AI394" s="9"/>
      <c r="AJ394" s="9"/>
      <c r="AK394" s="9"/>
      <c r="AL394" s="9"/>
      <c r="AM394" s="9"/>
      <c r="AN394" s="10"/>
      <c r="AO394" s="10"/>
      <c r="AP394" s="10"/>
      <c r="AQ394" s="9"/>
      <c r="AR394" s="1"/>
      <c r="AS394" s="7"/>
      <c r="AT394" s="4"/>
      <c r="AU394" s="3"/>
      <c r="AV394" s="3"/>
      <c r="AW394" s="2"/>
      <c r="AX394" s="4"/>
      <c r="AY394" s="7"/>
      <c r="AZ394" s="4"/>
      <c r="BA394" s="2"/>
      <c r="BB394" s="2"/>
      <c r="BC394" s="4"/>
      <c r="BD394" s="4"/>
      <c r="BE394" s="4"/>
      <c r="BF394" s="4"/>
      <c r="BG394" s="4"/>
      <c r="BH394" s="4"/>
      <c r="BI394" s="4"/>
      <c r="BJ394" s="4"/>
      <c r="BK394" s="4"/>
      <c r="BL394" s="4"/>
      <c r="BM394" s="2"/>
      <c r="BN394" s="4"/>
      <c r="BO394" s="4"/>
    </row>
    <row r="395" spans="1:67" ht="12.75">
      <c r="A395" s="4"/>
      <c r="B395" s="4"/>
      <c r="C395" s="4"/>
      <c r="D395" s="4"/>
      <c r="E395" s="4"/>
      <c r="F395" s="4"/>
      <c r="G395" s="4"/>
      <c r="H395" s="4"/>
      <c r="I395" s="4"/>
      <c r="J395" s="7"/>
      <c r="K395" s="4"/>
      <c r="L395" s="4"/>
      <c r="M395" s="4"/>
      <c r="N395" s="4"/>
      <c r="O395" s="4"/>
      <c r="P395" s="4"/>
      <c r="Q395" s="4"/>
      <c r="R395" s="4"/>
      <c r="S395" s="8"/>
      <c r="T395" s="4"/>
      <c r="U395" s="4"/>
      <c r="V395" s="4"/>
      <c r="W395" s="4"/>
      <c r="X395" s="4"/>
      <c r="Y395" s="4"/>
      <c r="Z395" s="4"/>
      <c r="AA395" s="4"/>
      <c r="AB395" s="9"/>
      <c r="AC395" s="9"/>
      <c r="AD395" s="9"/>
      <c r="AE395" s="9"/>
      <c r="AF395" s="9"/>
      <c r="AG395" s="9"/>
      <c r="AH395" s="9"/>
      <c r="AI395" s="9"/>
      <c r="AJ395" s="9"/>
      <c r="AK395" s="9"/>
      <c r="AL395" s="9"/>
      <c r="AM395" s="9"/>
      <c r="AN395" s="10"/>
      <c r="AO395" s="10"/>
      <c r="AP395" s="10"/>
      <c r="AQ395" s="9"/>
      <c r="AR395" s="1"/>
      <c r="AS395" s="7"/>
      <c r="AT395" s="4"/>
      <c r="AU395" s="3"/>
      <c r="AV395" s="3"/>
      <c r="AW395" s="2"/>
      <c r="AX395" s="4"/>
      <c r="AY395" s="7"/>
      <c r="AZ395" s="4"/>
      <c r="BA395" s="2"/>
      <c r="BB395" s="2"/>
      <c r="BC395" s="4"/>
      <c r="BD395" s="4"/>
      <c r="BE395" s="4"/>
      <c r="BF395" s="4"/>
      <c r="BG395" s="4"/>
      <c r="BH395" s="4"/>
      <c r="BI395" s="4"/>
      <c r="BJ395" s="4"/>
      <c r="BK395" s="4"/>
      <c r="BL395" s="4"/>
      <c r="BM395" s="2"/>
      <c r="BN395" s="4"/>
      <c r="BO395" s="4"/>
    </row>
    <row r="396" spans="1:67" ht="12.75">
      <c r="A396" s="4"/>
      <c r="B396" s="4"/>
      <c r="C396" s="4"/>
      <c r="D396" s="4"/>
      <c r="E396" s="4"/>
      <c r="F396" s="4"/>
      <c r="G396" s="4"/>
      <c r="H396" s="4"/>
      <c r="I396" s="4"/>
      <c r="J396" s="7"/>
      <c r="K396" s="4"/>
      <c r="L396" s="4"/>
      <c r="M396" s="4"/>
      <c r="N396" s="4"/>
      <c r="O396" s="4"/>
      <c r="P396" s="4"/>
      <c r="Q396" s="4"/>
      <c r="R396" s="4"/>
      <c r="S396" s="8"/>
      <c r="T396" s="4"/>
      <c r="U396" s="4"/>
      <c r="V396" s="4"/>
      <c r="W396" s="4"/>
      <c r="X396" s="4"/>
      <c r="Y396" s="4"/>
      <c r="Z396" s="4"/>
      <c r="AA396" s="4"/>
      <c r="AB396" s="9"/>
      <c r="AC396" s="9"/>
      <c r="AD396" s="9"/>
      <c r="AE396" s="9"/>
      <c r="AF396" s="9"/>
      <c r="AG396" s="9"/>
      <c r="AH396" s="9"/>
      <c r="AI396" s="9"/>
      <c r="AJ396" s="9"/>
      <c r="AK396" s="9"/>
      <c r="AL396" s="9"/>
      <c r="AM396" s="9"/>
      <c r="AN396" s="10"/>
      <c r="AO396" s="10"/>
      <c r="AP396" s="10"/>
      <c r="AQ396" s="9"/>
      <c r="AR396" s="1"/>
      <c r="AS396" s="7"/>
      <c r="AT396" s="4"/>
      <c r="AU396" s="3"/>
      <c r="AV396" s="3"/>
      <c r="AW396" s="2"/>
      <c r="AX396" s="4"/>
      <c r="AY396" s="7"/>
      <c r="AZ396" s="4"/>
      <c r="BA396" s="2"/>
      <c r="BB396" s="2"/>
      <c r="BC396" s="4"/>
      <c r="BD396" s="4"/>
      <c r="BE396" s="4"/>
      <c r="BF396" s="4"/>
      <c r="BG396" s="4"/>
      <c r="BH396" s="4"/>
      <c r="BI396" s="4"/>
      <c r="BJ396" s="4"/>
      <c r="BK396" s="4"/>
      <c r="BL396" s="4"/>
      <c r="BM396" s="2"/>
      <c r="BN396" s="4"/>
      <c r="BO396" s="4"/>
    </row>
    <row r="397" spans="1:67" ht="12.75">
      <c r="A397" s="4"/>
      <c r="B397" s="4"/>
      <c r="C397" s="4"/>
      <c r="D397" s="4"/>
      <c r="E397" s="4"/>
      <c r="F397" s="4"/>
      <c r="G397" s="4"/>
      <c r="H397" s="4"/>
      <c r="I397" s="4"/>
      <c r="J397" s="7"/>
      <c r="K397" s="4"/>
      <c r="L397" s="4"/>
      <c r="M397" s="4"/>
      <c r="N397" s="4"/>
      <c r="O397" s="4"/>
      <c r="P397" s="4"/>
      <c r="Q397" s="4"/>
      <c r="R397" s="4"/>
      <c r="S397" s="8"/>
      <c r="T397" s="4"/>
      <c r="U397" s="4"/>
      <c r="V397" s="4"/>
      <c r="W397" s="4"/>
      <c r="X397" s="4"/>
      <c r="Y397" s="4"/>
      <c r="Z397" s="4"/>
      <c r="AA397" s="4"/>
      <c r="AB397" s="9"/>
      <c r="AC397" s="9"/>
      <c r="AD397" s="9"/>
      <c r="AE397" s="9"/>
      <c r="AF397" s="9"/>
      <c r="AG397" s="9"/>
      <c r="AH397" s="9"/>
      <c r="AI397" s="9"/>
      <c r="AJ397" s="9"/>
      <c r="AK397" s="9"/>
      <c r="AL397" s="9"/>
      <c r="AM397" s="9"/>
      <c r="AN397" s="10"/>
      <c r="AO397" s="10"/>
      <c r="AP397" s="10"/>
      <c r="AQ397" s="9"/>
      <c r="AR397" s="1"/>
      <c r="AS397" s="7"/>
      <c r="AT397" s="4"/>
      <c r="AU397" s="3"/>
      <c r="AV397" s="3"/>
      <c r="AW397" s="2"/>
      <c r="AX397" s="4"/>
      <c r="AY397" s="7"/>
      <c r="AZ397" s="4"/>
      <c r="BA397" s="2"/>
      <c r="BB397" s="2"/>
      <c r="BC397" s="4"/>
      <c r="BD397" s="4"/>
      <c r="BE397" s="4"/>
      <c r="BF397" s="4"/>
      <c r="BG397" s="4"/>
      <c r="BH397" s="4"/>
      <c r="BI397" s="4"/>
      <c r="BJ397" s="4"/>
      <c r="BK397" s="4"/>
      <c r="BL397" s="4"/>
      <c r="BM397" s="2"/>
      <c r="BN397" s="4"/>
      <c r="BO397" s="4"/>
    </row>
    <row r="398" spans="1:67" ht="12.75">
      <c r="A398" s="4"/>
      <c r="B398" s="4"/>
      <c r="C398" s="4"/>
      <c r="D398" s="4"/>
      <c r="E398" s="4"/>
      <c r="F398" s="4"/>
      <c r="G398" s="4"/>
      <c r="H398" s="4"/>
      <c r="I398" s="4"/>
      <c r="J398" s="7"/>
      <c r="K398" s="4"/>
      <c r="L398" s="4"/>
      <c r="M398" s="4"/>
      <c r="N398" s="4"/>
      <c r="O398" s="4"/>
      <c r="P398" s="4"/>
      <c r="Q398" s="4"/>
      <c r="R398" s="4"/>
      <c r="S398" s="8"/>
      <c r="T398" s="4"/>
      <c r="U398" s="4"/>
      <c r="V398" s="4"/>
      <c r="W398" s="4"/>
      <c r="X398" s="4"/>
      <c r="Y398" s="4"/>
      <c r="Z398" s="4"/>
      <c r="AA398" s="4"/>
      <c r="AB398" s="9"/>
      <c r="AC398" s="9"/>
      <c r="AD398" s="9"/>
      <c r="AE398" s="9"/>
      <c r="AF398" s="9"/>
      <c r="AG398" s="9"/>
      <c r="AH398" s="9"/>
      <c r="AI398" s="9"/>
      <c r="AJ398" s="9"/>
      <c r="AK398" s="9"/>
      <c r="AL398" s="9"/>
      <c r="AM398" s="9"/>
      <c r="AN398" s="10"/>
      <c r="AO398" s="10"/>
      <c r="AP398" s="10"/>
      <c r="AQ398" s="9"/>
      <c r="AR398" s="1"/>
      <c r="AS398" s="7"/>
      <c r="AT398" s="4"/>
      <c r="AU398" s="3"/>
      <c r="AV398" s="3"/>
      <c r="AW398" s="2"/>
      <c r="AX398" s="4"/>
      <c r="AY398" s="7"/>
      <c r="AZ398" s="4"/>
      <c r="BA398" s="2"/>
      <c r="BB398" s="2"/>
      <c r="BC398" s="4"/>
      <c r="BD398" s="4"/>
      <c r="BE398" s="4"/>
      <c r="BF398" s="4"/>
      <c r="BG398" s="4"/>
      <c r="BH398" s="4"/>
      <c r="BI398" s="4"/>
      <c r="BJ398" s="4"/>
      <c r="BK398" s="4"/>
      <c r="BL398" s="4"/>
      <c r="BM398" s="2"/>
      <c r="BN398" s="4"/>
      <c r="BO398" s="4"/>
    </row>
    <row r="399" spans="1:67" ht="12.75">
      <c r="A399" s="4"/>
      <c r="B399" s="4"/>
      <c r="C399" s="4"/>
      <c r="D399" s="4"/>
      <c r="E399" s="4"/>
      <c r="F399" s="4"/>
      <c r="G399" s="4"/>
      <c r="H399" s="4"/>
      <c r="I399" s="4"/>
      <c r="J399" s="7"/>
      <c r="K399" s="4"/>
      <c r="L399" s="4"/>
      <c r="M399" s="4"/>
      <c r="N399" s="4"/>
      <c r="O399" s="4"/>
      <c r="P399" s="4"/>
      <c r="Q399" s="4"/>
      <c r="R399" s="4"/>
      <c r="S399" s="8"/>
      <c r="T399" s="4"/>
      <c r="U399" s="4"/>
      <c r="V399" s="4"/>
      <c r="W399" s="4"/>
      <c r="X399" s="4"/>
      <c r="Y399" s="4"/>
      <c r="Z399" s="4"/>
      <c r="AA399" s="4"/>
      <c r="AB399" s="9"/>
      <c r="AC399" s="9"/>
      <c r="AD399" s="9"/>
      <c r="AE399" s="9"/>
      <c r="AF399" s="9"/>
      <c r="AG399" s="9"/>
      <c r="AH399" s="9"/>
      <c r="AI399" s="9"/>
      <c r="AJ399" s="9"/>
      <c r="AK399" s="9"/>
      <c r="AL399" s="9"/>
      <c r="AM399" s="9"/>
      <c r="AN399" s="10"/>
      <c r="AO399" s="10"/>
      <c r="AP399" s="10"/>
      <c r="AQ399" s="9"/>
      <c r="AR399" s="1"/>
      <c r="AS399" s="7"/>
      <c r="AT399" s="4"/>
      <c r="AU399" s="3"/>
      <c r="AV399" s="3"/>
      <c r="AW399" s="2"/>
      <c r="AX399" s="4"/>
      <c r="AY399" s="7"/>
      <c r="AZ399" s="4"/>
      <c r="BA399" s="2"/>
      <c r="BB399" s="2"/>
      <c r="BC399" s="4"/>
      <c r="BD399" s="4"/>
      <c r="BE399" s="4"/>
      <c r="BF399" s="4"/>
      <c r="BG399" s="4"/>
      <c r="BH399" s="4"/>
      <c r="BI399" s="4"/>
      <c r="BJ399" s="4"/>
      <c r="BK399" s="4"/>
      <c r="BL399" s="4"/>
      <c r="BM399" s="2"/>
      <c r="BN399" s="4"/>
      <c r="BO399" s="4"/>
    </row>
    <row r="400" spans="1:67" ht="12.75">
      <c r="A400" s="4"/>
      <c r="B400" s="4"/>
      <c r="C400" s="4"/>
      <c r="D400" s="4"/>
      <c r="E400" s="4"/>
      <c r="F400" s="4"/>
      <c r="G400" s="4"/>
      <c r="H400" s="4"/>
      <c r="I400" s="4"/>
      <c r="J400" s="7"/>
      <c r="K400" s="4"/>
      <c r="L400" s="4"/>
      <c r="M400" s="4"/>
      <c r="N400" s="4"/>
      <c r="O400" s="4"/>
      <c r="P400" s="4"/>
      <c r="Q400" s="4"/>
      <c r="R400" s="4"/>
      <c r="S400" s="8"/>
      <c r="T400" s="4"/>
      <c r="U400" s="4"/>
      <c r="V400" s="4"/>
      <c r="W400" s="4"/>
      <c r="X400" s="4"/>
      <c r="Y400" s="4"/>
      <c r="Z400" s="4"/>
      <c r="AA400" s="4"/>
      <c r="AB400" s="9"/>
      <c r="AC400" s="9"/>
      <c r="AD400" s="9"/>
      <c r="AE400" s="9"/>
      <c r="AF400" s="9"/>
      <c r="AG400" s="9"/>
      <c r="AH400" s="9"/>
      <c r="AI400" s="9"/>
      <c r="AJ400" s="9"/>
      <c r="AK400" s="9"/>
      <c r="AL400" s="9"/>
      <c r="AM400" s="9"/>
      <c r="AN400" s="10"/>
      <c r="AO400" s="10"/>
      <c r="AP400" s="10"/>
      <c r="AQ400" s="9"/>
      <c r="AR400" s="1"/>
      <c r="AS400" s="7"/>
      <c r="AT400" s="4"/>
      <c r="AU400" s="3"/>
      <c r="AV400" s="3"/>
      <c r="AW400" s="2"/>
      <c r="AX400" s="4"/>
      <c r="AY400" s="7"/>
      <c r="AZ400" s="4"/>
      <c r="BA400" s="2"/>
      <c r="BB400" s="2"/>
      <c r="BC400" s="4"/>
      <c r="BD400" s="4"/>
      <c r="BE400" s="4"/>
      <c r="BF400" s="4"/>
      <c r="BG400" s="4"/>
      <c r="BH400" s="4"/>
      <c r="BI400" s="4"/>
      <c r="BJ400" s="4"/>
      <c r="BK400" s="4"/>
      <c r="BL400" s="4"/>
      <c r="BM400" s="2"/>
      <c r="BN400" s="4"/>
      <c r="BO400" s="4"/>
    </row>
    <row r="401" spans="1:67" ht="12.75">
      <c r="A401" s="4"/>
      <c r="B401" s="4"/>
      <c r="C401" s="4"/>
      <c r="D401" s="4"/>
      <c r="E401" s="4"/>
      <c r="F401" s="4"/>
      <c r="G401" s="4"/>
      <c r="H401" s="4"/>
      <c r="I401" s="4"/>
      <c r="J401" s="7"/>
      <c r="K401" s="4"/>
      <c r="L401" s="4"/>
      <c r="M401" s="4"/>
      <c r="N401" s="4"/>
      <c r="O401" s="4"/>
      <c r="P401" s="4"/>
      <c r="Q401" s="4"/>
      <c r="R401" s="4"/>
      <c r="S401" s="8"/>
      <c r="T401" s="4"/>
      <c r="U401" s="4"/>
      <c r="V401" s="4"/>
      <c r="W401" s="4"/>
      <c r="X401" s="4"/>
      <c r="Y401" s="4"/>
      <c r="Z401" s="4"/>
      <c r="AA401" s="4"/>
      <c r="AB401" s="9"/>
      <c r="AC401" s="9"/>
      <c r="AD401" s="9"/>
      <c r="AE401" s="9"/>
      <c r="AF401" s="9"/>
      <c r="AG401" s="9"/>
      <c r="AH401" s="9"/>
      <c r="AI401" s="9"/>
      <c r="AJ401" s="9"/>
      <c r="AK401" s="9"/>
      <c r="AL401" s="9"/>
      <c r="AM401" s="9"/>
      <c r="AN401" s="10"/>
      <c r="AO401" s="10"/>
      <c r="AP401" s="10"/>
      <c r="AQ401" s="9"/>
      <c r="AR401" s="1"/>
      <c r="AS401" s="7"/>
      <c r="AT401" s="4"/>
      <c r="AU401" s="3"/>
      <c r="AV401" s="3"/>
      <c r="AW401" s="2"/>
      <c r="AX401" s="4"/>
      <c r="AY401" s="7"/>
      <c r="AZ401" s="4"/>
      <c r="BA401" s="2"/>
      <c r="BB401" s="2"/>
      <c r="BC401" s="4"/>
      <c r="BD401" s="4"/>
      <c r="BE401" s="4"/>
      <c r="BF401" s="4"/>
      <c r="BG401" s="4"/>
      <c r="BH401" s="4"/>
      <c r="BI401" s="4"/>
      <c r="BJ401" s="4"/>
      <c r="BK401" s="4"/>
      <c r="BL401" s="4"/>
      <c r="BM401" s="2"/>
      <c r="BN401" s="4"/>
      <c r="BO401" s="4"/>
    </row>
    <row r="402" spans="1:67" ht="12.75">
      <c r="A402" s="4"/>
      <c r="B402" s="4"/>
      <c r="C402" s="4"/>
      <c r="D402" s="4"/>
      <c r="E402" s="4"/>
      <c r="F402" s="4"/>
      <c r="G402" s="4"/>
      <c r="H402" s="4"/>
      <c r="I402" s="4"/>
      <c r="J402" s="7"/>
      <c r="K402" s="4"/>
      <c r="L402" s="4"/>
      <c r="M402" s="4"/>
      <c r="N402" s="4"/>
      <c r="O402" s="4"/>
      <c r="P402" s="4"/>
      <c r="Q402" s="4"/>
      <c r="R402" s="4"/>
      <c r="S402" s="8"/>
      <c r="T402" s="4"/>
      <c r="U402" s="4"/>
      <c r="V402" s="4"/>
      <c r="W402" s="4"/>
      <c r="X402" s="4"/>
      <c r="Y402" s="4"/>
      <c r="Z402" s="4"/>
      <c r="AA402" s="4"/>
      <c r="AB402" s="9"/>
      <c r="AC402" s="9"/>
      <c r="AD402" s="9"/>
      <c r="AE402" s="9"/>
      <c r="AF402" s="9"/>
      <c r="AG402" s="9"/>
      <c r="AH402" s="9"/>
      <c r="AI402" s="9"/>
      <c r="AJ402" s="9"/>
      <c r="AK402" s="9"/>
      <c r="AL402" s="9"/>
      <c r="AM402" s="9"/>
      <c r="AN402" s="10"/>
      <c r="AO402" s="10"/>
      <c r="AP402" s="10"/>
      <c r="AQ402" s="9"/>
      <c r="AR402" s="1"/>
      <c r="AS402" s="7"/>
      <c r="AT402" s="4"/>
      <c r="AU402" s="3"/>
      <c r="AV402" s="3"/>
      <c r="AW402" s="2"/>
      <c r="AX402" s="4"/>
      <c r="AY402" s="7"/>
      <c r="AZ402" s="4"/>
      <c r="BA402" s="2"/>
      <c r="BB402" s="2"/>
      <c r="BC402" s="4"/>
      <c r="BD402" s="4"/>
      <c r="BE402" s="4"/>
      <c r="BF402" s="4"/>
      <c r="BG402" s="4"/>
      <c r="BH402" s="4"/>
      <c r="BI402" s="4"/>
      <c r="BJ402" s="4"/>
      <c r="BK402" s="4"/>
      <c r="BL402" s="4"/>
      <c r="BM402" s="2"/>
      <c r="BN402" s="4"/>
      <c r="BO402" s="4"/>
    </row>
    <row r="403" spans="1:67" ht="12.75">
      <c r="A403" s="4"/>
      <c r="B403" s="4"/>
      <c r="C403" s="4"/>
      <c r="D403" s="4"/>
      <c r="E403" s="4"/>
      <c r="F403" s="4"/>
      <c r="G403" s="4"/>
      <c r="H403" s="4"/>
      <c r="I403" s="4"/>
      <c r="J403" s="7"/>
      <c r="K403" s="4"/>
      <c r="L403" s="4"/>
      <c r="M403" s="4"/>
      <c r="N403" s="4"/>
      <c r="O403" s="4"/>
      <c r="P403" s="4"/>
      <c r="Q403" s="4"/>
      <c r="R403" s="4"/>
      <c r="S403" s="8"/>
      <c r="T403" s="4"/>
      <c r="U403" s="4"/>
      <c r="V403" s="4"/>
      <c r="W403" s="4"/>
      <c r="X403" s="4"/>
      <c r="Y403" s="4"/>
      <c r="Z403" s="4"/>
      <c r="AA403" s="4"/>
      <c r="AB403" s="9"/>
      <c r="AC403" s="9"/>
      <c r="AD403" s="9"/>
      <c r="AE403" s="9"/>
      <c r="AF403" s="9"/>
      <c r="AG403" s="9"/>
      <c r="AH403" s="9"/>
      <c r="AI403" s="9"/>
      <c r="AJ403" s="9"/>
      <c r="AK403" s="9"/>
      <c r="AL403" s="9"/>
      <c r="AM403" s="9"/>
      <c r="AN403" s="10"/>
      <c r="AO403" s="10"/>
      <c r="AP403" s="10"/>
      <c r="AQ403" s="9"/>
      <c r="AR403" s="1"/>
      <c r="AS403" s="7"/>
      <c r="AT403" s="4"/>
      <c r="AU403" s="3"/>
      <c r="AV403" s="3"/>
      <c r="AW403" s="2"/>
      <c r="AX403" s="4"/>
      <c r="AY403" s="7"/>
      <c r="AZ403" s="4"/>
      <c r="BA403" s="2"/>
      <c r="BB403" s="2"/>
      <c r="BC403" s="4"/>
      <c r="BD403" s="4"/>
      <c r="BE403" s="4"/>
      <c r="BF403" s="4"/>
      <c r="BG403" s="4"/>
      <c r="BH403" s="4"/>
      <c r="BI403" s="4"/>
      <c r="BJ403" s="4"/>
      <c r="BK403" s="4"/>
      <c r="BL403" s="4"/>
      <c r="BM403" s="2"/>
      <c r="BN403" s="4"/>
      <c r="BO403" s="4"/>
    </row>
    <row r="404" spans="1:67" ht="12.75">
      <c r="A404" s="4"/>
      <c r="B404" s="4"/>
      <c r="C404" s="4"/>
      <c r="D404" s="4"/>
      <c r="E404" s="4"/>
      <c r="F404" s="4"/>
      <c r="G404" s="4"/>
      <c r="H404" s="4"/>
      <c r="I404" s="4"/>
      <c r="J404" s="7"/>
      <c r="K404" s="4"/>
      <c r="L404" s="4"/>
      <c r="M404" s="4"/>
      <c r="N404" s="4"/>
      <c r="O404" s="4"/>
      <c r="P404" s="4"/>
      <c r="Q404" s="4"/>
      <c r="R404" s="4"/>
      <c r="S404" s="8"/>
      <c r="T404" s="4"/>
      <c r="U404" s="4"/>
      <c r="V404" s="4"/>
      <c r="W404" s="4"/>
      <c r="X404" s="4"/>
      <c r="Y404" s="4"/>
      <c r="Z404" s="4"/>
      <c r="AA404" s="4"/>
      <c r="AB404" s="9"/>
      <c r="AC404" s="9"/>
      <c r="AD404" s="9"/>
      <c r="AE404" s="9"/>
      <c r="AF404" s="9"/>
      <c r="AG404" s="9"/>
      <c r="AH404" s="9"/>
      <c r="AI404" s="9"/>
      <c r="AJ404" s="9"/>
      <c r="AK404" s="9"/>
      <c r="AL404" s="9"/>
      <c r="AM404" s="9"/>
      <c r="AN404" s="10"/>
      <c r="AO404" s="10"/>
      <c r="AP404" s="10"/>
      <c r="AQ404" s="9"/>
      <c r="AR404" s="1"/>
      <c r="AS404" s="7"/>
      <c r="AT404" s="4"/>
      <c r="AU404" s="3"/>
      <c r="AV404" s="3"/>
      <c r="AW404" s="2"/>
      <c r="AX404" s="4"/>
      <c r="AY404" s="7"/>
      <c r="AZ404" s="4"/>
      <c r="BA404" s="2"/>
      <c r="BB404" s="2"/>
      <c r="BC404" s="4"/>
      <c r="BD404" s="4"/>
      <c r="BE404" s="4"/>
      <c r="BF404" s="4"/>
      <c r="BG404" s="4"/>
      <c r="BH404" s="4"/>
      <c r="BI404" s="4"/>
      <c r="BJ404" s="4"/>
      <c r="BK404" s="4"/>
      <c r="BL404" s="4"/>
      <c r="BM404" s="2"/>
      <c r="BN404" s="4"/>
      <c r="BO404" s="4"/>
    </row>
    <row r="405" spans="1:67" ht="12.75">
      <c r="A405" s="4"/>
      <c r="B405" s="4"/>
      <c r="C405" s="4"/>
      <c r="D405" s="4"/>
      <c r="E405" s="4"/>
      <c r="F405" s="4"/>
      <c r="G405" s="4"/>
      <c r="H405" s="4"/>
      <c r="I405" s="4"/>
      <c r="J405" s="7"/>
      <c r="K405" s="4"/>
      <c r="L405" s="4"/>
      <c r="M405" s="4"/>
      <c r="N405" s="4"/>
      <c r="O405" s="4"/>
      <c r="P405" s="4"/>
      <c r="Q405" s="4"/>
      <c r="R405" s="4"/>
      <c r="S405" s="8"/>
      <c r="T405" s="4"/>
      <c r="U405" s="4"/>
      <c r="V405" s="4"/>
      <c r="W405" s="4"/>
      <c r="X405" s="4"/>
      <c r="Y405" s="4"/>
      <c r="Z405" s="4"/>
      <c r="AA405" s="4"/>
      <c r="AB405" s="9"/>
      <c r="AC405" s="9"/>
      <c r="AD405" s="9"/>
      <c r="AE405" s="9"/>
      <c r="AF405" s="9"/>
      <c r="AG405" s="9"/>
      <c r="AH405" s="9"/>
      <c r="AI405" s="9"/>
      <c r="AJ405" s="9"/>
      <c r="AK405" s="9"/>
      <c r="AL405" s="9"/>
      <c r="AM405" s="9"/>
      <c r="AN405" s="10"/>
      <c r="AO405" s="10"/>
      <c r="AP405" s="10"/>
      <c r="AQ405" s="9"/>
      <c r="AR405" s="1"/>
      <c r="AS405" s="7"/>
      <c r="AT405" s="4"/>
      <c r="AU405" s="3"/>
      <c r="AV405" s="3"/>
      <c r="AW405" s="2"/>
      <c r="AX405" s="4"/>
      <c r="AY405" s="7"/>
      <c r="AZ405" s="4"/>
      <c r="BA405" s="2"/>
      <c r="BB405" s="2"/>
      <c r="BC405" s="4"/>
      <c r="BD405" s="4"/>
      <c r="BE405" s="4"/>
      <c r="BF405" s="4"/>
      <c r="BG405" s="4"/>
      <c r="BH405" s="4"/>
      <c r="BI405" s="4"/>
      <c r="BJ405" s="4"/>
      <c r="BK405" s="4"/>
      <c r="BL405" s="4"/>
      <c r="BM405" s="2"/>
      <c r="BN405" s="4"/>
      <c r="BO405" s="4"/>
    </row>
    <row r="406" spans="1:67" ht="12.75">
      <c r="A406" s="4"/>
      <c r="B406" s="4"/>
      <c r="C406" s="4"/>
      <c r="D406" s="4"/>
      <c r="E406" s="4"/>
      <c r="F406" s="4"/>
      <c r="G406" s="4"/>
      <c r="H406" s="4"/>
      <c r="I406" s="4"/>
      <c r="J406" s="7"/>
      <c r="K406" s="4"/>
      <c r="L406" s="4"/>
      <c r="M406" s="4"/>
      <c r="N406" s="4"/>
      <c r="O406" s="4"/>
      <c r="P406" s="4"/>
      <c r="Q406" s="4"/>
      <c r="R406" s="4"/>
      <c r="S406" s="8"/>
      <c r="T406" s="4"/>
      <c r="U406" s="4"/>
      <c r="V406" s="4"/>
      <c r="W406" s="4"/>
      <c r="X406" s="4"/>
      <c r="Y406" s="4"/>
      <c r="Z406" s="4"/>
      <c r="AA406" s="4"/>
      <c r="AB406" s="9"/>
      <c r="AC406" s="9"/>
      <c r="AD406" s="9"/>
      <c r="AE406" s="9"/>
      <c r="AF406" s="9"/>
      <c r="AG406" s="9"/>
      <c r="AH406" s="9"/>
      <c r="AI406" s="9"/>
      <c r="AJ406" s="9"/>
      <c r="AK406" s="9"/>
      <c r="AL406" s="9"/>
      <c r="AM406" s="9"/>
      <c r="AN406" s="10"/>
      <c r="AO406" s="10"/>
      <c r="AP406" s="10"/>
      <c r="AQ406" s="9"/>
      <c r="AR406" s="1"/>
      <c r="AS406" s="7"/>
      <c r="AT406" s="4"/>
      <c r="AU406" s="3"/>
      <c r="AV406" s="3"/>
      <c r="AW406" s="2"/>
      <c r="AX406" s="4"/>
      <c r="AY406" s="7"/>
      <c r="AZ406" s="4"/>
      <c r="BA406" s="2"/>
      <c r="BB406" s="2"/>
      <c r="BC406" s="4"/>
      <c r="BD406" s="4"/>
      <c r="BE406" s="4"/>
      <c r="BF406" s="4"/>
      <c r="BG406" s="4"/>
      <c r="BH406" s="4"/>
      <c r="BI406" s="4"/>
      <c r="BJ406" s="4"/>
      <c r="BK406" s="4"/>
      <c r="BL406" s="4"/>
      <c r="BM406" s="2"/>
      <c r="BN406" s="4"/>
      <c r="BO406" s="4"/>
    </row>
    <row r="407" spans="1:67" ht="12.75">
      <c r="A407" s="4"/>
      <c r="B407" s="4"/>
      <c r="C407" s="4"/>
      <c r="D407" s="4"/>
      <c r="E407" s="4"/>
      <c r="F407" s="4"/>
      <c r="G407" s="4"/>
      <c r="H407" s="4"/>
      <c r="I407" s="4"/>
      <c r="J407" s="7"/>
      <c r="K407" s="4"/>
      <c r="L407" s="4"/>
      <c r="M407" s="4"/>
      <c r="N407" s="4"/>
      <c r="O407" s="4"/>
      <c r="P407" s="4"/>
      <c r="Q407" s="4"/>
      <c r="R407" s="4"/>
      <c r="S407" s="8"/>
      <c r="T407" s="4"/>
      <c r="U407" s="4"/>
      <c r="V407" s="4"/>
      <c r="W407" s="4"/>
      <c r="X407" s="4"/>
      <c r="Y407" s="4"/>
      <c r="Z407" s="4"/>
      <c r="AA407" s="4"/>
      <c r="AB407" s="9"/>
      <c r="AC407" s="9"/>
      <c r="AD407" s="9"/>
      <c r="AE407" s="9"/>
      <c r="AF407" s="9"/>
      <c r="AG407" s="9"/>
      <c r="AH407" s="9"/>
      <c r="AI407" s="9"/>
      <c r="AJ407" s="9"/>
      <c r="AK407" s="9"/>
      <c r="AL407" s="9"/>
      <c r="AM407" s="9"/>
      <c r="AN407" s="10"/>
      <c r="AO407" s="10"/>
      <c r="AP407" s="10"/>
      <c r="AQ407" s="9"/>
      <c r="AR407" s="1"/>
      <c r="AS407" s="7"/>
      <c r="AT407" s="4"/>
      <c r="AU407" s="3"/>
      <c r="AV407" s="3"/>
      <c r="AW407" s="2"/>
      <c r="AX407" s="4"/>
      <c r="AY407" s="7"/>
      <c r="AZ407" s="4"/>
      <c r="BA407" s="2"/>
      <c r="BB407" s="2"/>
      <c r="BC407" s="4"/>
      <c r="BD407" s="4"/>
      <c r="BE407" s="4"/>
      <c r="BF407" s="4"/>
      <c r="BG407" s="4"/>
      <c r="BH407" s="4"/>
      <c r="BI407" s="4"/>
      <c r="BJ407" s="4"/>
      <c r="BK407" s="4"/>
      <c r="BL407" s="4"/>
      <c r="BM407" s="2"/>
      <c r="BN407" s="4"/>
      <c r="BO407" s="4"/>
    </row>
    <row r="408" spans="1:67" ht="12.75">
      <c r="A408" s="4"/>
      <c r="B408" s="4"/>
      <c r="C408" s="4"/>
      <c r="D408" s="4"/>
      <c r="E408" s="4"/>
      <c r="F408" s="4"/>
      <c r="G408" s="4"/>
      <c r="H408" s="4"/>
      <c r="I408" s="4"/>
      <c r="J408" s="7"/>
      <c r="K408" s="4"/>
      <c r="L408" s="4"/>
      <c r="M408" s="4"/>
      <c r="N408" s="4"/>
      <c r="O408" s="4"/>
      <c r="P408" s="4"/>
      <c r="Q408" s="4"/>
      <c r="R408" s="4"/>
      <c r="S408" s="8"/>
      <c r="T408" s="4"/>
      <c r="U408" s="4"/>
      <c r="V408" s="4"/>
      <c r="W408" s="4"/>
      <c r="X408" s="4"/>
      <c r="Y408" s="4"/>
      <c r="Z408" s="4"/>
      <c r="AA408" s="4"/>
      <c r="AB408" s="9"/>
      <c r="AC408" s="9"/>
      <c r="AD408" s="9"/>
      <c r="AE408" s="9"/>
      <c r="AF408" s="9"/>
      <c r="AG408" s="9"/>
      <c r="AH408" s="9"/>
      <c r="AI408" s="9"/>
      <c r="AJ408" s="9"/>
      <c r="AK408" s="9"/>
      <c r="AL408" s="9"/>
      <c r="AM408" s="9"/>
      <c r="AN408" s="10"/>
      <c r="AO408" s="10"/>
      <c r="AP408" s="10"/>
      <c r="AQ408" s="9"/>
      <c r="AR408" s="1"/>
      <c r="AS408" s="7"/>
      <c r="AT408" s="4"/>
      <c r="AU408" s="3"/>
      <c r="AV408" s="3"/>
      <c r="AW408" s="2"/>
      <c r="AX408" s="4"/>
      <c r="AY408" s="7"/>
      <c r="AZ408" s="4"/>
      <c r="BA408" s="2"/>
      <c r="BB408" s="2"/>
      <c r="BC408" s="4"/>
      <c r="BD408" s="4"/>
      <c r="BE408" s="4"/>
      <c r="BF408" s="4"/>
      <c r="BG408" s="4"/>
      <c r="BH408" s="4"/>
      <c r="BI408" s="4"/>
      <c r="BJ408" s="4"/>
      <c r="BK408" s="4"/>
      <c r="BL408" s="4"/>
      <c r="BM408" s="2"/>
      <c r="BN408" s="4"/>
      <c r="BO408" s="4"/>
    </row>
    <row r="409" spans="1:67" ht="12.75">
      <c r="A409" s="4"/>
      <c r="B409" s="4"/>
      <c r="C409" s="4"/>
      <c r="D409" s="4"/>
      <c r="E409" s="4"/>
      <c r="F409" s="4"/>
      <c r="G409" s="4"/>
      <c r="H409" s="4"/>
      <c r="I409" s="4"/>
      <c r="J409" s="7"/>
      <c r="K409" s="4"/>
      <c r="L409" s="4"/>
      <c r="M409" s="4"/>
      <c r="N409" s="4"/>
      <c r="O409" s="4"/>
      <c r="P409" s="4"/>
      <c r="Q409" s="4"/>
      <c r="R409" s="4"/>
      <c r="S409" s="8"/>
      <c r="T409" s="4"/>
      <c r="U409" s="4"/>
      <c r="V409" s="4"/>
      <c r="W409" s="4"/>
      <c r="X409" s="4"/>
      <c r="Y409" s="4"/>
      <c r="Z409" s="4"/>
      <c r="AA409" s="4"/>
      <c r="AB409" s="9"/>
      <c r="AC409" s="9"/>
      <c r="AD409" s="9"/>
      <c r="AE409" s="9"/>
      <c r="AF409" s="9"/>
      <c r="AG409" s="9"/>
      <c r="AH409" s="9"/>
      <c r="AI409" s="9"/>
      <c r="AJ409" s="9"/>
      <c r="AK409" s="9"/>
      <c r="AL409" s="9"/>
      <c r="AM409" s="9"/>
      <c r="AN409" s="10"/>
      <c r="AO409" s="10"/>
      <c r="AP409" s="10"/>
      <c r="AQ409" s="9"/>
      <c r="AR409" s="1"/>
      <c r="AS409" s="7"/>
      <c r="AT409" s="4"/>
      <c r="AU409" s="3"/>
      <c r="AV409" s="3"/>
      <c r="AW409" s="2"/>
      <c r="AX409" s="4"/>
      <c r="AY409" s="7"/>
      <c r="AZ409" s="4"/>
      <c r="BA409" s="2"/>
      <c r="BB409" s="2"/>
      <c r="BC409" s="4"/>
      <c r="BD409" s="4"/>
      <c r="BE409" s="4"/>
      <c r="BF409" s="4"/>
      <c r="BG409" s="4"/>
      <c r="BH409" s="4"/>
      <c r="BI409" s="4"/>
      <c r="BJ409" s="4"/>
      <c r="BK409" s="4"/>
      <c r="BL409" s="4"/>
      <c r="BM409" s="2"/>
      <c r="BN409" s="4"/>
      <c r="BO409" s="4"/>
    </row>
    <row r="410" spans="1:67" ht="12.75">
      <c r="A410" s="4"/>
      <c r="B410" s="4"/>
      <c r="C410" s="4"/>
      <c r="D410" s="4"/>
      <c r="E410" s="4"/>
      <c r="F410" s="4"/>
      <c r="G410" s="4"/>
      <c r="H410" s="4"/>
      <c r="I410" s="4"/>
      <c r="J410" s="7"/>
      <c r="K410" s="4"/>
      <c r="L410" s="4"/>
      <c r="M410" s="4"/>
      <c r="N410" s="4"/>
      <c r="O410" s="4"/>
      <c r="P410" s="4"/>
      <c r="Q410" s="4"/>
      <c r="R410" s="4"/>
      <c r="S410" s="8"/>
      <c r="T410" s="4"/>
      <c r="U410" s="4"/>
      <c r="V410" s="4"/>
      <c r="W410" s="4"/>
      <c r="X410" s="4"/>
      <c r="Y410" s="4"/>
      <c r="Z410" s="4"/>
      <c r="AA410" s="4"/>
      <c r="AB410" s="9"/>
      <c r="AC410" s="9"/>
      <c r="AD410" s="9"/>
      <c r="AE410" s="9"/>
      <c r="AF410" s="9"/>
      <c r="AG410" s="9"/>
      <c r="AH410" s="9"/>
      <c r="AI410" s="9"/>
      <c r="AJ410" s="9"/>
      <c r="AK410" s="9"/>
      <c r="AL410" s="9"/>
      <c r="AM410" s="9"/>
      <c r="AN410" s="10"/>
      <c r="AO410" s="10"/>
      <c r="AP410" s="10"/>
      <c r="AQ410" s="9"/>
      <c r="AR410" s="1"/>
      <c r="AS410" s="7"/>
      <c r="AT410" s="4"/>
      <c r="AU410" s="3"/>
      <c r="AV410" s="3"/>
      <c r="AW410" s="2"/>
      <c r="AX410" s="4"/>
      <c r="AY410" s="7"/>
      <c r="AZ410" s="4"/>
      <c r="BA410" s="2"/>
      <c r="BB410" s="2"/>
      <c r="BC410" s="4"/>
      <c r="BD410" s="4"/>
      <c r="BE410" s="4"/>
      <c r="BF410" s="4"/>
      <c r="BG410" s="4"/>
      <c r="BH410" s="4"/>
      <c r="BI410" s="4"/>
      <c r="BJ410" s="4"/>
      <c r="BK410" s="4"/>
      <c r="BL410" s="4"/>
      <c r="BM410" s="2"/>
      <c r="BN410" s="4"/>
      <c r="BO410" s="4"/>
    </row>
    <row r="411" spans="1:67" ht="12.75">
      <c r="A411" s="4"/>
      <c r="B411" s="4"/>
      <c r="C411" s="4"/>
      <c r="D411" s="4"/>
      <c r="E411" s="4"/>
      <c r="F411" s="4"/>
      <c r="G411" s="4"/>
      <c r="H411" s="4"/>
      <c r="I411" s="4"/>
      <c r="J411" s="7"/>
      <c r="K411" s="4"/>
      <c r="L411" s="4"/>
      <c r="M411" s="4"/>
      <c r="N411" s="4"/>
      <c r="O411" s="4"/>
      <c r="P411" s="4"/>
      <c r="Q411" s="4"/>
      <c r="R411" s="4"/>
      <c r="S411" s="8"/>
      <c r="T411" s="4"/>
      <c r="U411" s="4"/>
      <c r="V411" s="4"/>
      <c r="W411" s="4"/>
      <c r="X411" s="4"/>
      <c r="Y411" s="4"/>
      <c r="Z411" s="4"/>
      <c r="AA411" s="4"/>
      <c r="AB411" s="9"/>
      <c r="AC411" s="9"/>
      <c r="AD411" s="9"/>
      <c r="AE411" s="9"/>
      <c r="AF411" s="9"/>
      <c r="AG411" s="9"/>
      <c r="AH411" s="9"/>
      <c r="AI411" s="9"/>
      <c r="AJ411" s="9"/>
      <c r="AK411" s="9"/>
      <c r="AL411" s="9"/>
      <c r="AM411" s="9"/>
      <c r="AN411" s="10"/>
      <c r="AO411" s="10"/>
      <c r="AP411" s="10"/>
      <c r="AQ411" s="9"/>
      <c r="AR411" s="1"/>
      <c r="AS411" s="7"/>
      <c r="AT411" s="4"/>
      <c r="AU411" s="3"/>
      <c r="AV411" s="3"/>
      <c r="AW411" s="2"/>
      <c r="AX411" s="4"/>
      <c r="AY411" s="7"/>
      <c r="AZ411" s="4"/>
      <c r="BA411" s="2"/>
      <c r="BB411" s="2"/>
      <c r="BC411" s="4"/>
      <c r="BD411" s="4"/>
      <c r="BE411" s="4"/>
      <c r="BF411" s="4"/>
      <c r="BG411" s="4"/>
      <c r="BH411" s="4"/>
      <c r="BI411" s="4"/>
      <c r="BJ411" s="4"/>
      <c r="BK411" s="4"/>
      <c r="BL411" s="4"/>
      <c r="BM411" s="2"/>
      <c r="BN411" s="4"/>
      <c r="BO411" s="4"/>
    </row>
    <row r="412" spans="1:67" ht="12.75">
      <c r="A412" s="4"/>
      <c r="B412" s="4"/>
      <c r="C412" s="4"/>
      <c r="D412" s="4"/>
      <c r="E412" s="4"/>
      <c r="F412" s="4"/>
      <c r="G412" s="4"/>
      <c r="H412" s="4"/>
      <c r="I412" s="4"/>
      <c r="J412" s="7"/>
      <c r="K412" s="4"/>
      <c r="L412" s="4"/>
      <c r="M412" s="4"/>
      <c r="N412" s="4"/>
      <c r="O412" s="4"/>
      <c r="P412" s="4"/>
      <c r="Q412" s="4"/>
      <c r="R412" s="4"/>
      <c r="S412" s="8"/>
      <c r="T412" s="4"/>
      <c r="U412" s="4"/>
      <c r="V412" s="4"/>
      <c r="W412" s="4"/>
      <c r="X412" s="4"/>
      <c r="Y412" s="4"/>
      <c r="Z412" s="4"/>
      <c r="AA412" s="4"/>
      <c r="AB412" s="9"/>
      <c r="AC412" s="9"/>
      <c r="AD412" s="9"/>
      <c r="AE412" s="9"/>
      <c r="AF412" s="9"/>
      <c r="AG412" s="9"/>
      <c r="AH412" s="9"/>
      <c r="AI412" s="9"/>
      <c r="AJ412" s="9"/>
      <c r="AK412" s="9"/>
      <c r="AL412" s="9"/>
      <c r="AM412" s="9"/>
      <c r="AN412" s="10"/>
      <c r="AO412" s="10"/>
      <c r="AP412" s="10"/>
      <c r="AQ412" s="9"/>
      <c r="AR412" s="1"/>
      <c r="AS412" s="7"/>
      <c r="AT412" s="4"/>
      <c r="AU412" s="3"/>
      <c r="AV412" s="3"/>
      <c r="AW412" s="2"/>
      <c r="AX412" s="4"/>
      <c r="AY412" s="7"/>
      <c r="AZ412" s="4"/>
      <c r="BA412" s="2"/>
      <c r="BB412" s="2"/>
      <c r="BC412" s="4"/>
      <c r="BD412" s="4"/>
      <c r="BE412" s="4"/>
      <c r="BF412" s="4"/>
      <c r="BG412" s="4"/>
      <c r="BH412" s="4"/>
      <c r="BI412" s="4"/>
      <c r="BJ412" s="4"/>
      <c r="BK412" s="4"/>
      <c r="BL412" s="4"/>
      <c r="BM412" s="2"/>
      <c r="BN412" s="4"/>
      <c r="BO412" s="4"/>
    </row>
    <row r="413" spans="1:67" ht="12.75">
      <c r="A413" s="4"/>
      <c r="B413" s="4"/>
      <c r="C413" s="4"/>
      <c r="D413" s="4"/>
      <c r="E413" s="4"/>
      <c r="F413" s="4"/>
      <c r="G413" s="4"/>
      <c r="H413" s="4"/>
      <c r="I413" s="4"/>
      <c r="J413" s="7"/>
      <c r="K413" s="4"/>
      <c r="L413" s="4"/>
      <c r="M413" s="4"/>
      <c r="N413" s="4"/>
      <c r="O413" s="4"/>
      <c r="P413" s="4"/>
      <c r="Q413" s="4"/>
      <c r="R413" s="4"/>
      <c r="S413" s="8"/>
      <c r="T413" s="4"/>
      <c r="U413" s="4"/>
      <c r="V413" s="4"/>
      <c r="W413" s="4"/>
      <c r="X413" s="4"/>
      <c r="Y413" s="4"/>
      <c r="Z413" s="4"/>
      <c r="AA413" s="4"/>
      <c r="AB413" s="9"/>
      <c r="AC413" s="9"/>
      <c r="AD413" s="9"/>
      <c r="AE413" s="9"/>
      <c r="AF413" s="9"/>
      <c r="AG413" s="9"/>
      <c r="AH413" s="9"/>
      <c r="AI413" s="9"/>
      <c r="AJ413" s="9"/>
      <c r="AK413" s="9"/>
      <c r="AL413" s="9"/>
      <c r="AM413" s="9"/>
      <c r="AN413" s="10"/>
      <c r="AO413" s="10"/>
      <c r="AP413" s="10"/>
      <c r="AQ413" s="9"/>
      <c r="AR413" s="1"/>
      <c r="AS413" s="7"/>
      <c r="AT413" s="4"/>
      <c r="AU413" s="3"/>
      <c r="AV413" s="3"/>
      <c r="AW413" s="2"/>
      <c r="AX413" s="4"/>
      <c r="AY413" s="7"/>
      <c r="AZ413" s="4"/>
      <c r="BA413" s="2"/>
      <c r="BB413" s="2"/>
      <c r="BC413" s="4"/>
      <c r="BD413" s="4"/>
      <c r="BE413" s="4"/>
      <c r="BF413" s="4"/>
      <c r="BG413" s="4"/>
      <c r="BH413" s="4"/>
      <c r="BI413" s="4"/>
      <c r="BJ413" s="4"/>
      <c r="BK413" s="4"/>
      <c r="BL413" s="4"/>
      <c r="BM413" s="2"/>
      <c r="BN413" s="4"/>
      <c r="BO413" s="4"/>
    </row>
    <row r="414" spans="1:67" ht="12.75">
      <c r="A414" s="4"/>
      <c r="B414" s="4"/>
      <c r="C414" s="4"/>
      <c r="D414" s="4"/>
      <c r="E414" s="4"/>
      <c r="F414" s="4"/>
      <c r="G414" s="4"/>
      <c r="H414" s="4"/>
      <c r="I414" s="4"/>
      <c r="J414" s="7"/>
      <c r="K414" s="4"/>
      <c r="L414" s="4"/>
      <c r="M414" s="4"/>
      <c r="N414" s="4"/>
      <c r="O414" s="4"/>
      <c r="P414" s="4"/>
      <c r="Q414" s="4"/>
      <c r="R414" s="4"/>
      <c r="S414" s="8"/>
      <c r="T414" s="4"/>
      <c r="U414" s="4"/>
      <c r="V414" s="4"/>
      <c r="W414" s="4"/>
      <c r="X414" s="4"/>
      <c r="Y414" s="4"/>
      <c r="Z414" s="4"/>
      <c r="AA414" s="4"/>
      <c r="AB414" s="9"/>
      <c r="AC414" s="9"/>
      <c r="AD414" s="9"/>
      <c r="AE414" s="9"/>
      <c r="AF414" s="9"/>
      <c r="AG414" s="9"/>
      <c r="AH414" s="9"/>
      <c r="AI414" s="9"/>
      <c r="AJ414" s="9"/>
      <c r="AK414" s="9"/>
      <c r="AL414" s="9"/>
      <c r="AM414" s="9"/>
      <c r="AN414" s="10"/>
      <c r="AO414" s="10"/>
      <c r="AP414" s="10"/>
      <c r="AQ414" s="9"/>
      <c r="AR414" s="1"/>
      <c r="AS414" s="7"/>
      <c r="AT414" s="4"/>
      <c r="AU414" s="3"/>
      <c r="AV414" s="3"/>
      <c r="AW414" s="2"/>
      <c r="AX414" s="4"/>
      <c r="AY414" s="7"/>
      <c r="AZ414" s="4"/>
      <c r="BA414" s="2"/>
      <c r="BB414" s="2"/>
      <c r="BC414" s="4"/>
      <c r="BD414" s="4"/>
      <c r="BE414" s="4"/>
      <c r="BF414" s="4"/>
      <c r="BG414" s="4"/>
      <c r="BH414" s="4"/>
      <c r="BI414" s="4"/>
      <c r="BJ414" s="4"/>
      <c r="BK414" s="4"/>
      <c r="BL414" s="4"/>
      <c r="BM414" s="2"/>
      <c r="BN414" s="4"/>
      <c r="BO414" s="4"/>
    </row>
    <row r="415" spans="1:67" ht="12.75">
      <c r="A415" s="4"/>
      <c r="B415" s="4"/>
      <c r="C415" s="4"/>
      <c r="D415" s="4"/>
      <c r="E415" s="4"/>
      <c r="F415" s="4"/>
      <c r="G415" s="4"/>
      <c r="H415" s="4"/>
      <c r="I415" s="4"/>
      <c r="J415" s="7"/>
      <c r="K415" s="4"/>
      <c r="L415" s="4"/>
      <c r="M415" s="4"/>
      <c r="N415" s="4"/>
      <c r="O415" s="4"/>
      <c r="P415" s="4"/>
      <c r="Q415" s="4"/>
      <c r="R415" s="4"/>
      <c r="S415" s="8"/>
      <c r="T415" s="4"/>
      <c r="U415" s="4"/>
      <c r="V415" s="4"/>
      <c r="W415" s="4"/>
      <c r="X415" s="4"/>
      <c r="Y415" s="4"/>
      <c r="Z415" s="4"/>
      <c r="AA415" s="4"/>
      <c r="AB415" s="9"/>
      <c r="AC415" s="9"/>
      <c r="AD415" s="9"/>
      <c r="AE415" s="9"/>
      <c r="AF415" s="9"/>
      <c r="AG415" s="9"/>
      <c r="AH415" s="9"/>
      <c r="AI415" s="9"/>
      <c r="AJ415" s="9"/>
      <c r="AK415" s="9"/>
      <c r="AL415" s="9"/>
      <c r="AM415" s="9"/>
      <c r="AN415" s="10"/>
      <c r="AO415" s="10"/>
      <c r="AP415" s="10"/>
      <c r="AQ415" s="9"/>
      <c r="AR415" s="1"/>
      <c r="AS415" s="7"/>
      <c r="AT415" s="4"/>
      <c r="AU415" s="3"/>
      <c r="AV415" s="3"/>
      <c r="AW415" s="2"/>
      <c r="AX415" s="4"/>
      <c r="AY415" s="7"/>
      <c r="AZ415" s="4"/>
      <c r="BA415" s="2"/>
      <c r="BB415" s="2"/>
      <c r="BC415" s="4"/>
      <c r="BD415" s="4"/>
      <c r="BE415" s="4"/>
      <c r="BF415" s="4"/>
      <c r="BG415" s="4"/>
      <c r="BH415" s="4"/>
      <c r="BI415" s="4"/>
      <c r="BJ415" s="4"/>
      <c r="BK415" s="4"/>
      <c r="BL415" s="4"/>
      <c r="BM415" s="2"/>
      <c r="BN415" s="4"/>
      <c r="BO415" s="4"/>
    </row>
    <row r="416" spans="1:67" ht="12.75">
      <c r="A416" s="4"/>
      <c r="B416" s="4"/>
      <c r="C416" s="4"/>
      <c r="D416" s="4"/>
      <c r="E416" s="4"/>
      <c r="F416" s="4"/>
      <c r="G416" s="4"/>
      <c r="H416" s="4"/>
      <c r="I416" s="4"/>
      <c r="J416" s="7"/>
      <c r="K416" s="4"/>
      <c r="L416" s="4"/>
      <c r="M416" s="4"/>
      <c r="N416" s="4"/>
      <c r="O416" s="4"/>
      <c r="P416" s="4"/>
      <c r="Q416" s="4"/>
      <c r="R416" s="4"/>
      <c r="S416" s="8"/>
      <c r="T416" s="4"/>
      <c r="U416" s="4"/>
      <c r="V416" s="4"/>
      <c r="W416" s="4"/>
      <c r="X416" s="4"/>
      <c r="Y416" s="4"/>
      <c r="Z416" s="4"/>
      <c r="AA416" s="4"/>
      <c r="AB416" s="9"/>
      <c r="AC416" s="9"/>
      <c r="AD416" s="9"/>
      <c r="AE416" s="9"/>
      <c r="AF416" s="9"/>
      <c r="AG416" s="9"/>
      <c r="AH416" s="9"/>
      <c r="AI416" s="9"/>
      <c r="AJ416" s="9"/>
      <c r="AK416" s="9"/>
      <c r="AL416" s="9"/>
      <c r="AM416" s="9"/>
      <c r="AN416" s="10"/>
      <c r="AO416" s="10"/>
      <c r="AP416" s="10"/>
      <c r="AQ416" s="9"/>
      <c r="AR416" s="1"/>
      <c r="AS416" s="7"/>
      <c r="AT416" s="4"/>
      <c r="AU416" s="3"/>
      <c r="AV416" s="3"/>
      <c r="AW416" s="2"/>
      <c r="AX416" s="4"/>
      <c r="AY416" s="7"/>
      <c r="AZ416" s="4"/>
      <c r="BA416" s="2"/>
      <c r="BB416" s="2"/>
      <c r="BC416" s="4"/>
      <c r="BD416" s="4"/>
      <c r="BE416" s="4"/>
      <c r="BF416" s="4"/>
      <c r="BG416" s="4"/>
      <c r="BH416" s="4"/>
      <c r="BI416" s="4"/>
      <c r="BJ416" s="4"/>
      <c r="BK416" s="4"/>
      <c r="BL416" s="4"/>
      <c r="BM416" s="2"/>
      <c r="BN416" s="4"/>
      <c r="BO416" s="4"/>
    </row>
    <row r="417" spans="1:67" ht="12.75">
      <c r="A417" s="4"/>
      <c r="B417" s="4"/>
      <c r="C417" s="4"/>
      <c r="D417" s="4"/>
      <c r="E417" s="4"/>
      <c r="F417" s="4"/>
      <c r="G417" s="4"/>
      <c r="H417" s="4"/>
      <c r="I417" s="4"/>
      <c r="J417" s="7"/>
      <c r="K417" s="4"/>
      <c r="L417" s="4"/>
      <c r="M417" s="4"/>
      <c r="N417" s="4"/>
      <c r="O417" s="4"/>
      <c r="P417" s="4"/>
      <c r="Q417" s="4"/>
      <c r="R417" s="4"/>
      <c r="S417" s="8"/>
      <c r="T417" s="4"/>
      <c r="U417" s="4"/>
      <c r="V417" s="4"/>
      <c r="W417" s="4"/>
      <c r="X417" s="4"/>
      <c r="Y417" s="4"/>
      <c r="Z417" s="4"/>
      <c r="AA417" s="4"/>
      <c r="AB417" s="9"/>
      <c r="AC417" s="9"/>
      <c r="AD417" s="9"/>
      <c r="AE417" s="9"/>
      <c r="AF417" s="9"/>
      <c r="AG417" s="9"/>
      <c r="AH417" s="9"/>
      <c r="AI417" s="9"/>
      <c r="AJ417" s="9"/>
      <c r="AK417" s="9"/>
      <c r="AL417" s="9"/>
      <c r="AM417" s="9"/>
      <c r="AN417" s="10"/>
      <c r="AO417" s="10"/>
      <c r="AP417" s="10"/>
      <c r="AQ417" s="9"/>
      <c r="AR417" s="1"/>
      <c r="AS417" s="7"/>
      <c r="AT417" s="4"/>
      <c r="AU417" s="3"/>
      <c r="AV417" s="3"/>
      <c r="AW417" s="2"/>
      <c r="AX417" s="4"/>
      <c r="AY417" s="7"/>
      <c r="AZ417" s="4"/>
      <c r="BA417" s="2"/>
      <c r="BB417" s="2"/>
      <c r="BC417" s="4"/>
      <c r="BD417" s="4"/>
      <c r="BE417" s="4"/>
      <c r="BF417" s="4"/>
      <c r="BG417" s="4"/>
      <c r="BH417" s="4"/>
      <c r="BI417" s="4"/>
      <c r="BJ417" s="4"/>
      <c r="BK417" s="4"/>
      <c r="BL417" s="4"/>
      <c r="BM417" s="2"/>
      <c r="BN417" s="4"/>
      <c r="BO417" s="4"/>
    </row>
    <row r="418" spans="1:67" ht="12.75">
      <c r="A418" s="4"/>
      <c r="B418" s="4"/>
      <c r="C418" s="4"/>
      <c r="D418" s="4"/>
      <c r="E418" s="4"/>
      <c r="F418" s="4"/>
      <c r="G418" s="4"/>
      <c r="H418" s="4"/>
      <c r="I418" s="4"/>
      <c r="J418" s="7"/>
      <c r="K418" s="4"/>
      <c r="L418" s="4"/>
      <c r="M418" s="4"/>
      <c r="N418" s="4"/>
      <c r="O418" s="4"/>
      <c r="P418" s="4"/>
      <c r="Q418" s="4"/>
      <c r="R418" s="4"/>
      <c r="S418" s="8"/>
      <c r="T418" s="4"/>
      <c r="U418" s="4"/>
      <c r="V418" s="4"/>
      <c r="W418" s="4"/>
      <c r="X418" s="4"/>
      <c r="Y418" s="4"/>
      <c r="Z418" s="4"/>
      <c r="AA418" s="4"/>
      <c r="AB418" s="9"/>
      <c r="AC418" s="9"/>
      <c r="AD418" s="9"/>
      <c r="AE418" s="9"/>
      <c r="AF418" s="9"/>
      <c r="AG418" s="9"/>
      <c r="AH418" s="9"/>
      <c r="AI418" s="9"/>
      <c r="AJ418" s="9"/>
      <c r="AK418" s="9"/>
      <c r="AL418" s="9"/>
      <c r="AM418" s="9"/>
      <c r="AN418" s="10"/>
      <c r="AO418" s="10"/>
      <c r="AP418" s="10"/>
      <c r="AQ418" s="9"/>
      <c r="AR418" s="1"/>
      <c r="AS418" s="7"/>
      <c r="AT418" s="4"/>
      <c r="AU418" s="3"/>
      <c r="AV418" s="3"/>
      <c r="AW418" s="2"/>
      <c r="AX418" s="4"/>
      <c r="AY418" s="7"/>
      <c r="AZ418" s="4"/>
      <c r="BA418" s="2"/>
      <c r="BB418" s="2"/>
      <c r="BC418" s="4"/>
      <c r="BD418" s="4"/>
      <c r="BE418" s="4"/>
      <c r="BF418" s="4"/>
      <c r="BG418" s="4"/>
      <c r="BH418" s="4"/>
      <c r="BI418" s="4"/>
      <c r="BJ418" s="4"/>
      <c r="BK418" s="4"/>
      <c r="BL418" s="4"/>
      <c r="BM418" s="2"/>
      <c r="BN418" s="4"/>
      <c r="BO418" s="4"/>
    </row>
    <row r="419" spans="1:67" ht="12.75">
      <c r="A419" s="4"/>
      <c r="B419" s="4"/>
      <c r="C419" s="4"/>
      <c r="D419" s="4"/>
      <c r="E419" s="4"/>
      <c r="F419" s="4"/>
      <c r="G419" s="4"/>
      <c r="H419" s="4"/>
      <c r="I419" s="4"/>
      <c r="J419" s="7"/>
      <c r="K419" s="4"/>
      <c r="L419" s="4"/>
      <c r="M419" s="4"/>
      <c r="N419" s="4"/>
      <c r="O419" s="4"/>
      <c r="P419" s="4"/>
      <c r="Q419" s="4"/>
      <c r="R419" s="4"/>
      <c r="S419" s="8"/>
      <c r="T419" s="4"/>
      <c r="U419" s="4"/>
      <c r="V419" s="4"/>
      <c r="W419" s="4"/>
      <c r="X419" s="4"/>
      <c r="Y419" s="4"/>
      <c r="Z419" s="4"/>
      <c r="AA419" s="4"/>
      <c r="AB419" s="9"/>
      <c r="AC419" s="9"/>
      <c r="AD419" s="9"/>
      <c r="AE419" s="9"/>
      <c r="AF419" s="9"/>
      <c r="AG419" s="9"/>
      <c r="AH419" s="9"/>
      <c r="AI419" s="9"/>
      <c r="AJ419" s="9"/>
      <c r="AK419" s="9"/>
      <c r="AL419" s="9"/>
      <c r="AM419" s="9"/>
      <c r="AN419" s="10"/>
      <c r="AO419" s="10"/>
      <c r="AP419" s="10"/>
      <c r="AQ419" s="9"/>
      <c r="AR419" s="1"/>
      <c r="AS419" s="7"/>
      <c r="AT419" s="4"/>
      <c r="AU419" s="3"/>
      <c r="AV419" s="3"/>
      <c r="AW419" s="2"/>
      <c r="AX419" s="4"/>
      <c r="AY419" s="7"/>
      <c r="AZ419" s="4"/>
      <c r="BA419" s="2"/>
      <c r="BB419" s="2"/>
      <c r="BC419" s="4"/>
      <c r="BD419" s="4"/>
      <c r="BE419" s="4"/>
      <c r="BF419" s="4"/>
      <c r="BG419" s="4"/>
      <c r="BH419" s="4"/>
      <c r="BI419" s="4"/>
      <c r="BJ419" s="4"/>
      <c r="BK419" s="4"/>
      <c r="BL419" s="4"/>
      <c r="BM419" s="2"/>
      <c r="BN419" s="4"/>
      <c r="BO419" s="4"/>
    </row>
    <row r="420" spans="1:67" ht="12.75">
      <c r="A420" s="4"/>
      <c r="B420" s="4"/>
      <c r="C420" s="4"/>
      <c r="D420" s="4"/>
      <c r="E420" s="4"/>
      <c r="F420" s="4"/>
      <c r="G420" s="4"/>
      <c r="H420" s="4"/>
      <c r="I420" s="4"/>
      <c r="J420" s="7"/>
      <c r="K420" s="4"/>
      <c r="L420" s="4"/>
      <c r="M420" s="4"/>
      <c r="N420" s="4"/>
      <c r="O420" s="4"/>
      <c r="P420" s="4"/>
      <c r="Q420" s="4"/>
      <c r="R420" s="4"/>
      <c r="S420" s="8"/>
      <c r="T420" s="4"/>
      <c r="U420" s="4"/>
      <c r="V420" s="4"/>
      <c r="W420" s="4"/>
      <c r="X420" s="4"/>
      <c r="Y420" s="4"/>
      <c r="Z420" s="4"/>
      <c r="AA420" s="4"/>
      <c r="AB420" s="9"/>
      <c r="AC420" s="9"/>
      <c r="AD420" s="9"/>
      <c r="AE420" s="9"/>
      <c r="AF420" s="9"/>
      <c r="AG420" s="9"/>
      <c r="AH420" s="9"/>
      <c r="AI420" s="9"/>
      <c r="AJ420" s="9"/>
      <c r="AK420" s="9"/>
      <c r="AL420" s="9"/>
      <c r="AM420" s="9"/>
      <c r="AN420" s="10"/>
      <c r="AO420" s="10"/>
      <c r="AP420" s="10"/>
      <c r="AQ420" s="9"/>
      <c r="AR420" s="1"/>
      <c r="AS420" s="7"/>
      <c r="AT420" s="4"/>
      <c r="AU420" s="3"/>
      <c r="AV420" s="3"/>
      <c r="AW420" s="2"/>
      <c r="AX420" s="4"/>
      <c r="AY420" s="7"/>
      <c r="AZ420" s="4"/>
      <c r="BA420" s="2"/>
      <c r="BB420" s="2"/>
      <c r="BC420" s="4"/>
      <c r="BD420" s="4"/>
      <c r="BE420" s="4"/>
      <c r="BF420" s="4"/>
      <c r="BG420" s="4"/>
      <c r="BH420" s="4"/>
      <c r="BI420" s="4"/>
      <c r="BJ420" s="4"/>
      <c r="BK420" s="4"/>
      <c r="BL420" s="4"/>
      <c r="BM420" s="2"/>
      <c r="BN420" s="4"/>
      <c r="BO420" s="4"/>
    </row>
    <row r="421" spans="1:67" ht="12.75">
      <c r="A421" s="4"/>
      <c r="B421" s="4"/>
      <c r="C421" s="4"/>
      <c r="D421" s="4"/>
      <c r="E421" s="4"/>
      <c r="F421" s="4"/>
      <c r="G421" s="4"/>
      <c r="H421" s="4"/>
      <c r="I421" s="4"/>
      <c r="J421" s="7"/>
      <c r="K421" s="4"/>
      <c r="L421" s="4"/>
      <c r="M421" s="4"/>
      <c r="N421" s="4"/>
      <c r="O421" s="4"/>
      <c r="P421" s="4"/>
      <c r="Q421" s="4"/>
      <c r="R421" s="4"/>
      <c r="S421" s="8"/>
      <c r="T421" s="4"/>
      <c r="U421" s="4"/>
      <c r="V421" s="4"/>
      <c r="W421" s="4"/>
      <c r="X421" s="4"/>
      <c r="Y421" s="4"/>
      <c r="Z421" s="4"/>
      <c r="AA421" s="4"/>
      <c r="AB421" s="9"/>
      <c r="AC421" s="9"/>
      <c r="AD421" s="9"/>
      <c r="AE421" s="9"/>
      <c r="AF421" s="9"/>
      <c r="AG421" s="9"/>
      <c r="AH421" s="9"/>
      <c r="AI421" s="9"/>
      <c r="AJ421" s="9"/>
      <c r="AK421" s="9"/>
      <c r="AL421" s="9"/>
      <c r="AM421" s="9"/>
      <c r="AN421" s="10"/>
      <c r="AO421" s="10"/>
      <c r="AP421" s="10"/>
      <c r="AQ421" s="9"/>
      <c r="AR421" s="1"/>
      <c r="AS421" s="7"/>
      <c r="AT421" s="4"/>
      <c r="AU421" s="3"/>
      <c r="AV421" s="3"/>
      <c r="AW421" s="2"/>
      <c r="AX421" s="4"/>
      <c r="AY421" s="7"/>
      <c r="AZ421" s="4"/>
      <c r="BA421" s="2"/>
      <c r="BB421" s="2"/>
      <c r="BC421" s="4"/>
      <c r="BD421" s="4"/>
      <c r="BE421" s="4"/>
      <c r="BF421" s="4"/>
      <c r="BG421" s="4"/>
      <c r="BH421" s="4"/>
      <c r="BI421" s="4"/>
      <c r="BJ421" s="4"/>
      <c r="BK421" s="4"/>
      <c r="BL421" s="4"/>
      <c r="BM421" s="2"/>
      <c r="BN421" s="4"/>
      <c r="BO421" s="4"/>
    </row>
    <row r="422" spans="1:67" ht="12.75">
      <c r="A422" s="4"/>
      <c r="B422" s="4"/>
      <c r="C422" s="4"/>
      <c r="D422" s="4"/>
      <c r="E422" s="4"/>
      <c r="F422" s="4"/>
      <c r="G422" s="4"/>
      <c r="H422" s="4"/>
      <c r="I422" s="4"/>
      <c r="J422" s="7"/>
      <c r="K422" s="4"/>
      <c r="L422" s="4"/>
      <c r="M422" s="4"/>
      <c r="N422" s="4"/>
      <c r="O422" s="4"/>
      <c r="P422" s="4"/>
      <c r="Q422" s="4"/>
      <c r="R422" s="4"/>
      <c r="S422" s="8"/>
      <c r="T422" s="4"/>
      <c r="U422" s="4"/>
      <c r="V422" s="4"/>
      <c r="W422" s="4"/>
      <c r="X422" s="4"/>
      <c r="Y422" s="4"/>
      <c r="Z422" s="4"/>
      <c r="AA422" s="4"/>
      <c r="AB422" s="9"/>
      <c r="AC422" s="9"/>
      <c r="AD422" s="9"/>
      <c r="AE422" s="9"/>
      <c r="AF422" s="9"/>
      <c r="AG422" s="9"/>
      <c r="AH422" s="9"/>
      <c r="AI422" s="9"/>
      <c r="AJ422" s="9"/>
      <c r="AK422" s="9"/>
      <c r="AL422" s="9"/>
      <c r="AM422" s="9"/>
      <c r="AN422" s="10"/>
      <c r="AO422" s="10"/>
      <c r="AP422" s="10"/>
      <c r="AQ422" s="9"/>
      <c r="AR422" s="1"/>
      <c r="AS422" s="7"/>
      <c r="AT422" s="4"/>
      <c r="AU422" s="3"/>
      <c r="AV422" s="3"/>
      <c r="AW422" s="2"/>
      <c r="AX422" s="4"/>
      <c r="AY422" s="7"/>
      <c r="AZ422" s="4"/>
      <c r="BA422" s="2"/>
      <c r="BB422" s="2"/>
      <c r="BC422" s="4"/>
      <c r="BD422" s="4"/>
      <c r="BE422" s="4"/>
      <c r="BF422" s="4"/>
      <c r="BG422" s="4"/>
      <c r="BH422" s="4"/>
      <c r="BI422" s="4"/>
      <c r="BJ422" s="4"/>
      <c r="BK422" s="4"/>
      <c r="BL422" s="4"/>
      <c r="BM422" s="2"/>
      <c r="BN422" s="4"/>
      <c r="BO422" s="4"/>
    </row>
    <row r="423" spans="1:67" ht="12.75">
      <c r="A423" s="4"/>
      <c r="B423" s="4"/>
      <c r="C423" s="4"/>
      <c r="D423" s="4"/>
      <c r="E423" s="4"/>
      <c r="F423" s="4"/>
      <c r="G423" s="4"/>
      <c r="H423" s="4"/>
      <c r="I423" s="4"/>
      <c r="J423" s="7"/>
      <c r="K423" s="4"/>
      <c r="L423" s="4"/>
      <c r="M423" s="4"/>
      <c r="N423" s="4"/>
      <c r="O423" s="4"/>
      <c r="P423" s="4"/>
      <c r="Q423" s="4"/>
      <c r="R423" s="4"/>
      <c r="S423" s="8"/>
      <c r="T423" s="4"/>
      <c r="U423" s="4"/>
      <c r="V423" s="4"/>
      <c r="W423" s="4"/>
      <c r="X423" s="4"/>
      <c r="Y423" s="4"/>
      <c r="Z423" s="4"/>
      <c r="AA423" s="4"/>
      <c r="AB423" s="9"/>
      <c r="AC423" s="9"/>
      <c r="AD423" s="9"/>
      <c r="AE423" s="9"/>
      <c r="AF423" s="9"/>
      <c r="AG423" s="9"/>
      <c r="AH423" s="9"/>
      <c r="AI423" s="9"/>
      <c r="AJ423" s="9"/>
      <c r="AK423" s="9"/>
      <c r="AL423" s="9"/>
      <c r="AM423" s="9"/>
      <c r="AN423" s="10"/>
      <c r="AO423" s="10"/>
      <c r="AP423" s="10"/>
      <c r="AQ423" s="9"/>
      <c r="AR423" s="1"/>
      <c r="AS423" s="7"/>
      <c r="AT423" s="4"/>
      <c r="AU423" s="3"/>
      <c r="AV423" s="3"/>
      <c r="AW423" s="2"/>
      <c r="AX423" s="4"/>
      <c r="AY423" s="7"/>
      <c r="AZ423" s="4"/>
      <c r="BA423" s="2"/>
      <c r="BB423" s="2"/>
      <c r="BC423" s="4"/>
      <c r="BD423" s="4"/>
      <c r="BE423" s="4"/>
      <c r="BF423" s="4"/>
      <c r="BG423" s="4"/>
      <c r="BH423" s="4"/>
      <c r="BI423" s="4"/>
      <c r="BJ423" s="4"/>
      <c r="BK423" s="4"/>
      <c r="BL423" s="4"/>
      <c r="BM423" s="2"/>
      <c r="BN423" s="4"/>
      <c r="BO423" s="4"/>
    </row>
    <row r="424" spans="1:67" ht="12.75">
      <c r="A424" s="4"/>
      <c r="B424" s="4"/>
      <c r="C424" s="4"/>
      <c r="D424" s="4"/>
      <c r="E424" s="4"/>
      <c r="F424" s="4"/>
      <c r="G424" s="4"/>
      <c r="H424" s="4"/>
      <c r="I424" s="4"/>
      <c r="J424" s="7"/>
      <c r="K424" s="4"/>
      <c r="L424" s="4"/>
      <c r="M424" s="4"/>
      <c r="N424" s="4"/>
      <c r="O424" s="4"/>
      <c r="P424" s="4"/>
      <c r="Q424" s="4"/>
      <c r="R424" s="4"/>
      <c r="S424" s="8"/>
      <c r="T424" s="4"/>
      <c r="U424" s="4"/>
      <c r="V424" s="4"/>
      <c r="W424" s="4"/>
      <c r="X424" s="4"/>
      <c r="Y424" s="4"/>
      <c r="Z424" s="4"/>
      <c r="AA424" s="4"/>
      <c r="AB424" s="9"/>
      <c r="AC424" s="9"/>
      <c r="AD424" s="9"/>
      <c r="AE424" s="9"/>
      <c r="AF424" s="9"/>
      <c r="AG424" s="9"/>
      <c r="AH424" s="9"/>
      <c r="AI424" s="9"/>
      <c r="AJ424" s="9"/>
      <c r="AK424" s="9"/>
      <c r="AL424" s="9"/>
      <c r="AM424" s="9"/>
      <c r="AN424" s="10"/>
      <c r="AO424" s="10"/>
      <c r="AP424" s="10"/>
      <c r="AQ424" s="9"/>
      <c r="AR424" s="1"/>
      <c r="AS424" s="7"/>
      <c r="AT424" s="4"/>
      <c r="AU424" s="3"/>
      <c r="AV424" s="3"/>
      <c r="AW424" s="2"/>
      <c r="AX424" s="4"/>
      <c r="AY424" s="7"/>
      <c r="AZ424" s="4"/>
      <c r="BA424" s="2"/>
      <c r="BB424" s="2"/>
      <c r="BC424" s="4"/>
      <c r="BD424" s="4"/>
      <c r="BE424" s="4"/>
      <c r="BF424" s="4"/>
      <c r="BG424" s="4"/>
      <c r="BH424" s="4"/>
      <c r="BI424" s="4"/>
      <c r="BJ424" s="4"/>
      <c r="BK424" s="4"/>
      <c r="BL424" s="4"/>
      <c r="BM424" s="2"/>
      <c r="BN424" s="4"/>
      <c r="BO424" s="4"/>
    </row>
    <row r="425" spans="1:67" ht="12.75">
      <c r="A425" s="4"/>
      <c r="B425" s="4"/>
      <c r="C425" s="4"/>
      <c r="D425" s="4"/>
      <c r="E425" s="4"/>
      <c r="F425" s="4"/>
      <c r="G425" s="4"/>
      <c r="H425" s="4"/>
      <c r="I425" s="4"/>
      <c r="J425" s="7"/>
      <c r="K425" s="4"/>
      <c r="L425" s="4"/>
      <c r="M425" s="4"/>
      <c r="N425" s="4"/>
      <c r="O425" s="4"/>
      <c r="P425" s="4"/>
      <c r="Q425" s="4"/>
      <c r="R425" s="4"/>
      <c r="S425" s="8"/>
      <c r="T425" s="4"/>
      <c r="U425" s="4"/>
      <c r="V425" s="4"/>
      <c r="W425" s="4"/>
      <c r="X425" s="4"/>
      <c r="Y425" s="4"/>
      <c r="Z425" s="4"/>
      <c r="AA425" s="4"/>
      <c r="AB425" s="9"/>
      <c r="AC425" s="9"/>
      <c r="AD425" s="9"/>
      <c r="AE425" s="9"/>
      <c r="AF425" s="9"/>
      <c r="AG425" s="9"/>
      <c r="AH425" s="9"/>
      <c r="AI425" s="9"/>
      <c r="AJ425" s="9"/>
      <c r="AK425" s="9"/>
      <c r="AL425" s="9"/>
      <c r="AM425" s="9"/>
      <c r="AN425" s="10"/>
      <c r="AO425" s="10"/>
      <c r="AP425" s="10"/>
      <c r="AQ425" s="9"/>
      <c r="AR425" s="1"/>
      <c r="AS425" s="7"/>
      <c r="AT425" s="4"/>
      <c r="AU425" s="3"/>
      <c r="AV425" s="3"/>
      <c r="AW425" s="2"/>
      <c r="AX425" s="4"/>
      <c r="AY425" s="7"/>
      <c r="AZ425" s="4"/>
      <c r="BA425" s="2"/>
      <c r="BB425" s="2"/>
      <c r="BC425" s="4"/>
      <c r="BD425" s="4"/>
      <c r="BE425" s="4"/>
      <c r="BF425" s="4"/>
      <c r="BG425" s="4"/>
      <c r="BH425" s="4"/>
      <c r="BI425" s="4"/>
      <c r="BJ425" s="4"/>
      <c r="BK425" s="4"/>
      <c r="BL425" s="4"/>
      <c r="BM425" s="2"/>
      <c r="BN425" s="4"/>
      <c r="BO425" s="4"/>
    </row>
    <row r="426" spans="1:67" ht="12.75">
      <c r="A426" s="4"/>
      <c r="B426" s="4"/>
      <c r="C426" s="4"/>
      <c r="D426" s="4"/>
      <c r="E426" s="4"/>
      <c r="F426" s="4"/>
      <c r="G426" s="4"/>
      <c r="H426" s="4"/>
      <c r="I426" s="4"/>
      <c r="J426" s="7"/>
      <c r="K426" s="4"/>
      <c r="L426" s="4"/>
      <c r="M426" s="4"/>
      <c r="N426" s="4"/>
      <c r="O426" s="4"/>
      <c r="P426" s="4"/>
      <c r="Q426" s="4"/>
      <c r="R426" s="4"/>
      <c r="S426" s="8"/>
      <c r="T426" s="4"/>
      <c r="U426" s="4"/>
      <c r="V426" s="4"/>
      <c r="W426" s="4"/>
      <c r="X426" s="4"/>
      <c r="Y426" s="4"/>
      <c r="Z426" s="4"/>
      <c r="AA426" s="4"/>
      <c r="AB426" s="9"/>
      <c r="AC426" s="9"/>
      <c r="AD426" s="9"/>
      <c r="AE426" s="9"/>
      <c r="AF426" s="9"/>
      <c r="AG426" s="9"/>
      <c r="AH426" s="9"/>
      <c r="AI426" s="9"/>
      <c r="AJ426" s="9"/>
      <c r="AK426" s="9"/>
      <c r="AL426" s="9"/>
      <c r="AM426" s="9"/>
      <c r="AN426" s="10"/>
      <c r="AO426" s="10"/>
      <c r="AP426" s="10"/>
      <c r="AQ426" s="9"/>
      <c r="AR426" s="1"/>
      <c r="AS426" s="7"/>
      <c r="AT426" s="4"/>
      <c r="AU426" s="3"/>
      <c r="AV426" s="3"/>
      <c r="AW426" s="2"/>
      <c r="AX426" s="4"/>
      <c r="AY426" s="7"/>
      <c r="AZ426" s="4"/>
      <c r="BA426" s="2"/>
      <c r="BB426" s="2"/>
      <c r="BC426" s="4"/>
      <c r="BD426" s="4"/>
      <c r="BE426" s="4"/>
      <c r="BF426" s="4"/>
      <c r="BG426" s="4"/>
      <c r="BH426" s="4"/>
      <c r="BI426" s="4"/>
      <c r="BJ426" s="4"/>
      <c r="BK426" s="4"/>
      <c r="BL426" s="4"/>
      <c r="BM426" s="2"/>
      <c r="BN426" s="4"/>
      <c r="BO426" s="4"/>
    </row>
    <row r="427" spans="1:67" ht="12.75">
      <c r="A427" s="4"/>
      <c r="B427" s="4"/>
      <c r="C427" s="4"/>
      <c r="D427" s="4"/>
      <c r="E427" s="4"/>
      <c r="F427" s="4"/>
      <c r="G427" s="4"/>
      <c r="H427" s="4"/>
      <c r="I427" s="4"/>
      <c r="J427" s="7"/>
      <c r="K427" s="4"/>
      <c r="L427" s="4"/>
      <c r="M427" s="4"/>
      <c r="N427" s="4"/>
      <c r="O427" s="4"/>
      <c r="P427" s="4"/>
      <c r="Q427" s="4"/>
      <c r="R427" s="4"/>
      <c r="S427" s="8"/>
      <c r="T427" s="4"/>
      <c r="U427" s="4"/>
      <c r="V427" s="4"/>
      <c r="W427" s="4"/>
      <c r="X427" s="4"/>
      <c r="Y427" s="4"/>
      <c r="Z427" s="4"/>
      <c r="AA427" s="4"/>
      <c r="AB427" s="9"/>
      <c r="AC427" s="9"/>
      <c r="AD427" s="9"/>
      <c r="AE427" s="9"/>
      <c r="AF427" s="9"/>
      <c r="AG427" s="9"/>
      <c r="AH427" s="9"/>
      <c r="AI427" s="9"/>
      <c r="AJ427" s="9"/>
      <c r="AK427" s="9"/>
      <c r="AL427" s="9"/>
      <c r="AM427" s="9"/>
      <c r="AN427" s="10"/>
      <c r="AO427" s="10"/>
      <c r="AP427" s="10"/>
      <c r="AQ427" s="9"/>
      <c r="AR427" s="1"/>
      <c r="AS427" s="7"/>
      <c r="AT427" s="4"/>
      <c r="AU427" s="3"/>
      <c r="AV427" s="3"/>
      <c r="AW427" s="2"/>
      <c r="AX427" s="4"/>
      <c r="AY427" s="7"/>
      <c r="AZ427" s="4"/>
      <c r="BA427" s="2"/>
      <c r="BB427" s="2"/>
      <c r="BC427" s="4"/>
      <c r="BD427" s="4"/>
      <c r="BE427" s="4"/>
      <c r="BF427" s="4"/>
      <c r="BG427" s="4"/>
      <c r="BH427" s="4"/>
      <c r="BI427" s="4"/>
      <c r="BJ427" s="4"/>
      <c r="BK427" s="4"/>
      <c r="BL427" s="4"/>
      <c r="BM427" s="2"/>
      <c r="BN427" s="4"/>
      <c r="BO427" s="4"/>
    </row>
    <row r="428" spans="1:67" ht="12.75">
      <c r="A428" s="4"/>
      <c r="B428" s="4"/>
      <c r="C428" s="4"/>
      <c r="D428" s="4"/>
      <c r="E428" s="4"/>
      <c r="F428" s="4"/>
      <c r="G428" s="4"/>
      <c r="H428" s="4"/>
      <c r="I428" s="4"/>
      <c r="J428" s="7"/>
      <c r="K428" s="4"/>
      <c r="L428" s="4"/>
      <c r="M428" s="4"/>
      <c r="N428" s="4"/>
      <c r="O428" s="4"/>
      <c r="P428" s="4"/>
      <c r="Q428" s="4"/>
      <c r="R428" s="4"/>
      <c r="S428" s="8"/>
      <c r="T428" s="4"/>
      <c r="U428" s="4"/>
      <c r="V428" s="4"/>
      <c r="W428" s="4"/>
      <c r="X428" s="4"/>
      <c r="Y428" s="4"/>
      <c r="Z428" s="4"/>
      <c r="AA428" s="4"/>
      <c r="AB428" s="9"/>
      <c r="AC428" s="9"/>
      <c r="AD428" s="9"/>
      <c r="AE428" s="9"/>
      <c r="AF428" s="9"/>
      <c r="AG428" s="9"/>
      <c r="AH428" s="9"/>
      <c r="AI428" s="9"/>
      <c r="AJ428" s="9"/>
      <c r="AK428" s="9"/>
      <c r="AL428" s="9"/>
      <c r="AM428" s="9"/>
      <c r="AN428" s="10"/>
      <c r="AO428" s="10"/>
      <c r="AP428" s="10"/>
      <c r="AQ428" s="9"/>
      <c r="AR428" s="1"/>
      <c r="AS428" s="7"/>
      <c r="AT428" s="4"/>
      <c r="AU428" s="3"/>
      <c r="AV428" s="3"/>
      <c r="AW428" s="2"/>
      <c r="AX428" s="4"/>
      <c r="AY428" s="7"/>
      <c r="AZ428" s="4"/>
      <c r="BA428" s="2"/>
      <c r="BB428" s="2"/>
      <c r="BC428" s="4"/>
      <c r="BD428" s="4"/>
      <c r="BE428" s="4"/>
      <c r="BF428" s="4"/>
      <c r="BG428" s="4"/>
      <c r="BH428" s="4"/>
      <c r="BI428" s="4"/>
      <c r="BJ428" s="4"/>
      <c r="BK428" s="4"/>
      <c r="BL428" s="4"/>
      <c r="BM428" s="2"/>
      <c r="BN428" s="4"/>
      <c r="BO428" s="4"/>
    </row>
    <row r="429" spans="1:67" ht="12.75">
      <c r="A429" s="4"/>
      <c r="B429" s="4"/>
      <c r="C429" s="4"/>
      <c r="D429" s="4"/>
      <c r="E429" s="4"/>
      <c r="F429" s="4"/>
      <c r="G429" s="4"/>
      <c r="H429" s="4"/>
      <c r="I429" s="4"/>
      <c r="J429" s="7"/>
      <c r="K429" s="4"/>
      <c r="L429" s="4"/>
      <c r="M429" s="4"/>
      <c r="N429" s="4"/>
      <c r="O429" s="4"/>
      <c r="P429" s="4"/>
      <c r="Q429" s="4"/>
      <c r="R429" s="4"/>
      <c r="S429" s="8"/>
      <c r="T429" s="4"/>
      <c r="U429" s="4"/>
      <c r="V429" s="4"/>
      <c r="W429" s="4"/>
      <c r="X429" s="4"/>
      <c r="Y429" s="4"/>
      <c r="Z429" s="4"/>
      <c r="AA429" s="4"/>
      <c r="AB429" s="9"/>
      <c r="AC429" s="9"/>
      <c r="AD429" s="9"/>
      <c r="AE429" s="9"/>
      <c r="AF429" s="9"/>
      <c r="AG429" s="9"/>
      <c r="AH429" s="9"/>
      <c r="AI429" s="9"/>
      <c r="AJ429" s="9"/>
      <c r="AK429" s="9"/>
      <c r="AL429" s="9"/>
      <c r="AM429" s="9"/>
      <c r="AN429" s="10"/>
      <c r="AO429" s="10"/>
      <c r="AP429" s="10"/>
      <c r="AQ429" s="9"/>
      <c r="AR429" s="1"/>
      <c r="AS429" s="7"/>
      <c r="AT429" s="4"/>
      <c r="AU429" s="3"/>
      <c r="AV429" s="3"/>
      <c r="AW429" s="2"/>
      <c r="AX429" s="4"/>
      <c r="AY429" s="7"/>
      <c r="AZ429" s="4"/>
      <c r="BA429" s="2"/>
      <c r="BB429" s="2"/>
      <c r="BC429" s="4"/>
      <c r="BD429" s="4"/>
      <c r="BE429" s="4"/>
      <c r="BF429" s="4"/>
      <c r="BG429" s="4"/>
      <c r="BH429" s="4"/>
      <c r="BI429" s="4"/>
      <c r="BJ429" s="4"/>
      <c r="BK429" s="4"/>
      <c r="BL429" s="4"/>
      <c r="BM429" s="2"/>
      <c r="BN429" s="4"/>
      <c r="BO429" s="4"/>
    </row>
    <row r="430" spans="1:67" ht="12.75">
      <c r="A430" s="4"/>
      <c r="B430" s="4"/>
      <c r="C430" s="4"/>
      <c r="D430" s="4"/>
      <c r="E430" s="4"/>
      <c r="F430" s="4"/>
      <c r="G430" s="4"/>
      <c r="H430" s="4"/>
      <c r="I430" s="4"/>
      <c r="J430" s="7"/>
      <c r="K430" s="4"/>
      <c r="L430" s="4"/>
      <c r="M430" s="4"/>
      <c r="N430" s="4"/>
      <c r="O430" s="4"/>
      <c r="P430" s="4"/>
      <c r="Q430" s="4"/>
      <c r="R430" s="4"/>
      <c r="S430" s="8"/>
      <c r="T430" s="4"/>
      <c r="U430" s="4"/>
      <c r="V430" s="4"/>
      <c r="W430" s="4"/>
      <c r="X430" s="4"/>
      <c r="Y430" s="4"/>
      <c r="Z430" s="4"/>
      <c r="AA430" s="4"/>
      <c r="AB430" s="9"/>
      <c r="AC430" s="9"/>
      <c r="AD430" s="9"/>
      <c r="AE430" s="9"/>
      <c r="AF430" s="9"/>
      <c r="AG430" s="9"/>
      <c r="AH430" s="9"/>
      <c r="AI430" s="9"/>
      <c r="AJ430" s="9"/>
      <c r="AK430" s="9"/>
      <c r="AL430" s="9"/>
      <c r="AM430" s="9"/>
      <c r="AN430" s="10"/>
      <c r="AO430" s="10"/>
      <c r="AP430" s="10"/>
      <c r="AQ430" s="9"/>
      <c r="AR430" s="1"/>
      <c r="AS430" s="7"/>
      <c r="AT430" s="4"/>
      <c r="AU430" s="3"/>
      <c r="AV430" s="3"/>
      <c r="AW430" s="2"/>
      <c r="AX430" s="4"/>
      <c r="AY430" s="7"/>
      <c r="AZ430" s="4"/>
      <c r="BA430" s="2"/>
      <c r="BB430" s="2"/>
      <c r="BC430" s="4"/>
      <c r="BD430" s="4"/>
      <c r="BE430" s="4"/>
      <c r="BF430" s="4"/>
      <c r="BG430" s="4"/>
      <c r="BH430" s="4"/>
      <c r="BI430" s="4"/>
      <c r="BJ430" s="4"/>
      <c r="BK430" s="4"/>
      <c r="BL430" s="4"/>
      <c r="BM430" s="2"/>
      <c r="BN430" s="4"/>
      <c r="BO430" s="4"/>
    </row>
    <row r="431" spans="1:67" ht="12.75">
      <c r="A431" s="4"/>
      <c r="B431" s="4"/>
      <c r="C431" s="4"/>
      <c r="D431" s="4"/>
      <c r="E431" s="4"/>
      <c r="F431" s="4"/>
      <c r="G431" s="4"/>
      <c r="H431" s="4"/>
      <c r="I431" s="4"/>
      <c r="J431" s="7"/>
      <c r="K431" s="4"/>
      <c r="L431" s="4"/>
      <c r="M431" s="4"/>
      <c r="N431" s="4"/>
      <c r="O431" s="4"/>
      <c r="P431" s="4"/>
      <c r="Q431" s="4"/>
      <c r="R431" s="4"/>
      <c r="S431" s="8"/>
      <c r="T431" s="4"/>
      <c r="U431" s="4"/>
      <c r="V431" s="4"/>
      <c r="W431" s="4"/>
      <c r="X431" s="4"/>
      <c r="Y431" s="4"/>
      <c r="Z431" s="4"/>
      <c r="AA431" s="4"/>
      <c r="AB431" s="9"/>
      <c r="AC431" s="9"/>
      <c r="AD431" s="9"/>
      <c r="AE431" s="9"/>
      <c r="AF431" s="9"/>
      <c r="AG431" s="9"/>
      <c r="AH431" s="9"/>
      <c r="AI431" s="9"/>
      <c r="AJ431" s="9"/>
      <c r="AK431" s="9"/>
      <c r="AL431" s="9"/>
      <c r="AM431" s="9"/>
      <c r="AN431" s="10"/>
      <c r="AO431" s="10"/>
      <c r="AP431" s="10"/>
      <c r="AQ431" s="9"/>
      <c r="AR431" s="1"/>
      <c r="AS431" s="7"/>
      <c r="AT431" s="4"/>
      <c r="AU431" s="3"/>
      <c r="AV431" s="3"/>
      <c r="AW431" s="2"/>
      <c r="AX431" s="4"/>
      <c r="AY431" s="7"/>
      <c r="AZ431" s="4"/>
      <c r="BA431" s="2"/>
      <c r="BB431" s="2"/>
      <c r="BC431" s="4"/>
      <c r="BD431" s="4"/>
      <c r="BE431" s="4"/>
      <c r="BF431" s="4"/>
      <c r="BG431" s="4"/>
      <c r="BH431" s="4"/>
      <c r="BI431" s="4"/>
      <c r="BJ431" s="4"/>
      <c r="BK431" s="4"/>
      <c r="BL431" s="4"/>
      <c r="BM431" s="2"/>
      <c r="BN431" s="4"/>
      <c r="BO431" s="4"/>
    </row>
    <row r="432" spans="1:67" ht="12.75">
      <c r="A432" s="4"/>
      <c r="B432" s="4"/>
      <c r="C432" s="4"/>
      <c r="D432" s="4"/>
      <c r="E432" s="4"/>
      <c r="F432" s="4"/>
      <c r="G432" s="4"/>
      <c r="H432" s="4"/>
      <c r="I432" s="4"/>
      <c r="J432" s="7"/>
      <c r="K432" s="4"/>
      <c r="L432" s="4"/>
      <c r="M432" s="4"/>
      <c r="N432" s="4"/>
      <c r="O432" s="4"/>
      <c r="P432" s="4"/>
      <c r="Q432" s="4"/>
      <c r="R432" s="4"/>
      <c r="S432" s="8"/>
      <c r="T432" s="4"/>
      <c r="U432" s="4"/>
      <c r="V432" s="4"/>
      <c r="W432" s="4"/>
      <c r="X432" s="4"/>
      <c r="Y432" s="4"/>
      <c r="Z432" s="4"/>
      <c r="AA432" s="4"/>
      <c r="AB432" s="9"/>
      <c r="AC432" s="9"/>
      <c r="AD432" s="9"/>
      <c r="AE432" s="9"/>
      <c r="AF432" s="9"/>
      <c r="AG432" s="9"/>
      <c r="AH432" s="9"/>
      <c r="AI432" s="9"/>
      <c r="AJ432" s="9"/>
      <c r="AK432" s="9"/>
      <c r="AL432" s="9"/>
      <c r="AM432" s="9"/>
      <c r="AN432" s="10"/>
      <c r="AO432" s="10"/>
      <c r="AP432" s="10"/>
      <c r="AQ432" s="9"/>
      <c r="AR432" s="1"/>
      <c r="AS432" s="7"/>
      <c r="AT432" s="4"/>
      <c r="AU432" s="3"/>
      <c r="AV432" s="3"/>
      <c r="AW432" s="2"/>
      <c r="AX432" s="4"/>
      <c r="AY432" s="7"/>
      <c r="AZ432" s="4"/>
      <c r="BA432" s="2"/>
      <c r="BB432" s="2"/>
      <c r="BC432" s="4"/>
      <c r="BD432" s="4"/>
      <c r="BE432" s="4"/>
      <c r="BF432" s="4"/>
      <c r="BG432" s="4"/>
      <c r="BH432" s="4"/>
      <c r="BI432" s="4"/>
      <c r="BJ432" s="4"/>
      <c r="BK432" s="4"/>
      <c r="BL432" s="4"/>
      <c r="BM432" s="2"/>
      <c r="BN432" s="4"/>
      <c r="BO432" s="4"/>
    </row>
    <row r="433" spans="1:67" ht="12.75">
      <c r="A433" s="4"/>
      <c r="B433" s="4"/>
      <c r="C433" s="4"/>
      <c r="D433" s="4"/>
      <c r="E433" s="4"/>
      <c r="F433" s="4"/>
      <c r="G433" s="4"/>
      <c r="H433" s="4"/>
      <c r="I433" s="4"/>
      <c r="J433" s="7"/>
      <c r="K433" s="4"/>
      <c r="L433" s="4"/>
      <c r="M433" s="4"/>
      <c r="N433" s="4"/>
      <c r="O433" s="4"/>
      <c r="P433" s="4"/>
      <c r="Q433" s="4"/>
      <c r="R433" s="4"/>
      <c r="S433" s="8"/>
      <c r="T433" s="4"/>
      <c r="U433" s="4"/>
      <c r="V433" s="4"/>
      <c r="W433" s="4"/>
      <c r="X433" s="4"/>
      <c r="Y433" s="4"/>
      <c r="Z433" s="4"/>
      <c r="AA433" s="4"/>
      <c r="AB433" s="9"/>
      <c r="AC433" s="9"/>
      <c r="AD433" s="9"/>
      <c r="AE433" s="9"/>
      <c r="AF433" s="9"/>
      <c r="AG433" s="9"/>
      <c r="AH433" s="9"/>
      <c r="AI433" s="9"/>
      <c r="AJ433" s="9"/>
      <c r="AK433" s="9"/>
      <c r="AL433" s="9"/>
      <c r="AM433" s="9"/>
      <c r="AN433" s="10"/>
      <c r="AO433" s="10"/>
      <c r="AP433" s="10"/>
      <c r="AQ433" s="9"/>
      <c r="AR433" s="1"/>
      <c r="AS433" s="7"/>
      <c r="AT433" s="4"/>
      <c r="AU433" s="3"/>
      <c r="AV433" s="3"/>
      <c r="AW433" s="2"/>
      <c r="AX433" s="4"/>
      <c r="AY433" s="7"/>
      <c r="AZ433" s="4"/>
      <c r="BA433" s="2"/>
      <c r="BB433" s="2"/>
      <c r="BC433" s="4"/>
      <c r="BD433" s="4"/>
      <c r="BE433" s="4"/>
      <c r="BF433" s="4"/>
      <c r="BG433" s="4"/>
      <c r="BH433" s="4"/>
      <c r="BI433" s="4"/>
      <c r="BJ433" s="4"/>
      <c r="BK433" s="4"/>
      <c r="BL433" s="4"/>
      <c r="BM433" s="2"/>
      <c r="BN433" s="4"/>
      <c r="BO433" s="4"/>
    </row>
    <row r="434" spans="1:67" ht="12.75">
      <c r="A434" s="4"/>
      <c r="B434" s="4"/>
      <c r="C434" s="4"/>
      <c r="D434" s="4"/>
      <c r="E434" s="4"/>
      <c r="F434" s="4"/>
      <c r="G434" s="4"/>
      <c r="H434" s="4"/>
      <c r="I434" s="4"/>
      <c r="J434" s="7"/>
      <c r="K434" s="4"/>
      <c r="L434" s="4"/>
      <c r="M434" s="4"/>
      <c r="N434" s="4"/>
      <c r="O434" s="4"/>
      <c r="P434" s="4"/>
      <c r="Q434" s="4"/>
      <c r="R434" s="4"/>
      <c r="S434" s="8"/>
      <c r="T434" s="4"/>
      <c r="U434" s="4"/>
      <c r="V434" s="4"/>
      <c r="W434" s="4"/>
      <c r="X434" s="4"/>
      <c r="Y434" s="4"/>
      <c r="Z434" s="4"/>
      <c r="AA434" s="4"/>
      <c r="AB434" s="9"/>
      <c r="AC434" s="9"/>
      <c r="AD434" s="9"/>
      <c r="AE434" s="9"/>
      <c r="AF434" s="9"/>
      <c r="AG434" s="9"/>
      <c r="AH434" s="9"/>
      <c r="AI434" s="9"/>
      <c r="AJ434" s="9"/>
      <c r="AK434" s="9"/>
      <c r="AL434" s="9"/>
      <c r="AM434" s="9"/>
      <c r="AN434" s="10"/>
      <c r="AO434" s="10"/>
      <c r="AP434" s="10"/>
      <c r="AQ434" s="9"/>
      <c r="AR434" s="1"/>
      <c r="AS434" s="7"/>
      <c r="AT434" s="4"/>
      <c r="AU434" s="3"/>
      <c r="AV434" s="3"/>
      <c r="AW434" s="2"/>
      <c r="AX434" s="4"/>
      <c r="AY434" s="7"/>
      <c r="AZ434" s="4"/>
      <c r="BA434" s="2"/>
      <c r="BB434" s="2"/>
      <c r="BC434" s="4"/>
      <c r="BD434" s="4"/>
      <c r="BE434" s="4"/>
      <c r="BF434" s="4"/>
      <c r="BG434" s="4"/>
      <c r="BH434" s="4"/>
      <c r="BI434" s="4"/>
      <c r="BJ434" s="4"/>
      <c r="BK434" s="4"/>
      <c r="BL434" s="4"/>
      <c r="BM434" s="2"/>
      <c r="BN434" s="4"/>
      <c r="BO434" s="4"/>
    </row>
    <row r="435" spans="1:67" ht="12.75">
      <c r="A435" s="4"/>
      <c r="B435" s="4"/>
      <c r="C435" s="4"/>
      <c r="D435" s="4"/>
      <c r="E435" s="4"/>
      <c r="F435" s="4"/>
      <c r="G435" s="4"/>
      <c r="H435" s="4"/>
      <c r="I435" s="4"/>
      <c r="J435" s="7"/>
      <c r="K435" s="4"/>
      <c r="L435" s="4"/>
      <c r="M435" s="4"/>
      <c r="N435" s="4"/>
      <c r="O435" s="4"/>
      <c r="P435" s="4"/>
      <c r="Q435" s="4"/>
      <c r="R435" s="4"/>
      <c r="S435" s="8"/>
      <c r="T435" s="4"/>
      <c r="U435" s="4"/>
      <c r="V435" s="4"/>
      <c r="W435" s="4"/>
      <c r="X435" s="4"/>
      <c r="Y435" s="4"/>
      <c r="Z435" s="4"/>
      <c r="AA435" s="4"/>
      <c r="AB435" s="9"/>
      <c r="AC435" s="9"/>
      <c r="AD435" s="9"/>
      <c r="AE435" s="9"/>
      <c r="AF435" s="9"/>
      <c r="AG435" s="9"/>
      <c r="AH435" s="9"/>
      <c r="AI435" s="9"/>
      <c r="AJ435" s="9"/>
      <c r="AK435" s="9"/>
      <c r="AL435" s="9"/>
      <c r="AM435" s="9"/>
      <c r="AN435" s="10"/>
      <c r="AO435" s="10"/>
      <c r="AP435" s="10"/>
      <c r="AQ435" s="9"/>
      <c r="AR435" s="1"/>
      <c r="AS435" s="7"/>
      <c r="AT435" s="4"/>
      <c r="AU435" s="3"/>
      <c r="AV435" s="3"/>
      <c r="AW435" s="2"/>
      <c r="AX435" s="4"/>
      <c r="AY435" s="7"/>
      <c r="AZ435" s="4"/>
      <c r="BA435" s="2"/>
      <c r="BB435" s="2"/>
      <c r="BC435" s="4"/>
      <c r="BD435" s="4"/>
      <c r="BE435" s="4"/>
      <c r="BF435" s="4"/>
      <c r="BG435" s="4"/>
      <c r="BH435" s="4"/>
      <c r="BI435" s="4"/>
      <c r="BJ435" s="4"/>
      <c r="BK435" s="4"/>
      <c r="BL435" s="4"/>
      <c r="BM435" s="2"/>
      <c r="BN435" s="4"/>
      <c r="BO435" s="4"/>
    </row>
    <row r="436" spans="1:67" ht="12.75">
      <c r="A436" s="4"/>
      <c r="B436" s="4"/>
      <c r="C436" s="4"/>
      <c r="D436" s="4"/>
      <c r="E436" s="4"/>
      <c r="F436" s="4"/>
      <c r="G436" s="4"/>
      <c r="H436" s="4"/>
      <c r="I436" s="4"/>
      <c r="J436" s="7"/>
      <c r="K436" s="4"/>
      <c r="L436" s="4"/>
      <c r="M436" s="4"/>
      <c r="N436" s="4"/>
      <c r="O436" s="4"/>
      <c r="P436" s="4"/>
      <c r="Q436" s="4"/>
      <c r="R436" s="4"/>
      <c r="S436" s="8"/>
      <c r="T436" s="4"/>
      <c r="U436" s="4"/>
      <c r="V436" s="4"/>
      <c r="W436" s="4"/>
      <c r="X436" s="4"/>
      <c r="Y436" s="4"/>
      <c r="Z436" s="4"/>
      <c r="AA436" s="4"/>
      <c r="AB436" s="9"/>
      <c r="AC436" s="9"/>
      <c r="AD436" s="9"/>
      <c r="AE436" s="9"/>
      <c r="AF436" s="9"/>
      <c r="AG436" s="9"/>
      <c r="AH436" s="9"/>
      <c r="AI436" s="9"/>
      <c r="AJ436" s="9"/>
      <c r="AK436" s="9"/>
      <c r="AL436" s="9"/>
      <c r="AM436" s="9"/>
      <c r="AN436" s="10"/>
      <c r="AO436" s="10"/>
      <c r="AP436" s="10"/>
      <c r="AQ436" s="9"/>
      <c r="AR436" s="1"/>
      <c r="AS436" s="7"/>
      <c r="AT436" s="4"/>
      <c r="AU436" s="3"/>
      <c r="AV436" s="3"/>
      <c r="AW436" s="2"/>
      <c r="AX436" s="4"/>
      <c r="AY436" s="7"/>
      <c r="AZ436" s="4"/>
      <c r="BA436" s="2"/>
      <c r="BB436" s="2"/>
      <c r="BC436" s="4"/>
      <c r="BD436" s="4"/>
      <c r="BE436" s="4"/>
      <c r="BF436" s="4"/>
      <c r="BG436" s="4"/>
      <c r="BH436" s="4"/>
      <c r="BI436" s="4"/>
      <c r="BJ436" s="4"/>
      <c r="BK436" s="4"/>
      <c r="BL436" s="4"/>
      <c r="BM436" s="2"/>
      <c r="BN436" s="4"/>
      <c r="BO436" s="4"/>
    </row>
    <row r="437" spans="1:67" ht="12.75">
      <c r="A437" s="4"/>
      <c r="B437" s="4"/>
      <c r="C437" s="4"/>
      <c r="D437" s="4"/>
      <c r="E437" s="4"/>
      <c r="F437" s="4"/>
      <c r="G437" s="4"/>
      <c r="H437" s="4"/>
      <c r="I437" s="4"/>
      <c r="J437" s="7"/>
      <c r="K437" s="4"/>
      <c r="L437" s="4"/>
      <c r="M437" s="4"/>
      <c r="N437" s="4"/>
      <c r="O437" s="4"/>
      <c r="P437" s="4"/>
      <c r="Q437" s="4"/>
      <c r="R437" s="4"/>
      <c r="S437" s="8"/>
      <c r="T437" s="4"/>
      <c r="U437" s="4"/>
      <c r="V437" s="4"/>
      <c r="W437" s="4"/>
      <c r="X437" s="4"/>
      <c r="Y437" s="4"/>
      <c r="Z437" s="4"/>
      <c r="AA437" s="4"/>
      <c r="AB437" s="9"/>
      <c r="AC437" s="9"/>
      <c r="AD437" s="9"/>
      <c r="AE437" s="9"/>
      <c r="AF437" s="9"/>
      <c r="AG437" s="9"/>
      <c r="AH437" s="9"/>
      <c r="AI437" s="9"/>
      <c r="AJ437" s="9"/>
      <c r="AK437" s="9"/>
      <c r="AL437" s="9"/>
      <c r="AM437" s="9"/>
      <c r="AN437" s="10"/>
      <c r="AO437" s="10"/>
      <c r="AP437" s="10"/>
      <c r="AQ437" s="9"/>
      <c r="AR437" s="1"/>
      <c r="AS437" s="7"/>
      <c r="AT437" s="4"/>
      <c r="AU437" s="3"/>
      <c r="AV437" s="3"/>
      <c r="AW437" s="2"/>
      <c r="AX437" s="4"/>
      <c r="AY437" s="7"/>
      <c r="AZ437" s="4"/>
      <c r="BA437" s="2"/>
      <c r="BB437" s="2"/>
      <c r="BC437" s="4"/>
      <c r="BD437" s="4"/>
      <c r="BE437" s="4"/>
      <c r="BF437" s="4"/>
      <c r="BG437" s="4"/>
      <c r="BH437" s="4"/>
      <c r="BI437" s="4"/>
      <c r="BJ437" s="4"/>
      <c r="BK437" s="4"/>
      <c r="BL437" s="4"/>
      <c r="BM437" s="2"/>
      <c r="BN437" s="4"/>
      <c r="BO437" s="4"/>
    </row>
    <row r="438" spans="1:67" ht="12.75">
      <c r="A438" s="4"/>
      <c r="B438" s="4"/>
      <c r="C438" s="4"/>
      <c r="D438" s="4"/>
      <c r="E438" s="4"/>
      <c r="F438" s="4"/>
      <c r="G438" s="4"/>
      <c r="H438" s="4"/>
      <c r="I438" s="4"/>
      <c r="J438" s="7"/>
      <c r="K438" s="4"/>
      <c r="L438" s="4"/>
      <c r="M438" s="4"/>
      <c r="N438" s="4"/>
      <c r="O438" s="4"/>
      <c r="P438" s="4"/>
      <c r="Q438" s="4"/>
      <c r="R438" s="4"/>
      <c r="S438" s="8"/>
      <c r="T438" s="4"/>
      <c r="U438" s="4"/>
      <c r="V438" s="4"/>
      <c r="W438" s="4"/>
      <c r="X438" s="4"/>
      <c r="Y438" s="4"/>
      <c r="Z438" s="4"/>
      <c r="AA438" s="4"/>
      <c r="AB438" s="9"/>
      <c r="AC438" s="9"/>
      <c r="AD438" s="9"/>
      <c r="AE438" s="9"/>
      <c r="AF438" s="9"/>
      <c r="AG438" s="9"/>
      <c r="AH438" s="9"/>
      <c r="AI438" s="9"/>
      <c r="AJ438" s="9"/>
      <c r="AK438" s="9"/>
      <c r="AL438" s="9"/>
      <c r="AM438" s="9"/>
      <c r="AN438" s="10"/>
      <c r="AO438" s="10"/>
      <c r="AP438" s="10"/>
      <c r="AQ438" s="9"/>
      <c r="AR438" s="1"/>
      <c r="AS438" s="7"/>
      <c r="AT438" s="4"/>
      <c r="AU438" s="3"/>
      <c r="AV438" s="3"/>
      <c r="AW438" s="2"/>
      <c r="AX438" s="4"/>
      <c r="AY438" s="7"/>
      <c r="AZ438" s="4"/>
      <c r="BA438" s="2"/>
      <c r="BB438" s="2"/>
      <c r="BC438" s="4"/>
      <c r="BD438" s="4"/>
      <c r="BE438" s="4"/>
      <c r="BF438" s="4"/>
      <c r="BG438" s="4"/>
      <c r="BH438" s="4"/>
      <c r="BI438" s="4"/>
      <c r="BJ438" s="4"/>
      <c r="BK438" s="4"/>
      <c r="BL438" s="4"/>
      <c r="BM438" s="2"/>
      <c r="BN438" s="4"/>
      <c r="BO438" s="4"/>
    </row>
    <row r="439" spans="1:67" ht="12.75">
      <c r="A439" s="4"/>
      <c r="B439" s="4"/>
      <c r="C439" s="4"/>
      <c r="D439" s="4"/>
      <c r="E439" s="4"/>
      <c r="F439" s="4"/>
      <c r="G439" s="4"/>
      <c r="H439" s="4"/>
      <c r="I439" s="4"/>
      <c r="J439" s="7"/>
      <c r="K439" s="4"/>
      <c r="L439" s="4"/>
      <c r="M439" s="4"/>
      <c r="N439" s="4"/>
      <c r="O439" s="4"/>
      <c r="P439" s="4"/>
      <c r="Q439" s="4"/>
      <c r="R439" s="4"/>
      <c r="S439" s="8"/>
      <c r="T439" s="4"/>
      <c r="U439" s="4"/>
      <c r="V439" s="4"/>
      <c r="W439" s="4"/>
      <c r="X439" s="4"/>
      <c r="Y439" s="4"/>
      <c r="Z439" s="4"/>
      <c r="AA439" s="4"/>
      <c r="AB439" s="9"/>
      <c r="AC439" s="9"/>
      <c r="AD439" s="9"/>
      <c r="AE439" s="9"/>
      <c r="AF439" s="9"/>
      <c r="AG439" s="9"/>
      <c r="AH439" s="9"/>
      <c r="AI439" s="9"/>
      <c r="AJ439" s="9"/>
      <c r="AK439" s="9"/>
      <c r="AL439" s="9"/>
      <c r="AM439" s="9"/>
      <c r="AN439" s="10"/>
      <c r="AO439" s="10"/>
      <c r="AP439" s="10"/>
      <c r="AQ439" s="9"/>
      <c r="AR439" s="1"/>
      <c r="AS439" s="7"/>
      <c r="AT439" s="4"/>
      <c r="AU439" s="3"/>
      <c r="AV439" s="3"/>
      <c r="AW439" s="2"/>
      <c r="AX439" s="4"/>
      <c r="AY439" s="7"/>
      <c r="AZ439" s="4"/>
      <c r="BA439" s="2"/>
      <c r="BB439" s="2"/>
      <c r="BC439" s="4"/>
      <c r="BD439" s="4"/>
      <c r="BE439" s="4"/>
      <c r="BF439" s="4"/>
      <c r="BG439" s="4"/>
      <c r="BH439" s="4"/>
      <c r="BI439" s="4"/>
      <c r="BJ439" s="4"/>
      <c r="BK439" s="4"/>
      <c r="BL439" s="4"/>
      <c r="BM439" s="2"/>
      <c r="BN439" s="4"/>
      <c r="BO439" s="4"/>
    </row>
    <row r="440" spans="1:67" ht="12.75">
      <c r="A440" s="4"/>
      <c r="B440" s="4"/>
      <c r="C440" s="4"/>
      <c r="D440" s="4"/>
      <c r="E440" s="4"/>
      <c r="F440" s="4"/>
      <c r="G440" s="4"/>
      <c r="H440" s="4"/>
      <c r="I440" s="4"/>
      <c r="J440" s="7"/>
      <c r="K440" s="4"/>
      <c r="L440" s="4"/>
      <c r="M440" s="4"/>
      <c r="N440" s="4"/>
      <c r="O440" s="4"/>
      <c r="P440" s="4"/>
      <c r="Q440" s="4"/>
      <c r="R440" s="4"/>
      <c r="S440" s="8"/>
      <c r="T440" s="4"/>
      <c r="U440" s="4"/>
      <c r="V440" s="4"/>
      <c r="W440" s="4"/>
      <c r="X440" s="4"/>
      <c r="Y440" s="4"/>
      <c r="Z440" s="4"/>
      <c r="AA440" s="4"/>
      <c r="AB440" s="9"/>
      <c r="AC440" s="9"/>
      <c r="AD440" s="9"/>
      <c r="AE440" s="9"/>
      <c r="AF440" s="9"/>
      <c r="AG440" s="9"/>
      <c r="AH440" s="9"/>
      <c r="AI440" s="9"/>
      <c r="AJ440" s="9"/>
      <c r="AK440" s="9"/>
      <c r="AL440" s="9"/>
      <c r="AM440" s="9"/>
      <c r="AN440" s="10"/>
      <c r="AO440" s="10"/>
      <c r="AP440" s="10"/>
      <c r="AQ440" s="9"/>
      <c r="AR440" s="1"/>
      <c r="AS440" s="7"/>
      <c r="AT440" s="4"/>
      <c r="AU440" s="3"/>
      <c r="AV440" s="3"/>
      <c r="AW440" s="2"/>
      <c r="AX440" s="4"/>
      <c r="AY440" s="7"/>
      <c r="AZ440" s="4"/>
      <c r="BA440" s="2"/>
      <c r="BB440" s="2"/>
      <c r="BC440" s="4"/>
      <c r="BD440" s="4"/>
      <c r="BE440" s="4"/>
      <c r="BF440" s="4"/>
      <c r="BG440" s="4"/>
      <c r="BH440" s="4"/>
      <c r="BI440" s="4"/>
      <c r="BJ440" s="4"/>
      <c r="BK440" s="4"/>
      <c r="BL440" s="4"/>
      <c r="BM440" s="2"/>
      <c r="BN440" s="4"/>
      <c r="BO440" s="4"/>
    </row>
    <row r="441" spans="1:67" ht="12.75">
      <c r="A441" s="4"/>
      <c r="B441" s="4"/>
      <c r="C441" s="4"/>
      <c r="D441" s="4"/>
      <c r="E441" s="4"/>
      <c r="F441" s="4"/>
      <c r="G441" s="4"/>
      <c r="H441" s="4"/>
      <c r="I441" s="4"/>
      <c r="J441" s="7"/>
      <c r="K441" s="4"/>
      <c r="L441" s="4"/>
      <c r="M441" s="4"/>
      <c r="N441" s="4"/>
      <c r="O441" s="4"/>
      <c r="P441" s="4"/>
      <c r="Q441" s="4"/>
      <c r="R441" s="4"/>
      <c r="S441" s="8"/>
      <c r="T441" s="4"/>
      <c r="U441" s="4"/>
      <c r="V441" s="4"/>
      <c r="W441" s="4"/>
      <c r="X441" s="4"/>
      <c r="Y441" s="4"/>
      <c r="Z441" s="4"/>
      <c r="AA441" s="4"/>
      <c r="AB441" s="9"/>
      <c r="AC441" s="9"/>
      <c r="AD441" s="9"/>
      <c r="AE441" s="9"/>
      <c r="AF441" s="9"/>
      <c r="AG441" s="9"/>
      <c r="AH441" s="9"/>
      <c r="AI441" s="9"/>
      <c r="AJ441" s="9"/>
      <c r="AK441" s="9"/>
      <c r="AL441" s="9"/>
      <c r="AM441" s="9"/>
      <c r="AN441" s="10"/>
      <c r="AO441" s="10"/>
      <c r="AP441" s="10"/>
      <c r="AQ441" s="9"/>
      <c r="AR441" s="1"/>
      <c r="AS441" s="7"/>
      <c r="AT441" s="4"/>
      <c r="AU441" s="3"/>
      <c r="AV441" s="3"/>
      <c r="AW441" s="2"/>
      <c r="AX441" s="4"/>
      <c r="AY441" s="7"/>
      <c r="AZ441" s="4"/>
      <c r="BA441" s="2"/>
      <c r="BB441" s="2"/>
      <c r="BC441" s="4"/>
      <c r="BD441" s="4"/>
      <c r="BE441" s="4"/>
      <c r="BF441" s="4"/>
      <c r="BG441" s="4"/>
      <c r="BH441" s="4"/>
      <c r="BI441" s="4"/>
      <c r="BJ441" s="4"/>
      <c r="BK441" s="4"/>
      <c r="BL441" s="4"/>
      <c r="BM441" s="2"/>
      <c r="BN441" s="4"/>
      <c r="BO441" s="4"/>
    </row>
    <row r="442" spans="1:67" ht="12.75">
      <c r="A442" s="4"/>
      <c r="B442" s="4"/>
      <c r="C442" s="4"/>
      <c r="D442" s="4"/>
      <c r="E442" s="4"/>
      <c r="F442" s="4"/>
      <c r="G442" s="4"/>
      <c r="H442" s="4"/>
      <c r="I442" s="4"/>
      <c r="J442" s="7"/>
      <c r="K442" s="4"/>
      <c r="L442" s="4"/>
      <c r="M442" s="4"/>
      <c r="N442" s="4"/>
      <c r="O442" s="4"/>
      <c r="P442" s="4"/>
      <c r="Q442" s="4"/>
      <c r="R442" s="4"/>
      <c r="S442" s="8"/>
      <c r="T442" s="4"/>
      <c r="U442" s="4"/>
      <c r="V442" s="4"/>
      <c r="W442" s="4"/>
      <c r="X442" s="4"/>
      <c r="Y442" s="4"/>
      <c r="Z442" s="4"/>
      <c r="AA442" s="4"/>
      <c r="AB442" s="9"/>
      <c r="AC442" s="9"/>
      <c r="AD442" s="9"/>
      <c r="AE442" s="9"/>
      <c r="AF442" s="9"/>
      <c r="AG442" s="9"/>
      <c r="AH442" s="9"/>
      <c r="AI442" s="9"/>
      <c r="AJ442" s="9"/>
      <c r="AK442" s="9"/>
      <c r="AL442" s="9"/>
      <c r="AM442" s="9"/>
      <c r="AN442" s="10"/>
      <c r="AO442" s="10"/>
      <c r="AP442" s="10"/>
      <c r="AQ442" s="9"/>
      <c r="AR442" s="1"/>
      <c r="AS442" s="7"/>
      <c r="AT442" s="4"/>
      <c r="AU442" s="3"/>
      <c r="AV442" s="3"/>
      <c r="AW442" s="2"/>
      <c r="AX442" s="4"/>
      <c r="AY442" s="7"/>
      <c r="AZ442" s="4"/>
      <c r="BA442" s="2"/>
      <c r="BB442" s="2"/>
      <c r="BC442" s="4"/>
      <c r="BD442" s="4"/>
      <c r="BE442" s="4"/>
      <c r="BF442" s="4"/>
      <c r="BG442" s="4"/>
      <c r="BH442" s="4"/>
      <c r="BI442" s="4"/>
      <c r="BJ442" s="4"/>
      <c r="BK442" s="4"/>
      <c r="BL442" s="4"/>
      <c r="BM442" s="2"/>
      <c r="BN442" s="4"/>
      <c r="BO442" s="4"/>
    </row>
    <row r="443" spans="1:67" ht="12.75">
      <c r="A443" s="4"/>
      <c r="B443" s="4"/>
      <c r="C443" s="4"/>
      <c r="D443" s="4"/>
      <c r="E443" s="4"/>
      <c r="F443" s="4"/>
      <c r="G443" s="4"/>
      <c r="H443" s="4"/>
      <c r="I443" s="4"/>
      <c r="J443" s="7"/>
      <c r="K443" s="4"/>
      <c r="L443" s="4"/>
      <c r="M443" s="4"/>
      <c r="N443" s="4"/>
      <c r="O443" s="4"/>
      <c r="P443" s="4"/>
      <c r="Q443" s="4"/>
      <c r="R443" s="4"/>
      <c r="S443" s="8"/>
      <c r="T443" s="4"/>
      <c r="U443" s="4"/>
      <c r="V443" s="4"/>
      <c r="W443" s="4"/>
      <c r="X443" s="4"/>
      <c r="Y443" s="4"/>
      <c r="Z443" s="4"/>
      <c r="AA443" s="4"/>
      <c r="AB443" s="9"/>
      <c r="AC443" s="9"/>
      <c r="AD443" s="9"/>
      <c r="AE443" s="9"/>
      <c r="AF443" s="9"/>
      <c r="AG443" s="9"/>
      <c r="AH443" s="9"/>
      <c r="AI443" s="9"/>
      <c r="AJ443" s="9"/>
      <c r="AK443" s="9"/>
      <c r="AL443" s="9"/>
      <c r="AM443" s="9"/>
      <c r="AN443" s="10"/>
      <c r="AO443" s="10"/>
      <c r="AP443" s="10"/>
      <c r="AQ443" s="9"/>
      <c r="AR443" s="1"/>
      <c r="AS443" s="7"/>
      <c r="AT443" s="4"/>
      <c r="AU443" s="3"/>
      <c r="AV443" s="3"/>
      <c r="AW443" s="2"/>
      <c r="AX443" s="4"/>
      <c r="AY443" s="7"/>
      <c r="AZ443" s="4"/>
      <c r="BA443" s="2"/>
      <c r="BB443" s="2"/>
      <c r="BC443" s="4"/>
      <c r="BD443" s="4"/>
      <c r="BE443" s="4"/>
      <c r="BF443" s="4"/>
      <c r="BG443" s="4"/>
      <c r="BH443" s="4"/>
      <c r="BI443" s="4"/>
      <c r="BJ443" s="4"/>
      <c r="BK443" s="4"/>
      <c r="BL443" s="4"/>
      <c r="BM443" s="2"/>
      <c r="BN443" s="4"/>
      <c r="BO443" s="4"/>
    </row>
    <row r="444" spans="1:67" ht="12.75">
      <c r="A444" s="4"/>
      <c r="B444" s="4"/>
      <c r="C444" s="4"/>
      <c r="D444" s="4"/>
      <c r="E444" s="4"/>
      <c r="F444" s="4"/>
      <c r="G444" s="4"/>
      <c r="H444" s="4"/>
      <c r="I444" s="4"/>
      <c r="J444" s="7"/>
      <c r="K444" s="4"/>
      <c r="L444" s="4"/>
      <c r="M444" s="4"/>
      <c r="N444" s="4"/>
      <c r="O444" s="4"/>
      <c r="P444" s="4"/>
      <c r="Q444" s="4"/>
      <c r="R444" s="4"/>
      <c r="S444" s="8"/>
      <c r="T444" s="4"/>
      <c r="U444" s="4"/>
      <c r="V444" s="4"/>
      <c r="W444" s="4"/>
      <c r="X444" s="4"/>
      <c r="Y444" s="4"/>
      <c r="Z444" s="4"/>
      <c r="AA444" s="4"/>
      <c r="AB444" s="9"/>
      <c r="AC444" s="9"/>
      <c r="AD444" s="9"/>
      <c r="AE444" s="9"/>
      <c r="AF444" s="9"/>
      <c r="AG444" s="9"/>
      <c r="AH444" s="9"/>
      <c r="AI444" s="9"/>
      <c r="AJ444" s="9"/>
      <c r="AK444" s="9"/>
      <c r="AL444" s="9"/>
      <c r="AM444" s="9"/>
      <c r="AN444" s="10"/>
      <c r="AO444" s="10"/>
      <c r="AP444" s="10"/>
      <c r="AQ444" s="9"/>
      <c r="AR444" s="1"/>
      <c r="AS444" s="7"/>
      <c r="AT444" s="4"/>
      <c r="AU444" s="3"/>
      <c r="AV444" s="3"/>
      <c r="AW444" s="2"/>
      <c r="AX444" s="4"/>
      <c r="AY444" s="7"/>
      <c r="AZ444" s="4"/>
      <c r="BA444" s="2"/>
      <c r="BB444" s="2"/>
      <c r="BC444" s="4"/>
      <c r="BD444" s="4"/>
      <c r="BE444" s="4"/>
      <c r="BF444" s="4"/>
      <c r="BG444" s="4"/>
      <c r="BH444" s="4"/>
      <c r="BI444" s="4"/>
      <c r="BJ444" s="4"/>
      <c r="BK444" s="4"/>
      <c r="BL444" s="4"/>
      <c r="BM444" s="2"/>
      <c r="BN444" s="4"/>
      <c r="BO444" s="4"/>
    </row>
    <row r="445" spans="1:67" ht="12.75">
      <c r="A445" s="4"/>
      <c r="B445" s="4"/>
      <c r="C445" s="4"/>
      <c r="D445" s="4"/>
      <c r="E445" s="4"/>
      <c r="F445" s="4"/>
      <c r="G445" s="4"/>
      <c r="H445" s="4"/>
      <c r="I445" s="4"/>
      <c r="J445" s="7"/>
      <c r="K445" s="4"/>
      <c r="L445" s="4"/>
      <c r="M445" s="4"/>
      <c r="N445" s="4"/>
      <c r="O445" s="4"/>
      <c r="P445" s="4"/>
      <c r="Q445" s="4"/>
      <c r="R445" s="4"/>
      <c r="S445" s="8"/>
      <c r="T445" s="4"/>
      <c r="U445" s="4"/>
      <c r="V445" s="4"/>
      <c r="W445" s="4"/>
      <c r="X445" s="4"/>
      <c r="Y445" s="4"/>
      <c r="Z445" s="4"/>
      <c r="AA445" s="4"/>
      <c r="AB445" s="9"/>
      <c r="AC445" s="9"/>
      <c r="AD445" s="9"/>
      <c r="AE445" s="9"/>
      <c r="AF445" s="9"/>
      <c r="AG445" s="9"/>
      <c r="AH445" s="9"/>
      <c r="AI445" s="9"/>
      <c r="AJ445" s="9"/>
      <c r="AK445" s="9"/>
      <c r="AL445" s="9"/>
      <c r="AM445" s="9"/>
      <c r="AN445" s="10"/>
      <c r="AO445" s="10"/>
      <c r="AP445" s="10"/>
      <c r="AQ445" s="9"/>
      <c r="AR445" s="1"/>
      <c r="AS445" s="7"/>
      <c r="AT445" s="4"/>
      <c r="AU445" s="3"/>
      <c r="AV445" s="3"/>
      <c r="AW445" s="2"/>
      <c r="AX445" s="4"/>
      <c r="AY445" s="7"/>
      <c r="AZ445" s="4"/>
      <c r="BA445" s="2"/>
      <c r="BB445" s="2"/>
      <c r="BC445" s="4"/>
      <c r="BD445" s="4"/>
      <c r="BE445" s="4"/>
      <c r="BF445" s="4"/>
      <c r="BG445" s="4"/>
      <c r="BH445" s="4"/>
      <c r="BI445" s="4"/>
      <c r="BJ445" s="4"/>
      <c r="BK445" s="4"/>
      <c r="BL445" s="4"/>
      <c r="BM445" s="2"/>
      <c r="BN445" s="4"/>
      <c r="BO445" s="4"/>
    </row>
    <row r="446" spans="1:67" ht="12.75">
      <c r="A446" s="4"/>
      <c r="B446" s="4"/>
      <c r="C446" s="4"/>
      <c r="D446" s="4"/>
      <c r="E446" s="4"/>
      <c r="F446" s="4"/>
      <c r="G446" s="4"/>
      <c r="H446" s="4"/>
      <c r="I446" s="4"/>
      <c r="J446" s="7"/>
      <c r="K446" s="4"/>
      <c r="L446" s="4"/>
      <c r="M446" s="4"/>
      <c r="N446" s="4"/>
      <c r="O446" s="4"/>
      <c r="P446" s="4"/>
      <c r="Q446" s="4"/>
      <c r="R446" s="4"/>
      <c r="S446" s="8"/>
      <c r="T446" s="4"/>
      <c r="U446" s="4"/>
      <c r="V446" s="4"/>
      <c r="W446" s="4"/>
      <c r="X446" s="4"/>
      <c r="Y446" s="4"/>
      <c r="Z446" s="4"/>
      <c r="AA446" s="4"/>
      <c r="AB446" s="9"/>
      <c r="AC446" s="9"/>
      <c r="AD446" s="9"/>
      <c r="AE446" s="9"/>
      <c r="AF446" s="9"/>
      <c r="AG446" s="9"/>
      <c r="AH446" s="9"/>
      <c r="AI446" s="9"/>
      <c r="AJ446" s="9"/>
      <c r="AK446" s="9"/>
      <c r="AL446" s="9"/>
      <c r="AM446" s="9"/>
      <c r="AN446" s="10"/>
      <c r="AO446" s="10"/>
      <c r="AP446" s="10"/>
      <c r="AQ446" s="9"/>
      <c r="AR446" s="1"/>
      <c r="AS446" s="7"/>
      <c r="AT446" s="4"/>
      <c r="AU446" s="3"/>
      <c r="AV446" s="3"/>
      <c r="AW446" s="2"/>
      <c r="AX446" s="4"/>
      <c r="AY446" s="7"/>
      <c r="AZ446" s="4"/>
      <c r="BA446" s="2"/>
      <c r="BB446" s="2"/>
      <c r="BC446" s="4"/>
      <c r="BD446" s="4"/>
      <c r="BE446" s="4"/>
      <c r="BF446" s="4"/>
      <c r="BG446" s="4"/>
      <c r="BH446" s="4"/>
      <c r="BI446" s="4"/>
      <c r="BJ446" s="4"/>
      <c r="BK446" s="4"/>
      <c r="BL446" s="4"/>
      <c r="BM446" s="2"/>
      <c r="BN446" s="4"/>
      <c r="BO446" s="4"/>
    </row>
    <row r="447" spans="1:67" ht="12.75">
      <c r="A447" s="4"/>
      <c r="B447" s="4"/>
      <c r="C447" s="4"/>
      <c r="D447" s="4"/>
      <c r="E447" s="4"/>
      <c r="F447" s="4"/>
      <c r="G447" s="4"/>
      <c r="H447" s="4"/>
      <c r="I447" s="4"/>
      <c r="J447" s="7"/>
      <c r="K447" s="4"/>
      <c r="L447" s="4"/>
      <c r="M447" s="4"/>
      <c r="N447" s="4"/>
      <c r="O447" s="4"/>
      <c r="P447" s="4"/>
      <c r="Q447" s="4"/>
      <c r="R447" s="4"/>
      <c r="S447" s="8"/>
      <c r="T447" s="4"/>
      <c r="U447" s="4"/>
      <c r="V447" s="4"/>
      <c r="W447" s="4"/>
      <c r="X447" s="4"/>
      <c r="Y447" s="4"/>
      <c r="Z447" s="4"/>
      <c r="AA447" s="4"/>
      <c r="AB447" s="9"/>
      <c r="AC447" s="9"/>
      <c r="AD447" s="9"/>
      <c r="AE447" s="9"/>
      <c r="AF447" s="9"/>
      <c r="AG447" s="9"/>
      <c r="AH447" s="9"/>
      <c r="AI447" s="9"/>
      <c r="AJ447" s="9"/>
      <c r="AK447" s="9"/>
      <c r="AL447" s="9"/>
      <c r="AM447" s="9"/>
      <c r="AN447" s="10"/>
      <c r="AO447" s="10"/>
      <c r="AP447" s="10"/>
      <c r="AQ447" s="9"/>
      <c r="AR447" s="1"/>
      <c r="AS447" s="7"/>
      <c r="AT447" s="4"/>
      <c r="AU447" s="3"/>
      <c r="AV447" s="3"/>
      <c r="AW447" s="2"/>
      <c r="AX447" s="4"/>
      <c r="AY447" s="7"/>
      <c r="AZ447" s="4"/>
      <c r="BA447" s="2"/>
      <c r="BB447" s="2"/>
      <c r="BC447" s="4"/>
      <c r="BD447" s="4"/>
      <c r="BE447" s="4"/>
      <c r="BF447" s="4"/>
      <c r="BG447" s="4"/>
      <c r="BH447" s="4"/>
      <c r="BI447" s="4"/>
      <c r="BJ447" s="4"/>
      <c r="BK447" s="4"/>
      <c r="BL447" s="4"/>
      <c r="BM447" s="2"/>
      <c r="BN447" s="4"/>
      <c r="BO447" s="4"/>
    </row>
    <row r="448" spans="1:67" ht="12.75">
      <c r="A448" s="4"/>
      <c r="B448" s="4"/>
      <c r="C448" s="4"/>
      <c r="D448" s="4"/>
      <c r="E448" s="4"/>
      <c r="F448" s="4"/>
      <c r="G448" s="4"/>
      <c r="H448" s="4"/>
      <c r="I448" s="4"/>
      <c r="J448" s="7"/>
      <c r="K448" s="4"/>
      <c r="L448" s="4"/>
      <c r="M448" s="4"/>
      <c r="N448" s="4"/>
      <c r="O448" s="4"/>
      <c r="P448" s="4"/>
      <c r="Q448" s="4"/>
      <c r="R448" s="4"/>
      <c r="S448" s="8"/>
      <c r="T448" s="4"/>
      <c r="U448" s="4"/>
      <c r="V448" s="4"/>
      <c r="W448" s="4"/>
      <c r="X448" s="4"/>
      <c r="Y448" s="4"/>
      <c r="Z448" s="4"/>
      <c r="AA448" s="4"/>
      <c r="AB448" s="9"/>
      <c r="AC448" s="9"/>
      <c r="AD448" s="9"/>
      <c r="AE448" s="9"/>
      <c r="AF448" s="9"/>
      <c r="AG448" s="9"/>
      <c r="AH448" s="9"/>
      <c r="AI448" s="9"/>
      <c r="AJ448" s="9"/>
      <c r="AK448" s="9"/>
      <c r="AL448" s="9"/>
      <c r="AM448" s="9"/>
      <c r="AN448" s="10"/>
      <c r="AO448" s="10"/>
      <c r="AP448" s="10"/>
      <c r="AQ448" s="9"/>
      <c r="AR448" s="1"/>
      <c r="AS448" s="7"/>
      <c r="AT448" s="4"/>
      <c r="AU448" s="3"/>
      <c r="AV448" s="3"/>
      <c r="AW448" s="2"/>
      <c r="AX448" s="4"/>
      <c r="AY448" s="7"/>
      <c r="AZ448" s="4"/>
      <c r="BA448" s="2"/>
      <c r="BB448" s="2"/>
      <c r="BC448" s="4"/>
      <c r="BD448" s="4"/>
      <c r="BE448" s="4"/>
      <c r="BF448" s="4"/>
      <c r="BG448" s="4"/>
      <c r="BH448" s="4"/>
      <c r="BI448" s="4"/>
      <c r="BJ448" s="4"/>
      <c r="BK448" s="4"/>
      <c r="BL448" s="4"/>
      <c r="BM448" s="2"/>
      <c r="BN448" s="4"/>
      <c r="BO448" s="4"/>
    </row>
    <row r="449" spans="1:67" ht="12.75">
      <c r="A449" s="4"/>
      <c r="B449" s="4"/>
      <c r="C449" s="4"/>
      <c r="D449" s="4"/>
      <c r="E449" s="4"/>
      <c r="F449" s="4"/>
      <c r="G449" s="4"/>
      <c r="H449" s="4"/>
      <c r="I449" s="4"/>
      <c r="J449" s="7"/>
      <c r="K449" s="4"/>
      <c r="L449" s="4"/>
      <c r="M449" s="4"/>
      <c r="N449" s="4"/>
      <c r="O449" s="4"/>
      <c r="P449" s="4"/>
      <c r="Q449" s="4"/>
      <c r="R449" s="4"/>
      <c r="S449" s="8"/>
      <c r="T449" s="4"/>
      <c r="U449" s="4"/>
      <c r="V449" s="4"/>
      <c r="W449" s="4"/>
      <c r="X449" s="4"/>
      <c r="Y449" s="4"/>
      <c r="Z449" s="4"/>
      <c r="AA449" s="4"/>
      <c r="AB449" s="9"/>
      <c r="AC449" s="9"/>
      <c r="AD449" s="9"/>
      <c r="AE449" s="9"/>
      <c r="AF449" s="9"/>
      <c r="AG449" s="9"/>
      <c r="AH449" s="9"/>
      <c r="AI449" s="9"/>
      <c r="AJ449" s="9"/>
      <c r="AK449" s="9"/>
      <c r="AL449" s="9"/>
      <c r="AM449" s="9"/>
      <c r="AN449" s="10"/>
      <c r="AO449" s="10"/>
      <c r="AP449" s="10"/>
      <c r="AQ449" s="9"/>
      <c r="AR449" s="1"/>
      <c r="AS449" s="7"/>
      <c r="AT449" s="4"/>
      <c r="AU449" s="3"/>
      <c r="AV449" s="3"/>
      <c r="AW449" s="2"/>
      <c r="AX449" s="4"/>
      <c r="AY449" s="7"/>
      <c r="AZ449" s="4"/>
      <c r="BA449" s="2"/>
      <c r="BB449" s="2"/>
      <c r="BC449" s="4"/>
      <c r="BD449" s="4"/>
      <c r="BE449" s="4"/>
      <c r="BF449" s="4"/>
      <c r="BG449" s="4"/>
      <c r="BH449" s="4"/>
      <c r="BI449" s="4"/>
      <c r="BJ449" s="4"/>
      <c r="BK449" s="4"/>
      <c r="BL449" s="4"/>
      <c r="BM449" s="2"/>
      <c r="BN449" s="4"/>
      <c r="BO449" s="4"/>
    </row>
    <row r="450" spans="1:67" ht="12.75">
      <c r="A450" s="4"/>
      <c r="B450" s="4"/>
      <c r="C450" s="4"/>
      <c r="D450" s="4"/>
      <c r="E450" s="4"/>
      <c r="F450" s="4"/>
      <c r="G450" s="4"/>
      <c r="H450" s="4"/>
      <c r="I450" s="4"/>
      <c r="J450" s="7"/>
      <c r="K450" s="4"/>
      <c r="L450" s="4"/>
      <c r="M450" s="4"/>
      <c r="N450" s="4"/>
      <c r="O450" s="4"/>
      <c r="P450" s="4"/>
      <c r="Q450" s="4"/>
      <c r="R450" s="4"/>
      <c r="S450" s="8"/>
      <c r="T450" s="4"/>
      <c r="U450" s="4"/>
      <c r="V450" s="4"/>
      <c r="W450" s="4"/>
      <c r="X450" s="4"/>
      <c r="Y450" s="4"/>
      <c r="Z450" s="4"/>
      <c r="AA450" s="4"/>
      <c r="AB450" s="9"/>
      <c r="AC450" s="9"/>
      <c r="AD450" s="9"/>
      <c r="AE450" s="9"/>
      <c r="AF450" s="9"/>
      <c r="AG450" s="9"/>
      <c r="AH450" s="9"/>
      <c r="AI450" s="9"/>
      <c r="AJ450" s="9"/>
      <c r="AK450" s="9"/>
      <c r="AL450" s="9"/>
      <c r="AM450" s="9"/>
      <c r="AN450" s="10"/>
      <c r="AO450" s="10"/>
      <c r="AP450" s="10"/>
      <c r="AQ450" s="9"/>
      <c r="AR450" s="1"/>
      <c r="AS450" s="7"/>
      <c r="AT450" s="4"/>
      <c r="AU450" s="3"/>
      <c r="AV450" s="3"/>
      <c r="AW450" s="2"/>
      <c r="AX450" s="4"/>
      <c r="AY450" s="7"/>
      <c r="AZ450" s="4"/>
      <c r="BA450" s="2"/>
      <c r="BB450" s="2"/>
      <c r="BC450" s="4"/>
      <c r="BD450" s="4"/>
      <c r="BE450" s="4"/>
      <c r="BF450" s="4"/>
      <c r="BG450" s="4"/>
      <c r="BH450" s="4"/>
      <c r="BI450" s="4"/>
      <c r="BJ450" s="4"/>
      <c r="BK450" s="4"/>
      <c r="BL450" s="4"/>
      <c r="BM450" s="2"/>
      <c r="BN450" s="4"/>
      <c r="BO450" s="4"/>
    </row>
    <row r="451" spans="1:67" ht="12.75">
      <c r="A451" s="4"/>
      <c r="B451" s="4"/>
      <c r="C451" s="4"/>
      <c r="D451" s="4"/>
      <c r="E451" s="4"/>
      <c r="F451" s="4"/>
      <c r="G451" s="4"/>
      <c r="H451" s="4"/>
      <c r="I451" s="4"/>
      <c r="J451" s="7"/>
      <c r="K451" s="4"/>
      <c r="L451" s="4"/>
      <c r="M451" s="4"/>
      <c r="N451" s="4"/>
      <c r="O451" s="4"/>
      <c r="P451" s="4"/>
      <c r="Q451" s="4"/>
      <c r="R451" s="4"/>
      <c r="S451" s="8"/>
      <c r="T451" s="4"/>
      <c r="U451" s="4"/>
      <c r="V451" s="4"/>
      <c r="W451" s="4"/>
      <c r="X451" s="4"/>
      <c r="Y451" s="4"/>
      <c r="Z451" s="4"/>
      <c r="AA451" s="4"/>
      <c r="AB451" s="9"/>
      <c r="AC451" s="9"/>
      <c r="AD451" s="9"/>
      <c r="AE451" s="9"/>
      <c r="AF451" s="9"/>
      <c r="AG451" s="9"/>
      <c r="AH451" s="9"/>
      <c r="AI451" s="9"/>
      <c r="AJ451" s="9"/>
      <c r="AK451" s="9"/>
      <c r="AL451" s="9"/>
      <c r="AM451" s="9"/>
      <c r="AN451" s="10"/>
      <c r="AO451" s="10"/>
      <c r="AP451" s="10"/>
      <c r="AQ451" s="9"/>
      <c r="AR451" s="1"/>
      <c r="AS451" s="7"/>
      <c r="AT451" s="4"/>
      <c r="AU451" s="3"/>
      <c r="AV451" s="3"/>
      <c r="AW451" s="2"/>
      <c r="AX451" s="4"/>
      <c r="AY451" s="7"/>
      <c r="AZ451" s="4"/>
      <c r="BA451" s="2"/>
      <c r="BB451" s="2"/>
      <c r="BC451" s="4"/>
      <c r="BD451" s="4"/>
      <c r="BE451" s="4"/>
      <c r="BF451" s="4"/>
      <c r="BG451" s="4"/>
      <c r="BH451" s="4"/>
      <c r="BI451" s="4"/>
      <c r="BJ451" s="4"/>
      <c r="BK451" s="4"/>
      <c r="BL451" s="4"/>
      <c r="BM451" s="2"/>
      <c r="BN451" s="4"/>
      <c r="BO451" s="4"/>
    </row>
    <row r="452" spans="1:67" ht="12.75">
      <c r="A452" s="4"/>
      <c r="B452" s="4"/>
      <c r="C452" s="4"/>
      <c r="D452" s="4"/>
      <c r="E452" s="4"/>
      <c r="F452" s="4"/>
      <c r="G452" s="4"/>
      <c r="H452" s="4"/>
      <c r="I452" s="4"/>
      <c r="J452" s="7"/>
      <c r="K452" s="4"/>
      <c r="L452" s="4"/>
      <c r="M452" s="4"/>
      <c r="N452" s="4"/>
      <c r="O452" s="4"/>
      <c r="P452" s="4"/>
      <c r="Q452" s="4"/>
      <c r="R452" s="4"/>
      <c r="S452" s="8"/>
      <c r="T452" s="4"/>
      <c r="U452" s="4"/>
      <c r="V452" s="4"/>
      <c r="W452" s="4"/>
      <c r="X452" s="4"/>
      <c r="Y452" s="4"/>
      <c r="Z452" s="4"/>
      <c r="AA452" s="4"/>
      <c r="AB452" s="9"/>
      <c r="AC452" s="9"/>
      <c r="AD452" s="9"/>
      <c r="AE452" s="9"/>
      <c r="AF452" s="9"/>
      <c r="AG452" s="9"/>
      <c r="AH452" s="9"/>
      <c r="AI452" s="9"/>
      <c r="AJ452" s="9"/>
      <c r="AK452" s="9"/>
      <c r="AL452" s="9"/>
      <c r="AM452" s="9"/>
      <c r="AN452" s="10"/>
      <c r="AO452" s="10"/>
      <c r="AP452" s="10"/>
      <c r="AQ452" s="9"/>
      <c r="AR452" s="1"/>
      <c r="AS452" s="7"/>
      <c r="AT452" s="4"/>
      <c r="AU452" s="3"/>
      <c r="AV452" s="3"/>
      <c r="AW452" s="2"/>
      <c r="AX452" s="4"/>
      <c r="AY452" s="7"/>
      <c r="AZ452" s="4"/>
      <c r="BA452" s="2"/>
      <c r="BB452" s="2"/>
      <c r="BC452" s="4"/>
      <c r="BD452" s="4"/>
      <c r="BE452" s="4"/>
      <c r="BF452" s="4"/>
      <c r="BG452" s="4"/>
      <c r="BH452" s="4"/>
      <c r="BI452" s="4"/>
      <c r="BJ452" s="4"/>
      <c r="BK452" s="4"/>
      <c r="BL452" s="4"/>
      <c r="BM452" s="2"/>
      <c r="BN452" s="4"/>
      <c r="BO452" s="4"/>
    </row>
    <row r="453" spans="1:67" ht="12.75">
      <c r="A453" s="4"/>
      <c r="B453" s="4"/>
      <c r="C453" s="4"/>
      <c r="D453" s="4"/>
      <c r="E453" s="4"/>
      <c r="F453" s="4"/>
      <c r="G453" s="4"/>
      <c r="H453" s="4"/>
      <c r="I453" s="4"/>
      <c r="J453" s="7"/>
      <c r="K453" s="4"/>
      <c r="L453" s="4"/>
      <c r="M453" s="4"/>
      <c r="N453" s="4"/>
      <c r="O453" s="4"/>
      <c r="P453" s="4"/>
      <c r="Q453" s="4"/>
      <c r="R453" s="4"/>
      <c r="S453" s="8"/>
      <c r="T453" s="4"/>
      <c r="U453" s="4"/>
      <c r="V453" s="4"/>
      <c r="W453" s="4"/>
      <c r="X453" s="4"/>
      <c r="Y453" s="4"/>
      <c r="Z453" s="4"/>
      <c r="AA453" s="4"/>
      <c r="AB453" s="9"/>
      <c r="AC453" s="9"/>
      <c r="AD453" s="9"/>
      <c r="AE453" s="9"/>
      <c r="AF453" s="9"/>
      <c r="AG453" s="9"/>
      <c r="AH453" s="9"/>
      <c r="AI453" s="9"/>
      <c r="AJ453" s="9"/>
      <c r="AK453" s="9"/>
      <c r="AL453" s="9"/>
      <c r="AM453" s="9"/>
      <c r="AN453" s="10"/>
      <c r="AO453" s="10"/>
      <c r="AP453" s="10"/>
      <c r="AQ453" s="9"/>
      <c r="AR453" s="1"/>
      <c r="AS453" s="7"/>
      <c r="AT453" s="4"/>
      <c r="AU453" s="3"/>
      <c r="AV453" s="3"/>
      <c r="AW453" s="2"/>
      <c r="AX453" s="4"/>
      <c r="AY453" s="7"/>
      <c r="AZ453" s="4"/>
      <c r="BA453" s="2"/>
      <c r="BB453" s="2"/>
      <c r="BC453" s="4"/>
      <c r="BD453" s="4"/>
      <c r="BE453" s="4"/>
      <c r="BF453" s="4"/>
      <c r="BG453" s="4"/>
      <c r="BH453" s="4"/>
      <c r="BI453" s="4"/>
      <c r="BJ453" s="4"/>
      <c r="BK453" s="4"/>
      <c r="BL453" s="4"/>
      <c r="BM453" s="2"/>
      <c r="BN453" s="4"/>
      <c r="BO453" s="4"/>
    </row>
    <row r="454" spans="1:67" ht="12.75">
      <c r="A454" s="4"/>
      <c r="B454" s="4"/>
      <c r="C454" s="4"/>
      <c r="D454" s="4"/>
      <c r="E454" s="4"/>
      <c r="F454" s="4"/>
      <c r="G454" s="4"/>
      <c r="H454" s="4"/>
      <c r="I454" s="4"/>
      <c r="J454" s="7"/>
      <c r="K454" s="4"/>
      <c r="L454" s="4"/>
      <c r="M454" s="4"/>
      <c r="N454" s="4"/>
      <c r="O454" s="4"/>
      <c r="P454" s="4"/>
      <c r="Q454" s="4"/>
      <c r="R454" s="4"/>
      <c r="S454" s="8"/>
      <c r="T454" s="4"/>
      <c r="U454" s="4"/>
      <c r="V454" s="4"/>
      <c r="W454" s="4"/>
      <c r="X454" s="4"/>
      <c r="Y454" s="4"/>
      <c r="Z454" s="4"/>
      <c r="AA454" s="4"/>
      <c r="AB454" s="9"/>
      <c r="AC454" s="9"/>
      <c r="AD454" s="9"/>
      <c r="AE454" s="9"/>
      <c r="AF454" s="9"/>
      <c r="AG454" s="9"/>
      <c r="AH454" s="9"/>
      <c r="AI454" s="9"/>
      <c r="AJ454" s="9"/>
      <c r="AK454" s="9"/>
      <c r="AL454" s="9"/>
      <c r="AM454" s="9"/>
      <c r="AN454" s="10"/>
      <c r="AO454" s="10"/>
      <c r="AP454" s="10"/>
      <c r="AQ454" s="9"/>
      <c r="AR454" s="1"/>
      <c r="AS454" s="7"/>
      <c r="AT454" s="4"/>
      <c r="AU454" s="3"/>
      <c r="AV454" s="3"/>
      <c r="AW454" s="2"/>
      <c r="AX454" s="4"/>
      <c r="AY454" s="7"/>
      <c r="AZ454" s="4"/>
      <c r="BA454" s="2"/>
      <c r="BB454" s="2"/>
      <c r="BC454" s="4"/>
      <c r="BD454" s="4"/>
      <c r="BE454" s="4"/>
      <c r="BF454" s="4"/>
      <c r="BG454" s="4"/>
      <c r="BH454" s="4"/>
      <c r="BI454" s="4"/>
      <c r="BJ454" s="4"/>
      <c r="BK454" s="4"/>
      <c r="BL454" s="4"/>
      <c r="BM454" s="2"/>
      <c r="BN454" s="4"/>
      <c r="BO454" s="4"/>
    </row>
    <row r="455" spans="1:67" ht="12.75">
      <c r="A455" s="4"/>
      <c r="B455" s="4"/>
      <c r="C455" s="4"/>
      <c r="D455" s="4"/>
      <c r="E455" s="4"/>
      <c r="F455" s="4"/>
      <c r="G455" s="4"/>
      <c r="H455" s="4"/>
      <c r="I455" s="4"/>
      <c r="J455" s="7"/>
      <c r="K455" s="4"/>
      <c r="L455" s="4"/>
      <c r="M455" s="4"/>
      <c r="N455" s="4"/>
      <c r="O455" s="4"/>
      <c r="P455" s="4"/>
      <c r="Q455" s="4"/>
      <c r="R455" s="4"/>
      <c r="S455" s="8"/>
      <c r="T455" s="4"/>
      <c r="U455" s="4"/>
      <c r="V455" s="4"/>
      <c r="W455" s="4"/>
      <c r="X455" s="4"/>
      <c r="Y455" s="4"/>
      <c r="Z455" s="4"/>
      <c r="AA455" s="4"/>
      <c r="AB455" s="9"/>
      <c r="AC455" s="9"/>
      <c r="AD455" s="9"/>
      <c r="AE455" s="9"/>
      <c r="AF455" s="9"/>
      <c r="AG455" s="9"/>
      <c r="AH455" s="9"/>
      <c r="AI455" s="9"/>
      <c r="AJ455" s="9"/>
      <c r="AK455" s="9"/>
      <c r="AL455" s="9"/>
      <c r="AM455" s="9"/>
      <c r="AN455" s="10"/>
      <c r="AO455" s="10"/>
      <c r="AP455" s="10"/>
      <c r="AQ455" s="9"/>
      <c r="AR455" s="1"/>
      <c r="AS455" s="7"/>
      <c r="AT455" s="4"/>
      <c r="AU455" s="3"/>
      <c r="AV455" s="3"/>
      <c r="AW455" s="2"/>
      <c r="AX455" s="4"/>
      <c r="AY455" s="7"/>
      <c r="AZ455" s="4"/>
      <c r="BA455" s="2"/>
      <c r="BB455" s="2"/>
      <c r="BC455" s="4"/>
      <c r="BD455" s="4"/>
      <c r="BE455" s="4"/>
      <c r="BF455" s="4"/>
      <c r="BG455" s="4"/>
      <c r="BH455" s="4"/>
      <c r="BI455" s="4"/>
      <c r="BJ455" s="4"/>
      <c r="BK455" s="4"/>
      <c r="BL455" s="4"/>
      <c r="BM455" s="2"/>
      <c r="BN455" s="4"/>
      <c r="BO455" s="4"/>
    </row>
    <row r="456" spans="1:67" ht="12.75">
      <c r="A456" s="4"/>
      <c r="B456" s="4"/>
      <c r="C456" s="4"/>
      <c r="D456" s="4"/>
      <c r="E456" s="4"/>
      <c r="F456" s="4"/>
      <c r="G456" s="4"/>
      <c r="H456" s="4"/>
      <c r="I456" s="4"/>
      <c r="J456" s="7"/>
      <c r="K456" s="4"/>
      <c r="L456" s="4"/>
      <c r="M456" s="4"/>
      <c r="N456" s="4"/>
      <c r="O456" s="4"/>
      <c r="P456" s="4"/>
      <c r="Q456" s="4"/>
      <c r="R456" s="4"/>
      <c r="S456" s="8"/>
      <c r="T456" s="4"/>
      <c r="U456" s="4"/>
      <c r="V456" s="4"/>
      <c r="W456" s="4"/>
      <c r="X456" s="4"/>
      <c r="Y456" s="4"/>
      <c r="Z456" s="4"/>
      <c r="AA456" s="4"/>
      <c r="AB456" s="9"/>
      <c r="AC456" s="9"/>
      <c r="AD456" s="9"/>
      <c r="AE456" s="9"/>
      <c r="AF456" s="9"/>
      <c r="AG456" s="9"/>
      <c r="AH456" s="9"/>
      <c r="AI456" s="9"/>
      <c r="AJ456" s="9"/>
      <c r="AK456" s="9"/>
      <c r="AL456" s="9"/>
      <c r="AM456" s="9"/>
      <c r="AN456" s="10"/>
      <c r="AO456" s="10"/>
      <c r="AP456" s="10"/>
      <c r="AQ456" s="9"/>
      <c r="AR456" s="1"/>
      <c r="AS456" s="7"/>
      <c r="AT456" s="4"/>
      <c r="AU456" s="3"/>
      <c r="AV456" s="3"/>
      <c r="AW456" s="2"/>
      <c r="AX456" s="4"/>
      <c r="AY456" s="7"/>
      <c r="AZ456" s="4"/>
      <c r="BA456" s="2"/>
      <c r="BB456" s="2"/>
      <c r="BC456" s="4"/>
      <c r="BD456" s="4"/>
      <c r="BE456" s="4"/>
      <c r="BF456" s="4"/>
      <c r="BG456" s="4"/>
      <c r="BH456" s="4"/>
      <c r="BI456" s="4"/>
      <c r="BJ456" s="4"/>
      <c r="BK456" s="4"/>
      <c r="BL456" s="4"/>
      <c r="BM456" s="2"/>
      <c r="BN456" s="4"/>
      <c r="BO456" s="4"/>
    </row>
    <row r="457" spans="1:67" ht="12.75">
      <c r="A457" s="4"/>
      <c r="B457" s="4"/>
      <c r="C457" s="4"/>
      <c r="D457" s="4"/>
      <c r="E457" s="4"/>
      <c r="F457" s="4"/>
      <c r="G457" s="4"/>
      <c r="H457" s="4"/>
      <c r="I457" s="4"/>
      <c r="J457" s="7"/>
      <c r="K457" s="4"/>
      <c r="L457" s="4"/>
      <c r="M457" s="4"/>
      <c r="N457" s="4"/>
      <c r="O457" s="4"/>
      <c r="P457" s="4"/>
      <c r="Q457" s="4"/>
      <c r="R457" s="4"/>
      <c r="S457" s="8"/>
      <c r="T457" s="4"/>
      <c r="U457" s="4"/>
      <c r="V457" s="4"/>
      <c r="W457" s="4"/>
      <c r="X457" s="4"/>
      <c r="Y457" s="4"/>
      <c r="Z457" s="4"/>
      <c r="AA457" s="4"/>
      <c r="AB457" s="9"/>
      <c r="AC457" s="9"/>
      <c r="AD457" s="9"/>
      <c r="AE457" s="9"/>
      <c r="AF457" s="9"/>
      <c r="AG457" s="9"/>
      <c r="AH457" s="9"/>
      <c r="AI457" s="9"/>
      <c r="AJ457" s="9"/>
      <c r="AK457" s="9"/>
      <c r="AL457" s="9"/>
      <c r="AM457" s="9"/>
      <c r="AN457" s="10"/>
      <c r="AO457" s="10"/>
      <c r="AP457" s="10"/>
      <c r="AQ457" s="9"/>
      <c r="AR457" s="1"/>
      <c r="AS457" s="7"/>
      <c r="AT457" s="4"/>
      <c r="AU457" s="3"/>
      <c r="AV457" s="3"/>
      <c r="AW457" s="2"/>
      <c r="AX457" s="4"/>
      <c r="AY457" s="7"/>
      <c r="AZ457" s="4"/>
      <c r="BA457" s="2"/>
      <c r="BB457" s="2"/>
      <c r="BC457" s="4"/>
      <c r="BD457" s="4"/>
      <c r="BE457" s="4"/>
      <c r="BF457" s="4"/>
      <c r="BG457" s="4"/>
      <c r="BH457" s="4"/>
      <c r="BI457" s="4"/>
      <c r="BJ457" s="4"/>
      <c r="BK457" s="4"/>
      <c r="BL457" s="4"/>
      <c r="BM457" s="2"/>
      <c r="BN457" s="4"/>
      <c r="BO457" s="4"/>
    </row>
    <row r="458" spans="1:67" ht="12.75">
      <c r="A458" s="4"/>
      <c r="B458" s="4"/>
      <c r="C458" s="4"/>
      <c r="D458" s="4"/>
      <c r="E458" s="4"/>
      <c r="F458" s="4"/>
      <c r="G458" s="4"/>
      <c r="H458" s="4"/>
      <c r="I458" s="4"/>
      <c r="J458" s="7"/>
      <c r="K458" s="4"/>
      <c r="L458" s="4"/>
      <c r="M458" s="4"/>
      <c r="N458" s="4"/>
      <c r="O458" s="4"/>
      <c r="P458" s="4"/>
      <c r="Q458" s="4"/>
      <c r="R458" s="4"/>
      <c r="S458" s="8"/>
      <c r="T458" s="4"/>
      <c r="U458" s="4"/>
      <c r="V458" s="4"/>
      <c r="W458" s="4"/>
      <c r="X458" s="4"/>
      <c r="Y458" s="4"/>
      <c r="Z458" s="4"/>
      <c r="AA458" s="4"/>
      <c r="AB458" s="9"/>
      <c r="AC458" s="9"/>
      <c r="AD458" s="9"/>
      <c r="AE458" s="9"/>
      <c r="AF458" s="9"/>
      <c r="AG458" s="9"/>
      <c r="AH458" s="9"/>
      <c r="AI458" s="9"/>
      <c r="AJ458" s="9"/>
      <c r="AK458" s="9"/>
      <c r="AL458" s="9"/>
      <c r="AM458" s="9"/>
      <c r="AN458" s="10"/>
      <c r="AO458" s="10"/>
      <c r="AP458" s="10"/>
      <c r="AQ458" s="9"/>
      <c r="AR458" s="1"/>
      <c r="AS458" s="7"/>
      <c r="AT458" s="4"/>
      <c r="AU458" s="3"/>
      <c r="AV458" s="3"/>
      <c r="AW458" s="2"/>
      <c r="AX458" s="4"/>
      <c r="AY458" s="7"/>
      <c r="AZ458" s="4"/>
      <c r="BA458" s="2"/>
      <c r="BB458" s="2"/>
      <c r="BC458" s="4"/>
      <c r="BD458" s="4"/>
      <c r="BE458" s="4"/>
      <c r="BF458" s="4"/>
      <c r="BG458" s="4"/>
      <c r="BH458" s="4"/>
      <c r="BI458" s="4"/>
      <c r="BJ458" s="4"/>
      <c r="BK458" s="4"/>
      <c r="BL458" s="4"/>
      <c r="BM458" s="2"/>
      <c r="BN458" s="4"/>
      <c r="BO458" s="4"/>
    </row>
    <row r="459" spans="1:67" ht="12.75">
      <c r="A459" s="4"/>
      <c r="B459" s="4"/>
      <c r="C459" s="4"/>
      <c r="D459" s="4"/>
      <c r="E459" s="4"/>
      <c r="F459" s="4"/>
      <c r="G459" s="4"/>
      <c r="H459" s="4"/>
      <c r="I459" s="4"/>
      <c r="J459" s="7"/>
      <c r="K459" s="4"/>
      <c r="L459" s="4"/>
      <c r="M459" s="4"/>
      <c r="N459" s="4"/>
      <c r="O459" s="4"/>
      <c r="P459" s="4"/>
      <c r="Q459" s="4"/>
      <c r="R459" s="4"/>
      <c r="S459" s="8"/>
      <c r="T459" s="4"/>
      <c r="U459" s="4"/>
      <c r="V459" s="4"/>
      <c r="W459" s="4"/>
      <c r="X459" s="4"/>
      <c r="Y459" s="4"/>
      <c r="Z459" s="4"/>
      <c r="AA459" s="4"/>
      <c r="AB459" s="9"/>
      <c r="AC459" s="9"/>
      <c r="AD459" s="9"/>
      <c r="AE459" s="9"/>
      <c r="AF459" s="9"/>
      <c r="AG459" s="9"/>
      <c r="AH459" s="9"/>
      <c r="AI459" s="9"/>
      <c r="AJ459" s="9"/>
      <c r="AK459" s="9"/>
      <c r="AL459" s="9"/>
      <c r="AM459" s="9"/>
      <c r="AN459" s="10"/>
      <c r="AO459" s="10"/>
      <c r="AP459" s="10"/>
      <c r="AQ459" s="9"/>
      <c r="AR459" s="1"/>
      <c r="AS459" s="7"/>
      <c r="AT459" s="4"/>
      <c r="AU459" s="3"/>
      <c r="AV459" s="3"/>
      <c r="AW459" s="2"/>
      <c r="AX459" s="4"/>
      <c r="AY459" s="7"/>
      <c r="AZ459" s="4"/>
      <c r="BA459" s="2"/>
      <c r="BB459" s="2"/>
      <c r="BC459" s="4"/>
      <c r="BD459" s="4"/>
      <c r="BE459" s="4"/>
      <c r="BF459" s="4"/>
      <c r="BG459" s="4"/>
      <c r="BH459" s="4"/>
      <c r="BI459" s="4"/>
      <c r="BJ459" s="4"/>
      <c r="BK459" s="4"/>
      <c r="BL459" s="4"/>
      <c r="BM459" s="2"/>
      <c r="BN459" s="4"/>
      <c r="BO459" s="4"/>
    </row>
    <row r="460" spans="1:67" ht="12.75">
      <c r="A460" s="4"/>
      <c r="B460" s="4"/>
      <c r="C460" s="4"/>
      <c r="D460" s="4"/>
      <c r="E460" s="4"/>
      <c r="F460" s="4"/>
      <c r="G460" s="4"/>
      <c r="H460" s="4"/>
      <c r="I460" s="4"/>
      <c r="J460" s="7"/>
      <c r="K460" s="4"/>
      <c r="L460" s="4"/>
      <c r="M460" s="4"/>
      <c r="N460" s="4"/>
      <c r="O460" s="4"/>
      <c r="P460" s="4"/>
      <c r="Q460" s="4"/>
      <c r="R460" s="4"/>
      <c r="S460" s="8"/>
      <c r="T460" s="4"/>
      <c r="U460" s="4"/>
      <c r="V460" s="4"/>
      <c r="W460" s="4"/>
      <c r="X460" s="4"/>
      <c r="Y460" s="4"/>
      <c r="Z460" s="4"/>
      <c r="AA460" s="4"/>
      <c r="AB460" s="9"/>
      <c r="AC460" s="9"/>
      <c r="AD460" s="9"/>
      <c r="AE460" s="9"/>
      <c r="AF460" s="9"/>
      <c r="AG460" s="9"/>
      <c r="AH460" s="9"/>
      <c r="AI460" s="9"/>
      <c r="AJ460" s="9"/>
      <c r="AK460" s="9"/>
      <c r="AL460" s="9"/>
      <c r="AM460" s="9"/>
      <c r="AN460" s="10"/>
      <c r="AO460" s="10"/>
      <c r="AP460" s="10"/>
      <c r="AQ460" s="9"/>
      <c r="AR460" s="1"/>
      <c r="AS460" s="7"/>
      <c r="AT460" s="4"/>
      <c r="AU460" s="3"/>
      <c r="AV460" s="3"/>
      <c r="AW460" s="2"/>
      <c r="AX460" s="4"/>
      <c r="AY460" s="7"/>
      <c r="AZ460" s="4"/>
      <c r="BA460" s="2"/>
      <c r="BB460" s="2"/>
      <c r="BC460" s="4"/>
      <c r="BD460" s="4"/>
      <c r="BE460" s="4"/>
      <c r="BF460" s="4"/>
      <c r="BG460" s="4"/>
      <c r="BH460" s="4"/>
      <c r="BI460" s="4"/>
      <c r="BJ460" s="4"/>
      <c r="BK460" s="4"/>
      <c r="BL460" s="4"/>
      <c r="BM460" s="2"/>
      <c r="BN460" s="4"/>
      <c r="BO460" s="4"/>
    </row>
    <row r="461" spans="1:67" ht="12.75">
      <c r="A461" s="4"/>
      <c r="B461" s="4"/>
      <c r="C461" s="4"/>
      <c r="D461" s="4"/>
      <c r="E461" s="4"/>
      <c r="F461" s="4"/>
      <c r="G461" s="4"/>
      <c r="H461" s="4"/>
      <c r="I461" s="4"/>
      <c r="J461" s="7"/>
      <c r="K461" s="4"/>
      <c r="L461" s="4"/>
      <c r="M461" s="4"/>
      <c r="N461" s="4"/>
      <c r="O461" s="4"/>
      <c r="P461" s="4"/>
      <c r="Q461" s="4"/>
      <c r="R461" s="4"/>
      <c r="S461" s="8"/>
      <c r="T461" s="4"/>
      <c r="U461" s="4"/>
      <c r="V461" s="4"/>
      <c r="W461" s="4"/>
      <c r="X461" s="4"/>
      <c r="Y461" s="4"/>
      <c r="Z461" s="4"/>
      <c r="AA461" s="4"/>
      <c r="AB461" s="9"/>
      <c r="AC461" s="9"/>
      <c r="AD461" s="9"/>
      <c r="AE461" s="9"/>
      <c r="AF461" s="9"/>
      <c r="AG461" s="9"/>
      <c r="AH461" s="9"/>
      <c r="AI461" s="9"/>
      <c r="AJ461" s="9"/>
      <c r="AK461" s="9"/>
      <c r="AL461" s="9"/>
      <c r="AM461" s="9"/>
      <c r="AN461" s="10"/>
      <c r="AO461" s="10"/>
      <c r="AP461" s="10"/>
      <c r="AQ461" s="9"/>
      <c r="AR461" s="1"/>
      <c r="AS461" s="7"/>
      <c r="AT461" s="4"/>
      <c r="AU461" s="3"/>
      <c r="AV461" s="3"/>
      <c r="AW461" s="2"/>
      <c r="AX461" s="4"/>
      <c r="AY461" s="7"/>
      <c r="AZ461" s="4"/>
      <c r="BA461" s="2"/>
      <c r="BB461" s="2"/>
      <c r="BC461" s="4"/>
      <c r="BD461" s="4"/>
      <c r="BE461" s="4"/>
      <c r="BF461" s="4"/>
      <c r="BG461" s="4"/>
      <c r="BH461" s="4"/>
      <c r="BI461" s="4"/>
      <c r="BJ461" s="4"/>
      <c r="BK461" s="4"/>
      <c r="BL461" s="4"/>
      <c r="BM461" s="2"/>
      <c r="BN461" s="4"/>
      <c r="BO461" s="4"/>
    </row>
    <row r="462" spans="1:67" ht="12.75">
      <c r="A462" s="4"/>
      <c r="B462" s="4"/>
      <c r="C462" s="4"/>
      <c r="D462" s="4"/>
      <c r="E462" s="4"/>
      <c r="F462" s="4"/>
      <c r="G462" s="4"/>
      <c r="H462" s="4"/>
      <c r="I462" s="4"/>
      <c r="J462" s="7"/>
      <c r="K462" s="4"/>
      <c r="L462" s="4"/>
      <c r="M462" s="4"/>
      <c r="N462" s="4"/>
      <c r="O462" s="4"/>
      <c r="P462" s="4"/>
      <c r="Q462" s="4"/>
      <c r="R462" s="4"/>
      <c r="S462" s="8"/>
      <c r="T462" s="4"/>
      <c r="U462" s="4"/>
      <c r="V462" s="4"/>
      <c r="W462" s="4"/>
      <c r="X462" s="4"/>
      <c r="Y462" s="4"/>
      <c r="Z462" s="4"/>
      <c r="AA462" s="4"/>
      <c r="AB462" s="9"/>
      <c r="AC462" s="9"/>
      <c r="AD462" s="9"/>
      <c r="AE462" s="9"/>
      <c r="AF462" s="9"/>
      <c r="AG462" s="9"/>
      <c r="AH462" s="9"/>
      <c r="AI462" s="9"/>
      <c r="AJ462" s="9"/>
      <c r="AK462" s="9"/>
      <c r="AL462" s="9"/>
      <c r="AM462" s="9"/>
      <c r="AN462" s="10"/>
      <c r="AO462" s="10"/>
      <c r="AP462" s="10"/>
      <c r="AQ462" s="9"/>
      <c r="AR462" s="1"/>
      <c r="AS462" s="7"/>
      <c r="AT462" s="4"/>
      <c r="AU462" s="3"/>
      <c r="AV462" s="3"/>
      <c r="AW462" s="2"/>
      <c r="AX462" s="4"/>
      <c r="AY462" s="7"/>
      <c r="AZ462" s="4"/>
      <c r="BA462" s="2"/>
      <c r="BB462" s="2"/>
      <c r="BC462" s="4"/>
      <c r="BD462" s="4"/>
      <c r="BE462" s="4"/>
      <c r="BF462" s="4"/>
      <c r="BG462" s="4"/>
      <c r="BH462" s="4"/>
      <c r="BI462" s="4"/>
      <c r="BJ462" s="4"/>
      <c r="BK462" s="4"/>
      <c r="BL462" s="4"/>
      <c r="BM462" s="2"/>
      <c r="BN462" s="4"/>
      <c r="BO462" s="4"/>
    </row>
    <row r="463" spans="1:67" ht="12.75">
      <c r="A463" s="4"/>
      <c r="B463" s="4"/>
      <c r="C463" s="4"/>
      <c r="D463" s="4"/>
      <c r="E463" s="4"/>
      <c r="F463" s="4"/>
      <c r="G463" s="4"/>
      <c r="H463" s="4"/>
      <c r="I463" s="4"/>
      <c r="J463" s="7"/>
      <c r="K463" s="4"/>
      <c r="L463" s="4"/>
      <c r="M463" s="4"/>
      <c r="N463" s="4"/>
      <c r="O463" s="4"/>
      <c r="P463" s="4"/>
      <c r="Q463" s="4"/>
      <c r="R463" s="4"/>
      <c r="S463" s="8"/>
      <c r="T463" s="4"/>
      <c r="U463" s="4"/>
      <c r="V463" s="4"/>
      <c r="W463" s="4"/>
      <c r="X463" s="4"/>
      <c r="Y463" s="4"/>
      <c r="Z463" s="4"/>
      <c r="AA463" s="4"/>
      <c r="AB463" s="9"/>
      <c r="AC463" s="9"/>
      <c r="AD463" s="9"/>
      <c r="AE463" s="9"/>
      <c r="AF463" s="9"/>
      <c r="AG463" s="9"/>
      <c r="AH463" s="9"/>
      <c r="AI463" s="9"/>
      <c r="AJ463" s="9"/>
      <c r="AK463" s="9"/>
      <c r="AL463" s="9"/>
      <c r="AM463" s="9"/>
      <c r="AN463" s="10"/>
      <c r="AO463" s="10"/>
      <c r="AP463" s="10"/>
      <c r="AQ463" s="9"/>
      <c r="AR463" s="1"/>
      <c r="AS463" s="7"/>
      <c r="AT463" s="4"/>
      <c r="AU463" s="3"/>
      <c r="AV463" s="3"/>
      <c r="AW463" s="2"/>
      <c r="AX463" s="4"/>
      <c r="AY463" s="7"/>
      <c r="AZ463" s="4"/>
      <c r="BA463" s="2"/>
      <c r="BB463" s="2"/>
      <c r="BC463" s="4"/>
      <c r="BD463" s="4"/>
      <c r="BE463" s="4"/>
      <c r="BF463" s="4"/>
      <c r="BG463" s="4"/>
      <c r="BH463" s="4"/>
      <c r="BI463" s="4"/>
      <c r="BJ463" s="4"/>
      <c r="BK463" s="4"/>
      <c r="BL463" s="4"/>
      <c r="BM463" s="2"/>
      <c r="BN463" s="4"/>
      <c r="BO463" s="4"/>
    </row>
    <row r="464" spans="1:67" ht="12.75">
      <c r="A464" s="4"/>
      <c r="B464" s="4"/>
      <c r="C464" s="4"/>
      <c r="D464" s="4"/>
      <c r="E464" s="4"/>
      <c r="F464" s="4"/>
      <c r="G464" s="4"/>
      <c r="H464" s="4"/>
      <c r="I464" s="4"/>
      <c r="J464" s="7"/>
      <c r="K464" s="4"/>
      <c r="L464" s="4"/>
      <c r="M464" s="4"/>
      <c r="N464" s="4"/>
      <c r="O464" s="4"/>
      <c r="P464" s="4"/>
      <c r="Q464" s="4"/>
      <c r="R464" s="4"/>
      <c r="S464" s="8"/>
      <c r="T464" s="4"/>
      <c r="U464" s="4"/>
      <c r="V464" s="4"/>
      <c r="W464" s="4"/>
      <c r="X464" s="4"/>
      <c r="Y464" s="4"/>
      <c r="Z464" s="4"/>
      <c r="AA464" s="4"/>
      <c r="AB464" s="9"/>
      <c r="AC464" s="9"/>
      <c r="AD464" s="9"/>
      <c r="AE464" s="9"/>
      <c r="AF464" s="9"/>
      <c r="AG464" s="9"/>
      <c r="AH464" s="9"/>
      <c r="AI464" s="9"/>
      <c r="AJ464" s="9"/>
      <c r="AK464" s="9"/>
      <c r="AL464" s="9"/>
      <c r="AM464" s="9"/>
      <c r="AN464" s="10"/>
      <c r="AO464" s="10"/>
      <c r="AP464" s="10"/>
      <c r="AQ464" s="9"/>
      <c r="AR464" s="1"/>
      <c r="AS464" s="7"/>
      <c r="AT464" s="4"/>
      <c r="AU464" s="3"/>
      <c r="AV464" s="3"/>
      <c r="AW464" s="2"/>
      <c r="AX464" s="4"/>
      <c r="AY464" s="7"/>
      <c r="AZ464" s="4"/>
      <c r="BA464" s="2"/>
      <c r="BB464" s="2"/>
      <c r="BC464" s="4"/>
      <c r="BD464" s="4"/>
      <c r="BE464" s="4"/>
      <c r="BF464" s="4"/>
      <c r="BG464" s="4"/>
      <c r="BH464" s="4"/>
      <c r="BI464" s="4"/>
      <c r="BJ464" s="4"/>
      <c r="BK464" s="4"/>
      <c r="BL464" s="4"/>
      <c r="BM464" s="2"/>
      <c r="BN464" s="4"/>
      <c r="BO464" s="4"/>
    </row>
    <row r="465" spans="1:67" ht="12.75">
      <c r="A465" s="4"/>
      <c r="B465" s="4"/>
      <c r="C465" s="4"/>
      <c r="D465" s="4"/>
      <c r="E465" s="4"/>
      <c r="F465" s="4"/>
      <c r="G465" s="4"/>
      <c r="H465" s="4"/>
      <c r="I465" s="4"/>
      <c r="J465" s="7"/>
      <c r="K465" s="4"/>
      <c r="L465" s="4"/>
      <c r="M465" s="4"/>
      <c r="N465" s="4"/>
      <c r="O465" s="4"/>
      <c r="P465" s="4"/>
      <c r="Q465" s="4"/>
      <c r="R465" s="4"/>
      <c r="S465" s="8"/>
      <c r="T465" s="4"/>
      <c r="U465" s="4"/>
      <c r="V465" s="4"/>
      <c r="W465" s="4"/>
      <c r="X465" s="4"/>
      <c r="Y465" s="4"/>
      <c r="Z465" s="4"/>
      <c r="AA465" s="4"/>
      <c r="AB465" s="9"/>
      <c r="AC465" s="9"/>
      <c r="AD465" s="9"/>
      <c r="AE465" s="9"/>
      <c r="AF465" s="9"/>
      <c r="AG465" s="9"/>
      <c r="AH465" s="9"/>
      <c r="AI465" s="9"/>
      <c r="AJ465" s="9"/>
      <c r="AK465" s="9"/>
      <c r="AL465" s="9"/>
      <c r="AM465" s="9"/>
      <c r="AN465" s="10"/>
      <c r="AO465" s="10"/>
      <c r="AP465" s="10"/>
      <c r="AQ465" s="9"/>
      <c r="AR465" s="1"/>
      <c r="AS465" s="7"/>
      <c r="AT465" s="4"/>
      <c r="AU465" s="3"/>
      <c r="AV465" s="3"/>
      <c r="AW465" s="2"/>
      <c r="AX465" s="4"/>
      <c r="AY465" s="7"/>
      <c r="AZ465" s="4"/>
      <c r="BA465" s="2"/>
      <c r="BB465" s="2"/>
      <c r="BC465" s="4"/>
      <c r="BD465" s="4"/>
      <c r="BE465" s="4"/>
      <c r="BF465" s="4"/>
      <c r="BG465" s="4"/>
      <c r="BH465" s="4"/>
      <c r="BI465" s="4"/>
      <c r="BJ465" s="4"/>
      <c r="BK465" s="4"/>
      <c r="BL465" s="4"/>
      <c r="BM465" s="2"/>
      <c r="BN465" s="4"/>
      <c r="BO465" s="4"/>
    </row>
    <row r="466" spans="1:67" ht="12.75">
      <c r="A466" s="4"/>
      <c r="B466" s="4"/>
      <c r="C466" s="4"/>
      <c r="D466" s="4"/>
      <c r="E466" s="4"/>
      <c r="F466" s="4"/>
      <c r="G466" s="4"/>
      <c r="H466" s="4"/>
      <c r="I466" s="4"/>
      <c r="J466" s="7"/>
      <c r="K466" s="4"/>
      <c r="L466" s="4"/>
      <c r="M466" s="4"/>
      <c r="N466" s="4"/>
      <c r="O466" s="4"/>
      <c r="P466" s="4"/>
      <c r="Q466" s="4"/>
      <c r="R466" s="4"/>
      <c r="S466" s="8"/>
      <c r="T466" s="4"/>
      <c r="U466" s="4"/>
      <c r="V466" s="4"/>
      <c r="W466" s="4"/>
      <c r="X466" s="4"/>
      <c r="Y466" s="4"/>
      <c r="Z466" s="4"/>
      <c r="AA466" s="4"/>
      <c r="AB466" s="9"/>
      <c r="AC466" s="9"/>
      <c r="AD466" s="9"/>
      <c r="AE466" s="9"/>
      <c r="AF466" s="9"/>
      <c r="AG466" s="9"/>
      <c r="AH466" s="9"/>
      <c r="AI466" s="9"/>
      <c r="AJ466" s="9"/>
      <c r="AK466" s="9"/>
      <c r="AL466" s="9"/>
      <c r="AM466" s="9"/>
      <c r="AN466" s="10"/>
      <c r="AO466" s="10"/>
      <c r="AP466" s="10"/>
      <c r="AQ466" s="9"/>
      <c r="AR466" s="1"/>
      <c r="AS466" s="7"/>
      <c r="AT466" s="4"/>
      <c r="AU466" s="3"/>
      <c r="AV466" s="3"/>
      <c r="AW466" s="2"/>
      <c r="AX466" s="4"/>
      <c r="AY466" s="7"/>
      <c r="AZ466" s="4"/>
      <c r="BA466" s="2"/>
      <c r="BB466" s="2"/>
      <c r="BC466" s="4"/>
      <c r="BD466" s="4"/>
      <c r="BE466" s="4"/>
      <c r="BF466" s="4"/>
      <c r="BG466" s="4"/>
      <c r="BH466" s="4"/>
      <c r="BI466" s="4"/>
      <c r="BJ466" s="4"/>
      <c r="BK466" s="4"/>
      <c r="BL466" s="4"/>
      <c r="BM466" s="2"/>
      <c r="BN466" s="4"/>
      <c r="BO466" s="4"/>
    </row>
    <row r="467" spans="1:67" ht="12.75">
      <c r="A467" s="4"/>
      <c r="B467" s="4"/>
      <c r="C467" s="4"/>
      <c r="D467" s="4"/>
      <c r="E467" s="4"/>
      <c r="F467" s="4"/>
      <c r="G467" s="4"/>
      <c r="H467" s="4"/>
      <c r="I467" s="4"/>
      <c r="J467" s="7"/>
      <c r="K467" s="4"/>
      <c r="L467" s="4"/>
      <c r="M467" s="4"/>
      <c r="N467" s="4"/>
      <c r="O467" s="4"/>
      <c r="P467" s="4"/>
      <c r="Q467" s="4"/>
      <c r="R467" s="4"/>
      <c r="S467" s="8"/>
      <c r="T467" s="4"/>
      <c r="U467" s="4"/>
      <c r="V467" s="4"/>
      <c r="W467" s="4"/>
      <c r="X467" s="4"/>
      <c r="Y467" s="4"/>
      <c r="Z467" s="4"/>
      <c r="AA467" s="4"/>
      <c r="AB467" s="9"/>
      <c r="AC467" s="9"/>
      <c r="AD467" s="9"/>
      <c r="AE467" s="9"/>
      <c r="AF467" s="9"/>
      <c r="AG467" s="9"/>
      <c r="AH467" s="9"/>
      <c r="AI467" s="9"/>
      <c r="AJ467" s="9"/>
      <c r="AK467" s="9"/>
      <c r="AL467" s="9"/>
      <c r="AM467" s="9"/>
      <c r="AN467" s="10"/>
      <c r="AO467" s="10"/>
      <c r="AP467" s="10"/>
      <c r="AQ467" s="9"/>
      <c r="AR467" s="1"/>
      <c r="AS467" s="7"/>
      <c r="AT467" s="4"/>
      <c r="AU467" s="3"/>
      <c r="AV467" s="3"/>
      <c r="AW467" s="2"/>
      <c r="AX467" s="4"/>
      <c r="AY467" s="7"/>
      <c r="AZ467" s="4"/>
      <c r="BA467" s="2"/>
      <c r="BB467" s="2"/>
      <c r="BC467" s="4"/>
      <c r="BD467" s="4"/>
      <c r="BE467" s="4"/>
      <c r="BF467" s="4"/>
      <c r="BG467" s="4"/>
      <c r="BH467" s="4"/>
      <c r="BI467" s="4"/>
      <c r="BJ467" s="4"/>
      <c r="BK467" s="4"/>
      <c r="BL467" s="4"/>
      <c r="BM467" s="2"/>
      <c r="BN467" s="4"/>
      <c r="BO467" s="4"/>
    </row>
    <row r="468" spans="1:67" ht="12.75">
      <c r="A468" s="4"/>
      <c r="B468" s="4"/>
      <c r="C468" s="4"/>
      <c r="D468" s="4"/>
      <c r="E468" s="4"/>
      <c r="F468" s="4"/>
      <c r="G468" s="4"/>
      <c r="H468" s="4"/>
      <c r="I468" s="4"/>
      <c r="J468" s="7"/>
      <c r="K468" s="4"/>
      <c r="L468" s="4"/>
      <c r="M468" s="4"/>
      <c r="N468" s="4"/>
      <c r="O468" s="4"/>
      <c r="P468" s="4"/>
      <c r="Q468" s="4"/>
      <c r="R468" s="4"/>
      <c r="S468" s="8"/>
      <c r="T468" s="4"/>
      <c r="U468" s="4"/>
      <c r="V468" s="4"/>
      <c r="W468" s="4"/>
      <c r="X468" s="4"/>
      <c r="Y468" s="4"/>
      <c r="Z468" s="4"/>
      <c r="AA468" s="4"/>
      <c r="AB468" s="9"/>
      <c r="AC468" s="9"/>
      <c r="AD468" s="9"/>
      <c r="AE468" s="9"/>
      <c r="AF468" s="9"/>
      <c r="AG468" s="9"/>
      <c r="AH468" s="9"/>
      <c r="AI468" s="9"/>
      <c r="AJ468" s="9"/>
      <c r="AK468" s="9"/>
      <c r="AL468" s="9"/>
      <c r="AM468" s="9"/>
      <c r="AN468" s="10"/>
      <c r="AO468" s="10"/>
      <c r="AP468" s="10"/>
      <c r="AQ468" s="9"/>
      <c r="AR468" s="1"/>
      <c r="AS468" s="7"/>
      <c r="AT468" s="4"/>
      <c r="AU468" s="3"/>
      <c r="AV468" s="3"/>
      <c r="AW468" s="2"/>
      <c r="AX468" s="4"/>
      <c r="AY468" s="7"/>
      <c r="AZ468" s="4"/>
      <c r="BA468" s="2"/>
      <c r="BB468" s="2"/>
      <c r="BC468" s="4"/>
      <c r="BD468" s="4"/>
      <c r="BE468" s="4"/>
      <c r="BF468" s="4"/>
      <c r="BG468" s="4"/>
      <c r="BH468" s="4"/>
      <c r="BI468" s="4"/>
      <c r="BJ468" s="4"/>
      <c r="BK468" s="4"/>
      <c r="BL468" s="4"/>
      <c r="BM468" s="2"/>
      <c r="BN468" s="4"/>
      <c r="BO468" s="4"/>
    </row>
    <row r="469" spans="1:67" ht="12.75">
      <c r="A469" s="4"/>
      <c r="B469" s="4"/>
      <c r="C469" s="4"/>
      <c r="D469" s="4"/>
      <c r="E469" s="4"/>
      <c r="F469" s="4"/>
      <c r="G469" s="4"/>
      <c r="H469" s="4"/>
      <c r="I469" s="4"/>
      <c r="J469" s="7"/>
      <c r="K469" s="4"/>
      <c r="L469" s="4"/>
      <c r="M469" s="4"/>
      <c r="N469" s="4"/>
      <c r="O469" s="4"/>
      <c r="P469" s="4"/>
      <c r="Q469" s="4"/>
      <c r="R469" s="4"/>
      <c r="S469" s="8"/>
      <c r="T469" s="4"/>
      <c r="U469" s="4"/>
      <c r="V469" s="4"/>
      <c r="W469" s="4"/>
      <c r="X469" s="4"/>
      <c r="Y469" s="4"/>
      <c r="Z469" s="4"/>
      <c r="AA469" s="4"/>
      <c r="AB469" s="9"/>
      <c r="AC469" s="9"/>
      <c r="AD469" s="9"/>
      <c r="AE469" s="9"/>
      <c r="AF469" s="9"/>
      <c r="AG469" s="9"/>
      <c r="AH469" s="9"/>
      <c r="AI469" s="9"/>
      <c r="AJ469" s="9"/>
      <c r="AK469" s="9"/>
      <c r="AL469" s="9"/>
      <c r="AM469" s="9"/>
      <c r="AN469" s="10"/>
      <c r="AO469" s="10"/>
      <c r="AP469" s="10"/>
      <c r="AQ469" s="9"/>
      <c r="AR469" s="1"/>
      <c r="AS469" s="7"/>
      <c r="AT469" s="4"/>
      <c r="AU469" s="3"/>
      <c r="AV469" s="3"/>
      <c r="AW469" s="2"/>
      <c r="AX469" s="4"/>
      <c r="AY469" s="7"/>
      <c r="AZ469" s="4"/>
      <c r="BA469" s="2"/>
      <c r="BB469" s="2"/>
      <c r="BC469" s="4"/>
      <c r="BD469" s="4"/>
      <c r="BE469" s="4"/>
      <c r="BF469" s="4"/>
      <c r="BG469" s="4"/>
      <c r="BH469" s="4"/>
      <c r="BI469" s="4"/>
      <c r="BJ469" s="4"/>
      <c r="BK469" s="4"/>
      <c r="BL469" s="4"/>
      <c r="BM469" s="2"/>
      <c r="BN469" s="4"/>
      <c r="BO469" s="4"/>
    </row>
    <row r="470" spans="1:67" ht="12.75">
      <c r="A470" s="4"/>
      <c r="B470" s="4"/>
      <c r="C470" s="4"/>
      <c r="D470" s="4"/>
      <c r="E470" s="4"/>
      <c r="F470" s="4"/>
      <c r="G470" s="4"/>
      <c r="H470" s="4"/>
      <c r="I470" s="4"/>
      <c r="J470" s="7"/>
      <c r="K470" s="4"/>
      <c r="L470" s="4"/>
      <c r="M470" s="4"/>
      <c r="N470" s="4"/>
      <c r="O470" s="4"/>
      <c r="P470" s="4"/>
      <c r="Q470" s="4"/>
      <c r="R470" s="4"/>
      <c r="S470" s="8"/>
      <c r="T470" s="4"/>
      <c r="U470" s="4"/>
      <c r="V470" s="4"/>
      <c r="W470" s="4"/>
      <c r="X470" s="4"/>
      <c r="Y470" s="4"/>
      <c r="Z470" s="4"/>
      <c r="AA470" s="4"/>
      <c r="AB470" s="9"/>
      <c r="AC470" s="9"/>
      <c r="AD470" s="9"/>
      <c r="AE470" s="9"/>
      <c r="AF470" s="9"/>
      <c r="AG470" s="9"/>
      <c r="AH470" s="9"/>
      <c r="AI470" s="9"/>
      <c r="AJ470" s="9"/>
      <c r="AK470" s="9"/>
      <c r="AL470" s="9"/>
      <c r="AM470" s="9"/>
      <c r="AN470" s="10"/>
      <c r="AO470" s="10"/>
      <c r="AP470" s="10"/>
      <c r="AQ470" s="9"/>
      <c r="AR470" s="1"/>
      <c r="AS470" s="7"/>
      <c r="AT470" s="4"/>
      <c r="AU470" s="3"/>
      <c r="AV470" s="3"/>
      <c r="AW470" s="2"/>
      <c r="AX470" s="4"/>
      <c r="AY470" s="7"/>
      <c r="AZ470" s="4"/>
      <c r="BA470" s="2"/>
      <c r="BB470" s="2"/>
      <c r="BC470" s="4"/>
      <c r="BD470" s="4"/>
      <c r="BE470" s="4"/>
      <c r="BF470" s="4"/>
      <c r="BG470" s="4"/>
      <c r="BH470" s="4"/>
      <c r="BI470" s="4"/>
      <c r="BJ470" s="4"/>
      <c r="BK470" s="4"/>
      <c r="BL470" s="4"/>
      <c r="BM470" s="2"/>
      <c r="BN470" s="4"/>
      <c r="BO470" s="4"/>
    </row>
    <row r="471" spans="1:67" ht="12.75">
      <c r="A471" s="4"/>
      <c r="B471" s="4"/>
      <c r="C471" s="4"/>
      <c r="D471" s="4"/>
      <c r="E471" s="4"/>
      <c r="F471" s="4"/>
      <c r="G471" s="4"/>
      <c r="H471" s="4"/>
      <c r="I471" s="4"/>
      <c r="J471" s="7"/>
      <c r="K471" s="4"/>
      <c r="L471" s="4"/>
      <c r="M471" s="4"/>
      <c r="N471" s="4"/>
      <c r="O471" s="4"/>
      <c r="P471" s="4"/>
      <c r="Q471" s="4"/>
      <c r="R471" s="4"/>
      <c r="S471" s="8"/>
      <c r="T471" s="4"/>
      <c r="U471" s="4"/>
      <c r="V471" s="4"/>
      <c r="W471" s="4"/>
      <c r="X471" s="4"/>
      <c r="Y471" s="4"/>
      <c r="Z471" s="4"/>
      <c r="AA471" s="4"/>
      <c r="AB471" s="9"/>
      <c r="AC471" s="9"/>
      <c r="AD471" s="9"/>
      <c r="AE471" s="9"/>
      <c r="AF471" s="9"/>
      <c r="AG471" s="9"/>
      <c r="AH471" s="9"/>
      <c r="AI471" s="9"/>
      <c r="AJ471" s="9"/>
      <c r="AK471" s="9"/>
      <c r="AL471" s="9"/>
      <c r="AM471" s="9"/>
      <c r="AN471" s="10"/>
      <c r="AO471" s="10"/>
      <c r="AP471" s="10"/>
      <c r="AQ471" s="9"/>
      <c r="AR471" s="1"/>
      <c r="AS471" s="7"/>
      <c r="AT471" s="4"/>
      <c r="AU471" s="3"/>
      <c r="AV471" s="3"/>
      <c r="AW471" s="2"/>
      <c r="AX471" s="4"/>
      <c r="AY471" s="7"/>
      <c r="AZ471" s="4"/>
      <c r="BA471" s="2"/>
      <c r="BB471" s="2"/>
      <c r="BC471" s="4"/>
      <c r="BD471" s="4"/>
      <c r="BE471" s="4"/>
      <c r="BF471" s="4"/>
      <c r="BG471" s="4"/>
      <c r="BH471" s="4"/>
      <c r="BI471" s="4"/>
      <c r="BJ471" s="4"/>
      <c r="BK471" s="4"/>
      <c r="BL471" s="4"/>
      <c r="BM471" s="2"/>
      <c r="BN471" s="4"/>
      <c r="BO471" s="4"/>
    </row>
    <row r="472" spans="1:67" ht="12.75">
      <c r="A472" s="4"/>
      <c r="B472" s="4"/>
      <c r="C472" s="4"/>
      <c r="D472" s="4"/>
      <c r="E472" s="4"/>
      <c r="F472" s="4"/>
      <c r="G472" s="4"/>
      <c r="H472" s="4"/>
      <c r="I472" s="4"/>
      <c r="J472" s="7"/>
      <c r="K472" s="4"/>
      <c r="L472" s="4"/>
      <c r="M472" s="4"/>
      <c r="N472" s="4"/>
      <c r="O472" s="4"/>
      <c r="P472" s="4"/>
      <c r="Q472" s="4"/>
      <c r="R472" s="4"/>
      <c r="S472" s="8"/>
      <c r="T472" s="4"/>
      <c r="U472" s="4"/>
      <c r="V472" s="4"/>
      <c r="W472" s="4"/>
      <c r="X472" s="4"/>
      <c r="Y472" s="4"/>
      <c r="Z472" s="4"/>
      <c r="AA472" s="4"/>
      <c r="AB472" s="9"/>
      <c r="AC472" s="9"/>
      <c r="AD472" s="9"/>
      <c r="AE472" s="9"/>
      <c r="AF472" s="9"/>
      <c r="AG472" s="9"/>
      <c r="AH472" s="9"/>
      <c r="AI472" s="9"/>
      <c r="AJ472" s="9"/>
      <c r="AK472" s="9"/>
      <c r="AL472" s="9"/>
      <c r="AM472" s="9"/>
      <c r="AN472" s="10"/>
      <c r="AO472" s="10"/>
      <c r="AP472" s="10"/>
      <c r="AQ472" s="9"/>
      <c r="AR472" s="1"/>
      <c r="AS472" s="7"/>
      <c r="AT472" s="4"/>
      <c r="AU472" s="3"/>
      <c r="AV472" s="3"/>
      <c r="AW472" s="2"/>
      <c r="AX472" s="4"/>
      <c r="AY472" s="7"/>
      <c r="AZ472" s="4"/>
      <c r="BA472" s="2"/>
      <c r="BB472" s="2"/>
      <c r="BC472" s="4"/>
      <c r="BD472" s="4"/>
      <c r="BE472" s="4"/>
      <c r="BF472" s="4"/>
      <c r="BG472" s="4"/>
      <c r="BH472" s="4"/>
      <c r="BI472" s="4"/>
      <c r="BJ472" s="4"/>
      <c r="BK472" s="4"/>
      <c r="BL472" s="4"/>
      <c r="BM472" s="2"/>
      <c r="BN472" s="4"/>
      <c r="BO472" s="4"/>
    </row>
    <row r="473" spans="1:67" ht="12.75">
      <c r="A473" s="4"/>
      <c r="B473" s="4"/>
      <c r="C473" s="4"/>
      <c r="D473" s="4"/>
      <c r="E473" s="4"/>
      <c r="F473" s="4"/>
      <c r="G473" s="4"/>
      <c r="H473" s="4"/>
      <c r="I473" s="4"/>
      <c r="J473" s="7"/>
      <c r="K473" s="4"/>
      <c r="L473" s="4"/>
      <c r="M473" s="4"/>
      <c r="N473" s="4"/>
      <c r="O473" s="4"/>
      <c r="P473" s="4"/>
      <c r="Q473" s="4"/>
      <c r="R473" s="4"/>
      <c r="S473" s="8"/>
      <c r="T473" s="4"/>
      <c r="U473" s="4"/>
      <c r="V473" s="4"/>
      <c r="W473" s="4"/>
      <c r="X473" s="4"/>
      <c r="Y473" s="4"/>
      <c r="Z473" s="4"/>
      <c r="AA473" s="4"/>
      <c r="AB473" s="9"/>
      <c r="AC473" s="9"/>
      <c r="AD473" s="9"/>
      <c r="AE473" s="9"/>
      <c r="AF473" s="9"/>
      <c r="AG473" s="9"/>
      <c r="AH473" s="9"/>
      <c r="AI473" s="9"/>
      <c r="AJ473" s="9"/>
      <c r="AK473" s="9"/>
      <c r="AL473" s="9"/>
      <c r="AM473" s="9"/>
      <c r="AN473" s="10"/>
      <c r="AO473" s="10"/>
      <c r="AP473" s="10"/>
      <c r="AQ473" s="9"/>
      <c r="AR473" s="1"/>
      <c r="AS473" s="7"/>
      <c r="AT473" s="4"/>
      <c r="AU473" s="3"/>
      <c r="AV473" s="3"/>
      <c r="AW473" s="2"/>
      <c r="AX473" s="4"/>
      <c r="AY473" s="7"/>
      <c r="AZ473" s="4"/>
      <c r="BA473" s="2"/>
      <c r="BB473" s="2"/>
      <c r="BC473" s="4"/>
      <c r="BD473" s="4"/>
      <c r="BE473" s="4"/>
      <c r="BF473" s="4"/>
      <c r="BG473" s="4"/>
      <c r="BH473" s="4"/>
      <c r="BI473" s="4"/>
      <c r="BJ473" s="4"/>
      <c r="BK473" s="4"/>
      <c r="BL473" s="4"/>
      <c r="BM473" s="2"/>
      <c r="BN473" s="4"/>
      <c r="BO473" s="4"/>
    </row>
    <row r="474" spans="1:67" ht="12.75">
      <c r="A474" s="4"/>
      <c r="B474" s="4"/>
      <c r="C474" s="4"/>
      <c r="D474" s="4"/>
      <c r="E474" s="4"/>
      <c r="F474" s="4"/>
      <c r="G474" s="4"/>
      <c r="H474" s="4"/>
      <c r="I474" s="4"/>
      <c r="J474" s="7"/>
      <c r="K474" s="4"/>
      <c r="L474" s="4"/>
      <c r="M474" s="4"/>
      <c r="N474" s="4"/>
      <c r="O474" s="4"/>
      <c r="P474" s="4"/>
      <c r="Q474" s="4"/>
      <c r="R474" s="4"/>
      <c r="S474" s="8"/>
      <c r="T474" s="4"/>
      <c r="U474" s="4"/>
      <c r="V474" s="4"/>
      <c r="W474" s="4"/>
      <c r="X474" s="4"/>
      <c r="Y474" s="4"/>
      <c r="Z474" s="4"/>
      <c r="AA474" s="4"/>
      <c r="AB474" s="9"/>
      <c r="AC474" s="9"/>
      <c r="AD474" s="9"/>
      <c r="AE474" s="9"/>
      <c r="AF474" s="9"/>
      <c r="AG474" s="9"/>
      <c r="AH474" s="9"/>
      <c r="AI474" s="9"/>
      <c r="AJ474" s="9"/>
      <c r="AK474" s="9"/>
      <c r="AL474" s="9"/>
      <c r="AM474" s="9"/>
      <c r="AN474" s="10"/>
      <c r="AO474" s="10"/>
      <c r="AP474" s="10"/>
      <c r="AQ474" s="9"/>
      <c r="AR474" s="1"/>
      <c r="AS474" s="7"/>
      <c r="AT474" s="4"/>
      <c r="AU474" s="3"/>
      <c r="AV474" s="3"/>
      <c r="AW474" s="2"/>
      <c r="AX474" s="4"/>
      <c r="AY474" s="7"/>
      <c r="AZ474" s="4"/>
      <c r="BA474" s="2"/>
      <c r="BB474" s="2"/>
      <c r="BC474" s="4"/>
      <c r="BD474" s="4"/>
      <c r="BE474" s="4"/>
      <c r="BF474" s="4"/>
      <c r="BG474" s="4"/>
      <c r="BH474" s="4"/>
      <c r="BI474" s="4"/>
      <c r="BJ474" s="4"/>
      <c r="BK474" s="4"/>
      <c r="BL474" s="4"/>
      <c r="BM474" s="2"/>
      <c r="BN474" s="4"/>
      <c r="BO474" s="4"/>
    </row>
    <row r="475" spans="1:67" ht="12.75">
      <c r="A475" s="4"/>
      <c r="B475" s="4"/>
      <c r="C475" s="4"/>
      <c r="D475" s="4"/>
      <c r="E475" s="4"/>
      <c r="F475" s="4"/>
      <c r="G475" s="4"/>
      <c r="H475" s="4"/>
      <c r="I475" s="4"/>
      <c r="J475" s="7"/>
      <c r="K475" s="4"/>
      <c r="L475" s="4"/>
      <c r="M475" s="4"/>
      <c r="N475" s="4"/>
      <c r="O475" s="4"/>
      <c r="P475" s="4"/>
      <c r="Q475" s="4"/>
      <c r="R475" s="4"/>
      <c r="S475" s="8"/>
      <c r="T475" s="4"/>
      <c r="U475" s="4"/>
      <c r="V475" s="4"/>
      <c r="W475" s="4"/>
      <c r="X475" s="4"/>
      <c r="Y475" s="4"/>
      <c r="Z475" s="4"/>
      <c r="AA475" s="4"/>
      <c r="AB475" s="9"/>
      <c r="AC475" s="9"/>
      <c r="AD475" s="9"/>
      <c r="AE475" s="9"/>
      <c r="AF475" s="9"/>
      <c r="AG475" s="9"/>
      <c r="AH475" s="9"/>
      <c r="AI475" s="9"/>
      <c r="AJ475" s="9"/>
      <c r="AK475" s="9"/>
      <c r="AL475" s="9"/>
      <c r="AM475" s="9"/>
      <c r="AN475" s="10"/>
      <c r="AO475" s="10"/>
      <c r="AP475" s="10"/>
      <c r="AQ475" s="9"/>
      <c r="AR475" s="1"/>
      <c r="AS475" s="7"/>
      <c r="AT475" s="4"/>
      <c r="AU475" s="3"/>
      <c r="AV475" s="3"/>
      <c r="AW475" s="2"/>
      <c r="AX475" s="4"/>
      <c r="AY475" s="7"/>
      <c r="AZ475" s="4"/>
      <c r="BA475" s="2"/>
      <c r="BB475" s="2"/>
      <c r="BC475" s="4"/>
      <c r="BD475" s="4"/>
      <c r="BE475" s="4"/>
      <c r="BF475" s="4"/>
      <c r="BG475" s="4"/>
      <c r="BH475" s="4"/>
      <c r="BI475" s="4"/>
      <c r="BJ475" s="4"/>
      <c r="BK475" s="4"/>
      <c r="BL475" s="4"/>
      <c r="BM475" s="2"/>
      <c r="BN475" s="4"/>
      <c r="BO475" s="4"/>
    </row>
    <row r="476" spans="1:67" ht="12.75">
      <c r="A476" s="4"/>
      <c r="B476" s="4"/>
      <c r="C476" s="4"/>
      <c r="D476" s="4"/>
      <c r="E476" s="4"/>
      <c r="F476" s="4"/>
      <c r="G476" s="4"/>
      <c r="H476" s="4"/>
      <c r="I476" s="4"/>
      <c r="J476" s="7"/>
      <c r="K476" s="4"/>
      <c r="L476" s="4"/>
      <c r="M476" s="4"/>
      <c r="N476" s="4"/>
      <c r="O476" s="4"/>
      <c r="P476" s="4"/>
      <c r="Q476" s="4"/>
      <c r="R476" s="4"/>
      <c r="S476" s="8"/>
      <c r="T476" s="4"/>
      <c r="U476" s="4"/>
      <c r="V476" s="4"/>
      <c r="W476" s="4"/>
      <c r="X476" s="4"/>
      <c r="Y476" s="4"/>
      <c r="Z476" s="4"/>
      <c r="AA476" s="4"/>
      <c r="AB476" s="9"/>
      <c r="AC476" s="9"/>
      <c r="AD476" s="9"/>
      <c r="AE476" s="9"/>
      <c r="AF476" s="9"/>
      <c r="AG476" s="9"/>
      <c r="AH476" s="9"/>
      <c r="AI476" s="9"/>
      <c r="AJ476" s="9"/>
      <c r="AK476" s="9"/>
      <c r="AL476" s="9"/>
      <c r="AM476" s="9"/>
      <c r="AN476" s="10"/>
      <c r="AO476" s="10"/>
      <c r="AP476" s="10"/>
      <c r="AQ476" s="9"/>
      <c r="AR476" s="1"/>
      <c r="AS476" s="7"/>
      <c r="AT476" s="4"/>
      <c r="AU476" s="3"/>
      <c r="AV476" s="3"/>
      <c r="AW476" s="2"/>
      <c r="AX476" s="4"/>
      <c r="AY476" s="7"/>
      <c r="AZ476" s="4"/>
      <c r="BA476" s="2"/>
      <c r="BB476" s="2"/>
      <c r="BC476" s="4"/>
      <c r="BD476" s="4"/>
      <c r="BE476" s="4"/>
      <c r="BF476" s="4"/>
      <c r="BG476" s="4"/>
      <c r="BH476" s="4"/>
      <c r="BI476" s="4"/>
      <c r="BJ476" s="4"/>
      <c r="BK476" s="4"/>
      <c r="BL476" s="4"/>
      <c r="BM476" s="2"/>
      <c r="BN476" s="4"/>
      <c r="BO476" s="4"/>
    </row>
    <row r="477" spans="1:67" ht="12.75">
      <c r="A477" s="4"/>
      <c r="B477" s="4"/>
      <c r="C477" s="4"/>
      <c r="D477" s="4"/>
      <c r="E477" s="4"/>
      <c r="F477" s="4"/>
      <c r="G477" s="4"/>
      <c r="H477" s="4"/>
      <c r="I477" s="4"/>
      <c r="J477" s="7"/>
      <c r="K477" s="4"/>
      <c r="L477" s="4"/>
      <c r="M477" s="4"/>
      <c r="N477" s="4"/>
      <c r="O477" s="4"/>
      <c r="P477" s="4"/>
      <c r="Q477" s="4"/>
      <c r="R477" s="4"/>
      <c r="S477" s="8"/>
      <c r="T477" s="4"/>
      <c r="U477" s="4"/>
      <c r="V477" s="4"/>
      <c r="W477" s="4"/>
      <c r="X477" s="4"/>
      <c r="Y477" s="4"/>
      <c r="Z477" s="4"/>
      <c r="AA477" s="4"/>
      <c r="AB477" s="9"/>
      <c r="AC477" s="9"/>
      <c r="AD477" s="9"/>
      <c r="AE477" s="9"/>
      <c r="AF477" s="9"/>
      <c r="AG477" s="9"/>
      <c r="AH477" s="9"/>
      <c r="AI477" s="9"/>
      <c r="AJ477" s="9"/>
      <c r="AK477" s="9"/>
      <c r="AL477" s="9"/>
      <c r="AM477" s="9"/>
      <c r="AN477" s="10"/>
      <c r="AO477" s="10"/>
      <c r="AP477" s="10"/>
      <c r="AQ477" s="9"/>
      <c r="AR477" s="1"/>
      <c r="AS477" s="7"/>
      <c r="AT477" s="4"/>
      <c r="AU477" s="3"/>
      <c r="AV477" s="3"/>
      <c r="AW477" s="2"/>
      <c r="AX477" s="4"/>
      <c r="AY477" s="7"/>
      <c r="AZ477" s="4"/>
      <c r="BA477" s="2"/>
      <c r="BB477" s="2"/>
      <c r="BC477" s="4"/>
      <c r="BD477" s="4"/>
      <c r="BE477" s="4"/>
      <c r="BF477" s="4"/>
      <c r="BG477" s="4"/>
      <c r="BH477" s="4"/>
      <c r="BI477" s="4"/>
      <c r="BJ477" s="4"/>
      <c r="BK477" s="4"/>
      <c r="BL477" s="4"/>
      <c r="BM477" s="2"/>
      <c r="BN477" s="4"/>
      <c r="BO477" s="4"/>
    </row>
    <row r="478" spans="1:67" ht="12.75">
      <c r="A478" s="4"/>
      <c r="B478" s="4"/>
      <c r="C478" s="4"/>
      <c r="D478" s="4"/>
      <c r="E478" s="4"/>
      <c r="F478" s="4"/>
      <c r="G478" s="4"/>
      <c r="H478" s="4"/>
      <c r="I478" s="4"/>
      <c r="J478" s="7"/>
      <c r="K478" s="4"/>
      <c r="L478" s="4"/>
      <c r="M478" s="4"/>
      <c r="N478" s="4"/>
      <c r="O478" s="4"/>
      <c r="P478" s="4"/>
      <c r="Q478" s="4"/>
      <c r="R478" s="4"/>
      <c r="S478" s="8"/>
      <c r="T478" s="4"/>
      <c r="U478" s="4"/>
      <c r="V478" s="4"/>
      <c r="W478" s="4"/>
      <c r="X478" s="4"/>
      <c r="Y478" s="4"/>
      <c r="Z478" s="4"/>
      <c r="AA478" s="4"/>
      <c r="AB478" s="9"/>
      <c r="AC478" s="9"/>
      <c r="AD478" s="9"/>
      <c r="AE478" s="9"/>
      <c r="AF478" s="9"/>
      <c r="AG478" s="9"/>
      <c r="AH478" s="9"/>
      <c r="AI478" s="9"/>
      <c r="AJ478" s="9"/>
      <c r="AK478" s="9"/>
      <c r="AL478" s="9"/>
      <c r="AM478" s="9"/>
      <c r="AN478" s="10"/>
      <c r="AO478" s="10"/>
      <c r="AP478" s="10"/>
      <c r="AQ478" s="9"/>
      <c r="AR478" s="1"/>
      <c r="AS478" s="7"/>
      <c r="AT478" s="4"/>
      <c r="AU478" s="3"/>
      <c r="AV478" s="3"/>
      <c r="AW478" s="2"/>
      <c r="AX478" s="4"/>
      <c r="AY478" s="7"/>
      <c r="AZ478" s="4"/>
      <c r="BA478" s="2"/>
      <c r="BB478" s="2"/>
      <c r="BC478" s="4"/>
      <c r="BD478" s="4"/>
      <c r="BE478" s="4"/>
      <c r="BF478" s="4"/>
      <c r="BG478" s="4"/>
      <c r="BH478" s="4"/>
      <c r="BI478" s="4"/>
      <c r="BJ478" s="4"/>
      <c r="BK478" s="4"/>
      <c r="BL478" s="4"/>
      <c r="BM478" s="2"/>
      <c r="BN478" s="4"/>
      <c r="BO478" s="4"/>
    </row>
    <row r="479" spans="1:67" ht="12.75">
      <c r="A479" s="4"/>
      <c r="B479" s="4"/>
      <c r="C479" s="4"/>
      <c r="D479" s="4"/>
      <c r="E479" s="4"/>
      <c r="F479" s="4"/>
      <c r="G479" s="4"/>
      <c r="H479" s="4"/>
      <c r="I479" s="4"/>
      <c r="J479" s="7"/>
      <c r="K479" s="4"/>
      <c r="L479" s="4"/>
      <c r="M479" s="4"/>
      <c r="N479" s="4"/>
      <c r="O479" s="4"/>
      <c r="P479" s="4"/>
      <c r="Q479" s="4"/>
      <c r="R479" s="4"/>
      <c r="S479" s="8"/>
      <c r="T479" s="4"/>
      <c r="U479" s="4"/>
      <c r="V479" s="4"/>
      <c r="W479" s="4"/>
      <c r="X479" s="4"/>
      <c r="Y479" s="4"/>
      <c r="Z479" s="4"/>
      <c r="AA479" s="4"/>
      <c r="AB479" s="9"/>
      <c r="AC479" s="9"/>
      <c r="AD479" s="9"/>
      <c r="AE479" s="9"/>
      <c r="AF479" s="9"/>
      <c r="AG479" s="9"/>
      <c r="AH479" s="9"/>
      <c r="AI479" s="9"/>
      <c r="AJ479" s="9"/>
      <c r="AK479" s="9"/>
      <c r="AL479" s="9"/>
      <c r="AM479" s="9"/>
      <c r="AN479" s="10"/>
      <c r="AO479" s="10"/>
      <c r="AP479" s="10"/>
      <c r="AQ479" s="9"/>
      <c r="AR479" s="1"/>
      <c r="AS479" s="7"/>
      <c r="AT479" s="4"/>
      <c r="AU479" s="3"/>
      <c r="AV479" s="3"/>
      <c r="AW479" s="2"/>
      <c r="AX479" s="4"/>
      <c r="AY479" s="7"/>
      <c r="AZ479" s="4"/>
      <c r="BA479" s="2"/>
      <c r="BB479" s="2"/>
      <c r="BC479" s="4"/>
      <c r="BD479" s="4"/>
      <c r="BE479" s="4"/>
      <c r="BF479" s="4"/>
      <c r="BG479" s="4"/>
      <c r="BH479" s="4"/>
      <c r="BI479" s="4"/>
      <c r="BJ479" s="4"/>
      <c r="BK479" s="4"/>
      <c r="BL479" s="4"/>
      <c r="BM479" s="2"/>
      <c r="BN479" s="4"/>
      <c r="BO479" s="4"/>
    </row>
    <row r="480" spans="1:67" ht="12.75">
      <c r="A480" s="4"/>
      <c r="B480" s="4"/>
      <c r="C480" s="4"/>
      <c r="D480" s="4"/>
      <c r="E480" s="4"/>
      <c r="F480" s="4"/>
      <c r="G480" s="4"/>
      <c r="H480" s="4"/>
      <c r="I480" s="4"/>
      <c r="J480" s="7"/>
      <c r="K480" s="4"/>
      <c r="L480" s="4"/>
      <c r="M480" s="4"/>
      <c r="N480" s="4"/>
      <c r="O480" s="4"/>
      <c r="P480" s="4"/>
      <c r="Q480" s="4"/>
      <c r="R480" s="4"/>
      <c r="S480" s="8"/>
      <c r="T480" s="4"/>
      <c r="U480" s="4"/>
      <c r="V480" s="4"/>
      <c r="W480" s="4"/>
      <c r="X480" s="4"/>
      <c r="Y480" s="4"/>
      <c r="Z480" s="4"/>
      <c r="AA480" s="4"/>
      <c r="AB480" s="9"/>
      <c r="AC480" s="9"/>
      <c r="AD480" s="9"/>
      <c r="AE480" s="9"/>
      <c r="AF480" s="9"/>
      <c r="AG480" s="9"/>
      <c r="AH480" s="9"/>
      <c r="AI480" s="9"/>
      <c r="AJ480" s="9"/>
      <c r="AK480" s="9"/>
      <c r="AL480" s="9"/>
      <c r="AM480" s="9"/>
      <c r="AN480" s="10"/>
      <c r="AO480" s="10"/>
      <c r="AP480" s="10"/>
      <c r="AQ480" s="9"/>
      <c r="AR480" s="1"/>
      <c r="AS480" s="7"/>
      <c r="AT480" s="4"/>
      <c r="AU480" s="3"/>
      <c r="AV480" s="3"/>
      <c r="AW480" s="2"/>
      <c r="AX480" s="4"/>
      <c r="AY480" s="7"/>
      <c r="AZ480" s="4"/>
      <c r="BA480" s="2"/>
      <c r="BB480" s="2"/>
      <c r="BC480" s="4"/>
      <c r="BD480" s="4"/>
      <c r="BE480" s="4"/>
      <c r="BF480" s="4"/>
      <c r="BG480" s="4"/>
      <c r="BH480" s="4"/>
      <c r="BI480" s="4"/>
      <c r="BJ480" s="4"/>
      <c r="BK480" s="4"/>
      <c r="BL480" s="4"/>
      <c r="BM480" s="2"/>
      <c r="BN480" s="4"/>
      <c r="BO480" s="4"/>
    </row>
    <row r="481" spans="1:67" ht="12.75">
      <c r="A481" s="4"/>
      <c r="B481" s="4"/>
      <c r="C481" s="4"/>
      <c r="D481" s="4"/>
      <c r="E481" s="4"/>
      <c r="F481" s="4"/>
      <c r="G481" s="4"/>
      <c r="H481" s="4"/>
      <c r="I481" s="4"/>
      <c r="J481" s="7"/>
      <c r="K481" s="4"/>
      <c r="L481" s="4"/>
      <c r="M481" s="4"/>
      <c r="N481" s="4"/>
      <c r="O481" s="4"/>
      <c r="P481" s="4"/>
      <c r="Q481" s="4"/>
      <c r="R481" s="4"/>
      <c r="S481" s="8"/>
      <c r="T481" s="4"/>
      <c r="U481" s="4"/>
      <c r="V481" s="4"/>
      <c r="W481" s="4"/>
      <c r="X481" s="4"/>
      <c r="Y481" s="4"/>
      <c r="Z481" s="4"/>
      <c r="AA481" s="4"/>
      <c r="AB481" s="9"/>
      <c r="AC481" s="9"/>
      <c r="AD481" s="9"/>
      <c r="AE481" s="9"/>
      <c r="AF481" s="9"/>
      <c r="AG481" s="9"/>
      <c r="AH481" s="9"/>
      <c r="AI481" s="9"/>
      <c r="AJ481" s="9"/>
      <c r="AK481" s="9"/>
      <c r="AL481" s="9"/>
      <c r="AM481" s="9"/>
      <c r="AN481" s="10"/>
      <c r="AO481" s="10"/>
      <c r="AP481" s="10"/>
      <c r="AQ481" s="9"/>
      <c r="AR481" s="1"/>
      <c r="AS481" s="7"/>
      <c r="AT481" s="4"/>
      <c r="AU481" s="3"/>
      <c r="AV481" s="3"/>
      <c r="AW481" s="2"/>
      <c r="AX481" s="4"/>
      <c r="AY481" s="7"/>
      <c r="AZ481" s="4"/>
      <c r="BA481" s="2"/>
      <c r="BB481" s="2"/>
      <c r="BC481" s="4"/>
      <c r="BD481" s="4"/>
      <c r="BE481" s="4"/>
      <c r="BF481" s="4"/>
      <c r="BG481" s="4"/>
      <c r="BH481" s="4"/>
      <c r="BI481" s="4"/>
      <c r="BJ481" s="4"/>
      <c r="BK481" s="4"/>
      <c r="BL481" s="4"/>
      <c r="BM481" s="2"/>
      <c r="BN481" s="4"/>
      <c r="BO481" s="4"/>
    </row>
    <row r="482" spans="1:67" ht="12.75">
      <c r="A482" s="4"/>
      <c r="B482" s="4"/>
      <c r="C482" s="4"/>
      <c r="D482" s="4"/>
      <c r="E482" s="4"/>
      <c r="F482" s="4"/>
      <c r="G482" s="4"/>
      <c r="H482" s="4"/>
      <c r="I482" s="4"/>
      <c r="J482" s="7"/>
      <c r="K482" s="4"/>
      <c r="L482" s="4"/>
      <c r="M482" s="4"/>
      <c r="N482" s="4"/>
      <c r="O482" s="4"/>
      <c r="P482" s="4"/>
      <c r="Q482" s="4"/>
      <c r="R482" s="4"/>
      <c r="S482" s="8"/>
      <c r="T482" s="4"/>
      <c r="U482" s="4"/>
      <c r="V482" s="4"/>
      <c r="W482" s="4"/>
      <c r="X482" s="4"/>
      <c r="Y482" s="4"/>
      <c r="Z482" s="4"/>
      <c r="AA482" s="4"/>
      <c r="AB482" s="9"/>
      <c r="AC482" s="9"/>
      <c r="AD482" s="9"/>
      <c r="AE482" s="9"/>
      <c r="AF482" s="9"/>
      <c r="AG482" s="9"/>
      <c r="AH482" s="9"/>
      <c r="AI482" s="9"/>
      <c r="AJ482" s="9"/>
      <c r="AK482" s="9"/>
      <c r="AL482" s="9"/>
      <c r="AM482" s="9"/>
      <c r="AN482" s="10"/>
      <c r="AO482" s="10"/>
      <c r="AP482" s="10"/>
      <c r="AQ482" s="9"/>
      <c r="AR482" s="1"/>
      <c r="AS482" s="7"/>
      <c r="AT482" s="4"/>
      <c r="AU482" s="3"/>
      <c r="AV482" s="3"/>
      <c r="AW482" s="2"/>
      <c r="AX482" s="4"/>
      <c r="AY482" s="7"/>
      <c r="AZ482" s="4"/>
      <c r="BA482" s="2"/>
      <c r="BB482" s="2"/>
      <c r="BC482" s="4"/>
      <c r="BD482" s="4"/>
      <c r="BE482" s="4"/>
      <c r="BF482" s="4"/>
      <c r="BG482" s="4"/>
      <c r="BH482" s="4"/>
      <c r="BI482" s="4"/>
      <c r="BJ482" s="4"/>
      <c r="BK482" s="4"/>
      <c r="BL482" s="4"/>
      <c r="BM482" s="2"/>
      <c r="BN482" s="4"/>
      <c r="BO482" s="4"/>
    </row>
    <row r="483" spans="1:67" ht="12.75">
      <c r="A483" s="4"/>
      <c r="B483" s="4"/>
      <c r="C483" s="4"/>
      <c r="D483" s="4"/>
      <c r="E483" s="4"/>
      <c r="F483" s="4"/>
      <c r="G483" s="4"/>
      <c r="H483" s="4"/>
      <c r="I483" s="4"/>
      <c r="J483" s="7"/>
      <c r="K483" s="4"/>
      <c r="L483" s="4"/>
      <c r="M483" s="4"/>
      <c r="N483" s="4"/>
      <c r="O483" s="4"/>
      <c r="P483" s="4"/>
      <c r="Q483" s="4"/>
      <c r="R483" s="4"/>
      <c r="S483" s="8"/>
      <c r="T483" s="4"/>
      <c r="U483" s="4"/>
      <c r="V483" s="4"/>
      <c r="W483" s="4"/>
      <c r="X483" s="4"/>
      <c r="Y483" s="4"/>
      <c r="Z483" s="4"/>
      <c r="AA483" s="4"/>
      <c r="AB483" s="9"/>
      <c r="AC483" s="9"/>
      <c r="AD483" s="9"/>
      <c r="AE483" s="9"/>
      <c r="AF483" s="9"/>
      <c r="AG483" s="9"/>
      <c r="AH483" s="9"/>
      <c r="AI483" s="9"/>
      <c r="AJ483" s="9"/>
      <c r="AK483" s="9"/>
      <c r="AL483" s="9"/>
      <c r="AM483" s="9"/>
      <c r="AN483" s="10"/>
      <c r="AO483" s="10"/>
      <c r="AP483" s="10"/>
      <c r="AQ483" s="9"/>
      <c r="AR483" s="1"/>
      <c r="AS483" s="7"/>
      <c r="AT483" s="4"/>
      <c r="AU483" s="3"/>
      <c r="AV483" s="3"/>
      <c r="AW483" s="2"/>
      <c r="AX483" s="4"/>
      <c r="AY483" s="7"/>
      <c r="AZ483" s="4"/>
      <c r="BA483" s="2"/>
      <c r="BB483" s="2"/>
      <c r="BC483" s="4"/>
      <c r="BD483" s="4"/>
      <c r="BE483" s="4"/>
      <c r="BF483" s="4"/>
      <c r="BG483" s="4"/>
      <c r="BH483" s="4"/>
      <c r="BI483" s="4"/>
      <c r="BJ483" s="4"/>
      <c r="BK483" s="4"/>
      <c r="BL483" s="4"/>
      <c r="BM483" s="2"/>
      <c r="BN483" s="4"/>
      <c r="BO483" s="4"/>
    </row>
    <row r="484" spans="1:67" ht="12.75">
      <c r="A484" s="4"/>
      <c r="B484" s="4"/>
      <c r="C484" s="4"/>
      <c r="D484" s="4"/>
      <c r="E484" s="4"/>
      <c r="F484" s="4"/>
      <c r="G484" s="4"/>
      <c r="H484" s="4"/>
      <c r="I484" s="4"/>
      <c r="J484" s="7"/>
      <c r="K484" s="4"/>
      <c r="L484" s="4"/>
      <c r="M484" s="4"/>
      <c r="N484" s="4"/>
      <c r="O484" s="4"/>
      <c r="P484" s="4"/>
      <c r="Q484" s="4"/>
      <c r="R484" s="4"/>
      <c r="S484" s="8"/>
      <c r="T484" s="4"/>
      <c r="U484" s="4"/>
      <c r="V484" s="4"/>
      <c r="W484" s="4"/>
      <c r="X484" s="4"/>
      <c r="Y484" s="4"/>
      <c r="Z484" s="4"/>
      <c r="AA484" s="4"/>
      <c r="AB484" s="9"/>
      <c r="AC484" s="9"/>
      <c r="AD484" s="9"/>
      <c r="AE484" s="9"/>
      <c r="AF484" s="9"/>
      <c r="AG484" s="9"/>
      <c r="AH484" s="9"/>
      <c r="AI484" s="9"/>
      <c r="AJ484" s="9"/>
      <c r="AK484" s="9"/>
      <c r="AL484" s="9"/>
      <c r="AM484" s="9"/>
      <c r="AN484" s="10"/>
      <c r="AO484" s="10"/>
      <c r="AP484" s="10"/>
      <c r="AQ484" s="9"/>
      <c r="AR484" s="1"/>
      <c r="AS484" s="7"/>
      <c r="AT484" s="4"/>
      <c r="AU484" s="3"/>
      <c r="AV484" s="3"/>
      <c r="AW484" s="2"/>
      <c r="AX484" s="4"/>
      <c r="AY484" s="7"/>
      <c r="AZ484" s="4"/>
      <c r="BA484" s="2"/>
      <c r="BB484" s="2"/>
      <c r="BC484" s="4"/>
      <c r="BD484" s="4"/>
      <c r="BE484" s="4"/>
      <c r="BF484" s="4"/>
      <c r="BG484" s="4"/>
      <c r="BH484" s="4"/>
      <c r="BI484" s="4"/>
      <c r="BJ484" s="4"/>
      <c r="BK484" s="4"/>
      <c r="BL484" s="4"/>
      <c r="BM484" s="2"/>
      <c r="BN484" s="4"/>
      <c r="BO484" s="4"/>
    </row>
    <row r="485" spans="1:67" ht="12.75">
      <c r="A485" s="4"/>
      <c r="B485" s="4"/>
      <c r="C485" s="4"/>
      <c r="D485" s="4"/>
      <c r="E485" s="4"/>
      <c r="F485" s="4"/>
      <c r="G485" s="4"/>
      <c r="H485" s="4"/>
      <c r="I485" s="4"/>
      <c r="J485" s="7"/>
      <c r="K485" s="4"/>
      <c r="L485" s="4"/>
      <c r="M485" s="4"/>
      <c r="N485" s="4"/>
      <c r="O485" s="4"/>
      <c r="P485" s="4"/>
      <c r="Q485" s="4"/>
      <c r="R485" s="4"/>
      <c r="S485" s="8"/>
      <c r="T485" s="4"/>
      <c r="U485" s="4"/>
      <c r="V485" s="4"/>
      <c r="W485" s="4"/>
      <c r="X485" s="4"/>
      <c r="Y485" s="4"/>
      <c r="Z485" s="4"/>
      <c r="AA485" s="4"/>
      <c r="AB485" s="9"/>
      <c r="AC485" s="9"/>
      <c r="AD485" s="9"/>
      <c r="AE485" s="9"/>
      <c r="AF485" s="9"/>
      <c r="AG485" s="9"/>
      <c r="AH485" s="9"/>
      <c r="AI485" s="9"/>
      <c r="AJ485" s="9"/>
      <c r="AK485" s="9"/>
      <c r="AL485" s="9"/>
      <c r="AM485" s="9"/>
      <c r="AN485" s="10"/>
      <c r="AO485" s="10"/>
      <c r="AP485" s="10"/>
      <c r="AQ485" s="9"/>
      <c r="AR485" s="1"/>
      <c r="AS485" s="7"/>
      <c r="AT485" s="4"/>
      <c r="AU485" s="3"/>
      <c r="AV485" s="3"/>
      <c r="AW485" s="2"/>
      <c r="AX485" s="4"/>
      <c r="AY485" s="7"/>
      <c r="AZ485" s="4"/>
      <c r="BA485" s="2"/>
      <c r="BB485" s="2"/>
      <c r="BC485" s="4"/>
      <c r="BD485" s="4"/>
      <c r="BE485" s="4"/>
      <c r="BF485" s="4"/>
      <c r="BG485" s="4"/>
      <c r="BH485" s="4"/>
      <c r="BI485" s="4"/>
      <c r="BJ485" s="4"/>
      <c r="BK485" s="4"/>
      <c r="BL485" s="4"/>
      <c r="BM485" s="2"/>
      <c r="BN485" s="4"/>
      <c r="BO485" s="4"/>
    </row>
    <row r="486" spans="1:67" ht="12.75">
      <c r="A486" s="4"/>
      <c r="B486" s="4"/>
      <c r="C486" s="4"/>
      <c r="D486" s="4"/>
      <c r="E486" s="4"/>
      <c r="F486" s="4"/>
      <c r="G486" s="4"/>
      <c r="H486" s="4"/>
      <c r="I486" s="4"/>
      <c r="J486" s="7"/>
      <c r="K486" s="4"/>
      <c r="L486" s="4"/>
      <c r="M486" s="4"/>
      <c r="N486" s="4"/>
      <c r="O486" s="4"/>
      <c r="P486" s="4"/>
      <c r="Q486" s="4"/>
      <c r="R486" s="4"/>
      <c r="S486" s="8"/>
      <c r="T486" s="4"/>
      <c r="U486" s="4"/>
      <c r="V486" s="4"/>
      <c r="W486" s="4"/>
      <c r="X486" s="4"/>
      <c r="Y486" s="4"/>
      <c r="Z486" s="4"/>
      <c r="AA486" s="4"/>
      <c r="AB486" s="9"/>
      <c r="AC486" s="9"/>
      <c r="AD486" s="9"/>
      <c r="AE486" s="9"/>
      <c r="AF486" s="9"/>
      <c r="AG486" s="9"/>
      <c r="AH486" s="9"/>
      <c r="AI486" s="9"/>
      <c r="AJ486" s="9"/>
      <c r="AK486" s="9"/>
      <c r="AL486" s="9"/>
      <c r="AM486" s="9"/>
      <c r="AN486" s="10"/>
      <c r="AO486" s="10"/>
      <c r="AP486" s="10"/>
      <c r="AQ486" s="9"/>
      <c r="AR486" s="1"/>
      <c r="AS486" s="7"/>
      <c r="AT486" s="4"/>
      <c r="AU486" s="3"/>
      <c r="AV486" s="3"/>
      <c r="AW486" s="2"/>
      <c r="AX486" s="4"/>
      <c r="AY486" s="7"/>
      <c r="AZ486" s="4"/>
      <c r="BA486" s="2"/>
      <c r="BB486" s="2"/>
      <c r="BC486" s="4"/>
      <c r="BD486" s="4"/>
      <c r="BE486" s="4"/>
      <c r="BF486" s="4"/>
      <c r="BG486" s="4"/>
      <c r="BH486" s="4"/>
      <c r="BI486" s="4"/>
      <c r="BJ486" s="4"/>
      <c r="BK486" s="4"/>
      <c r="BL486" s="4"/>
      <c r="BM486" s="2"/>
      <c r="BN486" s="4"/>
      <c r="BO486" s="4"/>
    </row>
    <row r="487" spans="1:67" ht="12.75">
      <c r="A487" s="4"/>
      <c r="B487" s="4"/>
      <c r="C487" s="4"/>
      <c r="D487" s="4"/>
      <c r="E487" s="4"/>
      <c r="F487" s="4"/>
      <c r="G487" s="4"/>
      <c r="H487" s="4"/>
      <c r="I487" s="4"/>
      <c r="J487" s="7"/>
      <c r="K487" s="4"/>
      <c r="L487" s="4"/>
      <c r="M487" s="4"/>
      <c r="N487" s="4"/>
      <c r="O487" s="4"/>
      <c r="P487" s="4"/>
      <c r="Q487" s="4"/>
      <c r="R487" s="4"/>
      <c r="S487" s="8"/>
      <c r="T487" s="4"/>
      <c r="U487" s="4"/>
      <c r="V487" s="4"/>
      <c r="W487" s="4"/>
      <c r="X487" s="4"/>
      <c r="Y487" s="4"/>
      <c r="Z487" s="4"/>
      <c r="AA487" s="4"/>
      <c r="AB487" s="9"/>
      <c r="AC487" s="9"/>
      <c r="AD487" s="9"/>
      <c r="AE487" s="9"/>
      <c r="AF487" s="9"/>
      <c r="AG487" s="9"/>
      <c r="AH487" s="9"/>
      <c r="AI487" s="9"/>
      <c r="AJ487" s="9"/>
      <c r="AK487" s="9"/>
      <c r="AL487" s="9"/>
      <c r="AM487" s="9"/>
      <c r="AN487" s="10"/>
      <c r="AO487" s="10"/>
      <c r="AP487" s="10"/>
      <c r="AQ487" s="9"/>
      <c r="AR487" s="1"/>
      <c r="AS487" s="7"/>
      <c r="AT487" s="4"/>
      <c r="AU487" s="3"/>
      <c r="AV487" s="3"/>
      <c r="AW487" s="2"/>
      <c r="AX487" s="4"/>
      <c r="AY487" s="7"/>
      <c r="AZ487" s="4"/>
      <c r="BA487" s="2"/>
      <c r="BB487" s="2"/>
      <c r="BC487" s="4"/>
      <c r="BD487" s="4"/>
      <c r="BE487" s="4"/>
      <c r="BF487" s="4"/>
      <c r="BG487" s="4"/>
      <c r="BH487" s="4"/>
      <c r="BI487" s="4"/>
      <c r="BJ487" s="4"/>
      <c r="BK487" s="4"/>
      <c r="BL487" s="4"/>
      <c r="BM487" s="2"/>
      <c r="BN487" s="4"/>
      <c r="BO487" s="4"/>
    </row>
    <row r="488" spans="1:67" ht="12.75">
      <c r="A488" s="4"/>
      <c r="B488" s="4"/>
      <c r="C488" s="4"/>
      <c r="D488" s="4"/>
      <c r="E488" s="4"/>
      <c r="F488" s="4"/>
      <c r="G488" s="4"/>
      <c r="H488" s="4"/>
      <c r="I488" s="4"/>
      <c r="J488" s="7"/>
      <c r="K488" s="4"/>
      <c r="L488" s="4"/>
      <c r="M488" s="4"/>
      <c r="N488" s="4"/>
      <c r="O488" s="4"/>
      <c r="P488" s="4"/>
      <c r="Q488" s="4"/>
      <c r="R488" s="4"/>
      <c r="S488" s="8"/>
      <c r="T488" s="4"/>
      <c r="U488" s="4"/>
      <c r="V488" s="4"/>
      <c r="W488" s="4"/>
      <c r="X488" s="4"/>
      <c r="Y488" s="4"/>
      <c r="Z488" s="4"/>
      <c r="AA488" s="4"/>
      <c r="AB488" s="9"/>
      <c r="AC488" s="9"/>
      <c r="AD488" s="9"/>
      <c r="AE488" s="9"/>
      <c r="AF488" s="9"/>
      <c r="AG488" s="9"/>
      <c r="AH488" s="9"/>
      <c r="AI488" s="9"/>
      <c r="AJ488" s="9"/>
      <c r="AK488" s="9"/>
      <c r="AL488" s="9"/>
      <c r="AM488" s="9"/>
      <c r="AN488" s="10"/>
      <c r="AO488" s="10"/>
      <c r="AP488" s="10"/>
      <c r="AQ488" s="9"/>
      <c r="AR488" s="1"/>
      <c r="AS488" s="7"/>
      <c r="AT488" s="4"/>
      <c r="AU488" s="3"/>
      <c r="AV488" s="3"/>
      <c r="AW488" s="2"/>
      <c r="AX488" s="4"/>
      <c r="AY488" s="7"/>
      <c r="AZ488" s="4"/>
      <c r="BA488" s="2"/>
      <c r="BB488" s="2"/>
      <c r="BC488" s="4"/>
      <c r="BD488" s="4"/>
      <c r="BE488" s="4"/>
      <c r="BF488" s="4"/>
      <c r="BG488" s="4"/>
      <c r="BH488" s="4"/>
      <c r="BI488" s="4"/>
      <c r="BJ488" s="4"/>
      <c r="BK488" s="4"/>
      <c r="BL488" s="4"/>
      <c r="BM488" s="2"/>
      <c r="BN488" s="4"/>
      <c r="BO488" s="4"/>
    </row>
    <row r="489" spans="1:67" ht="12.75">
      <c r="A489" s="4"/>
      <c r="B489" s="4"/>
      <c r="C489" s="4"/>
      <c r="D489" s="4"/>
      <c r="E489" s="4"/>
      <c r="F489" s="4"/>
      <c r="G489" s="4"/>
      <c r="H489" s="4"/>
      <c r="I489" s="4"/>
      <c r="J489" s="7"/>
      <c r="K489" s="4"/>
      <c r="L489" s="4"/>
      <c r="M489" s="4"/>
      <c r="N489" s="4"/>
      <c r="O489" s="4"/>
      <c r="P489" s="4"/>
      <c r="Q489" s="4"/>
      <c r="R489" s="4"/>
      <c r="S489" s="8"/>
      <c r="T489" s="4"/>
      <c r="U489" s="4"/>
      <c r="V489" s="4"/>
      <c r="W489" s="4"/>
      <c r="X489" s="4"/>
      <c r="Y489" s="4"/>
      <c r="Z489" s="4"/>
      <c r="AA489" s="4"/>
      <c r="AB489" s="9"/>
      <c r="AC489" s="9"/>
      <c r="AD489" s="9"/>
      <c r="AE489" s="9"/>
      <c r="AF489" s="9"/>
      <c r="AG489" s="9"/>
      <c r="AH489" s="9"/>
      <c r="AI489" s="9"/>
      <c r="AJ489" s="9"/>
      <c r="AK489" s="9"/>
      <c r="AL489" s="9"/>
      <c r="AM489" s="9"/>
      <c r="AN489" s="10"/>
      <c r="AO489" s="10"/>
      <c r="AP489" s="10"/>
      <c r="AQ489" s="9"/>
      <c r="AR489" s="1"/>
      <c r="AS489" s="7"/>
      <c r="AT489" s="4"/>
      <c r="AU489" s="3"/>
      <c r="AV489" s="3"/>
      <c r="AW489" s="2"/>
      <c r="AX489" s="4"/>
      <c r="AY489" s="7"/>
      <c r="AZ489" s="4"/>
      <c r="BA489" s="2"/>
      <c r="BB489" s="2"/>
      <c r="BC489" s="4"/>
      <c r="BD489" s="4"/>
      <c r="BE489" s="4"/>
      <c r="BF489" s="4"/>
      <c r="BG489" s="4"/>
      <c r="BH489" s="4"/>
      <c r="BI489" s="4"/>
      <c r="BJ489" s="4"/>
      <c r="BK489" s="4"/>
      <c r="BL489" s="4"/>
      <c r="BM489" s="2"/>
      <c r="BN489" s="4"/>
      <c r="BO489" s="4"/>
    </row>
    <row r="490" spans="1:67" ht="12.75">
      <c r="A490" s="4"/>
      <c r="B490" s="4"/>
      <c r="C490" s="4"/>
      <c r="D490" s="4"/>
      <c r="E490" s="4"/>
      <c r="F490" s="4"/>
      <c r="G490" s="4"/>
      <c r="H490" s="4"/>
      <c r="I490" s="4"/>
      <c r="J490" s="7"/>
      <c r="K490" s="4"/>
      <c r="L490" s="4"/>
      <c r="M490" s="4"/>
      <c r="N490" s="4"/>
      <c r="O490" s="4"/>
      <c r="P490" s="4"/>
      <c r="Q490" s="4"/>
      <c r="R490" s="4"/>
      <c r="S490" s="8"/>
      <c r="T490" s="4"/>
      <c r="U490" s="4"/>
      <c r="V490" s="4"/>
      <c r="W490" s="4"/>
      <c r="X490" s="4"/>
      <c r="Y490" s="4"/>
      <c r="Z490" s="4"/>
      <c r="AA490" s="4"/>
      <c r="AB490" s="9"/>
      <c r="AC490" s="9"/>
      <c r="AD490" s="9"/>
      <c r="AE490" s="9"/>
      <c r="AF490" s="9"/>
      <c r="AG490" s="9"/>
      <c r="AH490" s="9"/>
      <c r="AI490" s="9"/>
      <c r="AJ490" s="9"/>
      <c r="AK490" s="9"/>
      <c r="AL490" s="9"/>
      <c r="AM490" s="9"/>
      <c r="AN490" s="10"/>
      <c r="AO490" s="10"/>
      <c r="AP490" s="10"/>
      <c r="AQ490" s="9"/>
      <c r="AR490" s="1"/>
      <c r="AS490" s="7"/>
      <c r="AT490" s="4"/>
      <c r="AU490" s="3"/>
      <c r="AV490" s="3"/>
      <c r="AW490" s="2"/>
      <c r="AX490" s="4"/>
      <c r="AY490" s="7"/>
      <c r="AZ490" s="4"/>
      <c r="BA490" s="2"/>
      <c r="BB490" s="2"/>
      <c r="BC490" s="4"/>
      <c r="BD490" s="4"/>
      <c r="BE490" s="4"/>
      <c r="BF490" s="4"/>
      <c r="BG490" s="4"/>
      <c r="BH490" s="4"/>
      <c r="BI490" s="4"/>
      <c r="BJ490" s="4"/>
      <c r="BK490" s="4"/>
      <c r="BL490" s="4"/>
      <c r="BM490" s="2"/>
      <c r="BN490" s="4"/>
      <c r="BO490" s="4"/>
    </row>
    <row r="491" spans="1:67" ht="12.75">
      <c r="A491" s="4"/>
      <c r="B491" s="4"/>
      <c r="C491" s="4"/>
      <c r="D491" s="4"/>
      <c r="E491" s="4"/>
      <c r="F491" s="4"/>
      <c r="G491" s="4"/>
      <c r="H491" s="4"/>
      <c r="I491" s="4"/>
      <c r="J491" s="7"/>
      <c r="K491" s="4"/>
      <c r="L491" s="4"/>
      <c r="M491" s="4"/>
      <c r="N491" s="4"/>
      <c r="O491" s="4"/>
      <c r="P491" s="4"/>
      <c r="Q491" s="4"/>
      <c r="R491" s="4"/>
      <c r="S491" s="8"/>
      <c r="T491" s="4"/>
      <c r="U491" s="4"/>
      <c r="V491" s="4"/>
      <c r="W491" s="4"/>
      <c r="X491" s="4"/>
      <c r="Y491" s="4"/>
      <c r="Z491" s="4"/>
      <c r="AA491" s="4"/>
      <c r="AB491" s="9"/>
      <c r="AC491" s="9"/>
      <c r="AD491" s="9"/>
      <c r="AE491" s="9"/>
      <c r="AF491" s="9"/>
      <c r="AG491" s="9"/>
      <c r="AH491" s="9"/>
      <c r="AI491" s="9"/>
      <c r="AJ491" s="9"/>
      <c r="AK491" s="9"/>
      <c r="AL491" s="9"/>
      <c r="AM491" s="9"/>
      <c r="AN491" s="10"/>
      <c r="AO491" s="10"/>
      <c r="AP491" s="10"/>
      <c r="AQ491" s="9"/>
      <c r="AR491" s="1"/>
      <c r="AS491" s="7"/>
      <c r="AT491" s="4"/>
      <c r="AU491" s="3"/>
      <c r="AV491" s="3"/>
      <c r="AW491" s="2"/>
      <c r="AX491" s="4"/>
      <c r="AY491" s="7"/>
      <c r="AZ491" s="4"/>
      <c r="BA491" s="2"/>
      <c r="BB491" s="2"/>
      <c r="BC491" s="4"/>
      <c r="BD491" s="4"/>
      <c r="BE491" s="4"/>
      <c r="BF491" s="4"/>
      <c r="BG491" s="4"/>
      <c r="BH491" s="4"/>
      <c r="BI491" s="4"/>
      <c r="BJ491" s="4"/>
      <c r="BK491" s="4"/>
      <c r="BL491" s="4"/>
      <c r="BM491" s="2"/>
      <c r="BN491" s="4"/>
      <c r="BO491" s="4"/>
    </row>
    <row r="492" spans="1:67" ht="12.75">
      <c r="A492" s="4"/>
      <c r="B492" s="4"/>
      <c r="C492" s="4"/>
      <c r="D492" s="4"/>
      <c r="E492" s="4"/>
      <c r="F492" s="4"/>
      <c r="G492" s="4"/>
      <c r="H492" s="4"/>
      <c r="I492" s="4"/>
      <c r="J492" s="7"/>
      <c r="K492" s="4"/>
      <c r="L492" s="4"/>
      <c r="M492" s="4"/>
      <c r="N492" s="4"/>
      <c r="O492" s="4"/>
      <c r="P492" s="4"/>
      <c r="Q492" s="4"/>
      <c r="R492" s="4"/>
      <c r="S492" s="8"/>
      <c r="T492" s="4"/>
      <c r="U492" s="4"/>
      <c r="V492" s="4"/>
      <c r="W492" s="4"/>
      <c r="X492" s="4"/>
      <c r="Y492" s="4"/>
      <c r="Z492" s="4"/>
      <c r="AA492" s="4"/>
      <c r="AB492" s="9"/>
      <c r="AC492" s="9"/>
      <c r="AD492" s="9"/>
      <c r="AE492" s="9"/>
      <c r="AF492" s="9"/>
      <c r="AG492" s="9"/>
      <c r="AH492" s="9"/>
      <c r="AI492" s="9"/>
      <c r="AJ492" s="9"/>
      <c r="AK492" s="9"/>
      <c r="AL492" s="9"/>
      <c r="AM492" s="9"/>
      <c r="AN492" s="10"/>
      <c r="AO492" s="10"/>
      <c r="AP492" s="10"/>
      <c r="AQ492" s="9"/>
      <c r="AR492" s="1"/>
      <c r="AS492" s="7"/>
      <c r="AT492" s="4"/>
      <c r="AU492" s="3"/>
      <c r="AV492" s="3"/>
      <c r="AW492" s="2"/>
      <c r="AX492" s="4"/>
      <c r="AY492" s="7"/>
      <c r="AZ492" s="4"/>
      <c r="BA492" s="2"/>
      <c r="BB492" s="2"/>
      <c r="BC492" s="4"/>
      <c r="BD492" s="4"/>
      <c r="BE492" s="4"/>
      <c r="BF492" s="4"/>
      <c r="BG492" s="4"/>
      <c r="BH492" s="4"/>
      <c r="BI492" s="4"/>
      <c r="BJ492" s="4"/>
      <c r="BK492" s="4"/>
      <c r="BL492" s="4"/>
      <c r="BM492" s="2"/>
      <c r="BN492" s="4"/>
      <c r="BO492" s="4"/>
    </row>
    <row r="493" spans="1:67" ht="12.75">
      <c r="A493" s="4"/>
      <c r="B493" s="4"/>
      <c r="C493" s="4"/>
      <c r="D493" s="4"/>
      <c r="E493" s="4"/>
      <c r="F493" s="4"/>
      <c r="G493" s="4"/>
      <c r="H493" s="4"/>
      <c r="I493" s="4"/>
      <c r="J493" s="7"/>
      <c r="K493" s="4"/>
      <c r="L493" s="4"/>
      <c r="M493" s="4"/>
      <c r="N493" s="4"/>
      <c r="O493" s="4"/>
      <c r="P493" s="4"/>
      <c r="Q493" s="4"/>
      <c r="R493" s="4"/>
      <c r="S493" s="8"/>
      <c r="T493" s="4"/>
      <c r="U493" s="4"/>
      <c r="V493" s="4"/>
      <c r="W493" s="4"/>
      <c r="X493" s="4"/>
      <c r="Y493" s="4"/>
      <c r="Z493" s="4"/>
      <c r="AA493" s="4"/>
      <c r="AB493" s="9"/>
      <c r="AC493" s="9"/>
      <c r="AD493" s="9"/>
      <c r="AE493" s="9"/>
      <c r="AF493" s="9"/>
      <c r="AG493" s="9"/>
      <c r="AH493" s="9"/>
      <c r="AI493" s="9"/>
      <c r="AJ493" s="9"/>
      <c r="AK493" s="9"/>
      <c r="AL493" s="9"/>
      <c r="AM493" s="9"/>
      <c r="AN493" s="10"/>
      <c r="AO493" s="10"/>
      <c r="AP493" s="10"/>
      <c r="AQ493" s="9"/>
      <c r="AR493" s="1"/>
      <c r="AS493" s="7"/>
      <c r="AT493" s="4"/>
      <c r="AU493" s="3"/>
      <c r="AV493" s="3"/>
      <c r="AW493" s="2"/>
      <c r="AX493" s="4"/>
      <c r="AY493" s="7"/>
      <c r="AZ493" s="4"/>
      <c r="BA493" s="2"/>
      <c r="BB493" s="2"/>
      <c r="BC493" s="4"/>
      <c r="BD493" s="4"/>
      <c r="BE493" s="4"/>
      <c r="BF493" s="4"/>
      <c r="BG493" s="4"/>
      <c r="BH493" s="4"/>
      <c r="BI493" s="4"/>
      <c r="BJ493" s="4"/>
      <c r="BK493" s="4"/>
      <c r="BL493" s="4"/>
      <c r="BM493" s="2"/>
      <c r="BN493" s="4"/>
      <c r="BO493" s="4"/>
    </row>
    <row r="494" spans="1:67" ht="12.75">
      <c r="A494" s="4"/>
      <c r="B494" s="4"/>
      <c r="C494" s="4"/>
      <c r="D494" s="4"/>
      <c r="E494" s="4"/>
      <c r="F494" s="4"/>
      <c r="G494" s="4"/>
      <c r="H494" s="4"/>
      <c r="I494" s="4"/>
      <c r="J494" s="7"/>
      <c r="K494" s="4"/>
      <c r="L494" s="4"/>
      <c r="M494" s="4"/>
      <c r="N494" s="4"/>
      <c r="O494" s="4"/>
      <c r="P494" s="4"/>
      <c r="Q494" s="4"/>
      <c r="R494" s="4"/>
      <c r="S494" s="8"/>
      <c r="T494" s="4"/>
      <c r="U494" s="4"/>
      <c r="V494" s="4"/>
      <c r="W494" s="4"/>
      <c r="X494" s="4"/>
      <c r="Y494" s="4"/>
      <c r="Z494" s="4"/>
      <c r="AA494" s="4"/>
      <c r="AB494" s="9"/>
      <c r="AC494" s="9"/>
      <c r="AD494" s="9"/>
      <c r="AE494" s="9"/>
      <c r="AF494" s="9"/>
      <c r="AG494" s="9"/>
      <c r="AH494" s="9"/>
      <c r="AI494" s="9"/>
      <c r="AJ494" s="9"/>
      <c r="AK494" s="9"/>
      <c r="AL494" s="9"/>
      <c r="AM494" s="9"/>
      <c r="AN494" s="10"/>
      <c r="AO494" s="10"/>
      <c r="AP494" s="10"/>
      <c r="AQ494" s="9"/>
      <c r="AR494" s="1"/>
      <c r="AS494" s="7"/>
      <c r="AT494" s="4"/>
      <c r="AU494" s="3"/>
      <c r="AV494" s="3"/>
      <c r="AW494" s="2"/>
      <c r="AX494" s="4"/>
      <c r="AY494" s="7"/>
      <c r="AZ494" s="4"/>
      <c r="BA494" s="2"/>
      <c r="BB494" s="2"/>
      <c r="BC494" s="4"/>
      <c r="BD494" s="4"/>
      <c r="BE494" s="4"/>
      <c r="BF494" s="4"/>
      <c r="BG494" s="4"/>
      <c r="BH494" s="4"/>
      <c r="BI494" s="4"/>
      <c r="BJ494" s="4"/>
      <c r="BK494" s="4"/>
      <c r="BL494" s="4"/>
      <c r="BM494" s="2"/>
      <c r="BN494" s="4"/>
      <c r="BO494" s="4"/>
    </row>
    <row r="495" spans="1:67" ht="12.75">
      <c r="A495" s="4"/>
      <c r="B495" s="4"/>
      <c r="C495" s="4"/>
      <c r="D495" s="4"/>
      <c r="E495" s="4"/>
      <c r="F495" s="4"/>
      <c r="G495" s="4"/>
      <c r="H495" s="4"/>
      <c r="I495" s="4"/>
      <c r="J495" s="7"/>
      <c r="K495" s="4"/>
      <c r="L495" s="4"/>
      <c r="M495" s="4"/>
      <c r="N495" s="4"/>
      <c r="O495" s="4"/>
      <c r="P495" s="4"/>
      <c r="Q495" s="4"/>
      <c r="R495" s="4"/>
      <c r="S495" s="8"/>
      <c r="T495" s="4"/>
      <c r="U495" s="4"/>
      <c r="V495" s="4"/>
      <c r="W495" s="4"/>
      <c r="X495" s="4"/>
      <c r="Y495" s="4"/>
      <c r="Z495" s="4"/>
      <c r="AA495" s="4"/>
      <c r="AB495" s="9"/>
      <c r="AC495" s="9"/>
      <c r="AD495" s="9"/>
      <c r="AE495" s="9"/>
      <c r="AF495" s="9"/>
      <c r="AG495" s="9"/>
      <c r="AH495" s="9"/>
      <c r="AI495" s="9"/>
      <c r="AJ495" s="9"/>
      <c r="AK495" s="9"/>
      <c r="AL495" s="9"/>
      <c r="AM495" s="9"/>
      <c r="AN495" s="10"/>
      <c r="AO495" s="10"/>
      <c r="AP495" s="10"/>
      <c r="AQ495" s="9"/>
      <c r="AR495" s="1"/>
      <c r="AS495" s="7"/>
      <c r="AT495" s="4"/>
      <c r="AU495" s="3"/>
      <c r="AV495" s="3"/>
      <c r="AW495" s="2"/>
      <c r="AX495" s="4"/>
      <c r="AY495" s="7"/>
      <c r="AZ495" s="4"/>
      <c r="BA495" s="2"/>
      <c r="BB495" s="2"/>
      <c r="BC495" s="4"/>
      <c r="BD495" s="4"/>
      <c r="BE495" s="4"/>
      <c r="BF495" s="4"/>
      <c r="BG495" s="4"/>
      <c r="BH495" s="4"/>
      <c r="BI495" s="4"/>
      <c r="BJ495" s="4"/>
      <c r="BK495" s="4"/>
      <c r="BL495" s="4"/>
      <c r="BM495" s="2"/>
      <c r="BN495" s="4"/>
      <c r="BO495" s="4"/>
    </row>
    <row r="496" spans="1:67" ht="12.75">
      <c r="A496" s="4"/>
      <c r="B496" s="4"/>
      <c r="C496" s="4"/>
      <c r="D496" s="4"/>
      <c r="E496" s="4"/>
      <c r="F496" s="4"/>
      <c r="G496" s="4"/>
      <c r="H496" s="4"/>
      <c r="I496" s="4"/>
      <c r="J496" s="7"/>
      <c r="K496" s="4"/>
      <c r="L496" s="4"/>
      <c r="M496" s="4"/>
      <c r="N496" s="4"/>
      <c r="O496" s="4"/>
      <c r="P496" s="4"/>
      <c r="Q496" s="4"/>
      <c r="R496" s="4"/>
      <c r="S496" s="8"/>
      <c r="T496" s="4"/>
      <c r="U496" s="4"/>
      <c r="V496" s="4"/>
      <c r="W496" s="4"/>
      <c r="X496" s="4"/>
      <c r="Y496" s="4"/>
      <c r="Z496" s="4"/>
      <c r="AA496" s="4"/>
      <c r="AB496" s="9"/>
      <c r="AC496" s="9"/>
      <c r="AD496" s="9"/>
      <c r="AE496" s="9"/>
      <c r="AF496" s="9"/>
      <c r="AG496" s="9"/>
      <c r="AH496" s="9"/>
      <c r="AI496" s="9"/>
      <c r="AJ496" s="9"/>
      <c r="AK496" s="9"/>
      <c r="AL496" s="9"/>
      <c r="AM496" s="9"/>
      <c r="AN496" s="10"/>
      <c r="AO496" s="10"/>
      <c r="AP496" s="10"/>
      <c r="AQ496" s="9"/>
      <c r="AR496" s="1"/>
      <c r="AS496" s="7"/>
      <c r="AT496" s="4"/>
      <c r="AU496" s="3"/>
      <c r="AV496" s="3"/>
      <c r="AW496" s="2"/>
      <c r="AX496" s="4"/>
      <c r="AY496" s="7"/>
      <c r="AZ496" s="4"/>
      <c r="BA496" s="2"/>
      <c r="BB496" s="2"/>
      <c r="BC496" s="4"/>
      <c r="BD496" s="4"/>
      <c r="BE496" s="4"/>
      <c r="BF496" s="4"/>
      <c r="BG496" s="4"/>
      <c r="BH496" s="4"/>
      <c r="BI496" s="4"/>
      <c r="BJ496" s="4"/>
      <c r="BK496" s="4"/>
      <c r="BL496" s="4"/>
      <c r="BM496" s="2"/>
      <c r="BN496" s="4"/>
      <c r="BO496" s="4"/>
    </row>
    <row r="497" spans="1:67" ht="12.75">
      <c r="A497" s="4"/>
      <c r="B497" s="4"/>
      <c r="C497" s="4"/>
      <c r="D497" s="4"/>
      <c r="E497" s="4"/>
      <c r="F497" s="4"/>
      <c r="G497" s="4"/>
      <c r="H497" s="4"/>
      <c r="I497" s="4"/>
      <c r="J497" s="7"/>
      <c r="K497" s="4"/>
      <c r="L497" s="4"/>
      <c r="M497" s="4"/>
      <c r="N497" s="4"/>
      <c r="O497" s="4"/>
      <c r="P497" s="4"/>
      <c r="Q497" s="4"/>
      <c r="R497" s="4"/>
      <c r="S497" s="8"/>
      <c r="T497" s="4"/>
      <c r="U497" s="4"/>
      <c r="V497" s="4"/>
      <c r="W497" s="4"/>
      <c r="X497" s="4"/>
      <c r="Y497" s="4"/>
      <c r="Z497" s="4"/>
      <c r="AA497" s="4"/>
      <c r="AB497" s="9"/>
      <c r="AC497" s="9"/>
      <c r="AD497" s="9"/>
      <c r="AE497" s="9"/>
      <c r="AF497" s="9"/>
      <c r="AG497" s="9"/>
      <c r="AH497" s="9"/>
      <c r="AI497" s="9"/>
      <c r="AJ497" s="9"/>
      <c r="AK497" s="9"/>
      <c r="AL497" s="9"/>
      <c r="AM497" s="9"/>
      <c r="AN497" s="10"/>
      <c r="AO497" s="10"/>
      <c r="AP497" s="10"/>
      <c r="AQ497" s="9"/>
      <c r="AR497" s="1"/>
      <c r="AS497" s="7"/>
      <c r="AT497" s="4"/>
      <c r="AU497" s="3"/>
      <c r="AV497" s="3"/>
      <c r="AW497" s="2"/>
      <c r="AX497" s="4"/>
      <c r="AY497" s="7"/>
      <c r="AZ497" s="4"/>
      <c r="BA497" s="2"/>
      <c r="BB497" s="2"/>
      <c r="BC497" s="4"/>
      <c r="BD497" s="4"/>
      <c r="BE497" s="4"/>
      <c r="BF497" s="4"/>
      <c r="BG497" s="4"/>
      <c r="BH497" s="4"/>
      <c r="BI497" s="4"/>
      <c r="BJ497" s="4"/>
      <c r="BK497" s="4"/>
      <c r="BL497" s="4"/>
      <c r="BM497" s="2"/>
      <c r="BN497" s="4"/>
      <c r="BO497" s="4"/>
    </row>
    <row r="498" spans="1:67" ht="12.75">
      <c r="A498" s="4"/>
      <c r="B498" s="4"/>
      <c r="C498" s="4"/>
      <c r="D498" s="4"/>
      <c r="E498" s="4"/>
      <c r="F498" s="4"/>
      <c r="G498" s="4"/>
      <c r="H498" s="4"/>
      <c r="I498" s="4"/>
      <c r="J498" s="7"/>
      <c r="K498" s="4"/>
      <c r="L498" s="4"/>
      <c r="M498" s="4"/>
      <c r="N498" s="4"/>
      <c r="O498" s="4"/>
      <c r="P498" s="4"/>
      <c r="Q498" s="4"/>
      <c r="R498" s="4"/>
      <c r="S498" s="8"/>
      <c r="T498" s="4"/>
      <c r="U498" s="4"/>
      <c r="V498" s="4"/>
      <c r="W498" s="4"/>
      <c r="X498" s="4"/>
      <c r="Y498" s="4"/>
      <c r="Z498" s="4"/>
      <c r="AA498" s="4"/>
      <c r="AB498" s="9"/>
      <c r="AC498" s="9"/>
      <c r="AD498" s="9"/>
      <c r="AE498" s="9"/>
      <c r="AF498" s="9"/>
      <c r="AG498" s="9"/>
      <c r="AH498" s="9"/>
      <c r="AI498" s="9"/>
      <c r="AJ498" s="9"/>
      <c r="AK498" s="9"/>
      <c r="AL498" s="9"/>
      <c r="AM498" s="9"/>
      <c r="AN498" s="10"/>
      <c r="AO498" s="10"/>
      <c r="AP498" s="10"/>
      <c r="AQ498" s="9"/>
      <c r="AR498" s="1"/>
      <c r="AS498" s="7"/>
      <c r="AT498" s="4"/>
      <c r="AU498" s="3"/>
      <c r="AV498" s="3"/>
      <c r="AW498" s="2"/>
      <c r="AX498" s="4"/>
      <c r="AY498" s="7"/>
      <c r="AZ498" s="4"/>
      <c r="BA498" s="2"/>
      <c r="BB498" s="2"/>
      <c r="BC498" s="4"/>
      <c r="BD498" s="4"/>
      <c r="BE498" s="4"/>
      <c r="BF498" s="4"/>
      <c r="BG498" s="4"/>
      <c r="BH498" s="4"/>
      <c r="BI498" s="4"/>
      <c r="BJ498" s="4"/>
      <c r="BK498" s="4"/>
      <c r="BL498" s="4"/>
      <c r="BM498" s="2"/>
      <c r="BN498" s="4"/>
      <c r="BO498" s="4"/>
    </row>
    <row r="499" spans="1:67" ht="12.75">
      <c r="A499" s="4"/>
      <c r="B499" s="4"/>
      <c r="C499" s="4"/>
      <c r="D499" s="4"/>
      <c r="E499" s="4"/>
      <c r="F499" s="4"/>
      <c r="G499" s="4"/>
      <c r="H499" s="4"/>
      <c r="I499" s="4"/>
      <c r="J499" s="7"/>
      <c r="K499" s="4"/>
      <c r="L499" s="4"/>
      <c r="M499" s="4"/>
      <c r="N499" s="4"/>
      <c r="O499" s="4"/>
      <c r="P499" s="4"/>
      <c r="Q499" s="4"/>
      <c r="R499" s="4"/>
      <c r="S499" s="8"/>
      <c r="T499" s="4"/>
      <c r="U499" s="4"/>
      <c r="V499" s="4"/>
      <c r="W499" s="4"/>
      <c r="X499" s="4"/>
      <c r="Y499" s="4"/>
      <c r="Z499" s="4"/>
      <c r="AA499" s="4"/>
      <c r="AB499" s="9"/>
      <c r="AC499" s="9"/>
      <c r="AD499" s="9"/>
      <c r="AE499" s="9"/>
      <c r="AF499" s="9"/>
      <c r="AG499" s="9"/>
      <c r="AH499" s="9"/>
      <c r="AI499" s="9"/>
      <c r="AJ499" s="9"/>
      <c r="AK499" s="9"/>
      <c r="AL499" s="9"/>
      <c r="AM499" s="9"/>
      <c r="AN499" s="10"/>
      <c r="AO499" s="10"/>
      <c r="AP499" s="10"/>
      <c r="AQ499" s="9"/>
      <c r="AR499" s="1"/>
      <c r="AS499" s="7"/>
      <c r="AT499" s="4"/>
      <c r="AU499" s="3"/>
      <c r="AV499" s="3"/>
      <c r="AW499" s="2"/>
      <c r="AX499" s="4"/>
      <c r="AY499" s="7"/>
      <c r="AZ499" s="4"/>
      <c r="BA499" s="2"/>
      <c r="BB499" s="2"/>
      <c r="BC499" s="4"/>
      <c r="BD499" s="4"/>
      <c r="BE499" s="4"/>
      <c r="BF499" s="4"/>
      <c r="BG499" s="4"/>
      <c r="BH499" s="4"/>
      <c r="BI499" s="4"/>
      <c r="BJ499" s="4"/>
      <c r="BK499" s="4"/>
      <c r="BL499" s="4"/>
      <c r="BM499" s="2"/>
      <c r="BN499" s="4"/>
      <c r="BO499" s="4"/>
    </row>
    <row r="500" spans="1:67" ht="12.75">
      <c r="A500" s="4"/>
      <c r="B500" s="4"/>
      <c r="C500" s="4"/>
      <c r="D500" s="4"/>
      <c r="E500" s="4"/>
      <c r="F500" s="4"/>
      <c r="G500" s="4"/>
      <c r="H500" s="4"/>
      <c r="I500" s="4"/>
      <c r="J500" s="7"/>
      <c r="K500" s="4"/>
      <c r="L500" s="4"/>
      <c r="M500" s="4"/>
      <c r="N500" s="4"/>
      <c r="O500" s="4"/>
      <c r="P500" s="4"/>
      <c r="Q500" s="4"/>
      <c r="R500" s="4"/>
      <c r="S500" s="8"/>
      <c r="T500" s="4"/>
      <c r="U500" s="4"/>
      <c r="V500" s="4"/>
      <c r="W500" s="4"/>
      <c r="X500" s="4"/>
      <c r="Y500" s="4"/>
      <c r="Z500" s="4"/>
      <c r="AA500" s="4"/>
      <c r="AB500" s="9"/>
      <c r="AC500" s="9"/>
      <c r="AD500" s="9"/>
      <c r="AE500" s="9"/>
      <c r="AF500" s="9"/>
      <c r="AG500" s="9"/>
      <c r="AH500" s="9"/>
      <c r="AI500" s="9"/>
      <c r="AJ500" s="9"/>
      <c r="AK500" s="9"/>
      <c r="AL500" s="9"/>
      <c r="AM500" s="9"/>
      <c r="AN500" s="10"/>
      <c r="AO500" s="10"/>
      <c r="AP500" s="10"/>
      <c r="AQ500" s="9"/>
      <c r="AR500" s="1"/>
      <c r="AS500" s="7"/>
      <c r="AT500" s="4"/>
      <c r="AU500" s="3"/>
      <c r="AV500" s="3"/>
      <c r="AW500" s="2"/>
      <c r="AX500" s="4"/>
      <c r="AY500" s="7"/>
      <c r="AZ500" s="4"/>
      <c r="BA500" s="2"/>
      <c r="BB500" s="2"/>
      <c r="BC500" s="4"/>
      <c r="BD500" s="4"/>
      <c r="BE500" s="4"/>
      <c r="BF500" s="4"/>
      <c r="BG500" s="4"/>
      <c r="BH500" s="4"/>
      <c r="BI500" s="4"/>
      <c r="BJ500" s="4"/>
      <c r="BK500" s="4"/>
      <c r="BL500" s="4"/>
      <c r="BM500" s="2"/>
      <c r="BN500" s="4"/>
      <c r="BO500" s="4"/>
    </row>
    <row r="501" spans="1:67" ht="12.75">
      <c r="A501" s="4"/>
      <c r="B501" s="4"/>
      <c r="C501" s="4"/>
      <c r="D501" s="4"/>
      <c r="E501" s="4"/>
      <c r="F501" s="4"/>
      <c r="G501" s="4"/>
      <c r="H501" s="4"/>
      <c r="I501" s="4"/>
      <c r="J501" s="7"/>
      <c r="K501" s="4"/>
      <c r="L501" s="4"/>
      <c r="M501" s="4"/>
      <c r="N501" s="4"/>
      <c r="O501" s="4"/>
      <c r="P501" s="4"/>
      <c r="Q501" s="4"/>
      <c r="R501" s="4"/>
      <c r="S501" s="8"/>
      <c r="T501" s="4"/>
      <c r="U501" s="4"/>
      <c r="V501" s="4"/>
      <c r="W501" s="4"/>
      <c r="X501" s="4"/>
      <c r="Y501" s="4"/>
      <c r="Z501" s="4"/>
      <c r="AA501" s="4"/>
      <c r="AB501" s="9"/>
      <c r="AC501" s="9"/>
      <c r="AD501" s="9"/>
      <c r="AE501" s="9"/>
      <c r="AF501" s="9"/>
      <c r="AG501" s="9"/>
      <c r="AH501" s="9"/>
      <c r="AI501" s="9"/>
      <c r="AJ501" s="9"/>
      <c r="AK501" s="9"/>
      <c r="AL501" s="9"/>
      <c r="AM501" s="9"/>
      <c r="AN501" s="10"/>
      <c r="AO501" s="10"/>
      <c r="AP501" s="10"/>
      <c r="AQ501" s="9"/>
      <c r="AR501" s="1"/>
      <c r="AS501" s="7"/>
      <c r="AT501" s="4"/>
      <c r="AU501" s="3"/>
      <c r="AV501" s="3"/>
      <c r="AW501" s="2"/>
      <c r="AX501" s="4"/>
      <c r="AY501" s="7"/>
      <c r="AZ501" s="4"/>
      <c r="BA501" s="2"/>
      <c r="BB501" s="2"/>
      <c r="BC501" s="4"/>
      <c r="BD501" s="4"/>
      <c r="BE501" s="4"/>
      <c r="BF501" s="4"/>
      <c r="BG501" s="4"/>
      <c r="BH501" s="4"/>
      <c r="BI501" s="4"/>
      <c r="BJ501" s="4"/>
      <c r="BK501" s="4"/>
      <c r="BL501" s="4"/>
      <c r="BM501" s="2"/>
      <c r="BN501" s="4"/>
      <c r="BO501" s="4"/>
    </row>
    <row r="502" spans="1:67" ht="12.75">
      <c r="A502" s="4"/>
      <c r="B502" s="4"/>
      <c r="C502" s="4"/>
      <c r="D502" s="4"/>
      <c r="E502" s="4"/>
      <c r="F502" s="4"/>
      <c r="G502" s="4"/>
      <c r="H502" s="4"/>
      <c r="I502" s="4"/>
      <c r="J502" s="7"/>
      <c r="K502" s="4"/>
      <c r="L502" s="4"/>
      <c r="M502" s="4"/>
      <c r="N502" s="4"/>
      <c r="O502" s="4"/>
      <c r="P502" s="4"/>
      <c r="Q502" s="4"/>
      <c r="R502" s="4"/>
      <c r="S502" s="8"/>
      <c r="T502" s="4"/>
      <c r="U502" s="4"/>
      <c r="V502" s="4"/>
      <c r="W502" s="4"/>
      <c r="X502" s="4"/>
      <c r="Y502" s="4"/>
      <c r="Z502" s="4"/>
      <c r="AA502" s="4"/>
      <c r="AB502" s="9"/>
      <c r="AC502" s="9"/>
      <c r="AD502" s="9"/>
      <c r="AE502" s="9"/>
      <c r="AF502" s="9"/>
      <c r="AG502" s="9"/>
      <c r="AH502" s="9"/>
      <c r="AI502" s="9"/>
      <c r="AJ502" s="9"/>
      <c r="AK502" s="9"/>
      <c r="AL502" s="9"/>
      <c r="AM502" s="9"/>
      <c r="AN502" s="10"/>
      <c r="AO502" s="10"/>
      <c r="AP502" s="10"/>
      <c r="AQ502" s="9"/>
      <c r="AR502" s="1"/>
      <c r="AS502" s="7"/>
      <c r="AT502" s="4"/>
      <c r="AU502" s="3"/>
      <c r="AV502" s="3"/>
      <c r="AW502" s="2"/>
      <c r="AX502" s="4"/>
      <c r="AY502" s="7"/>
      <c r="AZ502" s="4"/>
      <c r="BA502" s="2"/>
      <c r="BB502" s="2"/>
      <c r="BC502" s="4"/>
      <c r="BD502" s="4"/>
      <c r="BE502" s="4"/>
      <c r="BF502" s="4"/>
      <c r="BG502" s="4"/>
      <c r="BH502" s="4"/>
      <c r="BI502" s="4"/>
      <c r="BJ502" s="4"/>
      <c r="BK502" s="4"/>
      <c r="BL502" s="4"/>
      <c r="BM502" s="2"/>
      <c r="BN502" s="4"/>
      <c r="BO502" s="4"/>
    </row>
    <row r="503" spans="1:67" ht="12.75">
      <c r="A503" s="4"/>
      <c r="B503" s="4"/>
      <c r="C503" s="4"/>
      <c r="D503" s="4"/>
      <c r="E503" s="4"/>
      <c r="F503" s="4"/>
      <c r="G503" s="4"/>
      <c r="H503" s="4"/>
      <c r="I503" s="4"/>
      <c r="J503" s="7"/>
      <c r="K503" s="4"/>
      <c r="L503" s="4"/>
      <c r="M503" s="4"/>
      <c r="N503" s="4"/>
      <c r="O503" s="4"/>
      <c r="P503" s="4"/>
      <c r="Q503" s="4"/>
      <c r="R503" s="4"/>
      <c r="S503" s="8"/>
      <c r="T503" s="4"/>
      <c r="U503" s="4"/>
      <c r="V503" s="4"/>
      <c r="W503" s="4"/>
      <c r="X503" s="4"/>
      <c r="Y503" s="4"/>
      <c r="Z503" s="4"/>
      <c r="AA503" s="4"/>
      <c r="AB503" s="9"/>
      <c r="AC503" s="9"/>
      <c r="AD503" s="9"/>
      <c r="AE503" s="9"/>
      <c r="AF503" s="9"/>
      <c r="AG503" s="9"/>
      <c r="AH503" s="9"/>
      <c r="AI503" s="9"/>
      <c r="AJ503" s="9"/>
      <c r="AK503" s="9"/>
      <c r="AL503" s="9"/>
      <c r="AM503" s="9"/>
      <c r="AN503" s="10"/>
      <c r="AO503" s="10"/>
      <c r="AP503" s="10"/>
      <c r="AQ503" s="9"/>
      <c r="AR503" s="1"/>
      <c r="AS503" s="7"/>
      <c r="AT503" s="4"/>
      <c r="AU503" s="3"/>
      <c r="AV503" s="3"/>
      <c r="AW503" s="2"/>
      <c r="AX503" s="4"/>
      <c r="AY503" s="7"/>
      <c r="AZ503" s="4"/>
      <c r="BA503" s="2"/>
      <c r="BB503" s="2"/>
      <c r="BC503" s="4"/>
      <c r="BD503" s="4"/>
      <c r="BE503" s="4"/>
      <c r="BF503" s="4"/>
      <c r="BG503" s="4"/>
      <c r="BH503" s="4"/>
      <c r="BI503" s="4"/>
      <c r="BJ503" s="4"/>
      <c r="BK503" s="4"/>
      <c r="BL503" s="4"/>
      <c r="BM503" s="2"/>
      <c r="BN503" s="4"/>
      <c r="BO503" s="4"/>
    </row>
    <row r="504" spans="1:67" ht="12.75">
      <c r="A504" s="4"/>
      <c r="B504" s="4"/>
      <c r="C504" s="4"/>
      <c r="D504" s="4"/>
      <c r="E504" s="4"/>
      <c r="F504" s="4"/>
      <c r="G504" s="4"/>
      <c r="H504" s="4"/>
      <c r="I504" s="4"/>
      <c r="J504" s="7"/>
      <c r="K504" s="4"/>
      <c r="L504" s="4"/>
      <c r="M504" s="4"/>
      <c r="N504" s="4"/>
      <c r="O504" s="4"/>
      <c r="P504" s="4"/>
      <c r="Q504" s="4"/>
      <c r="R504" s="4"/>
      <c r="S504" s="8"/>
      <c r="T504" s="4"/>
      <c r="U504" s="4"/>
      <c r="V504" s="4"/>
      <c r="W504" s="4"/>
      <c r="X504" s="4"/>
      <c r="Y504" s="4"/>
      <c r="Z504" s="4"/>
      <c r="AA504" s="4"/>
      <c r="AB504" s="9"/>
      <c r="AC504" s="9"/>
      <c r="AD504" s="9"/>
      <c r="AE504" s="9"/>
      <c r="AF504" s="9"/>
      <c r="AG504" s="9"/>
      <c r="AH504" s="9"/>
      <c r="AI504" s="9"/>
      <c r="AJ504" s="9"/>
      <c r="AK504" s="9"/>
      <c r="AL504" s="9"/>
      <c r="AM504" s="9"/>
      <c r="AN504" s="10"/>
      <c r="AO504" s="10"/>
      <c r="AP504" s="10"/>
      <c r="AQ504" s="9"/>
      <c r="AR504" s="1"/>
      <c r="AS504" s="7"/>
      <c r="AT504" s="4"/>
      <c r="AU504" s="3"/>
      <c r="AV504" s="3"/>
      <c r="AW504" s="2"/>
      <c r="AX504" s="4"/>
      <c r="AY504" s="7"/>
      <c r="AZ504" s="4"/>
      <c r="BA504" s="2"/>
      <c r="BB504" s="2"/>
      <c r="BC504" s="4"/>
      <c r="BD504" s="4"/>
      <c r="BE504" s="4"/>
      <c r="BF504" s="4"/>
      <c r="BG504" s="4"/>
      <c r="BH504" s="4"/>
      <c r="BI504" s="4"/>
      <c r="BJ504" s="4"/>
      <c r="BK504" s="4"/>
      <c r="BL504" s="4"/>
      <c r="BM504" s="2"/>
      <c r="BN504" s="4"/>
      <c r="BO504" s="4"/>
    </row>
    <row r="505" spans="1:67" ht="12.75">
      <c r="A505" s="4"/>
      <c r="B505" s="4"/>
      <c r="C505" s="4"/>
      <c r="D505" s="4"/>
      <c r="E505" s="4"/>
      <c r="F505" s="4"/>
      <c r="G505" s="4"/>
      <c r="H505" s="4"/>
      <c r="I505" s="4"/>
      <c r="J505" s="7"/>
      <c r="K505" s="4"/>
      <c r="L505" s="4"/>
      <c r="M505" s="4"/>
      <c r="N505" s="4"/>
      <c r="O505" s="4"/>
      <c r="P505" s="4"/>
      <c r="Q505" s="4"/>
      <c r="R505" s="4"/>
      <c r="S505" s="8"/>
      <c r="T505" s="4"/>
      <c r="U505" s="4"/>
      <c r="V505" s="4"/>
      <c r="W505" s="4"/>
      <c r="X505" s="4"/>
      <c r="Y505" s="4"/>
      <c r="Z505" s="4"/>
      <c r="AA505" s="4"/>
      <c r="AB505" s="9"/>
      <c r="AC505" s="9"/>
      <c r="AD505" s="9"/>
      <c r="AE505" s="9"/>
      <c r="AF505" s="9"/>
      <c r="AG505" s="9"/>
      <c r="AH505" s="9"/>
      <c r="AI505" s="9"/>
      <c r="AJ505" s="9"/>
      <c r="AK505" s="9"/>
      <c r="AL505" s="9"/>
      <c r="AM505" s="9"/>
      <c r="AN505" s="10"/>
      <c r="AO505" s="10"/>
      <c r="AP505" s="10"/>
      <c r="AQ505" s="9"/>
      <c r="AR505" s="1"/>
      <c r="AS505" s="7"/>
      <c r="AT505" s="4"/>
      <c r="AU505" s="3"/>
      <c r="AV505" s="3"/>
      <c r="AW505" s="2"/>
      <c r="AX505" s="4"/>
      <c r="AY505" s="7"/>
      <c r="AZ505" s="4"/>
      <c r="BA505" s="2"/>
      <c r="BB505" s="2"/>
      <c r="BC505" s="4"/>
      <c r="BD505" s="4"/>
      <c r="BE505" s="4"/>
      <c r="BF505" s="4"/>
      <c r="BG505" s="4"/>
      <c r="BH505" s="4"/>
      <c r="BI505" s="4"/>
      <c r="BJ505" s="4"/>
      <c r="BK505" s="4"/>
      <c r="BL505" s="4"/>
      <c r="BM505" s="2"/>
      <c r="BN505" s="4"/>
      <c r="BO505" s="4"/>
    </row>
    <row r="506" spans="1:67" ht="12.75">
      <c r="A506" s="4"/>
      <c r="B506" s="4"/>
      <c r="C506" s="4"/>
      <c r="D506" s="4"/>
      <c r="E506" s="4"/>
      <c r="F506" s="4"/>
      <c r="G506" s="4"/>
      <c r="H506" s="4"/>
      <c r="I506" s="4"/>
      <c r="J506" s="7"/>
      <c r="K506" s="4"/>
      <c r="L506" s="4"/>
      <c r="M506" s="4"/>
      <c r="N506" s="4"/>
      <c r="O506" s="4"/>
      <c r="P506" s="4"/>
      <c r="Q506" s="4"/>
      <c r="R506" s="4"/>
      <c r="S506" s="8"/>
      <c r="T506" s="4"/>
      <c r="U506" s="4"/>
      <c r="V506" s="4"/>
      <c r="W506" s="4"/>
      <c r="X506" s="4"/>
      <c r="Y506" s="4"/>
      <c r="Z506" s="4"/>
      <c r="AA506" s="4"/>
      <c r="AB506" s="9"/>
      <c r="AC506" s="9"/>
      <c r="AD506" s="9"/>
      <c r="AE506" s="9"/>
      <c r="AF506" s="9"/>
      <c r="AG506" s="9"/>
      <c r="AH506" s="9"/>
      <c r="AI506" s="9"/>
      <c r="AJ506" s="9"/>
      <c r="AK506" s="9"/>
      <c r="AL506" s="9"/>
      <c r="AM506" s="9"/>
      <c r="AN506" s="10"/>
      <c r="AO506" s="10"/>
      <c r="AP506" s="10"/>
      <c r="AQ506" s="9"/>
      <c r="AR506" s="1"/>
      <c r="AS506" s="7"/>
      <c r="AT506" s="4"/>
      <c r="AU506" s="3"/>
      <c r="AV506" s="3"/>
      <c r="AW506" s="2"/>
      <c r="AX506" s="4"/>
      <c r="AY506" s="7"/>
      <c r="AZ506" s="4"/>
      <c r="BA506" s="2"/>
      <c r="BB506" s="2"/>
      <c r="BC506" s="4"/>
      <c r="BD506" s="4"/>
      <c r="BE506" s="4"/>
      <c r="BF506" s="4"/>
      <c r="BG506" s="4"/>
      <c r="BH506" s="4"/>
      <c r="BI506" s="4"/>
      <c r="BJ506" s="4"/>
      <c r="BK506" s="4"/>
      <c r="BL506" s="4"/>
      <c r="BM506" s="2"/>
      <c r="BN506" s="4"/>
      <c r="BO506" s="4"/>
    </row>
    <row r="507" spans="1:67" ht="12.75">
      <c r="A507" s="4"/>
      <c r="B507" s="4"/>
      <c r="C507" s="4"/>
      <c r="D507" s="4"/>
      <c r="E507" s="4"/>
      <c r="F507" s="4"/>
      <c r="G507" s="4"/>
      <c r="H507" s="4"/>
      <c r="I507" s="4"/>
      <c r="J507" s="7"/>
      <c r="K507" s="4"/>
      <c r="L507" s="4"/>
      <c r="M507" s="4"/>
      <c r="N507" s="4"/>
      <c r="O507" s="4"/>
      <c r="P507" s="4"/>
      <c r="Q507" s="4"/>
      <c r="R507" s="4"/>
      <c r="S507" s="8"/>
      <c r="T507" s="4"/>
      <c r="U507" s="4"/>
      <c r="V507" s="4"/>
      <c r="W507" s="4"/>
      <c r="X507" s="4"/>
      <c r="Y507" s="4"/>
      <c r="Z507" s="4"/>
      <c r="AA507" s="4"/>
      <c r="AB507" s="9"/>
      <c r="AC507" s="9"/>
      <c r="AD507" s="9"/>
      <c r="AE507" s="9"/>
      <c r="AF507" s="9"/>
      <c r="AG507" s="9"/>
      <c r="AH507" s="9"/>
      <c r="AI507" s="9"/>
      <c r="AJ507" s="9"/>
      <c r="AK507" s="9"/>
      <c r="AL507" s="9"/>
      <c r="AM507" s="9"/>
      <c r="AN507" s="10"/>
      <c r="AO507" s="10"/>
      <c r="AP507" s="10"/>
      <c r="AQ507" s="9"/>
      <c r="AR507" s="1"/>
      <c r="AS507" s="7"/>
      <c r="AT507" s="4"/>
      <c r="AU507" s="3"/>
      <c r="AV507" s="3"/>
      <c r="AW507" s="2"/>
      <c r="AX507" s="4"/>
      <c r="AY507" s="7"/>
      <c r="AZ507" s="4"/>
      <c r="BA507" s="2"/>
      <c r="BB507" s="2"/>
      <c r="BC507" s="4"/>
      <c r="BD507" s="4"/>
      <c r="BE507" s="4"/>
      <c r="BF507" s="4"/>
      <c r="BG507" s="4"/>
      <c r="BH507" s="4"/>
      <c r="BI507" s="4"/>
      <c r="BJ507" s="4"/>
      <c r="BK507" s="4"/>
      <c r="BL507" s="4"/>
      <c r="BM507" s="2"/>
      <c r="BN507" s="4"/>
      <c r="BO507" s="4"/>
    </row>
    <row r="508" spans="1:67" ht="12.75">
      <c r="A508" s="4"/>
      <c r="B508" s="4"/>
      <c r="C508" s="4"/>
      <c r="D508" s="4"/>
      <c r="E508" s="4"/>
      <c r="F508" s="4"/>
      <c r="G508" s="4"/>
      <c r="H508" s="4"/>
      <c r="I508" s="4"/>
      <c r="J508" s="7"/>
      <c r="K508" s="4"/>
      <c r="L508" s="4"/>
      <c r="M508" s="4"/>
      <c r="N508" s="4"/>
      <c r="O508" s="4"/>
      <c r="P508" s="4"/>
      <c r="Q508" s="4"/>
      <c r="R508" s="4"/>
      <c r="S508" s="8"/>
      <c r="T508" s="4"/>
      <c r="U508" s="4"/>
      <c r="V508" s="4"/>
      <c r="W508" s="4"/>
      <c r="X508" s="4"/>
      <c r="Y508" s="4"/>
      <c r="Z508" s="4"/>
      <c r="AA508" s="4"/>
      <c r="AB508" s="9"/>
      <c r="AC508" s="9"/>
      <c r="AD508" s="9"/>
      <c r="AE508" s="9"/>
      <c r="AF508" s="9"/>
      <c r="AG508" s="9"/>
      <c r="AH508" s="9"/>
      <c r="AI508" s="9"/>
      <c r="AJ508" s="9"/>
      <c r="AK508" s="9"/>
      <c r="AL508" s="9"/>
      <c r="AM508" s="9"/>
      <c r="AN508" s="10"/>
      <c r="AO508" s="10"/>
      <c r="AP508" s="10"/>
      <c r="AQ508" s="9"/>
      <c r="AR508" s="1"/>
      <c r="AS508" s="7"/>
      <c r="AT508" s="4"/>
      <c r="AU508" s="3"/>
      <c r="AV508" s="3"/>
      <c r="AW508" s="2"/>
      <c r="AX508" s="4"/>
      <c r="AY508" s="7"/>
      <c r="AZ508" s="4"/>
      <c r="BA508" s="2"/>
      <c r="BB508" s="2"/>
      <c r="BC508" s="4"/>
      <c r="BD508" s="4"/>
      <c r="BE508" s="4"/>
      <c r="BF508" s="4"/>
      <c r="BG508" s="4"/>
      <c r="BH508" s="4"/>
      <c r="BI508" s="4"/>
      <c r="BJ508" s="4"/>
      <c r="BK508" s="4"/>
      <c r="BL508" s="4"/>
      <c r="BM508" s="2"/>
      <c r="BN508" s="4"/>
      <c r="BO508" s="4"/>
    </row>
    <row r="509" spans="1:67" ht="12.75">
      <c r="A509" s="4"/>
      <c r="B509" s="4"/>
      <c r="C509" s="4"/>
      <c r="D509" s="4"/>
      <c r="E509" s="4"/>
      <c r="F509" s="4"/>
      <c r="G509" s="4"/>
      <c r="H509" s="4"/>
      <c r="I509" s="4"/>
      <c r="J509" s="7"/>
      <c r="K509" s="4"/>
      <c r="L509" s="4"/>
      <c r="M509" s="4"/>
      <c r="N509" s="4"/>
      <c r="O509" s="4"/>
      <c r="P509" s="4"/>
      <c r="Q509" s="4"/>
      <c r="R509" s="4"/>
      <c r="S509" s="8"/>
      <c r="T509" s="4"/>
      <c r="U509" s="4"/>
      <c r="V509" s="4"/>
      <c r="W509" s="4"/>
      <c r="X509" s="4"/>
      <c r="Y509" s="4"/>
      <c r="Z509" s="4"/>
      <c r="AA509" s="4"/>
      <c r="AB509" s="9"/>
      <c r="AC509" s="9"/>
      <c r="AD509" s="9"/>
      <c r="AE509" s="9"/>
      <c r="AF509" s="9"/>
      <c r="AG509" s="9"/>
      <c r="AH509" s="9"/>
      <c r="AI509" s="9"/>
      <c r="AJ509" s="9"/>
      <c r="AK509" s="9"/>
      <c r="AL509" s="9"/>
      <c r="AM509" s="9"/>
      <c r="AN509" s="10"/>
      <c r="AO509" s="10"/>
      <c r="AP509" s="10"/>
      <c r="AQ509" s="9"/>
      <c r="AR509" s="1"/>
      <c r="AS509" s="7"/>
      <c r="AT509" s="4"/>
      <c r="AU509" s="3"/>
      <c r="AV509" s="3"/>
      <c r="AW509" s="2"/>
      <c r="AX509" s="4"/>
      <c r="AY509" s="7"/>
      <c r="AZ509" s="4"/>
      <c r="BA509" s="2"/>
      <c r="BB509" s="2"/>
      <c r="BC509" s="4"/>
      <c r="BD509" s="4"/>
      <c r="BE509" s="4"/>
      <c r="BF509" s="4"/>
      <c r="BG509" s="4"/>
      <c r="BH509" s="4"/>
      <c r="BI509" s="4"/>
      <c r="BJ509" s="4"/>
      <c r="BK509" s="4"/>
      <c r="BL509" s="4"/>
      <c r="BM509" s="2"/>
      <c r="BN509" s="4"/>
      <c r="BO509" s="4"/>
    </row>
    <row r="510" spans="1:67" ht="12.75">
      <c r="A510" s="4"/>
      <c r="B510" s="4"/>
      <c r="C510" s="4"/>
      <c r="D510" s="4"/>
      <c r="E510" s="4"/>
      <c r="F510" s="4"/>
      <c r="G510" s="4"/>
      <c r="H510" s="4"/>
      <c r="I510" s="4"/>
      <c r="J510" s="7"/>
      <c r="K510" s="4"/>
      <c r="L510" s="4"/>
      <c r="M510" s="4"/>
      <c r="N510" s="4"/>
      <c r="O510" s="4"/>
      <c r="P510" s="4"/>
      <c r="Q510" s="4"/>
      <c r="R510" s="4"/>
      <c r="S510" s="8"/>
      <c r="T510" s="4"/>
      <c r="U510" s="4"/>
      <c r="V510" s="4"/>
      <c r="W510" s="4"/>
      <c r="X510" s="4"/>
      <c r="Y510" s="4"/>
      <c r="Z510" s="4"/>
      <c r="AA510" s="4"/>
      <c r="AB510" s="9"/>
      <c r="AC510" s="9"/>
      <c r="AD510" s="9"/>
      <c r="AE510" s="9"/>
      <c r="AF510" s="9"/>
      <c r="AG510" s="9"/>
      <c r="AH510" s="9"/>
      <c r="AI510" s="9"/>
      <c r="AJ510" s="9"/>
      <c r="AK510" s="9"/>
      <c r="AL510" s="9"/>
      <c r="AM510" s="9"/>
      <c r="AN510" s="10"/>
      <c r="AO510" s="10"/>
      <c r="AP510" s="10"/>
      <c r="AQ510" s="9"/>
      <c r="AR510" s="1"/>
      <c r="AS510" s="7"/>
      <c r="AT510" s="4"/>
      <c r="AU510" s="3"/>
      <c r="AV510" s="3"/>
      <c r="AW510" s="2"/>
      <c r="AX510" s="4"/>
      <c r="AY510" s="7"/>
      <c r="AZ510" s="4"/>
      <c r="BA510" s="2"/>
      <c r="BB510" s="2"/>
      <c r="BC510" s="4"/>
      <c r="BD510" s="4"/>
      <c r="BE510" s="4"/>
      <c r="BF510" s="4"/>
      <c r="BG510" s="4"/>
      <c r="BH510" s="4"/>
      <c r="BI510" s="4"/>
      <c r="BJ510" s="4"/>
      <c r="BK510" s="4"/>
      <c r="BL510" s="4"/>
      <c r="BM510" s="2"/>
      <c r="BN510" s="4"/>
      <c r="BO510" s="4"/>
    </row>
    <row r="511" spans="1:67" ht="12.75">
      <c r="A511" s="4"/>
      <c r="B511" s="4"/>
      <c r="C511" s="4"/>
      <c r="D511" s="4"/>
      <c r="E511" s="4"/>
      <c r="F511" s="4"/>
      <c r="G511" s="4"/>
      <c r="H511" s="4"/>
      <c r="I511" s="4"/>
      <c r="J511" s="7"/>
      <c r="K511" s="4"/>
      <c r="L511" s="4"/>
      <c r="M511" s="4"/>
      <c r="N511" s="4"/>
      <c r="O511" s="4"/>
      <c r="P511" s="4"/>
      <c r="Q511" s="4"/>
      <c r="R511" s="4"/>
      <c r="S511" s="8"/>
      <c r="T511" s="4"/>
      <c r="U511" s="4"/>
      <c r="V511" s="4"/>
      <c r="W511" s="4"/>
      <c r="X511" s="4"/>
      <c r="Y511" s="4"/>
      <c r="Z511" s="4"/>
      <c r="AA511" s="4"/>
      <c r="AB511" s="9"/>
      <c r="AC511" s="9"/>
      <c r="AD511" s="9"/>
      <c r="AE511" s="9"/>
      <c r="AF511" s="9"/>
      <c r="AG511" s="9"/>
      <c r="AH511" s="9"/>
      <c r="AI511" s="9"/>
      <c r="AJ511" s="9"/>
      <c r="AK511" s="9"/>
      <c r="AL511" s="9"/>
      <c r="AM511" s="9"/>
      <c r="AN511" s="10"/>
      <c r="AO511" s="10"/>
      <c r="AP511" s="10"/>
      <c r="AQ511" s="9"/>
      <c r="AR511" s="1"/>
      <c r="AS511" s="7"/>
      <c r="AT511" s="4"/>
      <c r="AU511" s="3"/>
      <c r="AV511" s="3"/>
      <c r="AW511" s="2"/>
      <c r="AX511" s="4"/>
      <c r="AY511" s="7"/>
      <c r="AZ511" s="4"/>
      <c r="BA511" s="2"/>
      <c r="BB511" s="2"/>
      <c r="BC511" s="4"/>
      <c r="BD511" s="4"/>
      <c r="BE511" s="4"/>
      <c r="BF511" s="4"/>
      <c r="BG511" s="4"/>
      <c r="BH511" s="4"/>
      <c r="BI511" s="4"/>
      <c r="BJ511" s="4"/>
      <c r="BK511" s="4"/>
      <c r="BL511" s="4"/>
      <c r="BM511" s="2"/>
      <c r="BN511" s="4"/>
      <c r="BO511" s="4"/>
    </row>
    <row r="512" spans="1:67" ht="12.75">
      <c r="A512" s="4"/>
      <c r="B512" s="4"/>
      <c r="C512" s="4"/>
      <c r="D512" s="4"/>
      <c r="E512" s="4"/>
      <c r="F512" s="4"/>
      <c r="G512" s="4"/>
      <c r="H512" s="4"/>
      <c r="I512" s="4"/>
      <c r="J512" s="7"/>
      <c r="K512" s="4"/>
      <c r="L512" s="4"/>
      <c r="M512" s="4"/>
      <c r="N512" s="4"/>
      <c r="O512" s="4"/>
      <c r="P512" s="4"/>
      <c r="Q512" s="4"/>
      <c r="R512" s="4"/>
      <c r="S512" s="8"/>
      <c r="T512" s="4"/>
      <c r="U512" s="4"/>
      <c r="V512" s="4"/>
      <c r="W512" s="4"/>
      <c r="X512" s="4"/>
      <c r="Y512" s="4"/>
      <c r="Z512" s="4"/>
      <c r="AA512" s="4"/>
      <c r="AB512" s="9"/>
      <c r="AC512" s="9"/>
      <c r="AD512" s="9"/>
      <c r="AE512" s="9"/>
      <c r="AF512" s="9"/>
      <c r="AG512" s="9"/>
      <c r="AH512" s="9"/>
      <c r="AI512" s="9"/>
      <c r="AJ512" s="9"/>
      <c r="AK512" s="9"/>
      <c r="AL512" s="9"/>
      <c r="AM512" s="9"/>
      <c r="AN512" s="10"/>
      <c r="AO512" s="10"/>
      <c r="AP512" s="10"/>
      <c r="AQ512" s="9"/>
      <c r="AR512" s="1"/>
      <c r="AS512" s="7"/>
      <c r="AT512" s="4"/>
      <c r="AU512" s="3"/>
      <c r="AV512" s="3"/>
      <c r="AW512" s="2"/>
      <c r="AX512" s="4"/>
      <c r="AY512" s="7"/>
      <c r="AZ512" s="4"/>
      <c r="BA512" s="2"/>
      <c r="BB512" s="2"/>
      <c r="BC512" s="4"/>
      <c r="BD512" s="4"/>
      <c r="BE512" s="4"/>
      <c r="BF512" s="4"/>
      <c r="BG512" s="4"/>
      <c r="BH512" s="4"/>
      <c r="BI512" s="4"/>
      <c r="BJ512" s="4"/>
      <c r="BK512" s="4"/>
      <c r="BL512" s="4"/>
      <c r="BM512" s="2"/>
      <c r="BN512" s="4"/>
      <c r="BO512" s="4"/>
    </row>
    <row r="513" spans="1:67" ht="12.75">
      <c r="A513" s="4"/>
      <c r="B513" s="4"/>
      <c r="C513" s="4"/>
      <c r="D513" s="4"/>
      <c r="E513" s="4"/>
      <c r="F513" s="4"/>
      <c r="G513" s="4"/>
      <c r="H513" s="4"/>
      <c r="I513" s="4"/>
      <c r="J513" s="7"/>
      <c r="K513" s="4"/>
      <c r="L513" s="4"/>
      <c r="M513" s="4"/>
      <c r="N513" s="4"/>
      <c r="O513" s="4"/>
      <c r="P513" s="4"/>
      <c r="Q513" s="4"/>
      <c r="R513" s="4"/>
      <c r="S513" s="8"/>
      <c r="T513" s="4"/>
      <c r="U513" s="4"/>
      <c r="V513" s="4"/>
      <c r="W513" s="4"/>
      <c r="X513" s="4"/>
      <c r="Y513" s="4"/>
      <c r="Z513" s="4"/>
      <c r="AA513" s="4"/>
      <c r="AB513" s="9"/>
      <c r="AC513" s="9"/>
      <c r="AD513" s="9"/>
      <c r="AE513" s="9"/>
      <c r="AF513" s="9"/>
      <c r="AG513" s="9"/>
      <c r="AH513" s="9"/>
      <c r="AI513" s="9"/>
      <c r="AJ513" s="9"/>
      <c r="AK513" s="9"/>
      <c r="AL513" s="9"/>
      <c r="AM513" s="9"/>
      <c r="AN513" s="10"/>
      <c r="AO513" s="10"/>
      <c r="AP513" s="10"/>
      <c r="AQ513" s="9"/>
      <c r="AR513" s="1"/>
      <c r="AS513" s="7"/>
      <c r="AT513" s="4"/>
      <c r="AU513" s="3"/>
      <c r="AV513" s="3"/>
      <c r="AW513" s="2"/>
      <c r="AX513" s="4"/>
      <c r="AY513" s="7"/>
      <c r="AZ513" s="4"/>
      <c r="BA513" s="2"/>
      <c r="BB513" s="2"/>
      <c r="BC513" s="4"/>
      <c r="BD513" s="4"/>
      <c r="BE513" s="4"/>
      <c r="BF513" s="4"/>
      <c r="BG513" s="4"/>
      <c r="BH513" s="4"/>
      <c r="BI513" s="4"/>
      <c r="BJ513" s="4"/>
      <c r="BK513" s="4"/>
      <c r="BL513" s="4"/>
      <c r="BM513" s="2"/>
      <c r="BN513" s="4"/>
      <c r="BO513" s="4"/>
    </row>
    <row r="514" spans="1:67" ht="12.75">
      <c r="A514" s="4"/>
      <c r="B514" s="4"/>
      <c r="C514" s="4"/>
      <c r="D514" s="4"/>
      <c r="E514" s="4"/>
      <c r="F514" s="4"/>
      <c r="G514" s="4"/>
      <c r="H514" s="4"/>
      <c r="I514" s="4"/>
      <c r="J514" s="7"/>
      <c r="K514" s="4"/>
      <c r="L514" s="4"/>
      <c r="M514" s="4"/>
      <c r="N514" s="4"/>
      <c r="O514" s="4"/>
      <c r="P514" s="4"/>
      <c r="Q514" s="4"/>
      <c r="R514" s="4"/>
      <c r="S514" s="8"/>
      <c r="T514" s="4"/>
      <c r="U514" s="4"/>
      <c r="V514" s="4"/>
      <c r="W514" s="4"/>
      <c r="X514" s="4"/>
      <c r="Y514" s="4"/>
      <c r="Z514" s="4"/>
      <c r="AA514" s="4"/>
      <c r="AB514" s="9"/>
      <c r="AC514" s="9"/>
      <c r="AD514" s="9"/>
      <c r="AE514" s="9"/>
      <c r="AF514" s="9"/>
      <c r="AG514" s="9"/>
      <c r="AH514" s="9"/>
      <c r="AI514" s="9"/>
      <c r="AJ514" s="9"/>
      <c r="AK514" s="9"/>
      <c r="AL514" s="9"/>
      <c r="AM514" s="9"/>
      <c r="AN514" s="10"/>
      <c r="AO514" s="10"/>
      <c r="AP514" s="10"/>
      <c r="AQ514" s="9"/>
      <c r="AR514" s="1"/>
      <c r="AS514" s="7"/>
      <c r="AT514" s="4"/>
      <c r="AU514" s="3"/>
      <c r="AV514" s="3"/>
      <c r="AW514" s="2"/>
      <c r="AX514" s="4"/>
      <c r="AY514" s="7"/>
      <c r="AZ514" s="4"/>
      <c r="BA514" s="2"/>
      <c r="BB514" s="2"/>
      <c r="BC514" s="4"/>
      <c r="BD514" s="4"/>
      <c r="BE514" s="4"/>
      <c r="BF514" s="4"/>
      <c r="BG514" s="4"/>
      <c r="BH514" s="4"/>
      <c r="BI514" s="4"/>
      <c r="BJ514" s="4"/>
      <c r="BK514" s="4"/>
      <c r="BL514" s="4"/>
      <c r="BM514" s="2"/>
      <c r="BN514" s="4"/>
      <c r="BO514" s="4"/>
    </row>
    <row r="515" spans="1:67" ht="12.75">
      <c r="A515" s="4"/>
      <c r="B515" s="4"/>
      <c r="C515" s="4"/>
      <c r="D515" s="4"/>
      <c r="E515" s="4"/>
      <c r="F515" s="4"/>
      <c r="G515" s="4"/>
      <c r="H515" s="4"/>
      <c r="I515" s="4"/>
      <c r="J515" s="7"/>
      <c r="K515" s="4"/>
      <c r="L515" s="4"/>
      <c r="M515" s="4"/>
      <c r="N515" s="4"/>
      <c r="O515" s="4"/>
      <c r="P515" s="4"/>
      <c r="Q515" s="4"/>
      <c r="R515" s="4"/>
      <c r="S515" s="8"/>
      <c r="T515" s="4"/>
      <c r="U515" s="4"/>
      <c r="V515" s="4"/>
      <c r="W515" s="4"/>
      <c r="X515" s="4"/>
      <c r="Y515" s="4"/>
      <c r="Z515" s="4"/>
      <c r="AA515" s="4"/>
      <c r="AB515" s="9"/>
      <c r="AC515" s="9"/>
      <c r="AD515" s="9"/>
      <c r="AE515" s="9"/>
      <c r="AF515" s="9"/>
      <c r="AG515" s="9"/>
      <c r="AH515" s="9"/>
      <c r="AI515" s="9"/>
      <c r="AJ515" s="9"/>
      <c r="AK515" s="9"/>
      <c r="AL515" s="9"/>
      <c r="AM515" s="9"/>
      <c r="AN515" s="10"/>
      <c r="AO515" s="10"/>
      <c r="AP515" s="10"/>
      <c r="AQ515" s="9"/>
      <c r="AR515" s="1"/>
      <c r="AS515" s="7"/>
      <c r="AT515" s="4"/>
      <c r="AU515" s="3"/>
      <c r="AV515" s="3"/>
      <c r="AW515" s="2"/>
      <c r="AX515" s="4"/>
      <c r="AY515" s="7"/>
      <c r="AZ515" s="4"/>
      <c r="BA515" s="2"/>
      <c r="BB515" s="2"/>
      <c r="BC515" s="4"/>
      <c r="BD515" s="4"/>
      <c r="BE515" s="4"/>
      <c r="BF515" s="4"/>
      <c r="BG515" s="4"/>
      <c r="BH515" s="4"/>
      <c r="BI515" s="4"/>
      <c r="BJ515" s="4"/>
      <c r="BK515" s="4"/>
      <c r="BL515" s="4"/>
      <c r="BM515" s="2"/>
      <c r="BN515" s="4"/>
      <c r="BO515" s="4"/>
    </row>
    <row r="516" spans="1:67" ht="12.75">
      <c r="A516" s="4"/>
      <c r="B516" s="4"/>
      <c r="C516" s="4"/>
      <c r="D516" s="4"/>
      <c r="E516" s="4"/>
      <c r="F516" s="4"/>
      <c r="G516" s="4"/>
      <c r="H516" s="4"/>
      <c r="I516" s="4"/>
      <c r="J516" s="7"/>
      <c r="K516" s="4"/>
      <c r="L516" s="4"/>
      <c r="M516" s="4"/>
      <c r="N516" s="4"/>
      <c r="O516" s="4"/>
      <c r="P516" s="4"/>
      <c r="Q516" s="4"/>
      <c r="R516" s="4"/>
      <c r="S516" s="8"/>
      <c r="T516" s="4"/>
      <c r="U516" s="4"/>
      <c r="V516" s="4"/>
      <c r="W516" s="4"/>
      <c r="X516" s="4"/>
      <c r="Y516" s="4"/>
      <c r="Z516" s="4"/>
      <c r="AA516" s="4"/>
      <c r="AB516" s="9"/>
      <c r="AC516" s="9"/>
      <c r="AD516" s="9"/>
      <c r="AE516" s="9"/>
      <c r="AF516" s="9"/>
      <c r="AG516" s="9"/>
      <c r="AH516" s="9"/>
      <c r="AI516" s="9"/>
      <c r="AJ516" s="9"/>
      <c r="AK516" s="9"/>
      <c r="AL516" s="9"/>
      <c r="AM516" s="9"/>
      <c r="AN516" s="10"/>
      <c r="AO516" s="10"/>
      <c r="AP516" s="10"/>
      <c r="AQ516" s="9"/>
      <c r="AR516" s="1"/>
      <c r="AS516" s="7"/>
      <c r="AT516" s="4"/>
      <c r="AU516" s="3"/>
      <c r="AV516" s="3"/>
      <c r="AW516" s="2"/>
      <c r="AX516" s="4"/>
      <c r="AY516" s="7"/>
      <c r="AZ516" s="4"/>
      <c r="BA516" s="2"/>
      <c r="BB516" s="2"/>
      <c r="BC516" s="4"/>
      <c r="BD516" s="4"/>
      <c r="BE516" s="4"/>
      <c r="BF516" s="4"/>
      <c r="BG516" s="4"/>
      <c r="BH516" s="4"/>
      <c r="BI516" s="4"/>
      <c r="BJ516" s="4"/>
      <c r="BK516" s="4"/>
      <c r="BL516" s="4"/>
      <c r="BM516" s="2"/>
      <c r="BN516" s="4"/>
      <c r="BO516" s="4"/>
    </row>
    <row r="517" spans="1:67" ht="12.75">
      <c r="A517" s="4"/>
      <c r="B517" s="4"/>
      <c r="C517" s="4"/>
      <c r="D517" s="4"/>
      <c r="E517" s="4"/>
      <c r="F517" s="4"/>
      <c r="G517" s="4"/>
      <c r="H517" s="4"/>
      <c r="I517" s="4"/>
      <c r="J517" s="7"/>
      <c r="K517" s="4"/>
      <c r="L517" s="4"/>
      <c r="M517" s="4"/>
      <c r="N517" s="4"/>
      <c r="O517" s="4"/>
      <c r="P517" s="4"/>
      <c r="Q517" s="4"/>
      <c r="R517" s="4"/>
      <c r="S517" s="8"/>
      <c r="T517" s="4"/>
      <c r="U517" s="4"/>
      <c r="V517" s="4"/>
      <c r="W517" s="4"/>
      <c r="X517" s="4"/>
      <c r="Y517" s="4"/>
      <c r="Z517" s="4"/>
      <c r="AA517" s="4"/>
      <c r="AB517" s="9"/>
      <c r="AC517" s="9"/>
      <c r="AD517" s="9"/>
      <c r="AE517" s="9"/>
      <c r="AF517" s="9"/>
      <c r="AG517" s="9"/>
      <c r="AH517" s="9"/>
      <c r="AI517" s="9"/>
      <c r="AJ517" s="9"/>
      <c r="AK517" s="9"/>
      <c r="AL517" s="9"/>
      <c r="AM517" s="9"/>
      <c r="AN517" s="10"/>
      <c r="AO517" s="10"/>
      <c r="AP517" s="10"/>
      <c r="AQ517" s="9"/>
      <c r="AR517" s="1"/>
      <c r="AS517" s="7"/>
      <c r="AT517" s="4"/>
      <c r="AU517" s="3"/>
      <c r="AV517" s="3"/>
      <c r="AW517" s="2"/>
      <c r="AX517" s="4"/>
      <c r="AY517" s="7"/>
      <c r="AZ517" s="4"/>
      <c r="BA517" s="2"/>
      <c r="BB517" s="2"/>
      <c r="BC517" s="4"/>
      <c r="BD517" s="4"/>
      <c r="BE517" s="4"/>
      <c r="BF517" s="4"/>
      <c r="BG517" s="4"/>
      <c r="BH517" s="4"/>
      <c r="BI517" s="4"/>
      <c r="BJ517" s="4"/>
      <c r="BK517" s="4"/>
      <c r="BL517" s="4"/>
      <c r="BM517" s="2"/>
      <c r="BN517" s="4"/>
      <c r="BO517" s="4"/>
    </row>
    <row r="518" spans="1:67" ht="12.75">
      <c r="A518" s="4"/>
      <c r="B518" s="4"/>
      <c r="C518" s="4"/>
      <c r="D518" s="4"/>
      <c r="E518" s="4"/>
      <c r="F518" s="4"/>
      <c r="G518" s="4"/>
      <c r="H518" s="4"/>
      <c r="I518" s="4"/>
      <c r="J518" s="7"/>
      <c r="K518" s="4"/>
      <c r="L518" s="4"/>
      <c r="M518" s="4"/>
      <c r="N518" s="4"/>
      <c r="O518" s="4"/>
      <c r="P518" s="4"/>
      <c r="Q518" s="4"/>
      <c r="R518" s="4"/>
      <c r="S518" s="8"/>
      <c r="T518" s="4"/>
      <c r="U518" s="4"/>
      <c r="V518" s="4"/>
      <c r="W518" s="4"/>
      <c r="X518" s="4"/>
      <c r="Y518" s="4"/>
      <c r="Z518" s="4"/>
      <c r="AA518" s="4"/>
      <c r="AB518" s="9"/>
      <c r="AC518" s="9"/>
      <c r="AD518" s="9"/>
      <c r="AE518" s="9"/>
      <c r="AF518" s="9"/>
      <c r="AG518" s="9"/>
      <c r="AH518" s="9"/>
      <c r="AI518" s="9"/>
      <c r="AJ518" s="9"/>
      <c r="AK518" s="9"/>
      <c r="AL518" s="9"/>
      <c r="AM518" s="9"/>
      <c r="AN518" s="10"/>
      <c r="AO518" s="10"/>
      <c r="AP518" s="10"/>
      <c r="AQ518" s="9"/>
      <c r="AR518" s="1"/>
      <c r="AS518" s="7"/>
      <c r="AT518" s="4"/>
      <c r="AU518" s="3"/>
      <c r="AV518" s="3"/>
      <c r="AW518" s="2"/>
      <c r="AX518" s="4"/>
      <c r="AY518" s="7"/>
      <c r="AZ518" s="4"/>
      <c r="BA518" s="2"/>
      <c r="BB518" s="2"/>
      <c r="BC518" s="4"/>
      <c r="BD518" s="4"/>
      <c r="BE518" s="4"/>
      <c r="BF518" s="4"/>
      <c r="BG518" s="4"/>
      <c r="BH518" s="4"/>
      <c r="BI518" s="4"/>
      <c r="BJ518" s="4"/>
      <c r="BK518" s="4"/>
      <c r="BL518" s="4"/>
      <c r="BM518" s="2"/>
      <c r="BN518" s="4"/>
      <c r="BO518" s="4"/>
    </row>
    <row r="519" spans="1:67" ht="12.75">
      <c r="A519" s="4"/>
      <c r="B519" s="4"/>
      <c r="C519" s="4"/>
      <c r="D519" s="4"/>
      <c r="E519" s="4"/>
      <c r="F519" s="4"/>
      <c r="G519" s="4"/>
      <c r="H519" s="4"/>
      <c r="I519" s="4"/>
      <c r="J519" s="7"/>
      <c r="K519" s="4"/>
      <c r="L519" s="4"/>
      <c r="M519" s="4"/>
      <c r="N519" s="4"/>
      <c r="O519" s="4"/>
      <c r="P519" s="4"/>
      <c r="Q519" s="4"/>
      <c r="R519" s="4"/>
      <c r="S519" s="8"/>
      <c r="T519" s="4"/>
      <c r="U519" s="4"/>
      <c r="V519" s="4"/>
      <c r="W519" s="4"/>
      <c r="X519" s="4"/>
      <c r="Y519" s="4"/>
      <c r="Z519" s="4"/>
      <c r="AA519" s="4"/>
      <c r="AB519" s="9"/>
      <c r="AC519" s="9"/>
      <c r="AD519" s="9"/>
      <c r="AE519" s="9"/>
      <c r="AF519" s="9"/>
      <c r="AG519" s="9"/>
      <c r="AH519" s="9"/>
      <c r="AI519" s="9"/>
      <c r="AJ519" s="9"/>
      <c r="AK519" s="9"/>
      <c r="AL519" s="9"/>
      <c r="AM519" s="9"/>
      <c r="AN519" s="10"/>
      <c r="AO519" s="10"/>
      <c r="AP519" s="10"/>
      <c r="AQ519" s="9"/>
      <c r="AR519" s="1"/>
      <c r="AS519" s="7"/>
      <c r="AT519" s="4"/>
      <c r="AU519" s="3"/>
      <c r="AV519" s="3"/>
      <c r="AW519" s="2"/>
      <c r="AX519" s="4"/>
      <c r="AY519" s="7"/>
      <c r="AZ519" s="4"/>
      <c r="BA519" s="2"/>
      <c r="BB519" s="2"/>
      <c r="BC519" s="4"/>
      <c r="BD519" s="4"/>
      <c r="BE519" s="4"/>
      <c r="BF519" s="4"/>
      <c r="BG519" s="4"/>
      <c r="BH519" s="4"/>
      <c r="BI519" s="4"/>
      <c r="BJ519" s="4"/>
      <c r="BK519" s="4"/>
      <c r="BL519" s="4"/>
      <c r="BM519" s="2"/>
      <c r="BN519" s="4"/>
      <c r="BO519" s="4"/>
    </row>
    <row r="520" spans="1:67" ht="12.75">
      <c r="A520" s="4"/>
      <c r="B520" s="4"/>
      <c r="C520" s="4"/>
      <c r="D520" s="4"/>
      <c r="E520" s="4"/>
      <c r="F520" s="4"/>
      <c r="G520" s="4"/>
      <c r="H520" s="4"/>
      <c r="I520" s="4"/>
      <c r="J520" s="7"/>
      <c r="K520" s="4"/>
      <c r="L520" s="4"/>
      <c r="M520" s="4"/>
      <c r="N520" s="4"/>
      <c r="O520" s="4"/>
      <c r="P520" s="4"/>
      <c r="Q520" s="4"/>
      <c r="R520" s="4"/>
      <c r="S520" s="8"/>
      <c r="T520" s="4"/>
      <c r="U520" s="4"/>
      <c r="V520" s="4"/>
      <c r="W520" s="4"/>
      <c r="X520" s="4"/>
      <c r="Y520" s="4"/>
      <c r="Z520" s="4"/>
      <c r="AA520" s="4"/>
      <c r="AB520" s="9"/>
      <c r="AC520" s="9"/>
      <c r="AD520" s="9"/>
      <c r="AE520" s="9"/>
      <c r="AF520" s="9"/>
      <c r="AG520" s="9"/>
      <c r="AH520" s="9"/>
      <c r="AI520" s="9"/>
      <c r="AJ520" s="9"/>
      <c r="AK520" s="9"/>
      <c r="AL520" s="9"/>
      <c r="AM520" s="9"/>
      <c r="AN520" s="10"/>
      <c r="AO520" s="10"/>
      <c r="AP520" s="10"/>
      <c r="AQ520" s="9"/>
      <c r="AR520" s="1"/>
      <c r="AS520" s="7"/>
      <c r="AT520" s="4"/>
      <c r="AU520" s="3"/>
      <c r="AV520" s="3"/>
      <c r="AW520" s="2"/>
      <c r="AX520" s="4"/>
      <c r="AY520" s="7"/>
      <c r="AZ520" s="4"/>
      <c r="BA520" s="2"/>
      <c r="BB520" s="2"/>
      <c r="BC520" s="4"/>
      <c r="BD520" s="4"/>
      <c r="BE520" s="4"/>
      <c r="BF520" s="4"/>
      <c r="BG520" s="4"/>
      <c r="BH520" s="4"/>
      <c r="BI520" s="4"/>
      <c r="BJ520" s="4"/>
      <c r="BK520" s="4"/>
      <c r="BL520" s="4"/>
      <c r="BM520" s="2"/>
      <c r="BN520" s="4"/>
      <c r="BO520" s="4"/>
    </row>
    <row r="521" spans="1:67" ht="12.75">
      <c r="A521" s="4"/>
      <c r="B521" s="4"/>
      <c r="C521" s="4"/>
      <c r="D521" s="4"/>
      <c r="E521" s="4"/>
      <c r="F521" s="4"/>
      <c r="G521" s="4"/>
      <c r="H521" s="4"/>
      <c r="I521" s="4"/>
      <c r="J521" s="7"/>
      <c r="K521" s="4"/>
      <c r="L521" s="4"/>
      <c r="M521" s="4"/>
      <c r="N521" s="4"/>
      <c r="O521" s="4"/>
      <c r="P521" s="4"/>
      <c r="Q521" s="4"/>
      <c r="R521" s="4"/>
      <c r="S521" s="8"/>
      <c r="T521" s="4"/>
      <c r="U521" s="4"/>
      <c r="V521" s="4"/>
      <c r="W521" s="4"/>
      <c r="X521" s="4"/>
      <c r="Y521" s="4"/>
      <c r="Z521" s="4"/>
      <c r="AA521" s="4"/>
      <c r="AB521" s="9"/>
      <c r="AC521" s="9"/>
      <c r="AD521" s="9"/>
      <c r="AE521" s="9"/>
      <c r="AF521" s="9"/>
      <c r="AG521" s="9"/>
      <c r="AH521" s="9"/>
      <c r="AI521" s="9"/>
      <c r="AJ521" s="9"/>
      <c r="AK521" s="9"/>
      <c r="AL521" s="9"/>
      <c r="AM521" s="9"/>
      <c r="AN521" s="10"/>
      <c r="AO521" s="10"/>
      <c r="AP521" s="10"/>
      <c r="AQ521" s="9"/>
      <c r="AR521" s="1"/>
      <c r="AS521" s="7"/>
      <c r="AT521" s="4"/>
      <c r="AU521" s="3"/>
      <c r="AV521" s="3"/>
      <c r="AW521" s="2"/>
      <c r="AX521" s="4"/>
      <c r="AY521" s="7"/>
      <c r="AZ521" s="4"/>
      <c r="BA521" s="2"/>
      <c r="BB521" s="2"/>
      <c r="BC521" s="4"/>
      <c r="BD521" s="4"/>
      <c r="BE521" s="4"/>
      <c r="BF521" s="4"/>
      <c r="BG521" s="4"/>
      <c r="BH521" s="4"/>
      <c r="BI521" s="4"/>
      <c r="BJ521" s="4"/>
      <c r="BK521" s="4"/>
      <c r="BL521" s="4"/>
      <c r="BM521" s="2"/>
      <c r="BN521" s="4"/>
      <c r="BO521" s="4"/>
    </row>
    <row r="522" spans="1:67" ht="12.75">
      <c r="A522" s="4"/>
      <c r="B522" s="4"/>
      <c r="C522" s="4"/>
      <c r="D522" s="4"/>
      <c r="E522" s="4"/>
      <c r="F522" s="4"/>
      <c r="G522" s="4"/>
      <c r="H522" s="4"/>
      <c r="I522" s="4"/>
      <c r="J522" s="7"/>
      <c r="K522" s="4"/>
      <c r="L522" s="4"/>
      <c r="M522" s="4"/>
      <c r="N522" s="4"/>
      <c r="O522" s="4"/>
      <c r="P522" s="4"/>
      <c r="Q522" s="4"/>
      <c r="R522" s="4"/>
      <c r="S522" s="8"/>
      <c r="T522" s="4"/>
      <c r="U522" s="4"/>
      <c r="V522" s="4"/>
      <c r="W522" s="4"/>
      <c r="X522" s="4"/>
      <c r="Y522" s="4"/>
      <c r="Z522" s="4"/>
      <c r="AA522" s="4"/>
      <c r="AB522" s="9"/>
      <c r="AC522" s="9"/>
      <c r="AD522" s="9"/>
      <c r="AE522" s="9"/>
      <c r="AF522" s="9"/>
      <c r="AG522" s="9"/>
      <c r="AH522" s="9"/>
      <c r="AI522" s="9"/>
      <c r="AJ522" s="9"/>
      <c r="AK522" s="9"/>
      <c r="AL522" s="9"/>
      <c r="AM522" s="9"/>
      <c r="AN522" s="10"/>
      <c r="AO522" s="10"/>
      <c r="AP522" s="10"/>
      <c r="AQ522" s="9"/>
      <c r="AR522" s="1"/>
      <c r="AS522" s="7"/>
      <c r="AT522" s="4"/>
      <c r="AU522" s="3"/>
      <c r="AV522" s="3"/>
      <c r="AW522" s="2"/>
      <c r="AX522" s="4"/>
      <c r="AY522" s="7"/>
      <c r="AZ522" s="4"/>
      <c r="BA522" s="2"/>
      <c r="BB522" s="2"/>
      <c r="BC522" s="4"/>
      <c r="BD522" s="4"/>
      <c r="BE522" s="4"/>
      <c r="BF522" s="4"/>
      <c r="BG522" s="4"/>
      <c r="BH522" s="4"/>
      <c r="BI522" s="4"/>
      <c r="BJ522" s="4"/>
      <c r="BK522" s="4"/>
      <c r="BL522" s="4"/>
      <c r="BM522" s="2"/>
      <c r="BN522" s="4"/>
      <c r="BO522" s="4"/>
    </row>
    <row r="523" spans="1:67" ht="12.75">
      <c r="A523" s="4"/>
      <c r="B523" s="4"/>
      <c r="C523" s="4"/>
      <c r="D523" s="4"/>
      <c r="E523" s="4"/>
      <c r="F523" s="4"/>
      <c r="G523" s="4"/>
      <c r="H523" s="4"/>
      <c r="I523" s="4"/>
      <c r="J523" s="7"/>
      <c r="K523" s="4"/>
      <c r="L523" s="4"/>
      <c r="M523" s="4"/>
      <c r="N523" s="4"/>
      <c r="O523" s="4"/>
      <c r="P523" s="4"/>
      <c r="Q523" s="4"/>
      <c r="R523" s="4"/>
      <c r="S523" s="8"/>
      <c r="T523" s="4"/>
      <c r="U523" s="4"/>
      <c r="V523" s="4"/>
      <c r="W523" s="4"/>
      <c r="X523" s="4"/>
      <c r="Y523" s="4"/>
      <c r="Z523" s="4"/>
      <c r="AA523" s="4"/>
      <c r="AB523" s="9"/>
      <c r="AC523" s="9"/>
      <c r="AD523" s="9"/>
      <c r="AE523" s="9"/>
      <c r="AF523" s="9"/>
      <c r="AG523" s="9"/>
      <c r="AH523" s="9"/>
      <c r="AI523" s="9"/>
      <c r="AJ523" s="9"/>
      <c r="AK523" s="9"/>
      <c r="AL523" s="9"/>
      <c r="AM523" s="9"/>
      <c r="AN523" s="10"/>
      <c r="AO523" s="10"/>
      <c r="AP523" s="10"/>
      <c r="AQ523" s="9"/>
      <c r="AR523" s="1"/>
      <c r="AS523" s="7"/>
      <c r="AT523" s="4"/>
      <c r="AU523" s="3"/>
      <c r="AV523" s="3"/>
      <c r="AW523" s="2"/>
      <c r="AX523" s="4"/>
      <c r="AY523" s="7"/>
      <c r="AZ523" s="4"/>
      <c r="BA523" s="2"/>
      <c r="BB523" s="2"/>
      <c r="BC523" s="4"/>
      <c r="BD523" s="4"/>
      <c r="BE523" s="4"/>
      <c r="BF523" s="4"/>
      <c r="BG523" s="4"/>
      <c r="BH523" s="4"/>
      <c r="BI523" s="4"/>
      <c r="BJ523" s="4"/>
      <c r="BK523" s="4"/>
      <c r="BL523" s="4"/>
      <c r="BM523" s="2"/>
      <c r="BN523" s="4"/>
      <c r="BO523" s="4"/>
    </row>
    <row r="524" spans="1:67" ht="12.75">
      <c r="A524" s="4"/>
      <c r="B524" s="4"/>
      <c r="C524" s="4"/>
      <c r="D524" s="4"/>
      <c r="E524" s="4"/>
      <c r="F524" s="4"/>
      <c r="G524" s="4"/>
      <c r="H524" s="4"/>
      <c r="I524" s="4"/>
      <c r="J524" s="7"/>
      <c r="K524" s="4"/>
      <c r="L524" s="4"/>
      <c r="M524" s="4"/>
      <c r="N524" s="4"/>
      <c r="O524" s="4"/>
      <c r="P524" s="4"/>
      <c r="Q524" s="4"/>
      <c r="R524" s="4"/>
      <c r="S524" s="8"/>
      <c r="T524" s="4"/>
      <c r="U524" s="4"/>
      <c r="V524" s="4"/>
      <c r="W524" s="4"/>
      <c r="X524" s="4"/>
      <c r="Y524" s="4"/>
      <c r="Z524" s="4"/>
      <c r="AA524" s="4"/>
      <c r="AB524" s="9"/>
      <c r="AC524" s="9"/>
      <c r="AD524" s="9"/>
      <c r="AE524" s="9"/>
      <c r="AF524" s="9"/>
      <c r="AG524" s="9"/>
      <c r="AH524" s="9"/>
      <c r="AI524" s="9"/>
      <c r="AJ524" s="9"/>
      <c r="AK524" s="9"/>
      <c r="AL524" s="9"/>
      <c r="AM524" s="9"/>
      <c r="AN524" s="10"/>
      <c r="AO524" s="10"/>
      <c r="AP524" s="10"/>
      <c r="AQ524" s="9"/>
      <c r="AR524" s="1"/>
      <c r="AS524" s="7"/>
      <c r="AT524" s="4"/>
      <c r="AU524" s="3"/>
      <c r="AV524" s="3"/>
      <c r="AW524" s="2"/>
      <c r="AX524" s="4"/>
      <c r="AY524" s="7"/>
      <c r="AZ524" s="4"/>
      <c r="BA524" s="2"/>
      <c r="BB524" s="2"/>
      <c r="BC524" s="4"/>
      <c r="BD524" s="4"/>
      <c r="BE524" s="4"/>
      <c r="BF524" s="4"/>
      <c r="BG524" s="4"/>
      <c r="BH524" s="4"/>
      <c r="BI524" s="4"/>
      <c r="BJ524" s="4"/>
      <c r="BK524" s="4"/>
      <c r="BL524" s="4"/>
      <c r="BM524" s="2"/>
      <c r="BN524" s="4"/>
      <c r="BO524" s="4"/>
    </row>
    <row r="525" spans="1:67" ht="12.75">
      <c r="A525" s="4"/>
      <c r="B525" s="4"/>
      <c r="C525" s="4"/>
      <c r="D525" s="4"/>
      <c r="E525" s="4"/>
      <c r="F525" s="4"/>
      <c r="G525" s="4"/>
      <c r="H525" s="4"/>
      <c r="I525" s="4"/>
      <c r="J525" s="7"/>
      <c r="K525" s="4"/>
      <c r="L525" s="4"/>
      <c r="M525" s="4"/>
      <c r="N525" s="4"/>
      <c r="O525" s="4"/>
      <c r="P525" s="4"/>
      <c r="Q525" s="4"/>
      <c r="R525" s="4"/>
      <c r="S525" s="8"/>
      <c r="T525" s="4"/>
      <c r="U525" s="4"/>
      <c r="V525" s="4"/>
      <c r="W525" s="4"/>
      <c r="X525" s="4"/>
      <c r="Y525" s="4"/>
      <c r="Z525" s="4"/>
      <c r="AA525" s="4"/>
      <c r="AB525" s="9"/>
      <c r="AC525" s="9"/>
      <c r="AD525" s="9"/>
      <c r="AE525" s="9"/>
      <c r="AF525" s="9"/>
      <c r="AG525" s="9"/>
      <c r="AH525" s="9"/>
      <c r="AI525" s="9"/>
      <c r="AJ525" s="9"/>
      <c r="AK525" s="9"/>
      <c r="AL525" s="9"/>
      <c r="AM525" s="9"/>
      <c r="AN525" s="10"/>
      <c r="AO525" s="10"/>
      <c r="AP525" s="10"/>
      <c r="AQ525" s="9"/>
      <c r="AR525" s="1"/>
      <c r="AS525" s="7"/>
      <c r="AT525" s="4"/>
      <c r="AU525" s="3"/>
      <c r="AV525" s="3"/>
      <c r="AW525" s="2"/>
      <c r="AX525" s="4"/>
      <c r="AY525" s="7"/>
      <c r="AZ525" s="4"/>
      <c r="BA525" s="2"/>
      <c r="BB525" s="2"/>
      <c r="BC525" s="4"/>
      <c r="BD525" s="4"/>
      <c r="BE525" s="4"/>
      <c r="BF525" s="4"/>
      <c r="BG525" s="4"/>
      <c r="BH525" s="4"/>
      <c r="BI525" s="4"/>
      <c r="BJ525" s="4"/>
      <c r="BK525" s="4"/>
      <c r="BL525" s="4"/>
      <c r="BM525" s="2"/>
      <c r="BN525" s="4"/>
      <c r="BO525" s="4"/>
    </row>
    <row r="526" spans="1:67" ht="12.75">
      <c r="A526" s="4"/>
      <c r="B526" s="4"/>
      <c r="C526" s="4"/>
      <c r="D526" s="4"/>
      <c r="E526" s="4"/>
      <c r="F526" s="4"/>
      <c r="G526" s="4"/>
      <c r="H526" s="4"/>
      <c r="I526" s="4"/>
      <c r="J526" s="7"/>
      <c r="K526" s="4"/>
      <c r="L526" s="4"/>
      <c r="M526" s="4"/>
      <c r="N526" s="4"/>
      <c r="O526" s="4"/>
      <c r="P526" s="4"/>
      <c r="Q526" s="4"/>
      <c r="R526" s="4"/>
      <c r="S526" s="8"/>
      <c r="T526" s="4"/>
      <c r="U526" s="4"/>
      <c r="V526" s="4"/>
      <c r="W526" s="4"/>
      <c r="X526" s="4"/>
      <c r="Y526" s="4"/>
      <c r="Z526" s="4"/>
      <c r="AA526" s="4"/>
      <c r="AB526" s="9"/>
      <c r="AC526" s="9"/>
      <c r="AD526" s="9"/>
      <c r="AE526" s="9"/>
      <c r="AF526" s="9"/>
      <c r="AG526" s="9"/>
      <c r="AH526" s="9"/>
      <c r="AI526" s="9"/>
      <c r="AJ526" s="9"/>
      <c r="AK526" s="9"/>
      <c r="AL526" s="9"/>
      <c r="AM526" s="9"/>
      <c r="AN526" s="10"/>
      <c r="AO526" s="10"/>
      <c r="AP526" s="10"/>
      <c r="AQ526" s="9"/>
      <c r="AR526" s="1"/>
      <c r="AS526" s="7"/>
      <c r="AT526" s="4"/>
      <c r="AU526" s="3"/>
      <c r="AV526" s="3"/>
      <c r="AW526" s="2"/>
      <c r="AX526" s="4"/>
      <c r="AY526" s="7"/>
      <c r="AZ526" s="4"/>
      <c r="BA526" s="2"/>
      <c r="BB526" s="2"/>
      <c r="BC526" s="4"/>
      <c r="BD526" s="4"/>
      <c r="BE526" s="4"/>
      <c r="BF526" s="4"/>
      <c r="BG526" s="4"/>
      <c r="BH526" s="4"/>
      <c r="BI526" s="4"/>
      <c r="BJ526" s="4"/>
      <c r="BK526" s="4"/>
      <c r="BL526" s="4"/>
      <c r="BM526" s="2"/>
      <c r="BN526" s="4"/>
      <c r="BO526" s="4"/>
    </row>
    <row r="527" spans="1:67" ht="12.75">
      <c r="A527" s="4"/>
      <c r="B527" s="4"/>
      <c r="C527" s="4"/>
      <c r="D527" s="4"/>
      <c r="E527" s="4"/>
      <c r="F527" s="4"/>
      <c r="G527" s="4"/>
      <c r="H527" s="4"/>
      <c r="I527" s="4"/>
      <c r="J527" s="7"/>
      <c r="K527" s="4"/>
      <c r="L527" s="4"/>
      <c r="M527" s="4"/>
      <c r="N527" s="4"/>
      <c r="O527" s="4"/>
      <c r="P527" s="4"/>
      <c r="Q527" s="4"/>
      <c r="R527" s="4"/>
      <c r="S527" s="8"/>
      <c r="T527" s="4"/>
      <c r="U527" s="4"/>
      <c r="V527" s="4"/>
      <c r="W527" s="4"/>
      <c r="X527" s="4"/>
      <c r="Y527" s="4"/>
      <c r="Z527" s="4"/>
      <c r="AA527" s="4"/>
      <c r="AB527" s="9"/>
      <c r="AC527" s="9"/>
      <c r="AD527" s="9"/>
      <c r="AE527" s="9"/>
      <c r="AF527" s="9"/>
      <c r="AG527" s="9"/>
      <c r="AH527" s="9"/>
      <c r="AI527" s="9"/>
      <c r="AJ527" s="9"/>
      <c r="AK527" s="9"/>
      <c r="AL527" s="9"/>
      <c r="AM527" s="9"/>
      <c r="AN527" s="10"/>
      <c r="AO527" s="10"/>
      <c r="AP527" s="10"/>
      <c r="AQ527" s="9"/>
      <c r="AR527" s="1"/>
      <c r="AS527" s="7"/>
      <c r="AT527" s="4"/>
      <c r="AU527" s="3"/>
      <c r="AV527" s="3"/>
      <c r="AW527" s="2"/>
      <c r="AX527" s="4"/>
      <c r="AY527" s="7"/>
      <c r="AZ527" s="4"/>
      <c r="BA527" s="2"/>
      <c r="BB527" s="2"/>
      <c r="BC527" s="4"/>
      <c r="BD527" s="4"/>
      <c r="BE527" s="4"/>
      <c r="BF527" s="4"/>
      <c r="BG527" s="4"/>
      <c r="BH527" s="4"/>
      <c r="BI527" s="4"/>
      <c r="BJ527" s="4"/>
      <c r="BK527" s="4"/>
      <c r="BL527" s="4"/>
      <c r="BM527" s="2"/>
      <c r="BN527" s="4"/>
      <c r="BO527" s="4"/>
    </row>
    <row r="528" spans="1:67" ht="12.75">
      <c r="A528" s="4"/>
      <c r="B528" s="4"/>
      <c r="C528" s="4"/>
      <c r="D528" s="4"/>
      <c r="E528" s="4"/>
      <c r="F528" s="4"/>
      <c r="G528" s="4"/>
      <c r="H528" s="4"/>
      <c r="I528" s="4"/>
      <c r="J528" s="7"/>
      <c r="K528" s="4"/>
      <c r="L528" s="4"/>
      <c r="M528" s="4"/>
      <c r="N528" s="4"/>
      <c r="O528" s="4"/>
      <c r="P528" s="4"/>
      <c r="Q528" s="4"/>
      <c r="R528" s="4"/>
      <c r="S528" s="8"/>
      <c r="T528" s="4"/>
      <c r="U528" s="4"/>
      <c r="V528" s="4"/>
      <c r="W528" s="4"/>
      <c r="X528" s="4"/>
      <c r="Y528" s="4"/>
      <c r="Z528" s="4"/>
      <c r="AA528" s="4"/>
      <c r="AB528" s="9"/>
      <c r="AC528" s="9"/>
      <c r="AD528" s="9"/>
      <c r="AE528" s="9"/>
      <c r="AF528" s="9"/>
      <c r="AG528" s="9"/>
      <c r="AH528" s="9"/>
      <c r="AI528" s="9"/>
      <c r="AJ528" s="9"/>
      <c r="AK528" s="9"/>
      <c r="AL528" s="9"/>
      <c r="AM528" s="9"/>
      <c r="AN528" s="10"/>
      <c r="AO528" s="10"/>
      <c r="AP528" s="10"/>
      <c r="AQ528" s="9"/>
      <c r="AR528" s="1"/>
      <c r="AS528" s="7"/>
      <c r="AT528" s="4"/>
      <c r="AU528" s="3"/>
      <c r="AV528" s="3"/>
      <c r="AW528" s="2"/>
      <c r="AX528" s="4"/>
      <c r="AY528" s="7"/>
      <c r="AZ528" s="4"/>
      <c r="BA528" s="2"/>
      <c r="BB528" s="2"/>
      <c r="BC528" s="4"/>
      <c r="BD528" s="4"/>
      <c r="BE528" s="4"/>
      <c r="BF528" s="4"/>
      <c r="BG528" s="4"/>
      <c r="BH528" s="4"/>
      <c r="BI528" s="4"/>
      <c r="BJ528" s="4"/>
      <c r="BK528" s="4"/>
      <c r="BL528" s="4"/>
      <c r="BM528" s="2"/>
      <c r="BN528" s="4"/>
      <c r="BO528" s="4"/>
    </row>
    <row r="529" spans="1:67" ht="12.75">
      <c r="A529" s="4"/>
      <c r="B529" s="4"/>
      <c r="C529" s="4"/>
      <c r="D529" s="4"/>
      <c r="E529" s="4"/>
      <c r="F529" s="4"/>
      <c r="G529" s="4"/>
      <c r="H529" s="4"/>
      <c r="I529" s="4"/>
      <c r="J529" s="7"/>
      <c r="K529" s="4"/>
      <c r="L529" s="4"/>
      <c r="M529" s="4"/>
      <c r="N529" s="4"/>
      <c r="O529" s="4"/>
      <c r="P529" s="4"/>
      <c r="Q529" s="4"/>
      <c r="R529" s="4"/>
      <c r="S529" s="8"/>
      <c r="T529" s="4"/>
      <c r="U529" s="4"/>
      <c r="V529" s="4"/>
      <c r="W529" s="4"/>
      <c r="X529" s="4"/>
      <c r="Y529" s="4"/>
      <c r="Z529" s="4"/>
      <c r="AA529" s="4"/>
      <c r="AB529" s="9"/>
      <c r="AC529" s="9"/>
      <c r="AD529" s="9"/>
      <c r="AE529" s="9"/>
      <c r="AF529" s="9"/>
      <c r="AG529" s="9"/>
      <c r="AH529" s="9"/>
      <c r="AI529" s="9"/>
      <c r="AJ529" s="9"/>
      <c r="AK529" s="9"/>
      <c r="AL529" s="9"/>
      <c r="AM529" s="9"/>
      <c r="AN529" s="10"/>
      <c r="AO529" s="10"/>
      <c r="AP529" s="10"/>
      <c r="AQ529" s="9"/>
      <c r="AR529" s="1"/>
      <c r="AS529" s="7"/>
      <c r="AT529" s="4"/>
      <c r="AU529" s="3"/>
      <c r="AV529" s="3"/>
      <c r="AW529" s="2"/>
      <c r="AX529" s="4"/>
      <c r="AY529" s="7"/>
      <c r="AZ529" s="4"/>
      <c r="BA529" s="2"/>
      <c r="BB529" s="2"/>
      <c r="BC529" s="4"/>
      <c r="BD529" s="4"/>
      <c r="BE529" s="4"/>
      <c r="BF529" s="4"/>
      <c r="BG529" s="4"/>
      <c r="BH529" s="4"/>
      <c r="BI529" s="4"/>
      <c r="BJ529" s="4"/>
      <c r="BK529" s="4"/>
      <c r="BL529" s="4"/>
      <c r="BM529" s="2"/>
      <c r="BN529" s="4"/>
      <c r="BO529" s="4"/>
    </row>
    <row r="530" spans="1:67" ht="12.75">
      <c r="A530" s="4"/>
      <c r="B530" s="4"/>
      <c r="C530" s="4"/>
      <c r="D530" s="4"/>
      <c r="E530" s="4"/>
      <c r="F530" s="4"/>
      <c r="G530" s="4"/>
      <c r="H530" s="4"/>
      <c r="I530" s="4"/>
      <c r="J530" s="7"/>
      <c r="K530" s="4"/>
      <c r="L530" s="4"/>
      <c r="M530" s="4"/>
      <c r="N530" s="4"/>
      <c r="O530" s="4"/>
      <c r="P530" s="4"/>
      <c r="Q530" s="4"/>
      <c r="R530" s="4"/>
      <c r="S530" s="8"/>
      <c r="T530" s="4"/>
      <c r="U530" s="4"/>
      <c r="V530" s="4"/>
      <c r="W530" s="4"/>
      <c r="X530" s="4"/>
      <c r="Y530" s="4"/>
      <c r="Z530" s="4"/>
      <c r="AA530" s="4"/>
      <c r="AB530" s="9"/>
      <c r="AC530" s="9"/>
      <c r="AD530" s="9"/>
      <c r="AE530" s="9"/>
      <c r="AF530" s="9"/>
      <c r="AG530" s="9"/>
      <c r="AH530" s="9"/>
      <c r="AI530" s="9"/>
      <c r="AJ530" s="9"/>
      <c r="AK530" s="9"/>
      <c r="AL530" s="9"/>
      <c r="AM530" s="9"/>
      <c r="AN530" s="10"/>
      <c r="AO530" s="10"/>
      <c r="AP530" s="10"/>
      <c r="AQ530" s="9"/>
      <c r="AR530" s="1"/>
      <c r="AS530" s="7"/>
      <c r="AT530" s="4"/>
      <c r="AU530" s="3"/>
      <c r="AV530" s="3"/>
      <c r="AW530" s="2"/>
      <c r="AX530" s="4"/>
      <c r="AY530" s="7"/>
      <c r="AZ530" s="4"/>
      <c r="BA530" s="2"/>
      <c r="BB530" s="2"/>
      <c r="BC530" s="4"/>
      <c r="BD530" s="4"/>
      <c r="BE530" s="4"/>
      <c r="BF530" s="4"/>
      <c r="BG530" s="4"/>
      <c r="BH530" s="4"/>
      <c r="BI530" s="4"/>
      <c r="BJ530" s="4"/>
      <c r="BK530" s="4"/>
      <c r="BL530" s="4"/>
      <c r="BM530" s="2"/>
      <c r="BN530" s="4"/>
      <c r="BO530" s="4"/>
    </row>
    <row r="531" spans="1:67" ht="12.75">
      <c r="A531" s="4"/>
      <c r="B531" s="4"/>
      <c r="C531" s="4"/>
      <c r="D531" s="4"/>
      <c r="E531" s="4"/>
      <c r="F531" s="4"/>
      <c r="G531" s="4"/>
      <c r="H531" s="4"/>
      <c r="I531" s="4"/>
      <c r="J531" s="7"/>
      <c r="K531" s="4"/>
      <c r="L531" s="4"/>
      <c r="M531" s="4"/>
      <c r="N531" s="4"/>
      <c r="O531" s="4"/>
      <c r="P531" s="4"/>
      <c r="Q531" s="4"/>
      <c r="R531" s="4"/>
      <c r="S531" s="8"/>
      <c r="T531" s="4"/>
      <c r="U531" s="4"/>
      <c r="V531" s="4"/>
      <c r="W531" s="4"/>
      <c r="X531" s="4"/>
      <c r="Y531" s="4"/>
      <c r="Z531" s="4"/>
      <c r="AA531" s="4"/>
      <c r="AB531" s="9"/>
      <c r="AC531" s="9"/>
      <c r="AD531" s="9"/>
      <c r="AE531" s="9"/>
      <c r="AF531" s="9"/>
      <c r="AG531" s="9"/>
      <c r="AH531" s="9"/>
      <c r="AI531" s="9"/>
      <c r="AJ531" s="9"/>
      <c r="AK531" s="9"/>
      <c r="AL531" s="9"/>
      <c r="AM531" s="9"/>
      <c r="AN531" s="10"/>
      <c r="AO531" s="10"/>
      <c r="AP531" s="10"/>
      <c r="AQ531" s="9"/>
      <c r="AR531" s="1"/>
      <c r="AS531" s="7"/>
      <c r="AT531" s="4"/>
      <c r="AU531" s="3"/>
      <c r="AV531" s="3"/>
      <c r="AW531" s="2"/>
      <c r="AX531" s="4"/>
      <c r="AY531" s="7"/>
      <c r="AZ531" s="4"/>
      <c r="BA531" s="2"/>
      <c r="BB531" s="2"/>
      <c r="BC531" s="4"/>
      <c r="BD531" s="4"/>
      <c r="BE531" s="4"/>
      <c r="BF531" s="4"/>
      <c r="BG531" s="4"/>
      <c r="BH531" s="4"/>
      <c r="BI531" s="4"/>
      <c r="BJ531" s="4"/>
      <c r="BK531" s="4"/>
      <c r="BL531" s="4"/>
      <c r="BM531" s="2"/>
      <c r="BN531" s="4"/>
      <c r="BO531" s="4"/>
    </row>
    <row r="532" spans="1:67" ht="12.75">
      <c r="A532" s="4"/>
      <c r="B532" s="4"/>
      <c r="C532" s="4"/>
      <c r="D532" s="4"/>
      <c r="E532" s="4"/>
      <c r="F532" s="4"/>
      <c r="G532" s="4"/>
      <c r="H532" s="4"/>
      <c r="I532" s="4"/>
      <c r="J532" s="7"/>
      <c r="K532" s="4"/>
      <c r="L532" s="4"/>
      <c r="M532" s="4"/>
      <c r="N532" s="4"/>
      <c r="O532" s="4"/>
      <c r="P532" s="4"/>
      <c r="Q532" s="4"/>
      <c r="R532" s="4"/>
      <c r="S532" s="8"/>
      <c r="T532" s="4"/>
      <c r="U532" s="4"/>
      <c r="V532" s="4"/>
      <c r="W532" s="4"/>
      <c r="X532" s="4"/>
      <c r="Y532" s="4"/>
      <c r="Z532" s="4"/>
      <c r="AA532" s="4"/>
      <c r="AB532" s="9"/>
      <c r="AC532" s="9"/>
      <c r="AD532" s="9"/>
      <c r="AE532" s="9"/>
      <c r="AF532" s="9"/>
      <c r="AG532" s="9"/>
      <c r="AH532" s="9"/>
      <c r="AI532" s="9"/>
      <c r="AJ532" s="9"/>
      <c r="AK532" s="9"/>
      <c r="AL532" s="9"/>
      <c r="AM532" s="9"/>
      <c r="AN532" s="10"/>
      <c r="AO532" s="10"/>
      <c r="AP532" s="10"/>
      <c r="AQ532" s="9"/>
      <c r="AR532" s="1"/>
      <c r="AS532" s="7"/>
      <c r="AT532" s="4"/>
      <c r="AU532" s="3"/>
      <c r="AV532" s="3"/>
      <c r="AW532" s="2"/>
      <c r="AX532" s="4"/>
      <c r="AY532" s="7"/>
      <c r="AZ532" s="4"/>
      <c r="BA532" s="2"/>
      <c r="BB532" s="2"/>
      <c r="BC532" s="4"/>
      <c r="BD532" s="4"/>
      <c r="BE532" s="4"/>
      <c r="BF532" s="4"/>
      <c r="BG532" s="4"/>
      <c r="BH532" s="4"/>
      <c r="BI532" s="4"/>
      <c r="BJ532" s="4"/>
      <c r="BK532" s="4"/>
      <c r="BL532" s="4"/>
      <c r="BM532" s="2"/>
      <c r="BN532" s="4"/>
      <c r="BO532" s="4"/>
    </row>
    <row r="533" spans="1:67" ht="12.75">
      <c r="A533" s="4"/>
      <c r="B533" s="4"/>
      <c r="C533" s="4"/>
      <c r="D533" s="4"/>
      <c r="E533" s="4"/>
      <c r="F533" s="4"/>
      <c r="G533" s="4"/>
      <c r="H533" s="4"/>
      <c r="I533" s="4"/>
      <c r="J533" s="7"/>
      <c r="K533" s="4"/>
      <c r="L533" s="4"/>
      <c r="M533" s="4"/>
      <c r="N533" s="4"/>
      <c r="O533" s="4"/>
      <c r="P533" s="4"/>
      <c r="Q533" s="4"/>
      <c r="R533" s="4"/>
      <c r="S533" s="8"/>
      <c r="T533" s="4"/>
      <c r="U533" s="4"/>
      <c r="V533" s="4"/>
      <c r="W533" s="4"/>
      <c r="X533" s="4"/>
      <c r="Y533" s="4"/>
      <c r="Z533" s="4"/>
      <c r="AA533" s="4"/>
      <c r="AB533" s="9"/>
      <c r="AC533" s="9"/>
      <c r="AD533" s="9"/>
      <c r="AE533" s="9"/>
      <c r="AF533" s="9"/>
      <c r="AG533" s="9"/>
      <c r="AH533" s="9"/>
      <c r="AI533" s="9"/>
      <c r="AJ533" s="9"/>
      <c r="AK533" s="9"/>
      <c r="AL533" s="9"/>
      <c r="AM533" s="9"/>
      <c r="AN533" s="10"/>
      <c r="AO533" s="10"/>
      <c r="AP533" s="10"/>
      <c r="AQ533" s="9"/>
      <c r="AR533" s="1"/>
      <c r="AS533" s="7"/>
      <c r="AT533" s="4"/>
      <c r="AU533" s="3"/>
      <c r="AV533" s="3"/>
      <c r="AW533" s="2"/>
      <c r="AX533" s="4"/>
      <c r="AY533" s="7"/>
      <c r="AZ533" s="4"/>
      <c r="BA533" s="2"/>
      <c r="BB533" s="2"/>
      <c r="BC533" s="4"/>
      <c r="BD533" s="4"/>
      <c r="BE533" s="4"/>
      <c r="BF533" s="4"/>
      <c r="BG533" s="4"/>
      <c r="BH533" s="4"/>
      <c r="BI533" s="4"/>
      <c r="BJ533" s="4"/>
      <c r="BK533" s="4"/>
      <c r="BL533" s="4"/>
      <c r="BM533" s="2"/>
      <c r="BN533" s="4"/>
      <c r="BO533" s="4"/>
    </row>
    <row r="534" spans="1:67" ht="12.75">
      <c r="A534" s="4"/>
      <c r="B534" s="4"/>
      <c r="C534" s="4"/>
      <c r="D534" s="4"/>
      <c r="E534" s="4"/>
      <c r="F534" s="4"/>
      <c r="G534" s="4"/>
      <c r="H534" s="4"/>
      <c r="I534" s="4"/>
      <c r="J534" s="7"/>
      <c r="K534" s="4"/>
      <c r="L534" s="4"/>
      <c r="M534" s="4"/>
      <c r="N534" s="4"/>
      <c r="O534" s="4"/>
      <c r="P534" s="4"/>
      <c r="Q534" s="4"/>
      <c r="R534" s="4"/>
      <c r="S534" s="8"/>
      <c r="T534" s="4"/>
      <c r="U534" s="4"/>
      <c r="V534" s="4"/>
      <c r="W534" s="4"/>
      <c r="X534" s="4"/>
      <c r="Y534" s="4"/>
      <c r="Z534" s="4"/>
      <c r="AA534" s="4"/>
      <c r="AB534" s="9"/>
      <c r="AC534" s="9"/>
      <c r="AD534" s="9"/>
      <c r="AE534" s="9"/>
      <c r="AF534" s="9"/>
      <c r="AG534" s="9"/>
      <c r="AH534" s="9"/>
      <c r="AI534" s="9"/>
      <c r="AJ534" s="9"/>
      <c r="AK534" s="9"/>
      <c r="AL534" s="9"/>
      <c r="AM534" s="9"/>
      <c r="AN534" s="10"/>
      <c r="AO534" s="10"/>
      <c r="AP534" s="10"/>
      <c r="AQ534" s="9"/>
      <c r="AR534" s="1"/>
      <c r="AS534" s="7"/>
      <c r="AT534" s="4"/>
      <c r="AU534" s="3"/>
      <c r="AV534" s="3"/>
      <c r="AW534" s="2"/>
      <c r="AX534" s="4"/>
      <c r="AY534" s="7"/>
      <c r="AZ534" s="4"/>
      <c r="BA534" s="2"/>
      <c r="BB534" s="2"/>
      <c r="BC534" s="4"/>
      <c r="BD534" s="4"/>
      <c r="BE534" s="4"/>
      <c r="BF534" s="4"/>
      <c r="BG534" s="4"/>
      <c r="BH534" s="4"/>
      <c r="BI534" s="4"/>
      <c r="BJ534" s="4"/>
      <c r="BK534" s="4"/>
      <c r="BL534" s="4"/>
      <c r="BM534" s="2"/>
      <c r="BN534" s="4"/>
      <c r="BO534" s="4"/>
    </row>
    <row r="535" spans="1:67" ht="12.75">
      <c r="A535" s="4"/>
      <c r="B535" s="4"/>
      <c r="C535" s="4"/>
      <c r="D535" s="4"/>
      <c r="E535" s="4"/>
      <c r="F535" s="4"/>
      <c r="G535" s="4"/>
      <c r="H535" s="4"/>
      <c r="I535" s="4"/>
      <c r="J535" s="7"/>
      <c r="K535" s="4"/>
      <c r="L535" s="4"/>
      <c r="M535" s="4"/>
      <c r="N535" s="4"/>
      <c r="O535" s="4"/>
      <c r="P535" s="4"/>
      <c r="Q535" s="4"/>
      <c r="R535" s="4"/>
      <c r="S535" s="8"/>
      <c r="T535" s="4"/>
      <c r="U535" s="4"/>
      <c r="V535" s="4"/>
      <c r="W535" s="4"/>
      <c r="X535" s="4"/>
      <c r="Y535" s="4"/>
      <c r="Z535" s="4"/>
      <c r="AA535" s="4"/>
      <c r="AB535" s="9"/>
      <c r="AC535" s="9"/>
      <c r="AD535" s="9"/>
      <c r="AE535" s="9"/>
      <c r="AF535" s="9"/>
      <c r="AG535" s="9"/>
      <c r="AH535" s="9"/>
      <c r="AI535" s="9"/>
      <c r="AJ535" s="9"/>
      <c r="AK535" s="9"/>
      <c r="AL535" s="9"/>
      <c r="AM535" s="9"/>
      <c r="AN535" s="10"/>
      <c r="AO535" s="10"/>
      <c r="AP535" s="10"/>
      <c r="AQ535" s="9"/>
      <c r="AR535" s="1"/>
      <c r="AS535" s="7"/>
      <c r="AT535" s="4"/>
      <c r="AU535" s="3"/>
      <c r="AV535" s="3"/>
      <c r="AW535" s="2"/>
      <c r="AX535" s="4"/>
      <c r="AY535" s="7"/>
      <c r="AZ535" s="4"/>
      <c r="BA535" s="2"/>
      <c r="BB535" s="2"/>
      <c r="BC535" s="4"/>
      <c r="BD535" s="4"/>
      <c r="BE535" s="4"/>
      <c r="BF535" s="4"/>
      <c r="BG535" s="4"/>
      <c r="BH535" s="4"/>
      <c r="BI535" s="4"/>
      <c r="BJ535" s="4"/>
      <c r="BK535" s="4"/>
      <c r="BL535" s="4"/>
      <c r="BM535" s="2"/>
      <c r="BN535" s="4"/>
      <c r="BO535" s="4"/>
    </row>
    <row r="536" spans="1:67" ht="12.75">
      <c r="A536" s="4"/>
      <c r="B536" s="4"/>
      <c r="C536" s="4"/>
      <c r="D536" s="4"/>
      <c r="E536" s="4"/>
      <c r="F536" s="4"/>
      <c r="G536" s="4"/>
      <c r="H536" s="4"/>
      <c r="I536" s="4"/>
      <c r="J536" s="7"/>
      <c r="K536" s="4"/>
      <c r="L536" s="4"/>
      <c r="M536" s="4"/>
      <c r="N536" s="4"/>
      <c r="O536" s="4"/>
      <c r="P536" s="4"/>
      <c r="Q536" s="4"/>
      <c r="R536" s="4"/>
      <c r="S536" s="8"/>
      <c r="T536" s="4"/>
      <c r="U536" s="4"/>
      <c r="V536" s="4"/>
      <c r="W536" s="4"/>
      <c r="X536" s="4"/>
      <c r="Y536" s="4"/>
      <c r="Z536" s="4"/>
      <c r="AA536" s="4"/>
      <c r="AB536" s="9"/>
      <c r="AC536" s="9"/>
      <c r="AD536" s="9"/>
      <c r="AE536" s="9"/>
      <c r="AF536" s="9"/>
      <c r="AG536" s="9"/>
      <c r="AH536" s="9"/>
      <c r="AI536" s="9"/>
      <c r="AJ536" s="9"/>
      <c r="AK536" s="9"/>
      <c r="AL536" s="9"/>
      <c r="AM536" s="9"/>
      <c r="AN536" s="10"/>
      <c r="AO536" s="10"/>
      <c r="AP536" s="10"/>
      <c r="AQ536" s="9"/>
      <c r="AR536" s="1"/>
      <c r="AS536" s="7"/>
      <c r="AT536" s="4"/>
      <c r="AU536" s="3"/>
      <c r="AV536" s="3"/>
      <c r="AW536" s="2"/>
      <c r="AX536" s="4"/>
      <c r="AY536" s="7"/>
      <c r="AZ536" s="4"/>
      <c r="BA536" s="2"/>
      <c r="BB536" s="2"/>
      <c r="BC536" s="4"/>
      <c r="BD536" s="4"/>
      <c r="BE536" s="4"/>
      <c r="BF536" s="4"/>
      <c r="BG536" s="4"/>
      <c r="BH536" s="4"/>
      <c r="BI536" s="4"/>
      <c r="BJ536" s="4"/>
      <c r="BK536" s="4"/>
      <c r="BL536" s="4"/>
      <c r="BM536" s="2"/>
      <c r="BN536" s="4"/>
      <c r="BO536" s="4"/>
    </row>
    <row r="537" spans="1:67" ht="12.75">
      <c r="A537" s="4"/>
      <c r="B537" s="4"/>
      <c r="C537" s="4"/>
      <c r="D537" s="4"/>
      <c r="E537" s="4"/>
      <c r="F537" s="4"/>
      <c r="G537" s="4"/>
      <c r="H537" s="4"/>
      <c r="I537" s="4"/>
      <c r="J537" s="7"/>
      <c r="K537" s="4"/>
      <c r="L537" s="4"/>
      <c r="M537" s="4"/>
      <c r="N537" s="4"/>
      <c r="O537" s="4"/>
      <c r="P537" s="4"/>
      <c r="Q537" s="4"/>
      <c r="R537" s="4"/>
      <c r="S537" s="8"/>
      <c r="T537" s="4"/>
      <c r="U537" s="4"/>
      <c r="V537" s="4"/>
      <c r="W537" s="4"/>
      <c r="X537" s="4"/>
      <c r="Y537" s="4"/>
      <c r="Z537" s="4"/>
      <c r="AA537" s="4"/>
      <c r="AB537" s="9"/>
      <c r="AC537" s="9"/>
      <c r="AD537" s="9"/>
      <c r="AE537" s="9"/>
      <c r="AF537" s="9"/>
      <c r="AG537" s="9"/>
      <c r="AH537" s="9"/>
      <c r="AI537" s="9"/>
      <c r="AJ537" s="9"/>
      <c r="AK537" s="9"/>
      <c r="AL537" s="9"/>
      <c r="AM537" s="9"/>
      <c r="AN537" s="10"/>
      <c r="AO537" s="10"/>
      <c r="AP537" s="10"/>
      <c r="AQ537" s="9"/>
      <c r="AR537" s="1"/>
      <c r="AS537" s="7"/>
      <c r="AT537" s="4"/>
      <c r="AU537" s="3"/>
      <c r="AV537" s="3"/>
      <c r="AW537" s="2"/>
      <c r="AX537" s="4"/>
      <c r="AY537" s="7"/>
      <c r="AZ537" s="4"/>
      <c r="BA537" s="2"/>
      <c r="BB537" s="2"/>
      <c r="BC537" s="4"/>
      <c r="BD537" s="4"/>
      <c r="BE537" s="4"/>
      <c r="BF537" s="4"/>
      <c r="BG537" s="4"/>
      <c r="BH537" s="4"/>
      <c r="BI537" s="4"/>
      <c r="BJ537" s="4"/>
      <c r="BK537" s="4"/>
      <c r="BL537" s="4"/>
      <c r="BM537" s="2"/>
      <c r="BN537" s="4"/>
      <c r="BO537" s="4"/>
    </row>
    <row r="538" spans="1:67" ht="12.75">
      <c r="A538" s="4"/>
      <c r="B538" s="4"/>
      <c r="C538" s="4"/>
      <c r="D538" s="4"/>
      <c r="E538" s="4"/>
      <c r="F538" s="4"/>
      <c r="G538" s="4"/>
      <c r="H538" s="4"/>
      <c r="I538" s="4"/>
      <c r="J538" s="7"/>
      <c r="K538" s="4"/>
      <c r="L538" s="4"/>
      <c r="M538" s="4"/>
      <c r="N538" s="4"/>
      <c r="O538" s="4"/>
      <c r="P538" s="4"/>
      <c r="Q538" s="4"/>
      <c r="R538" s="4"/>
      <c r="S538" s="8"/>
      <c r="T538" s="4"/>
      <c r="U538" s="4"/>
      <c r="V538" s="4"/>
      <c r="W538" s="4"/>
      <c r="X538" s="4"/>
      <c r="Y538" s="4"/>
      <c r="Z538" s="4"/>
      <c r="AA538" s="4"/>
      <c r="AB538" s="9"/>
      <c r="AC538" s="9"/>
      <c r="AD538" s="9"/>
      <c r="AE538" s="9"/>
      <c r="AF538" s="9"/>
      <c r="AG538" s="9"/>
      <c r="AH538" s="9"/>
      <c r="AI538" s="9"/>
      <c r="AJ538" s="9"/>
      <c r="AK538" s="9"/>
      <c r="AL538" s="9"/>
      <c r="AM538" s="9"/>
      <c r="AN538" s="10"/>
      <c r="AO538" s="10"/>
      <c r="AP538" s="10"/>
      <c r="AQ538" s="9"/>
      <c r="AR538" s="1"/>
      <c r="AS538" s="7"/>
      <c r="AT538" s="4"/>
      <c r="AU538" s="3"/>
      <c r="AV538" s="3"/>
      <c r="AW538" s="2"/>
      <c r="AX538" s="4"/>
      <c r="AY538" s="7"/>
      <c r="AZ538" s="4"/>
      <c r="BA538" s="2"/>
      <c r="BB538" s="2"/>
      <c r="BC538" s="4"/>
      <c r="BD538" s="4"/>
      <c r="BE538" s="4"/>
      <c r="BF538" s="4"/>
      <c r="BG538" s="4"/>
      <c r="BH538" s="4"/>
      <c r="BI538" s="4"/>
      <c r="BJ538" s="4"/>
      <c r="BK538" s="4"/>
      <c r="BL538" s="4"/>
      <c r="BM538" s="2"/>
      <c r="BN538" s="4"/>
      <c r="BO538" s="4"/>
    </row>
    <row r="539" spans="1:67" ht="12.75">
      <c r="A539" s="4"/>
      <c r="B539" s="4"/>
      <c r="C539" s="4"/>
      <c r="D539" s="4"/>
      <c r="E539" s="4"/>
      <c r="F539" s="4"/>
      <c r="G539" s="4"/>
      <c r="H539" s="4"/>
      <c r="I539" s="4"/>
      <c r="J539" s="7"/>
      <c r="K539" s="4"/>
      <c r="L539" s="4"/>
      <c r="M539" s="4"/>
      <c r="N539" s="4"/>
      <c r="O539" s="4"/>
      <c r="P539" s="4"/>
      <c r="Q539" s="4"/>
      <c r="R539" s="4"/>
      <c r="S539" s="8"/>
      <c r="T539" s="4"/>
      <c r="U539" s="4"/>
      <c r="V539" s="4"/>
      <c r="W539" s="4"/>
      <c r="X539" s="4"/>
      <c r="Y539" s="4"/>
      <c r="Z539" s="4"/>
      <c r="AA539" s="4"/>
      <c r="AB539" s="9"/>
      <c r="AC539" s="9"/>
      <c r="AD539" s="9"/>
      <c r="AE539" s="9"/>
      <c r="AF539" s="9"/>
      <c r="AG539" s="9"/>
      <c r="AH539" s="9"/>
      <c r="AI539" s="9"/>
      <c r="AJ539" s="9"/>
      <c r="AK539" s="9"/>
      <c r="AL539" s="9"/>
      <c r="AM539" s="9"/>
      <c r="AN539" s="10"/>
      <c r="AO539" s="10"/>
      <c r="AP539" s="10"/>
      <c r="AQ539" s="9"/>
      <c r="AR539" s="1"/>
      <c r="AS539" s="7"/>
      <c r="AT539" s="4"/>
      <c r="AU539" s="3"/>
      <c r="AV539" s="3"/>
      <c r="AW539" s="2"/>
      <c r="AX539" s="4"/>
      <c r="AY539" s="7"/>
      <c r="AZ539" s="4"/>
      <c r="BA539" s="2"/>
      <c r="BB539" s="2"/>
      <c r="BC539" s="4"/>
      <c r="BD539" s="4"/>
      <c r="BE539" s="4"/>
      <c r="BF539" s="4"/>
      <c r="BG539" s="4"/>
      <c r="BH539" s="4"/>
      <c r="BI539" s="4"/>
      <c r="BJ539" s="4"/>
      <c r="BK539" s="4"/>
      <c r="BL539" s="4"/>
      <c r="BM539" s="2"/>
      <c r="BN539" s="4"/>
      <c r="BO539" s="4"/>
    </row>
    <row r="540" spans="1:67" ht="12.75">
      <c r="A540" s="4"/>
      <c r="B540" s="4"/>
      <c r="C540" s="4"/>
      <c r="D540" s="4"/>
      <c r="E540" s="4"/>
      <c r="F540" s="4"/>
      <c r="G540" s="4"/>
      <c r="H540" s="4"/>
      <c r="I540" s="4"/>
      <c r="J540" s="7"/>
      <c r="K540" s="4"/>
      <c r="L540" s="4"/>
      <c r="M540" s="4"/>
      <c r="N540" s="4"/>
      <c r="O540" s="4"/>
      <c r="P540" s="4"/>
      <c r="Q540" s="4"/>
      <c r="R540" s="4"/>
      <c r="S540" s="8"/>
      <c r="T540" s="4"/>
      <c r="U540" s="4"/>
      <c r="V540" s="4"/>
      <c r="W540" s="4"/>
      <c r="X540" s="4"/>
      <c r="Y540" s="4"/>
      <c r="Z540" s="4"/>
      <c r="AA540" s="4"/>
      <c r="AB540" s="9"/>
      <c r="AC540" s="9"/>
      <c r="AD540" s="9"/>
      <c r="AE540" s="9"/>
      <c r="AF540" s="9"/>
      <c r="AG540" s="9"/>
      <c r="AH540" s="9"/>
      <c r="AI540" s="9"/>
      <c r="AJ540" s="9"/>
      <c r="AK540" s="9"/>
      <c r="AL540" s="9"/>
      <c r="AM540" s="9"/>
      <c r="AN540" s="10"/>
      <c r="AO540" s="10"/>
      <c r="AP540" s="10"/>
      <c r="AQ540" s="9"/>
      <c r="AR540" s="1"/>
      <c r="AS540" s="7"/>
      <c r="AT540" s="4"/>
      <c r="AU540" s="3"/>
      <c r="AV540" s="3"/>
      <c r="AW540" s="2"/>
      <c r="AX540" s="4"/>
      <c r="AY540" s="7"/>
      <c r="AZ540" s="4"/>
      <c r="BA540" s="2"/>
      <c r="BB540" s="2"/>
      <c r="BC540" s="4"/>
      <c r="BD540" s="4"/>
      <c r="BE540" s="4"/>
      <c r="BF540" s="4"/>
      <c r="BG540" s="4"/>
      <c r="BH540" s="4"/>
      <c r="BI540" s="4"/>
      <c r="BJ540" s="4"/>
      <c r="BK540" s="4"/>
      <c r="BL540" s="4"/>
      <c r="BM540" s="2"/>
      <c r="BN540" s="4"/>
      <c r="BO540" s="4"/>
    </row>
    <row r="541" spans="1:67" ht="12.75">
      <c r="A541" s="4"/>
      <c r="B541" s="4"/>
      <c r="C541" s="4"/>
      <c r="D541" s="4"/>
      <c r="E541" s="4"/>
      <c r="F541" s="4"/>
      <c r="G541" s="4"/>
      <c r="H541" s="4"/>
      <c r="I541" s="4"/>
      <c r="J541" s="7"/>
      <c r="K541" s="4"/>
      <c r="L541" s="4"/>
      <c r="M541" s="4"/>
      <c r="N541" s="4"/>
      <c r="O541" s="4"/>
      <c r="P541" s="4"/>
      <c r="Q541" s="4"/>
      <c r="R541" s="4"/>
      <c r="S541" s="8"/>
      <c r="T541" s="4"/>
      <c r="U541" s="4"/>
      <c r="V541" s="4"/>
      <c r="W541" s="4"/>
      <c r="X541" s="4"/>
      <c r="Y541" s="4"/>
      <c r="Z541" s="4"/>
      <c r="AA541" s="4"/>
      <c r="AB541" s="9"/>
      <c r="AC541" s="9"/>
      <c r="AD541" s="9"/>
      <c r="AE541" s="9"/>
      <c r="AF541" s="9"/>
      <c r="AG541" s="9"/>
      <c r="AH541" s="9"/>
      <c r="AI541" s="9"/>
      <c r="AJ541" s="9"/>
      <c r="AK541" s="9"/>
      <c r="AL541" s="9"/>
      <c r="AM541" s="9"/>
      <c r="AN541" s="10"/>
      <c r="AO541" s="10"/>
      <c r="AP541" s="10"/>
      <c r="AQ541" s="9"/>
      <c r="AR541" s="1"/>
      <c r="AS541" s="7"/>
      <c r="AT541" s="4"/>
      <c r="AU541" s="3"/>
      <c r="AV541" s="3"/>
      <c r="AW541" s="2"/>
      <c r="AX541" s="4"/>
      <c r="AY541" s="7"/>
      <c r="AZ541" s="4"/>
      <c r="BA541" s="2"/>
      <c r="BB541" s="2"/>
      <c r="BC541" s="4"/>
      <c r="BD541" s="4"/>
      <c r="BE541" s="4"/>
      <c r="BF541" s="4"/>
      <c r="BG541" s="4"/>
      <c r="BH541" s="4"/>
      <c r="BI541" s="4"/>
      <c r="BJ541" s="4"/>
      <c r="BK541" s="4"/>
      <c r="BL541" s="4"/>
      <c r="BM541" s="2"/>
      <c r="BN541" s="4"/>
      <c r="BO541" s="4"/>
    </row>
    <row r="542" spans="1:67" ht="12.75">
      <c r="A542" s="4"/>
      <c r="B542" s="4"/>
      <c r="C542" s="4"/>
      <c r="D542" s="4"/>
      <c r="E542" s="4"/>
      <c r="F542" s="4"/>
      <c r="G542" s="4"/>
      <c r="H542" s="4"/>
      <c r="I542" s="4"/>
      <c r="J542" s="7"/>
      <c r="K542" s="4"/>
      <c r="L542" s="4"/>
      <c r="M542" s="4"/>
      <c r="N542" s="4"/>
      <c r="O542" s="4"/>
      <c r="P542" s="4"/>
      <c r="Q542" s="4"/>
      <c r="R542" s="4"/>
      <c r="S542" s="8"/>
      <c r="T542" s="4"/>
      <c r="U542" s="4"/>
      <c r="V542" s="4"/>
      <c r="W542" s="4"/>
      <c r="X542" s="4"/>
      <c r="Y542" s="4"/>
      <c r="Z542" s="4"/>
      <c r="AA542" s="4"/>
      <c r="AB542" s="9"/>
      <c r="AC542" s="9"/>
      <c r="AD542" s="9"/>
      <c r="AE542" s="9"/>
      <c r="AF542" s="9"/>
      <c r="AG542" s="9"/>
      <c r="AH542" s="9"/>
      <c r="AI542" s="9"/>
      <c r="AJ542" s="9"/>
      <c r="AK542" s="9"/>
      <c r="AL542" s="9"/>
      <c r="AM542" s="9"/>
      <c r="AN542" s="10"/>
      <c r="AO542" s="10"/>
      <c r="AP542" s="10"/>
      <c r="AQ542" s="9"/>
      <c r="AR542" s="1"/>
      <c r="AS542" s="7"/>
      <c r="AT542" s="4"/>
      <c r="AU542" s="3"/>
      <c r="AV542" s="3"/>
      <c r="AW542" s="2"/>
      <c r="AX542" s="4"/>
      <c r="AY542" s="7"/>
      <c r="AZ542" s="4"/>
      <c r="BA542" s="2"/>
      <c r="BB542" s="2"/>
      <c r="BC542" s="4"/>
      <c r="BD542" s="4"/>
      <c r="BE542" s="4"/>
      <c r="BF542" s="4"/>
      <c r="BG542" s="4"/>
      <c r="BH542" s="4"/>
      <c r="BI542" s="4"/>
      <c r="BJ542" s="4"/>
      <c r="BK542" s="4"/>
      <c r="BL542" s="4"/>
      <c r="BM542" s="2"/>
      <c r="BN542" s="4"/>
      <c r="BO542" s="4"/>
    </row>
    <row r="543" spans="1:67" ht="12.75">
      <c r="A543" s="4"/>
      <c r="B543" s="4"/>
      <c r="C543" s="4"/>
      <c r="D543" s="4"/>
      <c r="E543" s="4"/>
      <c r="F543" s="4"/>
      <c r="G543" s="4"/>
      <c r="H543" s="4"/>
      <c r="I543" s="4"/>
      <c r="J543" s="7"/>
      <c r="K543" s="4"/>
      <c r="L543" s="4"/>
      <c r="M543" s="4"/>
      <c r="N543" s="4"/>
      <c r="O543" s="4"/>
      <c r="P543" s="4"/>
      <c r="Q543" s="4"/>
      <c r="R543" s="4"/>
      <c r="S543" s="8"/>
      <c r="T543" s="4"/>
      <c r="U543" s="4"/>
      <c r="V543" s="4"/>
      <c r="W543" s="4"/>
      <c r="X543" s="4"/>
      <c r="Y543" s="4"/>
      <c r="Z543" s="4"/>
      <c r="AA543" s="4"/>
      <c r="AB543" s="9"/>
      <c r="AC543" s="9"/>
      <c r="AD543" s="9"/>
      <c r="AE543" s="9"/>
      <c r="AF543" s="9"/>
      <c r="AG543" s="9"/>
      <c r="AH543" s="9"/>
      <c r="AI543" s="9"/>
      <c r="AJ543" s="9"/>
      <c r="AK543" s="9"/>
      <c r="AL543" s="9"/>
      <c r="AM543" s="9"/>
      <c r="AN543" s="10"/>
      <c r="AO543" s="10"/>
      <c r="AP543" s="10"/>
      <c r="AQ543" s="9"/>
      <c r="AR543" s="1"/>
      <c r="AS543" s="7"/>
      <c r="AT543" s="4"/>
      <c r="AU543" s="3"/>
      <c r="AV543" s="3"/>
      <c r="AW543" s="2"/>
      <c r="AX543" s="4"/>
      <c r="AY543" s="7"/>
      <c r="AZ543" s="4"/>
      <c r="BA543" s="2"/>
      <c r="BB543" s="2"/>
      <c r="BC543" s="4"/>
      <c r="BD543" s="4"/>
      <c r="BE543" s="4"/>
      <c r="BF543" s="4"/>
      <c r="BG543" s="4"/>
      <c r="BH543" s="4"/>
      <c r="BI543" s="4"/>
      <c r="BJ543" s="4"/>
      <c r="BK543" s="4"/>
      <c r="BL543" s="4"/>
      <c r="BM543" s="2"/>
      <c r="BN543" s="4"/>
      <c r="BO543" s="4"/>
    </row>
    <row r="544" spans="1:67" ht="12.75">
      <c r="A544" s="4"/>
      <c r="B544" s="4"/>
      <c r="C544" s="4"/>
      <c r="D544" s="4"/>
      <c r="E544" s="4"/>
      <c r="F544" s="4"/>
      <c r="G544" s="4"/>
      <c r="H544" s="4"/>
      <c r="I544" s="4"/>
      <c r="J544" s="7"/>
      <c r="K544" s="4"/>
      <c r="L544" s="4"/>
      <c r="M544" s="4"/>
      <c r="N544" s="4"/>
      <c r="O544" s="4"/>
      <c r="P544" s="4"/>
      <c r="Q544" s="4"/>
      <c r="R544" s="4"/>
      <c r="S544" s="8"/>
      <c r="T544" s="4"/>
      <c r="U544" s="4"/>
      <c r="V544" s="4"/>
      <c r="W544" s="4"/>
      <c r="X544" s="4"/>
      <c r="Y544" s="4"/>
      <c r="Z544" s="4"/>
      <c r="AA544" s="4"/>
      <c r="AB544" s="9"/>
      <c r="AC544" s="9"/>
      <c r="AD544" s="9"/>
      <c r="AE544" s="9"/>
      <c r="AF544" s="9"/>
      <c r="AG544" s="9"/>
      <c r="AH544" s="9"/>
      <c r="AI544" s="9"/>
      <c r="AJ544" s="9"/>
      <c r="AK544" s="9"/>
      <c r="AL544" s="9"/>
      <c r="AM544" s="9"/>
      <c r="AN544" s="10"/>
      <c r="AO544" s="10"/>
      <c r="AP544" s="10"/>
      <c r="AQ544" s="9"/>
      <c r="AR544" s="1"/>
      <c r="AS544" s="7"/>
      <c r="AT544" s="4"/>
      <c r="AU544" s="3"/>
      <c r="AV544" s="3"/>
      <c r="AW544" s="2"/>
      <c r="AX544" s="4"/>
      <c r="AY544" s="7"/>
      <c r="AZ544" s="4"/>
      <c r="BA544" s="2"/>
      <c r="BB544" s="2"/>
      <c r="BC544" s="4"/>
      <c r="BD544" s="4"/>
      <c r="BE544" s="4"/>
      <c r="BF544" s="4"/>
      <c r="BG544" s="4"/>
      <c r="BH544" s="4"/>
      <c r="BI544" s="4"/>
      <c r="BJ544" s="4"/>
      <c r="BK544" s="4"/>
      <c r="BL544" s="4"/>
      <c r="BM544" s="2"/>
      <c r="BN544" s="4"/>
      <c r="BO544" s="4"/>
    </row>
    <row r="545" spans="1:67" ht="12.75">
      <c r="A545" s="4"/>
      <c r="B545" s="4"/>
      <c r="C545" s="4"/>
      <c r="D545" s="4"/>
      <c r="E545" s="4"/>
      <c r="F545" s="4"/>
      <c r="G545" s="4"/>
      <c r="H545" s="4"/>
      <c r="I545" s="4"/>
      <c r="J545" s="7"/>
      <c r="K545" s="4"/>
      <c r="L545" s="4"/>
      <c r="M545" s="4"/>
      <c r="N545" s="4"/>
      <c r="O545" s="4"/>
      <c r="P545" s="4"/>
      <c r="Q545" s="4"/>
      <c r="R545" s="4"/>
      <c r="S545" s="8"/>
      <c r="T545" s="4"/>
      <c r="U545" s="4"/>
      <c r="V545" s="4"/>
      <c r="W545" s="4"/>
      <c r="X545" s="4"/>
      <c r="Y545" s="4"/>
      <c r="Z545" s="4"/>
      <c r="AA545" s="4"/>
      <c r="AB545" s="9"/>
      <c r="AC545" s="9"/>
      <c r="AD545" s="9"/>
      <c r="AE545" s="9"/>
      <c r="AF545" s="9"/>
      <c r="AG545" s="9"/>
      <c r="AH545" s="9"/>
      <c r="AI545" s="9"/>
      <c r="AJ545" s="9"/>
      <c r="AK545" s="9"/>
      <c r="AL545" s="9"/>
      <c r="AM545" s="9"/>
      <c r="AN545" s="10"/>
      <c r="AO545" s="10"/>
      <c r="AP545" s="10"/>
      <c r="AQ545" s="9"/>
      <c r="AR545" s="1"/>
      <c r="AS545" s="7"/>
      <c r="AT545" s="4"/>
      <c r="AU545" s="3"/>
      <c r="AV545" s="3"/>
      <c r="AW545" s="2"/>
      <c r="AX545" s="4"/>
      <c r="AY545" s="7"/>
      <c r="AZ545" s="4"/>
      <c r="BA545" s="2"/>
      <c r="BB545" s="2"/>
      <c r="BC545" s="4"/>
      <c r="BD545" s="4"/>
      <c r="BE545" s="4"/>
      <c r="BF545" s="4"/>
      <c r="BG545" s="4"/>
      <c r="BH545" s="4"/>
      <c r="BI545" s="4"/>
      <c r="BJ545" s="4"/>
      <c r="BK545" s="4"/>
      <c r="BL545" s="4"/>
      <c r="BM545" s="2"/>
      <c r="BN545" s="4"/>
      <c r="BO545" s="4"/>
    </row>
    <row r="546" spans="1:67" ht="12.75">
      <c r="A546" s="4"/>
      <c r="B546" s="4"/>
      <c r="C546" s="4"/>
      <c r="D546" s="4"/>
      <c r="E546" s="4"/>
      <c r="F546" s="4"/>
      <c r="G546" s="4"/>
      <c r="H546" s="4"/>
      <c r="I546" s="4"/>
      <c r="J546" s="7"/>
      <c r="K546" s="4"/>
      <c r="L546" s="4"/>
      <c r="M546" s="4"/>
      <c r="N546" s="4"/>
      <c r="O546" s="4"/>
      <c r="P546" s="4"/>
      <c r="Q546" s="4"/>
      <c r="R546" s="4"/>
      <c r="S546" s="8"/>
      <c r="T546" s="4"/>
      <c r="U546" s="4"/>
      <c r="V546" s="4"/>
      <c r="W546" s="4"/>
      <c r="X546" s="4"/>
      <c r="Y546" s="4"/>
      <c r="Z546" s="4"/>
      <c r="AA546" s="4"/>
      <c r="AB546" s="9"/>
      <c r="AC546" s="9"/>
      <c r="AD546" s="9"/>
      <c r="AE546" s="9"/>
      <c r="AF546" s="9"/>
      <c r="AG546" s="9"/>
      <c r="AH546" s="9"/>
      <c r="AI546" s="9"/>
      <c r="AJ546" s="9"/>
      <c r="AK546" s="9"/>
      <c r="AL546" s="9"/>
      <c r="AM546" s="9"/>
      <c r="AN546" s="10"/>
      <c r="AO546" s="10"/>
      <c r="AP546" s="10"/>
      <c r="AQ546" s="9"/>
      <c r="AR546" s="1"/>
      <c r="AS546" s="7"/>
      <c r="AT546" s="4"/>
      <c r="AU546" s="3"/>
      <c r="AV546" s="3"/>
      <c r="AW546" s="2"/>
      <c r="AX546" s="4"/>
      <c r="AY546" s="7"/>
      <c r="AZ546" s="4"/>
      <c r="BA546" s="2"/>
      <c r="BB546" s="2"/>
      <c r="BC546" s="4"/>
      <c r="BD546" s="4"/>
      <c r="BE546" s="4"/>
      <c r="BF546" s="4"/>
      <c r="BG546" s="4"/>
      <c r="BH546" s="4"/>
      <c r="BI546" s="4"/>
      <c r="BJ546" s="4"/>
      <c r="BK546" s="4"/>
      <c r="BL546" s="4"/>
      <c r="BM546" s="2"/>
      <c r="BN546" s="4"/>
      <c r="BO546" s="4"/>
    </row>
    <row r="547" spans="1:67" ht="12.75">
      <c r="A547" s="4"/>
      <c r="B547" s="4"/>
      <c r="C547" s="4"/>
      <c r="D547" s="4"/>
      <c r="E547" s="4"/>
      <c r="F547" s="4"/>
      <c r="G547" s="4"/>
      <c r="H547" s="4"/>
      <c r="I547" s="4"/>
      <c r="J547" s="7"/>
      <c r="K547" s="4"/>
      <c r="L547" s="4"/>
      <c r="M547" s="4"/>
      <c r="N547" s="4"/>
      <c r="O547" s="4"/>
      <c r="P547" s="4"/>
      <c r="Q547" s="4"/>
      <c r="R547" s="4"/>
      <c r="S547" s="8"/>
      <c r="T547" s="4"/>
      <c r="U547" s="4"/>
      <c r="V547" s="4"/>
      <c r="W547" s="4"/>
      <c r="X547" s="4"/>
      <c r="Y547" s="4"/>
      <c r="Z547" s="4"/>
      <c r="AA547" s="4"/>
      <c r="AB547" s="9"/>
      <c r="AC547" s="9"/>
      <c r="AD547" s="9"/>
      <c r="AE547" s="9"/>
      <c r="AF547" s="9"/>
      <c r="AG547" s="9"/>
      <c r="AH547" s="9"/>
      <c r="AI547" s="9"/>
      <c r="AJ547" s="9"/>
      <c r="AK547" s="9"/>
      <c r="AL547" s="9"/>
      <c r="AM547" s="9"/>
      <c r="AN547" s="10"/>
      <c r="AO547" s="10"/>
      <c r="AP547" s="10"/>
      <c r="AQ547" s="9"/>
      <c r="AR547" s="1"/>
      <c r="AS547" s="7"/>
      <c r="AT547" s="4"/>
      <c r="AU547" s="3"/>
      <c r="AV547" s="3"/>
      <c r="AW547" s="2"/>
      <c r="AX547" s="4"/>
      <c r="AY547" s="7"/>
      <c r="AZ547" s="4"/>
      <c r="BA547" s="2"/>
      <c r="BB547" s="2"/>
      <c r="BC547" s="4"/>
      <c r="BD547" s="4"/>
      <c r="BE547" s="4"/>
      <c r="BF547" s="4"/>
      <c r="BG547" s="4"/>
      <c r="BH547" s="4"/>
      <c r="BI547" s="4"/>
      <c r="BJ547" s="4"/>
      <c r="BK547" s="4"/>
      <c r="BL547" s="4"/>
      <c r="BM547" s="2"/>
      <c r="BN547" s="4"/>
      <c r="BO547" s="4"/>
    </row>
  </sheetData>
  <protectedRanges>
    <protectedRange algorithmName="SHA-512" hashValue="LXoTurka/AKXby3D321jgWuuD1+w5+tBc/7itGAMlMr19cXkYswTBEIHE4530DuhVuZeKQ2eA3CEoYQMudtbDQ==" saltValue="nk8DzEBrZeRSt7eoW9gHxA==" spinCount="100000" sqref="G11:H11" name="PAA 2025 F_5"/>
    <protectedRange algorithmName="SHA-512" hashValue="LXoTurka/AKXby3D321jgWuuD1+w5+tBc/7itGAMlMr19cXkYswTBEIHE4530DuhVuZeKQ2eA3CEoYQMudtbDQ==" saltValue="nk8DzEBrZeRSt7eoW9gHxA==" spinCount="100000" sqref="I11" name="PAA 2025 F_6"/>
    <protectedRange algorithmName="SHA-512" hashValue="LXoTurka/AKXby3D321jgWuuD1+w5+tBc/7itGAMlMr19cXkYswTBEIHE4530DuhVuZeKQ2eA3CEoYQMudtbDQ==" saltValue="nk8DzEBrZeRSt7eoW9gHxA==" spinCount="100000" sqref="G18:I18" name="PAA 2025 F_7"/>
    <protectedRange algorithmName="SHA-512" hashValue="LXoTurka/AKXby3D321jgWuuD1+w5+tBc/7itGAMlMr19cXkYswTBEIHE4530DuhVuZeKQ2eA3CEoYQMudtbDQ==" saltValue="nk8DzEBrZeRSt7eoW9gHxA==" spinCount="100000" sqref="G20:I20" name="PAA 2025 F_8"/>
    <protectedRange algorithmName="SHA-512" hashValue="LXoTurka/AKXby3D321jgWuuD1+w5+tBc/7itGAMlMr19cXkYswTBEIHE4530DuhVuZeKQ2eA3CEoYQMudtbDQ==" saltValue="nk8DzEBrZeRSt7eoW9gHxA==" spinCount="100000" sqref="G23:I23" name="PAA 2025 F_9"/>
    <protectedRange algorithmName="SHA-512" hashValue="LXoTurka/AKXby3D321jgWuuD1+w5+tBc/7itGAMlMr19cXkYswTBEIHE4530DuhVuZeKQ2eA3CEoYQMudtbDQ==" saltValue="nk8DzEBrZeRSt7eoW9gHxA==" spinCount="100000" sqref="G24:I24" name="PAA 2025 F_10"/>
    <protectedRange algorithmName="SHA-512" hashValue="LXoTurka/AKXby3D321jgWuuD1+w5+tBc/7itGAMlMr19cXkYswTBEIHE4530DuhVuZeKQ2eA3CEoYQMudtbDQ==" saltValue="nk8DzEBrZeRSt7eoW9gHxA==" spinCount="100000" sqref="G25:I25" name="PAA 2025 F_11"/>
    <protectedRange algorithmName="SHA-512" hashValue="LXoTurka/AKXby3D321jgWuuD1+w5+tBc/7itGAMlMr19cXkYswTBEIHE4530DuhVuZeKQ2eA3CEoYQMudtbDQ==" saltValue="nk8DzEBrZeRSt7eoW9gHxA==" spinCount="100000" sqref="G26:I28" name="PAA 2025 F_12"/>
    <protectedRange algorithmName="SHA-512" hashValue="LXoTurka/AKXby3D321jgWuuD1+w5+tBc/7itGAMlMr19cXkYswTBEIHE4530DuhVuZeKQ2eA3CEoYQMudtbDQ==" saltValue="nk8DzEBrZeRSt7eoW9gHxA==" spinCount="100000" sqref="G29:I35" name="PAA 2025 F_13"/>
    <protectedRange algorithmName="SHA-512" hashValue="LXoTurka/AKXby3D321jgWuuD1+w5+tBc/7itGAMlMr19cXkYswTBEIHE4530DuhVuZeKQ2eA3CEoYQMudtbDQ==" saltValue="nk8DzEBrZeRSt7eoW9gHxA==" spinCount="100000" sqref="G36:I37" name="PAA 2025 F_14"/>
    <protectedRange algorithmName="SHA-512" hashValue="LXoTurka/AKXby3D321jgWuuD1+w5+tBc/7itGAMlMr19cXkYswTBEIHE4530DuhVuZeKQ2eA3CEoYQMudtbDQ==" saltValue="nk8DzEBrZeRSt7eoW9gHxA==" spinCount="100000" sqref="G38:I52" name="PAA 2025 F_15"/>
    <protectedRange algorithmName="SHA-512" hashValue="LXoTurka/AKXby3D321jgWuuD1+w5+tBc/7itGAMlMr19cXkYswTBEIHE4530DuhVuZeKQ2eA3CEoYQMudtbDQ==" saltValue="nk8DzEBrZeRSt7eoW9gHxA==" spinCount="100000" sqref="G53:I63" name="PAA 2025 F_16"/>
    <protectedRange algorithmName="SHA-512" hashValue="LXoTurka/AKXby3D321jgWuuD1+w5+tBc/7itGAMlMr19cXkYswTBEIHE4530DuhVuZeKQ2eA3CEoYQMudtbDQ==" saltValue="nk8DzEBrZeRSt7eoW9gHxA==" spinCount="100000" sqref="I4:I6" name="PAA 2025 F_17"/>
    <protectedRange algorithmName="SHA-512" hashValue="LXoTurka/AKXby3D321jgWuuD1+w5+tBc/7itGAMlMr19cXkYswTBEIHE4530DuhVuZeKQ2eA3CEoYQMudtbDQ==" saltValue="nk8DzEBrZeRSt7eoW9gHxA==" spinCount="100000" sqref="I7" name="PAA 2025 F_18"/>
    <protectedRange algorithmName="SHA-512" hashValue="LXoTurka/AKXby3D321jgWuuD1+w5+tBc/7itGAMlMr19cXkYswTBEIHE4530DuhVuZeKQ2eA3CEoYQMudtbDQ==" saltValue="nk8DzEBrZeRSt7eoW9gHxA==" spinCount="100000" sqref="I8" name="PAA 2025 F_19"/>
    <protectedRange algorithmName="SHA-512" hashValue="LXoTurka/AKXby3D321jgWuuD1+w5+tBc/7itGAMlMr19cXkYswTBEIHE4530DuhVuZeKQ2eA3CEoYQMudtbDQ==" saltValue="nk8DzEBrZeRSt7eoW9gHxA==" spinCount="100000" sqref="I9:I10" name="PAA 2025 F_22"/>
    <protectedRange algorithmName="SHA-512" hashValue="LXoTurka/AKXby3D321jgWuuD1+w5+tBc/7itGAMlMr19cXkYswTBEIHE4530DuhVuZeKQ2eA3CEoYQMudtbDQ==" saltValue="nk8DzEBrZeRSt7eoW9gHxA==" spinCount="100000" sqref="G66:I66 G70 G74 G78 G81 G84 G87 G64 G92 G95 G98" name="PAA 2025 F"/>
    <protectedRange algorithmName="SHA-512" hashValue="LXoTurka/AKXby3D321jgWuuD1+w5+tBc/7itGAMlMr19cXkYswTBEIHE4530DuhVuZeKQ2eA3CEoYQMudtbDQ==" saltValue="nk8DzEBrZeRSt7eoW9gHxA==" spinCount="100000" sqref="X11:Y11 X15:Y15 X17:Y20 X22:Y22" name="PAA 2025 F_20"/>
    <protectedRange algorithmName="SHA-512" hashValue="LXoTurka/AKXby3D321jgWuuD1+w5+tBc/7itGAMlMr19cXkYswTBEIHE4530DuhVuZeKQ2eA3CEoYQMudtbDQ==" saltValue="nk8DzEBrZeRSt7eoW9gHxA==" spinCount="100000" sqref="X23:Y23 X27:Y27" name="PAA 2025 F_21"/>
    <protectedRange algorithmName="SHA-512" hashValue="LXoTurka/AKXby3D321jgWuuD1+w5+tBc/7itGAMlMr19cXkYswTBEIHE4530DuhVuZeKQ2eA3CEoYQMudtbDQ==" saltValue="nk8DzEBrZeRSt7eoW9gHxA==" spinCount="100000" sqref="X24:Y25" name="PAA 2025 F_23"/>
    <protectedRange algorithmName="SHA-512" hashValue="LXoTurka/AKXby3D321jgWuuD1+w5+tBc/7itGAMlMr19cXkYswTBEIHE4530DuhVuZeKQ2eA3CEoYQMudtbDQ==" saltValue="nk8DzEBrZeRSt7eoW9gHxA==" spinCount="100000" sqref="X26:Y26 X48:Y48 X14:Y14" name="PAA 2025 F_24"/>
    <protectedRange algorithmName="SHA-512" hashValue="LXoTurka/AKXby3D321jgWuuD1+w5+tBc/7itGAMlMr19cXkYswTBEIHE4530DuhVuZeKQ2eA3CEoYQMudtbDQ==" saltValue="nk8DzEBrZeRSt7eoW9gHxA==" spinCount="100000" sqref="X28:Y28 X30:Y31 X34:Y34 X44:Y44 X102:Y103" name="PAA 2025 F_25"/>
    <protectedRange algorithmName="SHA-512" hashValue="LXoTurka/AKXby3D321jgWuuD1+w5+tBc/7itGAMlMr19cXkYswTBEIHE4530DuhVuZeKQ2eA3CEoYQMudtbDQ==" saltValue="nk8DzEBrZeRSt7eoW9gHxA==" spinCount="100000" sqref="X45:Y47" name="PAA 2025 F_26"/>
    <protectedRange algorithmName="SHA-512" hashValue="LXoTurka/AKXby3D321jgWuuD1+w5+tBc/7itGAMlMr19cXkYswTBEIHE4530DuhVuZeKQ2eA3CEoYQMudtbDQ==" saltValue="nk8DzEBrZeRSt7eoW9gHxA==" spinCount="100000" sqref="X49:Y51 X60:Y61 X54:Y54 X63:Y63" name="PAA 2025 F_27"/>
    <protectedRange algorithmName="SHA-512" hashValue="LXoTurka/AKXby3D321jgWuuD1+w5+tBc/7itGAMlMr19cXkYswTBEIHE4530DuhVuZeKQ2eA3CEoYQMudtbDQ==" saltValue="nk8DzEBrZeRSt7eoW9gHxA==" spinCount="100000" sqref="X52:Y52" name="PAA 2025 F_28"/>
    <protectedRange algorithmName="SHA-512" hashValue="LXoTurka/AKXby3D321jgWuuD1+w5+tBc/7itGAMlMr19cXkYswTBEIHE4530DuhVuZeKQ2eA3CEoYQMudtbDQ==" saltValue="nk8DzEBrZeRSt7eoW9gHxA==" spinCount="100000" sqref="X43:Y43" name="PAA 2025 F_29"/>
    <protectedRange algorithmName="SHA-512" hashValue="LXoTurka/AKXby3D321jgWuuD1+w5+tBc/7itGAMlMr19cXkYswTBEIHE4530DuhVuZeKQ2eA3CEoYQMudtbDQ==" saltValue="nk8DzEBrZeRSt7eoW9gHxA==" spinCount="100000" sqref="X42:Y42" name="PAA 2025 F_30"/>
    <protectedRange algorithmName="SHA-512" hashValue="LXoTurka/AKXby3D321jgWuuD1+w5+tBc/7itGAMlMr19cXkYswTBEIHE4530DuhVuZeKQ2eA3CEoYQMudtbDQ==" saltValue="nk8DzEBrZeRSt7eoW9gHxA==" spinCount="100000" sqref="X38:Y41 X53:Y53 X55:Y57 X59:Y59 X66:Y66 X62:Y62" name="PAA 2025 F_31"/>
    <protectedRange algorithmName="SHA-512" hashValue="LXoTurka/AKXby3D321jgWuuD1+w5+tBc/7itGAMlMr19cXkYswTBEIHE4530DuhVuZeKQ2eA3CEoYQMudtbDQ==" saltValue="nk8DzEBrZeRSt7eoW9gHxA==" spinCount="100000" sqref="X37:Y37" name="PAA 2025 F_32"/>
    <protectedRange algorithmName="SHA-512" hashValue="LXoTurka/AKXby3D321jgWuuD1+w5+tBc/7itGAMlMr19cXkYswTBEIHE4530DuhVuZeKQ2eA3CEoYQMudtbDQ==" saltValue="nk8DzEBrZeRSt7eoW9gHxA==" spinCount="100000" sqref="X36:Y36 X8:Y8 X10:Y10 X12:Y12 X21:Y21 X92:Y100 X4:Y4" name="PAA 2025 F_33"/>
    <protectedRange algorithmName="SHA-512" hashValue="LXoTurka/AKXby3D321jgWuuD1+w5+tBc/7itGAMlMr19cXkYswTBEIHE4530DuhVuZeKQ2eA3CEoYQMudtbDQ==" saltValue="nk8DzEBrZeRSt7eoW9gHxA==" spinCount="100000" sqref="X35:Y35 X9:Y9 X16:Y16 X67:Y78 X5:Y7 X101:Y101" name="PAA 2025 F_34"/>
    <protectedRange algorithmName="SHA-512" hashValue="LXoTurka/AKXby3D321jgWuuD1+w5+tBc/7itGAMlMr19cXkYswTBEIHE4530DuhVuZeKQ2eA3CEoYQMudtbDQ==" saltValue="nk8DzEBrZeRSt7eoW9gHxA==" spinCount="100000" sqref="X33:Y33" name="PAA 2025 F_35"/>
    <protectedRange algorithmName="SHA-512" hashValue="LXoTurka/AKXby3D321jgWuuD1+w5+tBc/7itGAMlMr19cXkYswTBEIHE4530DuhVuZeKQ2eA3CEoYQMudtbDQ==" saltValue="nk8DzEBrZeRSt7eoW9gHxA==" spinCount="100000" sqref="X32:Y32" name="PAA 2025 F_36"/>
    <protectedRange algorithmName="SHA-512" hashValue="LXoTurka/AKXby3D321jgWuuD1+w5+tBc/7itGAMlMr19cXkYswTBEIHE4530DuhVuZeKQ2eA3CEoYQMudtbDQ==" saltValue="nk8DzEBrZeRSt7eoW9gHxA==" spinCount="100000" sqref="X29:Y29" name="PAA 2025 F_37"/>
    <protectedRange algorithmName="SHA-512" hashValue="LXoTurka/AKXby3D321jgWuuD1+w5+tBc/7itGAMlMr19cXkYswTBEIHE4530DuhVuZeKQ2eA3CEoYQMudtbDQ==" saltValue="nk8DzEBrZeRSt7eoW9gHxA==" spinCount="100000" sqref="G13:I13" name="PAA 2025 F_38"/>
    <protectedRange algorithmName="SHA-512" hashValue="LXoTurka/AKXby3D321jgWuuD1+w5+tBc/7itGAMlMr19cXkYswTBEIHE4530DuhVuZeKQ2eA3CEoYQMudtbDQ==" saltValue="nk8DzEBrZeRSt7eoW9gHxA==" spinCount="100000" sqref="G14:I15 I16" name="PAA 2025 F_39"/>
    <protectedRange algorithmName="SHA-512" hashValue="LXoTurka/AKXby3D321jgWuuD1+w5+tBc/7itGAMlMr19cXkYswTBEIHE4530DuhVuZeKQ2eA3CEoYQMudtbDQ==" saltValue="nk8DzEBrZeRSt7eoW9gHxA==" spinCount="100000" sqref="H83:I85" name="PAA 2025 F_40"/>
    <protectedRange algorithmName="SHA-512" hashValue="LXoTurka/AKXby3D321jgWuuD1+w5+tBc/7itGAMlMr19cXkYswTBEIHE4530DuhVuZeKQ2eA3CEoYQMudtbDQ==" saltValue="nk8DzEBrZeRSt7eoW9gHxA==" spinCount="100000" sqref="H86:I86" name="PAA 2025 F_41"/>
    <protectedRange algorithmName="SHA-512" hashValue="LXoTurka/AKXby3D321jgWuuD1+w5+tBc/7itGAMlMr19cXkYswTBEIHE4530DuhVuZeKQ2eA3CEoYQMudtbDQ==" saltValue="nk8DzEBrZeRSt7eoW9gHxA==" spinCount="100000" sqref="H87:I87" name="PAA 2025 F_43"/>
    <protectedRange algorithmName="SHA-512" hashValue="LXoTurka/AKXby3D321jgWuuD1+w5+tBc/7itGAMlMr19cXkYswTBEIHE4530DuhVuZeKQ2eA3CEoYQMudtbDQ==" saltValue="nk8DzEBrZeRSt7eoW9gHxA==" spinCount="100000" sqref="AX10" name="PAA 2025 F_33_2"/>
    <protectedRange algorithmName="SHA-512" hashValue="LXoTurka/AKXby3D321jgWuuD1+w5+tBc/7itGAMlMr19cXkYswTBEIHE4530DuhVuZeKQ2eA3CEoYQMudtbDQ==" saltValue="nk8DzEBrZeRSt7eoW9gHxA==" spinCount="100000" sqref="E9:F9" name="PAA 2025 F_42"/>
  </protectedRanges>
  <autoFilter ref="A3:BO104" xr:uid="{00000000-0001-0000-0000-000000000000}"/>
  <customSheetViews>
    <customSheetView guid="{BB7FAA85-DA52-47DA-BB1E-B70D42332BB2}" filter="1" showAutoFilter="1">
      <pageMargins left="0" right="0" top="0" bottom="0" header="0" footer="0"/>
      <autoFilter ref="V1:V914" xr:uid="{5131CF2C-66C4-4672-BE4A-85B5625275EA}">
        <filterColumn colId="0">
          <filters>
            <filter val="Oficina de Informática y Desarrollo Tecnológico"/>
            <filter val="Subdirección de Metrología Química y Biología"/>
            <filter val="Subdirección de Servicios Metrológicos y Relación con el ciudadano"/>
          </filters>
        </filterColumn>
      </autoFilter>
    </customSheetView>
    <customSheetView guid="{38BAABE7-9EB0-4F9A-BF84-2A0ACFA34C32}" filter="1" showAutoFilter="1">
      <pageMargins left="0" right="0" top="0" bottom="0" header="0" footer="0"/>
      <autoFilter ref="A1" xr:uid="{108E1DEB-72A8-4F7C-9D30-E07E8010B9EA}"/>
    </customSheetView>
  </customSheetViews>
  <mergeCells count="33">
    <mergeCell ref="C4:C8"/>
    <mergeCell ref="AD104:BN104"/>
    <mergeCell ref="B104:E104"/>
    <mergeCell ref="J104:M104"/>
    <mergeCell ref="G104:I104"/>
    <mergeCell ref="N104:AC104"/>
    <mergeCell ref="AB1:BN1"/>
    <mergeCell ref="A2:F2"/>
    <mergeCell ref="H2:H3"/>
    <mergeCell ref="I2:I3"/>
    <mergeCell ref="AN2:AN3"/>
    <mergeCell ref="A1:AA1"/>
    <mergeCell ref="J2:U2"/>
    <mergeCell ref="AB2:AM2"/>
    <mergeCell ref="AO2:AO3"/>
    <mergeCell ref="AP2:AP3"/>
    <mergeCell ref="V2:AA2"/>
    <mergeCell ref="A4:A103"/>
    <mergeCell ref="B39:B103"/>
    <mergeCell ref="F66:F103"/>
    <mergeCell ref="B11:B29"/>
    <mergeCell ref="C11:C17"/>
    <mergeCell ref="D11:D17"/>
    <mergeCell ref="C18:C19"/>
    <mergeCell ref="D18:D19"/>
    <mergeCell ref="B30:B32"/>
    <mergeCell ref="D7:D8"/>
    <mergeCell ref="B33:B38"/>
    <mergeCell ref="C45:C46"/>
    <mergeCell ref="C48:C50"/>
    <mergeCell ref="D53:D65"/>
    <mergeCell ref="D4:D6"/>
    <mergeCell ref="B4:B10"/>
  </mergeCells>
  <printOptions horizontalCentered="1" gridLines="1"/>
  <pageMargins left="0.7" right="0.7" top="0.75" bottom="0.75" header="0.3" footer="0.3"/>
  <pageSetup paperSize="9" scale="12" fitToHeight="0" pageOrder="overThenDown" orientation="landscape" cellComments="atEnd" r:id="rId1"/>
  <headerFooter>
    <oddHeader>&amp;L&amp;G&amp;C&amp;"Verdana,Negrita"&amp;12&amp;K05-047FORMULACIÓN Y SEGUIMIENTO DEL PLAN DE ACCIÓN ANUAL</oddHeader>
    <oddFooter xml:space="preserve">&amp;RCódigo:  E-01-F-008
Versión:3
Página  &amp;P de &amp;N </oddFoot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88706BE9-B687-48E7-AC9E-9AE5D7645437}">
          <x14:formula1>
            <xm:f>Hoja1!$B$3:$B$24</xm:f>
          </x14:formula1>
          <xm:sqref>Z4:Z33 Z35:Z66 Z79:Z103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F9C6A-2BF0-4017-AE96-B768CD3FF577}">
  <sheetPr filterMode="1">
    <tabColor theme="0" tint="-4.9989318521683403E-2"/>
    <outlinePr summaryBelow="0" summaryRight="0"/>
    <pageSetUpPr fitToPage="1"/>
  </sheetPr>
  <dimension ref="B1:BM65"/>
  <sheetViews>
    <sheetView topLeftCell="AO3" zoomScale="85" zoomScaleNormal="85" workbookViewId="0">
      <selection activeCell="AS47" sqref="AS47:AS48"/>
    </sheetView>
  </sheetViews>
  <sheetFormatPr baseColWidth="10" defaultColWidth="14.42578125" defaultRowHeight="15" customHeight="1"/>
  <cols>
    <col min="1" max="1" width="3.42578125" style="622" customWidth="1"/>
    <col min="2" max="2" width="24.42578125" style="622" customWidth="1"/>
    <col min="3" max="3" width="38.28515625" style="622" customWidth="1"/>
    <col min="4" max="4" width="9.7109375" style="622" customWidth="1"/>
    <col min="5" max="5" width="45.85546875" style="622" customWidth="1"/>
    <col min="6" max="6" width="31" style="622" customWidth="1"/>
    <col min="7" max="15" width="4.28515625" style="622" customWidth="1"/>
    <col min="16" max="16" width="5.28515625" style="622" customWidth="1"/>
    <col min="17" max="17" width="5.140625" style="622" customWidth="1"/>
    <col min="18" max="18" width="7.42578125" style="622" customWidth="1"/>
    <col min="19" max="20" width="9.85546875" style="622" customWidth="1"/>
    <col min="21" max="22" width="21.140625" style="622" customWidth="1"/>
    <col min="23" max="23" width="25.140625" style="622" customWidth="1"/>
    <col min="24" max="25" width="5.42578125" style="622" customWidth="1"/>
    <col min="26" max="26" width="8.28515625" style="622" customWidth="1"/>
    <col min="27" max="35" width="5.42578125" style="622" customWidth="1"/>
    <col min="36" max="36" width="12.42578125" style="622" customWidth="1"/>
    <col min="37" max="37" width="14.42578125" style="622" customWidth="1"/>
    <col min="38" max="38" width="6.7109375" style="622" customWidth="1"/>
    <col min="39" max="39" width="45.7109375" style="622" customWidth="1"/>
    <col min="40" max="40" width="6.42578125" style="622" customWidth="1"/>
    <col min="41" max="41" width="38.42578125" style="622" customWidth="1"/>
    <col min="42" max="42" width="6.28515625" style="622" customWidth="1"/>
    <col min="43" max="43" width="31" style="622" customWidth="1"/>
    <col min="44" max="44" width="8.42578125" style="622" customWidth="1"/>
    <col min="45" max="45" width="33.42578125" style="622" customWidth="1"/>
    <col min="46" max="46" width="8.42578125" style="622" customWidth="1"/>
    <col min="47" max="47" width="33.42578125" style="622" customWidth="1"/>
    <col min="48" max="48" width="8.42578125" style="622" customWidth="1"/>
    <col min="49" max="49" width="33.42578125" style="622" customWidth="1"/>
    <col min="50" max="50" width="8.42578125" style="622" customWidth="1"/>
    <col min="51" max="51" width="33.42578125" style="622" customWidth="1"/>
    <col min="52" max="52" width="11.42578125" style="622" customWidth="1"/>
    <col min="53" max="53" width="33.42578125" style="622" customWidth="1"/>
    <col min="54" max="54" width="12.42578125" style="622" customWidth="1"/>
    <col min="55" max="55" width="33.42578125" style="622" customWidth="1"/>
    <col min="56" max="56" width="8.42578125" style="622" customWidth="1"/>
    <col min="57" max="57" width="33.42578125" style="622" customWidth="1"/>
    <col min="58" max="58" width="8.42578125" style="622" customWidth="1"/>
    <col min="59" max="59" width="33.42578125" style="622" customWidth="1"/>
    <col min="60" max="60" width="8.42578125" style="622" customWidth="1"/>
    <col min="61" max="61" width="33.42578125" style="622" customWidth="1"/>
    <col min="62" max="16384" width="14.42578125" style="622"/>
  </cols>
  <sheetData>
    <row r="1" spans="2:61" ht="14.25" hidden="1" customHeight="1">
      <c r="BH1" s="670" t="s">
        <v>1176</v>
      </c>
      <c r="BI1" s="670" t="s">
        <v>1177</v>
      </c>
    </row>
    <row r="2" spans="2:61" ht="14.25" hidden="1" customHeight="1">
      <c r="BH2" s="670"/>
      <c r="BI2" s="670"/>
    </row>
    <row r="3" spans="2:61" ht="40.5" customHeight="1">
      <c r="B3" s="675"/>
      <c r="C3" s="675"/>
      <c r="D3" s="675"/>
      <c r="E3" s="675"/>
      <c r="F3" s="675"/>
      <c r="G3" s="1582" t="s">
        <v>1178</v>
      </c>
      <c r="H3" s="1582"/>
      <c r="I3" s="1582"/>
      <c r="J3" s="1582"/>
      <c r="K3" s="1582"/>
      <c r="L3" s="1582"/>
      <c r="M3" s="1582"/>
      <c r="N3" s="1582"/>
      <c r="O3" s="1582"/>
      <c r="P3" s="1582"/>
      <c r="Q3" s="1582"/>
      <c r="R3" s="1582"/>
      <c r="S3" s="1582"/>
      <c r="T3" s="1582"/>
      <c r="U3" s="1582"/>
      <c r="V3" s="1582"/>
      <c r="W3" s="675"/>
      <c r="X3" s="675"/>
      <c r="Y3" s="675"/>
      <c r="Z3" s="675"/>
      <c r="AA3" s="675"/>
      <c r="AB3" s="675"/>
      <c r="AC3" s="675"/>
      <c r="AD3" s="675"/>
      <c r="AE3" s="675"/>
      <c r="AF3" s="675"/>
      <c r="AG3" s="675"/>
      <c r="AH3" s="675"/>
      <c r="AI3" s="675"/>
      <c r="AJ3" s="675"/>
      <c r="AK3" s="675"/>
      <c r="AL3" s="675"/>
      <c r="AM3" s="675"/>
      <c r="AN3" s="675"/>
      <c r="AO3" s="675"/>
      <c r="AP3" s="675"/>
      <c r="AQ3" s="675"/>
      <c r="AR3" s="675"/>
      <c r="AS3" s="675"/>
      <c r="AT3" s="675"/>
      <c r="AU3" s="675"/>
      <c r="AV3" s="675"/>
      <c r="AW3" s="675"/>
      <c r="AX3" s="675"/>
      <c r="AY3" s="675"/>
      <c r="AZ3" s="675"/>
      <c r="BA3" s="675"/>
      <c r="BB3" s="675"/>
      <c r="BC3" s="675"/>
      <c r="BD3" s="675"/>
      <c r="BE3" s="675"/>
      <c r="BF3" s="675"/>
      <c r="BG3" s="675"/>
      <c r="BH3" s="670"/>
      <c r="BI3" s="670"/>
    </row>
    <row r="4" spans="2:61" ht="68.25" customHeight="1">
      <c r="B4" s="675"/>
      <c r="C4" s="675"/>
      <c r="D4" s="675"/>
      <c r="E4" s="675"/>
      <c r="F4" s="675"/>
      <c r="G4" s="1582"/>
      <c r="H4" s="1582"/>
      <c r="I4" s="1582"/>
      <c r="J4" s="1582"/>
      <c r="K4" s="1582"/>
      <c r="L4" s="1582"/>
      <c r="M4" s="1582"/>
      <c r="N4" s="1582"/>
      <c r="O4" s="1582"/>
      <c r="P4" s="1582"/>
      <c r="Q4" s="1582"/>
      <c r="R4" s="1582"/>
      <c r="S4" s="1582"/>
      <c r="T4" s="1582"/>
      <c r="U4" s="1582"/>
      <c r="V4" s="1582"/>
      <c r="W4" s="675"/>
      <c r="X4" s="675"/>
      <c r="Y4" s="675"/>
      <c r="Z4" s="675"/>
      <c r="AA4" s="675"/>
      <c r="AB4" s="675"/>
      <c r="AC4" s="675"/>
      <c r="AD4" s="675"/>
      <c r="AE4" s="675"/>
      <c r="AF4" s="675"/>
      <c r="AG4" s="675"/>
      <c r="AH4" s="675"/>
      <c r="AI4" s="675"/>
      <c r="AJ4" s="675"/>
      <c r="AK4" s="675"/>
      <c r="AL4" s="675"/>
      <c r="AM4" s="675"/>
      <c r="AN4" s="675"/>
      <c r="AO4" s="675"/>
      <c r="AP4" s="675"/>
      <c r="AQ4" s="675"/>
      <c r="AR4" s="675"/>
      <c r="AS4" s="675"/>
      <c r="AT4" s="675"/>
      <c r="AU4" s="675"/>
      <c r="AV4" s="675"/>
      <c r="AW4" s="675"/>
      <c r="AX4" s="675"/>
      <c r="AY4" s="675"/>
      <c r="AZ4" s="675"/>
      <c r="BA4" s="675"/>
      <c r="BB4" s="675"/>
      <c r="BC4" s="675"/>
      <c r="BD4" s="675"/>
      <c r="BE4" s="675"/>
      <c r="BF4" s="675"/>
      <c r="BG4" s="675"/>
      <c r="BH4" s="670" t="s">
        <v>1179</v>
      </c>
      <c r="BI4" s="670">
        <v>2</v>
      </c>
    </row>
    <row r="5" spans="2:61" ht="18.75" customHeight="1">
      <c r="B5" s="672"/>
      <c r="C5" s="672"/>
      <c r="D5" s="672"/>
      <c r="E5" s="672"/>
      <c r="F5" s="672"/>
      <c r="G5" s="672"/>
      <c r="H5" s="672"/>
      <c r="I5" s="672"/>
      <c r="J5" s="674"/>
      <c r="K5" s="674"/>
      <c r="L5" s="674"/>
      <c r="M5" s="672"/>
      <c r="N5" s="672"/>
      <c r="O5" s="672"/>
      <c r="P5" s="673"/>
      <c r="Q5" s="672"/>
      <c r="R5" s="672"/>
      <c r="S5" s="672"/>
      <c r="T5" s="672"/>
      <c r="U5" s="672"/>
      <c r="V5" s="672"/>
      <c r="W5" s="672"/>
      <c r="X5" s="672"/>
      <c r="Y5" s="672"/>
      <c r="Z5" s="672"/>
      <c r="AA5" s="672"/>
      <c r="AB5" s="672"/>
      <c r="AC5" s="672"/>
      <c r="AD5" s="672"/>
      <c r="AE5" s="672"/>
      <c r="AF5" s="672"/>
      <c r="AG5" s="672"/>
      <c r="AH5" s="672"/>
      <c r="AI5" s="672"/>
      <c r="AJ5" s="672"/>
      <c r="AK5" s="672"/>
      <c r="AL5" s="672"/>
      <c r="AM5" s="672"/>
      <c r="AN5" s="672"/>
      <c r="AO5" s="672"/>
      <c r="AP5" s="672"/>
      <c r="AQ5" s="672"/>
      <c r="AR5" s="672"/>
      <c r="AS5" s="672"/>
      <c r="AT5" s="672"/>
      <c r="AU5" s="672"/>
      <c r="AV5" s="672"/>
      <c r="AW5" s="672"/>
      <c r="AX5" s="672"/>
      <c r="AY5" s="672"/>
      <c r="AZ5" s="672"/>
      <c r="BA5" s="672"/>
      <c r="BB5" s="672"/>
      <c r="BC5" s="672"/>
      <c r="BD5" s="671"/>
      <c r="BE5" s="671"/>
      <c r="BF5" s="671"/>
      <c r="BG5" s="671"/>
      <c r="BH5" s="670" t="s">
        <v>1180</v>
      </c>
      <c r="BI5" s="670" t="s">
        <v>1181</v>
      </c>
    </row>
    <row r="6" spans="2:61" ht="63.75">
      <c r="B6" s="670" t="s">
        <v>1182</v>
      </c>
      <c r="C6" s="670" t="s">
        <v>1183</v>
      </c>
      <c r="D6" s="670" t="s">
        <v>110</v>
      </c>
      <c r="E6" s="670" t="s">
        <v>688</v>
      </c>
      <c r="F6" s="670" t="s">
        <v>59</v>
      </c>
      <c r="G6" s="1583" t="s">
        <v>12</v>
      </c>
      <c r="H6" s="1584"/>
      <c r="I6" s="1584"/>
      <c r="J6" s="1584"/>
      <c r="K6" s="1584"/>
      <c r="L6" s="1584"/>
      <c r="M6" s="1584"/>
      <c r="N6" s="1584"/>
      <c r="O6" s="1584"/>
      <c r="P6" s="1584"/>
      <c r="Q6" s="1584"/>
      <c r="R6" s="1585"/>
      <c r="S6" s="670" t="s">
        <v>13</v>
      </c>
      <c r="T6" s="670" t="s">
        <v>73</v>
      </c>
      <c r="U6" s="670" t="s">
        <v>74</v>
      </c>
      <c r="V6" s="670" t="s">
        <v>75</v>
      </c>
      <c r="W6" s="670" t="s">
        <v>77</v>
      </c>
      <c r="X6" s="1583" t="s">
        <v>52</v>
      </c>
      <c r="Y6" s="1584"/>
      <c r="Z6" s="1584"/>
      <c r="AA6" s="1584"/>
      <c r="AB6" s="1584"/>
      <c r="AC6" s="1584"/>
      <c r="AD6" s="1584"/>
      <c r="AE6" s="1584"/>
      <c r="AF6" s="1584"/>
      <c r="AG6" s="1584"/>
      <c r="AH6" s="1584"/>
      <c r="AI6" s="1585"/>
      <c r="AJ6" s="670" t="s">
        <v>689</v>
      </c>
      <c r="AK6" s="670" t="s">
        <v>53</v>
      </c>
      <c r="AL6" s="670" t="s">
        <v>14</v>
      </c>
      <c r="AM6" s="670" t="s">
        <v>691</v>
      </c>
      <c r="AN6" s="670" t="s">
        <v>15</v>
      </c>
      <c r="AO6" s="670" t="s">
        <v>691</v>
      </c>
      <c r="AP6" s="670" t="s">
        <v>16</v>
      </c>
      <c r="AQ6" s="670" t="s">
        <v>691</v>
      </c>
      <c r="AR6" s="670" t="s">
        <v>17</v>
      </c>
      <c r="AS6" s="670" t="s">
        <v>691</v>
      </c>
      <c r="AT6" s="670" t="s">
        <v>18</v>
      </c>
      <c r="AU6" s="670" t="s">
        <v>691</v>
      </c>
      <c r="AV6" s="670" t="s">
        <v>19</v>
      </c>
      <c r="AW6" s="670" t="s">
        <v>691</v>
      </c>
      <c r="AX6" s="670" t="s">
        <v>20</v>
      </c>
      <c r="AY6" s="670" t="s">
        <v>691</v>
      </c>
      <c r="AZ6" s="670" t="s">
        <v>21</v>
      </c>
      <c r="BA6" s="670" t="s">
        <v>691</v>
      </c>
      <c r="BB6" s="670" t="s">
        <v>22</v>
      </c>
      <c r="BC6" s="670" t="s">
        <v>691</v>
      </c>
      <c r="BD6" s="670" t="s">
        <v>23</v>
      </c>
      <c r="BE6" s="670" t="s">
        <v>691</v>
      </c>
      <c r="BF6" s="670" t="s">
        <v>24</v>
      </c>
      <c r="BG6" s="670" t="s">
        <v>691</v>
      </c>
      <c r="BH6" s="670" t="s">
        <v>25</v>
      </c>
      <c r="BI6" s="670" t="s">
        <v>691</v>
      </c>
    </row>
    <row r="7" spans="2:61" ht="28.5" customHeight="1">
      <c r="B7" s="670"/>
      <c r="C7" s="670"/>
      <c r="D7" s="670"/>
      <c r="E7" s="670"/>
      <c r="F7" s="670"/>
      <c r="G7" s="670" t="s">
        <v>14</v>
      </c>
      <c r="H7" s="670" t="s">
        <v>15</v>
      </c>
      <c r="I7" s="670" t="s">
        <v>16</v>
      </c>
      <c r="J7" s="670" t="s">
        <v>17</v>
      </c>
      <c r="K7" s="670" t="s">
        <v>18</v>
      </c>
      <c r="L7" s="670" t="s">
        <v>19</v>
      </c>
      <c r="M7" s="670" t="s">
        <v>20</v>
      </c>
      <c r="N7" s="670" t="s">
        <v>21</v>
      </c>
      <c r="O7" s="670" t="s">
        <v>22</v>
      </c>
      <c r="P7" s="670" t="s">
        <v>23</v>
      </c>
      <c r="Q7" s="670" t="s">
        <v>24</v>
      </c>
      <c r="R7" s="670" t="s">
        <v>25</v>
      </c>
      <c r="S7" s="670"/>
      <c r="T7" s="670"/>
      <c r="U7" s="670"/>
      <c r="V7" s="670"/>
      <c r="W7" s="670"/>
      <c r="X7" s="670" t="s">
        <v>14</v>
      </c>
      <c r="Y7" s="670" t="s">
        <v>15</v>
      </c>
      <c r="Z7" s="670" t="s">
        <v>16</v>
      </c>
      <c r="AA7" s="670" t="s">
        <v>17</v>
      </c>
      <c r="AB7" s="670" t="s">
        <v>18</v>
      </c>
      <c r="AC7" s="670" t="s">
        <v>19</v>
      </c>
      <c r="AD7" s="670" t="s">
        <v>20</v>
      </c>
      <c r="AE7" s="670" t="s">
        <v>21</v>
      </c>
      <c r="AF7" s="670" t="s">
        <v>22</v>
      </c>
      <c r="AG7" s="670" t="s">
        <v>23</v>
      </c>
      <c r="AH7" s="670" t="s">
        <v>24</v>
      </c>
      <c r="AI7" s="670" t="s">
        <v>25</v>
      </c>
      <c r="AJ7" s="670"/>
      <c r="AK7" s="670"/>
      <c r="AL7" s="669" t="s">
        <v>14</v>
      </c>
      <c r="AM7" s="669" t="s">
        <v>699</v>
      </c>
      <c r="AN7" s="669" t="s">
        <v>15</v>
      </c>
      <c r="AO7" s="669" t="s">
        <v>700</v>
      </c>
      <c r="AP7" s="669" t="s">
        <v>16</v>
      </c>
      <c r="AQ7" s="669" t="s">
        <v>699</v>
      </c>
      <c r="AR7" s="669" t="s">
        <v>17</v>
      </c>
      <c r="AS7" s="669" t="s">
        <v>699</v>
      </c>
      <c r="AT7" s="669" t="s">
        <v>18</v>
      </c>
      <c r="AU7" s="669" t="s">
        <v>699</v>
      </c>
      <c r="AV7" s="669" t="s">
        <v>19</v>
      </c>
      <c r="AW7" s="669" t="s">
        <v>699</v>
      </c>
      <c r="AX7" s="669" t="s">
        <v>20</v>
      </c>
      <c r="AY7" s="669" t="s">
        <v>699</v>
      </c>
      <c r="AZ7" s="669" t="s">
        <v>21</v>
      </c>
      <c r="BA7" s="669" t="s">
        <v>699</v>
      </c>
      <c r="BB7" s="669" t="s">
        <v>22</v>
      </c>
      <c r="BC7" s="669" t="s">
        <v>699</v>
      </c>
      <c r="BD7" s="669" t="s">
        <v>23</v>
      </c>
      <c r="BE7" s="669" t="s">
        <v>699</v>
      </c>
      <c r="BF7" s="669" t="s">
        <v>24</v>
      </c>
      <c r="BG7" s="669" t="s">
        <v>699</v>
      </c>
      <c r="BH7" s="669" t="s">
        <v>25</v>
      </c>
      <c r="BI7" s="669" t="s">
        <v>699</v>
      </c>
    </row>
    <row r="8" spans="2:61" ht="48" customHeight="1">
      <c r="B8" s="1586" t="s">
        <v>1184</v>
      </c>
      <c r="C8" s="1586" t="s">
        <v>1185</v>
      </c>
      <c r="D8" s="947" t="s">
        <v>358</v>
      </c>
      <c r="E8" s="948" t="s">
        <v>359</v>
      </c>
      <c r="F8" s="949" t="s">
        <v>1186</v>
      </c>
      <c r="G8" s="950">
        <v>1</v>
      </c>
      <c r="H8" s="951">
        <v>1</v>
      </c>
      <c r="I8" s="951">
        <v>1</v>
      </c>
      <c r="J8" s="951">
        <v>1</v>
      </c>
      <c r="K8" s="951">
        <v>1</v>
      </c>
      <c r="L8" s="951">
        <v>1</v>
      </c>
      <c r="M8" s="951">
        <v>1</v>
      </c>
      <c r="N8" s="951">
        <v>1</v>
      </c>
      <c r="O8" s="951">
        <v>1</v>
      </c>
      <c r="P8" s="951">
        <v>1</v>
      </c>
      <c r="Q8" s="951">
        <v>1</v>
      </c>
      <c r="R8" s="951">
        <v>1</v>
      </c>
      <c r="S8" s="887">
        <f>SUM(G8:R8)</f>
        <v>12</v>
      </c>
      <c r="T8" s="1121">
        <v>1</v>
      </c>
      <c r="U8" s="887" t="s">
        <v>1187</v>
      </c>
      <c r="V8" s="887" t="s">
        <v>225</v>
      </c>
      <c r="W8" s="665"/>
      <c r="X8" s="887">
        <f>AL8</f>
        <v>1</v>
      </c>
      <c r="Y8" s="887">
        <f>AN8</f>
        <v>1</v>
      </c>
      <c r="Z8" s="887">
        <f>AP8</f>
        <v>1</v>
      </c>
      <c r="AA8" s="887">
        <f>AR8</f>
        <v>0</v>
      </c>
      <c r="AB8" s="887">
        <f>AT8</f>
        <v>0</v>
      </c>
      <c r="AC8" s="887">
        <f>AV8</f>
        <v>0</v>
      </c>
      <c r="AD8" s="887">
        <f>AX8</f>
        <v>0</v>
      </c>
      <c r="AE8" s="887">
        <f>AZ8</f>
        <v>0</v>
      </c>
      <c r="AF8" s="887">
        <f>BB8</f>
        <v>0</v>
      </c>
      <c r="AG8" s="887">
        <f>BD8</f>
        <v>0</v>
      </c>
      <c r="AH8" s="887">
        <f>BF8</f>
        <v>0</v>
      </c>
      <c r="AI8" s="887">
        <f>BH8</f>
        <v>0</v>
      </c>
      <c r="AJ8" s="887">
        <f>SUM(X8:AI8)</f>
        <v>3</v>
      </c>
      <c r="AK8" s="969">
        <f>AJ8/S8</f>
        <v>0.25</v>
      </c>
      <c r="AL8" s="1009">
        <v>1</v>
      </c>
      <c r="AM8" s="668" t="s">
        <v>1188</v>
      </c>
      <c r="AN8" s="1195">
        <v>1</v>
      </c>
      <c r="AO8" s="668" t="s">
        <v>1189</v>
      </c>
      <c r="AP8" s="1195">
        <v>1</v>
      </c>
      <c r="AQ8" s="664" t="s">
        <v>1190</v>
      </c>
      <c r="AR8" s="666"/>
      <c r="AS8" s="664"/>
      <c r="AT8" s="666"/>
      <c r="AU8" s="664"/>
      <c r="AV8" s="666"/>
      <c r="AW8" s="664"/>
      <c r="AX8" s="666"/>
      <c r="AY8" s="664"/>
      <c r="AZ8" s="736"/>
      <c r="BA8" s="664"/>
      <c r="BB8" s="736"/>
      <c r="BC8" s="664"/>
      <c r="BD8" s="736"/>
      <c r="BE8" s="668"/>
      <c r="BF8" s="736"/>
      <c r="BG8" s="664"/>
      <c r="BH8" s="666"/>
      <c r="BI8" s="664"/>
    </row>
    <row r="9" spans="2:61" ht="41.25" hidden="1" customHeight="1">
      <c r="B9" s="1588"/>
      <c r="C9" s="1588"/>
      <c r="D9" s="947" t="s">
        <v>360</v>
      </c>
      <c r="E9" s="948" t="s">
        <v>361</v>
      </c>
      <c r="F9" s="952" t="s">
        <v>1191</v>
      </c>
      <c r="G9" s="950"/>
      <c r="H9" s="951"/>
      <c r="I9" s="951">
        <v>1</v>
      </c>
      <c r="J9" s="951"/>
      <c r="K9" s="951"/>
      <c r="L9" s="951"/>
      <c r="M9" s="951"/>
      <c r="N9" s="951"/>
      <c r="O9" s="951"/>
      <c r="P9" s="951"/>
      <c r="Q9" s="951"/>
      <c r="R9" s="951"/>
      <c r="S9" s="887">
        <f t="shared" ref="S9:S50" si="0">SUM(G9:R9)</f>
        <v>1</v>
      </c>
      <c r="T9" s="1121">
        <v>1</v>
      </c>
      <c r="U9" s="887" t="s">
        <v>1187</v>
      </c>
      <c r="V9" s="887" t="s">
        <v>225</v>
      </c>
      <c r="W9" s="665"/>
      <c r="X9" s="887">
        <f t="shared" ref="X9:X50" si="1">AL9</f>
        <v>0</v>
      </c>
      <c r="Y9" s="887">
        <f t="shared" ref="Y9:Y50" si="2">AN9</f>
        <v>0</v>
      </c>
      <c r="Z9" s="887">
        <f t="shared" ref="Z9:Z51" si="3">AP9</f>
        <v>1</v>
      </c>
      <c r="AA9" s="887">
        <f t="shared" ref="AA9:AA51" si="4">AR9</f>
        <v>0</v>
      </c>
      <c r="AB9" s="887">
        <f t="shared" ref="AB9:AB51" si="5">AT9</f>
        <v>0</v>
      </c>
      <c r="AC9" s="887">
        <f t="shared" ref="AC9:AC51" si="6">AV9</f>
        <v>0</v>
      </c>
      <c r="AD9" s="887">
        <f t="shared" ref="AD9:AD51" si="7">AX9</f>
        <v>0</v>
      </c>
      <c r="AE9" s="887">
        <f t="shared" ref="AE9:AE51" si="8">AZ9</f>
        <v>0</v>
      </c>
      <c r="AF9" s="887">
        <f t="shared" ref="AF9:AF51" si="9">BB9</f>
        <v>0</v>
      </c>
      <c r="AG9" s="887">
        <f t="shared" ref="AG9:AG51" si="10">BD9</f>
        <v>0</v>
      </c>
      <c r="AH9" s="887">
        <f t="shared" ref="AH9:AH51" si="11">BF9</f>
        <v>0</v>
      </c>
      <c r="AI9" s="887">
        <f t="shared" ref="AI9:AI51" si="12">BH9</f>
        <v>0</v>
      </c>
      <c r="AJ9" s="887">
        <f t="shared" ref="AJ9:AJ51" si="13">SUM(X9:AI9)</f>
        <v>1</v>
      </c>
      <c r="AK9" s="969">
        <f>AJ9/S9</f>
        <v>1</v>
      </c>
      <c r="AL9" s="658"/>
      <c r="AM9" s="668"/>
      <c r="AN9" s="666"/>
      <c r="AO9" s="668"/>
      <c r="AP9" s="1195">
        <v>1</v>
      </c>
      <c r="AQ9" s="664" t="s">
        <v>1192</v>
      </c>
      <c r="AR9" s="666"/>
      <c r="AS9" s="664"/>
      <c r="AT9" s="666"/>
      <c r="AU9" s="664"/>
      <c r="AV9" s="666"/>
      <c r="AW9" s="664"/>
      <c r="AX9" s="666"/>
      <c r="AY9" s="664"/>
      <c r="AZ9" s="736"/>
      <c r="BA9" s="664"/>
      <c r="BB9" s="736"/>
      <c r="BC9" s="664"/>
      <c r="BD9" s="736"/>
      <c r="BE9" s="668"/>
      <c r="BF9" s="736"/>
      <c r="BG9" s="664"/>
      <c r="BH9" s="666"/>
      <c r="BI9" s="664"/>
    </row>
    <row r="10" spans="2:61" ht="84" hidden="1" customHeight="1">
      <c r="B10" s="1588"/>
      <c r="C10" s="1588"/>
      <c r="D10" s="947" t="s">
        <v>362</v>
      </c>
      <c r="E10" s="948" t="s">
        <v>363</v>
      </c>
      <c r="F10" s="952" t="s">
        <v>1193</v>
      </c>
      <c r="G10" s="950"/>
      <c r="H10" s="951"/>
      <c r="I10" s="951"/>
      <c r="J10" s="951"/>
      <c r="K10" s="951"/>
      <c r="L10" s="951"/>
      <c r="M10" s="951"/>
      <c r="N10" s="951"/>
      <c r="O10" s="951"/>
      <c r="P10" s="951"/>
      <c r="Q10" s="951"/>
      <c r="R10" s="951">
        <v>1</v>
      </c>
      <c r="S10" s="887">
        <f t="shared" si="0"/>
        <v>1</v>
      </c>
      <c r="T10" s="1121">
        <v>1</v>
      </c>
      <c r="U10" s="887" t="s">
        <v>1187</v>
      </c>
      <c r="V10" s="887" t="s">
        <v>225</v>
      </c>
      <c r="W10" s="665"/>
      <c r="X10" s="887">
        <f t="shared" si="1"/>
        <v>0</v>
      </c>
      <c r="Y10" s="887">
        <f t="shared" si="2"/>
        <v>0</v>
      </c>
      <c r="Z10" s="887">
        <f t="shared" si="3"/>
        <v>0</v>
      </c>
      <c r="AA10" s="887">
        <f t="shared" si="4"/>
        <v>0</v>
      </c>
      <c r="AB10" s="887">
        <f t="shared" si="5"/>
        <v>0</v>
      </c>
      <c r="AC10" s="887">
        <f t="shared" si="6"/>
        <v>0</v>
      </c>
      <c r="AD10" s="887">
        <f t="shared" si="7"/>
        <v>0</v>
      </c>
      <c r="AE10" s="887">
        <f t="shared" si="8"/>
        <v>0</v>
      </c>
      <c r="AF10" s="887">
        <f t="shared" si="9"/>
        <v>0</v>
      </c>
      <c r="AG10" s="887">
        <f t="shared" si="10"/>
        <v>0</v>
      </c>
      <c r="AH10" s="887">
        <f t="shared" si="11"/>
        <v>0</v>
      </c>
      <c r="AI10" s="887">
        <f t="shared" si="12"/>
        <v>0</v>
      </c>
      <c r="AJ10" s="887">
        <f t="shared" si="13"/>
        <v>0</v>
      </c>
      <c r="AK10" s="969">
        <f>AJ10/S10</f>
        <v>0</v>
      </c>
      <c r="AL10" s="658"/>
      <c r="AM10" s="668"/>
      <c r="AN10" s="666"/>
      <c r="AO10" s="668"/>
      <c r="AP10" s="666"/>
      <c r="AQ10" s="664"/>
      <c r="AR10" s="666"/>
      <c r="AS10" s="664"/>
      <c r="AT10" s="666"/>
      <c r="AU10" s="664"/>
      <c r="AV10" s="666"/>
      <c r="AW10" s="664"/>
      <c r="AX10" s="666"/>
      <c r="AY10" s="664"/>
      <c r="AZ10" s="736"/>
      <c r="BA10" s="664"/>
      <c r="BB10" s="736"/>
      <c r="BC10" s="664"/>
      <c r="BD10" s="736"/>
      <c r="BE10" s="668"/>
      <c r="BF10" s="736"/>
      <c r="BG10" s="664"/>
      <c r="BH10" s="666"/>
      <c r="BI10" s="664"/>
    </row>
    <row r="11" spans="2:61" ht="75.75" hidden="1" customHeight="1">
      <c r="B11" s="1588"/>
      <c r="C11" s="1588"/>
      <c r="D11" s="947" t="s">
        <v>364</v>
      </c>
      <c r="E11" s="948" t="s">
        <v>365</v>
      </c>
      <c r="F11" s="952" t="s">
        <v>1194</v>
      </c>
      <c r="G11" s="950"/>
      <c r="H11" s="951"/>
      <c r="I11" s="951"/>
      <c r="J11" s="951"/>
      <c r="K11" s="951"/>
      <c r="L11" s="951">
        <v>1</v>
      </c>
      <c r="M11" s="951"/>
      <c r="N11" s="951"/>
      <c r="O11" s="951"/>
      <c r="P11" s="951"/>
      <c r="Q11" s="951"/>
      <c r="R11" s="951"/>
      <c r="S11" s="887">
        <f t="shared" si="0"/>
        <v>1</v>
      </c>
      <c r="T11" s="1121">
        <v>1</v>
      </c>
      <c r="U11" s="887" t="s">
        <v>1187</v>
      </c>
      <c r="V11" s="887" t="s">
        <v>225</v>
      </c>
      <c r="W11" s="665"/>
      <c r="X11" s="887">
        <f t="shared" si="1"/>
        <v>0</v>
      </c>
      <c r="Y11" s="887">
        <f t="shared" si="2"/>
        <v>0</v>
      </c>
      <c r="Z11" s="887">
        <f t="shared" si="3"/>
        <v>0</v>
      </c>
      <c r="AA11" s="887">
        <f t="shared" si="4"/>
        <v>0</v>
      </c>
      <c r="AB11" s="887">
        <f t="shared" si="5"/>
        <v>0</v>
      </c>
      <c r="AC11" s="887">
        <f t="shared" si="6"/>
        <v>0</v>
      </c>
      <c r="AD11" s="887">
        <f t="shared" si="7"/>
        <v>0</v>
      </c>
      <c r="AE11" s="887">
        <f t="shared" si="8"/>
        <v>0</v>
      </c>
      <c r="AF11" s="887">
        <f t="shared" si="9"/>
        <v>0</v>
      </c>
      <c r="AG11" s="887">
        <f t="shared" si="10"/>
        <v>0</v>
      </c>
      <c r="AH11" s="887">
        <f t="shared" si="11"/>
        <v>0</v>
      </c>
      <c r="AI11" s="887">
        <f t="shared" si="12"/>
        <v>0</v>
      </c>
      <c r="AJ11" s="887">
        <f t="shared" si="13"/>
        <v>0</v>
      </c>
      <c r="AK11" s="969">
        <f t="shared" ref="AK11:AK51" si="14">AJ11/S11</f>
        <v>0</v>
      </c>
      <c r="AL11" s="658"/>
      <c r="AM11" s="668"/>
      <c r="AN11" s="666"/>
      <c r="AO11" s="668"/>
      <c r="AP11" s="666"/>
      <c r="AQ11" s="664"/>
      <c r="AR11" s="666"/>
      <c r="AS11" s="664"/>
      <c r="AT11" s="666"/>
      <c r="AU11" s="664"/>
      <c r="AV11" s="666"/>
      <c r="AW11" s="664"/>
      <c r="AX11" s="666"/>
      <c r="AY11" s="664"/>
      <c r="AZ11" s="736"/>
      <c r="BA11" s="664"/>
      <c r="BB11" s="736"/>
      <c r="BC11" s="664"/>
      <c r="BD11" s="736"/>
      <c r="BE11" s="668"/>
      <c r="BF11" s="736"/>
      <c r="BG11" s="664"/>
      <c r="BH11" s="666"/>
      <c r="BI11" s="664"/>
    </row>
    <row r="12" spans="2:61" ht="69" hidden="1" customHeight="1">
      <c r="B12" s="1588"/>
      <c r="C12" s="1588"/>
      <c r="D12" s="947" t="s">
        <v>366</v>
      </c>
      <c r="E12" s="948" t="s">
        <v>367</v>
      </c>
      <c r="F12" s="952" t="s">
        <v>1191</v>
      </c>
      <c r="G12" s="950"/>
      <c r="H12" s="951"/>
      <c r="I12" s="951"/>
      <c r="J12" s="951"/>
      <c r="K12" s="951"/>
      <c r="L12" s="951"/>
      <c r="M12" s="951"/>
      <c r="N12" s="951"/>
      <c r="O12" s="951"/>
      <c r="P12" s="951"/>
      <c r="Q12" s="951"/>
      <c r="R12" s="951">
        <v>1</v>
      </c>
      <c r="S12" s="887">
        <f t="shared" si="0"/>
        <v>1</v>
      </c>
      <c r="T12" s="1121">
        <v>1</v>
      </c>
      <c r="U12" s="887" t="s">
        <v>1187</v>
      </c>
      <c r="V12" s="887" t="s">
        <v>225</v>
      </c>
      <c r="W12" s="665"/>
      <c r="X12" s="887">
        <f t="shared" si="1"/>
        <v>0</v>
      </c>
      <c r="Y12" s="887">
        <f t="shared" si="2"/>
        <v>0</v>
      </c>
      <c r="Z12" s="887">
        <f t="shared" si="3"/>
        <v>0</v>
      </c>
      <c r="AA12" s="887">
        <f t="shared" si="4"/>
        <v>0</v>
      </c>
      <c r="AB12" s="887">
        <f t="shared" si="5"/>
        <v>0</v>
      </c>
      <c r="AC12" s="887">
        <f t="shared" si="6"/>
        <v>0</v>
      </c>
      <c r="AD12" s="887">
        <f t="shared" si="7"/>
        <v>0</v>
      </c>
      <c r="AE12" s="887">
        <f t="shared" si="8"/>
        <v>0</v>
      </c>
      <c r="AF12" s="887">
        <f t="shared" si="9"/>
        <v>0</v>
      </c>
      <c r="AG12" s="887">
        <f t="shared" si="10"/>
        <v>0</v>
      </c>
      <c r="AH12" s="887">
        <f t="shared" si="11"/>
        <v>0</v>
      </c>
      <c r="AI12" s="887">
        <f t="shared" si="12"/>
        <v>0</v>
      </c>
      <c r="AJ12" s="887">
        <f t="shared" si="13"/>
        <v>0</v>
      </c>
      <c r="AK12" s="969">
        <f t="shared" si="14"/>
        <v>0</v>
      </c>
      <c r="AL12" s="658"/>
      <c r="AM12" s="668"/>
      <c r="AN12" s="666"/>
      <c r="AO12" s="668"/>
      <c r="AP12" s="666"/>
      <c r="AQ12" s="664"/>
      <c r="AR12" s="666"/>
      <c r="AS12" s="664"/>
      <c r="AT12" s="666"/>
      <c r="AU12" s="664"/>
      <c r="AV12" s="666"/>
      <c r="AW12" s="664"/>
      <c r="AX12" s="666"/>
      <c r="AY12" s="664"/>
      <c r="AZ12" s="736"/>
      <c r="BA12" s="664"/>
      <c r="BB12" s="736"/>
      <c r="BC12" s="664"/>
      <c r="BD12" s="736"/>
      <c r="BE12" s="668"/>
      <c r="BF12" s="736"/>
      <c r="BG12" s="664"/>
      <c r="BH12" s="666"/>
      <c r="BI12" s="664"/>
    </row>
    <row r="13" spans="2:61" ht="80.25" hidden="1" customHeight="1">
      <c r="B13" s="1588"/>
      <c r="C13" s="1588"/>
      <c r="D13" s="947" t="s">
        <v>368</v>
      </c>
      <c r="E13" s="948" t="s">
        <v>369</v>
      </c>
      <c r="F13" s="952" t="s">
        <v>1191</v>
      </c>
      <c r="G13" s="950"/>
      <c r="H13" s="951"/>
      <c r="I13" s="951">
        <v>1</v>
      </c>
      <c r="J13" s="951"/>
      <c r="K13" s="951"/>
      <c r="L13" s="951"/>
      <c r="M13" s="951"/>
      <c r="N13" s="951"/>
      <c r="O13" s="951"/>
      <c r="P13" s="951"/>
      <c r="Q13" s="951"/>
      <c r="R13" s="951"/>
      <c r="S13" s="887">
        <f t="shared" si="0"/>
        <v>1</v>
      </c>
      <c r="T13" s="1121">
        <v>1</v>
      </c>
      <c r="U13" s="887" t="s">
        <v>1187</v>
      </c>
      <c r="V13" s="887" t="s">
        <v>225</v>
      </c>
      <c r="W13" s="665"/>
      <c r="X13" s="887">
        <f t="shared" si="1"/>
        <v>0</v>
      </c>
      <c r="Y13" s="887">
        <f t="shared" si="2"/>
        <v>0</v>
      </c>
      <c r="Z13" s="887">
        <f t="shared" si="3"/>
        <v>1</v>
      </c>
      <c r="AA13" s="887">
        <f t="shared" si="4"/>
        <v>0</v>
      </c>
      <c r="AB13" s="887">
        <f t="shared" si="5"/>
        <v>0</v>
      </c>
      <c r="AC13" s="887">
        <f t="shared" si="6"/>
        <v>0</v>
      </c>
      <c r="AD13" s="887">
        <f t="shared" si="7"/>
        <v>0</v>
      </c>
      <c r="AE13" s="887">
        <f t="shared" si="8"/>
        <v>0</v>
      </c>
      <c r="AF13" s="887">
        <f t="shared" si="9"/>
        <v>0</v>
      </c>
      <c r="AG13" s="887">
        <f t="shared" si="10"/>
        <v>0</v>
      </c>
      <c r="AH13" s="887">
        <f t="shared" si="11"/>
        <v>0</v>
      </c>
      <c r="AI13" s="887">
        <f t="shared" si="12"/>
        <v>0</v>
      </c>
      <c r="AJ13" s="887">
        <f t="shared" si="13"/>
        <v>1</v>
      </c>
      <c r="AK13" s="969">
        <f t="shared" si="14"/>
        <v>1</v>
      </c>
      <c r="AL13" s="658"/>
      <c r="AM13" s="668"/>
      <c r="AN13" s="666"/>
      <c r="AO13" s="668"/>
      <c r="AP13" s="1195">
        <v>1</v>
      </c>
      <c r="AQ13" s="664" t="s">
        <v>1195</v>
      </c>
      <c r="AR13" s="666"/>
      <c r="AS13" s="664"/>
      <c r="AT13" s="666"/>
      <c r="AU13" s="664"/>
      <c r="AV13" s="666"/>
      <c r="AW13" s="664"/>
      <c r="AX13" s="666"/>
      <c r="AY13" s="664"/>
      <c r="AZ13" s="736"/>
      <c r="BA13" s="664"/>
      <c r="BB13" s="736"/>
      <c r="BC13" s="664"/>
      <c r="BD13" s="736"/>
      <c r="BE13" s="668"/>
      <c r="BF13" s="736"/>
      <c r="BG13" s="664"/>
      <c r="BH13" s="666"/>
      <c r="BI13" s="664"/>
    </row>
    <row r="14" spans="2:61" ht="150" customHeight="1">
      <c r="B14" s="1588"/>
      <c r="C14" s="1588"/>
      <c r="D14" s="947" t="s">
        <v>370</v>
      </c>
      <c r="E14" s="953" t="s">
        <v>371</v>
      </c>
      <c r="F14" s="952" t="s">
        <v>1196</v>
      </c>
      <c r="G14" s="951"/>
      <c r="H14" s="951"/>
      <c r="I14" s="951"/>
      <c r="J14" s="951">
        <v>1</v>
      </c>
      <c r="K14" s="951"/>
      <c r="L14" s="951"/>
      <c r="M14" s="951"/>
      <c r="N14" s="951">
        <v>1</v>
      </c>
      <c r="O14" s="951"/>
      <c r="P14" s="951">
        <v>1</v>
      </c>
      <c r="Q14" s="951"/>
      <c r="R14" s="951"/>
      <c r="S14" s="887">
        <f t="shared" si="0"/>
        <v>3</v>
      </c>
      <c r="T14" s="1121">
        <v>1</v>
      </c>
      <c r="U14" s="887" t="s">
        <v>1197</v>
      </c>
      <c r="V14" s="887" t="s">
        <v>225</v>
      </c>
      <c r="W14" s="665"/>
      <c r="X14" s="887">
        <f t="shared" si="1"/>
        <v>0</v>
      </c>
      <c r="Y14" s="887">
        <f t="shared" si="2"/>
        <v>0</v>
      </c>
      <c r="Z14" s="887">
        <f t="shared" si="3"/>
        <v>0</v>
      </c>
      <c r="AA14" s="887">
        <f t="shared" si="4"/>
        <v>0</v>
      </c>
      <c r="AB14" s="887">
        <f t="shared" si="5"/>
        <v>0</v>
      </c>
      <c r="AC14" s="887">
        <f t="shared" si="6"/>
        <v>0</v>
      </c>
      <c r="AD14" s="887">
        <f t="shared" si="7"/>
        <v>0</v>
      </c>
      <c r="AE14" s="887">
        <f t="shared" si="8"/>
        <v>0</v>
      </c>
      <c r="AF14" s="887">
        <f t="shared" si="9"/>
        <v>0</v>
      </c>
      <c r="AG14" s="887">
        <f t="shared" si="10"/>
        <v>0</v>
      </c>
      <c r="AH14" s="887">
        <f t="shared" si="11"/>
        <v>0</v>
      </c>
      <c r="AI14" s="887">
        <f t="shared" si="12"/>
        <v>0</v>
      </c>
      <c r="AJ14" s="887">
        <f t="shared" si="13"/>
        <v>0</v>
      </c>
      <c r="AK14" s="969">
        <f t="shared" si="14"/>
        <v>0</v>
      </c>
      <c r="AL14" s="658"/>
      <c r="AM14" s="664"/>
      <c r="AN14" s="666"/>
      <c r="AO14" s="664"/>
      <c r="AP14" s="658"/>
      <c r="AQ14" s="737"/>
      <c r="AR14" s="667"/>
      <c r="AS14" s="667"/>
      <c r="AT14" s="666"/>
      <c r="AU14" s="667"/>
      <c r="AV14" s="666"/>
      <c r="AW14" s="666"/>
      <c r="AX14" s="666"/>
      <c r="AY14" s="667"/>
      <c r="AZ14" s="667"/>
      <c r="BA14" s="667"/>
      <c r="BB14" s="666"/>
      <c r="BC14" s="664"/>
      <c r="BD14" s="667"/>
      <c r="BE14" s="739"/>
      <c r="BF14" s="666"/>
      <c r="BG14" s="737"/>
      <c r="BH14" s="666"/>
      <c r="BI14" s="739"/>
    </row>
    <row r="15" spans="2:61" ht="139.5" hidden="1" customHeight="1">
      <c r="B15" s="1588"/>
      <c r="C15" s="1588"/>
      <c r="D15" s="947" t="s">
        <v>372</v>
      </c>
      <c r="E15" s="953" t="s">
        <v>373</v>
      </c>
      <c r="F15" s="952" t="s">
        <v>1196</v>
      </c>
      <c r="G15" s="951"/>
      <c r="H15" s="951"/>
      <c r="I15" s="951"/>
      <c r="J15" s="951"/>
      <c r="K15" s="951">
        <v>1</v>
      </c>
      <c r="L15" s="951"/>
      <c r="M15" s="951"/>
      <c r="N15" s="951"/>
      <c r="O15" s="951">
        <v>1</v>
      </c>
      <c r="P15" s="951"/>
      <c r="Q15" s="951"/>
      <c r="R15" s="951"/>
      <c r="S15" s="887">
        <f t="shared" si="0"/>
        <v>2</v>
      </c>
      <c r="T15" s="1121">
        <v>1</v>
      </c>
      <c r="U15" s="887" t="s">
        <v>1198</v>
      </c>
      <c r="V15" s="887" t="s">
        <v>225</v>
      </c>
      <c r="W15" s="665"/>
      <c r="X15" s="887">
        <f t="shared" si="1"/>
        <v>0</v>
      </c>
      <c r="Y15" s="887">
        <f t="shared" si="2"/>
        <v>0</v>
      </c>
      <c r="Z15" s="887">
        <f t="shared" si="3"/>
        <v>0</v>
      </c>
      <c r="AA15" s="887">
        <f t="shared" si="4"/>
        <v>0</v>
      </c>
      <c r="AB15" s="887">
        <f t="shared" si="5"/>
        <v>0</v>
      </c>
      <c r="AC15" s="887">
        <f t="shared" si="6"/>
        <v>0</v>
      </c>
      <c r="AD15" s="887">
        <f t="shared" si="7"/>
        <v>0</v>
      </c>
      <c r="AE15" s="887">
        <f t="shared" si="8"/>
        <v>0</v>
      </c>
      <c r="AF15" s="887">
        <f t="shared" si="9"/>
        <v>0</v>
      </c>
      <c r="AG15" s="887">
        <f t="shared" si="10"/>
        <v>0</v>
      </c>
      <c r="AH15" s="887">
        <f t="shared" si="11"/>
        <v>0</v>
      </c>
      <c r="AI15" s="887">
        <f t="shared" si="12"/>
        <v>0</v>
      </c>
      <c r="AJ15" s="887">
        <f t="shared" si="13"/>
        <v>0</v>
      </c>
      <c r="AK15" s="969">
        <f t="shared" si="14"/>
        <v>0</v>
      </c>
      <c r="AL15" s="658"/>
      <c r="AM15" s="664"/>
      <c r="AN15" s="666"/>
      <c r="AO15" s="664"/>
      <c r="AP15" s="658"/>
      <c r="AQ15" s="737"/>
      <c r="AR15" s="667"/>
      <c r="AS15" s="667"/>
      <c r="AT15" s="666"/>
      <c r="AU15" s="667"/>
      <c r="AV15" s="666"/>
      <c r="AW15" s="664"/>
      <c r="AX15" s="666"/>
      <c r="AY15" s="664"/>
      <c r="AZ15" s="666"/>
      <c r="BA15" s="667"/>
      <c r="BB15" s="666"/>
      <c r="BC15" s="664"/>
      <c r="BD15" s="666"/>
      <c r="BE15" s="739"/>
      <c r="BF15" s="739"/>
      <c r="BG15" s="739"/>
      <c r="BH15" s="666"/>
      <c r="BI15" s="739"/>
    </row>
    <row r="16" spans="2:61" ht="82.5" hidden="1" customHeight="1">
      <c r="B16" s="1588"/>
      <c r="C16" s="1588"/>
      <c r="D16" s="947" t="s">
        <v>374</v>
      </c>
      <c r="E16" s="954" t="s">
        <v>375</v>
      </c>
      <c r="F16" s="955" t="s">
        <v>1199</v>
      </c>
      <c r="G16" s="951"/>
      <c r="H16" s="951"/>
      <c r="I16" s="951"/>
      <c r="J16" s="951"/>
      <c r="K16" s="951"/>
      <c r="L16" s="951"/>
      <c r="M16" s="951"/>
      <c r="N16" s="951"/>
      <c r="O16" s="951"/>
      <c r="P16" s="951"/>
      <c r="Q16" s="951"/>
      <c r="R16" s="951">
        <v>1</v>
      </c>
      <c r="S16" s="887">
        <f t="shared" si="0"/>
        <v>1</v>
      </c>
      <c r="T16" s="1121">
        <v>1</v>
      </c>
      <c r="U16" s="887" t="s">
        <v>1197</v>
      </c>
      <c r="V16" s="887" t="s">
        <v>225</v>
      </c>
      <c r="W16" s="665"/>
      <c r="X16" s="887">
        <f t="shared" si="1"/>
        <v>0</v>
      </c>
      <c r="Y16" s="887">
        <f t="shared" si="2"/>
        <v>0</v>
      </c>
      <c r="Z16" s="887">
        <f t="shared" si="3"/>
        <v>0</v>
      </c>
      <c r="AA16" s="887">
        <f t="shared" si="4"/>
        <v>0</v>
      </c>
      <c r="AB16" s="887">
        <f t="shared" si="5"/>
        <v>0</v>
      </c>
      <c r="AC16" s="887">
        <f t="shared" si="6"/>
        <v>0</v>
      </c>
      <c r="AD16" s="887">
        <f t="shared" si="7"/>
        <v>0</v>
      </c>
      <c r="AE16" s="887">
        <f t="shared" si="8"/>
        <v>0</v>
      </c>
      <c r="AF16" s="887">
        <f t="shared" si="9"/>
        <v>0</v>
      </c>
      <c r="AG16" s="887">
        <f t="shared" si="10"/>
        <v>0</v>
      </c>
      <c r="AH16" s="887">
        <f t="shared" si="11"/>
        <v>0</v>
      </c>
      <c r="AI16" s="887">
        <f t="shared" si="12"/>
        <v>0</v>
      </c>
      <c r="AJ16" s="887">
        <f t="shared" si="13"/>
        <v>0</v>
      </c>
      <c r="AK16" s="969">
        <f t="shared" si="14"/>
        <v>0</v>
      </c>
      <c r="AL16" s="658"/>
      <c r="AM16" s="664"/>
      <c r="AN16" s="666"/>
      <c r="AO16" s="664"/>
      <c r="AP16" s="658"/>
      <c r="AQ16" s="737"/>
      <c r="AR16" s="666"/>
      <c r="AS16" s="667"/>
      <c r="AT16" s="666"/>
      <c r="AU16" s="667"/>
      <c r="AV16" s="666"/>
      <c r="AW16" s="666"/>
      <c r="AX16" s="666"/>
      <c r="AY16" s="667"/>
      <c r="AZ16" s="667"/>
      <c r="BA16" s="667"/>
      <c r="BB16" s="666"/>
      <c r="BC16" s="738"/>
      <c r="BD16" s="667"/>
      <c r="BE16" s="739"/>
      <c r="BF16" s="667"/>
      <c r="BG16" s="739"/>
      <c r="BH16" s="666"/>
      <c r="BI16" s="740"/>
    </row>
    <row r="17" spans="2:65" ht="63" hidden="1" customHeight="1">
      <c r="B17" s="1588"/>
      <c r="C17" s="1588"/>
      <c r="D17" s="947" t="s">
        <v>376</v>
      </c>
      <c r="E17" s="953" t="s">
        <v>377</v>
      </c>
      <c r="F17" s="952" t="s">
        <v>1200</v>
      </c>
      <c r="G17" s="951"/>
      <c r="H17" s="951"/>
      <c r="I17" s="951"/>
      <c r="J17" s="951"/>
      <c r="K17" s="951">
        <v>1</v>
      </c>
      <c r="L17" s="951"/>
      <c r="M17" s="951"/>
      <c r="N17" s="951"/>
      <c r="O17" s="951"/>
      <c r="P17" s="951"/>
      <c r="Q17" s="951"/>
      <c r="R17" s="951"/>
      <c r="S17" s="887">
        <f t="shared" si="0"/>
        <v>1</v>
      </c>
      <c r="T17" s="1121">
        <v>1</v>
      </c>
      <c r="U17" s="887" t="s">
        <v>1198</v>
      </c>
      <c r="V17" s="887" t="s">
        <v>225</v>
      </c>
      <c r="W17" s="665"/>
      <c r="X17" s="887">
        <f t="shared" si="1"/>
        <v>0</v>
      </c>
      <c r="Y17" s="887">
        <f t="shared" si="2"/>
        <v>0</v>
      </c>
      <c r="Z17" s="887">
        <f t="shared" si="3"/>
        <v>0</v>
      </c>
      <c r="AA17" s="887">
        <f t="shared" si="4"/>
        <v>0</v>
      </c>
      <c r="AB17" s="887">
        <f t="shared" si="5"/>
        <v>0</v>
      </c>
      <c r="AC17" s="887">
        <f t="shared" si="6"/>
        <v>0</v>
      </c>
      <c r="AD17" s="887">
        <f t="shared" si="7"/>
        <v>0</v>
      </c>
      <c r="AE17" s="887">
        <f t="shared" si="8"/>
        <v>0</v>
      </c>
      <c r="AF17" s="887">
        <f t="shared" si="9"/>
        <v>0</v>
      </c>
      <c r="AG17" s="887">
        <f t="shared" si="10"/>
        <v>0</v>
      </c>
      <c r="AH17" s="887">
        <f t="shared" si="11"/>
        <v>0</v>
      </c>
      <c r="AI17" s="887">
        <f t="shared" si="12"/>
        <v>0</v>
      </c>
      <c r="AJ17" s="887">
        <f t="shared" si="13"/>
        <v>0</v>
      </c>
      <c r="AK17" s="969">
        <f t="shared" si="14"/>
        <v>0</v>
      </c>
      <c r="AL17" s="658"/>
      <c r="AM17" s="664"/>
      <c r="AN17" s="666"/>
      <c r="AO17" s="664"/>
      <c r="AP17" s="658"/>
      <c r="AQ17" s="737"/>
      <c r="AR17" s="666"/>
      <c r="AS17" s="667"/>
      <c r="AT17" s="666"/>
      <c r="AU17" s="667"/>
      <c r="AV17" s="666"/>
      <c r="AW17" s="666"/>
      <c r="AX17" s="666"/>
      <c r="AY17" s="667"/>
      <c r="AZ17" s="667"/>
      <c r="BA17" s="667"/>
      <c r="BB17" s="666"/>
      <c r="BC17" s="738"/>
      <c r="BD17" s="667"/>
      <c r="BE17" s="739"/>
      <c r="BF17" s="667"/>
      <c r="BG17" s="739"/>
      <c r="BH17" s="666"/>
      <c r="BI17" s="740"/>
    </row>
    <row r="18" spans="2:65" ht="51.75" hidden="1" customHeight="1">
      <c r="B18" s="1588"/>
      <c r="C18" s="1588"/>
      <c r="D18" s="947" t="s">
        <v>378</v>
      </c>
      <c r="E18" s="953" t="s">
        <v>379</v>
      </c>
      <c r="F18" s="954" t="s">
        <v>1201</v>
      </c>
      <c r="G18" s="951"/>
      <c r="H18" s="951"/>
      <c r="I18" s="951"/>
      <c r="J18" s="951"/>
      <c r="K18" s="951"/>
      <c r="L18" s="951"/>
      <c r="M18" s="951"/>
      <c r="N18" s="951"/>
      <c r="O18" s="951"/>
      <c r="P18" s="951"/>
      <c r="Q18" s="951">
        <v>1</v>
      </c>
      <c r="R18" s="951"/>
      <c r="S18" s="887">
        <f t="shared" si="0"/>
        <v>1</v>
      </c>
      <c r="T18" s="1121">
        <v>1</v>
      </c>
      <c r="U18" s="887" t="s">
        <v>1197</v>
      </c>
      <c r="V18" s="887" t="s">
        <v>225</v>
      </c>
      <c r="W18" s="665"/>
      <c r="X18" s="887">
        <f t="shared" si="1"/>
        <v>0</v>
      </c>
      <c r="Y18" s="887">
        <f t="shared" si="2"/>
        <v>0</v>
      </c>
      <c r="Z18" s="887">
        <f t="shared" si="3"/>
        <v>0</v>
      </c>
      <c r="AA18" s="887">
        <f t="shared" si="4"/>
        <v>0</v>
      </c>
      <c r="AB18" s="887">
        <f t="shared" si="5"/>
        <v>0</v>
      </c>
      <c r="AC18" s="887">
        <f t="shared" si="6"/>
        <v>0</v>
      </c>
      <c r="AD18" s="887">
        <f t="shared" si="7"/>
        <v>0</v>
      </c>
      <c r="AE18" s="887">
        <f t="shared" si="8"/>
        <v>0</v>
      </c>
      <c r="AF18" s="887">
        <f t="shared" si="9"/>
        <v>0</v>
      </c>
      <c r="AG18" s="887">
        <f t="shared" si="10"/>
        <v>0</v>
      </c>
      <c r="AH18" s="887">
        <f t="shared" si="11"/>
        <v>0</v>
      </c>
      <c r="AI18" s="887">
        <f t="shared" si="12"/>
        <v>0</v>
      </c>
      <c r="AJ18" s="887">
        <f t="shared" si="13"/>
        <v>0</v>
      </c>
      <c r="AK18" s="969">
        <f t="shared" si="14"/>
        <v>0</v>
      </c>
      <c r="AL18" s="658"/>
      <c r="AM18" s="664"/>
      <c r="AN18" s="666"/>
      <c r="AO18" s="664"/>
      <c r="AP18" s="658"/>
      <c r="AQ18" s="737"/>
      <c r="AR18" s="666"/>
      <c r="AS18" s="667"/>
      <c r="AT18" s="666"/>
      <c r="AU18" s="667"/>
      <c r="AV18" s="666"/>
      <c r="AW18" s="666"/>
      <c r="AX18" s="666"/>
      <c r="AY18" s="667"/>
      <c r="AZ18" s="667"/>
      <c r="BA18" s="667"/>
      <c r="BB18" s="666"/>
      <c r="BC18" s="664"/>
      <c r="BD18" s="667"/>
      <c r="BE18" s="739"/>
      <c r="BF18" s="667"/>
      <c r="BG18" s="739"/>
      <c r="BH18" s="666"/>
      <c r="BI18" s="740"/>
    </row>
    <row r="19" spans="2:65" ht="54" hidden="1" customHeight="1">
      <c r="B19" s="1588"/>
      <c r="C19" s="1588"/>
      <c r="D19" s="947" t="s">
        <v>380</v>
      </c>
      <c r="E19" s="956" t="s">
        <v>381</v>
      </c>
      <c r="F19" s="954" t="s">
        <v>1202</v>
      </c>
      <c r="G19" s="951"/>
      <c r="H19" s="951"/>
      <c r="I19" s="951"/>
      <c r="J19" s="951"/>
      <c r="K19" s="951"/>
      <c r="L19" s="951"/>
      <c r="M19" s="951"/>
      <c r="N19" s="951"/>
      <c r="O19" s="951"/>
      <c r="P19" s="951"/>
      <c r="Q19" s="951"/>
      <c r="R19" s="951">
        <v>1</v>
      </c>
      <c r="S19" s="887">
        <f t="shared" si="0"/>
        <v>1</v>
      </c>
      <c r="T19" s="1121">
        <v>1</v>
      </c>
      <c r="U19" s="887" t="s">
        <v>1197</v>
      </c>
      <c r="V19" s="887" t="s">
        <v>225</v>
      </c>
      <c r="W19" s="665"/>
      <c r="X19" s="887">
        <f t="shared" si="1"/>
        <v>0</v>
      </c>
      <c r="Y19" s="887">
        <f t="shared" si="2"/>
        <v>0</v>
      </c>
      <c r="Z19" s="887">
        <f t="shared" si="3"/>
        <v>0</v>
      </c>
      <c r="AA19" s="887">
        <f t="shared" si="4"/>
        <v>0</v>
      </c>
      <c r="AB19" s="887">
        <f t="shared" si="5"/>
        <v>0</v>
      </c>
      <c r="AC19" s="887">
        <f t="shared" si="6"/>
        <v>0</v>
      </c>
      <c r="AD19" s="887">
        <f t="shared" si="7"/>
        <v>0</v>
      </c>
      <c r="AE19" s="887">
        <f t="shared" si="8"/>
        <v>0</v>
      </c>
      <c r="AF19" s="887">
        <f t="shared" si="9"/>
        <v>0</v>
      </c>
      <c r="AG19" s="887">
        <f t="shared" si="10"/>
        <v>0</v>
      </c>
      <c r="AH19" s="887">
        <f t="shared" si="11"/>
        <v>0</v>
      </c>
      <c r="AI19" s="887">
        <f t="shared" si="12"/>
        <v>0</v>
      </c>
      <c r="AJ19" s="887">
        <f t="shared" si="13"/>
        <v>0</v>
      </c>
      <c r="AK19" s="969">
        <f t="shared" si="14"/>
        <v>0</v>
      </c>
      <c r="AL19" s="658"/>
      <c r="AM19" s="664"/>
      <c r="AN19" s="666"/>
      <c r="AO19" s="664"/>
      <c r="AP19" s="658"/>
      <c r="AQ19" s="741"/>
      <c r="AR19" s="666"/>
      <c r="AS19" s="667"/>
      <c r="AT19" s="666"/>
      <c r="AU19" s="667"/>
      <c r="AV19" s="666"/>
      <c r="AW19" s="666"/>
      <c r="AX19" s="666"/>
      <c r="AY19" s="667"/>
      <c r="AZ19" s="667"/>
      <c r="BA19" s="667"/>
      <c r="BB19" s="666"/>
      <c r="BC19" s="664"/>
      <c r="BD19" s="667"/>
      <c r="BE19" s="739"/>
      <c r="BF19" s="667"/>
      <c r="BG19" s="739"/>
      <c r="BH19" s="666"/>
      <c r="BI19" s="740"/>
    </row>
    <row r="20" spans="2:65" ht="51" hidden="1">
      <c r="B20" s="1588"/>
      <c r="C20" s="1588"/>
      <c r="D20" s="947" t="s">
        <v>382</v>
      </c>
      <c r="E20" s="956" t="s">
        <v>383</v>
      </c>
      <c r="F20" s="954" t="s">
        <v>1203</v>
      </c>
      <c r="G20" s="951"/>
      <c r="H20" s="951"/>
      <c r="I20" s="951"/>
      <c r="J20" s="951"/>
      <c r="K20" s="951"/>
      <c r="L20" s="951"/>
      <c r="M20" s="951"/>
      <c r="N20" s="951">
        <v>1</v>
      </c>
      <c r="O20" s="951"/>
      <c r="P20" s="951"/>
      <c r="Q20" s="951"/>
      <c r="R20" s="951"/>
      <c r="S20" s="887">
        <f t="shared" si="0"/>
        <v>1</v>
      </c>
      <c r="T20" s="1121">
        <v>1</v>
      </c>
      <c r="U20" s="887" t="s">
        <v>1197</v>
      </c>
      <c r="V20" s="887" t="s">
        <v>225</v>
      </c>
      <c r="W20" s="665"/>
      <c r="X20" s="887">
        <f t="shared" si="1"/>
        <v>0</v>
      </c>
      <c r="Y20" s="887">
        <f t="shared" si="2"/>
        <v>0</v>
      </c>
      <c r="Z20" s="887">
        <f t="shared" si="3"/>
        <v>0</v>
      </c>
      <c r="AA20" s="887">
        <f t="shared" si="4"/>
        <v>0</v>
      </c>
      <c r="AB20" s="887">
        <f t="shared" si="5"/>
        <v>0</v>
      </c>
      <c r="AC20" s="887">
        <f t="shared" si="6"/>
        <v>0</v>
      </c>
      <c r="AD20" s="887">
        <f t="shared" si="7"/>
        <v>0</v>
      </c>
      <c r="AE20" s="887">
        <f t="shared" si="8"/>
        <v>0</v>
      </c>
      <c r="AF20" s="887">
        <f t="shared" si="9"/>
        <v>0</v>
      </c>
      <c r="AG20" s="887">
        <f t="shared" si="10"/>
        <v>0</v>
      </c>
      <c r="AH20" s="887">
        <f t="shared" si="11"/>
        <v>0</v>
      </c>
      <c r="AI20" s="887">
        <f t="shared" si="12"/>
        <v>0</v>
      </c>
      <c r="AJ20" s="887">
        <f t="shared" si="13"/>
        <v>0</v>
      </c>
      <c r="AK20" s="969">
        <f t="shared" si="14"/>
        <v>0</v>
      </c>
      <c r="AL20" s="658"/>
      <c r="AM20" s="664"/>
      <c r="AN20" s="666"/>
      <c r="AO20" s="664"/>
      <c r="AP20" s="658"/>
      <c r="AQ20" s="737"/>
      <c r="AR20" s="666"/>
      <c r="AS20" s="667"/>
      <c r="AT20" s="666"/>
      <c r="AU20" s="667"/>
      <c r="AV20" s="666"/>
      <c r="AW20" s="666"/>
      <c r="AX20" s="666"/>
      <c r="AY20" s="667"/>
      <c r="AZ20" s="666"/>
      <c r="BA20" s="667"/>
      <c r="BB20" s="666"/>
      <c r="BC20" s="664"/>
      <c r="BD20" s="667"/>
      <c r="BE20" s="739"/>
      <c r="BF20" s="667"/>
      <c r="BG20" s="739"/>
      <c r="BH20" s="666"/>
      <c r="BI20" s="740"/>
    </row>
    <row r="21" spans="2:65" ht="31.5" hidden="1" customHeight="1">
      <c r="B21" s="1588"/>
      <c r="C21" s="1588"/>
      <c r="D21" s="947" t="s">
        <v>384</v>
      </c>
      <c r="E21" s="953" t="s">
        <v>385</v>
      </c>
      <c r="F21" s="954" t="s">
        <v>1204</v>
      </c>
      <c r="G21" s="951"/>
      <c r="H21" s="951"/>
      <c r="I21" s="951"/>
      <c r="J21" s="951"/>
      <c r="K21" s="951"/>
      <c r="L21" s="951"/>
      <c r="M21" s="951"/>
      <c r="N21" s="951"/>
      <c r="O21" s="951"/>
      <c r="P21" s="951"/>
      <c r="Q21" s="951"/>
      <c r="R21" s="951">
        <v>1</v>
      </c>
      <c r="S21" s="887">
        <f t="shared" si="0"/>
        <v>1</v>
      </c>
      <c r="T21" s="1121">
        <v>1</v>
      </c>
      <c r="U21" s="887" t="s">
        <v>1197</v>
      </c>
      <c r="V21" s="887" t="s">
        <v>225</v>
      </c>
      <c r="W21" s="665"/>
      <c r="X21" s="887">
        <f t="shared" si="1"/>
        <v>0</v>
      </c>
      <c r="Y21" s="887">
        <f t="shared" si="2"/>
        <v>0</v>
      </c>
      <c r="Z21" s="887">
        <f t="shared" si="3"/>
        <v>0</v>
      </c>
      <c r="AA21" s="887">
        <f t="shared" si="4"/>
        <v>0</v>
      </c>
      <c r="AB21" s="887">
        <f t="shared" si="5"/>
        <v>0</v>
      </c>
      <c r="AC21" s="887">
        <f t="shared" si="6"/>
        <v>0</v>
      </c>
      <c r="AD21" s="887">
        <f t="shared" si="7"/>
        <v>0</v>
      </c>
      <c r="AE21" s="887">
        <f t="shared" si="8"/>
        <v>0</v>
      </c>
      <c r="AF21" s="887">
        <f t="shared" si="9"/>
        <v>0</v>
      </c>
      <c r="AG21" s="887">
        <f t="shared" si="10"/>
        <v>0</v>
      </c>
      <c r="AH21" s="887">
        <f t="shared" si="11"/>
        <v>0</v>
      </c>
      <c r="AI21" s="887">
        <f t="shared" si="12"/>
        <v>0</v>
      </c>
      <c r="AJ21" s="887">
        <f t="shared" si="13"/>
        <v>0</v>
      </c>
      <c r="AK21" s="969">
        <f t="shared" si="14"/>
        <v>0</v>
      </c>
      <c r="AL21" s="658"/>
      <c r="AM21" s="664"/>
      <c r="AN21" s="666"/>
      <c r="AO21" s="664"/>
      <c r="AP21" s="658"/>
      <c r="AQ21" s="737"/>
      <c r="AR21" s="666"/>
      <c r="AS21" s="739"/>
      <c r="AT21" s="666"/>
      <c r="AU21" s="667"/>
      <c r="AV21" s="666"/>
      <c r="AW21" s="666"/>
      <c r="AX21" s="666"/>
      <c r="AY21" s="667"/>
      <c r="AZ21" s="667"/>
      <c r="BA21" s="667"/>
      <c r="BB21" s="666"/>
      <c r="BC21" s="664"/>
      <c r="BD21" s="667"/>
      <c r="BE21" s="739"/>
      <c r="BF21" s="667"/>
      <c r="BG21" s="739"/>
      <c r="BH21" s="666"/>
      <c r="BI21" s="740"/>
      <c r="BM21" s="622" t="s">
        <v>1205</v>
      </c>
    </row>
    <row r="22" spans="2:65" ht="31.5" hidden="1" customHeight="1">
      <c r="B22" s="1588"/>
      <c r="C22" s="1588"/>
      <c r="D22" s="947" t="s">
        <v>386</v>
      </c>
      <c r="E22" s="953" t="s">
        <v>387</v>
      </c>
      <c r="F22" s="954" t="s">
        <v>1206</v>
      </c>
      <c r="G22" s="951"/>
      <c r="H22" s="951"/>
      <c r="I22" s="951"/>
      <c r="J22" s="951"/>
      <c r="K22" s="951"/>
      <c r="L22" s="951">
        <v>1</v>
      </c>
      <c r="M22" s="951"/>
      <c r="N22" s="951"/>
      <c r="O22" s="951"/>
      <c r="P22" s="951"/>
      <c r="Q22" s="951"/>
      <c r="R22" s="951"/>
      <c r="S22" s="887">
        <f t="shared" si="0"/>
        <v>1</v>
      </c>
      <c r="T22" s="1121">
        <v>1</v>
      </c>
      <c r="U22" s="887" t="s">
        <v>1197</v>
      </c>
      <c r="V22" s="887" t="s">
        <v>225</v>
      </c>
      <c r="W22" s="665"/>
      <c r="X22" s="887">
        <f t="shared" si="1"/>
        <v>0</v>
      </c>
      <c r="Y22" s="887">
        <f t="shared" si="2"/>
        <v>0</v>
      </c>
      <c r="Z22" s="887">
        <f t="shared" si="3"/>
        <v>0</v>
      </c>
      <c r="AA22" s="887">
        <f t="shared" si="4"/>
        <v>0</v>
      </c>
      <c r="AB22" s="887">
        <f t="shared" si="5"/>
        <v>0</v>
      </c>
      <c r="AC22" s="887">
        <f t="shared" si="6"/>
        <v>0</v>
      </c>
      <c r="AD22" s="887">
        <f t="shared" si="7"/>
        <v>0</v>
      </c>
      <c r="AE22" s="887">
        <f t="shared" si="8"/>
        <v>0</v>
      </c>
      <c r="AF22" s="887">
        <f t="shared" si="9"/>
        <v>0</v>
      </c>
      <c r="AG22" s="887">
        <f t="shared" si="10"/>
        <v>0</v>
      </c>
      <c r="AH22" s="887">
        <f t="shared" si="11"/>
        <v>0</v>
      </c>
      <c r="AI22" s="887">
        <f t="shared" si="12"/>
        <v>0</v>
      </c>
      <c r="AJ22" s="887">
        <f t="shared" si="13"/>
        <v>0</v>
      </c>
      <c r="AK22" s="969">
        <f t="shared" si="14"/>
        <v>0</v>
      </c>
      <c r="AL22" s="658"/>
      <c r="AM22" s="664"/>
      <c r="AN22" s="666"/>
      <c r="AO22" s="664"/>
      <c r="AP22" s="658"/>
      <c r="AQ22" s="737"/>
      <c r="AR22" s="666"/>
      <c r="AS22" s="739"/>
      <c r="AT22" s="666"/>
      <c r="AU22" s="667"/>
      <c r="AV22" s="666"/>
      <c r="AW22" s="666"/>
      <c r="AX22" s="666"/>
      <c r="AY22" s="667"/>
      <c r="AZ22" s="667"/>
      <c r="BA22" s="667"/>
      <c r="BB22" s="666"/>
      <c r="BC22" s="664"/>
      <c r="BD22" s="667"/>
      <c r="BE22" s="739"/>
      <c r="BF22" s="667"/>
      <c r="BG22" s="739"/>
      <c r="BH22" s="666"/>
      <c r="BI22" s="740"/>
    </row>
    <row r="23" spans="2:65" ht="31.5" customHeight="1">
      <c r="B23" s="1588"/>
      <c r="C23" s="1587"/>
      <c r="D23" s="947" t="s">
        <v>388</v>
      </c>
      <c r="E23" s="954" t="s">
        <v>389</v>
      </c>
      <c r="F23" s="954" t="s">
        <v>1207</v>
      </c>
      <c r="G23" s="951">
        <v>1</v>
      </c>
      <c r="H23" s="951"/>
      <c r="I23" s="951"/>
      <c r="J23" s="951">
        <v>1</v>
      </c>
      <c r="K23" s="951"/>
      <c r="L23" s="951"/>
      <c r="M23" s="951">
        <v>1</v>
      </c>
      <c r="N23" s="951"/>
      <c r="O23" s="951"/>
      <c r="P23" s="951">
        <v>1</v>
      </c>
      <c r="Q23" s="951"/>
      <c r="R23" s="951"/>
      <c r="S23" s="887">
        <f t="shared" si="0"/>
        <v>4</v>
      </c>
      <c r="T23" s="1121">
        <v>1</v>
      </c>
      <c r="U23" s="887" t="s">
        <v>1197</v>
      </c>
      <c r="V23" s="887" t="s">
        <v>225</v>
      </c>
      <c r="W23" s="665"/>
      <c r="X23" s="887">
        <f>AL23</f>
        <v>1</v>
      </c>
      <c r="Y23" s="887">
        <f t="shared" si="2"/>
        <v>0</v>
      </c>
      <c r="Z23" s="887">
        <f t="shared" si="3"/>
        <v>0</v>
      </c>
      <c r="AA23" s="887">
        <f t="shared" si="4"/>
        <v>0</v>
      </c>
      <c r="AB23" s="887">
        <f t="shared" si="5"/>
        <v>0</v>
      </c>
      <c r="AC23" s="887">
        <f t="shared" si="6"/>
        <v>0</v>
      </c>
      <c r="AD23" s="887">
        <f t="shared" si="7"/>
        <v>0</v>
      </c>
      <c r="AE23" s="887">
        <f t="shared" si="8"/>
        <v>0</v>
      </c>
      <c r="AF23" s="887">
        <f t="shared" si="9"/>
        <v>0</v>
      </c>
      <c r="AG23" s="887">
        <f t="shared" si="10"/>
        <v>0</v>
      </c>
      <c r="AH23" s="887">
        <f t="shared" si="11"/>
        <v>0</v>
      </c>
      <c r="AI23" s="887">
        <f t="shared" si="12"/>
        <v>0</v>
      </c>
      <c r="AJ23" s="887">
        <f t="shared" si="13"/>
        <v>1</v>
      </c>
      <c r="AK23" s="969">
        <f t="shared" si="14"/>
        <v>0.25</v>
      </c>
      <c r="AL23" s="1009">
        <v>1</v>
      </c>
      <c r="AM23" s="664" t="s">
        <v>1208</v>
      </c>
      <c r="AN23" s="666"/>
      <c r="AO23" s="664"/>
      <c r="AP23" s="658"/>
      <c r="AQ23" s="737"/>
      <c r="AR23" s="666"/>
      <c r="AS23" s="664"/>
      <c r="AT23" s="666"/>
      <c r="AU23" s="667"/>
      <c r="AV23" s="666"/>
      <c r="AW23" s="666"/>
      <c r="AX23" s="666"/>
      <c r="AY23" s="664"/>
      <c r="AZ23" s="667"/>
      <c r="BA23" s="667"/>
      <c r="BB23" s="666"/>
      <c r="BC23" s="664"/>
      <c r="BD23" s="736"/>
      <c r="BE23" s="668"/>
      <c r="BF23" s="667"/>
      <c r="BG23" s="739"/>
      <c r="BH23" s="666"/>
      <c r="BI23" s="740"/>
    </row>
    <row r="24" spans="2:65" ht="50.25" hidden="1" customHeight="1">
      <c r="B24" s="1588"/>
      <c r="C24" s="1598" t="s">
        <v>1209</v>
      </c>
      <c r="D24" s="947" t="s">
        <v>390</v>
      </c>
      <c r="E24" s="957" t="s">
        <v>391</v>
      </c>
      <c r="F24" s="954" t="s">
        <v>1210</v>
      </c>
      <c r="G24" s="951"/>
      <c r="H24" s="951"/>
      <c r="I24" s="951">
        <v>1</v>
      </c>
      <c r="J24" s="951"/>
      <c r="K24" s="951"/>
      <c r="L24" s="951"/>
      <c r="M24" s="951"/>
      <c r="N24" s="951"/>
      <c r="O24" s="951"/>
      <c r="P24" s="951"/>
      <c r="Q24" s="951">
        <v>1</v>
      </c>
      <c r="R24" s="951"/>
      <c r="S24" s="887">
        <f t="shared" si="0"/>
        <v>2</v>
      </c>
      <c r="T24" s="1121">
        <v>1</v>
      </c>
      <c r="U24" s="887" t="s">
        <v>1197</v>
      </c>
      <c r="V24" s="887" t="s">
        <v>225</v>
      </c>
      <c r="W24" s="665"/>
      <c r="X24" s="887">
        <f t="shared" si="1"/>
        <v>0</v>
      </c>
      <c r="Y24" s="887">
        <f t="shared" si="2"/>
        <v>0</v>
      </c>
      <c r="Z24" s="887">
        <f t="shared" si="3"/>
        <v>1</v>
      </c>
      <c r="AA24" s="887">
        <f t="shared" si="4"/>
        <v>0</v>
      </c>
      <c r="AB24" s="887">
        <f t="shared" si="5"/>
        <v>0</v>
      </c>
      <c r="AC24" s="887">
        <f t="shared" si="6"/>
        <v>0</v>
      </c>
      <c r="AD24" s="887">
        <f t="shared" si="7"/>
        <v>0</v>
      </c>
      <c r="AE24" s="887">
        <f t="shared" si="8"/>
        <v>0</v>
      </c>
      <c r="AF24" s="887">
        <f t="shared" si="9"/>
        <v>0</v>
      </c>
      <c r="AG24" s="887">
        <f t="shared" si="10"/>
        <v>0</v>
      </c>
      <c r="AH24" s="887">
        <f t="shared" si="11"/>
        <v>0</v>
      </c>
      <c r="AI24" s="887">
        <f t="shared" si="12"/>
        <v>0</v>
      </c>
      <c r="AJ24" s="887">
        <f t="shared" si="13"/>
        <v>1</v>
      </c>
      <c r="AK24" s="969">
        <f t="shared" si="14"/>
        <v>0.5</v>
      </c>
      <c r="AL24" s="658"/>
      <c r="AM24" s="664"/>
      <c r="AN24" s="666"/>
      <c r="AO24" s="664"/>
      <c r="AP24" s="1009">
        <v>1</v>
      </c>
      <c r="AQ24" s="737" t="s">
        <v>1211</v>
      </c>
      <c r="AR24" s="667"/>
      <c r="AS24" s="664"/>
      <c r="AT24" s="666"/>
      <c r="AU24" s="667"/>
      <c r="AV24" s="666"/>
      <c r="AW24" s="666"/>
      <c r="AX24" s="666"/>
      <c r="AY24" s="664"/>
      <c r="AZ24" s="667"/>
      <c r="BA24" s="667"/>
      <c r="BB24" s="666"/>
      <c r="BC24" s="664"/>
      <c r="BD24" s="666"/>
      <c r="BE24" s="739"/>
      <c r="BF24" s="667"/>
      <c r="BG24" s="739"/>
      <c r="BH24" s="666"/>
      <c r="BI24" s="740"/>
      <c r="BM24" s="622" t="s">
        <v>1212</v>
      </c>
    </row>
    <row r="25" spans="2:65" ht="63.75" customHeight="1">
      <c r="B25" s="1588"/>
      <c r="C25" s="1599"/>
      <c r="D25" s="947" t="s">
        <v>392</v>
      </c>
      <c r="E25" s="954" t="s">
        <v>393</v>
      </c>
      <c r="F25" s="954" t="s">
        <v>1213</v>
      </c>
      <c r="G25" s="951">
        <v>1</v>
      </c>
      <c r="H25" s="951">
        <v>1</v>
      </c>
      <c r="I25" s="951">
        <v>1</v>
      </c>
      <c r="J25" s="951">
        <v>1</v>
      </c>
      <c r="K25" s="951">
        <v>1</v>
      </c>
      <c r="L25" s="958">
        <v>1</v>
      </c>
      <c r="M25" s="958">
        <v>1</v>
      </c>
      <c r="N25" s="958">
        <v>1</v>
      </c>
      <c r="O25" s="958">
        <v>1</v>
      </c>
      <c r="P25" s="958">
        <v>1</v>
      </c>
      <c r="Q25" s="958">
        <v>1</v>
      </c>
      <c r="R25" s="951">
        <v>1</v>
      </c>
      <c r="S25" s="887">
        <f t="shared" si="0"/>
        <v>12</v>
      </c>
      <c r="T25" s="1121">
        <v>1</v>
      </c>
      <c r="U25" s="887" t="s">
        <v>1197</v>
      </c>
      <c r="V25" s="887" t="s">
        <v>225</v>
      </c>
      <c r="W25" s="665"/>
      <c r="X25" s="887">
        <f t="shared" si="1"/>
        <v>1</v>
      </c>
      <c r="Y25" s="887">
        <f t="shared" si="2"/>
        <v>1</v>
      </c>
      <c r="Z25" s="887">
        <f t="shared" si="3"/>
        <v>1</v>
      </c>
      <c r="AA25" s="887">
        <f t="shared" si="4"/>
        <v>0</v>
      </c>
      <c r="AB25" s="887">
        <f t="shared" si="5"/>
        <v>0</v>
      </c>
      <c r="AC25" s="887">
        <f t="shared" si="6"/>
        <v>0</v>
      </c>
      <c r="AD25" s="887">
        <f t="shared" si="7"/>
        <v>0</v>
      </c>
      <c r="AE25" s="887">
        <f t="shared" si="8"/>
        <v>0</v>
      </c>
      <c r="AF25" s="887">
        <f t="shared" si="9"/>
        <v>0</v>
      </c>
      <c r="AG25" s="887">
        <f t="shared" si="10"/>
        <v>0</v>
      </c>
      <c r="AH25" s="887">
        <f t="shared" si="11"/>
        <v>0</v>
      </c>
      <c r="AI25" s="887">
        <f t="shared" si="12"/>
        <v>0</v>
      </c>
      <c r="AJ25" s="887">
        <f t="shared" si="13"/>
        <v>3</v>
      </c>
      <c r="AK25" s="969">
        <f t="shared" si="14"/>
        <v>0.25</v>
      </c>
      <c r="AL25" s="1009">
        <v>1</v>
      </c>
      <c r="AM25" s="664" t="s">
        <v>1214</v>
      </c>
      <c r="AN25" s="1195">
        <v>1</v>
      </c>
      <c r="AO25" s="664" t="s">
        <v>1215</v>
      </c>
      <c r="AP25" s="1009">
        <v>1</v>
      </c>
      <c r="AQ25" s="664" t="s">
        <v>1216</v>
      </c>
      <c r="AR25" s="666"/>
      <c r="AS25" s="664"/>
      <c r="AT25" s="666"/>
      <c r="AU25" s="667"/>
      <c r="AV25" s="666"/>
      <c r="AW25" s="667"/>
      <c r="AX25" s="666"/>
      <c r="AY25" s="667"/>
      <c r="AZ25" s="666"/>
      <c r="BA25" s="667"/>
      <c r="BB25" s="666"/>
      <c r="BC25" s="664"/>
      <c r="BD25" s="736"/>
      <c r="BE25" s="739"/>
      <c r="BF25" s="667"/>
      <c r="BG25" s="739"/>
      <c r="BH25" s="666"/>
      <c r="BI25" s="740"/>
      <c r="BM25" s="622" t="s">
        <v>1217</v>
      </c>
    </row>
    <row r="26" spans="2:65" ht="25.5">
      <c r="B26" s="1588"/>
      <c r="C26" s="1599"/>
      <c r="D26" s="947" t="s">
        <v>394</v>
      </c>
      <c r="E26" s="954" t="s">
        <v>395</v>
      </c>
      <c r="F26" s="954" t="s">
        <v>1218</v>
      </c>
      <c r="G26" s="951"/>
      <c r="H26" s="951"/>
      <c r="I26" s="951"/>
      <c r="J26" s="951">
        <v>1</v>
      </c>
      <c r="K26" s="959"/>
      <c r="L26" s="960"/>
      <c r="M26" s="960"/>
      <c r="N26" s="960"/>
      <c r="O26" s="960">
        <v>1</v>
      </c>
      <c r="P26" s="960"/>
      <c r="Q26" s="960"/>
      <c r="R26" s="950"/>
      <c r="S26" s="887">
        <f t="shared" si="0"/>
        <v>2</v>
      </c>
      <c r="T26" s="1121">
        <v>1</v>
      </c>
      <c r="U26" s="887" t="s">
        <v>1198</v>
      </c>
      <c r="V26" s="887" t="s">
        <v>225</v>
      </c>
      <c r="W26" s="665"/>
      <c r="X26" s="887">
        <f t="shared" si="1"/>
        <v>0</v>
      </c>
      <c r="Y26" s="887">
        <f t="shared" si="2"/>
        <v>0</v>
      </c>
      <c r="Z26" s="887">
        <f t="shared" si="3"/>
        <v>0</v>
      </c>
      <c r="AA26" s="887">
        <f t="shared" si="4"/>
        <v>0</v>
      </c>
      <c r="AB26" s="887">
        <f t="shared" si="5"/>
        <v>0</v>
      </c>
      <c r="AC26" s="887">
        <f t="shared" si="6"/>
        <v>0</v>
      </c>
      <c r="AD26" s="887">
        <f t="shared" si="7"/>
        <v>0</v>
      </c>
      <c r="AE26" s="887">
        <f t="shared" si="8"/>
        <v>0</v>
      </c>
      <c r="AF26" s="887">
        <f t="shared" si="9"/>
        <v>0</v>
      </c>
      <c r="AG26" s="887">
        <f t="shared" si="10"/>
        <v>0</v>
      </c>
      <c r="AH26" s="887">
        <f t="shared" si="11"/>
        <v>0</v>
      </c>
      <c r="AI26" s="887">
        <f t="shared" si="12"/>
        <v>0</v>
      </c>
      <c r="AJ26" s="887">
        <f t="shared" si="13"/>
        <v>0</v>
      </c>
      <c r="AK26" s="969">
        <f t="shared" si="14"/>
        <v>0</v>
      </c>
      <c r="AL26" s="658"/>
      <c r="AM26" s="664"/>
      <c r="AN26" s="666"/>
      <c r="AO26" s="664"/>
      <c r="AP26" s="658"/>
      <c r="AQ26" s="737"/>
      <c r="AR26" s="666"/>
      <c r="AS26" s="664"/>
      <c r="AT26" s="666"/>
      <c r="AU26" s="667"/>
      <c r="AV26" s="666"/>
      <c r="AW26" s="667"/>
      <c r="AX26" s="666"/>
      <c r="AY26" s="667"/>
      <c r="AZ26" s="666"/>
      <c r="BA26" s="667"/>
      <c r="BB26" s="666"/>
      <c r="BC26" s="664"/>
      <c r="BD26" s="736"/>
      <c r="BE26" s="739"/>
      <c r="BF26" s="667"/>
      <c r="BG26" s="739"/>
      <c r="BH26" s="666"/>
      <c r="BI26" s="740"/>
    </row>
    <row r="27" spans="2:65" ht="44.25" hidden="1" customHeight="1">
      <c r="B27" s="1588"/>
      <c r="C27" s="1599"/>
      <c r="D27" s="947" t="s">
        <v>396</v>
      </c>
      <c r="E27" s="954" t="s">
        <v>397</v>
      </c>
      <c r="F27" s="954" t="s">
        <v>1219</v>
      </c>
      <c r="G27" s="951"/>
      <c r="H27" s="951"/>
      <c r="I27" s="951"/>
      <c r="J27" s="951"/>
      <c r="K27" s="959">
        <v>1</v>
      </c>
      <c r="L27" s="960"/>
      <c r="M27" s="960"/>
      <c r="N27" s="960"/>
      <c r="O27" s="960"/>
      <c r="P27" s="960">
        <v>1</v>
      </c>
      <c r="Q27" s="960"/>
      <c r="R27" s="950"/>
      <c r="S27" s="887">
        <f t="shared" si="0"/>
        <v>2</v>
      </c>
      <c r="T27" s="1121">
        <v>1</v>
      </c>
      <c r="U27" s="887" t="s">
        <v>1198</v>
      </c>
      <c r="V27" s="887" t="s">
        <v>225</v>
      </c>
      <c r="W27" s="665"/>
      <c r="X27" s="887">
        <f t="shared" si="1"/>
        <v>0</v>
      </c>
      <c r="Y27" s="887">
        <f t="shared" si="2"/>
        <v>0</v>
      </c>
      <c r="Z27" s="887">
        <f t="shared" si="3"/>
        <v>0</v>
      </c>
      <c r="AA27" s="887">
        <f t="shared" si="4"/>
        <v>0</v>
      </c>
      <c r="AB27" s="887">
        <f t="shared" si="5"/>
        <v>0</v>
      </c>
      <c r="AC27" s="887">
        <f t="shared" si="6"/>
        <v>0</v>
      </c>
      <c r="AD27" s="887">
        <f t="shared" si="7"/>
        <v>0</v>
      </c>
      <c r="AE27" s="887">
        <f t="shared" si="8"/>
        <v>0</v>
      </c>
      <c r="AF27" s="887">
        <f t="shared" si="9"/>
        <v>0</v>
      </c>
      <c r="AG27" s="887">
        <f t="shared" si="10"/>
        <v>0</v>
      </c>
      <c r="AH27" s="887">
        <f t="shared" si="11"/>
        <v>0</v>
      </c>
      <c r="AI27" s="887">
        <f t="shared" si="12"/>
        <v>0</v>
      </c>
      <c r="AJ27" s="887">
        <f t="shared" si="13"/>
        <v>0</v>
      </c>
      <c r="AK27" s="969">
        <f t="shared" si="14"/>
        <v>0</v>
      </c>
      <c r="AL27" s="658"/>
      <c r="AM27" s="664"/>
      <c r="AN27" s="666"/>
      <c r="AO27" s="664"/>
      <c r="AP27" s="658"/>
      <c r="AQ27" s="737"/>
      <c r="AR27" s="666"/>
      <c r="AS27" s="667"/>
      <c r="AT27" s="666"/>
      <c r="AU27" s="667"/>
      <c r="AV27" s="666"/>
      <c r="AW27" s="666"/>
      <c r="AX27" s="666"/>
      <c r="AY27" s="667"/>
      <c r="AZ27" s="667"/>
      <c r="BA27" s="667"/>
      <c r="BB27" s="666"/>
      <c r="BC27" s="664"/>
      <c r="BD27" s="736"/>
      <c r="BE27" s="739"/>
      <c r="BF27" s="667"/>
      <c r="BG27" s="739"/>
      <c r="BH27" s="666"/>
      <c r="BI27" s="740"/>
    </row>
    <row r="28" spans="2:65" ht="71.25">
      <c r="B28" s="1588"/>
      <c r="C28" s="1599"/>
      <c r="D28" s="947" t="s">
        <v>398</v>
      </c>
      <c r="E28" s="954" t="s">
        <v>399</v>
      </c>
      <c r="F28" s="954" t="s">
        <v>1220</v>
      </c>
      <c r="G28" s="951">
        <v>1</v>
      </c>
      <c r="H28" s="951">
        <v>1</v>
      </c>
      <c r="I28" s="951">
        <v>1</v>
      </c>
      <c r="J28" s="951">
        <v>1</v>
      </c>
      <c r="K28" s="959">
        <v>1</v>
      </c>
      <c r="L28" s="960">
        <v>1</v>
      </c>
      <c r="M28" s="960">
        <v>1</v>
      </c>
      <c r="N28" s="960">
        <v>1</v>
      </c>
      <c r="O28" s="960">
        <v>1</v>
      </c>
      <c r="P28" s="960">
        <v>1</v>
      </c>
      <c r="Q28" s="960">
        <v>1</v>
      </c>
      <c r="R28" s="950">
        <v>1</v>
      </c>
      <c r="S28" s="887">
        <f t="shared" si="0"/>
        <v>12</v>
      </c>
      <c r="T28" s="1121">
        <v>1</v>
      </c>
      <c r="U28" s="887" t="s">
        <v>1197</v>
      </c>
      <c r="V28" s="887" t="s">
        <v>225</v>
      </c>
      <c r="W28" s="665"/>
      <c r="X28" s="887">
        <f t="shared" si="1"/>
        <v>1</v>
      </c>
      <c r="Y28" s="887">
        <f t="shared" si="2"/>
        <v>1</v>
      </c>
      <c r="Z28" s="887">
        <f t="shared" si="3"/>
        <v>1</v>
      </c>
      <c r="AA28" s="887">
        <f t="shared" si="4"/>
        <v>0</v>
      </c>
      <c r="AB28" s="887">
        <f t="shared" si="5"/>
        <v>0</v>
      </c>
      <c r="AC28" s="887">
        <f t="shared" si="6"/>
        <v>0</v>
      </c>
      <c r="AD28" s="887">
        <f t="shared" si="7"/>
        <v>0</v>
      </c>
      <c r="AE28" s="887">
        <f t="shared" si="8"/>
        <v>0</v>
      </c>
      <c r="AF28" s="887">
        <f t="shared" si="9"/>
        <v>0</v>
      </c>
      <c r="AG28" s="887">
        <f t="shared" si="10"/>
        <v>0</v>
      </c>
      <c r="AH28" s="887">
        <f t="shared" si="11"/>
        <v>0</v>
      </c>
      <c r="AI28" s="887">
        <f t="shared" si="12"/>
        <v>0</v>
      </c>
      <c r="AJ28" s="887">
        <f t="shared" si="13"/>
        <v>3</v>
      </c>
      <c r="AK28" s="969">
        <f t="shared" si="14"/>
        <v>0.25</v>
      </c>
      <c r="AL28" s="1009">
        <v>1</v>
      </c>
      <c r="AM28" s="664" t="s">
        <v>1221</v>
      </c>
      <c r="AN28" s="1195">
        <v>1</v>
      </c>
      <c r="AO28" s="664" t="s">
        <v>1222</v>
      </c>
      <c r="AP28" s="1009">
        <v>1</v>
      </c>
      <c r="AQ28" s="737" t="s">
        <v>1223</v>
      </c>
      <c r="AR28" s="666"/>
      <c r="AS28" s="737"/>
      <c r="AT28" s="666"/>
      <c r="AU28" s="737"/>
      <c r="AV28" s="666"/>
      <c r="AW28" s="664"/>
      <c r="AX28" s="666"/>
      <c r="AY28" s="667"/>
      <c r="AZ28" s="666"/>
      <c r="BA28" s="743"/>
      <c r="BB28" s="666"/>
      <c r="BC28" s="664"/>
      <c r="BD28" s="736"/>
      <c r="BE28" s="739"/>
      <c r="BF28" s="667"/>
      <c r="BG28" s="739"/>
      <c r="BH28" s="666"/>
      <c r="BI28" s="740"/>
    </row>
    <row r="29" spans="2:65" ht="78" hidden="1" customHeight="1">
      <c r="B29" s="1588"/>
      <c r="C29" s="1599"/>
      <c r="D29" s="947" t="s">
        <v>400</v>
      </c>
      <c r="E29" s="953" t="s">
        <v>401</v>
      </c>
      <c r="F29" s="961" t="s">
        <v>1224</v>
      </c>
      <c r="G29" s="951"/>
      <c r="H29" s="951"/>
      <c r="I29" s="951">
        <v>1</v>
      </c>
      <c r="J29" s="951"/>
      <c r="K29" s="958"/>
      <c r="L29" s="958">
        <v>1</v>
      </c>
      <c r="M29" s="962"/>
      <c r="N29" s="963"/>
      <c r="O29" s="963">
        <v>1</v>
      </c>
      <c r="P29" s="963"/>
      <c r="Q29" s="964"/>
      <c r="R29" s="958"/>
      <c r="S29" s="887">
        <f t="shared" si="0"/>
        <v>3</v>
      </c>
      <c r="T29" s="1121">
        <v>1</v>
      </c>
      <c r="U29" s="887" t="s">
        <v>1197</v>
      </c>
      <c r="V29" s="887" t="s">
        <v>225</v>
      </c>
      <c r="W29" s="665"/>
      <c r="X29" s="887">
        <f t="shared" si="1"/>
        <v>0</v>
      </c>
      <c r="Y29" s="887">
        <f t="shared" si="2"/>
        <v>0</v>
      </c>
      <c r="Z29" s="887">
        <f t="shared" si="3"/>
        <v>1</v>
      </c>
      <c r="AA29" s="887">
        <f t="shared" si="4"/>
        <v>0</v>
      </c>
      <c r="AB29" s="887">
        <f t="shared" si="5"/>
        <v>0</v>
      </c>
      <c r="AC29" s="887">
        <f t="shared" si="6"/>
        <v>0</v>
      </c>
      <c r="AD29" s="887">
        <f t="shared" si="7"/>
        <v>0</v>
      </c>
      <c r="AE29" s="887">
        <f t="shared" si="8"/>
        <v>0</v>
      </c>
      <c r="AF29" s="887">
        <f t="shared" si="9"/>
        <v>0</v>
      </c>
      <c r="AG29" s="887">
        <f t="shared" si="10"/>
        <v>0</v>
      </c>
      <c r="AH29" s="887">
        <f t="shared" si="11"/>
        <v>0</v>
      </c>
      <c r="AI29" s="887">
        <f t="shared" si="12"/>
        <v>0</v>
      </c>
      <c r="AJ29" s="887">
        <f t="shared" si="13"/>
        <v>1</v>
      </c>
      <c r="AK29" s="969">
        <f t="shared" si="14"/>
        <v>0.33333333333333331</v>
      </c>
      <c r="AL29" s="658"/>
      <c r="AM29" s="664"/>
      <c r="AN29" s="666"/>
      <c r="AO29" s="664"/>
      <c r="AP29" s="1009">
        <v>1</v>
      </c>
      <c r="AQ29" s="737" t="s">
        <v>1225</v>
      </c>
      <c r="AR29" s="667"/>
      <c r="AS29" s="667"/>
      <c r="AT29" s="666"/>
      <c r="AU29" s="664"/>
      <c r="AV29" s="666"/>
      <c r="AW29" s="664"/>
      <c r="AX29" s="666"/>
      <c r="AY29" s="667"/>
      <c r="AZ29" s="667"/>
      <c r="BA29" s="667"/>
      <c r="BB29" s="666"/>
      <c r="BC29" s="664"/>
      <c r="BD29" s="667"/>
      <c r="BE29" s="739"/>
      <c r="BF29" s="667"/>
      <c r="BG29" s="739"/>
      <c r="BH29" s="666"/>
      <c r="BI29" s="740"/>
    </row>
    <row r="30" spans="2:65" ht="42" hidden="1" customHeight="1">
      <c r="B30" s="1588"/>
      <c r="C30" s="1599"/>
      <c r="D30" s="947" t="s">
        <v>402</v>
      </c>
      <c r="E30" s="953" t="s">
        <v>403</v>
      </c>
      <c r="F30" s="954" t="s">
        <v>1226</v>
      </c>
      <c r="G30" s="958"/>
      <c r="H30" s="962"/>
      <c r="I30" s="963">
        <v>1</v>
      </c>
      <c r="J30" s="963"/>
      <c r="K30" s="963"/>
      <c r="L30" s="963"/>
      <c r="M30" s="963">
        <v>1</v>
      </c>
      <c r="N30" s="963"/>
      <c r="O30" s="963"/>
      <c r="P30" s="963"/>
      <c r="Q30" s="963">
        <v>1</v>
      </c>
      <c r="R30" s="963"/>
      <c r="S30" s="979">
        <f t="shared" si="0"/>
        <v>3</v>
      </c>
      <c r="T30" s="1121">
        <v>1</v>
      </c>
      <c r="U30" s="887" t="s">
        <v>1197</v>
      </c>
      <c r="V30" s="887" t="s">
        <v>225</v>
      </c>
      <c r="W30" s="665"/>
      <c r="X30" s="887">
        <f t="shared" si="1"/>
        <v>0</v>
      </c>
      <c r="Y30" s="887">
        <f t="shared" si="2"/>
        <v>0</v>
      </c>
      <c r="Z30" s="887">
        <f t="shared" si="3"/>
        <v>1</v>
      </c>
      <c r="AA30" s="887">
        <f t="shared" si="4"/>
        <v>0</v>
      </c>
      <c r="AB30" s="887">
        <f t="shared" si="5"/>
        <v>0</v>
      </c>
      <c r="AC30" s="887">
        <f t="shared" si="6"/>
        <v>0</v>
      </c>
      <c r="AD30" s="887">
        <f t="shared" si="7"/>
        <v>0</v>
      </c>
      <c r="AE30" s="887">
        <f t="shared" si="8"/>
        <v>0</v>
      </c>
      <c r="AF30" s="887">
        <f t="shared" si="9"/>
        <v>0</v>
      </c>
      <c r="AG30" s="887">
        <f t="shared" si="10"/>
        <v>0</v>
      </c>
      <c r="AH30" s="887">
        <f t="shared" si="11"/>
        <v>0</v>
      </c>
      <c r="AI30" s="887">
        <f t="shared" si="12"/>
        <v>0</v>
      </c>
      <c r="AJ30" s="887">
        <f t="shared" si="13"/>
        <v>1</v>
      </c>
      <c r="AK30" s="969">
        <f t="shared" si="14"/>
        <v>0.33333333333333331</v>
      </c>
      <c r="AL30" s="658"/>
      <c r="AM30" s="664"/>
      <c r="AN30" s="666"/>
      <c r="AO30" s="664"/>
      <c r="AP30" s="1009">
        <v>1</v>
      </c>
      <c r="AQ30" s="737" t="s">
        <v>1227</v>
      </c>
      <c r="AR30" s="667"/>
      <c r="AS30" s="667"/>
      <c r="AT30" s="666"/>
      <c r="AU30" s="667"/>
      <c r="AV30" s="666"/>
      <c r="AW30" s="666"/>
      <c r="AX30" s="666"/>
      <c r="AY30" s="667"/>
      <c r="AZ30" s="667"/>
      <c r="BA30" s="667"/>
      <c r="BB30" s="666"/>
      <c r="BC30" s="664"/>
      <c r="BD30" s="667"/>
      <c r="BE30" s="739"/>
      <c r="BF30" s="667"/>
      <c r="BG30" s="739"/>
      <c r="BH30" s="666"/>
      <c r="BI30" s="740"/>
    </row>
    <row r="31" spans="2:65" ht="40.5" customHeight="1">
      <c r="B31" s="1588"/>
      <c r="C31" s="1599"/>
      <c r="D31" s="947" t="s">
        <v>404</v>
      </c>
      <c r="E31" s="954" t="s">
        <v>405</v>
      </c>
      <c r="F31" s="978" t="s">
        <v>1224</v>
      </c>
      <c r="G31" s="947">
        <v>1</v>
      </c>
      <c r="H31" s="947"/>
      <c r="I31" s="947"/>
      <c r="J31" s="947">
        <v>1</v>
      </c>
      <c r="K31" s="947"/>
      <c r="L31" s="947"/>
      <c r="M31" s="947">
        <v>1</v>
      </c>
      <c r="N31" s="947"/>
      <c r="O31" s="947"/>
      <c r="P31" s="947">
        <v>1</v>
      </c>
      <c r="Q31" s="947"/>
      <c r="R31" s="947"/>
      <c r="S31" s="977">
        <f t="shared" si="0"/>
        <v>4</v>
      </c>
      <c r="T31" s="1121">
        <v>1</v>
      </c>
      <c r="U31" s="888" t="s">
        <v>1197</v>
      </c>
      <c r="V31" s="887" t="s">
        <v>225</v>
      </c>
      <c r="W31" s="665"/>
      <c r="X31" s="887">
        <f t="shared" si="1"/>
        <v>1</v>
      </c>
      <c r="Y31" s="887">
        <f t="shared" si="2"/>
        <v>0</v>
      </c>
      <c r="Z31" s="887">
        <f t="shared" si="3"/>
        <v>0</v>
      </c>
      <c r="AA31" s="887">
        <f t="shared" si="4"/>
        <v>1</v>
      </c>
      <c r="AB31" s="887">
        <f t="shared" si="5"/>
        <v>0</v>
      </c>
      <c r="AC31" s="887">
        <f t="shared" si="6"/>
        <v>0</v>
      </c>
      <c r="AD31" s="887">
        <f t="shared" si="7"/>
        <v>0</v>
      </c>
      <c r="AE31" s="887">
        <f t="shared" si="8"/>
        <v>0</v>
      </c>
      <c r="AF31" s="887">
        <f t="shared" si="9"/>
        <v>0</v>
      </c>
      <c r="AG31" s="887">
        <f t="shared" si="10"/>
        <v>0</v>
      </c>
      <c r="AH31" s="887">
        <f t="shared" si="11"/>
        <v>0</v>
      </c>
      <c r="AI31" s="887">
        <f t="shared" si="12"/>
        <v>0</v>
      </c>
      <c r="AJ31" s="887">
        <f t="shared" si="13"/>
        <v>2</v>
      </c>
      <c r="AK31" s="969">
        <f t="shared" si="14"/>
        <v>0.5</v>
      </c>
      <c r="AL31" s="1009">
        <v>1</v>
      </c>
      <c r="AM31" s="664" t="s">
        <v>1228</v>
      </c>
      <c r="AN31" s="666"/>
      <c r="AO31" s="664"/>
      <c r="AP31" s="658"/>
      <c r="AQ31" s="737"/>
      <c r="AR31" s="666">
        <v>1</v>
      </c>
      <c r="AS31" s="667" t="s">
        <v>1229</v>
      </c>
      <c r="AT31" s="666"/>
      <c r="AU31" s="667"/>
      <c r="AV31" s="666"/>
      <c r="AW31" s="666"/>
      <c r="AX31" s="666"/>
      <c r="AY31" s="667"/>
      <c r="AZ31" s="667"/>
      <c r="BA31" s="667"/>
      <c r="BB31" s="666"/>
      <c r="BC31" s="664"/>
      <c r="BD31" s="736"/>
      <c r="BE31" s="742"/>
      <c r="BF31" s="666"/>
      <c r="BG31" s="667"/>
      <c r="BH31" s="666"/>
      <c r="BI31" s="740"/>
    </row>
    <row r="32" spans="2:65" ht="40.5" hidden="1" customHeight="1">
      <c r="B32" s="1588"/>
      <c r="C32" s="1599"/>
      <c r="D32" s="947" t="s">
        <v>406</v>
      </c>
      <c r="E32" s="965" t="s">
        <v>407</v>
      </c>
      <c r="F32" s="966" t="s">
        <v>1230</v>
      </c>
      <c r="G32" s="1362"/>
      <c r="H32" s="1362"/>
      <c r="I32" s="1362"/>
      <c r="J32" s="1362"/>
      <c r="K32" s="1362"/>
      <c r="L32" s="1362"/>
      <c r="M32" s="1362"/>
      <c r="N32" s="1362">
        <v>1</v>
      </c>
      <c r="O32" s="1362"/>
      <c r="P32" s="1362"/>
      <c r="Q32" s="1362"/>
      <c r="R32" s="1362"/>
      <c r="S32" s="979">
        <f t="shared" si="0"/>
        <v>1</v>
      </c>
      <c r="T32" s="1121">
        <v>1</v>
      </c>
      <c r="U32" s="887" t="s">
        <v>1197</v>
      </c>
      <c r="V32" s="887" t="s">
        <v>225</v>
      </c>
      <c r="W32" s="665"/>
      <c r="X32" s="887">
        <f t="shared" si="1"/>
        <v>0</v>
      </c>
      <c r="Y32" s="887">
        <f t="shared" si="2"/>
        <v>0</v>
      </c>
      <c r="Z32" s="887">
        <f t="shared" si="3"/>
        <v>0</v>
      </c>
      <c r="AA32" s="887">
        <f t="shared" si="4"/>
        <v>0</v>
      </c>
      <c r="AB32" s="887">
        <f t="shared" si="5"/>
        <v>0</v>
      </c>
      <c r="AC32" s="887">
        <f t="shared" si="6"/>
        <v>0</v>
      </c>
      <c r="AD32" s="887">
        <f t="shared" si="7"/>
        <v>0</v>
      </c>
      <c r="AE32" s="887">
        <f t="shared" si="8"/>
        <v>0</v>
      </c>
      <c r="AF32" s="887">
        <f t="shared" si="9"/>
        <v>0</v>
      </c>
      <c r="AG32" s="887">
        <f t="shared" si="10"/>
        <v>0</v>
      </c>
      <c r="AH32" s="887">
        <f t="shared" si="11"/>
        <v>0</v>
      </c>
      <c r="AI32" s="887">
        <f t="shared" si="12"/>
        <v>0</v>
      </c>
      <c r="AJ32" s="887">
        <f t="shared" si="13"/>
        <v>0</v>
      </c>
      <c r="AK32" s="969">
        <f t="shared" si="14"/>
        <v>0</v>
      </c>
      <c r="AL32" s="658"/>
      <c r="AM32" s="664"/>
      <c r="AN32" s="666"/>
      <c r="AO32" s="664"/>
      <c r="AP32" s="658"/>
      <c r="AQ32" s="737"/>
      <c r="AR32" s="666"/>
      <c r="AS32" s="667"/>
      <c r="AT32" s="666"/>
      <c r="AU32" s="667"/>
      <c r="AV32" s="666"/>
      <c r="AW32" s="666"/>
      <c r="AX32" s="666"/>
      <c r="AY32" s="667"/>
      <c r="AZ32" s="667"/>
      <c r="BA32" s="667"/>
      <c r="BB32" s="666"/>
      <c r="BC32" s="664"/>
      <c r="BD32" s="736"/>
      <c r="BE32" s="742"/>
      <c r="BF32" s="666"/>
      <c r="BG32" s="667"/>
      <c r="BH32" s="666"/>
      <c r="BI32" s="740"/>
    </row>
    <row r="33" spans="2:61" ht="40.5" hidden="1" customHeight="1">
      <c r="B33" s="1588"/>
      <c r="C33" s="1599"/>
      <c r="D33" s="947" t="s">
        <v>408</v>
      </c>
      <c r="E33" s="953" t="s">
        <v>409</v>
      </c>
      <c r="F33" s="1360" t="s">
        <v>1231</v>
      </c>
      <c r="G33" s="947"/>
      <c r="H33" s="947"/>
      <c r="I33" s="947">
        <v>1</v>
      </c>
      <c r="J33" s="947"/>
      <c r="K33" s="947"/>
      <c r="L33" s="947">
        <v>1</v>
      </c>
      <c r="M33" s="947"/>
      <c r="N33" s="947"/>
      <c r="O33" s="947">
        <v>1</v>
      </c>
      <c r="P33" s="947"/>
      <c r="Q33" s="947"/>
      <c r="R33" s="947"/>
      <c r="S33" s="977">
        <f t="shared" si="0"/>
        <v>3</v>
      </c>
      <c r="T33" s="1361">
        <v>1</v>
      </c>
      <c r="U33" s="887" t="s">
        <v>1198</v>
      </c>
      <c r="V33" s="887" t="s">
        <v>225</v>
      </c>
      <c r="W33" s="665"/>
      <c r="X33" s="887">
        <f t="shared" si="1"/>
        <v>0</v>
      </c>
      <c r="Y33" s="887">
        <f t="shared" si="2"/>
        <v>0</v>
      </c>
      <c r="Z33" s="887">
        <f t="shared" si="3"/>
        <v>1</v>
      </c>
      <c r="AA33" s="887">
        <f t="shared" si="4"/>
        <v>0</v>
      </c>
      <c r="AB33" s="887">
        <f t="shared" si="5"/>
        <v>0</v>
      </c>
      <c r="AC33" s="887">
        <f t="shared" si="6"/>
        <v>0</v>
      </c>
      <c r="AD33" s="887">
        <f t="shared" si="7"/>
        <v>0</v>
      </c>
      <c r="AE33" s="887">
        <f t="shared" si="8"/>
        <v>0</v>
      </c>
      <c r="AF33" s="887">
        <f t="shared" si="9"/>
        <v>0</v>
      </c>
      <c r="AG33" s="887">
        <f t="shared" si="10"/>
        <v>0</v>
      </c>
      <c r="AH33" s="887">
        <f t="shared" si="11"/>
        <v>0</v>
      </c>
      <c r="AI33" s="887">
        <f t="shared" si="12"/>
        <v>0</v>
      </c>
      <c r="AJ33" s="887">
        <f t="shared" si="13"/>
        <v>1</v>
      </c>
      <c r="AK33" s="969">
        <f t="shared" si="14"/>
        <v>0.33333333333333331</v>
      </c>
      <c r="AL33" s="658"/>
      <c r="AM33" s="664"/>
      <c r="AN33" s="666"/>
      <c r="AO33" s="664"/>
      <c r="AP33" s="1009">
        <v>1</v>
      </c>
      <c r="AQ33" s="737" t="s">
        <v>1232</v>
      </c>
      <c r="AR33" s="667"/>
      <c r="AS33" s="667"/>
      <c r="AT33" s="666"/>
      <c r="AU33" s="667"/>
      <c r="AV33" s="666"/>
      <c r="AW33" s="666"/>
      <c r="AX33" s="666"/>
      <c r="AY33" s="667"/>
      <c r="AZ33" s="667"/>
      <c r="BA33" s="667"/>
      <c r="BB33" s="666"/>
      <c r="BC33" s="664"/>
      <c r="BD33" s="667"/>
      <c r="BE33" s="739"/>
      <c r="BF33" s="666"/>
      <c r="BG33" s="667"/>
      <c r="BH33" s="666"/>
      <c r="BI33" s="740"/>
    </row>
    <row r="34" spans="2:61" ht="57.75" hidden="1" customHeight="1">
      <c r="B34" s="1588"/>
      <c r="C34" s="1600"/>
      <c r="D34" s="947" t="s">
        <v>410</v>
      </c>
      <c r="E34" s="953" t="s">
        <v>411</v>
      </c>
      <c r="F34" s="967" t="s">
        <v>1233</v>
      </c>
      <c r="G34" s="958"/>
      <c r="H34" s="958"/>
      <c r="I34" s="958"/>
      <c r="J34" s="958"/>
      <c r="K34" s="958">
        <v>1</v>
      </c>
      <c r="L34" s="958"/>
      <c r="M34" s="958"/>
      <c r="N34" s="962"/>
      <c r="O34" s="958"/>
      <c r="P34" s="964">
        <v>1</v>
      </c>
      <c r="Q34" s="958"/>
      <c r="R34" s="958"/>
      <c r="S34" s="979">
        <f t="shared" si="0"/>
        <v>2</v>
      </c>
      <c r="T34" s="1121">
        <v>1</v>
      </c>
      <c r="U34" s="887" t="s">
        <v>1197</v>
      </c>
      <c r="V34" s="887" t="s">
        <v>225</v>
      </c>
      <c r="W34" s="665"/>
      <c r="X34" s="887">
        <f t="shared" si="1"/>
        <v>0</v>
      </c>
      <c r="Y34" s="887">
        <f t="shared" si="2"/>
        <v>0</v>
      </c>
      <c r="Z34" s="887">
        <f t="shared" si="3"/>
        <v>0</v>
      </c>
      <c r="AA34" s="887">
        <f t="shared" si="4"/>
        <v>0</v>
      </c>
      <c r="AB34" s="887">
        <f t="shared" si="5"/>
        <v>0</v>
      </c>
      <c r="AC34" s="887">
        <f t="shared" si="6"/>
        <v>0</v>
      </c>
      <c r="AD34" s="887">
        <f t="shared" si="7"/>
        <v>0</v>
      </c>
      <c r="AE34" s="887">
        <f t="shared" si="8"/>
        <v>0</v>
      </c>
      <c r="AF34" s="887">
        <f t="shared" si="9"/>
        <v>0</v>
      </c>
      <c r="AG34" s="887">
        <f t="shared" si="10"/>
        <v>0</v>
      </c>
      <c r="AH34" s="887">
        <f t="shared" si="11"/>
        <v>0</v>
      </c>
      <c r="AI34" s="887">
        <f t="shared" si="12"/>
        <v>0</v>
      </c>
      <c r="AJ34" s="887">
        <f t="shared" ref="AJ34" si="15">SUM(X34:AI34)</f>
        <v>0</v>
      </c>
      <c r="AK34" s="969">
        <f t="shared" ref="AK34" si="16">AJ34/S34</f>
        <v>0</v>
      </c>
      <c r="AL34" s="658"/>
      <c r="AM34" s="664"/>
      <c r="AN34" s="666"/>
      <c r="AO34" s="664"/>
      <c r="AP34" s="658"/>
      <c r="AQ34" s="737"/>
      <c r="AR34" s="667"/>
      <c r="AS34" s="667"/>
      <c r="AT34" s="666"/>
      <c r="AU34" s="667"/>
      <c r="AV34" s="666"/>
      <c r="AW34" s="666"/>
      <c r="AX34" s="666"/>
      <c r="AY34" s="667"/>
      <c r="AZ34" s="667"/>
      <c r="BA34" s="667"/>
      <c r="BB34" s="666"/>
      <c r="BC34" s="664"/>
      <c r="BD34" s="667"/>
      <c r="BE34" s="739"/>
      <c r="BF34" s="666"/>
      <c r="BG34" s="667"/>
      <c r="BH34" s="666"/>
      <c r="BI34" s="740"/>
    </row>
    <row r="35" spans="2:61" ht="63.75" hidden="1" customHeight="1">
      <c r="B35" s="1588"/>
      <c r="C35" s="1598" t="s">
        <v>1234</v>
      </c>
      <c r="D35" s="947" t="s">
        <v>412</v>
      </c>
      <c r="E35" s="954" t="s">
        <v>413</v>
      </c>
      <c r="F35" s="965" t="s">
        <v>1235</v>
      </c>
      <c r="G35" s="947">
        <v>1</v>
      </c>
      <c r="H35" s="947"/>
      <c r="I35" s="947"/>
      <c r="J35" s="947"/>
      <c r="K35" s="947"/>
      <c r="L35" s="947"/>
      <c r="M35" s="947">
        <v>1</v>
      </c>
      <c r="N35" s="947"/>
      <c r="O35" s="947"/>
      <c r="P35" s="947"/>
      <c r="Q35" s="947"/>
      <c r="R35" s="947"/>
      <c r="S35" s="977">
        <f t="shared" si="0"/>
        <v>2</v>
      </c>
      <c r="T35" s="1121">
        <v>1</v>
      </c>
      <c r="U35" s="888" t="s">
        <v>1197</v>
      </c>
      <c r="V35" s="887" t="s">
        <v>225</v>
      </c>
      <c r="W35" s="665"/>
      <c r="X35" s="887">
        <f t="shared" si="1"/>
        <v>1</v>
      </c>
      <c r="Y35" s="887">
        <f t="shared" si="2"/>
        <v>0</v>
      </c>
      <c r="Z35" s="887">
        <f t="shared" si="3"/>
        <v>0</v>
      </c>
      <c r="AA35" s="887">
        <f t="shared" si="4"/>
        <v>0</v>
      </c>
      <c r="AB35" s="887">
        <f t="shared" si="5"/>
        <v>0</v>
      </c>
      <c r="AC35" s="887">
        <f t="shared" si="6"/>
        <v>0</v>
      </c>
      <c r="AD35" s="887">
        <f t="shared" si="7"/>
        <v>0</v>
      </c>
      <c r="AE35" s="887">
        <f t="shared" si="8"/>
        <v>0</v>
      </c>
      <c r="AF35" s="887">
        <f t="shared" si="9"/>
        <v>0</v>
      </c>
      <c r="AG35" s="887">
        <f t="shared" si="10"/>
        <v>0</v>
      </c>
      <c r="AH35" s="887">
        <f t="shared" si="11"/>
        <v>0</v>
      </c>
      <c r="AI35" s="887">
        <f t="shared" si="12"/>
        <v>0</v>
      </c>
      <c r="AJ35" s="887">
        <f t="shared" si="13"/>
        <v>1</v>
      </c>
      <c r="AK35" s="969">
        <f t="shared" si="14"/>
        <v>0.5</v>
      </c>
      <c r="AL35" s="1009">
        <v>1</v>
      </c>
      <c r="AM35" s="664" t="s">
        <v>1236</v>
      </c>
      <c r="AN35" s="666"/>
      <c r="AO35" s="664"/>
      <c r="AP35" s="658"/>
      <c r="AQ35" s="737"/>
      <c r="AR35" s="667"/>
      <c r="AS35" s="667"/>
      <c r="AT35" s="666"/>
      <c r="AU35" s="667"/>
      <c r="AV35" s="666"/>
      <c r="AW35" s="664"/>
      <c r="AX35" s="666"/>
      <c r="AY35" s="667"/>
      <c r="AZ35" s="667"/>
      <c r="BA35" s="667"/>
      <c r="BB35" s="666"/>
      <c r="BC35" s="664"/>
      <c r="BD35" s="667"/>
      <c r="BE35" s="739"/>
      <c r="BF35" s="667"/>
      <c r="BG35" s="739"/>
      <c r="BH35" s="666"/>
      <c r="BI35" s="740"/>
    </row>
    <row r="36" spans="2:61" ht="63" hidden="1" customHeight="1">
      <c r="B36" s="1588"/>
      <c r="C36" s="1599"/>
      <c r="D36" s="947" t="s">
        <v>414</v>
      </c>
      <c r="E36" s="953" t="s">
        <v>415</v>
      </c>
      <c r="F36" s="954" t="s">
        <v>1237</v>
      </c>
      <c r="G36" s="951"/>
      <c r="H36" s="951">
        <v>1</v>
      </c>
      <c r="I36" s="951"/>
      <c r="J36" s="951"/>
      <c r="K36" s="951"/>
      <c r="L36" s="958"/>
      <c r="M36" s="958"/>
      <c r="N36" s="958"/>
      <c r="O36" s="958"/>
      <c r="P36" s="958"/>
      <c r="Q36" s="958"/>
      <c r="R36" s="951"/>
      <c r="S36" s="887">
        <f t="shared" si="0"/>
        <v>1</v>
      </c>
      <c r="T36" s="1121">
        <v>1</v>
      </c>
      <c r="U36" s="887" t="s">
        <v>1197</v>
      </c>
      <c r="V36" s="887" t="s">
        <v>225</v>
      </c>
      <c r="W36" s="665"/>
      <c r="X36" s="887">
        <f t="shared" si="1"/>
        <v>0</v>
      </c>
      <c r="Y36" s="887">
        <f t="shared" si="2"/>
        <v>1</v>
      </c>
      <c r="Z36" s="887">
        <f t="shared" si="3"/>
        <v>0</v>
      </c>
      <c r="AA36" s="887">
        <f t="shared" si="4"/>
        <v>0</v>
      </c>
      <c r="AB36" s="887">
        <f t="shared" si="5"/>
        <v>0</v>
      </c>
      <c r="AC36" s="887">
        <f t="shared" si="6"/>
        <v>0</v>
      </c>
      <c r="AD36" s="887">
        <f t="shared" si="7"/>
        <v>0</v>
      </c>
      <c r="AE36" s="887">
        <f t="shared" si="8"/>
        <v>0</v>
      </c>
      <c r="AF36" s="887">
        <f t="shared" si="9"/>
        <v>0</v>
      </c>
      <c r="AG36" s="887">
        <f t="shared" si="10"/>
        <v>0</v>
      </c>
      <c r="AH36" s="887">
        <f t="shared" si="11"/>
        <v>0</v>
      </c>
      <c r="AI36" s="887">
        <f t="shared" si="12"/>
        <v>0</v>
      </c>
      <c r="AJ36" s="887">
        <f t="shared" si="13"/>
        <v>1</v>
      </c>
      <c r="AK36" s="969">
        <f t="shared" si="14"/>
        <v>1</v>
      </c>
      <c r="AL36" s="658"/>
      <c r="AM36" s="664"/>
      <c r="AN36" s="1195">
        <v>1</v>
      </c>
      <c r="AO36" s="664" t="s">
        <v>1238</v>
      </c>
      <c r="AP36" s="658"/>
      <c r="AQ36" s="737"/>
      <c r="AR36" s="667"/>
      <c r="AS36" s="667"/>
      <c r="AT36" s="666"/>
      <c r="AU36" s="667"/>
      <c r="AV36" s="666"/>
      <c r="AW36" s="666"/>
      <c r="AX36" s="666"/>
      <c r="AY36" s="667"/>
      <c r="AZ36" s="667"/>
      <c r="BA36" s="667"/>
      <c r="BB36" s="666"/>
      <c r="BC36" s="664"/>
      <c r="BD36" s="666"/>
      <c r="BE36" s="666"/>
      <c r="BF36" s="739"/>
      <c r="BG36" s="739"/>
      <c r="BH36" s="666"/>
      <c r="BI36" s="739"/>
    </row>
    <row r="37" spans="2:61" ht="65.25" customHeight="1">
      <c r="B37" s="1588"/>
      <c r="C37" s="1599"/>
      <c r="D37" s="947" t="s">
        <v>416</v>
      </c>
      <c r="E37" s="954" t="s">
        <v>417</v>
      </c>
      <c r="F37" s="954" t="s">
        <v>1239</v>
      </c>
      <c r="G37" s="951">
        <v>1</v>
      </c>
      <c r="H37" s="951">
        <v>1</v>
      </c>
      <c r="I37" s="951">
        <v>1</v>
      </c>
      <c r="J37" s="951">
        <v>1</v>
      </c>
      <c r="K37" s="959">
        <v>1</v>
      </c>
      <c r="L37" s="960">
        <v>1</v>
      </c>
      <c r="M37" s="960">
        <v>1</v>
      </c>
      <c r="N37" s="960">
        <v>1</v>
      </c>
      <c r="O37" s="960">
        <v>1</v>
      </c>
      <c r="P37" s="960">
        <v>1</v>
      </c>
      <c r="Q37" s="960">
        <v>1</v>
      </c>
      <c r="R37" s="950">
        <v>1</v>
      </c>
      <c r="S37" s="887">
        <f t="shared" si="0"/>
        <v>12</v>
      </c>
      <c r="T37" s="1121">
        <v>1</v>
      </c>
      <c r="U37" s="887" t="s">
        <v>1197</v>
      </c>
      <c r="V37" s="887" t="s">
        <v>225</v>
      </c>
      <c r="W37" s="665"/>
      <c r="X37" s="887">
        <f t="shared" si="1"/>
        <v>1</v>
      </c>
      <c r="Y37" s="887">
        <f t="shared" si="2"/>
        <v>1</v>
      </c>
      <c r="Z37" s="887">
        <f t="shared" si="3"/>
        <v>1</v>
      </c>
      <c r="AA37" s="887">
        <f t="shared" si="4"/>
        <v>0</v>
      </c>
      <c r="AB37" s="887">
        <f t="shared" si="5"/>
        <v>0</v>
      </c>
      <c r="AC37" s="887">
        <f t="shared" si="6"/>
        <v>0</v>
      </c>
      <c r="AD37" s="887">
        <f t="shared" si="7"/>
        <v>0</v>
      </c>
      <c r="AE37" s="887">
        <f t="shared" si="8"/>
        <v>0</v>
      </c>
      <c r="AF37" s="887">
        <f t="shared" si="9"/>
        <v>0</v>
      </c>
      <c r="AG37" s="887">
        <f t="shared" si="10"/>
        <v>0</v>
      </c>
      <c r="AH37" s="887">
        <f t="shared" si="11"/>
        <v>0</v>
      </c>
      <c r="AI37" s="887">
        <f t="shared" si="12"/>
        <v>0</v>
      </c>
      <c r="AJ37" s="887">
        <f t="shared" si="13"/>
        <v>3</v>
      </c>
      <c r="AK37" s="969">
        <f t="shared" si="14"/>
        <v>0.25</v>
      </c>
      <c r="AL37" s="1009">
        <v>1</v>
      </c>
      <c r="AM37" s="664" t="s">
        <v>1240</v>
      </c>
      <c r="AN37" s="1195">
        <v>1</v>
      </c>
      <c r="AO37" s="664" t="s">
        <v>1241</v>
      </c>
      <c r="AP37" s="1009">
        <v>1</v>
      </c>
      <c r="AQ37" s="664" t="s">
        <v>1242</v>
      </c>
      <c r="AR37" s="666"/>
      <c r="AS37" s="664"/>
      <c r="AT37" s="666"/>
      <c r="AU37" s="741"/>
      <c r="AV37" s="666"/>
      <c r="AW37" s="664"/>
      <c r="AX37" s="666"/>
      <c r="AY37" s="664"/>
      <c r="AZ37" s="666"/>
      <c r="BA37" s="743"/>
      <c r="BB37" s="666"/>
      <c r="BC37" s="741"/>
      <c r="BD37" s="736"/>
      <c r="BE37" s="741"/>
      <c r="BF37" s="739"/>
      <c r="BG37" s="739"/>
      <c r="BH37" s="666"/>
      <c r="BI37" s="739"/>
    </row>
    <row r="38" spans="2:61" ht="44.25" customHeight="1">
      <c r="B38" s="1588"/>
      <c r="C38" s="1599"/>
      <c r="D38" s="947" t="s">
        <v>418</v>
      </c>
      <c r="E38" s="954" t="s">
        <v>419</v>
      </c>
      <c r="F38" s="954" t="s">
        <v>1243</v>
      </c>
      <c r="G38" s="951">
        <v>1</v>
      </c>
      <c r="H38" s="951">
        <v>1</v>
      </c>
      <c r="I38" s="951">
        <v>1</v>
      </c>
      <c r="J38" s="951">
        <v>1</v>
      </c>
      <c r="K38" s="951">
        <v>1</v>
      </c>
      <c r="L38" s="951">
        <v>1</v>
      </c>
      <c r="M38" s="951">
        <v>1</v>
      </c>
      <c r="N38" s="951">
        <v>1</v>
      </c>
      <c r="O38" s="951">
        <v>1</v>
      </c>
      <c r="P38" s="951">
        <v>1</v>
      </c>
      <c r="Q38" s="951">
        <v>1</v>
      </c>
      <c r="R38" s="951">
        <v>1</v>
      </c>
      <c r="S38" s="887">
        <f t="shared" si="0"/>
        <v>12</v>
      </c>
      <c r="T38" s="1121">
        <v>1</v>
      </c>
      <c r="U38" s="887" t="s">
        <v>1197</v>
      </c>
      <c r="V38" s="887" t="s">
        <v>225</v>
      </c>
      <c r="W38" s="665"/>
      <c r="X38" s="887">
        <f t="shared" si="1"/>
        <v>1</v>
      </c>
      <c r="Y38" s="887">
        <f t="shared" si="2"/>
        <v>1</v>
      </c>
      <c r="Z38" s="887">
        <f t="shared" si="3"/>
        <v>1</v>
      </c>
      <c r="AA38" s="887">
        <f t="shared" si="4"/>
        <v>0</v>
      </c>
      <c r="AB38" s="887">
        <f t="shared" si="5"/>
        <v>0</v>
      </c>
      <c r="AC38" s="887">
        <f t="shared" si="6"/>
        <v>0</v>
      </c>
      <c r="AD38" s="887">
        <f t="shared" si="7"/>
        <v>0</v>
      </c>
      <c r="AE38" s="887">
        <f t="shared" si="8"/>
        <v>0</v>
      </c>
      <c r="AF38" s="887">
        <f t="shared" si="9"/>
        <v>0</v>
      </c>
      <c r="AG38" s="887">
        <f t="shared" si="10"/>
        <v>0</v>
      </c>
      <c r="AH38" s="887">
        <f t="shared" si="11"/>
        <v>0</v>
      </c>
      <c r="AI38" s="887">
        <f t="shared" si="12"/>
        <v>0</v>
      </c>
      <c r="AJ38" s="887">
        <f t="shared" si="13"/>
        <v>3</v>
      </c>
      <c r="AK38" s="969">
        <f t="shared" si="14"/>
        <v>0.25</v>
      </c>
      <c r="AL38" s="1009">
        <v>1</v>
      </c>
      <c r="AM38" s="664" t="s">
        <v>1244</v>
      </c>
      <c r="AN38" s="1195">
        <v>1</v>
      </c>
      <c r="AO38" s="664" t="s">
        <v>1245</v>
      </c>
      <c r="AP38" s="1009">
        <v>1</v>
      </c>
      <c r="AQ38" s="1310" t="s">
        <v>1246</v>
      </c>
      <c r="AR38" s="666"/>
      <c r="AS38" s="739"/>
      <c r="AT38" s="666"/>
      <c r="AU38" s="744"/>
      <c r="AV38" s="666"/>
      <c r="AW38" s="664"/>
      <c r="AX38" s="666"/>
      <c r="AY38" s="664"/>
      <c r="AZ38" s="666"/>
      <c r="BA38" s="744"/>
      <c r="BB38" s="666"/>
      <c r="BC38" s="744"/>
      <c r="BD38" s="736"/>
      <c r="BE38" s="744"/>
      <c r="BF38" s="739"/>
      <c r="BG38" s="739"/>
      <c r="BH38" s="666"/>
      <c r="BI38" s="739"/>
    </row>
    <row r="39" spans="2:61" ht="63.75" customHeight="1">
      <c r="B39" s="1588"/>
      <c r="C39" s="1599"/>
      <c r="D39" s="947" t="s">
        <v>420</v>
      </c>
      <c r="E39" s="954" t="s">
        <v>421</v>
      </c>
      <c r="F39" s="954" t="s">
        <v>1247</v>
      </c>
      <c r="G39" s="951"/>
      <c r="H39" s="951"/>
      <c r="I39" s="951"/>
      <c r="J39" s="951">
        <v>1</v>
      </c>
      <c r="K39" s="951"/>
      <c r="L39" s="951"/>
      <c r="M39" s="951">
        <v>1</v>
      </c>
      <c r="N39" s="959"/>
      <c r="O39" s="958"/>
      <c r="P39" s="950">
        <v>1</v>
      </c>
      <c r="Q39" s="951"/>
      <c r="R39" s="951"/>
      <c r="S39" s="887">
        <f t="shared" si="0"/>
        <v>3</v>
      </c>
      <c r="T39" s="1121">
        <v>1</v>
      </c>
      <c r="U39" s="887" t="s">
        <v>1197</v>
      </c>
      <c r="V39" s="887" t="s">
        <v>225</v>
      </c>
      <c r="W39" s="665"/>
      <c r="X39" s="887">
        <f t="shared" si="1"/>
        <v>0</v>
      </c>
      <c r="Y39" s="887">
        <f t="shared" si="2"/>
        <v>0</v>
      </c>
      <c r="Z39" s="887">
        <f t="shared" si="3"/>
        <v>0</v>
      </c>
      <c r="AA39" s="887">
        <f t="shared" si="4"/>
        <v>0</v>
      </c>
      <c r="AB39" s="887">
        <f t="shared" si="5"/>
        <v>0</v>
      </c>
      <c r="AC39" s="887">
        <f t="shared" si="6"/>
        <v>0</v>
      </c>
      <c r="AD39" s="887">
        <f t="shared" si="7"/>
        <v>0</v>
      </c>
      <c r="AE39" s="887">
        <f t="shared" si="8"/>
        <v>0</v>
      </c>
      <c r="AF39" s="887">
        <f t="shared" si="9"/>
        <v>0</v>
      </c>
      <c r="AG39" s="887">
        <f t="shared" si="10"/>
        <v>0</v>
      </c>
      <c r="AH39" s="887">
        <f t="shared" si="11"/>
        <v>0</v>
      </c>
      <c r="AI39" s="887">
        <f t="shared" si="12"/>
        <v>0</v>
      </c>
      <c r="AJ39" s="887">
        <f t="shared" si="13"/>
        <v>0</v>
      </c>
      <c r="AK39" s="969">
        <f t="shared" si="14"/>
        <v>0</v>
      </c>
      <c r="AL39" s="658"/>
      <c r="AM39" s="664"/>
      <c r="AN39" s="666"/>
      <c r="AO39" s="664"/>
      <c r="AP39" s="1308"/>
      <c r="AQ39" s="1305"/>
      <c r="AR39" s="1309"/>
      <c r="AS39" s="667"/>
      <c r="AT39" s="666"/>
      <c r="AU39" s="746"/>
      <c r="AV39" s="666"/>
      <c r="AW39" s="666"/>
      <c r="AX39" s="666"/>
      <c r="AY39" s="667"/>
      <c r="AZ39" s="667"/>
      <c r="BA39" s="745"/>
      <c r="BB39" s="666"/>
      <c r="BC39" s="749"/>
      <c r="BD39" s="736"/>
      <c r="BE39" s="667"/>
      <c r="BF39" s="739"/>
      <c r="BG39" s="739"/>
      <c r="BH39" s="666"/>
      <c r="BI39" s="739"/>
    </row>
    <row r="40" spans="2:61" ht="52.5" hidden="1" customHeight="1">
      <c r="B40" s="1588"/>
      <c r="C40" s="1599"/>
      <c r="D40" s="947" t="s">
        <v>422</v>
      </c>
      <c r="E40" s="953" t="s">
        <v>423</v>
      </c>
      <c r="F40" s="954" t="s">
        <v>1237</v>
      </c>
      <c r="G40" s="951"/>
      <c r="H40" s="951">
        <v>1</v>
      </c>
      <c r="I40" s="951"/>
      <c r="J40" s="951"/>
      <c r="K40" s="951"/>
      <c r="L40" s="951"/>
      <c r="M40" s="951"/>
      <c r="N40" s="959"/>
      <c r="O40" s="947"/>
      <c r="P40" s="950"/>
      <c r="Q40" s="951"/>
      <c r="R40" s="951"/>
      <c r="S40" s="887">
        <f t="shared" si="0"/>
        <v>1</v>
      </c>
      <c r="T40" s="1121">
        <v>1</v>
      </c>
      <c r="U40" s="887" t="s">
        <v>1197</v>
      </c>
      <c r="V40" s="887" t="s">
        <v>225</v>
      </c>
      <c r="W40" s="665"/>
      <c r="X40" s="887">
        <f t="shared" ref="X40:X41" si="17">AL40</f>
        <v>0</v>
      </c>
      <c r="Y40" s="887">
        <f t="shared" ref="Y40:Y41" si="18">AN40</f>
        <v>1</v>
      </c>
      <c r="Z40" s="887">
        <f t="shared" ref="Z40:Z41" si="19">AP40</f>
        <v>0</v>
      </c>
      <c r="AA40" s="887">
        <f t="shared" ref="AA40:AA41" si="20">AR40</f>
        <v>0</v>
      </c>
      <c r="AB40" s="887">
        <f t="shared" ref="AB40:AB41" si="21">AT40</f>
        <v>0</v>
      </c>
      <c r="AC40" s="887">
        <f t="shared" ref="AC40:AC41" si="22">AV40</f>
        <v>0</v>
      </c>
      <c r="AD40" s="887">
        <f t="shared" ref="AD40:AD41" si="23">AX40</f>
        <v>0</v>
      </c>
      <c r="AE40" s="887">
        <f t="shared" ref="AE40:AE41" si="24">AZ40</f>
        <v>0</v>
      </c>
      <c r="AF40" s="887">
        <f t="shared" ref="AF40:AF41" si="25">BB40</f>
        <v>0</v>
      </c>
      <c r="AG40" s="887">
        <f t="shared" ref="AG40:AG41" si="26">BD40</f>
        <v>0</v>
      </c>
      <c r="AH40" s="887">
        <f t="shared" ref="AH40:AH41" si="27">BF40</f>
        <v>0</v>
      </c>
      <c r="AI40" s="887">
        <f t="shared" ref="AI40:AI41" si="28">BH40</f>
        <v>0</v>
      </c>
      <c r="AJ40" s="887">
        <f t="shared" ref="AJ40:AJ41" si="29">SUM(X40:AI40)</f>
        <v>1</v>
      </c>
      <c r="AK40" s="969">
        <f t="shared" si="14"/>
        <v>1</v>
      </c>
      <c r="AL40" s="658"/>
      <c r="AM40" s="664"/>
      <c r="AN40" s="1195">
        <v>1</v>
      </c>
      <c r="AO40" s="664" t="s">
        <v>1248</v>
      </c>
      <c r="AP40" s="1308"/>
      <c r="AQ40" s="1306"/>
      <c r="AR40" s="1309"/>
      <c r="AS40" s="667"/>
      <c r="AT40" s="666"/>
      <c r="AU40" s="746"/>
      <c r="AV40" s="666"/>
      <c r="AW40" s="666"/>
      <c r="AX40" s="666"/>
      <c r="AY40" s="743"/>
      <c r="AZ40" s="666"/>
      <c r="BA40" s="741"/>
      <c r="BB40" s="666"/>
      <c r="BC40" s="746"/>
      <c r="BD40" s="666"/>
      <c r="BE40" s="746"/>
      <c r="BF40" s="666"/>
      <c r="BG40" s="666"/>
      <c r="BH40" s="666"/>
      <c r="BI40" s="737"/>
    </row>
    <row r="41" spans="2:61" ht="63.75">
      <c r="B41" s="1588"/>
      <c r="C41" s="1599"/>
      <c r="D41" s="947" t="s">
        <v>424</v>
      </c>
      <c r="E41" s="954" t="s">
        <v>425</v>
      </c>
      <c r="F41" s="954" t="s">
        <v>1249</v>
      </c>
      <c r="G41" s="951"/>
      <c r="H41" s="951"/>
      <c r="I41" s="951"/>
      <c r="J41" s="951">
        <v>1</v>
      </c>
      <c r="K41" s="951"/>
      <c r="L41" s="951"/>
      <c r="M41" s="951"/>
      <c r="N41" s="959">
        <v>1</v>
      </c>
      <c r="O41" s="947"/>
      <c r="P41" s="950"/>
      <c r="Q41" s="951"/>
      <c r="R41" s="951"/>
      <c r="S41" s="887">
        <f t="shared" si="0"/>
        <v>2</v>
      </c>
      <c r="T41" s="1121">
        <v>1</v>
      </c>
      <c r="U41" s="887" t="s">
        <v>1250</v>
      </c>
      <c r="V41" s="887" t="s">
        <v>225</v>
      </c>
      <c r="W41" s="665"/>
      <c r="X41" s="887">
        <f t="shared" si="17"/>
        <v>0</v>
      </c>
      <c r="Y41" s="887">
        <f t="shared" si="18"/>
        <v>0</v>
      </c>
      <c r="Z41" s="887">
        <f t="shared" si="19"/>
        <v>0</v>
      </c>
      <c r="AA41" s="887">
        <f t="shared" si="20"/>
        <v>0</v>
      </c>
      <c r="AB41" s="887">
        <f t="shared" si="21"/>
        <v>0</v>
      </c>
      <c r="AC41" s="887">
        <f t="shared" si="22"/>
        <v>0</v>
      </c>
      <c r="AD41" s="887">
        <f t="shared" si="23"/>
        <v>0</v>
      </c>
      <c r="AE41" s="887">
        <f t="shared" si="24"/>
        <v>0</v>
      </c>
      <c r="AF41" s="887">
        <f t="shared" si="25"/>
        <v>0</v>
      </c>
      <c r="AG41" s="887">
        <f t="shared" si="26"/>
        <v>0</v>
      </c>
      <c r="AH41" s="887">
        <f t="shared" si="27"/>
        <v>0</v>
      </c>
      <c r="AI41" s="887">
        <f t="shared" si="28"/>
        <v>0</v>
      </c>
      <c r="AJ41" s="887">
        <f t="shared" si="29"/>
        <v>0</v>
      </c>
      <c r="AK41" s="969">
        <f t="shared" si="14"/>
        <v>0</v>
      </c>
      <c r="AL41" s="658"/>
      <c r="AM41" s="664"/>
      <c r="AN41" s="666"/>
      <c r="AO41" s="664"/>
      <c r="AP41" s="1308"/>
      <c r="AQ41" s="1306"/>
      <c r="AR41" s="1309"/>
      <c r="AS41" s="667"/>
      <c r="AT41" s="666"/>
      <c r="AU41" s="746"/>
      <c r="AV41" s="666"/>
      <c r="AW41" s="666"/>
      <c r="AX41" s="666"/>
      <c r="AY41" s="743"/>
      <c r="AZ41" s="666"/>
      <c r="BA41" s="747"/>
      <c r="BB41" s="666"/>
      <c r="BC41" s="746"/>
      <c r="BD41" s="666"/>
      <c r="BE41" s="746"/>
      <c r="BF41" s="666"/>
      <c r="BG41" s="666"/>
      <c r="BH41" s="666"/>
      <c r="BI41" s="737"/>
    </row>
    <row r="42" spans="2:61" ht="46.5" hidden="1" customHeight="1">
      <c r="B42" s="1588"/>
      <c r="C42" s="1599"/>
      <c r="D42" s="947" t="s">
        <v>426</v>
      </c>
      <c r="E42" s="954" t="s">
        <v>427</v>
      </c>
      <c r="F42" s="954" t="s">
        <v>1251</v>
      </c>
      <c r="G42" s="951"/>
      <c r="H42" s="951"/>
      <c r="I42" s="951"/>
      <c r="J42" s="951"/>
      <c r="K42" s="951"/>
      <c r="L42" s="951"/>
      <c r="M42" s="951"/>
      <c r="N42" s="951"/>
      <c r="O42" s="958">
        <v>1</v>
      </c>
      <c r="P42" s="951"/>
      <c r="Q42" s="951"/>
      <c r="R42" s="951"/>
      <c r="S42" s="887">
        <f t="shared" si="0"/>
        <v>1</v>
      </c>
      <c r="T42" s="1121">
        <v>1</v>
      </c>
      <c r="U42" s="887" t="s">
        <v>1198</v>
      </c>
      <c r="V42" s="887" t="s">
        <v>225</v>
      </c>
      <c r="W42" s="665"/>
      <c r="X42" s="887">
        <f t="shared" si="1"/>
        <v>0</v>
      </c>
      <c r="Y42" s="887">
        <f t="shared" si="2"/>
        <v>0</v>
      </c>
      <c r="Z42" s="887">
        <f t="shared" si="3"/>
        <v>0</v>
      </c>
      <c r="AA42" s="887">
        <f t="shared" si="4"/>
        <v>0</v>
      </c>
      <c r="AB42" s="887">
        <f t="shared" si="5"/>
        <v>0</v>
      </c>
      <c r="AC42" s="887">
        <f t="shared" si="6"/>
        <v>0</v>
      </c>
      <c r="AD42" s="887">
        <f t="shared" si="7"/>
        <v>0</v>
      </c>
      <c r="AE42" s="887">
        <f t="shared" si="8"/>
        <v>0</v>
      </c>
      <c r="AF42" s="887">
        <f t="shared" si="9"/>
        <v>0</v>
      </c>
      <c r="AG42" s="887">
        <f t="shared" si="10"/>
        <v>0</v>
      </c>
      <c r="AH42" s="887">
        <f t="shared" si="11"/>
        <v>0</v>
      </c>
      <c r="AI42" s="887">
        <f t="shared" si="12"/>
        <v>0</v>
      </c>
      <c r="AJ42" s="887">
        <f t="shared" si="13"/>
        <v>0</v>
      </c>
      <c r="AK42" s="969">
        <f t="shared" si="14"/>
        <v>0</v>
      </c>
      <c r="AL42" s="658"/>
      <c r="AM42" s="664"/>
      <c r="AN42" s="666"/>
      <c r="AO42" s="664"/>
      <c r="AP42" s="1308"/>
      <c r="AQ42" s="1306"/>
      <c r="AR42" s="1309"/>
      <c r="AS42" s="667"/>
      <c r="AT42" s="666"/>
      <c r="AU42" s="667"/>
      <c r="AV42" s="666"/>
      <c r="AW42" s="666"/>
      <c r="AX42" s="666"/>
      <c r="AY42" s="667"/>
      <c r="AZ42" s="666"/>
      <c r="BA42" s="667"/>
      <c r="BB42" s="666"/>
      <c r="BC42" s="664"/>
      <c r="BD42" s="667"/>
      <c r="BE42" s="739"/>
      <c r="BF42" s="666"/>
      <c r="BG42" s="748"/>
      <c r="BH42" s="666"/>
      <c r="BI42" s="739"/>
    </row>
    <row r="43" spans="2:61" ht="63.75" hidden="1">
      <c r="B43" s="1588"/>
      <c r="C43" s="1600"/>
      <c r="D43" s="947" t="s">
        <v>428</v>
      </c>
      <c r="E43" s="968" t="s">
        <v>429</v>
      </c>
      <c r="F43" s="954" t="s">
        <v>1252</v>
      </c>
      <c r="G43" s="951"/>
      <c r="H43" s="951"/>
      <c r="I43" s="951"/>
      <c r="J43" s="951"/>
      <c r="K43" s="951"/>
      <c r="L43" s="951"/>
      <c r="M43" s="951"/>
      <c r="N43" s="959">
        <v>1</v>
      </c>
      <c r="O43" s="947"/>
      <c r="P43" s="950"/>
      <c r="Q43" s="951">
        <v>1</v>
      </c>
      <c r="R43" s="951"/>
      <c r="S43" s="887">
        <f t="shared" si="0"/>
        <v>2</v>
      </c>
      <c r="T43" s="1121">
        <v>1</v>
      </c>
      <c r="U43" s="887" t="s">
        <v>1197</v>
      </c>
      <c r="V43" s="887" t="s">
        <v>225</v>
      </c>
      <c r="W43" s="665"/>
      <c r="X43" s="887">
        <f t="shared" si="1"/>
        <v>0</v>
      </c>
      <c r="Y43" s="887">
        <f t="shared" si="2"/>
        <v>0</v>
      </c>
      <c r="Z43" s="887">
        <f t="shared" si="3"/>
        <v>0</v>
      </c>
      <c r="AA43" s="887">
        <f t="shared" si="4"/>
        <v>0</v>
      </c>
      <c r="AB43" s="887">
        <f t="shared" si="5"/>
        <v>0</v>
      </c>
      <c r="AC43" s="887">
        <f t="shared" si="6"/>
        <v>0</v>
      </c>
      <c r="AD43" s="887">
        <f t="shared" si="7"/>
        <v>0</v>
      </c>
      <c r="AE43" s="887">
        <f t="shared" si="8"/>
        <v>0</v>
      </c>
      <c r="AF43" s="887">
        <f t="shared" si="9"/>
        <v>0</v>
      </c>
      <c r="AG43" s="887">
        <f t="shared" si="10"/>
        <v>0</v>
      </c>
      <c r="AH43" s="887">
        <f t="shared" si="11"/>
        <v>0</v>
      </c>
      <c r="AI43" s="887">
        <f t="shared" si="12"/>
        <v>0</v>
      </c>
      <c r="AJ43" s="887">
        <f t="shared" si="13"/>
        <v>0</v>
      </c>
      <c r="AK43" s="969">
        <f t="shared" si="14"/>
        <v>0</v>
      </c>
      <c r="AL43" s="658"/>
      <c r="AM43" s="664"/>
      <c r="AN43" s="666"/>
      <c r="AO43" s="664"/>
      <c r="AP43" s="1308"/>
      <c r="AQ43" s="1306"/>
      <c r="AR43" s="1309"/>
      <c r="AS43" s="667"/>
      <c r="AT43" s="666"/>
      <c r="AU43" s="667"/>
      <c r="AV43" s="666"/>
      <c r="AW43" s="666"/>
      <c r="AX43" s="666"/>
      <c r="AY43" s="666"/>
      <c r="AZ43" s="666"/>
      <c r="BA43" s="664"/>
      <c r="BB43" s="666"/>
      <c r="BC43" s="666"/>
      <c r="BD43" s="667"/>
      <c r="BE43" s="739"/>
      <c r="BF43" s="666"/>
      <c r="BG43" s="748"/>
      <c r="BH43" s="666"/>
      <c r="BI43" s="739"/>
    </row>
    <row r="44" spans="2:61" ht="67.5" hidden="1" customHeight="1">
      <c r="B44" s="1588"/>
      <c r="C44" s="1586" t="s">
        <v>1253</v>
      </c>
      <c r="D44" s="947" t="s">
        <v>430</v>
      </c>
      <c r="E44" s="954" t="s">
        <v>431</v>
      </c>
      <c r="F44" s="954" t="s">
        <v>1254</v>
      </c>
      <c r="G44" s="951"/>
      <c r="H44" s="951"/>
      <c r="I44" s="951">
        <v>1</v>
      </c>
      <c r="J44" s="951"/>
      <c r="K44" s="951"/>
      <c r="L44" s="951"/>
      <c r="M44" s="951"/>
      <c r="N44" s="959"/>
      <c r="O44" s="947">
        <v>1</v>
      </c>
      <c r="P44" s="950"/>
      <c r="Q44" s="951"/>
      <c r="R44" s="951"/>
      <c r="S44" s="887">
        <f t="shared" si="0"/>
        <v>2</v>
      </c>
      <c r="T44" s="1121">
        <v>1</v>
      </c>
      <c r="U44" s="887" t="s">
        <v>1197</v>
      </c>
      <c r="V44" s="887" t="s">
        <v>225</v>
      </c>
      <c r="W44" s="665"/>
      <c r="X44" s="887">
        <f t="shared" si="1"/>
        <v>0</v>
      </c>
      <c r="Y44" s="887">
        <f t="shared" si="2"/>
        <v>0</v>
      </c>
      <c r="Z44" s="887">
        <f t="shared" si="3"/>
        <v>1</v>
      </c>
      <c r="AA44" s="887">
        <f t="shared" si="4"/>
        <v>0</v>
      </c>
      <c r="AB44" s="887">
        <f t="shared" si="5"/>
        <v>0</v>
      </c>
      <c r="AC44" s="887">
        <f t="shared" si="6"/>
        <v>0</v>
      </c>
      <c r="AD44" s="887">
        <f t="shared" si="7"/>
        <v>0</v>
      </c>
      <c r="AE44" s="887">
        <f t="shared" si="8"/>
        <v>0</v>
      </c>
      <c r="AF44" s="887">
        <f t="shared" si="9"/>
        <v>0</v>
      </c>
      <c r="AG44" s="887">
        <f t="shared" si="10"/>
        <v>0</v>
      </c>
      <c r="AH44" s="887">
        <f t="shared" si="11"/>
        <v>0</v>
      </c>
      <c r="AI44" s="887">
        <f t="shared" si="12"/>
        <v>0</v>
      </c>
      <c r="AJ44" s="887">
        <f t="shared" si="13"/>
        <v>1</v>
      </c>
      <c r="AK44" s="969">
        <f t="shared" si="14"/>
        <v>0.5</v>
      </c>
      <c r="AL44" s="658"/>
      <c r="AM44" s="664"/>
      <c r="AN44" s="666"/>
      <c r="AO44" s="664"/>
      <c r="AP44" s="1363">
        <v>1</v>
      </c>
      <c r="AQ44" s="1307" t="s">
        <v>1255</v>
      </c>
      <c r="AR44" s="1309"/>
      <c r="AS44" s="667"/>
      <c r="AT44" s="666"/>
      <c r="AU44" s="667"/>
      <c r="AV44" s="666"/>
      <c r="AW44" s="664"/>
      <c r="AX44" s="666"/>
      <c r="AY44" s="667"/>
      <c r="AZ44" s="667"/>
      <c r="BA44" s="667"/>
      <c r="BB44" s="666"/>
      <c r="BC44" s="664"/>
      <c r="BD44" s="667"/>
      <c r="BE44" s="739"/>
      <c r="BF44" s="666"/>
      <c r="BG44" s="748"/>
      <c r="BH44" s="666"/>
      <c r="BI44" s="739"/>
    </row>
    <row r="45" spans="2:61" ht="49.5" hidden="1" customHeight="1">
      <c r="B45" s="1588"/>
      <c r="C45" s="1587"/>
      <c r="D45" s="947" t="s">
        <v>432</v>
      </c>
      <c r="E45" s="954" t="s">
        <v>433</v>
      </c>
      <c r="F45" s="954" t="s">
        <v>1256</v>
      </c>
      <c r="G45" s="951"/>
      <c r="H45" s="951"/>
      <c r="I45" s="951"/>
      <c r="J45" s="951"/>
      <c r="K45" s="951">
        <v>1</v>
      </c>
      <c r="L45" s="951"/>
      <c r="M45" s="951"/>
      <c r="N45" s="951"/>
      <c r="O45" s="951"/>
      <c r="P45" s="951"/>
      <c r="Q45" s="951"/>
      <c r="R45" s="951"/>
      <c r="S45" s="887">
        <f t="shared" si="0"/>
        <v>1</v>
      </c>
      <c r="T45" s="1121">
        <v>1</v>
      </c>
      <c r="U45" s="887" t="s">
        <v>1198</v>
      </c>
      <c r="V45" s="887" t="s">
        <v>225</v>
      </c>
      <c r="W45" s="665"/>
      <c r="X45" s="887">
        <f t="shared" si="1"/>
        <v>0</v>
      </c>
      <c r="Y45" s="887">
        <f t="shared" si="2"/>
        <v>0</v>
      </c>
      <c r="Z45" s="887">
        <f t="shared" si="3"/>
        <v>0</v>
      </c>
      <c r="AA45" s="887">
        <f t="shared" si="4"/>
        <v>0</v>
      </c>
      <c r="AB45" s="887">
        <f t="shared" si="5"/>
        <v>0</v>
      </c>
      <c r="AC45" s="887">
        <f t="shared" si="6"/>
        <v>0</v>
      </c>
      <c r="AD45" s="887">
        <f t="shared" si="7"/>
        <v>0</v>
      </c>
      <c r="AE45" s="887">
        <f t="shared" si="8"/>
        <v>0</v>
      </c>
      <c r="AF45" s="887">
        <f t="shared" si="9"/>
        <v>0</v>
      </c>
      <c r="AG45" s="887">
        <f t="shared" si="10"/>
        <v>0</v>
      </c>
      <c r="AH45" s="887">
        <f t="shared" si="11"/>
        <v>0</v>
      </c>
      <c r="AI45" s="887">
        <f t="shared" si="12"/>
        <v>0</v>
      </c>
      <c r="AJ45" s="887">
        <f t="shared" si="13"/>
        <v>0</v>
      </c>
      <c r="AK45" s="969">
        <f t="shared" si="14"/>
        <v>0</v>
      </c>
      <c r="AL45" s="658"/>
      <c r="AM45" s="664"/>
      <c r="AN45" s="666"/>
      <c r="AO45" s="664"/>
      <c r="AP45" s="658"/>
      <c r="AQ45"/>
      <c r="AR45" s="666"/>
      <c r="AS45" s="667"/>
      <c r="AT45" s="666"/>
      <c r="AU45" s="667"/>
      <c r="AV45" s="666"/>
      <c r="AW45" s="666"/>
      <c r="AX45" s="666"/>
      <c r="AY45" s="667"/>
      <c r="AZ45" s="667"/>
      <c r="BA45" s="667"/>
      <c r="BB45" s="666"/>
      <c r="BC45" s="664"/>
      <c r="BD45" s="667"/>
      <c r="BE45" s="739"/>
      <c r="BF45" s="666"/>
      <c r="BG45" s="748"/>
      <c r="BH45" s="666"/>
      <c r="BI45" s="739"/>
    </row>
    <row r="46" spans="2:61" ht="51" customHeight="1">
      <c r="B46" s="1588"/>
      <c r="C46" s="1586" t="s">
        <v>1257</v>
      </c>
      <c r="D46" s="947" t="s">
        <v>434</v>
      </c>
      <c r="E46" s="954" t="s">
        <v>435</v>
      </c>
      <c r="F46" s="954" t="s">
        <v>1258</v>
      </c>
      <c r="G46" s="951">
        <v>1</v>
      </c>
      <c r="H46" s="951">
        <v>1</v>
      </c>
      <c r="I46" s="951">
        <v>1</v>
      </c>
      <c r="J46" s="951">
        <v>1</v>
      </c>
      <c r="K46" s="951">
        <v>1</v>
      </c>
      <c r="L46" s="951">
        <v>1</v>
      </c>
      <c r="M46" s="951">
        <v>1</v>
      </c>
      <c r="N46" s="951">
        <v>1</v>
      </c>
      <c r="O46" s="951">
        <v>1</v>
      </c>
      <c r="P46" s="951">
        <v>1</v>
      </c>
      <c r="Q46" s="951">
        <v>1</v>
      </c>
      <c r="R46" s="951">
        <v>1</v>
      </c>
      <c r="S46" s="887">
        <f t="shared" si="0"/>
        <v>12</v>
      </c>
      <c r="T46" s="1121">
        <v>1</v>
      </c>
      <c r="U46" s="889" t="s">
        <v>1259</v>
      </c>
      <c r="V46" s="887" t="s">
        <v>225</v>
      </c>
      <c r="W46" s="665"/>
      <c r="X46" s="887">
        <f t="shared" si="1"/>
        <v>1</v>
      </c>
      <c r="Y46" s="887">
        <f t="shared" si="2"/>
        <v>1</v>
      </c>
      <c r="Z46" s="887">
        <f t="shared" si="3"/>
        <v>1</v>
      </c>
      <c r="AA46" s="887">
        <f t="shared" si="4"/>
        <v>0</v>
      </c>
      <c r="AB46" s="887">
        <f t="shared" si="5"/>
        <v>0</v>
      </c>
      <c r="AC46" s="887">
        <f t="shared" si="6"/>
        <v>0</v>
      </c>
      <c r="AD46" s="887">
        <f t="shared" si="7"/>
        <v>0</v>
      </c>
      <c r="AE46" s="887">
        <f t="shared" si="8"/>
        <v>0</v>
      </c>
      <c r="AF46" s="887">
        <f t="shared" si="9"/>
        <v>0</v>
      </c>
      <c r="AG46" s="887">
        <f t="shared" si="10"/>
        <v>0</v>
      </c>
      <c r="AH46" s="887">
        <f t="shared" si="11"/>
        <v>0</v>
      </c>
      <c r="AI46" s="887">
        <f t="shared" si="12"/>
        <v>0</v>
      </c>
      <c r="AJ46" s="887">
        <f t="shared" si="13"/>
        <v>3</v>
      </c>
      <c r="AK46" s="969">
        <f t="shared" si="14"/>
        <v>0.25</v>
      </c>
      <c r="AL46" s="1009">
        <v>1</v>
      </c>
      <c r="AM46" s="664" t="s">
        <v>1260</v>
      </c>
      <c r="AN46" s="1195">
        <v>1</v>
      </c>
      <c r="AO46" s="664" t="s">
        <v>1261</v>
      </c>
      <c r="AP46" s="1195">
        <v>1</v>
      </c>
      <c r="AQ46" s="664" t="s">
        <v>1262</v>
      </c>
      <c r="AR46" s="666"/>
      <c r="AS46" s="667"/>
      <c r="AT46" s="666"/>
      <c r="AU46" s="667"/>
      <c r="AV46" s="666"/>
      <c r="AW46" s="667"/>
      <c r="AX46" s="666"/>
      <c r="AY46" s="667"/>
      <c r="AZ46" s="666"/>
      <c r="BA46" s="747"/>
      <c r="BB46" s="666"/>
      <c r="BC46" s="741"/>
      <c r="BD46" s="736"/>
      <c r="BE46" s="739"/>
      <c r="BF46" s="666"/>
      <c r="BG46" s="748"/>
      <c r="BH46" s="666"/>
      <c r="BI46" s="739"/>
    </row>
    <row r="47" spans="2:61" ht="45.2" customHeight="1">
      <c r="B47" s="1588"/>
      <c r="C47" s="1588"/>
      <c r="D47" s="947" t="s">
        <v>436</v>
      </c>
      <c r="E47" s="954" t="s">
        <v>437</v>
      </c>
      <c r="F47" s="954" t="s">
        <v>1263</v>
      </c>
      <c r="G47" s="951">
        <v>1</v>
      </c>
      <c r="H47" s="951">
        <v>1</v>
      </c>
      <c r="I47" s="951">
        <v>1</v>
      </c>
      <c r="J47" s="951">
        <v>1</v>
      </c>
      <c r="K47" s="951">
        <v>1</v>
      </c>
      <c r="L47" s="951">
        <v>1</v>
      </c>
      <c r="M47" s="951">
        <v>1</v>
      </c>
      <c r="N47" s="951">
        <v>1</v>
      </c>
      <c r="O47" s="951">
        <v>1</v>
      </c>
      <c r="P47" s="951">
        <v>1</v>
      </c>
      <c r="Q47" s="951">
        <v>1</v>
      </c>
      <c r="R47" s="951">
        <v>1</v>
      </c>
      <c r="S47" s="887">
        <f t="shared" si="0"/>
        <v>12</v>
      </c>
      <c r="T47" s="1121">
        <v>1</v>
      </c>
      <c r="U47" s="890" t="s">
        <v>1264</v>
      </c>
      <c r="V47" s="887" t="s">
        <v>225</v>
      </c>
      <c r="W47" s="665"/>
      <c r="X47" s="887">
        <f t="shared" si="1"/>
        <v>1</v>
      </c>
      <c r="Y47" s="887">
        <f t="shared" si="2"/>
        <v>1</v>
      </c>
      <c r="Z47" s="887">
        <f t="shared" si="3"/>
        <v>1</v>
      </c>
      <c r="AA47" s="887">
        <f t="shared" si="4"/>
        <v>0</v>
      </c>
      <c r="AB47" s="887">
        <f t="shared" si="5"/>
        <v>0</v>
      </c>
      <c r="AC47" s="887">
        <f t="shared" si="6"/>
        <v>0</v>
      </c>
      <c r="AD47" s="887">
        <f t="shared" si="7"/>
        <v>0</v>
      </c>
      <c r="AE47" s="887">
        <f t="shared" si="8"/>
        <v>0</v>
      </c>
      <c r="AF47" s="887">
        <f t="shared" si="9"/>
        <v>0</v>
      </c>
      <c r="AG47" s="887">
        <f t="shared" si="10"/>
        <v>0</v>
      </c>
      <c r="AH47" s="887">
        <f t="shared" si="11"/>
        <v>0</v>
      </c>
      <c r="AI47" s="887">
        <f t="shared" si="12"/>
        <v>0</v>
      </c>
      <c r="AJ47" s="887">
        <f t="shared" si="13"/>
        <v>3</v>
      </c>
      <c r="AK47" s="969">
        <f t="shared" si="14"/>
        <v>0.25</v>
      </c>
      <c r="AL47" s="1009">
        <v>1</v>
      </c>
      <c r="AM47" s="664" t="s">
        <v>1265</v>
      </c>
      <c r="AN47" s="1195">
        <v>1</v>
      </c>
      <c r="AO47" s="668" t="s">
        <v>1266</v>
      </c>
      <c r="AP47" s="1009">
        <v>1</v>
      </c>
      <c r="AQ47" s="1466" t="s">
        <v>1267</v>
      </c>
      <c r="AR47" s="666"/>
      <c r="AS47" s="667"/>
      <c r="AT47" s="666"/>
      <c r="AU47" s="667"/>
      <c r="AV47" s="666"/>
      <c r="AW47" s="666"/>
      <c r="AX47" s="666"/>
      <c r="AY47" s="667"/>
      <c r="AZ47" s="667"/>
      <c r="BA47" s="667"/>
      <c r="BB47" s="666"/>
      <c r="BC47" s="664"/>
      <c r="BD47" s="736"/>
      <c r="BE47" s="739"/>
      <c r="BF47" s="666"/>
      <c r="BG47" s="748"/>
      <c r="BH47" s="666"/>
      <c r="BI47" s="739"/>
    </row>
    <row r="48" spans="2:61" ht="45.75" customHeight="1">
      <c r="B48" s="1588"/>
      <c r="C48" s="1588"/>
      <c r="D48" s="947" t="s">
        <v>438</v>
      </c>
      <c r="E48" s="954" t="s">
        <v>439</v>
      </c>
      <c r="F48" s="954" t="s">
        <v>1268</v>
      </c>
      <c r="G48" s="951"/>
      <c r="H48" s="951"/>
      <c r="I48" s="951"/>
      <c r="J48" s="951">
        <v>1</v>
      </c>
      <c r="K48" s="951"/>
      <c r="L48" s="951"/>
      <c r="M48" s="951">
        <v>1</v>
      </c>
      <c r="N48" s="951"/>
      <c r="O48" s="951"/>
      <c r="P48" s="951">
        <v>1</v>
      </c>
      <c r="Q48" s="951"/>
      <c r="R48" s="951"/>
      <c r="S48" s="887">
        <f t="shared" si="0"/>
        <v>3</v>
      </c>
      <c r="T48" s="1121">
        <v>1</v>
      </c>
      <c r="U48" s="889" t="s">
        <v>1269</v>
      </c>
      <c r="V48" s="887" t="s">
        <v>225</v>
      </c>
      <c r="W48" s="665"/>
      <c r="X48" s="887">
        <f t="shared" si="1"/>
        <v>0</v>
      </c>
      <c r="Y48" s="887">
        <f t="shared" si="2"/>
        <v>0</v>
      </c>
      <c r="Z48" s="887">
        <f t="shared" si="3"/>
        <v>0</v>
      </c>
      <c r="AA48" s="887">
        <f t="shared" si="4"/>
        <v>0</v>
      </c>
      <c r="AB48" s="887">
        <f t="shared" si="5"/>
        <v>0</v>
      </c>
      <c r="AC48" s="887">
        <f t="shared" si="6"/>
        <v>0</v>
      </c>
      <c r="AD48" s="887">
        <f t="shared" si="7"/>
        <v>0</v>
      </c>
      <c r="AE48" s="887">
        <f t="shared" si="8"/>
        <v>0</v>
      </c>
      <c r="AF48" s="887">
        <f t="shared" si="9"/>
        <v>0</v>
      </c>
      <c r="AG48" s="887">
        <f t="shared" si="10"/>
        <v>0</v>
      </c>
      <c r="AH48" s="887">
        <f t="shared" si="11"/>
        <v>0</v>
      </c>
      <c r="AI48" s="887">
        <f t="shared" si="12"/>
        <v>0</v>
      </c>
      <c r="AJ48" s="887">
        <f t="shared" si="13"/>
        <v>0</v>
      </c>
      <c r="AK48" s="969">
        <f t="shared" si="14"/>
        <v>0</v>
      </c>
      <c r="AL48" s="658"/>
      <c r="AM48" s="664"/>
      <c r="AN48" s="666"/>
      <c r="AO48" s="664"/>
      <c r="AP48" s="1308"/>
      <c r="AQ48" s="1306"/>
      <c r="AR48" s="1309"/>
      <c r="AS48" s="667"/>
      <c r="AT48" s="666"/>
      <c r="AU48" s="667"/>
      <c r="AV48" s="666"/>
      <c r="AW48" s="666"/>
      <c r="AX48" s="666"/>
      <c r="AY48" s="664"/>
      <c r="AZ48" s="667"/>
      <c r="BA48" s="667"/>
      <c r="BB48" s="666"/>
      <c r="BC48" s="664"/>
      <c r="BD48" s="736"/>
      <c r="BE48" s="739"/>
      <c r="BF48" s="666"/>
      <c r="BG48" s="748"/>
      <c r="BH48" s="666"/>
      <c r="BI48" s="739"/>
    </row>
    <row r="49" spans="2:61" ht="41.25" customHeight="1">
      <c r="B49" s="1588"/>
      <c r="C49" s="1588"/>
      <c r="D49" s="947" t="s">
        <v>440</v>
      </c>
      <c r="E49" s="954" t="s">
        <v>441</v>
      </c>
      <c r="F49" s="954" t="s">
        <v>1270</v>
      </c>
      <c r="G49" s="951"/>
      <c r="H49" s="951">
        <v>1</v>
      </c>
      <c r="I49" s="951">
        <v>1</v>
      </c>
      <c r="J49" s="958">
        <v>1</v>
      </c>
      <c r="K49" s="958">
        <v>1</v>
      </c>
      <c r="L49" s="958">
        <v>1</v>
      </c>
      <c r="M49" s="958">
        <v>1</v>
      </c>
      <c r="N49" s="958">
        <v>1</v>
      </c>
      <c r="O49" s="958">
        <v>1</v>
      </c>
      <c r="P49" s="958">
        <v>1</v>
      </c>
      <c r="Q49" s="958"/>
      <c r="R49" s="958"/>
      <c r="S49" s="887">
        <f t="shared" si="0"/>
        <v>9</v>
      </c>
      <c r="T49" s="1121">
        <v>1</v>
      </c>
      <c r="U49" s="887" t="s">
        <v>1198</v>
      </c>
      <c r="V49" s="887" t="s">
        <v>225</v>
      </c>
      <c r="W49" s="665"/>
      <c r="X49" s="887">
        <f t="shared" si="1"/>
        <v>0</v>
      </c>
      <c r="Y49" s="887">
        <f t="shared" si="2"/>
        <v>1</v>
      </c>
      <c r="Z49" s="887">
        <f t="shared" si="3"/>
        <v>1</v>
      </c>
      <c r="AA49" s="887">
        <f t="shared" si="4"/>
        <v>0</v>
      </c>
      <c r="AB49" s="887">
        <f t="shared" si="5"/>
        <v>0</v>
      </c>
      <c r="AC49" s="887">
        <f t="shared" si="6"/>
        <v>0</v>
      </c>
      <c r="AD49" s="887">
        <f t="shared" si="7"/>
        <v>0</v>
      </c>
      <c r="AE49" s="887">
        <f t="shared" si="8"/>
        <v>0</v>
      </c>
      <c r="AF49" s="887">
        <f t="shared" si="9"/>
        <v>0</v>
      </c>
      <c r="AG49" s="887">
        <f t="shared" si="10"/>
        <v>0</v>
      </c>
      <c r="AH49" s="887">
        <f t="shared" si="11"/>
        <v>0</v>
      </c>
      <c r="AI49" s="887">
        <f t="shared" si="12"/>
        <v>0</v>
      </c>
      <c r="AJ49" s="887">
        <f t="shared" si="13"/>
        <v>2</v>
      </c>
      <c r="AK49" s="969">
        <f t="shared" si="14"/>
        <v>0.22222222222222221</v>
      </c>
      <c r="AL49" s="658"/>
      <c r="AM49" s="664"/>
      <c r="AN49" s="1195">
        <v>1</v>
      </c>
      <c r="AO49" s="668" t="s">
        <v>1271</v>
      </c>
      <c r="AP49" s="1009">
        <v>1</v>
      </c>
      <c r="AQ49" s="1111" t="s">
        <v>1272</v>
      </c>
      <c r="AR49" s="666"/>
      <c r="AS49" s="667"/>
      <c r="AT49" s="666"/>
      <c r="AU49" s="667"/>
      <c r="AV49" s="666"/>
      <c r="AW49" s="664"/>
      <c r="AX49" s="666"/>
      <c r="AY49" s="667"/>
      <c r="AZ49" s="666"/>
      <c r="BA49" s="747"/>
      <c r="BB49" s="666"/>
      <c r="BC49" s="741"/>
      <c r="BD49" s="736"/>
      <c r="BE49" s="739"/>
      <c r="BF49" s="666"/>
      <c r="BG49" s="748"/>
      <c r="BH49" s="666"/>
      <c r="BI49" s="739"/>
    </row>
    <row r="50" spans="2:61" ht="59.25" customHeight="1">
      <c r="B50" s="1587"/>
      <c r="C50" s="1587"/>
      <c r="D50" s="947" t="s">
        <v>442</v>
      </c>
      <c r="E50" s="954" t="s">
        <v>443</v>
      </c>
      <c r="F50" s="954" t="s">
        <v>1273</v>
      </c>
      <c r="G50" s="951"/>
      <c r="H50" s="951">
        <v>1</v>
      </c>
      <c r="I50" s="959">
        <v>1</v>
      </c>
      <c r="J50" s="960">
        <v>1</v>
      </c>
      <c r="K50" s="960">
        <v>1</v>
      </c>
      <c r="L50" s="960">
        <v>1</v>
      </c>
      <c r="M50" s="960">
        <v>1</v>
      </c>
      <c r="N50" s="960">
        <v>1</v>
      </c>
      <c r="O50" s="960">
        <v>1</v>
      </c>
      <c r="P50" s="960">
        <v>1</v>
      </c>
      <c r="Q50" s="960"/>
      <c r="R50" s="960"/>
      <c r="S50" s="887">
        <f t="shared" si="0"/>
        <v>9</v>
      </c>
      <c r="T50" s="1121">
        <v>1</v>
      </c>
      <c r="U50" s="888" t="s">
        <v>1197</v>
      </c>
      <c r="V50" s="887" t="s">
        <v>225</v>
      </c>
      <c r="W50" s="665"/>
      <c r="X50" s="887">
        <f t="shared" si="1"/>
        <v>0</v>
      </c>
      <c r="Y50" s="887">
        <f t="shared" si="2"/>
        <v>1</v>
      </c>
      <c r="Z50" s="887">
        <f t="shared" si="3"/>
        <v>1</v>
      </c>
      <c r="AA50" s="887">
        <f t="shared" si="4"/>
        <v>0</v>
      </c>
      <c r="AB50" s="887">
        <f t="shared" si="5"/>
        <v>0</v>
      </c>
      <c r="AC50" s="887">
        <f t="shared" si="6"/>
        <v>0</v>
      </c>
      <c r="AD50" s="887">
        <f t="shared" si="7"/>
        <v>0</v>
      </c>
      <c r="AE50" s="887">
        <f t="shared" si="8"/>
        <v>0</v>
      </c>
      <c r="AF50" s="887">
        <f t="shared" si="9"/>
        <v>0</v>
      </c>
      <c r="AG50" s="887">
        <f t="shared" si="10"/>
        <v>0</v>
      </c>
      <c r="AH50" s="887">
        <f t="shared" si="11"/>
        <v>0</v>
      </c>
      <c r="AI50" s="887">
        <f t="shared" si="12"/>
        <v>0</v>
      </c>
      <c r="AJ50" s="887">
        <f t="shared" si="13"/>
        <v>2</v>
      </c>
      <c r="AK50" s="969">
        <f t="shared" si="14"/>
        <v>0.22222222222222221</v>
      </c>
      <c r="AL50" s="658"/>
      <c r="AM50" s="664"/>
      <c r="AN50" s="1195">
        <v>1</v>
      </c>
      <c r="AO50" s="668" t="s">
        <v>1274</v>
      </c>
      <c r="AP50" s="1009">
        <v>1</v>
      </c>
      <c r="AQ50" s="1111" t="s">
        <v>1275</v>
      </c>
      <c r="AR50" s="666"/>
      <c r="AS50" s="667"/>
      <c r="AT50" s="666"/>
      <c r="AU50" s="667"/>
      <c r="AV50" s="666"/>
      <c r="AW50" s="666"/>
      <c r="AX50" s="666"/>
      <c r="AY50" s="667"/>
      <c r="AZ50" s="666"/>
      <c r="BA50" s="664"/>
      <c r="BB50" s="666"/>
      <c r="BC50" s="664"/>
      <c r="BD50" s="736"/>
      <c r="BE50" s="739"/>
      <c r="BF50" s="666"/>
      <c r="BG50" s="748"/>
      <c r="BH50" s="666"/>
      <c r="BI50" s="739"/>
    </row>
    <row r="51" spans="2:61" ht="25.5" customHeight="1">
      <c r="B51" s="663" t="s">
        <v>90</v>
      </c>
      <c r="C51" s="662"/>
      <c r="D51" s="662"/>
      <c r="E51" s="662"/>
      <c r="F51" s="662"/>
      <c r="G51" s="661">
        <f t="shared" ref="G51:Q51" si="30">SUM(G8:G50)</f>
        <v>10</v>
      </c>
      <c r="H51" s="661">
        <f t="shared" si="30"/>
        <v>11</v>
      </c>
      <c r="I51" s="661">
        <f t="shared" si="30"/>
        <v>16</v>
      </c>
      <c r="J51" s="661">
        <f t="shared" si="30"/>
        <v>16</v>
      </c>
      <c r="K51" s="661">
        <f t="shared" si="30"/>
        <v>14</v>
      </c>
      <c r="L51" s="661">
        <f t="shared" si="30"/>
        <v>13</v>
      </c>
      <c r="M51" s="661">
        <f t="shared" si="30"/>
        <v>15</v>
      </c>
      <c r="N51" s="661">
        <f t="shared" si="30"/>
        <v>14</v>
      </c>
      <c r="O51" s="661">
        <f t="shared" si="30"/>
        <v>15</v>
      </c>
      <c r="P51" s="661">
        <f t="shared" si="30"/>
        <v>16</v>
      </c>
      <c r="Q51" s="661">
        <f t="shared" si="30"/>
        <v>11</v>
      </c>
      <c r="R51" s="661">
        <f t="shared" ref="R51" si="31">SUM(R8:R50)</f>
        <v>12</v>
      </c>
      <c r="S51" s="657">
        <f>SUM(G51:R51)</f>
        <v>163</v>
      </c>
      <c r="T51" s="1120"/>
      <c r="U51" s="660"/>
      <c r="V51" s="659"/>
      <c r="W51" s="659"/>
      <c r="X51" s="979">
        <f>AL51</f>
        <v>0</v>
      </c>
      <c r="Y51" s="979">
        <f>AN51</f>
        <v>0</v>
      </c>
      <c r="Z51" s="979">
        <f t="shared" si="3"/>
        <v>0</v>
      </c>
      <c r="AA51" s="979">
        <f t="shared" si="4"/>
        <v>0</v>
      </c>
      <c r="AB51" s="979">
        <f t="shared" si="5"/>
        <v>0</v>
      </c>
      <c r="AC51" s="979">
        <f t="shared" si="6"/>
        <v>0</v>
      </c>
      <c r="AD51" s="979">
        <f t="shared" si="7"/>
        <v>0</v>
      </c>
      <c r="AE51" s="979">
        <f t="shared" si="8"/>
        <v>0</v>
      </c>
      <c r="AF51" s="979">
        <f t="shared" si="9"/>
        <v>0</v>
      </c>
      <c r="AG51" s="979">
        <f t="shared" si="10"/>
        <v>0</v>
      </c>
      <c r="AH51" s="979">
        <f t="shared" si="11"/>
        <v>0</v>
      </c>
      <c r="AI51" s="979">
        <f t="shared" si="12"/>
        <v>0</v>
      </c>
      <c r="AJ51" s="979">
        <f t="shared" si="13"/>
        <v>0</v>
      </c>
      <c r="AK51" s="982">
        <f t="shared" si="14"/>
        <v>0</v>
      </c>
      <c r="AL51" s="658"/>
      <c r="AM51" s="664"/>
      <c r="AN51" s="666"/>
      <c r="AO51" s="664"/>
      <c r="AP51" s="658"/>
      <c r="AQ51" s="737"/>
      <c r="AR51" s="667"/>
      <c r="AS51" s="667"/>
      <c r="AT51" s="666"/>
      <c r="AU51" s="667"/>
      <c r="AV51" s="666"/>
      <c r="AW51" s="666"/>
      <c r="AX51" s="667"/>
      <c r="AY51" s="667"/>
      <c r="AZ51" s="667"/>
      <c r="BA51" s="667"/>
      <c r="BB51" s="666"/>
      <c r="BC51" s="664"/>
      <c r="BD51" s="667"/>
      <c r="BE51" s="739"/>
      <c r="BF51" s="666"/>
      <c r="BG51" s="748"/>
      <c r="BH51" s="666"/>
      <c r="BI51" s="739"/>
    </row>
    <row r="52" spans="2:61" ht="31.5" hidden="1" customHeight="1">
      <c r="B52" s="1589" t="s">
        <v>1276</v>
      </c>
      <c r="C52" s="1590"/>
      <c r="D52" s="1591" t="s">
        <v>1277</v>
      </c>
      <c r="E52" s="1592"/>
      <c r="F52" s="1593"/>
      <c r="G52" s="1594"/>
      <c r="H52" s="1595"/>
      <c r="I52" s="1595"/>
      <c r="J52" s="1596"/>
      <c r="K52" s="1596"/>
      <c r="L52" s="1597"/>
      <c r="M52" s="1579"/>
      <c r="N52" s="1580"/>
      <c r="O52" s="1580"/>
      <c r="P52" s="1580"/>
      <c r="Q52" s="1580"/>
      <c r="R52" s="1580"/>
      <c r="S52" s="1580"/>
      <c r="T52" s="1580"/>
      <c r="U52" s="1581"/>
      <c r="V52" s="1581"/>
      <c r="W52" s="1581"/>
      <c r="X52" s="980">
        <f>SUM(X8:X51)</f>
        <v>10</v>
      </c>
      <c r="Y52" s="980">
        <f t="shared" ref="Y52:AJ52" si="32">SUM(Y8:Y51)</f>
        <v>11</v>
      </c>
      <c r="Z52" s="980">
        <f t="shared" si="32"/>
        <v>16</v>
      </c>
      <c r="AA52" s="980">
        <f t="shared" si="32"/>
        <v>1</v>
      </c>
      <c r="AB52" s="980">
        <f t="shared" si="32"/>
        <v>0</v>
      </c>
      <c r="AC52" s="980">
        <f t="shared" si="32"/>
        <v>0</v>
      </c>
      <c r="AD52" s="980">
        <f t="shared" si="32"/>
        <v>0</v>
      </c>
      <c r="AE52" s="980">
        <f t="shared" si="32"/>
        <v>0</v>
      </c>
      <c r="AF52" s="980">
        <f t="shared" si="32"/>
        <v>0</v>
      </c>
      <c r="AG52" s="980">
        <f t="shared" si="32"/>
        <v>0</v>
      </c>
      <c r="AH52" s="980">
        <f t="shared" si="32"/>
        <v>0</v>
      </c>
      <c r="AI52" s="980">
        <f t="shared" si="32"/>
        <v>0</v>
      </c>
      <c r="AJ52" s="980">
        <f t="shared" si="32"/>
        <v>38</v>
      </c>
      <c r="AK52" s="980"/>
      <c r="AL52" s="981">
        <f>SUM(AL8:AL51)</f>
        <v>10</v>
      </c>
      <c r="AM52" s="654"/>
      <c r="AN52" s="656">
        <f>SUM(AN8:AN51)</f>
        <v>11</v>
      </c>
      <c r="AO52" s="654"/>
      <c r="AP52" s="656">
        <f>SUM(AP8:AP50)</f>
        <v>16</v>
      </c>
      <c r="AQ52" s="654"/>
      <c r="AR52" s="656">
        <f>SUM(AR8:AR50)</f>
        <v>1</v>
      </c>
      <c r="AS52" s="654"/>
      <c r="AT52" s="656">
        <f>SUM(AT8:AT50)</f>
        <v>0</v>
      </c>
      <c r="AU52" s="654"/>
      <c r="AV52" s="656">
        <f>SUM(AV8:AV51)</f>
        <v>0</v>
      </c>
      <c r="AW52" s="654"/>
      <c r="AX52" s="656">
        <f>SUM(AX8:AX50)</f>
        <v>0</v>
      </c>
      <c r="AY52" s="654"/>
      <c r="AZ52" s="656">
        <f>SUM(AZ8:AZ50)</f>
        <v>0</v>
      </c>
      <c r="BA52" s="654"/>
      <c r="BB52" s="656">
        <f>SUM(BB8:BB50)</f>
        <v>0</v>
      </c>
      <c r="BD52" s="656">
        <f>SUM(BD8:BD50)</f>
        <v>0</v>
      </c>
      <c r="BF52" s="656">
        <f>SUM(BF8:BF50)</f>
        <v>0</v>
      </c>
      <c r="BH52" s="656">
        <f>SUM(BH8:BH50)</f>
        <v>0</v>
      </c>
    </row>
    <row r="53" spans="2:61" ht="30" hidden="1" customHeight="1">
      <c r="B53" s="1604" t="s">
        <v>1278</v>
      </c>
      <c r="C53" s="1605"/>
      <c r="D53" s="1606" t="s">
        <v>1279</v>
      </c>
      <c r="E53" s="1607"/>
      <c r="F53" s="1608"/>
      <c r="G53" s="641"/>
      <c r="H53" s="635"/>
      <c r="I53" s="635"/>
      <c r="J53" s="635"/>
      <c r="K53" s="635"/>
      <c r="L53" s="635"/>
      <c r="M53" s="635"/>
      <c r="N53" s="635"/>
      <c r="O53" s="635"/>
      <c r="P53" s="640"/>
      <c r="Q53" s="635"/>
      <c r="R53" s="635"/>
      <c r="S53" s="635"/>
      <c r="T53" s="635"/>
      <c r="U53" s="635"/>
      <c r="V53" s="635"/>
      <c r="W53" s="635"/>
      <c r="X53" s="639"/>
      <c r="Y53" s="639"/>
      <c r="Z53" s="639"/>
      <c r="AA53" s="639"/>
      <c r="AB53" s="639"/>
      <c r="AC53" s="639"/>
      <c r="AD53" s="639"/>
      <c r="AE53" s="639"/>
      <c r="AF53" s="639"/>
      <c r="AG53" s="639"/>
      <c r="AH53" s="639"/>
      <c r="AI53" s="639"/>
      <c r="AJ53" s="639"/>
      <c r="AK53" s="639"/>
      <c r="AL53" s="648"/>
      <c r="AM53" s="654"/>
      <c r="AN53" s="648"/>
      <c r="AO53" s="654"/>
      <c r="AP53" s="655"/>
      <c r="AQ53" s="654"/>
      <c r="AR53" s="654"/>
      <c r="AS53" s="654"/>
      <c r="AT53" s="654"/>
      <c r="AU53" s="654"/>
      <c r="AV53" s="654"/>
      <c r="AW53" s="654"/>
      <c r="AX53" s="654"/>
      <c r="AY53" s="654"/>
      <c r="AZ53" s="654"/>
      <c r="BA53" s="654"/>
    </row>
    <row r="54" spans="2:61" ht="42" hidden="1" customHeight="1">
      <c r="B54" s="1609" t="s">
        <v>1174</v>
      </c>
      <c r="C54" s="1610"/>
      <c r="D54" s="1611"/>
      <c r="E54" s="1612"/>
      <c r="F54" s="1613"/>
      <c r="G54" s="641"/>
      <c r="H54" s="635"/>
      <c r="I54" s="635"/>
      <c r="J54" s="635"/>
      <c r="K54" s="635"/>
      <c r="L54" s="635"/>
      <c r="M54" s="635"/>
      <c r="N54" s="635"/>
      <c r="O54" s="635"/>
      <c r="P54" s="640"/>
      <c r="Q54" s="635"/>
      <c r="R54" s="635"/>
      <c r="S54" s="635"/>
      <c r="T54" s="635"/>
      <c r="U54" s="635"/>
      <c r="V54" s="635"/>
      <c r="W54" s="635"/>
      <c r="X54" s="639"/>
      <c r="Y54" s="639"/>
      <c r="Z54" s="639"/>
      <c r="AA54" s="639"/>
      <c r="AB54" s="639"/>
      <c r="AC54" s="639"/>
      <c r="AD54" s="639"/>
      <c r="AE54" s="639"/>
      <c r="AF54" s="639"/>
      <c r="AG54" s="639"/>
      <c r="AH54" s="639"/>
      <c r="AI54" s="639"/>
      <c r="AJ54" s="639"/>
      <c r="AK54" s="639"/>
      <c r="AL54" s="638"/>
      <c r="AM54" s="653"/>
      <c r="AN54" s="652"/>
      <c r="AO54" s="651"/>
      <c r="AP54" s="650"/>
      <c r="AQ54" s="649"/>
      <c r="AR54" s="647"/>
      <c r="AS54" s="646"/>
      <c r="AT54" s="643"/>
      <c r="AU54" s="646"/>
      <c r="AV54" s="643"/>
      <c r="AW54" s="648"/>
      <c r="AX54" s="647"/>
      <c r="AY54" s="646"/>
      <c r="AZ54" s="647"/>
      <c r="BA54" s="646"/>
      <c r="BB54" s="645"/>
      <c r="BC54" s="644"/>
      <c r="BD54" s="645"/>
      <c r="BE54" s="644"/>
      <c r="BF54" s="645"/>
      <c r="BG54" s="644"/>
      <c r="BH54" s="643"/>
      <c r="BI54" s="642"/>
    </row>
    <row r="55" spans="2:61" ht="75" hidden="1" customHeight="1">
      <c r="B55" s="1601" t="s">
        <v>1280</v>
      </c>
      <c r="C55" s="1602"/>
      <c r="D55" s="1603" t="s">
        <v>1281</v>
      </c>
      <c r="E55" s="1603"/>
      <c r="F55" s="1603"/>
      <c r="G55" s="641"/>
      <c r="H55" s="635"/>
      <c r="I55" s="635"/>
      <c r="J55" s="635"/>
      <c r="K55" s="635"/>
      <c r="L55" s="635"/>
      <c r="M55" s="635"/>
      <c r="N55" s="635"/>
      <c r="O55" s="635"/>
      <c r="P55" s="640"/>
      <c r="Q55" s="635"/>
      <c r="R55" s="635"/>
      <c r="S55" s="635"/>
      <c r="T55" s="635"/>
      <c r="U55" s="635"/>
      <c r="V55" s="635"/>
      <c r="W55" s="635"/>
      <c r="X55" s="639"/>
      <c r="Y55" s="639"/>
      <c r="Z55" s="639"/>
      <c r="AA55" s="639"/>
      <c r="AB55" s="639"/>
      <c r="AC55" s="639"/>
      <c r="AD55" s="639"/>
      <c r="AE55" s="639"/>
      <c r="AF55" s="639"/>
      <c r="AG55" s="639"/>
      <c r="AH55" s="639"/>
      <c r="AI55" s="639"/>
      <c r="AJ55" s="639"/>
      <c r="AK55" s="639"/>
      <c r="AL55" s="638"/>
      <c r="AM55" s="637"/>
      <c r="AN55" s="634"/>
      <c r="AO55" s="636"/>
      <c r="AP55" s="634"/>
      <c r="AQ55" s="636"/>
      <c r="AR55" s="636"/>
      <c r="AS55" s="636"/>
      <c r="AT55" s="634"/>
      <c r="AU55" s="636"/>
      <c r="AV55" s="634"/>
      <c r="AW55" s="634"/>
      <c r="AX55" s="636"/>
      <c r="AY55" s="636"/>
      <c r="AZ55" s="636"/>
      <c r="BA55" s="636"/>
      <c r="BB55" s="635"/>
      <c r="BC55" s="635"/>
      <c r="BD55" s="635"/>
      <c r="BE55" s="635"/>
      <c r="BF55" s="635"/>
      <c r="BG55" s="635"/>
      <c r="BH55" s="634"/>
      <c r="BI55" s="633"/>
    </row>
    <row r="59" spans="2:61" ht="15.75">
      <c r="B59" s="632" t="s">
        <v>1282</v>
      </c>
      <c r="C59" s="631" t="s">
        <v>1283</v>
      </c>
      <c r="D59" s="630" t="s">
        <v>1284</v>
      </c>
    </row>
    <row r="60" spans="2:61" ht="57">
      <c r="B60" s="628">
        <v>1</v>
      </c>
      <c r="C60" s="627" t="s">
        <v>1285</v>
      </c>
      <c r="D60" s="626"/>
    </row>
    <row r="61" spans="2:61" ht="42.75">
      <c r="B61" s="628">
        <v>2</v>
      </c>
      <c r="C61" s="627" t="s">
        <v>1286</v>
      </c>
      <c r="D61" s="626"/>
    </row>
    <row r="62" spans="2:61" ht="114">
      <c r="B62" s="628">
        <v>3</v>
      </c>
      <c r="C62" s="627" t="s">
        <v>1287</v>
      </c>
      <c r="D62" s="626"/>
    </row>
    <row r="63" spans="2:61" ht="114">
      <c r="B63" s="628">
        <v>4</v>
      </c>
      <c r="C63" s="627" t="s">
        <v>1288</v>
      </c>
      <c r="D63" s="629"/>
    </row>
    <row r="64" spans="2:61" ht="99.75">
      <c r="B64" s="628">
        <v>5</v>
      </c>
      <c r="C64" s="627" t="s">
        <v>1289</v>
      </c>
      <c r="D64" s="626"/>
    </row>
    <row r="65" spans="2:4" ht="15" customHeight="1">
      <c r="B65" s="625">
        <v>6</v>
      </c>
      <c r="C65" s="624" t="s">
        <v>90</v>
      </c>
      <c r="D65" s="623">
        <f>SUM(D60:D64)</f>
        <v>0</v>
      </c>
    </row>
  </sheetData>
  <autoFilter ref="A7:BM55" xr:uid="{52EF9C6A-2BF0-4017-AE96-B768CD3FF577}">
    <filterColumn colId="9">
      <filters>
        <filter val="1"/>
        <filter val="16"/>
      </filters>
    </filterColumn>
  </autoFilter>
  <mergeCells count="19">
    <mergeCell ref="B55:C55"/>
    <mergeCell ref="D55:F55"/>
    <mergeCell ref="C8:C23"/>
    <mergeCell ref="C35:C43"/>
    <mergeCell ref="B53:C53"/>
    <mergeCell ref="D53:F53"/>
    <mergeCell ref="B54:C54"/>
    <mergeCell ref="D54:F54"/>
    <mergeCell ref="M52:W52"/>
    <mergeCell ref="G3:V4"/>
    <mergeCell ref="G6:R6"/>
    <mergeCell ref="X6:AI6"/>
    <mergeCell ref="C44:C45"/>
    <mergeCell ref="C46:C50"/>
    <mergeCell ref="B52:C52"/>
    <mergeCell ref="D52:F52"/>
    <mergeCell ref="G52:L52"/>
    <mergeCell ref="B8:B50"/>
    <mergeCell ref="C24:C34"/>
  </mergeCells>
  <printOptions horizontalCentered="1" gridLines="1"/>
  <pageMargins left="0.25" right="0.25" top="0.75" bottom="0.75" header="0" footer="0"/>
  <pageSetup scale="35" fitToHeight="0" pageOrder="overThenDown" orientation="portrait" cellComments="atEnd"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8C291-FC18-4E2C-87D3-66926393FD8D}">
  <sheetPr>
    <tabColor theme="0"/>
  </sheetPr>
  <dimension ref="A1:BL49"/>
  <sheetViews>
    <sheetView tabSelected="1" topLeftCell="A3" workbookViewId="0">
      <pane ySplit="4" topLeftCell="A28" activePane="bottomLeft" state="frozen"/>
      <selection pane="bottomLeft" activeCell="E31" sqref="E31"/>
    </sheetView>
  </sheetViews>
  <sheetFormatPr baseColWidth="10" defaultColWidth="11.42578125" defaultRowHeight="12.75"/>
  <cols>
    <col min="1" max="1" width="2.85546875" style="609" customWidth="1"/>
    <col min="2" max="2" width="16.140625" style="609" hidden="1" customWidth="1"/>
    <col min="3" max="3" width="18.28515625" style="609" customWidth="1"/>
    <col min="4" max="4" width="20.42578125" style="726" customWidth="1"/>
    <col min="5" max="5" width="17.85546875" style="726" customWidth="1"/>
    <col min="6" max="6" width="42.7109375" style="609" customWidth="1"/>
    <col min="7" max="7" width="29" style="609" customWidth="1"/>
    <col min="8" max="19" width="6" style="726" customWidth="1"/>
    <col min="20" max="20" width="9.140625" style="726"/>
    <col min="21" max="21" width="11.42578125" style="726"/>
    <col min="22" max="23" width="23.140625" style="609" customWidth="1"/>
    <col min="24" max="24" width="20.7109375" style="609" customWidth="1"/>
    <col min="25" max="36" width="6.42578125" style="609" customWidth="1"/>
    <col min="37" max="38" width="9.140625" style="726"/>
    <col min="39" max="39" width="9.140625" style="609"/>
    <col min="40" max="40" width="37.5703125" style="609" customWidth="1"/>
    <col min="41" max="41" width="9.28515625" style="609" customWidth="1"/>
    <col min="42" max="42" width="30.42578125" style="609" customWidth="1"/>
    <col min="43" max="43" width="8.5703125" style="609" customWidth="1"/>
    <col min="44" max="44" width="41.140625" style="609" customWidth="1"/>
    <col min="45" max="45" width="9.140625" style="609"/>
    <col min="46" max="46" width="36.140625" style="609" customWidth="1"/>
    <col min="47" max="47" width="9.140625" style="609"/>
    <col min="48" max="48" width="14.42578125" style="609" customWidth="1"/>
    <col min="49" max="49" width="9.140625" style="609"/>
    <col min="50" max="50" width="14" style="609" customWidth="1"/>
    <col min="51" max="51" width="9.140625" style="609"/>
    <col min="52" max="52" width="14.28515625" style="609" customWidth="1"/>
    <col min="53" max="53" width="9.140625" style="609"/>
    <col min="54" max="54" width="13.85546875" style="609" customWidth="1"/>
    <col min="55" max="55" width="9.140625" style="609"/>
    <col min="56" max="56" width="12.85546875" style="609" customWidth="1"/>
    <col min="57" max="57" width="9.140625" style="609"/>
    <col min="58" max="58" width="13.28515625" style="609" customWidth="1"/>
    <col min="59" max="59" width="9.140625" style="609"/>
    <col min="60" max="60" width="15.42578125" style="609" customWidth="1"/>
    <col min="61" max="61" width="9.140625" style="609"/>
    <col min="62" max="62" width="13.42578125" style="609" customWidth="1"/>
    <col min="63" max="63" width="8.7109375" customWidth="1"/>
    <col min="64" max="64" width="15.140625" customWidth="1"/>
  </cols>
  <sheetData>
    <row r="1" spans="1:64" ht="30" customHeight="1">
      <c r="A1" s="781" t="s">
        <v>1290</v>
      </c>
      <c r="B1" s="781"/>
      <c r="C1" s="781"/>
      <c r="D1" s="779" t="s">
        <v>1290</v>
      </c>
      <c r="E1" s="779"/>
      <c r="F1" s="782" t="s">
        <v>1290</v>
      </c>
      <c r="G1" s="782" t="s">
        <v>1290</v>
      </c>
      <c r="H1" s="1625" t="s">
        <v>1291</v>
      </c>
      <c r="I1" s="1625"/>
      <c r="J1" s="1625"/>
      <c r="K1" s="1625"/>
      <c r="L1" s="1625"/>
      <c r="M1" s="1625"/>
      <c r="N1" s="1625"/>
      <c r="O1" s="1625"/>
      <c r="P1" s="1625"/>
      <c r="Q1" s="1625"/>
      <c r="R1" s="1625"/>
      <c r="S1" s="1625"/>
      <c r="T1" s="1625"/>
      <c r="U1" s="1625"/>
      <c r="V1" s="1625"/>
      <c r="W1" s="783" t="s">
        <v>1290</v>
      </c>
      <c r="X1" s="782" t="s">
        <v>1290</v>
      </c>
      <c r="Y1" s="782" t="s">
        <v>1290</v>
      </c>
      <c r="Z1" s="782" t="s">
        <v>1290</v>
      </c>
      <c r="AA1" s="782" t="s">
        <v>1290</v>
      </c>
      <c r="AB1" s="782" t="s">
        <v>1290</v>
      </c>
      <c r="AC1" s="782" t="s">
        <v>1290</v>
      </c>
      <c r="AD1" s="782" t="s">
        <v>1290</v>
      </c>
      <c r="AE1" s="782" t="s">
        <v>1290</v>
      </c>
      <c r="AF1" s="782" t="s">
        <v>1290</v>
      </c>
      <c r="AG1" s="782" t="s">
        <v>1290</v>
      </c>
      <c r="AH1" s="784"/>
      <c r="AI1" s="782" t="s">
        <v>1290</v>
      </c>
      <c r="AJ1" s="782" t="s">
        <v>1290</v>
      </c>
      <c r="AK1" s="779" t="s">
        <v>1290</v>
      </c>
      <c r="AL1" s="779" t="s">
        <v>1290</v>
      </c>
      <c r="AM1" s="782" t="s">
        <v>1290</v>
      </c>
      <c r="AN1" s="782" t="s">
        <v>1290</v>
      </c>
      <c r="AO1" s="782" t="s">
        <v>1290</v>
      </c>
      <c r="AP1" s="782" t="s">
        <v>1290</v>
      </c>
      <c r="AQ1" s="782" t="s">
        <v>1290</v>
      </c>
      <c r="AR1" s="782" t="s">
        <v>1290</v>
      </c>
      <c r="AS1" s="782" t="s">
        <v>1290</v>
      </c>
      <c r="AT1" s="782" t="s">
        <v>1290</v>
      </c>
      <c r="AU1" s="782" t="s">
        <v>1290</v>
      </c>
      <c r="AV1" s="782" t="s">
        <v>1290</v>
      </c>
      <c r="AW1" s="782" t="s">
        <v>1290</v>
      </c>
      <c r="AX1" s="782" t="s">
        <v>1290</v>
      </c>
      <c r="AY1" s="782" t="s">
        <v>1290</v>
      </c>
      <c r="AZ1" s="782" t="s">
        <v>1290</v>
      </c>
      <c r="BA1" s="782" t="s">
        <v>1290</v>
      </c>
      <c r="BB1" s="782" t="s">
        <v>1290</v>
      </c>
      <c r="BC1" s="782" t="s">
        <v>1290</v>
      </c>
      <c r="BD1" s="782" t="s">
        <v>1290</v>
      </c>
      <c r="BE1" s="782" t="s">
        <v>1290</v>
      </c>
      <c r="BF1" s="782" t="s">
        <v>1290</v>
      </c>
      <c r="BG1" s="782" t="s">
        <v>1290</v>
      </c>
      <c r="BH1" s="782" t="s">
        <v>1290</v>
      </c>
      <c r="BI1" s="782" t="s">
        <v>1290</v>
      </c>
      <c r="BJ1" s="782" t="s">
        <v>1290</v>
      </c>
      <c r="BK1" s="1614" t="s">
        <v>1176</v>
      </c>
      <c r="BL1" s="1617" t="s">
        <v>1177</v>
      </c>
    </row>
    <row r="2" spans="1:64" ht="30" customHeight="1">
      <c r="A2" s="781" t="s">
        <v>1290</v>
      </c>
      <c r="B2" s="781"/>
      <c r="C2" s="781"/>
      <c r="D2" s="779" t="s">
        <v>1290</v>
      </c>
      <c r="E2" s="779"/>
      <c r="F2" s="782" t="s">
        <v>1290</v>
      </c>
      <c r="G2" s="782" t="s">
        <v>1290</v>
      </c>
      <c r="H2" s="1625"/>
      <c r="I2" s="1625"/>
      <c r="J2" s="1625"/>
      <c r="K2" s="1625"/>
      <c r="L2" s="1625"/>
      <c r="M2" s="1625"/>
      <c r="N2" s="1625"/>
      <c r="O2" s="1625"/>
      <c r="P2" s="1625"/>
      <c r="Q2" s="1625"/>
      <c r="R2" s="1625"/>
      <c r="S2" s="1625"/>
      <c r="T2" s="1625"/>
      <c r="U2" s="1625"/>
      <c r="V2" s="1625"/>
      <c r="W2" s="783" t="s">
        <v>1290</v>
      </c>
      <c r="X2" s="782" t="s">
        <v>1290</v>
      </c>
      <c r="Y2" s="782" t="s">
        <v>1290</v>
      </c>
      <c r="Z2" s="782" t="s">
        <v>1290</v>
      </c>
      <c r="AA2" s="782" t="s">
        <v>1290</v>
      </c>
      <c r="AB2" s="782" t="s">
        <v>1290</v>
      </c>
      <c r="AC2" s="782" t="s">
        <v>1290</v>
      </c>
      <c r="AD2" s="782" t="s">
        <v>1290</v>
      </c>
      <c r="AE2" s="782" t="s">
        <v>1290</v>
      </c>
      <c r="AF2" s="782" t="s">
        <v>1290</v>
      </c>
      <c r="AG2" s="782" t="s">
        <v>1290</v>
      </c>
      <c r="AH2" s="784"/>
      <c r="AI2" s="782" t="s">
        <v>1290</v>
      </c>
      <c r="AJ2" s="782" t="s">
        <v>1290</v>
      </c>
      <c r="AK2" s="779" t="s">
        <v>1290</v>
      </c>
      <c r="AL2" s="779" t="s">
        <v>1290</v>
      </c>
      <c r="AM2" s="782" t="s">
        <v>1290</v>
      </c>
      <c r="AN2" s="782" t="s">
        <v>1290</v>
      </c>
      <c r="AO2" s="782" t="s">
        <v>1290</v>
      </c>
      <c r="AP2" s="782" t="s">
        <v>1290</v>
      </c>
      <c r="AQ2" s="782" t="s">
        <v>1290</v>
      </c>
      <c r="AR2" s="782" t="s">
        <v>1290</v>
      </c>
      <c r="AS2" s="782" t="s">
        <v>1290</v>
      </c>
      <c r="AT2" s="782" t="s">
        <v>1290</v>
      </c>
      <c r="AU2" s="782" t="s">
        <v>1290</v>
      </c>
      <c r="AV2" s="782" t="s">
        <v>1290</v>
      </c>
      <c r="AW2" s="782" t="s">
        <v>1290</v>
      </c>
      <c r="AX2" s="782" t="s">
        <v>1290</v>
      </c>
      <c r="AY2" s="782" t="s">
        <v>1290</v>
      </c>
      <c r="AZ2" s="782" t="s">
        <v>1290</v>
      </c>
      <c r="BA2" s="782" t="s">
        <v>1290</v>
      </c>
      <c r="BB2" s="782" t="s">
        <v>1290</v>
      </c>
      <c r="BC2" s="782" t="s">
        <v>1290</v>
      </c>
      <c r="BD2" s="782" t="s">
        <v>1290</v>
      </c>
      <c r="BE2" s="782" t="s">
        <v>1290</v>
      </c>
      <c r="BF2" s="782" t="s">
        <v>1290</v>
      </c>
      <c r="BG2" s="782" t="s">
        <v>1290</v>
      </c>
      <c r="BH2" s="782" t="s">
        <v>1290</v>
      </c>
      <c r="BI2" s="782" t="s">
        <v>1290</v>
      </c>
      <c r="BJ2" s="782" t="s">
        <v>1290</v>
      </c>
      <c r="BK2" s="1615"/>
      <c r="BL2" s="1618"/>
    </row>
    <row r="3" spans="1:64" ht="30" customHeight="1">
      <c r="A3" s="781" t="s">
        <v>1290</v>
      </c>
      <c r="B3" s="781"/>
      <c r="C3" s="781"/>
      <c r="D3" s="779" t="s">
        <v>1290</v>
      </c>
      <c r="E3" s="779"/>
      <c r="F3" s="782" t="s">
        <v>1290</v>
      </c>
      <c r="G3" s="782" t="s">
        <v>1290</v>
      </c>
      <c r="H3" s="1625"/>
      <c r="I3" s="1625"/>
      <c r="J3" s="1625"/>
      <c r="K3" s="1625"/>
      <c r="L3" s="1625"/>
      <c r="M3" s="1625"/>
      <c r="N3" s="1625"/>
      <c r="O3" s="1625"/>
      <c r="P3" s="1625"/>
      <c r="Q3" s="1625"/>
      <c r="R3" s="1625"/>
      <c r="S3" s="1625"/>
      <c r="T3" s="1625"/>
      <c r="U3" s="1625"/>
      <c r="V3" s="1625"/>
      <c r="W3" s="783" t="s">
        <v>1290</v>
      </c>
      <c r="X3" s="782" t="s">
        <v>1290</v>
      </c>
      <c r="Y3" s="782" t="s">
        <v>1290</v>
      </c>
      <c r="Z3" s="782" t="s">
        <v>1290</v>
      </c>
      <c r="AA3" s="782" t="s">
        <v>1290</v>
      </c>
      <c r="AB3" s="782" t="s">
        <v>1290</v>
      </c>
      <c r="AC3" s="782" t="s">
        <v>1290</v>
      </c>
      <c r="AD3" s="782" t="s">
        <v>1290</v>
      </c>
      <c r="AE3" s="782" t="s">
        <v>1290</v>
      </c>
      <c r="AF3" s="782" t="s">
        <v>1290</v>
      </c>
      <c r="AG3" s="782" t="s">
        <v>1290</v>
      </c>
      <c r="AH3" s="784"/>
      <c r="AI3" s="782" t="s">
        <v>1290</v>
      </c>
      <c r="AJ3" s="782" t="s">
        <v>1290</v>
      </c>
      <c r="AK3" s="779" t="s">
        <v>1290</v>
      </c>
      <c r="AL3" s="779" t="s">
        <v>1290</v>
      </c>
      <c r="AM3" s="782" t="s">
        <v>1290</v>
      </c>
      <c r="AN3" s="782" t="s">
        <v>1290</v>
      </c>
      <c r="AO3" s="782" t="s">
        <v>1290</v>
      </c>
      <c r="AP3" s="782" t="s">
        <v>1290</v>
      </c>
      <c r="AQ3" s="782" t="s">
        <v>1290</v>
      </c>
      <c r="AR3" s="782" t="s">
        <v>1290</v>
      </c>
      <c r="AS3" s="782" t="s">
        <v>1290</v>
      </c>
      <c r="AT3" s="782" t="s">
        <v>1290</v>
      </c>
      <c r="AU3" s="782" t="s">
        <v>1290</v>
      </c>
      <c r="AV3" s="782" t="s">
        <v>1290</v>
      </c>
      <c r="AW3" s="782" t="s">
        <v>1290</v>
      </c>
      <c r="AX3" s="782" t="s">
        <v>1290</v>
      </c>
      <c r="AY3" s="782" t="s">
        <v>1290</v>
      </c>
      <c r="AZ3" s="782" t="s">
        <v>1290</v>
      </c>
      <c r="BA3" s="782" t="s">
        <v>1290</v>
      </c>
      <c r="BB3" s="782" t="s">
        <v>1290</v>
      </c>
      <c r="BC3" s="782" t="s">
        <v>1290</v>
      </c>
      <c r="BD3" s="782" t="s">
        <v>1290</v>
      </c>
      <c r="BE3" s="782" t="s">
        <v>1290</v>
      </c>
      <c r="BF3" s="782" t="s">
        <v>1290</v>
      </c>
      <c r="BG3" s="782" t="s">
        <v>1290</v>
      </c>
      <c r="BH3" s="782" t="s">
        <v>1290</v>
      </c>
      <c r="BI3" s="782" t="s">
        <v>1290</v>
      </c>
      <c r="BJ3" s="782" t="s">
        <v>1290</v>
      </c>
      <c r="BK3" s="1616"/>
      <c r="BL3" s="1619"/>
    </row>
    <row r="4" spans="1:64" ht="30" customHeight="1">
      <c r="A4" s="781" t="s">
        <v>1290</v>
      </c>
      <c r="B4" s="781"/>
      <c r="C4" s="781"/>
      <c r="D4" s="779" t="s">
        <v>1290</v>
      </c>
      <c r="E4" s="779"/>
      <c r="F4" s="782" t="s">
        <v>1290</v>
      </c>
      <c r="G4" s="782" t="s">
        <v>1290</v>
      </c>
      <c r="H4" s="1626"/>
      <c r="I4" s="1626"/>
      <c r="J4" s="1626"/>
      <c r="K4" s="1626"/>
      <c r="L4" s="1626"/>
      <c r="M4" s="1626"/>
      <c r="N4" s="1626"/>
      <c r="O4" s="1626"/>
      <c r="P4" s="1626"/>
      <c r="Q4" s="1626"/>
      <c r="R4" s="1626"/>
      <c r="S4" s="1626"/>
      <c r="T4" s="1626"/>
      <c r="U4" s="1626"/>
      <c r="V4" s="1626"/>
      <c r="W4" s="783" t="s">
        <v>1290</v>
      </c>
      <c r="X4" s="782" t="s">
        <v>1290</v>
      </c>
      <c r="Y4" s="782" t="s">
        <v>1290</v>
      </c>
      <c r="Z4" s="782" t="s">
        <v>1290</v>
      </c>
      <c r="AA4" s="782" t="s">
        <v>1290</v>
      </c>
      <c r="AB4" s="782" t="s">
        <v>1290</v>
      </c>
      <c r="AC4" s="782" t="s">
        <v>1290</v>
      </c>
      <c r="AD4" s="782" t="s">
        <v>1290</v>
      </c>
      <c r="AE4" s="782" t="s">
        <v>1290</v>
      </c>
      <c r="AF4" s="782" t="s">
        <v>1290</v>
      </c>
      <c r="AG4" s="782" t="s">
        <v>1290</v>
      </c>
      <c r="AH4" s="784"/>
      <c r="AI4" s="782" t="s">
        <v>1290</v>
      </c>
      <c r="AJ4" s="782" t="s">
        <v>1290</v>
      </c>
      <c r="AK4" s="779" t="s">
        <v>1290</v>
      </c>
      <c r="AL4" s="779" t="s">
        <v>1290</v>
      </c>
      <c r="AM4" s="782" t="s">
        <v>1290</v>
      </c>
      <c r="AN4" s="782" t="s">
        <v>1290</v>
      </c>
      <c r="AO4" s="782" t="s">
        <v>1290</v>
      </c>
      <c r="AP4" s="782" t="s">
        <v>1290</v>
      </c>
      <c r="AQ4" s="782" t="s">
        <v>1290</v>
      </c>
      <c r="AR4" s="782" t="s">
        <v>1290</v>
      </c>
      <c r="AS4" s="782" t="s">
        <v>1290</v>
      </c>
      <c r="AT4" s="782" t="s">
        <v>1290</v>
      </c>
      <c r="AU4" s="782" t="s">
        <v>1290</v>
      </c>
      <c r="AV4" s="782" t="s">
        <v>1290</v>
      </c>
      <c r="AW4" s="782" t="s">
        <v>1290</v>
      </c>
      <c r="AX4" s="782" t="s">
        <v>1290</v>
      </c>
      <c r="AY4" s="782" t="s">
        <v>1290</v>
      </c>
      <c r="AZ4" s="782" t="s">
        <v>1290</v>
      </c>
      <c r="BA4" s="782" t="s">
        <v>1290</v>
      </c>
      <c r="BB4" s="782" t="s">
        <v>1290</v>
      </c>
      <c r="BC4" s="782" t="s">
        <v>1290</v>
      </c>
      <c r="BD4" s="782" t="s">
        <v>1290</v>
      </c>
      <c r="BE4" s="782" t="s">
        <v>1290</v>
      </c>
      <c r="BF4" s="782" t="s">
        <v>1290</v>
      </c>
      <c r="BG4" s="782" t="s">
        <v>1290</v>
      </c>
      <c r="BH4" s="782" t="s">
        <v>1290</v>
      </c>
      <c r="BI4" s="782" t="s">
        <v>1290</v>
      </c>
      <c r="BJ4" s="782" t="s">
        <v>1290</v>
      </c>
      <c r="BK4" s="722" t="s">
        <v>1179</v>
      </c>
      <c r="BL4" s="723">
        <v>2</v>
      </c>
    </row>
    <row r="5" spans="1:64" ht="25.5">
      <c r="B5" s="785" t="s">
        <v>1290</v>
      </c>
      <c r="C5" s="785" t="s">
        <v>1290</v>
      </c>
      <c r="D5" s="785" t="s">
        <v>1290</v>
      </c>
      <c r="E5" s="777"/>
      <c r="F5" s="786" t="s">
        <v>1290</v>
      </c>
      <c r="G5" s="786" t="s">
        <v>1290</v>
      </c>
      <c r="H5" s="725" t="s">
        <v>1290</v>
      </c>
      <c r="I5" s="725" t="s">
        <v>1290</v>
      </c>
      <c r="J5" s="725" t="s">
        <v>1290</v>
      </c>
      <c r="K5" s="725" t="s">
        <v>1290</v>
      </c>
      <c r="L5" s="725" t="s">
        <v>1290</v>
      </c>
      <c r="M5" s="725" t="s">
        <v>1290</v>
      </c>
      <c r="N5" s="725" t="s">
        <v>1290</v>
      </c>
      <c r="O5" s="725" t="s">
        <v>1290</v>
      </c>
      <c r="P5" s="725" t="s">
        <v>1290</v>
      </c>
      <c r="Q5" s="725" t="s">
        <v>1290</v>
      </c>
      <c r="R5" s="725" t="s">
        <v>1290</v>
      </c>
      <c r="S5" s="725" t="s">
        <v>1290</v>
      </c>
      <c r="T5" s="725" t="s">
        <v>1290</v>
      </c>
      <c r="U5" s="725"/>
      <c r="V5" s="787" t="s">
        <v>1290</v>
      </c>
      <c r="W5" s="786" t="s">
        <v>1290</v>
      </c>
      <c r="X5" s="786" t="s">
        <v>1290</v>
      </c>
      <c r="Y5" s="786" t="s">
        <v>1290</v>
      </c>
      <c r="Z5" s="786" t="s">
        <v>1290</v>
      </c>
      <c r="AA5" s="786" t="s">
        <v>1290</v>
      </c>
      <c r="AB5" s="786" t="s">
        <v>1290</v>
      </c>
      <c r="AC5" s="786" t="s">
        <v>1290</v>
      </c>
      <c r="AD5" s="786" t="s">
        <v>1290</v>
      </c>
      <c r="AE5" s="786" t="s">
        <v>1290</v>
      </c>
      <c r="AF5" s="786" t="s">
        <v>1290</v>
      </c>
      <c r="AG5" s="786" t="s">
        <v>1290</v>
      </c>
      <c r="AH5" s="786" t="s">
        <v>1290</v>
      </c>
      <c r="AI5" s="786" t="s">
        <v>1290</v>
      </c>
      <c r="AJ5" s="786" t="s">
        <v>1290</v>
      </c>
      <c r="AK5" s="777" t="s">
        <v>1290</v>
      </c>
      <c r="AL5" s="777" t="s">
        <v>1290</v>
      </c>
      <c r="AM5" s="786" t="s">
        <v>1290</v>
      </c>
      <c r="AN5" s="786" t="s">
        <v>1290</v>
      </c>
      <c r="AO5" s="786" t="s">
        <v>1290</v>
      </c>
      <c r="AP5" s="786" t="s">
        <v>1290</v>
      </c>
      <c r="AQ5" s="786" t="s">
        <v>1290</v>
      </c>
      <c r="AR5" s="786" t="s">
        <v>1290</v>
      </c>
      <c r="AS5" s="786" t="s">
        <v>1290</v>
      </c>
      <c r="AT5" s="786" t="s">
        <v>1290</v>
      </c>
      <c r="AU5" s="786" t="s">
        <v>1290</v>
      </c>
      <c r="AV5" s="786" t="s">
        <v>1290</v>
      </c>
      <c r="AW5" s="786" t="s">
        <v>1290</v>
      </c>
      <c r="AX5" s="786" t="s">
        <v>1290</v>
      </c>
      <c r="AY5" s="786" t="s">
        <v>1290</v>
      </c>
      <c r="AZ5" s="786" t="s">
        <v>1290</v>
      </c>
      <c r="BA5" s="786" t="s">
        <v>1290</v>
      </c>
      <c r="BB5" s="786" t="s">
        <v>1290</v>
      </c>
      <c r="BC5" s="786" t="s">
        <v>1290</v>
      </c>
      <c r="BD5" s="786" t="s">
        <v>1290</v>
      </c>
      <c r="BE5" s="788" t="s">
        <v>1290</v>
      </c>
      <c r="BF5" s="788" t="s">
        <v>1290</v>
      </c>
      <c r="BG5" s="788" t="s">
        <v>1290</v>
      </c>
      <c r="BH5" s="788" t="s">
        <v>1290</v>
      </c>
      <c r="BI5" s="788" t="s">
        <v>1290</v>
      </c>
      <c r="BJ5" s="788" t="s">
        <v>1290</v>
      </c>
      <c r="BK5" s="724" t="s">
        <v>1180</v>
      </c>
      <c r="BL5" s="723" t="s">
        <v>1181</v>
      </c>
    </row>
    <row r="6" spans="1:64" s="726" customFormat="1" ht="25.5" customHeight="1">
      <c r="B6" s="727" t="s">
        <v>110</v>
      </c>
      <c r="C6" s="727" t="s">
        <v>1292</v>
      </c>
      <c r="D6" s="727" t="s">
        <v>1293</v>
      </c>
      <c r="E6" s="725" t="s">
        <v>110</v>
      </c>
      <c r="F6" s="725" t="s">
        <v>688</v>
      </c>
      <c r="G6" s="725" t="s">
        <v>59</v>
      </c>
      <c r="H6" s="1620" t="s">
        <v>12</v>
      </c>
      <c r="I6" s="1621"/>
      <c r="J6" s="1621"/>
      <c r="K6" s="1621"/>
      <c r="L6" s="1621"/>
      <c r="M6" s="1621"/>
      <c r="N6" s="1621"/>
      <c r="O6" s="1621"/>
      <c r="P6" s="1621"/>
      <c r="Q6" s="1621"/>
      <c r="R6" s="1621"/>
      <c r="S6" s="1622"/>
      <c r="T6" s="725" t="s">
        <v>13</v>
      </c>
      <c r="U6" s="725" t="s">
        <v>73</v>
      </c>
      <c r="V6" s="725" t="s">
        <v>74</v>
      </c>
      <c r="W6" s="725" t="s">
        <v>75</v>
      </c>
      <c r="X6" s="1623" t="s">
        <v>1294</v>
      </c>
      <c r="Y6" s="1620" t="s">
        <v>52</v>
      </c>
      <c r="Z6" s="1621"/>
      <c r="AA6" s="1621"/>
      <c r="AB6" s="1621"/>
      <c r="AC6" s="1621"/>
      <c r="AD6" s="1621"/>
      <c r="AE6" s="1621"/>
      <c r="AF6" s="1621"/>
      <c r="AG6" s="1621"/>
      <c r="AH6" s="1621"/>
      <c r="AI6" s="1621"/>
      <c r="AJ6" s="1622"/>
      <c r="AK6" s="725" t="s">
        <v>689</v>
      </c>
      <c r="AL6" s="725" t="s">
        <v>53</v>
      </c>
      <c r="AM6" s="725" t="s">
        <v>14</v>
      </c>
      <c r="AN6" s="725" t="s">
        <v>691</v>
      </c>
      <c r="AO6" s="725" t="s">
        <v>15</v>
      </c>
      <c r="AP6" s="725" t="s">
        <v>691</v>
      </c>
      <c r="AQ6" s="725" t="s">
        <v>16</v>
      </c>
      <c r="AR6" s="725" t="s">
        <v>691</v>
      </c>
      <c r="AS6" s="725" t="s">
        <v>17</v>
      </c>
      <c r="AT6" s="725" t="s">
        <v>691</v>
      </c>
      <c r="AU6" s="725" t="s">
        <v>18</v>
      </c>
      <c r="AV6" s="725" t="s">
        <v>691</v>
      </c>
      <c r="AW6" s="725" t="s">
        <v>19</v>
      </c>
      <c r="AX6" s="725" t="s">
        <v>691</v>
      </c>
      <c r="AY6" s="725" t="s">
        <v>20</v>
      </c>
      <c r="AZ6" s="725" t="s">
        <v>691</v>
      </c>
      <c r="BA6" s="725" t="s">
        <v>21</v>
      </c>
      <c r="BB6" s="725" t="s">
        <v>691</v>
      </c>
      <c r="BC6" s="725" t="s">
        <v>22</v>
      </c>
      <c r="BD6" s="725" t="s">
        <v>691</v>
      </c>
      <c r="BE6" s="725" t="s">
        <v>23</v>
      </c>
      <c r="BF6" s="725" t="s">
        <v>691</v>
      </c>
      <c r="BG6" s="725" t="s">
        <v>24</v>
      </c>
      <c r="BH6" s="725" t="s">
        <v>691</v>
      </c>
      <c r="BI6" s="725" t="s">
        <v>25</v>
      </c>
      <c r="BJ6" s="725" t="s">
        <v>691</v>
      </c>
      <c r="BK6" s="728" t="s">
        <v>1290</v>
      </c>
      <c r="BL6" s="728" t="s">
        <v>1290</v>
      </c>
    </row>
    <row r="7" spans="1:64" s="726" customFormat="1" ht="38.25" customHeight="1">
      <c r="B7" s="730" t="s">
        <v>1290</v>
      </c>
      <c r="C7" s="730" t="s">
        <v>1290</v>
      </c>
      <c r="D7" s="730" t="s">
        <v>1290</v>
      </c>
      <c r="E7" s="729"/>
      <c r="F7" s="729" t="s">
        <v>1290</v>
      </c>
      <c r="G7" s="729" t="s">
        <v>1290</v>
      </c>
      <c r="H7" s="729" t="s">
        <v>14</v>
      </c>
      <c r="I7" s="729" t="s">
        <v>15</v>
      </c>
      <c r="J7" s="729" t="s">
        <v>16</v>
      </c>
      <c r="K7" s="729" t="s">
        <v>17</v>
      </c>
      <c r="L7" s="729" t="s">
        <v>18</v>
      </c>
      <c r="M7" s="729" t="s">
        <v>19</v>
      </c>
      <c r="N7" s="729" t="s">
        <v>20</v>
      </c>
      <c r="O7" s="729" t="s">
        <v>21</v>
      </c>
      <c r="P7" s="729" t="s">
        <v>22</v>
      </c>
      <c r="Q7" s="729" t="s">
        <v>23</v>
      </c>
      <c r="R7" s="729" t="s">
        <v>24</v>
      </c>
      <c r="S7" s="729" t="s">
        <v>25</v>
      </c>
      <c r="T7" s="729" t="s">
        <v>1290</v>
      </c>
      <c r="U7" s="729"/>
      <c r="V7" s="729" t="s">
        <v>1290</v>
      </c>
      <c r="W7" s="729" t="s">
        <v>1290</v>
      </c>
      <c r="X7" s="1624"/>
      <c r="Y7" s="729" t="s">
        <v>14</v>
      </c>
      <c r="Z7" s="729" t="s">
        <v>15</v>
      </c>
      <c r="AA7" s="729" t="s">
        <v>16</v>
      </c>
      <c r="AB7" s="729" t="s">
        <v>17</v>
      </c>
      <c r="AC7" s="729" t="s">
        <v>18</v>
      </c>
      <c r="AD7" s="729" t="s">
        <v>19</v>
      </c>
      <c r="AE7" s="729" t="s">
        <v>20</v>
      </c>
      <c r="AF7" s="729" t="s">
        <v>21</v>
      </c>
      <c r="AG7" s="729" t="s">
        <v>22</v>
      </c>
      <c r="AH7" s="729" t="s">
        <v>23</v>
      </c>
      <c r="AI7" s="729" t="s">
        <v>24</v>
      </c>
      <c r="AJ7" s="729" t="s">
        <v>25</v>
      </c>
      <c r="AK7" s="729" t="s">
        <v>1290</v>
      </c>
      <c r="AL7" s="729" t="s">
        <v>1290</v>
      </c>
      <c r="AM7" s="729" t="s">
        <v>14</v>
      </c>
      <c r="AN7" s="729" t="s">
        <v>699</v>
      </c>
      <c r="AO7" s="729" t="s">
        <v>15</v>
      </c>
      <c r="AP7" s="729" t="s">
        <v>700</v>
      </c>
      <c r="AQ7" s="729" t="s">
        <v>16</v>
      </c>
      <c r="AR7" s="729" t="s">
        <v>699</v>
      </c>
      <c r="AS7" s="729" t="s">
        <v>17</v>
      </c>
      <c r="AT7" s="729" t="s">
        <v>699</v>
      </c>
      <c r="AU7" s="729" t="s">
        <v>18</v>
      </c>
      <c r="AV7" s="729" t="s">
        <v>699</v>
      </c>
      <c r="AW7" s="729" t="s">
        <v>19</v>
      </c>
      <c r="AX7" s="729" t="s">
        <v>699</v>
      </c>
      <c r="AY7" s="729" t="s">
        <v>20</v>
      </c>
      <c r="AZ7" s="729" t="s">
        <v>699</v>
      </c>
      <c r="BA7" s="729" t="s">
        <v>21</v>
      </c>
      <c r="BB7" s="729" t="s">
        <v>699</v>
      </c>
      <c r="BC7" s="729" t="s">
        <v>22</v>
      </c>
      <c r="BD7" s="729" t="s">
        <v>699</v>
      </c>
      <c r="BE7" s="729" t="s">
        <v>23</v>
      </c>
      <c r="BF7" s="729" t="s">
        <v>699</v>
      </c>
      <c r="BG7" s="729" t="s">
        <v>24</v>
      </c>
      <c r="BH7" s="729" t="s">
        <v>699</v>
      </c>
      <c r="BI7" s="729" t="s">
        <v>25</v>
      </c>
      <c r="BJ7" s="729" t="s">
        <v>699</v>
      </c>
      <c r="BK7" s="728" t="s">
        <v>1290</v>
      </c>
      <c r="BL7" s="728" t="s">
        <v>1290</v>
      </c>
    </row>
    <row r="8" spans="1:64" ht="126.75" customHeight="1">
      <c r="B8" s="1629" t="s">
        <v>1295</v>
      </c>
      <c r="C8" s="1629" t="s">
        <v>1296</v>
      </c>
      <c r="D8" s="795" t="s">
        <v>1297</v>
      </c>
      <c r="E8" s="795" t="s">
        <v>533</v>
      </c>
      <c r="F8" s="772" t="s">
        <v>535</v>
      </c>
      <c r="G8" s="1424" t="s">
        <v>1298</v>
      </c>
      <c r="H8" s="775"/>
      <c r="I8" s="775"/>
      <c r="J8" s="775">
        <v>1</v>
      </c>
      <c r="K8" s="775"/>
      <c r="L8" s="775"/>
      <c r="M8" s="775"/>
      <c r="N8" s="775">
        <v>1</v>
      </c>
      <c r="O8" s="775"/>
      <c r="P8" s="775"/>
      <c r="Q8" s="775"/>
      <c r="R8" s="775">
        <v>1</v>
      </c>
      <c r="S8" s="775"/>
      <c r="T8" s="775">
        <f>SUM(H8:S8)</f>
        <v>3</v>
      </c>
      <c r="U8" s="780">
        <v>1</v>
      </c>
      <c r="V8" s="794" t="s">
        <v>1299</v>
      </c>
      <c r="W8" s="794" t="s">
        <v>534</v>
      </c>
      <c r="X8" s="794" t="s">
        <v>963</v>
      </c>
      <c r="Y8" s="775">
        <f>AM8</f>
        <v>0</v>
      </c>
      <c r="Z8" s="775">
        <f>AO8</f>
        <v>0</v>
      </c>
      <c r="AA8" s="775">
        <f>AQ8</f>
        <v>1</v>
      </c>
      <c r="AB8" s="775">
        <f>AS8</f>
        <v>0</v>
      </c>
      <c r="AC8" s="775">
        <f>AU8</f>
        <v>0</v>
      </c>
      <c r="AD8" s="775">
        <f>AW8</f>
        <v>0</v>
      </c>
      <c r="AE8" s="775">
        <f>AY8</f>
        <v>0</v>
      </c>
      <c r="AF8" s="775">
        <f>BA8</f>
        <v>0</v>
      </c>
      <c r="AG8" s="775">
        <f>BC8</f>
        <v>0</v>
      </c>
      <c r="AH8" s="775">
        <f>BE8</f>
        <v>0</v>
      </c>
      <c r="AI8" s="775">
        <f>BG8</f>
        <v>0</v>
      </c>
      <c r="AJ8" s="775">
        <f>BI8</f>
        <v>0</v>
      </c>
      <c r="AK8" s="775">
        <f>SUM(Y8:AJ8)</f>
        <v>1</v>
      </c>
      <c r="AL8" s="780">
        <f>AK8/T8</f>
        <v>0.33333333333333331</v>
      </c>
      <c r="AM8" s="778"/>
      <c r="AN8" s="778"/>
      <c r="AO8" s="778"/>
      <c r="AP8" s="778"/>
      <c r="AQ8" s="775">
        <v>1</v>
      </c>
      <c r="AR8" s="789" t="s">
        <v>1300</v>
      </c>
      <c r="AS8" s="778"/>
      <c r="AT8" s="789"/>
      <c r="AU8" s="778"/>
      <c r="AV8" s="778"/>
      <c r="AW8" s="778"/>
      <c r="AX8" s="778"/>
      <c r="AY8" s="778"/>
      <c r="AZ8" s="778"/>
      <c r="BA8" s="778"/>
      <c r="BB8" s="778"/>
      <c r="BC8" s="778"/>
      <c r="BD8" s="778"/>
      <c r="BE8" s="778"/>
      <c r="BF8" s="778"/>
      <c r="BG8" s="778"/>
      <c r="BH8" s="778"/>
      <c r="BI8" s="778"/>
      <c r="BJ8" s="778"/>
    </row>
    <row r="9" spans="1:64" ht="105" customHeight="1">
      <c r="B9" s="1630"/>
      <c r="C9" s="1630"/>
      <c r="D9" s="1627" t="s">
        <v>1301</v>
      </c>
      <c r="E9" s="795" t="s">
        <v>536</v>
      </c>
      <c r="F9" s="1426" t="s">
        <v>1302</v>
      </c>
      <c r="G9" s="1425" t="s">
        <v>1303</v>
      </c>
      <c r="H9" s="775"/>
      <c r="I9" s="775"/>
      <c r="J9" s="775"/>
      <c r="K9" s="1423">
        <v>1</v>
      </c>
      <c r="L9" s="1423">
        <v>1</v>
      </c>
      <c r="M9" s="775"/>
      <c r="N9" s="775">
        <v>1</v>
      </c>
      <c r="O9" s="775"/>
      <c r="P9" s="775"/>
      <c r="Q9" s="775"/>
      <c r="R9" s="775">
        <v>1</v>
      </c>
      <c r="S9" s="775"/>
      <c r="T9" s="775">
        <f t="shared" ref="T9:T31" si="0">SUM(H9:S9)</f>
        <v>4</v>
      </c>
      <c r="U9" s="780">
        <v>1</v>
      </c>
      <c r="V9" s="794" t="s">
        <v>1304</v>
      </c>
      <c r="W9" s="794" t="s">
        <v>537</v>
      </c>
      <c r="X9" s="794" t="s">
        <v>963</v>
      </c>
      <c r="Y9" s="775">
        <f t="shared" ref="Y9:Y14" si="1">AM9</f>
        <v>0</v>
      </c>
      <c r="Z9" s="775">
        <f t="shared" ref="Z9:Z14" si="2">AO9</f>
        <v>0</v>
      </c>
      <c r="AA9" s="775">
        <f t="shared" ref="AA9:AA14" si="3">AQ9</f>
        <v>0</v>
      </c>
      <c r="AB9" s="775">
        <f t="shared" ref="AB9:AB14" si="4">AS9</f>
        <v>1</v>
      </c>
      <c r="AC9" s="775">
        <f t="shared" ref="AC9:AC14" si="5">AU9</f>
        <v>0</v>
      </c>
      <c r="AD9" s="775">
        <f t="shared" ref="AD9:AD14" si="6">AW9</f>
        <v>0</v>
      </c>
      <c r="AE9" s="775">
        <f t="shared" ref="AE9:AE14" si="7">AY9</f>
        <v>0</v>
      </c>
      <c r="AF9" s="775">
        <f t="shared" ref="AF9:AF14" si="8">BA9</f>
        <v>0</v>
      </c>
      <c r="AG9" s="775">
        <f t="shared" ref="AG9:AG14" si="9">BC9</f>
        <v>0</v>
      </c>
      <c r="AH9" s="775">
        <f t="shared" ref="AH9:AH14" si="10">BE9</f>
        <v>0</v>
      </c>
      <c r="AI9" s="775">
        <f t="shared" ref="AI9:AI14" si="11">BG9</f>
        <v>0</v>
      </c>
      <c r="AJ9" s="775">
        <f t="shared" ref="AJ9:AJ14" si="12">BI9</f>
        <v>0</v>
      </c>
      <c r="AK9" s="775">
        <f t="shared" ref="AK9:AK14" si="13">SUM(Y9:AJ9)</f>
        <v>1</v>
      </c>
      <c r="AL9" s="780">
        <f t="shared" ref="AL9:AL14" si="14">AK9/T9</f>
        <v>0.25</v>
      </c>
      <c r="AM9" s="778"/>
      <c r="AN9" s="778"/>
      <c r="AO9" s="778"/>
      <c r="AP9" s="778"/>
      <c r="AQ9" s="775"/>
      <c r="AR9" s="789" t="s">
        <v>1305</v>
      </c>
      <c r="AS9" s="775">
        <v>1</v>
      </c>
      <c r="AT9" s="789" t="s">
        <v>1306</v>
      </c>
      <c r="AU9" s="778"/>
      <c r="AV9" s="778"/>
      <c r="AW9" s="778"/>
      <c r="AX9" s="778"/>
      <c r="AY9" s="778"/>
      <c r="AZ9" s="778"/>
      <c r="BA9" s="778"/>
      <c r="BB9" s="778"/>
      <c r="BC9" s="778"/>
      <c r="BD9" s="778"/>
      <c r="BE9" s="778"/>
      <c r="BF9" s="778"/>
      <c r="BG9" s="778"/>
      <c r="BH9" s="778"/>
      <c r="BI9" s="778"/>
      <c r="BJ9" s="778"/>
    </row>
    <row r="10" spans="1:64" ht="119.25" customHeight="1">
      <c r="B10" s="1630"/>
      <c r="C10" s="1630"/>
      <c r="D10" s="1628"/>
      <c r="E10" s="795" t="s">
        <v>539</v>
      </c>
      <c r="F10" s="772" t="s">
        <v>540</v>
      </c>
      <c r="G10" s="1420" t="s">
        <v>1307</v>
      </c>
      <c r="H10" s="775"/>
      <c r="I10" s="775"/>
      <c r="J10" s="775"/>
      <c r="K10" s="775"/>
      <c r="L10" s="1423">
        <v>1</v>
      </c>
      <c r="M10" s="775"/>
      <c r="N10" s="775">
        <v>1</v>
      </c>
      <c r="O10" s="775"/>
      <c r="P10" s="775"/>
      <c r="Q10" s="775"/>
      <c r="R10" s="1429">
        <v>1</v>
      </c>
      <c r="S10" s="775">
        <v>1</v>
      </c>
      <c r="T10" s="775">
        <f t="shared" si="0"/>
        <v>4</v>
      </c>
      <c r="U10" s="780">
        <v>1</v>
      </c>
      <c r="V10" s="794" t="s">
        <v>1308</v>
      </c>
      <c r="W10" s="794" t="s">
        <v>537</v>
      </c>
      <c r="X10" s="794" t="s">
        <v>963</v>
      </c>
      <c r="Y10" s="775">
        <f t="shared" si="1"/>
        <v>0</v>
      </c>
      <c r="Z10" s="775">
        <f t="shared" si="2"/>
        <v>0</v>
      </c>
      <c r="AA10" s="775">
        <f t="shared" si="3"/>
        <v>1</v>
      </c>
      <c r="AB10" s="775">
        <f t="shared" si="4"/>
        <v>0</v>
      </c>
      <c r="AC10" s="775">
        <f t="shared" si="5"/>
        <v>0</v>
      </c>
      <c r="AD10" s="775">
        <f t="shared" si="6"/>
        <v>0</v>
      </c>
      <c r="AE10" s="775">
        <f t="shared" si="7"/>
        <v>0</v>
      </c>
      <c r="AF10" s="775">
        <f t="shared" si="8"/>
        <v>0</v>
      </c>
      <c r="AG10" s="775">
        <f t="shared" si="9"/>
        <v>0</v>
      </c>
      <c r="AH10" s="775">
        <f t="shared" si="10"/>
        <v>0</v>
      </c>
      <c r="AI10" s="775">
        <f t="shared" si="11"/>
        <v>0</v>
      </c>
      <c r="AJ10" s="775">
        <f t="shared" si="12"/>
        <v>0</v>
      </c>
      <c r="AK10" s="775">
        <f t="shared" si="13"/>
        <v>1</v>
      </c>
      <c r="AL10" s="780">
        <f t="shared" si="14"/>
        <v>0.25</v>
      </c>
      <c r="AM10" s="778"/>
      <c r="AN10" s="778"/>
      <c r="AO10" s="778"/>
      <c r="AP10" s="778"/>
      <c r="AQ10" s="775">
        <v>1</v>
      </c>
      <c r="AR10" s="789" t="s">
        <v>1309</v>
      </c>
      <c r="AS10" s="778"/>
      <c r="AT10" s="778"/>
      <c r="AU10" s="778"/>
      <c r="AV10" s="778"/>
      <c r="AW10" s="778"/>
      <c r="AX10" s="778"/>
      <c r="AY10" s="778"/>
      <c r="AZ10" s="778"/>
      <c r="BA10" s="778"/>
      <c r="BB10" s="778"/>
      <c r="BC10" s="778"/>
      <c r="BD10" s="778"/>
      <c r="BE10" s="778"/>
      <c r="BF10" s="778"/>
      <c r="BG10" s="778"/>
      <c r="BH10" s="778"/>
      <c r="BI10" s="778"/>
      <c r="BJ10" s="778"/>
    </row>
    <row r="11" spans="1:64" ht="88.5" customHeight="1">
      <c r="B11" s="1630"/>
      <c r="C11" s="1630"/>
      <c r="D11" s="1628"/>
      <c r="E11" s="795" t="s">
        <v>541</v>
      </c>
      <c r="F11" s="1427" t="s">
        <v>1310</v>
      </c>
      <c r="G11" s="1430" t="s">
        <v>1311</v>
      </c>
      <c r="H11" s="775"/>
      <c r="I11" s="775"/>
      <c r="J11" s="775">
        <v>1</v>
      </c>
      <c r="K11" s="872"/>
      <c r="L11" s="775">
        <v>1</v>
      </c>
      <c r="M11" s="1423">
        <v>1</v>
      </c>
      <c r="N11" s="775"/>
      <c r="O11" s="775">
        <v>1</v>
      </c>
      <c r="P11" s="775"/>
      <c r="Q11" s="775"/>
      <c r="R11" s="775"/>
      <c r="S11" s="775"/>
      <c r="T11" s="775">
        <f t="shared" si="0"/>
        <v>4</v>
      </c>
      <c r="U11" s="780">
        <v>1</v>
      </c>
      <c r="V11" s="794" t="s">
        <v>1312</v>
      </c>
      <c r="W11" s="794" t="s">
        <v>534</v>
      </c>
      <c r="X11" s="794" t="s">
        <v>963</v>
      </c>
      <c r="Y11" s="775">
        <f t="shared" si="1"/>
        <v>0</v>
      </c>
      <c r="Z11" s="775">
        <f t="shared" si="2"/>
        <v>0</v>
      </c>
      <c r="AA11" s="775">
        <f t="shared" si="3"/>
        <v>1</v>
      </c>
      <c r="AB11" s="775">
        <f t="shared" si="4"/>
        <v>0</v>
      </c>
      <c r="AC11" s="775">
        <f t="shared" si="5"/>
        <v>0</v>
      </c>
      <c r="AD11" s="775">
        <f t="shared" si="6"/>
        <v>0</v>
      </c>
      <c r="AE11" s="775">
        <f t="shared" si="7"/>
        <v>0</v>
      </c>
      <c r="AF11" s="775">
        <f t="shared" si="8"/>
        <v>0</v>
      </c>
      <c r="AG11" s="775">
        <f t="shared" si="9"/>
        <v>0</v>
      </c>
      <c r="AH11" s="775">
        <f t="shared" si="10"/>
        <v>0</v>
      </c>
      <c r="AI11" s="775">
        <f t="shared" si="11"/>
        <v>0</v>
      </c>
      <c r="AJ11" s="775">
        <f t="shared" si="12"/>
        <v>0</v>
      </c>
      <c r="AK11" s="775">
        <f t="shared" si="13"/>
        <v>1</v>
      </c>
      <c r="AL11" s="780">
        <f t="shared" si="14"/>
        <v>0.25</v>
      </c>
      <c r="AM11" s="778"/>
      <c r="AN11" s="778"/>
      <c r="AO11" s="778"/>
      <c r="AP11" s="778"/>
      <c r="AQ11" s="775">
        <v>1</v>
      </c>
      <c r="AR11" s="789" t="s">
        <v>1313</v>
      </c>
      <c r="AS11" s="778"/>
      <c r="AT11" s="778"/>
      <c r="AU11" s="778"/>
      <c r="AV11" s="778"/>
      <c r="AW11" s="778"/>
      <c r="AX11" s="778"/>
      <c r="AY11" s="778"/>
      <c r="AZ11" s="778"/>
      <c r="BA11" s="778"/>
      <c r="BB11" s="778"/>
      <c r="BC11" s="778"/>
      <c r="BD11" s="778"/>
      <c r="BE11" s="778"/>
      <c r="BF11" s="778"/>
      <c r="BG11" s="778"/>
      <c r="BH11" s="778"/>
      <c r="BI11" s="778"/>
      <c r="BJ11" s="778"/>
    </row>
    <row r="12" spans="1:64" ht="52.5" customHeight="1">
      <c r="B12" s="1630"/>
      <c r="C12" s="1630"/>
      <c r="D12" s="1628"/>
      <c r="E12" s="795" t="s">
        <v>543</v>
      </c>
      <c r="F12" s="772" t="s">
        <v>544</v>
      </c>
      <c r="G12" s="1425" t="s">
        <v>1314</v>
      </c>
      <c r="H12" s="775"/>
      <c r="I12" s="775"/>
      <c r="J12" s="775">
        <v>1</v>
      </c>
      <c r="K12" s="775"/>
      <c r="L12" s="1423">
        <v>1</v>
      </c>
      <c r="M12" s="775"/>
      <c r="N12" s="775">
        <v>1</v>
      </c>
      <c r="O12" s="775"/>
      <c r="P12" s="775"/>
      <c r="Q12" s="775"/>
      <c r="R12" s="775">
        <v>1</v>
      </c>
      <c r="S12" s="775"/>
      <c r="T12" s="775">
        <f t="shared" si="0"/>
        <v>4</v>
      </c>
      <c r="U12" s="780">
        <v>1</v>
      </c>
      <c r="V12" s="794" t="s">
        <v>1308</v>
      </c>
      <c r="W12" s="794" t="s">
        <v>537</v>
      </c>
      <c r="X12" s="794" t="s">
        <v>963</v>
      </c>
      <c r="Y12" s="775">
        <f t="shared" si="1"/>
        <v>0</v>
      </c>
      <c r="Z12" s="775">
        <f t="shared" si="2"/>
        <v>0</v>
      </c>
      <c r="AA12" s="775">
        <f t="shared" si="3"/>
        <v>1</v>
      </c>
      <c r="AB12" s="775">
        <f t="shared" si="4"/>
        <v>0</v>
      </c>
      <c r="AC12" s="775">
        <f t="shared" si="5"/>
        <v>0</v>
      </c>
      <c r="AD12" s="775">
        <f t="shared" si="6"/>
        <v>0</v>
      </c>
      <c r="AE12" s="775">
        <f t="shared" si="7"/>
        <v>0</v>
      </c>
      <c r="AF12" s="775">
        <f t="shared" si="8"/>
        <v>0</v>
      </c>
      <c r="AG12" s="775">
        <f t="shared" si="9"/>
        <v>0</v>
      </c>
      <c r="AH12" s="775">
        <f t="shared" si="10"/>
        <v>0</v>
      </c>
      <c r="AI12" s="775">
        <f t="shared" si="11"/>
        <v>0</v>
      </c>
      <c r="AJ12" s="775">
        <f t="shared" si="12"/>
        <v>0</v>
      </c>
      <c r="AK12" s="775">
        <f t="shared" si="13"/>
        <v>1</v>
      </c>
      <c r="AL12" s="780">
        <f t="shared" si="14"/>
        <v>0.25</v>
      </c>
      <c r="AM12" s="778"/>
      <c r="AN12" s="778"/>
      <c r="AO12" s="778"/>
      <c r="AP12" s="778"/>
      <c r="AQ12" s="775">
        <v>1</v>
      </c>
      <c r="AR12" s="789" t="s">
        <v>1315</v>
      </c>
      <c r="AS12" s="778"/>
      <c r="AT12" s="778"/>
      <c r="AU12" s="778"/>
      <c r="AV12" s="778"/>
      <c r="AW12" s="778"/>
      <c r="AX12" s="778"/>
      <c r="AY12" s="778"/>
      <c r="AZ12" s="778"/>
      <c r="BA12" s="778"/>
      <c r="BB12" s="778"/>
      <c r="BC12" s="778"/>
      <c r="BD12" s="778"/>
      <c r="BE12" s="778"/>
      <c r="BF12" s="778"/>
      <c r="BG12" s="778"/>
      <c r="BH12" s="778"/>
      <c r="BI12" s="778"/>
      <c r="BJ12" s="778"/>
    </row>
    <row r="13" spans="1:64" ht="60.75" customHeight="1">
      <c r="B13" s="1630"/>
      <c r="C13" s="1630"/>
      <c r="D13" s="1628"/>
      <c r="E13" s="795" t="s">
        <v>545</v>
      </c>
      <c r="F13" s="772" t="s">
        <v>546</v>
      </c>
      <c r="G13" s="1428" t="s">
        <v>2306</v>
      </c>
      <c r="H13" s="775"/>
      <c r="I13" s="775"/>
      <c r="J13" s="775"/>
      <c r="K13" s="775"/>
      <c r="L13" s="775"/>
      <c r="M13" s="775"/>
      <c r="N13" s="775">
        <v>1</v>
      </c>
      <c r="O13" s="775"/>
      <c r="P13" s="775"/>
      <c r="Q13" s="775"/>
      <c r="R13" s="775">
        <v>1</v>
      </c>
      <c r="S13" s="775"/>
      <c r="T13" s="775">
        <f t="shared" si="0"/>
        <v>2</v>
      </c>
      <c r="U13" s="780">
        <v>1</v>
      </c>
      <c r="V13" s="794" t="s">
        <v>1308</v>
      </c>
      <c r="W13" s="794" t="s">
        <v>537</v>
      </c>
      <c r="X13" s="794" t="s">
        <v>963</v>
      </c>
      <c r="Y13" s="775">
        <f t="shared" si="1"/>
        <v>0</v>
      </c>
      <c r="Z13" s="775">
        <f t="shared" si="2"/>
        <v>0</v>
      </c>
      <c r="AA13" s="775">
        <f t="shared" si="3"/>
        <v>1</v>
      </c>
      <c r="AB13" s="775">
        <f t="shared" si="4"/>
        <v>0</v>
      </c>
      <c r="AC13" s="775">
        <f t="shared" si="5"/>
        <v>0</v>
      </c>
      <c r="AD13" s="775">
        <f t="shared" si="6"/>
        <v>0</v>
      </c>
      <c r="AE13" s="775">
        <f t="shared" si="7"/>
        <v>0</v>
      </c>
      <c r="AF13" s="775">
        <f t="shared" si="8"/>
        <v>0</v>
      </c>
      <c r="AG13" s="775">
        <f t="shared" si="9"/>
        <v>0</v>
      </c>
      <c r="AH13" s="775">
        <f t="shared" si="10"/>
        <v>0</v>
      </c>
      <c r="AI13" s="775">
        <f t="shared" si="11"/>
        <v>0</v>
      </c>
      <c r="AJ13" s="775">
        <f t="shared" si="12"/>
        <v>0</v>
      </c>
      <c r="AK13" s="775">
        <f t="shared" si="13"/>
        <v>1</v>
      </c>
      <c r="AL13" s="780">
        <f t="shared" si="14"/>
        <v>0.5</v>
      </c>
      <c r="AM13" s="778"/>
      <c r="AN13" s="778"/>
      <c r="AO13" s="778"/>
      <c r="AP13" s="778"/>
      <c r="AQ13" s="775">
        <v>1</v>
      </c>
      <c r="AR13" s="789" t="s">
        <v>1316</v>
      </c>
      <c r="AS13" s="778"/>
      <c r="AT13" s="778"/>
      <c r="AU13" s="778"/>
      <c r="AV13" s="778"/>
      <c r="AW13" s="778"/>
      <c r="AX13" s="778"/>
      <c r="AY13" s="778"/>
      <c r="AZ13" s="778"/>
      <c r="BA13" s="778"/>
      <c r="BB13" s="778"/>
      <c r="BC13" s="778"/>
      <c r="BD13" s="778"/>
      <c r="BE13" s="778"/>
      <c r="BF13" s="778"/>
      <c r="BG13" s="778"/>
      <c r="BH13" s="778"/>
      <c r="BI13" s="778"/>
      <c r="BJ13" s="778"/>
    </row>
    <row r="14" spans="1:64" ht="79.5" customHeight="1">
      <c r="B14" s="1630"/>
      <c r="C14" s="1630"/>
      <c r="D14" s="1628"/>
      <c r="E14" s="795" t="s">
        <v>547</v>
      </c>
      <c r="F14" s="1427" t="s">
        <v>1317</v>
      </c>
      <c r="G14" s="1425" t="s">
        <v>1318</v>
      </c>
      <c r="H14" s="775"/>
      <c r="I14" s="775"/>
      <c r="J14" s="775"/>
      <c r="K14" s="1423">
        <v>1</v>
      </c>
      <c r="L14" s="1423">
        <v>1</v>
      </c>
      <c r="M14" s="775"/>
      <c r="N14" s="775">
        <v>1</v>
      </c>
      <c r="O14" s="775"/>
      <c r="P14" s="775"/>
      <c r="Q14" s="775"/>
      <c r="R14" s="775">
        <v>1</v>
      </c>
      <c r="S14" s="775"/>
      <c r="T14" s="775">
        <f t="shared" si="0"/>
        <v>4</v>
      </c>
      <c r="U14" s="780">
        <v>1</v>
      </c>
      <c r="V14" s="794" t="s">
        <v>1308</v>
      </c>
      <c r="W14" s="794" t="s">
        <v>537</v>
      </c>
      <c r="X14" s="794" t="s">
        <v>963</v>
      </c>
      <c r="Y14" s="775">
        <f t="shared" si="1"/>
        <v>0</v>
      </c>
      <c r="Z14" s="775">
        <f t="shared" si="2"/>
        <v>0</v>
      </c>
      <c r="AA14" s="775">
        <f t="shared" si="3"/>
        <v>0</v>
      </c>
      <c r="AB14" s="775">
        <f t="shared" si="4"/>
        <v>1</v>
      </c>
      <c r="AC14" s="775">
        <f t="shared" si="5"/>
        <v>0</v>
      </c>
      <c r="AD14" s="775">
        <f t="shared" si="6"/>
        <v>0</v>
      </c>
      <c r="AE14" s="775">
        <f t="shared" si="7"/>
        <v>0</v>
      </c>
      <c r="AF14" s="775">
        <f t="shared" si="8"/>
        <v>0</v>
      </c>
      <c r="AG14" s="775">
        <f t="shared" si="9"/>
        <v>0</v>
      </c>
      <c r="AH14" s="775">
        <f t="shared" si="10"/>
        <v>0</v>
      </c>
      <c r="AI14" s="775">
        <f t="shared" si="11"/>
        <v>0</v>
      </c>
      <c r="AJ14" s="775">
        <f t="shared" si="12"/>
        <v>0</v>
      </c>
      <c r="AK14" s="775">
        <f t="shared" si="13"/>
        <v>1</v>
      </c>
      <c r="AL14" s="780">
        <f t="shared" si="14"/>
        <v>0.25</v>
      </c>
      <c r="AM14" s="778"/>
      <c r="AN14" s="778"/>
      <c r="AO14" s="778"/>
      <c r="AP14" s="778"/>
      <c r="AQ14" s="775"/>
      <c r="AR14" s="789" t="s">
        <v>1319</v>
      </c>
      <c r="AS14" s="775">
        <v>1</v>
      </c>
      <c r="AT14" s="789" t="s">
        <v>1320</v>
      </c>
      <c r="AU14" s="778"/>
      <c r="AV14" s="778"/>
      <c r="AW14" s="778"/>
      <c r="AX14" s="778"/>
      <c r="AY14" s="778"/>
      <c r="AZ14" s="778"/>
      <c r="BA14" s="778"/>
      <c r="BB14" s="778"/>
      <c r="BC14" s="778"/>
      <c r="BD14" s="778"/>
      <c r="BE14" s="778"/>
      <c r="BF14" s="778"/>
      <c r="BG14" s="778"/>
      <c r="BH14" s="778"/>
      <c r="BI14" s="778"/>
      <c r="BJ14" s="778"/>
    </row>
    <row r="15" spans="1:64" ht="113.25" customHeight="1">
      <c r="B15" s="1630"/>
      <c r="C15" s="1630"/>
      <c r="D15" s="770" t="s">
        <v>1321</v>
      </c>
      <c r="E15" s="795" t="s">
        <v>549</v>
      </c>
      <c r="F15" s="916" t="s">
        <v>550</v>
      </c>
      <c r="G15" s="1420" t="s">
        <v>1322</v>
      </c>
      <c r="H15" s="775"/>
      <c r="I15" s="775"/>
      <c r="J15" s="775"/>
      <c r="K15" s="1423">
        <v>1</v>
      </c>
      <c r="L15" s="1423">
        <v>1</v>
      </c>
      <c r="M15" s="775"/>
      <c r="N15" s="775">
        <v>1</v>
      </c>
      <c r="O15" s="775"/>
      <c r="P15" s="775"/>
      <c r="Q15" s="775"/>
      <c r="R15" s="775">
        <v>1</v>
      </c>
      <c r="S15" s="775"/>
      <c r="T15" s="775">
        <f t="shared" si="0"/>
        <v>4</v>
      </c>
      <c r="U15" s="780">
        <v>1</v>
      </c>
      <c r="V15" s="794" t="s">
        <v>1299</v>
      </c>
      <c r="W15" s="794" t="s">
        <v>534</v>
      </c>
      <c r="X15" s="794" t="s">
        <v>963</v>
      </c>
      <c r="Y15" s="775">
        <f t="shared" ref="Y15:Y28" si="15">AM15</f>
        <v>0</v>
      </c>
      <c r="Z15" s="775">
        <f t="shared" ref="Z15:Z31" si="16">AO15</f>
        <v>0</v>
      </c>
      <c r="AA15" s="775">
        <f t="shared" ref="AA15:AA31" si="17">AQ15</f>
        <v>0</v>
      </c>
      <c r="AB15" s="775">
        <f t="shared" ref="AB15:AB31" si="18">AS15</f>
        <v>1</v>
      </c>
      <c r="AC15" s="775">
        <f t="shared" ref="AC15:AC31" si="19">AU15</f>
        <v>0</v>
      </c>
      <c r="AD15" s="775">
        <f t="shared" ref="AD15:AD31" si="20">AW15</f>
        <v>0</v>
      </c>
      <c r="AE15" s="775">
        <f t="shared" ref="AE15:AE31" si="21">AY15</f>
        <v>0</v>
      </c>
      <c r="AF15" s="775">
        <f t="shared" ref="AF15:AF31" si="22">BA15</f>
        <v>0</v>
      </c>
      <c r="AG15" s="775">
        <f t="shared" ref="AG15:AG31" si="23">BC15</f>
        <v>0</v>
      </c>
      <c r="AH15" s="775">
        <f t="shared" ref="AH15:AH31" si="24">BE15</f>
        <v>0</v>
      </c>
      <c r="AI15" s="775">
        <f t="shared" ref="AI15:AI31" si="25">BG15</f>
        <v>0</v>
      </c>
      <c r="AJ15" s="775">
        <f t="shared" ref="AJ15:AJ31" si="26">BI15</f>
        <v>0</v>
      </c>
      <c r="AK15" s="775">
        <f t="shared" ref="AK15:AK31" si="27">SUM(Y15:AJ15)</f>
        <v>1</v>
      </c>
      <c r="AL15" s="780">
        <f t="shared" ref="AL15:AL31" si="28">AK15/T15</f>
        <v>0.25</v>
      </c>
      <c r="AM15" s="778"/>
      <c r="AN15" s="778"/>
      <c r="AO15" s="778"/>
      <c r="AP15" s="778"/>
      <c r="AQ15" s="778"/>
      <c r="AR15" s="789" t="s">
        <v>1323</v>
      </c>
      <c r="AS15" s="775">
        <v>1</v>
      </c>
      <c r="AT15" s="789" t="s">
        <v>1324</v>
      </c>
      <c r="AU15" s="778"/>
      <c r="AV15" s="778"/>
      <c r="AW15" s="778"/>
      <c r="AX15" s="778"/>
      <c r="AY15" s="778"/>
      <c r="AZ15" s="778"/>
      <c r="BA15" s="778"/>
      <c r="BB15" s="778"/>
      <c r="BC15" s="778"/>
      <c r="BD15" s="778"/>
      <c r="BE15" s="778"/>
      <c r="BF15" s="778"/>
      <c r="BG15" s="778"/>
      <c r="BH15" s="778"/>
      <c r="BI15" s="778"/>
      <c r="BJ15" s="778"/>
    </row>
    <row r="16" spans="1:64" ht="132">
      <c r="B16" s="1630"/>
      <c r="C16" s="1630"/>
      <c r="D16" s="770" t="s">
        <v>1325</v>
      </c>
      <c r="E16" s="795" t="s">
        <v>551</v>
      </c>
      <c r="F16" s="1422" t="s">
        <v>1326</v>
      </c>
      <c r="G16" s="1421" t="s">
        <v>1327</v>
      </c>
      <c r="H16" s="775"/>
      <c r="I16" s="775"/>
      <c r="J16" s="775"/>
      <c r="K16" s="1423">
        <v>1</v>
      </c>
      <c r="L16" s="1423">
        <v>1</v>
      </c>
      <c r="M16" s="775"/>
      <c r="N16" s="775">
        <v>1</v>
      </c>
      <c r="O16" s="775">
        <v>1</v>
      </c>
      <c r="P16" s="775"/>
      <c r="Q16" s="775"/>
      <c r="R16" s="775"/>
      <c r="S16" s="775">
        <v>3</v>
      </c>
      <c r="T16" s="775">
        <f t="shared" si="0"/>
        <v>7</v>
      </c>
      <c r="U16" s="780">
        <v>1</v>
      </c>
      <c r="V16" s="794" t="s">
        <v>1299</v>
      </c>
      <c r="W16" s="794" t="s">
        <v>534</v>
      </c>
      <c r="X16" s="794" t="s">
        <v>963</v>
      </c>
      <c r="Y16" s="775">
        <f t="shared" si="15"/>
        <v>0</v>
      </c>
      <c r="Z16" s="775">
        <f t="shared" si="16"/>
        <v>0</v>
      </c>
      <c r="AA16" s="775">
        <f t="shared" si="17"/>
        <v>0</v>
      </c>
      <c r="AB16" s="775">
        <f t="shared" si="18"/>
        <v>1</v>
      </c>
      <c r="AC16" s="775">
        <f t="shared" si="19"/>
        <v>0</v>
      </c>
      <c r="AD16" s="775">
        <f t="shared" si="20"/>
        <v>0</v>
      </c>
      <c r="AE16" s="775">
        <f t="shared" si="21"/>
        <v>0</v>
      </c>
      <c r="AF16" s="775">
        <f t="shared" si="22"/>
        <v>0</v>
      </c>
      <c r="AG16" s="775">
        <f t="shared" si="23"/>
        <v>0</v>
      </c>
      <c r="AH16" s="775">
        <f t="shared" si="24"/>
        <v>0</v>
      </c>
      <c r="AI16" s="775">
        <f t="shared" si="25"/>
        <v>0</v>
      </c>
      <c r="AJ16" s="775">
        <f t="shared" si="26"/>
        <v>0</v>
      </c>
      <c r="AK16" s="775">
        <f t="shared" si="27"/>
        <v>1</v>
      </c>
      <c r="AL16" s="780">
        <f t="shared" si="28"/>
        <v>0.14285714285714285</v>
      </c>
      <c r="AM16" s="778"/>
      <c r="AN16" s="778"/>
      <c r="AO16" s="778"/>
      <c r="AP16" s="778"/>
      <c r="AQ16" s="778"/>
      <c r="AR16" s="789" t="s">
        <v>1328</v>
      </c>
      <c r="AS16" s="775">
        <v>1</v>
      </c>
      <c r="AT16" s="789" t="s">
        <v>1329</v>
      </c>
      <c r="AU16" s="778"/>
      <c r="AV16" s="778"/>
      <c r="AW16" s="778"/>
      <c r="AX16" s="778"/>
      <c r="AY16" s="778"/>
      <c r="AZ16" s="778"/>
      <c r="BA16" s="778"/>
      <c r="BB16" s="778"/>
      <c r="BC16" s="778"/>
      <c r="BD16" s="778"/>
      <c r="BE16" s="778"/>
      <c r="BF16" s="778"/>
      <c r="BG16" s="778"/>
      <c r="BH16" s="778"/>
      <c r="BI16" s="778"/>
      <c r="BJ16" s="778"/>
    </row>
    <row r="17" spans="2:62" ht="191.25" customHeight="1">
      <c r="B17" s="1631"/>
      <c r="C17" s="1631"/>
      <c r="D17" s="817" t="s">
        <v>1330</v>
      </c>
      <c r="E17" s="795" t="s">
        <v>553</v>
      </c>
      <c r="F17" s="916" t="s">
        <v>554</v>
      </c>
      <c r="G17" s="1431" t="s">
        <v>1331</v>
      </c>
      <c r="H17" s="775"/>
      <c r="I17" s="775"/>
      <c r="J17" s="775"/>
      <c r="K17" s="1423">
        <v>1</v>
      </c>
      <c r="L17" s="1423">
        <v>1</v>
      </c>
      <c r="M17" s="775">
        <v>1</v>
      </c>
      <c r="N17" s="775"/>
      <c r="O17" s="775">
        <v>1</v>
      </c>
      <c r="P17" s="775">
        <v>1</v>
      </c>
      <c r="Q17" s="775"/>
      <c r="R17" s="775"/>
      <c r="S17" s="775">
        <v>1</v>
      </c>
      <c r="T17" s="775">
        <f t="shared" si="0"/>
        <v>6</v>
      </c>
      <c r="U17" s="780">
        <v>1</v>
      </c>
      <c r="V17" s="794" t="s">
        <v>1332</v>
      </c>
      <c r="W17" s="794" t="s">
        <v>534</v>
      </c>
      <c r="X17" s="794" t="s">
        <v>963</v>
      </c>
      <c r="Y17" s="775">
        <f t="shared" si="15"/>
        <v>0</v>
      </c>
      <c r="Z17" s="775">
        <f t="shared" si="16"/>
        <v>0</v>
      </c>
      <c r="AA17" s="775">
        <f t="shared" si="17"/>
        <v>0</v>
      </c>
      <c r="AB17" s="775">
        <f t="shared" si="18"/>
        <v>1</v>
      </c>
      <c r="AC17" s="775">
        <f t="shared" si="19"/>
        <v>0</v>
      </c>
      <c r="AD17" s="775">
        <f t="shared" si="20"/>
        <v>0</v>
      </c>
      <c r="AE17" s="775">
        <f t="shared" si="21"/>
        <v>0</v>
      </c>
      <c r="AF17" s="775">
        <f t="shared" si="22"/>
        <v>0</v>
      </c>
      <c r="AG17" s="775">
        <f t="shared" si="23"/>
        <v>0</v>
      </c>
      <c r="AH17" s="775">
        <f t="shared" si="24"/>
        <v>0</v>
      </c>
      <c r="AI17" s="775">
        <f t="shared" si="25"/>
        <v>0</v>
      </c>
      <c r="AJ17" s="775">
        <f t="shared" si="26"/>
        <v>0</v>
      </c>
      <c r="AK17" s="775">
        <f t="shared" si="27"/>
        <v>1</v>
      </c>
      <c r="AL17" s="780">
        <f t="shared" si="28"/>
        <v>0.16666666666666666</v>
      </c>
      <c r="AM17" s="778"/>
      <c r="AN17" s="778"/>
      <c r="AO17" s="778"/>
      <c r="AP17" s="778"/>
      <c r="AQ17" s="778"/>
      <c r="AR17" s="789" t="s">
        <v>1333</v>
      </c>
      <c r="AS17" s="775">
        <v>1</v>
      </c>
      <c r="AT17" s="789" t="s">
        <v>1334</v>
      </c>
      <c r="AU17" s="778"/>
      <c r="AV17" s="778"/>
      <c r="AW17" s="778"/>
      <c r="AX17" s="778"/>
      <c r="AY17" s="778"/>
      <c r="AZ17" s="778"/>
      <c r="BA17" s="778"/>
      <c r="BB17" s="778"/>
      <c r="BC17" s="778"/>
      <c r="BD17" s="778"/>
      <c r="BE17" s="778"/>
      <c r="BF17" s="778"/>
      <c r="BG17" s="778"/>
      <c r="BH17" s="778"/>
      <c r="BI17" s="778"/>
      <c r="BJ17" s="778"/>
    </row>
    <row r="18" spans="2:62" ht="54" customHeight="1">
      <c r="B18" s="1629" t="s">
        <v>536</v>
      </c>
      <c r="C18" s="1629" t="s">
        <v>1335</v>
      </c>
      <c r="D18" s="817" t="s">
        <v>1336</v>
      </c>
      <c r="E18" s="795" t="s">
        <v>555</v>
      </c>
      <c r="F18" s="916" t="s">
        <v>557</v>
      </c>
      <c r="G18" s="1434" t="s">
        <v>1337</v>
      </c>
      <c r="H18" s="775"/>
      <c r="I18" s="775"/>
      <c r="J18" s="775">
        <v>1</v>
      </c>
      <c r="K18" s="775"/>
      <c r="L18" s="1423">
        <v>1</v>
      </c>
      <c r="M18" s="775">
        <v>1</v>
      </c>
      <c r="N18" s="775"/>
      <c r="O18" s="775"/>
      <c r="P18" s="775">
        <v>1</v>
      </c>
      <c r="Q18" s="775"/>
      <c r="R18" s="775"/>
      <c r="S18" s="775">
        <v>1</v>
      </c>
      <c r="T18" s="775">
        <f t="shared" si="0"/>
        <v>5</v>
      </c>
      <c r="U18" s="780">
        <v>1</v>
      </c>
      <c r="V18" s="794" t="s">
        <v>1338</v>
      </c>
      <c r="W18" s="794" t="s">
        <v>556</v>
      </c>
      <c r="X18" s="794" t="s">
        <v>963</v>
      </c>
      <c r="Y18" s="775">
        <f t="shared" si="15"/>
        <v>0</v>
      </c>
      <c r="Z18" s="775">
        <f t="shared" si="16"/>
        <v>0</v>
      </c>
      <c r="AA18" s="775">
        <f t="shared" si="17"/>
        <v>1</v>
      </c>
      <c r="AB18" s="775">
        <f t="shared" si="18"/>
        <v>0</v>
      </c>
      <c r="AC18" s="775">
        <f t="shared" si="19"/>
        <v>0</v>
      </c>
      <c r="AD18" s="775">
        <f t="shared" si="20"/>
        <v>0</v>
      </c>
      <c r="AE18" s="775">
        <f t="shared" si="21"/>
        <v>0</v>
      </c>
      <c r="AF18" s="775">
        <f t="shared" si="22"/>
        <v>0</v>
      </c>
      <c r="AG18" s="775">
        <f t="shared" si="23"/>
        <v>0</v>
      </c>
      <c r="AH18" s="775">
        <f t="shared" si="24"/>
        <v>0</v>
      </c>
      <c r="AI18" s="775">
        <f t="shared" si="25"/>
        <v>0</v>
      </c>
      <c r="AJ18" s="775">
        <f t="shared" si="26"/>
        <v>0</v>
      </c>
      <c r="AK18" s="775">
        <f t="shared" si="27"/>
        <v>1</v>
      </c>
      <c r="AL18" s="780">
        <f t="shared" si="28"/>
        <v>0.2</v>
      </c>
      <c r="AM18" s="778"/>
      <c r="AN18" s="778"/>
      <c r="AO18" s="778"/>
      <c r="AP18" s="778"/>
      <c r="AQ18" s="775">
        <v>1</v>
      </c>
      <c r="AR18" s="789" t="s">
        <v>1339</v>
      </c>
      <c r="AS18" s="778"/>
      <c r="AT18" s="778"/>
      <c r="AU18" s="778"/>
      <c r="AV18" s="778"/>
      <c r="AW18" s="778"/>
      <c r="AX18" s="778"/>
      <c r="AY18" s="778"/>
      <c r="AZ18" s="778"/>
      <c r="BA18" s="778"/>
      <c r="BB18" s="778"/>
      <c r="BC18" s="778"/>
      <c r="BD18" s="778"/>
      <c r="BE18" s="778"/>
      <c r="BF18" s="778"/>
      <c r="BG18" s="778"/>
      <c r="BH18" s="778"/>
      <c r="BI18" s="778"/>
      <c r="BJ18" s="778"/>
    </row>
    <row r="19" spans="2:62" ht="45" customHeight="1">
      <c r="B19" s="1630"/>
      <c r="C19" s="1630"/>
      <c r="D19" s="1627" t="s">
        <v>1340</v>
      </c>
      <c r="E19" s="795" t="s">
        <v>558</v>
      </c>
      <c r="F19" s="917" t="s">
        <v>559</v>
      </c>
      <c r="G19" s="1434" t="s">
        <v>1337</v>
      </c>
      <c r="H19" s="775"/>
      <c r="I19" s="775"/>
      <c r="J19" s="775">
        <v>1</v>
      </c>
      <c r="K19" s="775"/>
      <c r="L19" s="1423">
        <v>1</v>
      </c>
      <c r="M19" s="775">
        <v>1</v>
      </c>
      <c r="N19" s="775"/>
      <c r="O19" s="775"/>
      <c r="P19" s="775">
        <v>1</v>
      </c>
      <c r="Q19" s="775"/>
      <c r="R19" s="775"/>
      <c r="S19" s="775">
        <v>1</v>
      </c>
      <c r="T19" s="775">
        <f t="shared" si="0"/>
        <v>5</v>
      </c>
      <c r="U19" s="780">
        <v>1</v>
      </c>
      <c r="V19" s="794" t="s">
        <v>1338</v>
      </c>
      <c r="W19" s="794" t="s">
        <v>556</v>
      </c>
      <c r="X19" s="794" t="s">
        <v>963</v>
      </c>
      <c r="Y19" s="775">
        <f t="shared" si="15"/>
        <v>0</v>
      </c>
      <c r="Z19" s="775">
        <f t="shared" si="16"/>
        <v>0</v>
      </c>
      <c r="AA19" s="775">
        <f t="shared" si="17"/>
        <v>1</v>
      </c>
      <c r="AB19" s="775">
        <f t="shared" si="18"/>
        <v>0</v>
      </c>
      <c r="AC19" s="775">
        <f t="shared" si="19"/>
        <v>0</v>
      </c>
      <c r="AD19" s="775">
        <f t="shared" si="20"/>
        <v>0</v>
      </c>
      <c r="AE19" s="775">
        <f t="shared" si="21"/>
        <v>0</v>
      </c>
      <c r="AF19" s="775">
        <f t="shared" si="22"/>
        <v>0</v>
      </c>
      <c r="AG19" s="775">
        <f t="shared" si="23"/>
        <v>0</v>
      </c>
      <c r="AH19" s="775">
        <f t="shared" si="24"/>
        <v>0</v>
      </c>
      <c r="AI19" s="775">
        <f t="shared" si="25"/>
        <v>0</v>
      </c>
      <c r="AJ19" s="775">
        <f t="shared" si="26"/>
        <v>0</v>
      </c>
      <c r="AK19" s="775">
        <f t="shared" si="27"/>
        <v>1</v>
      </c>
      <c r="AL19" s="780">
        <f t="shared" si="28"/>
        <v>0.2</v>
      </c>
      <c r="AM19" s="778"/>
      <c r="AN19" s="778"/>
      <c r="AO19" s="778"/>
      <c r="AP19" s="778"/>
      <c r="AQ19" s="775">
        <v>1</v>
      </c>
      <c r="AR19" s="789" t="s">
        <v>1341</v>
      </c>
      <c r="AS19" s="778"/>
      <c r="AT19" s="778"/>
      <c r="AU19" s="778"/>
      <c r="AV19" s="778"/>
      <c r="AW19" s="778"/>
      <c r="AX19" s="778"/>
      <c r="AY19" s="778"/>
      <c r="AZ19" s="778"/>
      <c r="BA19" s="778"/>
      <c r="BB19" s="778"/>
      <c r="BC19" s="778"/>
      <c r="BD19" s="778"/>
      <c r="BE19" s="778"/>
      <c r="BF19" s="778"/>
      <c r="BG19" s="778"/>
      <c r="BH19" s="778"/>
      <c r="BI19" s="778"/>
      <c r="BJ19" s="778"/>
    </row>
    <row r="20" spans="2:62" ht="50.25" customHeight="1">
      <c r="B20" s="1630"/>
      <c r="C20" s="1630"/>
      <c r="D20" s="1632"/>
      <c r="E20" s="795" t="s">
        <v>560</v>
      </c>
      <c r="F20" s="917" t="s">
        <v>561</v>
      </c>
      <c r="G20" s="1434" t="s">
        <v>1337</v>
      </c>
      <c r="H20" s="775"/>
      <c r="I20" s="775"/>
      <c r="J20" s="775">
        <v>1</v>
      </c>
      <c r="K20" s="775"/>
      <c r="L20" s="1423">
        <v>1</v>
      </c>
      <c r="M20" s="775">
        <v>1</v>
      </c>
      <c r="N20" s="775"/>
      <c r="O20" s="775"/>
      <c r="P20" s="775">
        <v>1</v>
      </c>
      <c r="Q20" s="775"/>
      <c r="R20" s="775"/>
      <c r="S20" s="775">
        <v>1</v>
      </c>
      <c r="T20" s="775">
        <f t="shared" si="0"/>
        <v>5</v>
      </c>
      <c r="U20" s="780">
        <v>1</v>
      </c>
      <c r="V20" s="794" t="s">
        <v>1338</v>
      </c>
      <c r="W20" s="794" t="s">
        <v>556</v>
      </c>
      <c r="X20" s="794" t="s">
        <v>963</v>
      </c>
      <c r="Y20" s="775">
        <f t="shared" si="15"/>
        <v>0</v>
      </c>
      <c r="Z20" s="775">
        <f t="shared" si="16"/>
        <v>0</v>
      </c>
      <c r="AA20" s="775">
        <f t="shared" si="17"/>
        <v>1</v>
      </c>
      <c r="AB20" s="775">
        <f t="shared" si="18"/>
        <v>0</v>
      </c>
      <c r="AC20" s="775">
        <f t="shared" si="19"/>
        <v>0</v>
      </c>
      <c r="AD20" s="775">
        <f t="shared" si="20"/>
        <v>0</v>
      </c>
      <c r="AE20" s="775">
        <f t="shared" si="21"/>
        <v>0</v>
      </c>
      <c r="AF20" s="775">
        <f t="shared" si="22"/>
        <v>0</v>
      </c>
      <c r="AG20" s="775">
        <f t="shared" si="23"/>
        <v>0</v>
      </c>
      <c r="AH20" s="775">
        <f t="shared" si="24"/>
        <v>0</v>
      </c>
      <c r="AI20" s="775">
        <f t="shared" si="25"/>
        <v>0</v>
      </c>
      <c r="AJ20" s="775">
        <f t="shared" si="26"/>
        <v>0</v>
      </c>
      <c r="AK20" s="775">
        <f t="shared" si="27"/>
        <v>1</v>
      </c>
      <c r="AL20" s="780">
        <f t="shared" si="28"/>
        <v>0.2</v>
      </c>
      <c r="AM20" s="778"/>
      <c r="AN20" s="778"/>
      <c r="AO20" s="778"/>
      <c r="AP20" s="778"/>
      <c r="AQ20" s="775">
        <v>1</v>
      </c>
      <c r="AR20" s="789" t="s">
        <v>1341</v>
      </c>
      <c r="AS20" s="778"/>
      <c r="AT20" s="778"/>
      <c r="AU20" s="778"/>
      <c r="AV20" s="778"/>
      <c r="AW20" s="778"/>
      <c r="AX20" s="778"/>
      <c r="AY20" s="778"/>
      <c r="AZ20" s="778"/>
      <c r="BA20" s="778"/>
      <c r="BB20" s="778"/>
      <c r="BC20" s="778"/>
      <c r="BD20" s="778"/>
      <c r="BE20" s="778"/>
      <c r="BF20" s="778"/>
      <c r="BG20" s="778"/>
      <c r="BH20" s="778"/>
      <c r="BI20" s="778"/>
      <c r="BJ20" s="778"/>
    </row>
    <row r="21" spans="2:62" ht="105" customHeight="1">
      <c r="B21" s="1630"/>
      <c r="C21" s="1630"/>
      <c r="D21" s="817" t="s">
        <v>1342</v>
      </c>
      <c r="E21" s="795" t="s">
        <v>562</v>
      </c>
      <c r="F21" s="917" t="s">
        <v>563</v>
      </c>
      <c r="G21" s="917" t="s">
        <v>1343</v>
      </c>
      <c r="H21" s="775"/>
      <c r="I21" s="775"/>
      <c r="J21" s="1435"/>
      <c r="K21" s="775"/>
      <c r="L21" s="775"/>
      <c r="M21" s="775">
        <v>1</v>
      </c>
      <c r="N21" s="775"/>
      <c r="O21" s="775"/>
      <c r="P21" s="775">
        <v>1</v>
      </c>
      <c r="Q21" s="775">
        <v>1</v>
      </c>
      <c r="R21" s="775"/>
      <c r="S21" s="775">
        <v>1</v>
      </c>
      <c r="T21" s="775">
        <f t="shared" si="0"/>
        <v>4</v>
      </c>
      <c r="U21" s="780">
        <v>1</v>
      </c>
      <c r="V21" s="794" t="s">
        <v>1338</v>
      </c>
      <c r="W21" s="794" t="s">
        <v>556</v>
      </c>
      <c r="X21" s="794" t="s">
        <v>963</v>
      </c>
      <c r="Y21" s="775">
        <f t="shared" si="15"/>
        <v>0</v>
      </c>
      <c r="Z21" s="775">
        <f t="shared" si="16"/>
        <v>0</v>
      </c>
      <c r="AA21" s="775">
        <f t="shared" si="17"/>
        <v>1</v>
      </c>
      <c r="AB21" s="775">
        <f t="shared" si="18"/>
        <v>0</v>
      </c>
      <c r="AC21" s="775">
        <f t="shared" si="19"/>
        <v>0</v>
      </c>
      <c r="AD21" s="775">
        <f t="shared" si="20"/>
        <v>0</v>
      </c>
      <c r="AE21" s="775">
        <f t="shared" si="21"/>
        <v>0</v>
      </c>
      <c r="AF21" s="775">
        <f t="shared" si="22"/>
        <v>0</v>
      </c>
      <c r="AG21" s="775">
        <f t="shared" si="23"/>
        <v>0</v>
      </c>
      <c r="AH21" s="775">
        <f t="shared" si="24"/>
        <v>0</v>
      </c>
      <c r="AI21" s="775">
        <f t="shared" si="25"/>
        <v>0</v>
      </c>
      <c r="AJ21" s="775">
        <f t="shared" si="26"/>
        <v>0</v>
      </c>
      <c r="AK21" s="775">
        <f t="shared" si="27"/>
        <v>1</v>
      </c>
      <c r="AL21" s="780">
        <f t="shared" si="28"/>
        <v>0.25</v>
      </c>
      <c r="AM21" s="778"/>
      <c r="AN21" s="778"/>
      <c r="AO21" s="778"/>
      <c r="AP21" s="778"/>
      <c r="AQ21" s="775">
        <v>1</v>
      </c>
      <c r="AR21" s="789" t="s">
        <v>1344</v>
      </c>
      <c r="AS21" s="778"/>
      <c r="AT21" s="778"/>
      <c r="AU21" s="778"/>
      <c r="AV21" s="778"/>
      <c r="AW21" s="778"/>
      <c r="AX21" s="778"/>
      <c r="AY21" s="778"/>
      <c r="AZ21" s="778"/>
      <c r="BA21" s="778"/>
      <c r="BB21" s="778"/>
      <c r="BC21" s="778"/>
      <c r="BD21" s="778"/>
      <c r="BE21" s="778"/>
      <c r="BF21" s="778"/>
      <c r="BG21" s="778"/>
      <c r="BH21" s="778"/>
      <c r="BI21" s="778"/>
      <c r="BJ21" s="778"/>
    </row>
    <row r="22" spans="2:62" ht="105.75" customHeight="1">
      <c r="B22" s="1630"/>
      <c r="C22" s="1630"/>
      <c r="D22" s="817" t="s">
        <v>1345</v>
      </c>
      <c r="E22" s="795" t="s">
        <v>564</v>
      </c>
      <c r="F22" s="818" t="s">
        <v>565</v>
      </c>
      <c r="G22" s="1436" t="s">
        <v>1346</v>
      </c>
      <c r="H22" s="775"/>
      <c r="I22" s="775"/>
      <c r="J22" s="775"/>
      <c r="K22" s="1423">
        <v>1</v>
      </c>
      <c r="L22" s="1423">
        <v>1</v>
      </c>
      <c r="M22" s="775">
        <v>1</v>
      </c>
      <c r="N22" s="775"/>
      <c r="O22" s="775">
        <v>1</v>
      </c>
      <c r="P22" s="775"/>
      <c r="Q22" s="775"/>
      <c r="R22" s="775"/>
      <c r="S22" s="775">
        <v>1</v>
      </c>
      <c r="T22" s="775">
        <f t="shared" si="0"/>
        <v>5</v>
      </c>
      <c r="U22" s="780">
        <v>1</v>
      </c>
      <c r="V22" s="794" t="s">
        <v>1347</v>
      </c>
      <c r="W22" s="794" t="s">
        <v>534</v>
      </c>
      <c r="X22" s="794" t="s">
        <v>963</v>
      </c>
      <c r="Y22" s="775">
        <f t="shared" si="15"/>
        <v>0</v>
      </c>
      <c r="Z22" s="775">
        <f t="shared" si="16"/>
        <v>0</v>
      </c>
      <c r="AA22" s="775">
        <f t="shared" si="17"/>
        <v>0</v>
      </c>
      <c r="AB22" s="775">
        <f t="shared" si="18"/>
        <v>1</v>
      </c>
      <c r="AC22" s="775">
        <f t="shared" si="19"/>
        <v>0</v>
      </c>
      <c r="AD22" s="775">
        <f t="shared" si="20"/>
        <v>0</v>
      </c>
      <c r="AE22" s="775">
        <f t="shared" si="21"/>
        <v>0</v>
      </c>
      <c r="AF22" s="775">
        <f t="shared" si="22"/>
        <v>0</v>
      </c>
      <c r="AG22" s="775">
        <f t="shared" si="23"/>
        <v>0</v>
      </c>
      <c r="AH22" s="775">
        <f t="shared" si="24"/>
        <v>0</v>
      </c>
      <c r="AI22" s="775">
        <f t="shared" si="25"/>
        <v>0</v>
      </c>
      <c r="AJ22" s="775">
        <f t="shared" si="26"/>
        <v>0</v>
      </c>
      <c r="AK22" s="775">
        <f t="shared" si="27"/>
        <v>1</v>
      </c>
      <c r="AL22" s="780">
        <f t="shared" si="28"/>
        <v>0.2</v>
      </c>
      <c r="AM22" s="778"/>
      <c r="AN22" s="778"/>
      <c r="AO22" s="778"/>
      <c r="AP22" s="778"/>
      <c r="AQ22" s="778"/>
      <c r="AR22" s="789" t="s">
        <v>1348</v>
      </c>
      <c r="AS22" s="775">
        <v>1</v>
      </c>
      <c r="AT22" s="789" t="s">
        <v>1349</v>
      </c>
      <c r="AU22" s="778"/>
      <c r="AV22" s="778"/>
      <c r="AW22" s="778"/>
      <c r="AX22" s="778"/>
      <c r="AY22" s="778"/>
      <c r="AZ22" s="778"/>
      <c r="BA22" s="778"/>
      <c r="BB22" s="778"/>
      <c r="BC22" s="778"/>
      <c r="BD22" s="778"/>
      <c r="BE22" s="778"/>
      <c r="BF22" s="778"/>
      <c r="BG22" s="778"/>
      <c r="BH22" s="778"/>
      <c r="BI22" s="778"/>
      <c r="BJ22" s="778"/>
    </row>
    <row r="23" spans="2:62" ht="48" customHeight="1">
      <c r="B23" s="1629" t="s">
        <v>1350</v>
      </c>
      <c r="C23" s="1629" t="s">
        <v>1351</v>
      </c>
      <c r="D23" s="817" t="s">
        <v>1352</v>
      </c>
      <c r="E23" s="795" t="s">
        <v>566</v>
      </c>
      <c r="F23" s="772" t="s">
        <v>568</v>
      </c>
      <c r="G23" s="1437" t="s">
        <v>1353</v>
      </c>
      <c r="H23" s="775"/>
      <c r="I23" s="775"/>
      <c r="J23" s="775">
        <v>1</v>
      </c>
      <c r="K23" s="775"/>
      <c r="L23" s="775"/>
      <c r="M23" s="775"/>
      <c r="N23" s="775">
        <v>1</v>
      </c>
      <c r="O23" s="775"/>
      <c r="P23" s="775"/>
      <c r="Q23" s="775"/>
      <c r="R23" s="775">
        <v>1</v>
      </c>
      <c r="S23" s="775"/>
      <c r="T23" s="775">
        <f t="shared" si="0"/>
        <v>3</v>
      </c>
      <c r="U23" s="780">
        <v>1</v>
      </c>
      <c r="V23" s="794" t="s">
        <v>1354</v>
      </c>
      <c r="W23" s="794" t="s">
        <v>567</v>
      </c>
      <c r="X23" s="794" t="s">
        <v>963</v>
      </c>
      <c r="Y23" s="775">
        <f t="shared" si="15"/>
        <v>0</v>
      </c>
      <c r="Z23" s="775">
        <f t="shared" si="16"/>
        <v>0</v>
      </c>
      <c r="AA23" s="775">
        <f t="shared" si="17"/>
        <v>1</v>
      </c>
      <c r="AB23" s="775">
        <f t="shared" si="18"/>
        <v>0</v>
      </c>
      <c r="AC23" s="775">
        <f t="shared" si="19"/>
        <v>0</v>
      </c>
      <c r="AD23" s="775">
        <f t="shared" si="20"/>
        <v>0</v>
      </c>
      <c r="AE23" s="775">
        <f t="shared" si="21"/>
        <v>0</v>
      </c>
      <c r="AF23" s="775">
        <f t="shared" si="22"/>
        <v>0</v>
      </c>
      <c r="AG23" s="775">
        <f t="shared" si="23"/>
        <v>0</v>
      </c>
      <c r="AH23" s="775">
        <f t="shared" si="24"/>
        <v>0</v>
      </c>
      <c r="AI23" s="775">
        <f t="shared" si="25"/>
        <v>0</v>
      </c>
      <c r="AJ23" s="775">
        <f t="shared" si="26"/>
        <v>0</v>
      </c>
      <c r="AK23" s="775">
        <f t="shared" si="27"/>
        <v>1</v>
      </c>
      <c r="AL23" s="780">
        <f t="shared" si="28"/>
        <v>0.33333333333333331</v>
      </c>
      <c r="AM23" s="778"/>
      <c r="AN23" s="778"/>
      <c r="AO23" s="778"/>
      <c r="AP23" s="778"/>
      <c r="AQ23" s="775">
        <v>1</v>
      </c>
      <c r="AR23" s="789" t="s">
        <v>1355</v>
      </c>
      <c r="AS23" s="778"/>
      <c r="AT23" s="778"/>
      <c r="AU23" s="778"/>
      <c r="AV23" s="778"/>
      <c r="AW23" s="778"/>
      <c r="AX23" s="778"/>
      <c r="AY23" s="778"/>
      <c r="AZ23" s="778"/>
      <c r="BA23" s="778"/>
      <c r="BB23" s="778"/>
      <c r="BC23" s="778"/>
      <c r="BD23" s="778"/>
      <c r="BE23" s="778"/>
      <c r="BF23" s="778"/>
      <c r="BG23" s="778"/>
      <c r="BH23" s="778"/>
      <c r="BI23" s="778"/>
      <c r="BJ23" s="778"/>
    </row>
    <row r="24" spans="2:62" ht="165.75">
      <c r="B24" s="1630"/>
      <c r="C24" s="1630"/>
      <c r="D24" s="817" t="s">
        <v>1356</v>
      </c>
      <c r="E24" s="795" t="s">
        <v>569</v>
      </c>
      <c r="F24" s="772" t="s">
        <v>571</v>
      </c>
      <c r="G24" s="1434" t="s">
        <v>1337</v>
      </c>
      <c r="H24" s="775"/>
      <c r="I24" s="775"/>
      <c r="J24" s="775"/>
      <c r="K24" s="1423">
        <v>1</v>
      </c>
      <c r="L24" s="1423">
        <v>1</v>
      </c>
      <c r="M24" s="775"/>
      <c r="N24" s="775">
        <v>1</v>
      </c>
      <c r="O24" s="775"/>
      <c r="P24" s="775"/>
      <c r="Q24" s="775"/>
      <c r="R24" s="775">
        <v>1</v>
      </c>
      <c r="S24" s="775"/>
      <c r="T24" s="775">
        <f t="shared" si="0"/>
        <v>4</v>
      </c>
      <c r="U24" s="780">
        <v>1</v>
      </c>
      <c r="V24" s="794" t="s">
        <v>1357</v>
      </c>
      <c r="W24" s="794" t="s">
        <v>570</v>
      </c>
      <c r="X24" s="794" t="s">
        <v>963</v>
      </c>
      <c r="Y24" s="775">
        <f t="shared" si="15"/>
        <v>0</v>
      </c>
      <c r="Z24" s="775">
        <f t="shared" si="16"/>
        <v>0</v>
      </c>
      <c r="AA24" s="775">
        <f t="shared" si="17"/>
        <v>1</v>
      </c>
      <c r="AB24" s="775">
        <f t="shared" si="18"/>
        <v>0</v>
      </c>
      <c r="AC24" s="775">
        <f t="shared" si="19"/>
        <v>0</v>
      </c>
      <c r="AD24" s="775">
        <f t="shared" si="20"/>
        <v>0</v>
      </c>
      <c r="AE24" s="775">
        <f t="shared" si="21"/>
        <v>0</v>
      </c>
      <c r="AF24" s="775">
        <f t="shared" si="22"/>
        <v>0</v>
      </c>
      <c r="AG24" s="775">
        <f t="shared" si="23"/>
        <v>0</v>
      </c>
      <c r="AH24" s="775">
        <f t="shared" si="24"/>
        <v>0</v>
      </c>
      <c r="AI24" s="775">
        <f t="shared" si="25"/>
        <v>0</v>
      </c>
      <c r="AJ24" s="775">
        <f t="shared" si="26"/>
        <v>0</v>
      </c>
      <c r="AK24" s="775">
        <f t="shared" si="27"/>
        <v>1</v>
      </c>
      <c r="AL24" s="780">
        <f t="shared" si="28"/>
        <v>0.25</v>
      </c>
      <c r="AM24" s="778"/>
      <c r="AN24" s="778"/>
      <c r="AO24" s="778"/>
      <c r="AP24" s="778"/>
      <c r="AQ24" s="775">
        <v>1</v>
      </c>
      <c r="AR24" s="789" t="s">
        <v>1358</v>
      </c>
      <c r="AS24" s="775"/>
      <c r="AT24" s="778"/>
      <c r="AU24" s="778"/>
      <c r="AV24" s="778"/>
      <c r="AW24" s="778"/>
      <c r="AX24" s="778"/>
      <c r="AY24" s="778"/>
      <c r="AZ24" s="778"/>
      <c r="BA24" s="778"/>
      <c r="BB24" s="778"/>
      <c r="BC24" s="778"/>
      <c r="BD24" s="778"/>
      <c r="BE24" s="778"/>
      <c r="BF24" s="778"/>
      <c r="BG24" s="778"/>
      <c r="BH24" s="778"/>
      <c r="BI24" s="778"/>
      <c r="BJ24" s="778"/>
    </row>
    <row r="25" spans="2:62" ht="114.75">
      <c r="B25" s="1630"/>
      <c r="C25" s="1630"/>
      <c r="D25" s="923" t="s">
        <v>1359</v>
      </c>
      <c r="E25" s="795" t="s">
        <v>572</v>
      </c>
      <c r="F25" s="772" t="s">
        <v>573</v>
      </c>
      <c r="G25" s="1437" t="s">
        <v>1360</v>
      </c>
      <c r="H25" s="775"/>
      <c r="I25" s="775"/>
      <c r="J25" s="775">
        <v>1</v>
      </c>
      <c r="K25" s="775"/>
      <c r="L25" s="1423">
        <v>1</v>
      </c>
      <c r="M25" s="775">
        <v>1</v>
      </c>
      <c r="N25" s="775"/>
      <c r="O25" s="775">
        <v>1</v>
      </c>
      <c r="P25" s="775">
        <v>1</v>
      </c>
      <c r="Q25" s="775"/>
      <c r="R25" s="775"/>
      <c r="S25" s="775">
        <v>1</v>
      </c>
      <c r="T25" s="775">
        <f t="shared" si="0"/>
        <v>6</v>
      </c>
      <c r="U25" s="780">
        <v>1</v>
      </c>
      <c r="V25" s="794" t="s">
        <v>1357</v>
      </c>
      <c r="W25" s="794" t="s">
        <v>570</v>
      </c>
      <c r="X25" s="794" t="s">
        <v>963</v>
      </c>
      <c r="Y25" s="775">
        <f t="shared" si="15"/>
        <v>0</v>
      </c>
      <c r="Z25" s="775">
        <f t="shared" si="16"/>
        <v>0</v>
      </c>
      <c r="AA25" s="775">
        <f t="shared" si="17"/>
        <v>1</v>
      </c>
      <c r="AB25" s="775">
        <f t="shared" si="18"/>
        <v>0</v>
      </c>
      <c r="AC25" s="775">
        <f t="shared" si="19"/>
        <v>0</v>
      </c>
      <c r="AD25" s="775">
        <f t="shared" si="20"/>
        <v>0</v>
      </c>
      <c r="AE25" s="775">
        <f t="shared" si="21"/>
        <v>0</v>
      </c>
      <c r="AF25" s="775">
        <f t="shared" si="22"/>
        <v>0</v>
      </c>
      <c r="AG25" s="775">
        <f t="shared" si="23"/>
        <v>0</v>
      </c>
      <c r="AH25" s="775">
        <f t="shared" si="24"/>
        <v>0</v>
      </c>
      <c r="AI25" s="775">
        <f t="shared" si="25"/>
        <v>0</v>
      </c>
      <c r="AJ25" s="775">
        <f t="shared" si="26"/>
        <v>0</v>
      </c>
      <c r="AK25" s="775">
        <f t="shared" si="27"/>
        <v>1</v>
      </c>
      <c r="AL25" s="780">
        <f t="shared" si="28"/>
        <v>0.16666666666666666</v>
      </c>
      <c r="AM25" s="778"/>
      <c r="AN25" s="778"/>
      <c r="AO25" s="778"/>
      <c r="AP25" s="778"/>
      <c r="AQ25" s="775">
        <v>1</v>
      </c>
      <c r="AR25" s="789" t="s">
        <v>1361</v>
      </c>
      <c r="AS25" s="778"/>
      <c r="AT25" s="778"/>
      <c r="AU25" s="778"/>
      <c r="AV25" s="778"/>
      <c r="AW25" s="778"/>
      <c r="AX25" s="778"/>
      <c r="AY25" s="778"/>
      <c r="AZ25" s="778"/>
      <c r="BA25" s="778"/>
      <c r="BB25" s="778"/>
      <c r="BC25" s="778"/>
      <c r="BD25" s="778"/>
      <c r="BE25" s="778"/>
      <c r="BF25" s="778"/>
      <c r="BG25" s="778"/>
      <c r="BH25" s="778"/>
      <c r="BI25" s="778"/>
      <c r="BJ25" s="778"/>
    </row>
    <row r="26" spans="2:62" ht="144" customHeight="1">
      <c r="B26" s="1547" t="s">
        <v>1362</v>
      </c>
      <c r="C26" s="1547" t="s">
        <v>1363</v>
      </c>
      <c r="D26" s="817" t="s">
        <v>1364</v>
      </c>
      <c r="E26" s="795" t="s">
        <v>574</v>
      </c>
      <c r="F26" s="918" t="s">
        <v>575</v>
      </c>
      <c r="G26" s="1438" t="s">
        <v>1365</v>
      </c>
      <c r="H26" s="775"/>
      <c r="I26" s="775"/>
      <c r="J26" s="775">
        <v>1</v>
      </c>
      <c r="K26" s="775"/>
      <c r="L26" s="1423">
        <v>1</v>
      </c>
      <c r="M26" s="775">
        <v>1</v>
      </c>
      <c r="N26" s="775"/>
      <c r="O26" s="775">
        <v>1</v>
      </c>
      <c r="P26" s="775">
        <v>1</v>
      </c>
      <c r="Q26" s="775"/>
      <c r="R26" s="775"/>
      <c r="S26" s="775">
        <v>1</v>
      </c>
      <c r="T26" s="775">
        <f t="shared" si="0"/>
        <v>6</v>
      </c>
      <c r="U26" s="780">
        <v>1</v>
      </c>
      <c r="V26" s="794" t="s">
        <v>1366</v>
      </c>
      <c r="W26" s="794" t="s">
        <v>570</v>
      </c>
      <c r="X26" s="794" t="s">
        <v>963</v>
      </c>
      <c r="Y26" s="775">
        <f t="shared" si="15"/>
        <v>0</v>
      </c>
      <c r="Z26" s="775">
        <f t="shared" si="16"/>
        <v>0</v>
      </c>
      <c r="AA26" s="775">
        <f t="shared" si="17"/>
        <v>1</v>
      </c>
      <c r="AB26" s="775">
        <f t="shared" si="18"/>
        <v>0</v>
      </c>
      <c r="AC26" s="775">
        <f t="shared" si="19"/>
        <v>0</v>
      </c>
      <c r="AD26" s="775">
        <f t="shared" si="20"/>
        <v>0</v>
      </c>
      <c r="AE26" s="775">
        <f t="shared" si="21"/>
        <v>0</v>
      </c>
      <c r="AF26" s="775">
        <f t="shared" si="22"/>
        <v>0</v>
      </c>
      <c r="AG26" s="775">
        <f t="shared" si="23"/>
        <v>0</v>
      </c>
      <c r="AH26" s="775">
        <f t="shared" si="24"/>
        <v>0</v>
      </c>
      <c r="AI26" s="775">
        <f t="shared" si="25"/>
        <v>0</v>
      </c>
      <c r="AJ26" s="775">
        <f t="shared" si="26"/>
        <v>0</v>
      </c>
      <c r="AK26" s="775">
        <f t="shared" si="27"/>
        <v>1</v>
      </c>
      <c r="AL26" s="780">
        <f t="shared" si="28"/>
        <v>0.16666666666666666</v>
      </c>
      <c r="AM26" s="778"/>
      <c r="AN26" s="778"/>
      <c r="AO26" s="778"/>
      <c r="AP26" s="778"/>
      <c r="AQ26" s="775">
        <v>1</v>
      </c>
      <c r="AR26" s="789" t="s">
        <v>1367</v>
      </c>
      <c r="AS26" s="778"/>
      <c r="AT26" s="778"/>
      <c r="AU26" s="778"/>
      <c r="AV26" s="778"/>
      <c r="AW26" s="778"/>
      <c r="AX26" s="778"/>
      <c r="AY26" s="778"/>
      <c r="AZ26" s="778"/>
      <c r="BA26" s="778"/>
      <c r="BB26" s="778"/>
      <c r="BC26" s="778"/>
      <c r="BD26" s="778"/>
      <c r="BE26" s="778"/>
      <c r="BF26" s="778"/>
      <c r="BG26" s="778"/>
      <c r="BH26" s="778"/>
      <c r="BI26" s="778"/>
      <c r="BJ26" s="778"/>
    </row>
    <row r="27" spans="2:62" ht="76.5">
      <c r="B27" s="1547"/>
      <c r="C27" s="1547"/>
      <c r="D27" s="817" t="s">
        <v>1368</v>
      </c>
      <c r="E27" s="795" t="s">
        <v>576</v>
      </c>
      <c r="F27" s="918" t="s">
        <v>1369</v>
      </c>
      <c r="G27" s="913" t="s">
        <v>1370</v>
      </c>
      <c r="H27" s="775"/>
      <c r="I27" s="775"/>
      <c r="J27" s="775">
        <v>1</v>
      </c>
      <c r="K27" s="775"/>
      <c r="L27" s="775">
        <v>1</v>
      </c>
      <c r="M27" s="775">
        <v>1</v>
      </c>
      <c r="N27" s="775"/>
      <c r="O27" s="775"/>
      <c r="P27" s="775">
        <v>2</v>
      </c>
      <c r="Q27" s="775"/>
      <c r="R27" s="775"/>
      <c r="S27" s="775">
        <v>1</v>
      </c>
      <c r="T27" s="775">
        <f t="shared" si="0"/>
        <v>6</v>
      </c>
      <c r="U27" s="780">
        <v>1</v>
      </c>
      <c r="V27" s="794" t="s">
        <v>1366</v>
      </c>
      <c r="W27" s="794" t="s">
        <v>570</v>
      </c>
      <c r="X27" s="794" t="s">
        <v>963</v>
      </c>
      <c r="Y27" s="775">
        <f t="shared" si="15"/>
        <v>0</v>
      </c>
      <c r="Z27" s="775">
        <f t="shared" si="16"/>
        <v>0</v>
      </c>
      <c r="AA27" s="775">
        <f t="shared" si="17"/>
        <v>1</v>
      </c>
      <c r="AB27" s="775">
        <f t="shared" si="18"/>
        <v>0</v>
      </c>
      <c r="AC27" s="775">
        <f t="shared" si="19"/>
        <v>0</v>
      </c>
      <c r="AD27" s="775">
        <f t="shared" si="20"/>
        <v>0</v>
      </c>
      <c r="AE27" s="775">
        <f t="shared" si="21"/>
        <v>0</v>
      </c>
      <c r="AF27" s="775">
        <f t="shared" si="22"/>
        <v>0</v>
      </c>
      <c r="AG27" s="775">
        <f t="shared" si="23"/>
        <v>0</v>
      </c>
      <c r="AH27" s="775">
        <f t="shared" si="24"/>
        <v>0</v>
      </c>
      <c r="AI27" s="775">
        <f t="shared" si="25"/>
        <v>0</v>
      </c>
      <c r="AJ27" s="775">
        <f t="shared" si="26"/>
        <v>0</v>
      </c>
      <c r="AK27" s="775">
        <f t="shared" si="27"/>
        <v>1</v>
      </c>
      <c r="AL27" s="780">
        <f t="shared" si="28"/>
        <v>0.16666666666666666</v>
      </c>
      <c r="AM27" s="778"/>
      <c r="AN27" s="778"/>
      <c r="AO27" s="778"/>
      <c r="AP27" s="778"/>
      <c r="AQ27" s="775">
        <v>1</v>
      </c>
      <c r="AR27" s="789" t="s">
        <v>1371</v>
      </c>
      <c r="AS27" s="778"/>
      <c r="AT27" s="778"/>
      <c r="AU27" s="778"/>
      <c r="AV27" s="778"/>
      <c r="AW27" s="778"/>
      <c r="AX27" s="778"/>
      <c r="AY27" s="778"/>
      <c r="AZ27" s="778"/>
      <c r="BA27" s="778"/>
      <c r="BB27" s="778"/>
      <c r="BC27" s="778"/>
      <c r="BD27" s="778"/>
      <c r="BE27" s="778"/>
      <c r="BF27" s="778"/>
      <c r="BG27" s="778"/>
      <c r="BH27" s="778"/>
      <c r="BI27" s="778"/>
      <c r="BJ27" s="778"/>
    </row>
    <row r="28" spans="2:62" ht="111" customHeight="1">
      <c r="B28" s="1547"/>
      <c r="C28" s="1547"/>
      <c r="D28" s="817" t="s">
        <v>1372</v>
      </c>
      <c r="E28" s="795" t="s">
        <v>578</v>
      </c>
      <c r="F28" s="918" t="s">
        <v>579</v>
      </c>
      <c r="G28" s="1440" t="s">
        <v>1373</v>
      </c>
      <c r="H28" s="775"/>
      <c r="I28" s="775"/>
      <c r="J28" s="775">
        <v>3</v>
      </c>
      <c r="K28" s="775"/>
      <c r="L28" s="1423">
        <v>1</v>
      </c>
      <c r="M28" s="775">
        <v>2</v>
      </c>
      <c r="N28" s="775"/>
      <c r="O28" s="775">
        <v>1</v>
      </c>
      <c r="P28" s="775">
        <v>1</v>
      </c>
      <c r="Q28" s="775"/>
      <c r="R28" s="775"/>
      <c r="S28" s="775">
        <v>1</v>
      </c>
      <c r="T28" s="775">
        <f t="shared" si="0"/>
        <v>9</v>
      </c>
      <c r="U28" s="780">
        <v>1</v>
      </c>
      <c r="V28" s="794" t="s">
        <v>1374</v>
      </c>
      <c r="W28" s="794" t="s">
        <v>570</v>
      </c>
      <c r="X28" s="794" t="s">
        <v>963</v>
      </c>
      <c r="Y28" s="775">
        <f t="shared" si="15"/>
        <v>0</v>
      </c>
      <c r="Z28" s="775">
        <f t="shared" si="16"/>
        <v>0</v>
      </c>
      <c r="AA28" s="775">
        <f t="shared" si="17"/>
        <v>1</v>
      </c>
      <c r="AB28" s="775">
        <f t="shared" si="18"/>
        <v>0</v>
      </c>
      <c r="AC28" s="775">
        <f t="shared" si="19"/>
        <v>0</v>
      </c>
      <c r="AD28" s="775">
        <f t="shared" si="20"/>
        <v>0</v>
      </c>
      <c r="AE28" s="775">
        <f t="shared" si="21"/>
        <v>0</v>
      </c>
      <c r="AF28" s="775">
        <f t="shared" si="22"/>
        <v>0</v>
      </c>
      <c r="AG28" s="775">
        <f t="shared" si="23"/>
        <v>0</v>
      </c>
      <c r="AH28" s="775">
        <f t="shared" si="24"/>
        <v>0</v>
      </c>
      <c r="AI28" s="775">
        <f t="shared" si="25"/>
        <v>0</v>
      </c>
      <c r="AJ28" s="775">
        <f t="shared" si="26"/>
        <v>0</v>
      </c>
      <c r="AK28" s="775">
        <f t="shared" si="27"/>
        <v>1</v>
      </c>
      <c r="AL28" s="780">
        <f t="shared" si="28"/>
        <v>0.1111111111111111</v>
      </c>
      <c r="AM28" s="778"/>
      <c r="AN28" s="778"/>
      <c r="AO28" s="778"/>
      <c r="AP28" s="778"/>
      <c r="AQ28" s="775">
        <v>1</v>
      </c>
      <c r="AR28" s="789" t="s">
        <v>1375</v>
      </c>
      <c r="AS28" s="778"/>
      <c r="AT28" s="778"/>
      <c r="AU28" s="778"/>
      <c r="AV28" s="778"/>
      <c r="AW28" s="778"/>
      <c r="AX28" s="778"/>
      <c r="AY28" s="778"/>
      <c r="AZ28" s="778"/>
      <c r="BA28" s="778"/>
      <c r="BB28" s="778"/>
      <c r="BC28" s="778"/>
      <c r="BD28" s="778"/>
      <c r="BE28" s="778"/>
      <c r="BF28" s="778"/>
      <c r="BG28" s="778"/>
      <c r="BH28" s="778"/>
      <c r="BI28" s="778"/>
      <c r="BJ28" s="778"/>
    </row>
    <row r="29" spans="2:62" ht="126" customHeight="1">
      <c r="B29" s="1547"/>
      <c r="C29" s="1547"/>
      <c r="D29" s="817" t="s">
        <v>1376</v>
      </c>
      <c r="E29" s="795" t="s">
        <v>580</v>
      </c>
      <c r="F29" s="1296" t="s">
        <v>581</v>
      </c>
      <c r="G29" s="1441" t="s">
        <v>1377</v>
      </c>
      <c r="H29" s="775"/>
      <c r="I29" s="775"/>
      <c r="J29" s="775">
        <v>2</v>
      </c>
      <c r="K29" s="775"/>
      <c r="L29" s="1423">
        <v>1</v>
      </c>
      <c r="M29" s="775">
        <v>1</v>
      </c>
      <c r="N29" s="775"/>
      <c r="O29" s="775"/>
      <c r="P29" s="775">
        <v>3</v>
      </c>
      <c r="Q29" s="775"/>
      <c r="R29" s="775"/>
      <c r="S29" s="775">
        <v>3</v>
      </c>
      <c r="T29" s="775">
        <f t="shared" si="0"/>
        <v>10</v>
      </c>
      <c r="U29" s="780">
        <v>1</v>
      </c>
      <c r="V29" s="794" t="s">
        <v>1366</v>
      </c>
      <c r="W29" s="794" t="s">
        <v>570</v>
      </c>
      <c r="X29" s="794" t="s">
        <v>963</v>
      </c>
      <c r="Y29" s="775">
        <f>AM29</f>
        <v>0</v>
      </c>
      <c r="Z29" s="775">
        <f t="shared" si="16"/>
        <v>0</v>
      </c>
      <c r="AA29" s="775">
        <f t="shared" si="17"/>
        <v>2</v>
      </c>
      <c r="AB29" s="775">
        <f t="shared" si="18"/>
        <v>0</v>
      </c>
      <c r="AC29" s="775">
        <f t="shared" si="19"/>
        <v>0</v>
      </c>
      <c r="AD29" s="775">
        <f t="shared" si="20"/>
        <v>0</v>
      </c>
      <c r="AE29" s="775">
        <f t="shared" si="21"/>
        <v>0</v>
      </c>
      <c r="AF29" s="775">
        <f t="shared" si="22"/>
        <v>0</v>
      </c>
      <c r="AG29" s="775">
        <f t="shared" si="23"/>
        <v>0</v>
      </c>
      <c r="AH29" s="775">
        <f t="shared" si="24"/>
        <v>0</v>
      </c>
      <c r="AI29" s="775">
        <f t="shared" si="25"/>
        <v>0</v>
      </c>
      <c r="AJ29" s="775">
        <f t="shared" si="26"/>
        <v>0</v>
      </c>
      <c r="AK29" s="775">
        <f t="shared" si="27"/>
        <v>2</v>
      </c>
      <c r="AL29" s="780">
        <f t="shared" si="28"/>
        <v>0.2</v>
      </c>
      <c r="AM29" s="778"/>
      <c r="AN29" s="778"/>
      <c r="AO29" s="778"/>
      <c r="AP29" s="778"/>
      <c r="AQ29" s="775">
        <v>2</v>
      </c>
      <c r="AR29" s="789" t="s">
        <v>1378</v>
      </c>
      <c r="AS29" s="778"/>
      <c r="AT29" s="778"/>
      <c r="AU29" s="778"/>
      <c r="AV29" s="778"/>
      <c r="AW29" s="778"/>
      <c r="AX29" s="778"/>
      <c r="AY29" s="778"/>
      <c r="AZ29" s="778"/>
      <c r="BA29" s="778"/>
      <c r="BB29" s="778"/>
      <c r="BC29" s="778"/>
      <c r="BD29" s="778"/>
      <c r="BE29" s="778"/>
      <c r="BF29" s="778"/>
      <c r="BG29" s="778"/>
      <c r="BH29" s="778"/>
      <c r="BI29" s="778"/>
      <c r="BJ29" s="778"/>
    </row>
    <row r="30" spans="2:62" ht="62.25" customHeight="1">
      <c r="B30" s="1629"/>
      <c r="C30" s="1629"/>
      <c r="D30" s="923" t="s">
        <v>1379</v>
      </c>
      <c r="E30" s="795" t="s">
        <v>582</v>
      </c>
      <c r="F30" s="919" t="s">
        <v>583</v>
      </c>
      <c r="G30" s="913" t="s">
        <v>1380</v>
      </c>
      <c r="H30" s="775"/>
      <c r="I30" s="775"/>
      <c r="J30" s="775">
        <v>2</v>
      </c>
      <c r="K30" s="775"/>
      <c r="L30" s="775"/>
      <c r="M30" s="775">
        <v>1</v>
      </c>
      <c r="N30" s="775"/>
      <c r="O30" s="775"/>
      <c r="P30" s="775">
        <v>1</v>
      </c>
      <c r="Q30" s="775"/>
      <c r="R30" s="775"/>
      <c r="S30" s="775">
        <v>1</v>
      </c>
      <c r="T30" s="794">
        <f>SUM(H30:S30)</f>
        <v>5</v>
      </c>
      <c r="U30" s="780">
        <v>1</v>
      </c>
      <c r="V30" s="794" t="s">
        <v>1381</v>
      </c>
      <c r="W30" s="794" t="s">
        <v>570</v>
      </c>
      <c r="X30" s="794" t="s">
        <v>963</v>
      </c>
      <c r="Y30" s="775">
        <f>AM30</f>
        <v>0</v>
      </c>
      <c r="Z30" s="775">
        <f t="shared" si="16"/>
        <v>0</v>
      </c>
      <c r="AA30" s="775">
        <f t="shared" si="17"/>
        <v>2</v>
      </c>
      <c r="AB30" s="775">
        <f t="shared" si="18"/>
        <v>0</v>
      </c>
      <c r="AC30" s="775">
        <f t="shared" si="19"/>
        <v>0</v>
      </c>
      <c r="AD30" s="775">
        <f t="shared" si="20"/>
        <v>0</v>
      </c>
      <c r="AE30" s="775">
        <f t="shared" si="21"/>
        <v>0</v>
      </c>
      <c r="AF30" s="775">
        <f t="shared" si="22"/>
        <v>0</v>
      </c>
      <c r="AG30" s="775">
        <f t="shared" si="23"/>
        <v>0</v>
      </c>
      <c r="AH30" s="775">
        <f t="shared" si="24"/>
        <v>0</v>
      </c>
      <c r="AI30" s="775">
        <f t="shared" si="25"/>
        <v>0</v>
      </c>
      <c r="AJ30" s="775">
        <f t="shared" si="26"/>
        <v>0</v>
      </c>
      <c r="AK30" s="775">
        <f t="shared" si="27"/>
        <v>2</v>
      </c>
      <c r="AL30" s="780">
        <f t="shared" si="28"/>
        <v>0.4</v>
      </c>
      <c r="AM30" s="778"/>
      <c r="AN30" s="778"/>
      <c r="AO30" s="778"/>
      <c r="AP30" s="778"/>
      <c r="AQ30" s="775">
        <v>2</v>
      </c>
      <c r="AR30" s="789" t="s">
        <v>1382</v>
      </c>
      <c r="AS30" s="778"/>
      <c r="AT30" s="778"/>
      <c r="AU30" s="778"/>
      <c r="AV30" s="778"/>
      <c r="AW30" s="778"/>
      <c r="AX30" s="778"/>
      <c r="AY30" s="778"/>
      <c r="AZ30" s="778"/>
      <c r="BA30" s="778"/>
      <c r="BB30" s="778"/>
      <c r="BC30" s="778"/>
      <c r="BD30" s="778"/>
      <c r="BE30" s="778"/>
      <c r="BF30" s="778"/>
      <c r="BG30" s="778"/>
      <c r="BH30" s="778"/>
      <c r="BI30" s="778"/>
      <c r="BJ30" s="778"/>
    </row>
    <row r="31" spans="2:62" ht="114" customHeight="1">
      <c r="B31" s="794" t="s">
        <v>1383</v>
      </c>
      <c r="C31" s="789" t="s">
        <v>1384</v>
      </c>
      <c r="D31" s="818" t="s">
        <v>1385</v>
      </c>
      <c r="E31" s="795" t="s">
        <v>584</v>
      </c>
      <c r="F31" s="818" t="s">
        <v>585</v>
      </c>
      <c r="G31" s="71" t="s">
        <v>1386</v>
      </c>
      <c r="H31" s="775"/>
      <c r="I31" s="775"/>
      <c r="J31" s="775">
        <v>1</v>
      </c>
      <c r="K31" s="775"/>
      <c r="L31" s="775"/>
      <c r="M31" s="775">
        <v>1</v>
      </c>
      <c r="N31" s="775"/>
      <c r="O31" s="775"/>
      <c r="P31" s="775"/>
      <c r="Q31" s="775"/>
      <c r="R31" s="775"/>
      <c r="S31" s="775">
        <v>1</v>
      </c>
      <c r="T31" s="775">
        <f t="shared" si="0"/>
        <v>3</v>
      </c>
      <c r="U31" s="780">
        <v>1</v>
      </c>
      <c r="V31" s="794" t="s">
        <v>1381</v>
      </c>
      <c r="W31" s="794" t="s">
        <v>570</v>
      </c>
      <c r="X31" s="794" t="s">
        <v>963</v>
      </c>
      <c r="Y31" s="775">
        <f>AM31</f>
        <v>0</v>
      </c>
      <c r="Z31" s="775">
        <f t="shared" si="16"/>
        <v>0</v>
      </c>
      <c r="AA31" s="775">
        <f t="shared" si="17"/>
        <v>1</v>
      </c>
      <c r="AB31" s="775">
        <f t="shared" si="18"/>
        <v>0</v>
      </c>
      <c r="AC31" s="775">
        <f t="shared" si="19"/>
        <v>0</v>
      </c>
      <c r="AD31" s="775">
        <f t="shared" si="20"/>
        <v>0</v>
      </c>
      <c r="AE31" s="775">
        <f t="shared" si="21"/>
        <v>0</v>
      </c>
      <c r="AF31" s="775">
        <f t="shared" si="22"/>
        <v>0</v>
      </c>
      <c r="AG31" s="775">
        <f t="shared" si="23"/>
        <v>0</v>
      </c>
      <c r="AH31" s="775">
        <f t="shared" si="24"/>
        <v>0</v>
      </c>
      <c r="AI31" s="775">
        <f t="shared" si="25"/>
        <v>0</v>
      </c>
      <c r="AJ31" s="775">
        <f t="shared" si="26"/>
        <v>0</v>
      </c>
      <c r="AK31" s="775">
        <f t="shared" si="27"/>
        <v>1</v>
      </c>
      <c r="AL31" s="780">
        <f t="shared" si="28"/>
        <v>0.33333333333333331</v>
      </c>
      <c r="AM31" s="778"/>
      <c r="AN31" s="778"/>
      <c r="AO31" s="778"/>
      <c r="AP31" s="778"/>
      <c r="AQ31" s="775">
        <v>1</v>
      </c>
      <c r="AR31" s="789" t="s">
        <v>1387</v>
      </c>
      <c r="AS31" s="778"/>
      <c r="AT31" s="778"/>
      <c r="AU31" s="778"/>
      <c r="AV31" s="778"/>
      <c r="AW31" s="778"/>
      <c r="AX31" s="778"/>
      <c r="AY31" s="778"/>
      <c r="AZ31" s="778"/>
      <c r="BA31" s="778"/>
      <c r="BB31" s="778"/>
      <c r="BC31" s="778"/>
      <c r="BD31" s="778"/>
      <c r="BE31" s="778"/>
      <c r="BF31" s="778"/>
      <c r="BG31" s="778"/>
      <c r="BH31" s="778"/>
      <c r="BI31" s="778"/>
      <c r="BJ31" s="778"/>
    </row>
    <row r="32" spans="2:62" ht="32.25" customHeight="1">
      <c r="H32" s="775">
        <f t="shared" ref="H32:T32" si="29">SUM(H8:H31)</f>
        <v>0</v>
      </c>
      <c r="I32" s="775">
        <f t="shared" si="29"/>
        <v>0</v>
      </c>
      <c r="J32" s="775">
        <f t="shared" si="29"/>
        <v>18</v>
      </c>
      <c r="K32" s="775">
        <f t="shared" si="29"/>
        <v>7</v>
      </c>
      <c r="L32" s="775">
        <f t="shared" si="29"/>
        <v>18</v>
      </c>
      <c r="M32" s="775">
        <f t="shared" si="29"/>
        <v>15</v>
      </c>
      <c r="N32" s="775">
        <f t="shared" si="29"/>
        <v>10</v>
      </c>
      <c r="O32" s="775">
        <f t="shared" si="29"/>
        <v>7</v>
      </c>
      <c r="P32" s="775">
        <f t="shared" si="29"/>
        <v>14</v>
      </c>
      <c r="Q32" s="775">
        <f t="shared" si="29"/>
        <v>1</v>
      </c>
      <c r="R32" s="775">
        <f t="shared" si="29"/>
        <v>9</v>
      </c>
      <c r="S32" s="775">
        <f t="shared" si="29"/>
        <v>19</v>
      </c>
      <c r="T32" s="775">
        <f t="shared" si="29"/>
        <v>118</v>
      </c>
      <c r="Y32" s="775">
        <f t="shared" ref="Y32:AK32" si="30">SUM(Y8:Y31)</f>
        <v>0</v>
      </c>
      <c r="Z32" s="775">
        <f t="shared" si="30"/>
        <v>0</v>
      </c>
      <c r="AA32" s="775">
        <f t="shared" si="30"/>
        <v>20</v>
      </c>
      <c r="AB32" s="775">
        <f t="shared" si="30"/>
        <v>6</v>
      </c>
      <c r="AC32" s="775">
        <f t="shared" si="30"/>
        <v>0</v>
      </c>
      <c r="AD32" s="775">
        <f t="shared" si="30"/>
        <v>0</v>
      </c>
      <c r="AE32" s="775">
        <f t="shared" si="30"/>
        <v>0</v>
      </c>
      <c r="AF32" s="775">
        <f t="shared" si="30"/>
        <v>0</v>
      </c>
      <c r="AG32" s="775">
        <f t="shared" si="30"/>
        <v>0</v>
      </c>
      <c r="AH32" s="775">
        <f t="shared" si="30"/>
        <v>0</v>
      </c>
      <c r="AI32" s="775">
        <f t="shared" si="30"/>
        <v>0</v>
      </c>
      <c r="AJ32" s="775">
        <f t="shared" si="30"/>
        <v>0</v>
      </c>
      <c r="AK32" s="775">
        <f t="shared" si="30"/>
        <v>26</v>
      </c>
      <c r="AL32" s="780">
        <f>AK32/T32</f>
        <v>0.22033898305084745</v>
      </c>
    </row>
    <row r="33" spans="3:23" ht="61.5" customHeight="1">
      <c r="C33" s="1633" t="s">
        <v>1173</v>
      </c>
      <c r="D33" s="1634"/>
      <c r="E33" s="1634"/>
      <c r="F33" s="1634" t="s">
        <v>537</v>
      </c>
      <c r="G33" s="1634"/>
      <c r="H33" s="1442"/>
      <c r="I33" s="1442"/>
      <c r="J33" s="1443"/>
      <c r="K33" s="1635" t="s">
        <v>1174</v>
      </c>
      <c r="L33" s="1636"/>
      <c r="M33" s="1637"/>
      <c r="N33" s="1635" t="s">
        <v>1388</v>
      </c>
      <c r="O33" s="1636"/>
      <c r="P33" s="1636"/>
      <c r="Q33" s="1636"/>
      <c r="R33" s="1636"/>
      <c r="S33" s="1636"/>
      <c r="T33" s="1636"/>
      <c r="U33" s="1636"/>
      <c r="V33" s="1636"/>
      <c r="W33" s="1443"/>
    </row>
    <row r="34" spans="3:23" ht="42.75" customHeight="1"/>
    <row r="35" spans="3:23" ht="49.5" customHeight="1"/>
    <row r="38" spans="3:23" ht="34.5" customHeight="1"/>
    <row r="49" ht="13.15" customHeight="1"/>
  </sheetData>
  <autoFilter ref="A7:BL33" xr:uid="{5B88C291-FC18-4E2C-87D3-66926393FD8D}"/>
  <mergeCells count="20">
    <mergeCell ref="C33:E33"/>
    <mergeCell ref="F33:G33"/>
    <mergeCell ref="K33:M33"/>
    <mergeCell ref="N33:V33"/>
    <mergeCell ref="B23:B25"/>
    <mergeCell ref="C23:C25"/>
    <mergeCell ref="C26:C30"/>
    <mergeCell ref="B26:B30"/>
    <mergeCell ref="D9:D14"/>
    <mergeCell ref="B8:B17"/>
    <mergeCell ref="C8:C17"/>
    <mergeCell ref="B18:B22"/>
    <mergeCell ref="C18:C22"/>
    <mergeCell ref="D19:D20"/>
    <mergeCell ref="BK1:BK3"/>
    <mergeCell ref="BL1:BL3"/>
    <mergeCell ref="H6:S6"/>
    <mergeCell ref="X6:X7"/>
    <mergeCell ref="Y6:AJ6"/>
    <mergeCell ref="H1:V4"/>
  </mergeCell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aa9bf3b-60c2-4456-916d-f4817fb08b4f">
      <Terms xmlns="http://schemas.microsoft.com/office/infopath/2007/PartnerControls"/>
    </lcf76f155ced4ddcb4097134ff3c332f>
    <TaxCatchAll xmlns="a6c9a71c-da9e-42e3-bdc2-0dae5f46afe5" xsi:nil="true"/>
    <_Flow_SignoffStatus xmlns="eaa9bf3b-60c2-4456-916d-f4817fb08b4f" xsi:nil="true"/>
    <Rev xmlns="eaa9bf3b-60c2-4456-916d-f4817fb08b4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4AA3DD41E7CFA4E86C010F4EB486482" ma:contentTypeVersion="18" ma:contentTypeDescription="Crear nuevo documento." ma:contentTypeScope="" ma:versionID="851a864a8fc9b666a339b2f60b32edf7">
  <xsd:schema xmlns:xsd="http://www.w3.org/2001/XMLSchema" xmlns:xs="http://www.w3.org/2001/XMLSchema" xmlns:p="http://schemas.microsoft.com/office/2006/metadata/properties" xmlns:ns2="eaa9bf3b-60c2-4456-916d-f4817fb08b4f" xmlns:ns3="a6c9a71c-da9e-42e3-bdc2-0dae5f46afe5" targetNamespace="http://schemas.microsoft.com/office/2006/metadata/properties" ma:root="true" ma:fieldsID="44e295657bf75e1f2d0b20369b73a025" ns2:_="" ns3:_="">
    <xsd:import namespace="eaa9bf3b-60c2-4456-916d-f4817fb08b4f"/>
    <xsd:import namespace="a6c9a71c-da9e-42e3-bdc2-0dae5f46afe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SearchProperties" minOccurs="0"/>
                <xsd:element ref="ns2:_Flow_SignoffStatus" minOccurs="0"/>
                <xsd:element ref="ns2:Rev"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a9bf3b-60c2-4456-916d-f4817fb08b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46be75cd-527c-4463-91c3-691978e55a7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Flow_SignoffStatus" ma:index="23" nillable="true" ma:displayName="Estado de aprobación" ma:internalName="Estado_x0020_de_x0020_aprobaci_x00f3_n">
      <xsd:simpleType>
        <xsd:restriction base="dms:Text"/>
      </xsd:simpleType>
    </xsd:element>
    <xsd:element name="Rev" ma:index="24" nillable="true" ma:displayName="Rev" ma:description="Revisión para OM o inclusión en PMO y GP" ma:format="Dropdown" ma:internalName="Rev">
      <xsd:simpleType>
        <xsd:restriction base="dms:Text">
          <xsd:maxLength value="255"/>
        </xsd:restriction>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6c9a71c-da9e-42e3-bdc2-0dae5f46afe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66a70393-8045-4db5-b63b-83af5dd3d747}" ma:internalName="TaxCatchAll" ma:showField="CatchAllData" ma:web="a6c9a71c-da9e-42e3-bdc2-0dae5f46af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0BCC018-5F6B-4F8D-BF29-A0B523827B2C}">
  <ds:schemaRefs>
    <ds:schemaRef ds:uri="http://schemas.microsoft.com/office/2006/metadata/properties"/>
    <ds:schemaRef ds:uri="http://schemas.microsoft.com/office/infopath/2007/PartnerControls"/>
    <ds:schemaRef ds:uri="eaa9bf3b-60c2-4456-916d-f4817fb08b4f"/>
    <ds:schemaRef ds:uri="a6c9a71c-da9e-42e3-bdc2-0dae5f46afe5"/>
  </ds:schemaRefs>
</ds:datastoreItem>
</file>

<file path=customXml/itemProps2.xml><?xml version="1.0" encoding="utf-8"?>
<ds:datastoreItem xmlns:ds="http://schemas.openxmlformats.org/officeDocument/2006/customXml" ds:itemID="{7A2C6154-D85E-441B-83FB-B493B6A83D18}">
  <ds:schemaRefs>
    <ds:schemaRef ds:uri="http://schemas.microsoft.com/sharepoint/v3/contenttype/forms"/>
  </ds:schemaRefs>
</ds:datastoreItem>
</file>

<file path=customXml/itemProps3.xml><?xml version="1.0" encoding="utf-8"?>
<ds:datastoreItem xmlns:ds="http://schemas.openxmlformats.org/officeDocument/2006/customXml" ds:itemID="{314E450B-3E1E-4B0F-9AE5-C9A1613BA5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a9bf3b-60c2-4456-916d-f4817fb08b4f"/>
    <ds:schemaRef ds:uri="a6c9a71c-da9e-42e3-bdc2-0dae5f46af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vt:i4>
      </vt:variant>
    </vt:vector>
  </HeadingPairs>
  <TitlesOfParts>
    <vt:vector size="21" baseType="lpstr">
      <vt:lpstr>INTRODUCCIÓN</vt:lpstr>
      <vt:lpstr>Instructivo</vt:lpstr>
      <vt:lpstr>Versiones PI</vt:lpstr>
      <vt:lpstr>Gantt</vt:lpstr>
      <vt:lpstr>Power BI</vt:lpstr>
      <vt:lpstr>Power BI 2</vt:lpstr>
      <vt:lpstr>PLAN DE ACCIÓN 2026</vt:lpstr>
      <vt:lpstr>P-SST-2026</vt:lpstr>
      <vt:lpstr>PETI 2026</vt:lpstr>
      <vt:lpstr>PINAR2026</vt:lpstr>
      <vt:lpstr>PESI 2026</vt:lpstr>
      <vt:lpstr>PTRSPI 2026</vt:lpstr>
      <vt:lpstr>PTEP 2026</vt:lpstr>
      <vt:lpstr>PIC 2026</vt:lpstr>
      <vt:lpstr>Hoja1</vt:lpstr>
      <vt:lpstr>PBLI - 2026</vt:lpstr>
      <vt:lpstr>PAAMB 2026</vt:lpstr>
      <vt:lpstr>PTD2026</vt:lpstr>
      <vt:lpstr>PPD2026</vt:lpstr>
      <vt:lpstr>'PLAN DE ACCIÓN 2026'!Área_de_impresión</vt:lpstr>
      <vt:lpstr>'P-SST-2026'!Área_de_impresión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Angel Alberto Maestre Gutierrez</dc:creator>
  <cp:keywords/>
  <dc:description/>
  <cp:lastModifiedBy>Manuela Gómez Saiz</cp:lastModifiedBy>
  <cp:revision/>
  <dcterms:created xsi:type="dcterms:W3CDTF">2023-08-04T13:34:45Z</dcterms:created>
  <dcterms:modified xsi:type="dcterms:W3CDTF">2026-05-21T15:06:32Z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0x01010044AA3DD41E7CFA4E86C010F4EB486482</vt:lpwstr>
  </property>
  <property fmtid="{D5CDD505-2E9C-101B-9397-08002B2CF9AE}" pid="3" name="MediaServiceImageTags">
    <vt:lpwstr/>
  </property>
</Properties>
</file>